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f12eac6e2291e8b/Stock market/Stock market accounts/JF/Ganancias capitales/"/>
    </mc:Choice>
  </mc:AlternateContent>
  <xr:revisionPtr revIDLastSave="652" documentId="11_F25DC773A252ABDACC10483B81197A6E5ADE58F3" xr6:coauthVersionLast="47" xr6:coauthVersionMax="47" xr10:uidLastSave="{1084F9B2-0342-40B2-9C0F-1BD5843393CC}"/>
  <bookViews>
    <workbookView xWindow="-108" yWindow="-108" windowWidth="23256" windowHeight="12576" tabRatio="690" activeTab="1" xr2:uid="{00000000-000D-0000-FFFF-FFFF00000000}"/>
  </bookViews>
  <sheets>
    <sheet name="Balance" sheetId="1" r:id="rId1"/>
    <sheet name="Trade History" sheetId="2" r:id="rId2"/>
    <sheet name="Withdrawal Deposit Details" sheetId="4" r:id="rId3"/>
    <sheet name="Commisions &amp; Fees" sheetId="5" r:id="rId4"/>
    <sheet name="Orders Histor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K17" i="2"/>
  <c r="H2" i="1" l="1"/>
  <c r="I2" i="1" s="1"/>
  <c r="L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2" i="4"/>
  <c r="E2" i="4" s="1"/>
  <c r="E16" i="4"/>
  <c r="E112" i="4"/>
  <c r="E240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G3" i="1" l="1"/>
  <c r="H3" i="1" s="1"/>
  <c r="I3" i="1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M72" i="2" l="1"/>
  <c r="M40" i="2"/>
  <c r="M8" i="2"/>
  <c r="M79" i="2"/>
  <c r="M47" i="2"/>
  <c r="M7" i="2"/>
  <c r="M94" i="2"/>
  <c r="M54" i="2"/>
  <c r="M22" i="2"/>
  <c r="M85" i="2"/>
  <c r="M37" i="2"/>
  <c r="M5" i="2"/>
  <c r="M92" i="2"/>
  <c r="M84" i="2"/>
  <c r="M76" i="2"/>
  <c r="M68" i="2"/>
  <c r="M60" i="2"/>
  <c r="M52" i="2"/>
  <c r="M44" i="2"/>
  <c r="M36" i="2"/>
  <c r="M28" i="2"/>
  <c r="M20" i="2"/>
  <c r="M12" i="2"/>
  <c r="M4" i="2"/>
  <c r="M80" i="2"/>
  <c r="M56" i="2"/>
  <c r="M16" i="2"/>
  <c r="M95" i="2"/>
  <c r="M63" i="2"/>
  <c r="M31" i="2"/>
  <c r="M70" i="2"/>
  <c r="M38" i="2"/>
  <c r="M6" i="2"/>
  <c r="M77" i="2"/>
  <c r="M53" i="2"/>
  <c r="M13" i="2"/>
  <c r="M91" i="2"/>
  <c r="M83" i="2"/>
  <c r="M75" i="2"/>
  <c r="M67" i="2"/>
  <c r="M59" i="2"/>
  <c r="M51" i="2"/>
  <c r="M43" i="2"/>
  <c r="M35" i="2"/>
  <c r="M27" i="2"/>
  <c r="M19" i="2"/>
  <c r="M11" i="2"/>
  <c r="M3" i="2"/>
  <c r="M88" i="2"/>
  <c r="M48" i="2"/>
  <c r="M24" i="2"/>
  <c r="M87" i="2"/>
  <c r="M55" i="2"/>
  <c r="M23" i="2"/>
  <c r="M78" i="2"/>
  <c r="M46" i="2"/>
  <c r="M14" i="2"/>
  <c r="M69" i="2"/>
  <c r="M45" i="2"/>
  <c r="M21" i="2"/>
  <c r="M90" i="2"/>
  <c r="M82" i="2"/>
  <c r="M74" i="2"/>
  <c r="M66" i="2"/>
  <c r="M58" i="2"/>
  <c r="M50" i="2"/>
  <c r="M42" i="2"/>
  <c r="M34" i="2"/>
  <c r="M26" i="2"/>
  <c r="M18" i="2"/>
  <c r="M10" i="2"/>
  <c r="M2" i="2"/>
  <c r="M96" i="2"/>
  <c r="M64" i="2"/>
  <c r="M32" i="2"/>
  <c r="M71" i="2"/>
  <c r="M39" i="2"/>
  <c r="M15" i="2"/>
  <c r="M86" i="2"/>
  <c r="M62" i="2"/>
  <c r="M30" i="2"/>
  <c r="M93" i="2"/>
  <c r="M61" i="2"/>
  <c r="M29" i="2"/>
  <c r="M97" i="2"/>
  <c r="M89" i="2"/>
  <c r="M81" i="2"/>
  <c r="M73" i="2"/>
  <c r="M65" i="2"/>
  <c r="M57" i="2"/>
  <c r="M49" i="2"/>
  <c r="M41" i="2"/>
  <c r="M33" i="2"/>
  <c r="M17" i="2"/>
  <c r="M9" i="2"/>
  <c r="G4" i="1"/>
  <c r="M25" i="2"/>
  <c r="O61" i="2" l="1"/>
  <c r="O53" i="2"/>
  <c r="O44" i="2"/>
  <c r="O66" i="2"/>
  <c r="N82" i="2"/>
  <c r="N54" i="2"/>
  <c r="N71" i="2"/>
  <c r="N34" i="2"/>
  <c r="N90" i="2"/>
  <c r="N55" i="2"/>
  <c r="N27" i="2"/>
  <c r="N91" i="2"/>
  <c r="N31" i="2"/>
  <c r="N20" i="2"/>
  <c r="N76" i="2"/>
  <c r="N94" i="2"/>
  <c r="N26" i="2"/>
  <c r="N19" i="2"/>
  <c r="N57" i="2"/>
  <c r="N61" i="2"/>
  <c r="N32" i="2"/>
  <c r="N42" i="2"/>
  <c r="N21" i="2"/>
  <c r="N87" i="2"/>
  <c r="N35" i="2"/>
  <c r="N13" i="2"/>
  <c r="N63" i="2"/>
  <c r="N28" i="2"/>
  <c r="N84" i="2"/>
  <c r="N7" i="2"/>
  <c r="N41" i="2"/>
  <c r="N83" i="2"/>
  <c r="N49" i="2"/>
  <c r="N64" i="2"/>
  <c r="N50" i="2"/>
  <c r="N45" i="2"/>
  <c r="N24" i="2"/>
  <c r="N43" i="2"/>
  <c r="N95" i="2"/>
  <c r="N36" i="2"/>
  <c r="N92" i="2"/>
  <c r="N47" i="2"/>
  <c r="N23" i="2"/>
  <c r="N12" i="2"/>
  <c r="N93" i="2"/>
  <c r="N73" i="2"/>
  <c r="N30" i="2"/>
  <c r="N96" i="2"/>
  <c r="N58" i="2"/>
  <c r="N69" i="2"/>
  <c r="N48" i="2"/>
  <c r="N51" i="2"/>
  <c r="N53" i="2"/>
  <c r="N16" i="2"/>
  <c r="N5" i="2"/>
  <c r="N79" i="2"/>
  <c r="N29" i="2"/>
  <c r="N70" i="2"/>
  <c r="N25" i="2"/>
  <c r="N9" i="2"/>
  <c r="N81" i="2"/>
  <c r="N62" i="2"/>
  <c r="N2" i="2"/>
  <c r="N14" i="2"/>
  <c r="N88" i="2"/>
  <c r="N59" i="2"/>
  <c r="N77" i="2"/>
  <c r="N56" i="2"/>
  <c r="N44" i="2"/>
  <c r="N37" i="2"/>
  <c r="N8" i="2"/>
  <c r="N39" i="2"/>
  <c r="N68" i="2"/>
  <c r="N65" i="2"/>
  <c r="N17" i="2"/>
  <c r="N89" i="2"/>
  <c r="N86" i="2"/>
  <c r="N10" i="2"/>
  <c r="N66" i="2"/>
  <c r="N46" i="2"/>
  <c r="N3" i="2"/>
  <c r="N67" i="2"/>
  <c r="N6" i="2"/>
  <c r="N80" i="2"/>
  <c r="N52" i="2"/>
  <c r="N85" i="2"/>
  <c r="N40" i="2"/>
  <c r="N33" i="2"/>
  <c r="N97" i="2"/>
  <c r="N15" i="2"/>
  <c r="N18" i="2"/>
  <c r="N74" i="2"/>
  <c r="N78" i="2"/>
  <c r="N11" i="2"/>
  <c r="N75" i="2"/>
  <c r="N38" i="2"/>
  <c r="N4" i="2"/>
  <c r="N60" i="2"/>
  <c r="N22" i="2"/>
  <c r="N72" i="2"/>
  <c r="O3" i="2"/>
  <c r="O42" i="2"/>
  <c r="O38" i="2"/>
  <c r="O62" i="2"/>
  <c r="O24" i="2"/>
  <c r="O68" i="2"/>
  <c r="O73" i="2"/>
  <c r="O32" i="2"/>
  <c r="O46" i="2"/>
  <c r="O43" i="2"/>
  <c r="O4" i="2"/>
  <c r="O37" i="2"/>
  <c r="O8" i="2"/>
  <c r="O49" i="2"/>
  <c r="O2" i="2"/>
  <c r="O45" i="2"/>
  <c r="O67" i="2"/>
  <c r="O16" i="2"/>
  <c r="O54" i="2"/>
  <c r="O9" i="2"/>
  <c r="O29" i="2"/>
  <c r="O86" i="2"/>
  <c r="O34" i="2"/>
  <c r="O74" i="2"/>
  <c r="O87" i="2"/>
  <c r="O11" i="2"/>
  <c r="O13" i="2"/>
  <c r="O70" i="2"/>
  <c r="O36" i="2"/>
  <c r="O76" i="2"/>
  <c r="O79" i="2"/>
  <c r="O41" i="2"/>
  <c r="O81" i="2"/>
  <c r="O71" i="2"/>
  <c r="O10" i="2"/>
  <c r="O21" i="2"/>
  <c r="O78" i="2"/>
  <c r="O35" i="2"/>
  <c r="O75" i="2"/>
  <c r="O95" i="2"/>
  <c r="O12" i="2"/>
  <c r="O5" i="2"/>
  <c r="O94" i="2"/>
  <c r="O17" i="2"/>
  <c r="O57" i="2"/>
  <c r="O89" i="2"/>
  <c r="O93" i="2"/>
  <c r="O15" i="2"/>
  <c r="O64" i="2"/>
  <c r="O18" i="2"/>
  <c r="O50" i="2"/>
  <c r="O82" i="2"/>
  <c r="O69" i="2"/>
  <c r="O23" i="2"/>
  <c r="O48" i="2"/>
  <c r="O19" i="2"/>
  <c r="O51" i="2"/>
  <c r="O83" i="2"/>
  <c r="O77" i="2"/>
  <c r="O31" i="2"/>
  <c r="O56" i="2"/>
  <c r="O20" i="2"/>
  <c r="O52" i="2"/>
  <c r="O84" i="2"/>
  <c r="O85" i="2"/>
  <c r="O7" i="2"/>
  <c r="O40" i="2"/>
  <c r="O33" i="2"/>
  <c r="O65" i="2"/>
  <c r="O97" i="2"/>
  <c r="O30" i="2"/>
  <c r="O39" i="2"/>
  <c r="O96" i="2"/>
  <c r="O26" i="2"/>
  <c r="O58" i="2"/>
  <c r="O90" i="2"/>
  <c r="O14" i="2"/>
  <c r="O55" i="2"/>
  <c r="O88" i="2"/>
  <c r="O27" i="2"/>
  <c r="O59" i="2"/>
  <c r="O91" i="2"/>
  <c r="O6" i="2"/>
  <c r="O63" i="2"/>
  <c r="O80" i="2"/>
  <c r="O28" i="2"/>
  <c r="O60" i="2"/>
  <c r="O92" i="2"/>
  <c r="O22" i="2"/>
  <c r="O47" i="2"/>
  <c r="O72" i="2"/>
  <c r="O25" i="2"/>
  <c r="G5" i="1"/>
  <c r="H4" i="1"/>
  <c r="I4" i="1" s="1"/>
  <c r="G6" i="1" l="1"/>
  <c r="H5" i="1"/>
  <c r="I5" i="1" s="1"/>
  <c r="G7" i="1" l="1"/>
  <c r="H6" i="1"/>
  <c r="I6" i="1" s="1"/>
  <c r="G8" i="1" l="1"/>
  <c r="H7" i="1"/>
  <c r="I7" i="1" s="1"/>
  <c r="G9" i="1" l="1"/>
  <c r="H8" i="1"/>
  <c r="I8" i="1" s="1"/>
  <c r="G10" i="1" l="1"/>
  <c r="H9" i="1"/>
  <c r="I9" i="1" s="1"/>
  <c r="G11" i="1" l="1"/>
  <c r="H10" i="1"/>
  <c r="I10" i="1" s="1"/>
  <c r="G12" i="1" l="1"/>
  <c r="H11" i="1"/>
  <c r="I11" i="1" s="1"/>
  <c r="G13" i="1" l="1"/>
  <c r="H12" i="1"/>
  <c r="I12" i="1" s="1"/>
  <c r="G14" i="1" l="1"/>
  <c r="H13" i="1"/>
  <c r="I13" i="1" s="1"/>
  <c r="G15" i="1" l="1"/>
  <c r="H14" i="1"/>
  <c r="I14" i="1" s="1"/>
  <c r="G16" i="1" l="1"/>
  <c r="H15" i="1"/>
  <c r="I15" i="1" s="1"/>
  <c r="G17" i="1" l="1"/>
  <c r="H16" i="1"/>
  <c r="I16" i="1" s="1"/>
  <c r="G18" i="1" l="1"/>
  <c r="H17" i="1"/>
  <c r="I17" i="1" s="1"/>
  <c r="G19" i="1" l="1"/>
  <c r="H18" i="1"/>
  <c r="I18" i="1" s="1"/>
  <c r="G20" i="1" l="1"/>
  <c r="H19" i="1"/>
  <c r="I19" i="1" s="1"/>
  <c r="G21" i="1" l="1"/>
  <c r="H20" i="1"/>
  <c r="I20" i="1" s="1"/>
  <c r="G22" i="1" l="1"/>
  <c r="H21" i="1"/>
  <c r="I21" i="1" s="1"/>
  <c r="G23" i="1" l="1"/>
  <c r="H22" i="1"/>
  <c r="I22" i="1" s="1"/>
  <c r="G24" i="1" l="1"/>
  <c r="H23" i="1"/>
  <c r="I23" i="1" s="1"/>
  <c r="G25" i="1" l="1"/>
  <c r="H24" i="1"/>
  <c r="I24" i="1" s="1"/>
  <c r="G26" i="1" l="1"/>
  <c r="H25" i="1"/>
  <c r="I25" i="1" s="1"/>
  <c r="G27" i="1" l="1"/>
  <c r="H26" i="1"/>
  <c r="I26" i="1" s="1"/>
  <c r="G28" i="1" l="1"/>
  <c r="H27" i="1"/>
  <c r="I27" i="1" s="1"/>
  <c r="G29" i="1" l="1"/>
  <c r="H28" i="1"/>
  <c r="I28" i="1" s="1"/>
  <c r="G30" i="1" l="1"/>
  <c r="H29" i="1"/>
  <c r="I29" i="1" s="1"/>
  <c r="G31" i="1" l="1"/>
  <c r="H30" i="1"/>
  <c r="I30" i="1" s="1"/>
  <c r="G32" i="1" l="1"/>
  <c r="H31" i="1"/>
  <c r="I31" i="1" s="1"/>
  <c r="G33" i="1" l="1"/>
  <c r="H32" i="1"/>
  <c r="I32" i="1" s="1"/>
  <c r="G34" i="1" l="1"/>
  <c r="H33" i="1"/>
  <c r="I33" i="1" s="1"/>
  <c r="G35" i="1" l="1"/>
  <c r="H34" i="1"/>
  <c r="I34" i="1" s="1"/>
  <c r="G36" i="1" l="1"/>
  <c r="H35" i="1"/>
  <c r="I35" i="1" s="1"/>
  <c r="G37" i="1" l="1"/>
  <c r="H36" i="1"/>
  <c r="I36" i="1" s="1"/>
  <c r="G38" i="1" l="1"/>
  <c r="H37" i="1"/>
  <c r="I37" i="1" s="1"/>
  <c r="G39" i="1" l="1"/>
  <c r="H38" i="1"/>
  <c r="I38" i="1" s="1"/>
  <c r="G40" i="1" l="1"/>
  <c r="H39" i="1"/>
  <c r="I39" i="1" s="1"/>
  <c r="G41" i="1" l="1"/>
  <c r="H40" i="1"/>
  <c r="I40" i="1" s="1"/>
  <c r="G42" i="1" l="1"/>
  <c r="H41" i="1"/>
  <c r="I41" i="1" s="1"/>
  <c r="G43" i="1" l="1"/>
  <c r="H42" i="1"/>
  <c r="I42" i="1" s="1"/>
  <c r="G44" i="1" l="1"/>
  <c r="H43" i="1"/>
  <c r="I43" i="1" s="1"/>
  <c r="G45" i="1" l="1"/>
  <c r="H44" i="1"/>
  <c r="I44" i="1" s="1"/>
  <c r="G46" i="1" l="1"/>
  <c r="H45" i="1"/>
  <c r="I45" i="1" s="1"/>
  <c r="G47" i="1" l="1"/>
  <c r="H46" i="1"/>
  <c r="I46" i="1" s="1"/>
  <c r="G48" i="1" l="1"/>
  <c r="H47" i="1"/>
  <c r="I47" i="1" s="1"/>
  <c r="G49" i="1" l="1"/>
  <c r="H48" i="1"/>
  <c r="I48" i="1" s="1"/>
  <c r="G50" i="1" l="1"/>
  <c r="H49" i="1"/>
  <c r="I49" i="1" s="1"/>
  <c r="G51" i="1" l="1"/>
  <c r="H50" i="1"/>
  <c r="I50" i="1" s="1"/>
  <c r="G52" i="1" l="1"/>
  <c r="H51" i="1"/>
  <c r="I51" i="1" s="1"/>
  <c r="G53" i="1" l="1"/>
  <c r="H52" i="1"/>
  <c r="I52" i="1" s="1"/>
  <c r="G54" i="1" l="1"/>
  <c r="H53" i="1"/>
  <c r="I53" i="1" s="1"/>
  <c r="G55" i="1" l="1"/>
  <c r="H54" i="1"/>
  <c r="I54" i="1" s="1"/>
  <c r="G56" i="1" l="1"/>
  <c r="H55" i="1"/>
  <c r="I55" i="1" s="1"/>
  <c r="G57" i="1" l="1"/>
  <c r="H56" i="1"/>
  <c r="I56" i="1" s="1"/>
  <c r="G58" i="1" l="1"/>
  <c r="H57" i="1"/>
  <c r="I57" i="1" s="1"/>
  <c r="G59" i="1" l="1"/>
  <c r="H58" i="1"/>
  <c r="I58" i="1" s="1"/>
  <c r="G60" i="1" l="1"/>
  <c r="H59" i="1"/>
  <c r="I59" i="1" s="1"/>
  <c r="G61" i="1" l="1"/>
  <c r="H60" i="1"/>
  <c r="I60" i="1" s="1"/>
  <c r="G62" i="1" l="1"/>
  <c r="H61" i="1"/>
  <c r="I61" i="1" s="1"/>
  <c r="G63" i="1" l="1"/>
  <c r="H62" i="1"/>
  <c r="I62" i="1" s="1"/>
  <c r="G64" i="1" l="1"/>
  <c r="H63" i="1"/>
  <c r="I63" i="1" s="1"/>
  <c r="G65" i="1" l="1"/>
  <c r="H64" i="1"/>
  <c r="I64" i="1" s="1"/>
  <c r="G66" i="1" l="1"/>
  <c r="H65" i="1"/>
  <c r="I65" i="1" s="1"/>
  <c r="G67" i="1" l="1"/>
  <c r="H66" i="1"/>
  <c r="I66" i="1" s="1"/>
  <c r="G68" i="1" l="1"/>
  <c r="H67" i="1"/>
  <c r="I67" i="1" s="1"/>
  <c r="G69" i="1" l="1"/>
  <c r="H68" i="1"/>
  <c r="I68" i="1" s="1"/>
  <c r="G70" i="1" l="1"/>
  <c r="H69" i="1"/>
  <c r="I69" i="1" s="1"/>
  <c r="G71" i="1" l="1"/>
  <c r="H70" i="1"/>
  <c r="I70" i="1" s="1"/>
  <c r="G72" i="1" l="1"/>
  <c r="H71" i="1"/>
  <c r="I71" i="1" s="1"/>
  <c r="G73" i="1" l="1"/>
  <c r="H72" i="1"/>
  <c r="I72" i="1" s="1"/>
  <c r="G74" i="1" l="1"/>
  <c r="H73" i="1"/>
  <c r="I73" i="1" s="1"/>
  <c r="G75" i="1" l="1"/>
  <c r="H74" i="1"/>
  <c r="I74" i="1" s="1"/>
  <c r="G76" i="1" l="1"/>
  <c r="H75" i="1"/>
  <c r="I75" i="1" s="1"/>
  <c r="G77" i="1" l="1"/>
  <c r="H76" i="1"/>
  <c r="I76" i="1" s="1"/>
  <c r="G78" i="1" l="1"/>
  <c r="H77" i="1"/>
  <c r="I77" i="1" s="1"/>
  <c r="G79" i="1" l="1"/>
  <c r="H78" i="1"/>
  <c r="I78" i="1" s="1"/>
  <c r="G80" i="1" l="1"/>
  <c r="H79" i="1"/>
  <c r="I79" i="1" s="1"/>
  <c r="G81" i="1" l="1"/>
  <c r="H80" i="1"/>
  <c r="I80" i="1" s="1"/>
  <c r="G82" i="1" l="1"/>
  <c r="H81" i="1"/>
  <c r="I81" i="1" s="1"/>
  <c r="G83" i="1" l="1"/>
  <c r="H82" i="1"/>
  <c r="I82" i="1" s="1"/>
  <c r="G84" i="1" l="1"/>
  <c r="H83" i="1"/>
  <c r="I83" i="1" s="1"/>
  <c r="G85" i="1" l="1"/>
  <c r="H84" i="1"/>
  <c r="I84" i="1" s="1"/>
  <c r="G86" i="1" l="1"/>
  <c r="H85" i="1"/>
  <c r="I85" i="1" s="1"/>
  <c r="G87" i="1" l="1"/>
  <c r="H86" i="1"/>
  <c r="I86" i="1" s="1"/>
  <c r="G88" i="1" l="1"/>
  <c r="H87" i="1"/>
  <c r="I87" i="1" s="1"/>
  <c r="G89" i="1" l="1"/>
  <c r="H88" i="1"/>
  <c r="I88" i="1" s="1"/>
  <c r="G90" i="1" l="1"/>
  <c r="H89" i="1"/>
  <c r="I89" i="1" s="1"/>
  <c r="G91" i="1" l="1"/>
  <c r="H90" i="1"/>
  <c r="I90" i="1" s="1"/>
  <c r="G92" i="1" l="1"/>
  <c r="H91" i="1"/>
  <c r="I91" i="1" s="1"/>
  <c r="G93" i="1" l="1"/>
  <c r="H92" i="1"/>
  <c r="I92" i="1" s="1"/>
  <c r="G94" i="1" l="1"/>
  <c r="H93" i="1"/>
  <c r="I93" i="1" s="1"/>
  <c r="G95" i="1" l="1"/>
  <c r="H94" i="1"/>
  <c r="I94" i="1" s="1"/>
  <c r="G96" i="1" l="1"/>
  <c r="H95" i="1"/>
  <c r="I95" i="1" s="1"/>
  <c r="G97" i="1" l="1"/>
  <c r="H96" i="1"/>
  <c r="I96" i="1" s="1"/>
  <c r="G98" i="1" l="1"/>
  <c r="H97" i="1"/>
  <c r="I97" i="1" s="1"/>
  <c r="G99" i="1" l="1"/>
  <c r="H98" i="1"/>
  <c r="I98" i="1" s="1"/>
  <c r="G100" i="1" l="1"/>
  <c r="H99" i="1"/>
  <c r="I99" i="1" s="1"/>
  <c r="G101" i="1" l="1"/>
  <c r="H100" i="1"/>
  <c r="I100" i="1" s="1"/>
  <c r="G102" i="1" l="1"/>
  <c r="H101" i="1"/>
  <c r="I101" i="1" s="1"/>
  <c r="G103" i="1" l="1"/>
  <c r="H102" i="1"/>
  <c r="I102" i="1" s="1"/>
  <c r="G104" i="1" l="1"/>
  <c r="H103" i="1"/>
  <c r="I103" i="1" s="1"/>
  <c r="G105" i="1" l="1"/>
  <c r="H104" i="1"/>
  <c r="I104" i="1" s="1"/>
  <c r="G106" i="1" l="1"/>
  <c r="H105" i="1"/>
  <c r="I105" i="1" s="1"/>
  <c r="G107" i="1" l="1"/>
  <c r="H106" i="1"/>
  <c r="I106" i="1" s="1"/>
  <c r="G108" i="1" l="1"/>
  <c r="H107" i="1"/>
  <c r="I107" i="1" s="1"/>
  <c r="G109" i="1" l="1"/>
  <c r="H108" i="1"/>
  <c r="I108" i="1" s="1"/>
  <c r="G110" i="1" l="1"/>
  <c r="H109" i="1"/>
  <c r="I109" i="1" s="1"/>
  <c r="G111" i="1" l="1"/>
  <c r="H110" i="1"/>
  <c r="I110" i="1" s="1"/>
  <c r="G112" i="1" l="1"/>
  <c r="H111" i="1"/>
  <c r="I111" i="1" s="1"/>
  <c r="G113" i="1" l="1"/>
  <c r="H112" i="1"/>
  <c r="I112" i="1" s="1"/>
  <c r="G114" i="1" l="1"/>
  <c r="H113" i="1"/>
  <c r="I113" i="1" s="1"/>
  <c r="G115" i="1" l="1"/>
  <c r="H114" i="1"/>
  <c r="I114" i="1" s="1"/>
  <c r="G116" i="1" l="1"/>
  <c r="H115" i="1"/>
  <c r="I115" i="1" s="1"/>
  <c r="G117" i="1" l="1"/>
  <c r="H116" i="1"/>
  <c r="I116" i="1" s="1"/>
  <c r="G118" i="1" l="1"/>
  <c r="H117" i="1"/>
  <c r="I117" i="1" s="1"/>
  <c r="G119" i="1" l="1"/>
  <c r="H118" i="1"/>
  <c r="I118" i="1" s="1"/>
  <c r="G120" i="1" l="1"/>
  <c r="H119" i="1"/>
  <c r="I119" i="1" s="1"/>
  <c r="G121" i="1" l="1"/>
  <c r="H120" i="1"/>
  <c r="I120" i="1" s="1"/>
  <c r="G122" i="1" l="1"/>
  <c r="H121" i="1"/>
  <c r="I121" i="1" s="1"/>
  <c r="G123" i="1" l="1"/>
  <c r="H122" i="1"/>
  <c r="I122" i="1" s="1"/>
  <c r="G124" i="1" l="1"/>
  <c r="H123" i="1"/>
  <c r="I123" i="1" s="1"/>
  <c r="G125" i="1" l="1"/>
  <c r="H124" i="1"/>
  <c r="I124" i="1" s="1"/>
  <c r="G126" i="1" l="1"/>
  <c r="H125" i="1"/>
  <c r="I125" i="1" s="1"/>
  <c r="G127" i="1" l="1"/>
  <c r="H126" i="1"/>
  <c r="I126" i="1" s="1"/>
  <c r="G128" i="1" l="1"/>
  <c r="H127" i="1"/>
  <c r="I127" i="1" s="1"/>
  <c r="G129" i="1" l="1"/>
  <c r="H128" i="1"/>
  <c r="I128" i="1" s="1"/>
  <c r="G130" i="1" l="1"/>
  <c r="H129" i="1"/>
  <c r="I129" i="1" s="1"/>
  <c r="G131" i="1" l="1"/>
  <c r="H130" i="1"/>
  <c r="I130" i="1" s="1"/>
  <c r="G132" i="1" l="1"/>
  <c r="H131" i="1"/>
  <c r="I131" i="1" s="1"/>
  <c r="G133" i="1" l="1"/>
  <c r="H132" i="1"/>
  <c r="I132" i="1" s="1"/>
  <c r="G134" i="1" l="1"/>
  <c r="H133" i="1"/>
  <c r="I133" i="1" s="1"/>
  <c r="G135" i="1" l="1"/>
  <c r="H134" i="1"/>
  <c r="I134" i="1" s="1"/>
  <c r="G136" i="1" l="1"/>
  <c r="H135" i="1"/>
  <c r="I135" i="1" s="1"/>
  <c r="G137" i="1" l="1"/>
  <c r="H136" i="1"/>
  <c r="I136" i="1" s="1"/>
  <c r="G138" i="1" l="1"/>
  <c r="H137" i="1"/>
  <c r="I137" i="1" s="1"/>
  <c r="G139" i="1" l="1"/>
  <c r="H138" i="1"/>
  <c r="I138" i="1" s="1"/>
  <c r="G140" i="1" l="1"/>
  <c r="H139" i="1"/>
  <c r="I139" i="1" s="1"/>
  <c r="G141" i="1" l="1"/>
  <c r="H140" i="1"/>
  <c r="I140" i="1" s="1"/>
  <c r="G142" i="1" l="1"/>
  <c r="H141" i="1"/>
  <c r="I141" i="1" s="1"/>
  <c r="G143" i="1" l="1"/>
  <c r="H142" i="1"/>
  <c r="I142" i="1" s="1"/>
  <c r="G144" i="1" l="1"/>
  <c r="H143" i="1"/>
  <c r="I143" i="1" s="1"/>
  <c r="G145" i="1" l="1"/>
  <c r="H144" i="1"/>
  <c r="I144" i="1" s="1"/>
  <c r="G146" i="1" l="1"/>
  <c r="H145" i="1"/>
  <c r="I145" i="1" s="1"/>
  <c r="G147" i="1" l="1"/>
  <c r="H146" i="1"/>
  <c r="I146" i="1" s="1"/>
  <c r="G148" i="1" l="1"/>
  <c r="H147" i="1"/>
  <c r="I147" i="1" s="1"/>
  <c r="G149" i="1" l="1"/>
  <c r="H148" i="1"/>
  <c r="I148" i="1" s="1"/>
  <c r="G150" i="1" l="1"/>
  <c r="H149" i="1"/>
  <c r="I149" i="1" s="1"/>
  <c r="G151" i="1" l="1"/>
  <c r="H150" i="1"/>
  <c r="I150" i="1" s="1"/>
  <c r="G152" i="1" l="1"/>
  <c r="H151" i="1"/>
  <c r="I151" i="1" s="1"/>
  <c r="G153" i="1" l="1"/>
  <c r="H152" i="1"/>
  <c r="I152" i="1" s="1"/>
  <c r="G154" i="1" l="1"/>
  <c r="H153" i="1"/>
  <c r="I153" i="1" s="1"/>
  <c r="G155" i="1" l="1"/>
  <c r="H154" i="1"/>
  <c r="I154" i="1" s="1"/>
  <c r="G156" i="1" l="1"/>
  <c r="H155" i="1"/>
  <c r="I155" i="1" s="1"/>
  <c r="G157" i="1" l="1"/>
  <c r="H156" i="1"/>
  <c r="I156" i="1" s="1"/>
  <c r="G158" i="1" l="1"/>
  <c r="H157" i="1"/>
  <c r="I157" i="1" s="1"/>
  <c r="G159" i="1" l="1"/>
  <c r="H158" i="1"/>
  <c r="I158" i="1" s="1"/>
  <c r="G160" i="1" l="1"/>
  <c r="H159" i="1"/>
  <c r="I159" i="1" s="1"/>
  <c r="G161" i="1" l="1"/>
  <c r="H160" i="1"/>
  <c r="I160" i="1" s="1"/>
  <c r="G162" i="1" l="1"/>
  <c r="H161" i="1"/>
  <c r="I161" i="1" s="1"/>
  <c r="G163" i="1" l="1"/>
  <c r="H162" i="1"/>
  <c r="I162" i="1" s="1"/>
  <c r="G164" i="1" l="1"/>
  <c r="H163" i="1"/>
  <c r="I163" i="1" s="1"/>
  <c r="G165" i="1" l="1"/>
  <c r="H164" i="1"/>
  <c r="I164" i="1" s="1"/>
  <c r="G166" i="1" l="1"/>
  <c r="H165" i="1"/>
  <c r="I165" i="1" s="1"/>
  <c r="G167" i="1" l="1"/>
  <c r="H166" i="1"/>
  <c r="I166" i="1" s="1"/>
  <c r="G168" i="1" l="1"/>
  <c r="H167" i="1"/>
  <c r="I167" i="1" s="1"/>
  <c r="G169" i="1" l="1"/>
  <c r="H168" i="1"/>
  <c r="I168" i="1" s="1"/>
  <c r="G170" i="1" l="1"/>
  <c r="H169" i="1"/>
  <c r="I169" i="1" s="1"/>
  <c r="G171" i="1" l="1"/>
  <c r="H170" i="1"/>
  <c r="I170" i="1" s="1"/>
  <c r="G172" i="1" l="1"/>
  <c r="H171" i="1"/>
  <c r="I171" i="1" s="1"/>
  <c r="G173" i="1" l="1"/>
  <c r="H172" i="1"/>
  <c r="I172" i="1" s="1"/>
  <c r="G174" i="1" l="1"/>
  <c r="H173" i="1"/>
  <c r="I173" i="1" s="1"/>
  <c r="G175" i="1" l="1"/>
  <c r="H174" i="1"/>
  <c r="I174" i="1" s="1"/>
  <c r="G176" i="1" l="1"/>
  <c r="H175" i="1"/>
  <c r="I175" i="1" s="1"/>
  <c r="G177" i="1" l="1"/>
  <c r="H176" i="1"/>
  <c r="I176" i="1" s="1"/>
  <c r="G178" i="1" l="1"/>
  <c r="H177" i="1"/>
  <c r="I177" i="1" s="1"/>
  <c r="G179" i="1" l="1"/>
  <c r="H178" i="1"/>
  <c r="I178" i="1" s="1"/>
  <c r="G180" i="1" l="1"/>
  <c r="H179" i="1"/>
  <c r="I179" i="1" s="1"/>
  <c r="G181" i="1" l="1"/>
  <c r="H180" i="1"/>
  <c r="I180" i="1" s="1"/>
  <c r="G182" i="1" l="1"/>
  <c r="H181" i="1"/>
  <c r="I181" i="1" s="1"/>
  <c r="G183" i="1" l="1"/>
  <c r="H182" i="1"/>
  <c r="I182" i="1" s="1"/>
  <c r="G184" i="1" l="1"/>
  <c r="H183" i="1"/>
  <c r="I183" i="1" s="1"/>
  <c r="G185" i="1" l="1"/>
  <c r="H184" i="1"/>
  <c r="I184" i="1" s="1"/>
  <c r="G186" i="1" l="1"/>
  <c r="H185" i="1"/>
  <c r="I185" i="1" s="1"/>
  <c r="G187" i="1" l="1"/>
  <c r="H186" i="1"/>
  <c r="I186" i="1" s="1"/>
  <c r="G188" i="1" l="1"/>
  <c r="H187" i="1"/>
  <c r="I187" i="1" s="1"/>
  <c r="G189" i="1" l="1"/>
  <c r="H188" i="1"/>
  <c r="I188" i="1" s="1"/>
  <c r="G190" i="1" l="1"/>
  <c r="H189" i="1"/>
  <c r="I189" i="1" s="1"/>
  <c r="G191" i="1" l="1"/>
  <c r="H190" i="1"/>
  <c r="I190" i="1" s="1"/>
  <c r="G192" i="1" l="1"/>
  <c r="H191" i="1"/>
  <c r="I191" i="1" s="1"/>
  <c r="G193" i="1" l="1"/>
  <c r="H192" i="1"/>
  <c r="I192" i="1" s="1"/>
  <c r="G194" i="1" l="1"/>
  <c r="H193" i="1"/>
  <c r="I193" i="1" s="1"/>
  <c r="G195" i="1" l="1"/>
  <c r="H194" i="1"/>
  <c r="I194" i="1" s="1"/>
  <c r="G196" i="1" l="1"/>
  <c r="H195" i="1"/>
  <c r="I195" i="1" s="1"/>
  <c r="G197" i="1" l="1"/>
  <c r="H196" i="1"/>
  <c r="I196" i="1" s="1"/>
  <c r="G198" i="1" l="1"/>
  <c r="H197" i="1"/>
  <c r="I197" i="1" s="1"/>
  <c r="G199" i="1" l="1"/>
  <c r="H198" i="1"/>
  <c r="I198" i="1" s="1"/>
  <c r="G200" i="1" l="1"/>
  <c r="H199" i="1"/>
  <c r="I199" i="1" s="1"/>
  <c r="G201" i="1" l="1"/>
  <c r="H200" i="1"/>
  <c r="I200" i="1" s="1"/>
  <c r="G202" i="1" l="1"/>
  <c r="H201" i="1"/>
  <c r="I201" i="1" s="1"/>
  <c r="G203" i="1" l="1"/>
  <c r="H202" i="1"/>
  <c r="I202" i="1" s="1"/>
  <c r="G204" i="1" l="1"/>
  <c r="H203" i="1"/>
  <c r="I203" i="1" s="1"/>
  <c r="G205" i="1" l="1"/>
  <c r="H204" i="1"/>
  <c r="I204" i="1" s="1"/>
  <c r="G206" i="1" l="1"/>
  <c r="H205" i="1"/>
  <c r="I205" i="1" s="1"/>
  <c r="G207" i="1" l="1"/>
  <c r="H206" i="1"/>
  <c r="I206" i="1" s="1"/>
  <c r="G208" i="1" l="1"/>
  <c r="H207" i="1"/>
  <c r="I207" i="1" s="1"/>
  <c r="G209" i="1" l="1"/>
  <c r="H208" i="1"/>
  <c r="I208" i="1" s="1"/>
  <c r="G210" i="1" l="1"/>
  <c r="H209" i="1"/>
  <c r="I209" i="1" s="1"/>
  <c r="G211" i="1" l="1"/>
  <c r="H210" i="1"/>
  <c r="I210" i="1" s="1"/>
  <c r="G212" i="1" l="1"/>
  <c r="H211" i="1"/>
  <c r="I211" i="1" s="1"/>
  <c r="G213" i="1" l="1"/>
  <c r="H212" i="1"/>
  <c r="I212" i="1" s="1"/>
  <c r="G214" i="1" l="1"/>
  <c r="H213" i="1"/>
  <c r="I213" i="1" s="1"/>
  <c r="G215" i="1" l="1"/>
  <c r="H214" i="1"/>
  <c r="I214" i="1" s="1"/>
  <c r="G216" i="1" l="1"/>
  <c r="H215" i="1"/>
  <c r="I215" i="1" s="1"/>
  <c r="G217" i="1" l="1"/>
  <c r="H216" i="1"/>
  <c r="I216" i="1" s="1"/>
  <c r="G218" i="1" l="1"/>
  <c r="H217" i="1"/>
  <c r="I217" i="1" s="1"/>
  <c r="G219" i="1" l="1"/>
  <c r="H218" i="1"/>
  <c r="I218" i="1" s="1"/>
  <c r="G220" i="1" l="1"/>
  <c r="H219" i="1"/>
  <c r="I219" i="1" s="1"/>
  <c r="G221" i="1" l="1"/>
  <c r="H220" i="1"/>
  <c r="I220" i="1" s="1"/>
  <c r="G222" i="1" l="1"/>
  <c r="H221" i="1"/>
  <c r="I221" i="1" s="1"/>
  <c r="G223" i="1" l="1"/>
  <c r="H222" i="1"/>
  <c r="I222" i="1" s="1"/>
  <c r="G224" i="1" l="1"/>
  <c r="H223" i="1"/>
  <c r="I223" i="1" s="1"/>
  <c r="G225" i="1" l="1"/>
  <c r="H224" i="1"/>
  <c r="I224" i="1" s="1"/>
  <c r="G226" i="1" l="1"/>
  <c r="H225" i="1"/>
  <c r="I225" i="1" s="1"/>
  <c r="G227" i="1" l="1"/>
  <c r="H226" i="1"/>
  <c r="I226" i="1" s="1"/>
  <c r="G228" i="1" l="1"/>
  <c r="H227" i="1"/>
  <c r="I227" i="1" s="1"/>
  <c r="G229" i="1" l="1"/>
  <c r="H228" i="1"/>
  <c r="I228" i="1" s="1"/>
  <c r="G230" i="1" l="1"/>
  <c r="H229" i="1"/>
  <c r="I229" i="1" s="1"/>
  <c r="G231" i="1" l="1"/>
  <c r="H230" i="1"/>
  <c r="I230" i="1" s="1"/>
  <c r="G232" i="1" l="1"/>
  <c r="H231" i="1"/>
  <c r="I231" i="1" s="1"/>
  <c r="G233" i="1" l="1"/>
  <c r="H232" i="1"/>
  <c r="I232" i="1" s="1"/>
  <c r="G234" i="1" l="1"/>
  <c r="H233" i="1"/>
  <c r="I233" i="1" s="1"/>
  <c r="G235" i="1" l="1"/>
  <c r="H234" i="1"/>
  <c r="I234" i="1" s="1"/>
  <c r="G236" i="1" l="1"/>
  <c r="H235" i="1"/>
  <c r="I235" i="1" s="1"/>
  <c r="G237" i="1" l="1"/>
  <c r="H236" i="1"/>
  <c r="I236" i="1" s="1"/>
  <c r="G238" i="1" l="1"/>
  <c r="H237" i="1"/>
  <c r="I237" i="1" s="1"/>
  <c r="G239" i="1" l="1"/>
  <c r="H238" i="1"/>
  <c r="I238" i="1" s="1"/>
  <c r="G240" i="1" l="1"/>
  <c r="H239" i="1"/>
  <c r="I239" i="1" s="1"/>
  <c r="G241" i="1" l="1"/>
  <c r="H240" i="1"/>
  <c r="I240" i="1" s="1"/>
  <c r="G242" i="1" l="1"/>
  <c r="H241" i="1"/>
  <c r="I241" i="1" s="1"/>
  <c r="G243" i="1" l="1"/>
  <c r="H242" i="1"/>
  <c r="I242" i="1" s="1"/>
  <c r="G244" i="1" l="1"/>
  <c r="H243" i="1"/>
  <c r="I243" i="1" s="1"/>
  <c r="G245" i="1" l="1"/>
  <c r="H244" i="1"/>
  <c r="I244" i="1" s="1"/>
  <c r="G246" i="1" l="1"/>
  <c r="H245" i="1"/>
  <c r="I245" i="1" s="1"/>
  <c r="G247" i="1" l="1"/>
  <c r="H246" i="1"/>
  <c r="I246" i="1" s="1"/>
  <c r="G248" i="1" l="1"/>
  <c r="H247" i="1"/>
  <c r="I247" i="1" s="1"/>
  <c r="G249" i="1" l="1"/>
  <c r="H248" i="1"/>
  <c r="I248" i="1" s="1"/>
  <c r="G250" i="1" l="1"/>
  <c r="H249" i="1"/>
  <c r="I249" i="1" s="1"/>
  <c r="G251" i="1" l="1"/>
  <c r="H250" i="1"/>
  <c r="I250" i="1" s="1"/>
  <c r="G252" i="1" l="1"/>
  <c r="H251" i="1"/>
  <c r="I251" i="1" s="1"/>
  <c r="G253" i="1" l="1"/>
  <c r="H252" i="1"/>
  <c r="I252" i="1" s="1"/>
  <c r="G254" i="1" l="1"/>
  <c r="H253" i="1"/>
  <c r="I253" i="1" s="1"/>
  <c r="G255" i="1" l="1"/>
  <c r="H254" i="1"/>
  <c r="I254" i="1" s="1"/>
  <c r="G256" i="1" l="1"/>
  <c r="H255" i="1"/>
  <c r="I255" i="1" s="1"/>
  <c r="G257" i="1" l="1"/>
  <c r="H256" i="1"/>
  <c r="I256" i="1" s="1"/>
  <c r="G258" i="1" l="1"/>
  <c r="H257" i="1"/>
  <c r="I257" i="1" s="1"/>
  <c r="G259" i="1" l="1"/>
  <c r="H258" i="1"/>
  <c r="I258" i="1" s="1"/>
  <c r="G260" i="1" l="1"/>
  <c r="H259" i="1"/>
  <c r="I259" i="1" s="1"/>
  <c r="G261" i="1" l="1"/>
  <c r="H260" i="1"/>
  <c r="I260" i="1" s="1"/>
  <c r="G262" i="1" l="1"/>
  <c r="H261" i="1"/>
  <c r="I261" i="1" s="1"/>
  <c r="G263" i="1" l="1"/>
  <c r="H262" i="1"/>
  <c r="I262" i="1" s="1"/>
  <c r="G264" i="1" l="1"/>
  <c r="H263" i="1"/>
  <c r="I263" i="1" s="1"/>
  <c r="G265" i="1" l="1"/>
  <c r="H264" i="1"/>
  <c r="I264" i="1" s="1"/>
  <c r="G266" i="1" l="1"/>
  <c r="H265" i="1"/>
  <c r="I265" i="1" s="1"/>
  <c r="G267" i="1" l="1"/>
  <c r="H266" i="1"/>
  <c r="I266" i="1" s="1"/>
  <c r="G268" i="1" l="1"/>
  <c r="H267" i="1"/>
  <c r="I267" i="1" s="1"/>
  <c r="G269" i="1" l="1"/>
  <c r="H268" i="1"/>
  <c r="I268" i="1" s="1"/>
  <c r="G270" i="1" l="1"/>
  <c r="H269" i="1"/>
  <c r="I269" i="1" s="1"/>
  <c r="G271" i="1" l="1"/>
  <c r="H270" i="1"/>
  <c r="I270" i="1" s="1"/>
  <c r="G272" i="1" l="1"/>
  <c r="H271" i="1"/>
  <c r="I271" i="1" s="1"/>
  <c r="G273" i="1" l="1"/>
  <c r="H272" i="1"/>
  <c r="I272" i="1" s="1"/>
  <c r="G274" i="1" l="1"/>
  <c r="H273" i="1"/>
  <c r="I273" i="1" s="1"/>
  <c r="G275" i="1" l="1"/>
  <c r="H274" i="1"/>
  <c r="I274" i="1" s="1"/>
  <c r="G276" i="1" l="1"/>
  <c r="H275" i="1"/>
  <c r="I275" i="1" s="1"/>
  <c r="G277" i="1" l="1"/>
  <c r="H276" i="1"/>
  <c r="I276" i="1" s="1"/>
  <c r="G278" i="1" l="1"/>
  <c r="H277" i="1"/>
  <c r="I277" i="1" s="1"/>
  <c r="G279" i="1" l="1"/>
  <c r="H278" i="1"/>
  <c r="I278" i="1" s="1"/>
  <c r="G280" i="1" l="1"/>
  <c r="H279" i="1"/>
  <c r="I279" i="1" s="1"/>
  <c r="G281" i="1" l="1"/>
  <c r="H280" i="1"/>
  <c r="I280" i="1" s="1"/>
  <c r="G282" i="1" l="1"/>
  <c r="H281" i="1"/>
  <c r="I281" i="1" s="1"/>
  <c r="G283" i="1" l="1"/>
  <c r="H282" i="1"/>
  <c r="I282" i="1" s="1"/>
  <c r="G284" i="1" l="1"/>
  <c r="H283" i="1"/>
  <c r="I283" i="1" s="1"/>
  <c r="G285" i="1" l="1"/>
  <c r="H284" i="1"/>
  <c r="I284" i="1" s="1"/>
  <c r="G286" i="1" l="1"/>
  <c r="H285" i="1"/>
  <c r="I285" i="1" s="1"/>
  <c r="G287" i="1" l="1"/>
  <c r="H286" i="1"/>
  <c r="I286" i="1" s="1"/>
  <c r="G288" i="1" l="1"/>
  <c r="H287" i="1"/>
  <c r="I287" i="1" s="1"/>
  <c r="G289" i="1" l="1"/>
  <c r="H288" i="1"/>
  <c r="I288" i="1" s="1"/>
  <c r="G290" i="1" l="1"/>
  <c r="H289" i="1"/>
  <c r="I289" i="1" s="1"/>
  <c r="G291" i="1" l="1"/>
  <c r="H290" i="1"/>
  <c r="I290" i="1" s="1"/>
  <c r="G292" i="1" l="1"/>
  <c r="H291" i="1"/>
  <c r="I291" i="1" s="1"/>
  <c r="G293" i="1" l="1"/>
  <c r="H292" i="1"/>
  <c r="I292" i="1" s="1"/>
  <c r="G294" i="1" l="1"/>
  <c r="H293" i="1"/>
  <c r="I293" i="1" s="1"/>
  <c r="G295" i="1" l="1"/>
  <c r="H294" i="1"/>
  <c r="I294" i="1" s="1"/>
  <c r="G296" i="1" l="1"/>
  <c r="H295" i="1"/>
  <c r="I295" i="1" s="1"/>
  <c r="G297" i="1" l="1"/>
  <c r="H296" i="1"/>
  <c r="I296" i="1" s="1"/>
  <c r="G298" i="1" l="1"/>
  <c r="H297" i="1"/>
  <c r="I297" i="1" s="1"/>
  <c r="G299" i="1" l="1"/>
  <c r="H298" i="1"/>
  <c r="I298" i="1" s="1"/>
  <c r="G300" i="1" l="1"/>
  <c r="H299" i="1"/>
  <c r="I299" i="1" s="1"/>
  <c r="G301" i="1" l="1"/>
  <c r="H300" i="1"/>
  <c r="I300" i="1" s="1"/>
  <c r="G302" i="1" l="1"/>
  <c r="H301" i="1"/>
  <c r="I301" i="1" s="1"/>
  <c r="G303" i="1" l="1"/>
  <c r="H302" i="1"/>
  <c r="I302" i="1" s="1"/>
  <c r="G304" i="1" l="1"/>
  <c r="H303" i="1"/>
  <c r="I303" i="1" s="1"/>
  <c r="G305" i="1" l="1"/>
  <c r="H304" i="1"/>
  <c r="I304" i="1" s="1"/>
  <c r="G306" i="1" l="1"/>
  <c r="H305" i="1"/>
  <c r="I305" i="1" s="1"/>
  <c r="G307" i="1" l="1"/>
  <c r="H306" i="1"/>
  <c r="I306" i="1" s="1"/>
  <c r="G308" i="1" l="1"/>
  <c r="H307" i="1"/>
  <c r="I307" i="1" s="1"/>
  <c r="G309" i="1" l="1"/>
  <c r="H308" i="1"/>
  <c r="I308" i="1" s="1"/>
  <c r="G310" i="1" l="1"/>
  <c r="H309" i="1"/>
  <c r="I309" i="1" s="1"/>
  <c r="G311" i="1" l="1"/>
  <c r="H310" i="1"/>
  <c r="I310" i="1" s="1"/>
  <c r="G312" i="1" l="1"/>
  <c r="H311" i="1"/>
  <c r="I311" i="1" s="1"/>
  <c r="G313" i="1" l="1"/>
  <c r="H312" i="1"/>
  <c r="I312" i="1" s="1"/>
  <c r="G314" i="1" l="1"/>
  <c r="H313" i="1"/>
  <c r="I313" i="1" s="1"/>
  <c r="G315" i="1" l="1"/>
  <c r="H314" i="1"/>
  <c r="I314" i="1" s="1"/>
  <c r="G316" i="1" l="1"/>
  <c r="H315" i="1"/>
  <c r="I315" i="1" s="1"/>
  <c r="G317" i="1" l="1"/>
  <c r="H316" i="1"/>
  <c r="I316" i="1" s="1"/>
  <c r="G318" i="1" l="1"/>
  <c r="H317" i="1"/>
  <c r="I317" i="1" s="1"/>
  <c r="G319" i="1" l="1"/>
  <c r="H318" i="1"/>
  <c r="I318" i="1" s="1"/>
  <c r="G320" i="1" l="1"/>
  <c r="H319" i="1"/>
  <c r="I319" i="1" s="1"/>
  <c r="G321" i="1" l="1"/>
  <c r="H320" i="1"/>
  <c r="I320" i="1" s="1"/>
  <c r="G322" i="1" l="1"/>
  <c r="H321" i="1"/>
  <c r="I321" i="1" s="1"/>
  <c r="G323" i="1" l="1"/>
  <c r="H322" i="1"/>
  <c r="I322" i="1" s="1"/>
  <c r="G324" i="1" l="1"/>
  <c r="H323" i="1"/>
  <c r="I323" i="1" s="1"/>
  <c r="G325" i="1" l="1"/>
  <c r="H324" i="1"/>
  <c r="I324" i="1" s="1"/>
  <c r="G326" i="1" l="1"/>
  <c r="H325" i="1"/>
  <c r="I325" i="1" s="1"/>
  <c r="G327" i="1" l="1"/>
  <c r="H326" i="1"/>
  <c r="I326" i="1" s="1"/>
  <c r="G328" i="1" l="1"/>
  <c r="H327" i="1"/>
  <c r="I327" i="1" s="1"/>
  <c r="G329" i="1" l="1"/>
  <c r="H328" i="1"/>
  <c r="I328" i="1" s="1"/>
  <c r="G330" i="1" l="1"/>
  <c r="H329" i="1"/>
  <c r="I329" i="1" s="1"/>
  <c r="G331" i="1" l="1"/>
  <c r="H330" i="1"/>
  <c r="I330" i="1" s="1"/>
  <c r="G332" i="1" l="1"/>
  <c r="H331" i="1"/>
  <c r="I331" i="1" s="1"/>
  <c r="G333" i="1" l="1"/>
  <c r="H332" i="1"/>
  <c r="I332" i="1" s="1"/>
  <c r="G334" i="1" l="1"/>
  <c r="H333" i="1"/>
  <c r="I333" i="1" s="1"/>
  <c r="G335" i="1" l="1"/>
  <c r="H334" i="1"/>
  <c r="I334" i="1" s="1"/>
  <c r="G336" i="1" l="1"/>
  <c r="H335" i="1"/>
  <c r="I335" i="1" s="1"/>
  <c r="G337" i="1" l="1"/>
  <c r="H336" i="1"/>
  <c r="I336" i="1" s="1"/>
  <c r="G338" i="1" l="1"/>
  <c r="H337" i="1"/>
  <c r="I337" i="1" s="1"/>
  <c r="G339" i="1" l="1"/>
  <c r="H338" i="1"/>
  <c r="I338" i="1" s="1"/>
  <c r="G340" i="1" l="1"/>
  <c r="H339" i="1"/>
  <c r="I339" i="1" s="1"/>
  <c r="G341" i="1" l="1"/>
  <c r="H340" i="1"/>
  <c r="I340" i="1" s="1"/>
  <c r="G342" i="1" l="1"/>
  <c r="H341" i="1"/>
  <c r="I341" i="1" s="1"/>
  <c r="G343" i="1" l="1"/>
  <c r="H342" i="1"/>
  <c r="I342" i="1" s="1"/>
  <c r="G344" i="1" l="1"/>
  <c r="H343" i="1"/>
  <c r="I343" i="1" s="1"/>
  <c r="G345" i="1" l="1"/>
  <c r="H344" i="1"/>
  <c r="I344" i="1" s="1"/>
  <c r="G346" i="1" l="1"/>
  <c r="H345" i="1"/>
  <c r="I345" i="1" s="1"/>
  <c r="G347" i="1" l="1"/>
  <c r="H346" i="1"/>
  <c r="I346" i="1" s="1"/>
  <c r="G348" i="1" l="1"/>
  <c r="H347" i="1"/>
  <c r="I347" i="1" s="1"/>
  <c r="G349" i="1" l="1"/>
  <c r="H348" i="1"/>
  <c r="I348" i="1" s="1"/>
  <c r="G350" i="1" l="1"/>
  <c r="H349" i="1"/>
  <c r="I349" i="1" s="1"/>
  <c r="G351" i="1" l="1"/>
  <c r="H350" i="1"/>
  <c r="I350" i="1" s="1"/>
  <c r="G352" i="1" l="1"/>
  <c r="H351" i="1"/>
  <c r="I351" i="1" s="1"/>
  <c r="G353" i="1" l="1"/>
  <c r="H352" i="1"/>
  <c r="I352" i="1" s="1"/>
  <c r="G354" i="1" l="1"/>
  <c r="H353" i="1"/>
  <c r="I353" i="1" s="1"/>
  <c r="G355" i="1" l="1"/>
  <c r="H354" i="1"/>
  <c r="I354" i="1" s="1"/>
  <c r="G356" i="1" l="1"/>
  <c r="H355" i="1"/>
  <c r="I355" i="1" s="1"/>
  <c r="G357" i="1" l="1"/>
  <c r="H356" i="1"/>
  <c r="I356" i="1" s="1"/>
  <c r="G358" i="1" l="1"/>
  <c r="H357" i="1"/>
  <c r="I357" i="1" s="1"/>
  <c r="G359" i="1" l="1"/>
  <c r="H358" i="1"/>
  <c r="I358" i="1" s="1"/>
  <c r="G360" i="1" l="1"/>
  <c r="H359" i="1"/>
  <c r="I359" i="1" s="1"/>
  <c r="G361" i="1" l="1"/>
  <c r="H360" i="1"/>
  <c r="I360" i="1" s="1"/>
  <c r="G362" i="1" l="1"/>
  <c r="H361" i="1"/>
  <c r="I361" i="1" s="1"/>
  <c r="G363" i="1" l="1"/>
  <c r="H362" i="1"/>
  <c r="I362" i="1" s="1"/>
  <c r="G364" i="1" l="1"/>
  <c r="H363" i="1"/>
  <c r="I363" i="1" s="1"/>
  <c r="G365" i="1" l="1"/>
  <c r="H364" i="1"/>
  <c r="I364" i="1" s="1"/>
  <c r="G366" i="1" l="1"/>
  <c r="H365" i="1"/>
  <c r="I365" i="1" s="1"/>
  <c r="G367" i="1" l="1"/>
  <c r="H366" i="1"/>
  <c r="I366" i="1" s="1"/>
  <c r="G368" i="1" l="1"/>
  <c r="H367" i="1"/>
  <c r="I367" i="1" s="1"/>
  <c r="G369" i="1" l="1"/>
  <c r="H368" i="1"/>
  <c r="I368" i="1" s="1"/>
  <c r="G370" i="1" l="1"/>
  <c r="H369" i="1"/>
  <c r="I369" i="1" s="1"/>
  <c r="G371" i="1" l="1"/>
  <c r="H370" i="1"/>
  <c r="I370" i="1" s="1"/>
  <c r="G372" i="1" l="1"/>
  <c r="H371" i="1"/>
  <c r="I371" i="1" s="1"/>
  <c r="G373" i="1" l="1"/>
  <c r="H372" i="1"/>
  <c r="I372" i="1" s="1"/>
  <c r="G374" i="1" l="1"/>
  <c r="H373" i="1"/>
  <c r="I373" i="1" s="1"/>
  <c r="G375" i="1" l="1"/>
  <c r="H374" i="1"/>
  <c r="I374" i="1" s="1"/>
  <c r="G376" i="1" l="1"/>
  <c r="H375" i="1"/>
  <c r="I375" i="1" s="1"/>
  <c r="G377" i="1" l="1"/>
  <c r="H376" i="1"/>
  <c r="I376" i="1" s="1"/>
  <c r="G378" i="1" l="1"/>
  <c r="H377" i="1"/>
  <c r="I377" i="1" s="1"/>
  <c r="G379" i="1" l="1"/>
  <c r="H378" i="1"/>
  <c r="I378" i="1" s="1"/>
  <c r="G380" i="1" l="1"/>
  <c r="H379" i="1"/>
  <c r="I379" i="1" s="1"/>
  <c r="G381" i="1" l="1"/>
  <c r="H380" i="1"/>
  <c r="I380" i="1" s="1"/>
  <c r="G382" i="1" l="1"/>
  <c r="H381" i="1"/>
  <c r="I381" i="1" s="1"/>
  <c r="G383" i="1" l="1"/>
  <c r="H382" i="1"/>
  <c r="I382" i="1" s="1"/>
  <c r="G384" i="1" l="1"/>
  <c r="H383" i="1"/>
  <c r="I383" i="1" s="1"/>
  <c r="G385" i="1" l="1"/>
  <c r="H384" i="1"/>
  <c r="I384" i="1" s="1"/>
  <c r="G386" i="1" l="1"/>
  <c r="H385" i="1"/>
  <c r="I385" i="1" s="1"/>
  <c r="G387" i="1" l="1"/>
  <c r="H386" i="1"/>
  <c r="I386" i="1" s="1"/>
  <c r="G388" i="1" l="1"/>
  <c r="H387" i="1"/>
  <c r="I387" i="1" s="1"/>
  <c r="G389" i="1" l="1"/>
  <c r="H388" i="1"/>
  <c r="I388" i="1" s="1"/>
  <c r="G390" i="1" l="1"/>
  <c r="H389" i="1"/>
  <c r="I389" i="1" s="1"/>
  <c r="G391" i="1" l="1"/>
  <c r="H390" i="1"/>
  <c r="I390" i="1" s="1"/>
  <c r="G392" i="1" l="1"/>
  <c r="H391" i="1"/>
  <c r="I391" i="1" s="1"/>
  <c r="G393" i="1" l="1"/>
  <c r="H392" i="1"/>
  <c r="I392" i="1" s="1"/>
  <c r="G394" i="1" l="1"/>
  <c r="H393" i="1"/>
  <c r="I393" i="1" s="1"/>
  <c r="G395" i="1" l="1"/>
  <c r="H394" i="1"/>
  <c r="I394" i="1" s="1"/>
  <c r="G396" i="1" l="1"/>
  <c r="H395" i="1"/>
  <c r="I395" i="1" s="1"/>
  <c r="G397" i="1" l="1"/>
  <c r="H396" i="1"/>
  <c r="I396" i="1" s="1"/>
  <c r="G398" i="1" l="1"/>
  <c r="H397" i="1"/>
  <c r="I397" i="1" s="1"/>
  <c r="G399" i="1" l="1"/>
  <c r="H398" i="1"/>
  <c r="I398" i="1" s="1"/>
  <c r="G400" i="1" l="1"/>
  <c r="H399" i="1"/>
  <c r="I399" i="1" s="1"/>
  <c r="G401" i="1" l="1"/>
  <c r="H400" i="1"/>
  <c r="I400" i="1" s="1"/>
  <c r="G402" i="1" l="1"/>
  <c r="H401" i="1"/>
  <c r="I401" i="1" s="1"/>
  <c r="G403" i="1" l="1"/>
  <c r="H402" i="1"/>
  <c r="I402" i="1" s="1"/>
  <c r="G404" i="1" l="1"/>
  <c r="H403" i="1"/>
  <c r="I403" i="1" s="1"/>
  <c r="G405" i="1" l="1"/>
  <c r="H404" i="1"/>
  <c r="I404" i="1" s="1"/>
  <c r="G406" i="1" l="1"/>
  <c r="H405" i="1"/>
  <c r="I405" i="1" s="1"/>
  <c r="G407" i="1" l="1"/>
  <c r="H406" i="1"/>
  <c r="I406" i="1" s="1"/>
  <c r="G408" i="1" l="1"/>
  <c r="H407" i="1"/>
  <c r="I407" i="1" s="1"/>
  <c r="G409" i="1" l="1"/>
  <c r="H408" i="1"/>
  <c r="I408" i="1" s="1"/>
  <c r="G410" i="1" l="1"/>
  <c r="H409" i="1"/>
  <c r="I409" i="1" s="1"/>
  <c r="G411" i="1" l="1"/>
  <c r="H410" i="1"/>
  <c r="I410" i="1" s="1"/>
  <c r="G412" i="1" l="1"/>
  <c r="H411" i="1"/>
  <c r="I411" i="1" s="1"/>
  <c r="G413" i="1" l="1"/>
  <c r="H412" i="1"/>
  <c r="I412" i="1" s="1"/>
  <c r="G414" i="1" l="1"/>
  <c r="H413" i="1"/>
  <c r="I413" i="1" s="1"/>
  <c r="G415" i="1" l="1"/>
  <c r="H414" i="1"/>
  <c r="I414" i="1" s="1"/>
  <c r="G416" i="1" l="1"/>
  <c r="H415" i="1"/>
  <c r="I415" i="1" s="1"/>
  <c r="G417" i="1" l="1"/>
  <c r="H416" i="1"/>
  <c r="I416" i="1" s="1"/>
  <c r="G418" i="1" l="1"/>
  <c r="H417" i="1"/>
  <c r="I417" i="1" s="1"/>
  <c r="G419" i="1" l="1"/>
  <c r="H418" i="1"/>
  <c r="I418" i="1" s="1"/>
  <c r="G420" i="1" l="1"/>
  <c r="H419" i="1"/>
  <c r="I419" i="1" s="1"/>
  <c r="G421" i="1" l="1"/>
  <c r="H420" i="1"/>
  <c r="I420" i="1" s="1"/>
  <c r="G422" i="1" l="1"/>
  <c r="H421" i="1"/>
  <c r="I421" i="1" s="1"/>
  <c r="G423" i="1" l="1"/>
  <c r="H422" i="1"/>
  <c r="I422" i="1" s="1"/>
  <c r="G424" i="1" l="1"/>
  <c r="H423" i="1"/>
  <c r="I423" i="1" s="1"/>
  <c r="G425" i="1" l="1"/>
  <c r="H424" i="1"/>
  <c r="I424" i="1" s="1"/>
  <c r="G426" i="1" l="1"/>
  <c r="H425" i="1"/>
  <c r="I425" i="1" s="1"/>
  <c r="G427" i="1" l="1"/>
  <c r="H426" i="1"/>
  <c r="I426" i="1" s="1"/>
  <c r="G428" i="1" l="1"/>
  <c r="H427" i="1"/>
  <c r="I427" i="1" s="1"/>
  <c r="G429" i="1" l="1"/>
  <c r="H428" i="1"/>
  <c r="I428" i="1" s="1"/>
  <c r="G430" i="1" l="1"/>
  <c r="H429" i="1"/>
  <c r="I429" i="1" s="1"/>
  <c r="G431" i="1" l="1"/>
  <c r="H430" i="1"/>
  <c r="I430" i="1" s="1"/>
  <c r="G432" i="1" l="1"/>
  <c r="H431" i="1"/>
  <c r="I431" i="1" s="1"/>
  <c r="G433" i="1" l="1"/>
  <c r="H432" i="1"/>
  <c r="I432" i="1" s="1"/>
  <c r="G434" i="1" l="1"/>
  <c r="H433" i="1"/>
  <c r="I433" i="1" s="1"/>
  <c r="G435" i="1" l="1"/>
  <c r="H434" i="1"/>
  <c r="I434" i="1" s="1"/>
  <c r="G436" i="1" l="1"/>
  <c r="H435" i="1"/>
  <c r="I435" i="1" s="1"/>
  <c r="G437" i="1" l="1"/>
  <c r="H436" i="1"/>
  <c r="I436" i="1" s="1"/>
  <c r="G438" i="1" l="1"/>
  <c r="H437" i="1"/>
  <c r="I437" i="1" s="1"/>
  <c r="G439" i="1" l="1"/>
  <c r="H438" i="1"/>
  <c r="I438" i="1" s="1"/>
  <c r="G440" i="1" l="1"/>
  <c r="H439" i="1"/>
  <c r="I439" i="1" s="1"/>
  <c r="G441" i="1" l="1"/>
  <c r="H440" i="1"/>
  <c r="I440" i="1" s="1"/>
  <c r="G442" i="1" l="1"/>
  <c r="H441" i="1"/>
  <c r="I441" i="1" s="1"/>
  <c r="G443" i="1" l="1"/>
  <c r="H442" i="1"/>
  <c r="I442" i="1" s="1"/>
  <c r="G444" i="1" l="1"/>
  <c r="H443" i="1"/>
  <c r="I443" i="1" s="1"/>
  <c r="G445" i="1" l="1"/>
  <c r="H444" i="1"/>
  <c r="I444" i="1" s="1"/>
  <c r="G446" i="1" l="1"/>
  <c r="H445" i="1"/>
  <c r="I445" i="1" s="1"/>
  <c r="G447" i="1" l="1"/>
  <c r="H446" i="1"/>
  <c r="I446" i="1" s="1"/>
  <c r="G448" i="1" l="1"/>
  <c r="H447" i="1"/>
  <c r="I447" i="1" s="1"/>
  <c r="G449" i="1" l="1"/>
  <c r="H448" i="1"/>
  <c r="I448" i="1" s="1"/>
  <c r="G450" i="1" l="1"/>
  <c r="H449" i="1"/>
  <c r="I449" i="1" s="1"/>
  <c r="G451" i="1" l="1"/>
  <c r="H450" i="1"/>
  <c r="I450" i="1" s="1"/>
  <c r="G452" i="1" l="1"/>
  <c r="H451" i="1"/>
  <c r="I451" i="1" s="1"/>
  <c r="G453" i="1" l="1"/>
  <c r="H452" i="1"/>
  <c r="I452" i="1" s="1"/>
  <c r="G454" i="1" l="1"/>
  <c r="H453" i="1"/>
  <c r="I453" i="1" s="1"/>
  <c r="G455" i="1" l="1"/>
  <c r="H454" i="1"/>
  <c r="I454" i="1" s="1"/>
  <c r="G456" i="1" l="1"/>
  <c r="H455" i="1"/>
  <c r="I455" i="1" s="1"/>
  <c r="G457" i="1" l="1"/>
  <c r="H456" i="1"/>
  <c r="I456" i="1" s="1"/>
  <c r="G458" i="1" l="1"/>
  <c r="H457" i="1"/>
  <c r="I457" i="1" s="1"/>
  <c r="G459" i="1" l="1"/>
  <c r="H458" i="1"/>
  <c r="I458" i="1" s="1"/>
  <c r="G460" i="1" l="1"/>
  <c r="H459" i="1"/>
  <c r="I459" i="1" s="1"/>
  <c r="G461" i="1" l="1"/>
  <c r="H460" i="1"/>
  <c r="I460" i="1" s="1"/>
  <c r="G462" i="1" l="1"/>
  <c r="H461" i="1"/>
  <c r="I461" i="1" s="1"/>
  <c r="G463" i="1" l="1"/>
  <c r="H462" i="1"/>
  <c r="I462" i="1" s="1"/>
  <c r="G464" i="1" l="1"/>
  <c r="H463" i="1"/>
  <c r="I463" i="1" s="1"/>
  <c r="G465" i="1" l="1"/>
  <c r="H464" i="1"/>
  <c r="I464" i="1" s="1"/>
  <c r="G466" i="1" l="1"/>
  <c r="H465" i="1"/>
  <c r="I465" i="1" s="1"/>
  <c r="G467" i="1" l="1"/>
  <c r="H466" i="1"/>
  <c r="I466" i="1" s="1"/>
  <c r="G468" i="1" l="1"/>
  <c r="H467" i="1"/>
  <c r="I467" i="1" s="1"/>
  <c r="G469" i="1" l="1"/>
  <c r="H468" i="1"/>
  <c r="I468" i="1" s="1"/>
  <c r="G470" i="1" l="1"/>
  <c r="H469" i="1"/>
  <c r="I469" i="1" s="1"/>
  <c r="G471" i="1" l="1"/>
  <c r="H470" i="1"/>
  <c r="I470" i="1" s="1"/>
  <c r="G472" i="1" l="1"/>
  <c r="H471" i="1"/>
  <c r="I471" i="1" s="1"/>
  <c r="G473" i="1" l="1"/>
  <c r="H472" i="1"/>
  <c r="I472" i="1" s="1"/>
  <c r="G474" i="1" l="1"/>
  <c r="H473" i="1"/>
  <c r="I473" i="1" s="1"/>
  <c r="G475" i="1" l="1"/>
  <c r="H474" i="1"/>
  <c r="I474" i="1" s="1"/>
  <c r="G476" i="1" l="1"/>
  <c r="H475" i="1"/>
  <c r="I475" i="1" s="1"/>
  <c r="G477" i="1" l="1"/>
  <c r="H476" i="1"/>
  <c r="I476" i="1" s="1"/>
  <c r="G478" i="1" l="1"/>
  <c r="H477" i="1"/>
  <c r="I477" i="1" s="1"/>
  <c r="G479" i="1" l="1"/>
  <c r="H478" i="1"/>
  <c r="I478" i="1" s="1"/>
  <c r="G480" i="1" l="1"/>
  <c r="H479" i="1"/>
  <c r="I479" i="1" s="1"/>
  <c r="G481" i="1" l="1"/>
  <c r="H480" i="1"/>
  <c r="I480" i="1" s="1"/>
  <c r="G482" i="1" l="1"/>
  <c r="H481" i="1"/>
  <c r="I481" i="1" s="1"/>
  <c r="G483" i="1" l="1"/>
  <c r="H482" i="1"/>
  <c r="I482" i="1" s="1"/>
  <c r="G484" i="1" l="1"/>
  <c r="H483" i="1"/>
  <c r="I483" i="1" s="1"/>
  <c r="G485" i="1" l="1"/>
  <c r="H484" i="1"/>
  <c r="I484" i="1" s="1"/>
  <c r="G486" i="1" l="1"/>
  <c r="H485" i="1"/>
  <c r="I485" i="1" s="1"/>
  <c r="G487" i="1" l="1"/>
  <c r="H486" i="1"/>
  <c r="I486" i="1" s="1"/>
  <c r="G488" i="1" l="1"/>
  <c r="H487" i="1"/>
  <c r="I487" i="1" s="1"/>
  <c r="G489" i="1" l="1"/>
  <c r="H488" i="1"/>
  <c r="I488" i="1" s="1"/>
  <c r="G490" i="1" l="1"/>
  <c r="H489" i="1"/>
  <c r="I489" i="1" s="1"/>
  <c r="G491" i="1" l="1"/>
  <c r="H490" i="1"/>
  <c r="I490" i="1" s="1"/>
  <c r="G492" i="1" l="1"/>
  <c r="H491" i="1"/>
  <c r="I491" i="1" s="1"/>
  <c r="G493" i="1" l="1"/>
  <c r="H492" i="1"/>
  <c r="I492" i="1" s="1"/>
  <c r="G494" i="1" l="1"/>
  <c r="H493" i="1"/>
  <c r="I493" i="1" s="1"/>
  <c r="G495" i="1" l="1"/>
  <c r="H494" i="1"/>
  <c r="I494" i="1" s="1"/>
  <c r="G496" i="1" l="1"/>
  <c r="H495" i="1"/>
  <c r="I495" i="1" s="1"/>
  <c r="G497" i="1" l="1"/>
  <c r="H496" i="1"/>
  <c r="I496" i="1" s="1"/>
  <c r="G498" i="1" l="1"/>
  <c r="H497" i="1"/>
  <c r="I497" i="1" s="1"/>
  <c r="G499" i="1" l="1"/>
  <c r="H498" i="1"/>
  <c r="I498" i="1" s="1"/>
  <c r="G500" i="1" l="1"/>
  <c r="H499" i="1"/>
  <c r="I499" i="1" s="1"/>
  <c r="G501" i="1" l="1"/>
  <c r="H500" i="1"/>
  <c r="I500" i="1" s="1"/>
  <c r="G502" i="1" l="1"/>
  <c r="H501" i="1"/>
  <c r="I501" i="1" s="1"/>
  <c r="G503" i="1" l="1"/>
  <c r="H502" i="1"/>
  <c r="I502" i="1" s="1"/>
  <c r="G504" i="1" l="1"/>
  <c r="H503" i="1"/>
  <c r="I503" i="1" s="1"/>
  <c r="G505" i="1" l="1"/>
  <c r="H504" i="1"/>
  <c r="I504" i="1" s="1"/>
  <c r="G506" i="1" l="1"/>
  <c r="H505" i="1"/>
  <c r="I505" i="1" s="1"/>
  <c r="G507" i="1" l="1"/>
  <c r="H506" i="1"/>
  <c r="I506" i="1" s="1"/>
  <c r="G508" i="1" l="1"/>
  <c r="H507" i="1"/>
  <c r="I507" i="1" s="1"/>
  <c r="G509" i="1" l="1"/>
  <c r="H508" i="1"/>
  <c r="I508" i="1" s="1"/>
  <c r="G510" i="1" l="1"/>
  <c r="H509" i="1"/>
  <c r="I509" i="1" s="1"/>
  <c r="G511" i="1" l="1"/>
  <c r="H510" i="1"/>
  <c r="I510" i="1" s="1"/>
  <c r="G512" i="1" l="1"/>
  <c r="H511" i="1"/>
  <c r="I511" i="1" s="1"/>
  <c r="G513" i="1" l="1"/>
  <c r="H512" i="1"/>
  <c r="I512" i="1" s="1"/>
  <c r="G514" i="1" l="1"/>
  <c r="H513" i="1"/>
  <c r="I513" i="1" s="1"/>
  <c r="G515" i="1" l="1"/>
  <c r="H514" i="1"/>
  <c r="I514" i="1" s="1"/>
  <c r="G516" i="1" l="1"/>
  <c r="H515" i="1"/>
  <c r="I515" i="1" s="1"/>
  <c r="G517" i="1" l="1"/>
  <c r="H516" i="1"/>
  <c r="I516" i="1" s="1"/>
  <c r="G518" i="1" l="1"/>
  <c r="H517" i="1"/>
  <c r="I517" i="1" s="1"/>
  <c r="G519" i="1" l="1"/>
  <c r="H518" i="1"/>
  <c r="I518" i="1" s="1"/>
  <c r="G520" i="1" l="1"/>
  <c r="H519" i="1"/>
  <c r="I519" i="1" s="1"/>
  <c r="G521" i="1" l="1"/>
  <c r="H520" i="1"/>
  <c r="I520" i="1" s="1"/>
  <c r="G522" i="1" l="1"/>
  <c r="H521" i="1"/>
  <c r="I521" i="1" s="1"/>
  <c r="G523" i="1" l="1"/>
  <c r="H522" i="1"/>
  <c r="I522" i="1" s="1"/>
  <c r="G524" i="1" l="1"/>
  <c r="H523" i="1"/>
  <c r="I523" i="1" s="1"/>
  <c r="G525" i="1" l="1"/>
  <c r="H524" i="1"/>
  <c r="I524" i="1" s="1"/>
  <c r="G526" i="1" l="1"/>
  <c r="H525" i="1"/>
  <c r="I525" i="1" s="1"/>
  <c r="G527" i="1" l="1"/>
  <c r="H526" i="1"/>
  <c r="I526" i="1" s="1"/>
  <c r="G528" i="1" l="1"/>
  <c r="H527" i="1"/>
  <c r="I527" i="1" s="1"/>
  <c r="G529" i="1" l="1"/>
  <c r="H528" i="1"/>
  <c r="I528" i="1" s="1"/>
  <c r="G530" i="1" l="1"/>
  <c r="H529" i="1"/>
  <c r="I529" i="1" s="1"/>
  <c r="G531" i="1" l="1"/>
  <c r="H530" i="1"/>
  <c r="I530" i="1" s="1"/>
  <c r="G532" i="1" l="1"/>
  <c r="H531" i="1"/>
  <c r="I531" i="1" s="1"/>
  <c r="G533" i="1" l="1"/>
  <c r="H532" i="1"/>
  <c r="I532" i="1" s="1"/>
  <c r="G534" i="1" l="1"/>
  <c r="H533" i="1"/>
  <c r="I533" i="1" s="1"/>
  <c r="G535" i="1" l="1"/>
  <c r="H534" i="1"/>
  <c r="I534" i="1" s="1"/>
  <c r="G536" i="1" l="1"/>
  <c r="H535" i="1"/>
  <c r="I535" i="1" s="1"/>
  <c r="G537" i="1" l="1"/>
  <c r="H536" i="1"/>
  <c r="I536" i="1" s="1"/>
  <c r="G538" i="1" l="1"/>
  <c r="H537" i="1"/>
  <c r="I537" i="1" s="1"/>
  <c r="G539" i="1" l="1"/>
  <c r="H538" i="1"/>
  <c r="I538" i="1" s="1"/>
  <c r="G540" i="1" l="1"/>
  <c r="H539" i="1"/>
  <c r="I539" i="1" s="1"/>
  <c r="G541" i="1" l="1"/>
  <c r="H540" i="1"/>
  <c r="I540" i="1" s="1"/>
  <c r="G542" i="1" l="1"/>
  <c r="H541" i="1"/>
  <c r="I541" i="1" s="1"/>
  <c r="G543" i="1" l="1"/>
  <c r="H542" i="1"/>
  <c r="I542" i="1" s="1"/>
  <c r="G544" i="1" l="1"/>
  <c r="H543" i="1"/>
  <c r="I543" i="1" s="1"/>
  <c r="G545" i="1" l="1"/>
  <c r="H544" i="1"/>
  <c r="I544" i="1" s="1"/>
  <c r="G546" i="1" l="1"/>
  <c r="H545" i="1"/>
  <c r="I545" i="1" s="1"/>
  <c r="G547" i="1" l="1"/>
  <c r="H546" i="1"/>
  <c r="I546" i="1" s="1"/>
  <c r="G548" i="1" l="1"/>
  <c r="H547" i="1"/>
  <c r="I547" i="1" s="1"/>
  <c r="G549" i="1" l="1"/>
  <c r="H548" i="1"/>
  <c r="I548" i="1" s="1"/>
  <c r="G550" i="1" l="1"/>
  <c r="H549" i="1"/>
  <c r="I549" i="1" s="1"/>
  <c r="G551" i="1" l="1"/>
  <c r="H550" i="1"/>
  <c r="I550" i="1" s="1"/>
  <c r="G552" i="1" l="1"/>
  <c r="H551" i="1"/>
  <c r="I551" i="1" s="1"/>
  <c r="G553" i="1" l="1"/>
  <c r="H552" i="1"/>
  <c r="I552" i="1" s="1"/>
  <c r="G554" i="1" l="1"/>
  <c r="H553" i="1"/>
  <c r="I553" i="1" s="1"/>
  <c r="G555" i="1" l="1"/>
  <c r="H554" i="1"/>
  <c r="I554" i="1" s="1"/>
  <c r="G556" i="1" l="1"/>
  <c r="H555" i="1"/>
  <c r="I555" i="1" s="1"/>
  <c r="G557" i="1" l="1"/>
  <c r="H556" i="1"/>
  <c r="I556" i="1" s="1"/>
  <c r="G558" i="1" l="1"/>
  <c r="H557" i="1"/>
  <c r="I557" i="1" s="1"/>
  <c r="G559" i="1" l="1"/>
  <c r="H558" i="1"/>
  <c r="I558" i="1" s="1"/>
  <c r="G560" i="1" l="1"/>
  <c r="H559" i="1"/>
  <c r="I559" i="1" s="1"/>
  <c r="G561" i="1" l="1"/>
  <c r="H560" i="1"/>
  <c r="I560" i="1" s="1"/>
  <c r="G562" i="1" l="1"/>
  <c r="H561" i="1"/>
  <c r="I561" i="1" s="1"/>
  <c r="G563" i="1" l="1"/>
  <c r="H562" i="1"/>
  <c r="I562" i="1" s="1"/>
  <c r="G564" i="1" l="1"/>
  <c r="H563" i="1"/>
  <c r="I563" i="1" s="1"/>
  <c r="G565" i="1" l="1"/>
  <c r="H564" i="1"/>
  <c r="I564" i="1" s="1"/>
  <c r="G566" i="1" l="1"/>
  <c r="H565" i="1"/>
  <c r="I565" i="1" s="1"/>
  <c r="G567" i="1" l="1"/>
  <c r="H566" i="1"/>
  <c r="I566" i="1" s="1"/>
  <c r="G568" i="1" l="1"/>
  <c r="H567" i="1"/>
  <c r="I567" i="1" s="1"/>
  <c r="G569" i="1" l="1"/>
  <c r="H568" i="1"/>
  <c r="I568" i="1" s="1"/>
  <c r="G570" i="1" l="1"/>
  <c r="H569" i="1"/>
  <c r="I569" i="1" s="1"/>
  <c r="G571" i="1" l="1"/>
  <c r="H570" i="1"/>
  <c r="I570" i="1" s="1"/>
  <c r="G572" i="1" l="1"/>
  <c r="H571" i="1"/>
  <c r="I571" i="1" s="1"/>
  <c r="G573" i="1" l="1"/>
  <c r="H572" i="1"/>
  <c r="I572" i="1" s="1"/>
  <c r="G574" i="1" l="1"/>
  <c r="H573" i="1"/>
  <c r="I573" i="1" s="1"/>
  <c r="G575" i="1" l="1"/>
  <c r="H574" i="1"/>
  <c r="I574" i="1" s="1"/>
  <c r="G576" i="1" l="1"/>
  <c r="H575" i="1"/>
  <c r="I575" i="1" s="1"/>
  <c r="G577" i="1" l="1"/>
  <c r="H576" i="1"/>
  <c r="I576" i="1" s="1"/>
  <c r="G578" i="1" l="1"/>
  <c r="H577" i="1"/>
  <c r="I577" i="1" s="1"/>
  <c r="G579" i="1" l="1"/>
  <c r="H578" i="1"/>
  <c r="I578" i="1" s="1"/>
  <c r="G580" i="1" l="1"/>
  <c r="H579" i="1"/>
  <c r="I579" i="1" s="1"/>
  <c r="G581" i="1" l="1"/>
  <c r="H580" i="1"/>
  <c r="I580" i="1" s="1"/>
  <c r="G582" i="1" l="1"/>
  <c r="H581" i="1"/>
  <c r="I581" i="1" s="1"/>
  <c r="G583" i="1" l="1"/>
  <c r="H582" i="1"/>
  <c r="I582" i="1" s="1"/>
  <c r="G584" i="1" l="1"/>
  <c r="H583" i="1"/>
  <c r="I583" i="1" s="1"/>
  <c r="G585" i="1" l="1"/>
  <c r="H584" i="1"/>
  <c r="I584" i="1" s="1"/>
  <c r="G586" i="1" l="1"/>
  <c r="H585" i="1"/>
  <c r="I585" i="1" s="1"/>
  <c r="G587" i="1" l="1"/>
  <c r="H586" i="1"/>
  <c r="I586" i="1" s="1"/>
  <c r="G588" i="1" l="1"/>
  <c r="H587" i="1"/>
  <c r="I587" i="1" s="1"/>
  <c r="G589" i="1" l="1"/>
  <c r="H588" i="1"/>
  <c r="I588" i="1" s="1"/>
  <c r="G590" i="1" l="1"/>
  <c r="H589" i="1"/>
  <c r="I589" i="1" s="1"/>
  <c r="G591" i="1" l="1"/>
  <c r="H590" i="1"/>
  <c r="I590" i="1" s="1"/>
  <c r="G592" i="1" l="1"/>
  <c r="H591" i="1"/>
  <c r="I591" i="1" s="1"/>
  <c r="G593" i="1" l="1"/>
  <c r="H592" i="1"/>
  <c r="I592" i="1" s="1"/>
  <c r="G594" i="1" l="1"/>
  <c r="H593" i="1"/>
  <c r="I593" i="1" s="1"/>
  <c r="G595" i="1" l="1"/>
  <c r="H594" i="1"/>
  <c r="I594" i="1" s="1"/>
  <c r="G596" i="1" l="1"/>
  <c r="H595" i="1"/>
  <c r="I595" i="1" s="1"/>
  <c r="G597" i="1" l="1"/>
  <c r="H596" i="1"/>
  <c r="I596" i="1" s="1"/>
  <c r="G598" i="1" l="1"/>
  <c r="H597" i="1"/>
  <c r="I597" i="1" s="1"/>
  <c r="G599" i="1" l="1"/>
  <c r="H598" i="1"/>
  <c r="I598" i="1" s="1"/>
  <c r="G600" i="1" l="1"/>
  <c r="H599" i="1"/>
  <c r="I599" i="1" s="1"/>
  <c r="G601" i="1" l="1"/>
  <c r="H600" i="1"/>
  <c r="I600" i="1" s="1"/>
  <c r="G602" i="1" l="1"/>
  <c r="H601" i="1"/>
  <c r="I601" i="1" s="1"/>
  <c r="G603" i="1" l="1"/>
  <c r="H602" i="1"/>
  <c r="I602" i="1" s="1"/>
  <c r="G604" i="1" l="1"/>
  <c r="H603" i="1"/>
  <c r="I603" i="1" s="1"/>
  <c r="G605" i="1" l="1"/>
  <c r="H604" i="1"/>
  <c r="I604" i="1" s="1"/>
  <c r="G606" i="1" l="1"/>
  <c r="H605" i="1"/>
  <c r="I605" i="1" s="1"/>
  <c r="G607" i="1" l="1"/>
  <c r="H606" i="1"/>
  <c r="I606" i="1" s="1"/>
  <c r="G608" i="1" l="1"/>
  <c r="H607" i="1"/>
  <c r="I607" i="1" s="1"/>
  <c r="G609" i="1" l="1"/>
  <c r="H608" i="1"/>
  <c r="I608" i="1" s="1"/>
  <c r="G610" i="1" l="1"/>
  <c r="H609" i="1"/>
  <c r="I609" i="1" s="1"/>
  <c r="G611" i="1" l="1"/>
  <c r="H610" i="1"/>
  <c r="I610" i="1" s="1"/>
  <c r="G612" i="1" l="1"/>
  <c r="H611" i="1"/>
  <c r="I611" i="1" s="1"/>
  <c r="G613" i="1" l="1"/>
  <c r="H612" i="1"/>
  <c r="I612" i="1" s="1"/>
  <c r="G614" i="1" l="1"/>
  <c r="H613" i="1"/>
  <c r="I613" i="1" s="1"/>
  <c r="G615" i="1" l="1"/>
  <c r="H614" i="1"/>
  <c r="I614" i="1" s="1"/>
  <c r="G616" i="1" l="1"/>
  <c r="H615" i="1"/>
  <c r="I615" i="1" s="1"/>
  <c r="G617" i="1" l="1"/>
  <c r="H616" i="1"/>
  <c r="I616" i="1" s="1"/>
  <c r="G618" i="1" l="1"/>
  <c r="H617" i="1"/>
  <c r="I617" i="1" s="1"/>
  <c r="G619" i="1" l="1"/>
  <c r="H618" i="1"/>
  <c r="I618" i="1" s="1"/>
  <c r="G620" i="1" l="1"/>
  <c r="H619" i="1"/>
  <c r="I619" i="1" s="1"/>
  <c r="G621" i="1" l="1"/>
  <c r="H620" i="1"/>
  <c r="I620" i="1" s="1"/>
  <c r="G622" i="1" l="1"/>
  <c r="H621" i="1"/>
  <c r="I621" i="1" s="1"/>
  <c r="G623" i="1" l="1"/>
  <c r="H622" i="1"/>
  <c r="I622" i="1" s="1"/>
  <c r="G624" i="1" l="1"/>
  <c r="H623" i="1"/>
  <c r="I623" i="1" s="1"/>
  <c r="G625" i="1" l="1"/>
  <c r="H624" i="1"/>
  <c r="I624" i="1" s="1"/>
  <c r="G626" i="1" l="1"/>
  <c r="H625" i="1"/>
  <c r="I625" i="1" s="1"/>
  <c r="G627" i="1" l="1"/>
  <c r="H626" i="1"/>
  <c r="I626" i="1" s="1"/>
  <c r="G628" i="1" l="1"/>
  <c r="H627" i="1"/>
  <c r="I627" i="1" s="1"/>
  <c r="G629" i="1" l="1"/>
  <c r="H628" i="1"/>
  <c r="I628" i="1" s="1"/>
  <c r="G630" i="1" l="1"/>
  <c r="H629" i="1"/>
  <c r="I629" i="1" s="1"/>
  <c r="G631" i="1" l="1"/>
  <c r="H630" i="1"/>
  <c r="I630" i="1" s="1"/>
  <c r="G632" i="1" l="1"/>
  <c r="H631" i="1"/>
  <c r="I631" i="1" s="1"/>
  <c r="G633" i="1" l="1"/>
  <c r="H632" i="1"/>
  <c r="I632" i="1" s="1"/>
  <c r="G634" i="1" l="1"/>
  <c r="H633" i="1"/>
  <c r="I633" i="1" s="1"/>
  <c r="G635" i="1" l="1"/>
  <c r="H634" i="1"/>
  <c r="I634" i="1" s="1"/>
  <c r="G636" i="1" l="1"/>
  <c r="H635" i="1"/>
  <c r="I635" i="1" s="1"/>
  <c r="G637" i="1" l="1"/>
  <c r="H636" i="1"/>
  <c r="I636" i="1" s="1"/>
  <c r="G638" i="1" l="1"/>
  <c r="H637" i="1"/>
  <c r="I637" i="1" s="1"/>
  <c r="G639" i="1" l="1"/>
  <c r="H638" i="1"/>
  <c r="I638" i="1" s="1"/>
  <c r="G640" i="1" l="1"/>
  <c r="H639" i="1"/>
  <c r="I639" i="1" s="1"/>
  <c r="G641" i="1" l="1"/>
  <c r="H640" i="1"/>
  <c r="I640" i="1" s="1"/>
  <c r="G642" i="1" l="1"/>
  <c r="H641" i="1"/>
  <c r="I641" i="1" s="1"/>
  <c r="G643" i="1" l="1"/>
  <c r="H642" i="1"/>
  <c r="I642" i="1" s="1"/>
  <c r="G644" i="1" l="1"/>
  <c r="H643" i="1"/>
  <c r="I643" i="1" s="1"/>
  <c r="G645" i="1" l="1"/>
  <c r="H644" i="1"/>
  <c r="I644" i="1" s="1"/>
  <c r="G646" i="1" l="1"/>
  <c r="H645" i="1"/>
  <c r="I645" i="1" s="1"/>
  <c r="G647" i="1" l="1"/>
  <c r="H646" i="1"/>
  <c r="I646" i="1" s="1"/>
  <c r="G648" i="1" l="1"/>
  <c r="H647" i="1"/>
  <c r="I647" i="1" s="1"/>
  <c r="G649" i="1" l="1"/>
  <c r="H648" i="1"/>
  <c r="I648" i="1" s="1"/>
  <c r="G650" i="1" l="1"/>
  <c r="H649" i="1"/>
  <c r="I649" i="1" s="1"/>
  <c r="G651" i="1" l="1"/>
  <c r="H650" i="1"/>
  <c r="I650" i="1" s="1"/>
  <c r="G652" i="1" l="1"/>
  <c r="H651" i="1"/>
  <c r="I651" i="1" s="1"/>
  <c r="G653" i="1" l="1"/>
  <c r="H652" i="1"/>
  <c r="I652" i="1" s="1"/>
  <c r="G654" i="1" l="1"/>
  <c r="H653" i="1"/>
  <c r="I653" i="1" s="1"/>
  <c r="G655" i="1" l="1"/>
  <c r="H654" i="1"/>
  <c r="I654" i="1" s="1"/>
  <c r="G656" i="1" l="1"/>
  <c r="H655" i="1"/>
  <c r="I655" i="1" s="1"/>
  <c r="G657" i="1" l="1"/>
  <c r="H656" i="1"/>
  <c r="I656" i="1" s="1"/>
  <c r="G658" i="1" l="1"/>
  <c r="H657" i="1"/>
  <c r="I657" i="1" s="1"/>
  <c r="G659" i="1" l="1"/>
  <c r="H658" i="1"/>
  <c r="I658" i="1" s="1"/>
  <c r="G660" i="1" l="1"/>
  <c r="H659" i="1"/>
  <c r="I659" i="1" s="1"/>
  <c r="G661" i="1" l="1"/>
  <c r="H660" i="1"/>
  <c r="I660" i="1" s="1"/>
  <c r="G662" i="1" l="1"/>
  <c r="H661" i="1"/>
  <c r="I661" i="1" s="1"/>
  <c r="G663" i="1" l="1"/>
  <c r="H662" i="1"/>
  <c r="I662" i="1" s="1"/>
  <c r="G664" i="1" l="1"/>
  <c r="H663" i="1"/>
  <c r="I663" i="1" s="1"/>
  <c r="G665" i="1" l="1"/>
  <c r="H664" i="1"/>
  <c r="I664" i="1" s="1"/>
  <c r="G666" i="1" l="1"/>
  <c r="H665" i="1"/>
  <c r="I665" i="1" s="1"/>
  <c r="G667" i="1" l="1"/>
  <c r="H666" i="1"/>
  <c r="I666" i="1" s="1"/>
  <c r="G668" i="1" l="1"/>
  <c r="H667" i="1"/>
  <c r="I667" i="1" s="1"/>
  <c r="G669" i="1" l="1"/>
  <c r="H668" i="1"/>
  <c r="I668" i="1" s="1"/>
  <c r="G670" i="1" l="1"/>
  <c r="H669" i="1"/>
  <c r="I669" i="1" s="1"/>
  <c r="G671" i="1" l="1"/>
  <c r="H670" i="1"/>
  <c r="I670" i="1" s="1"/>
  <c r="G672" i="1" l="1"/>
  <c r="H671" i="1"/>
  <c r="I671" i="1" s="1"/>
  <c r="G673" i="1" l="1"/>
  <c r="H672" i="1"/>
  <c r="I672" i="1" s="1"/>
  <c r="G674" i="1" l="1"/>
  <c r="H673" i="1"/>
  <c r="I673" i="1" s="1"/>
  <c r="G675" i="1" l="1"/>
  <c r="H674" i="1"/>
  <c r="I674" i="1" s="1"/>
  <c r="G676" i="1" l="1"/>
  <c r="H675" i="1"/>
  <c r="I675" i="1" s="1"/>
  <c r="G677" i="1" l="1"/>
  <c r="H676" i="1"/>
  <c r="I676" i="1" s="1"/>
  <c r="G678" i="1" l="1"/>
  <c r="H677" i="1"/>
  <c r="I677" i="1" s="1"/>
  <c r="G679" i="1" l="1"/>
  <c r="H678" i="1"/>
  <c r="I678" i="1" s="1"/>
  <c r="G680" i="1" l="1"/>
  <c r="H679" i="1"/>
  <c r="I679" i="1" s="1"/>
  <c r="G681" i="1" l="1"/>
  <c r="H680" i="1"/>
  <c r="I680" i="1" s="1"/>
  <c r="G682" i="1" l="1"/>
  <c r="H681" i="1"/>
  <c r="I681" i="1" s="1"/>
  <c r="G683" i="1" l="1"/>
  <c r="H682" i="1"/>
  <c r="I682" i="1" s="1"/>
  <c r="G684" i="1" l="1"/>
  <c r="H683" i="1"/>
  <c r="I683" i="1" s="1"/>
  <c r="G685" i="1" l="1"/>
  <c r="H684" i="1"/>
  <c r="I684" i="1" s="1"/>
  <c r="G686" i="1" l="1"/>
  <c r="H685" i="1"/>
  <c r="I685" i="1" s="1"/>
  <c r="G687" i="1" l="1"/>
  <c r="H686" i="1"/>
  <c r="I686" i="1" s="1"/>
  <c r="G688" i="1" l="1"/>
  <c r="H687" i="1"/>
  <c r="I687" i="1" s="1"/>
  <c r="G689" i="1" l="1"/>
  <c r="H688" i="1"/>
  <c r="I688" i="1" s="1"/>
  <c r="G690" i="1" l="1"/>
  <c r="H689" i="1"/>
  <c r="I689" i="1" s="1"/>
  <c r="G691" i="1" l="1"/>
  <c r="H690" i="1"/>
  <c r="I690" i="1" s="1"/>
  <c r="G692" i="1" l="1"/>
  <c r="H691" i="1"/>
  <c r="I691" i="1" s="1"/>
  <c r="G693" i="1" l="1"/>
  <c r="H692" i="1"/>
  <c r="I692" i="1" s="1"/>
  <c r="G694" i="1" l="1"/>
  <c r="H693" i="1"/>
  <c r="I693" i="1" s="1"/>
  <c r="G695" i="1" l="1"/>
  <c r="H694" i="1"/>
  <c r="I694" i="1" s="1"/>
  <c r="G696" i="1" l="1"/>
  <c r="H695" i="1"/>
  <c r="I695" i="1" s="1"/>
  <c r="G697" i="1" l="1"/>
  <c r="H696" i="1"/>
  <c r="I696" i="1" s="1"/>
  <c r="G698" i="1" l="1"/>
  <c r="H697" i="1"/>
  <c r="I697" i="1" s="1"/>
  <c r="G699" i="1" l="1"/>
  <c r="H698" i="1"/>
  <c r="I698" i="1" s="1"/>
  <c r="G700" i="1" l="1"/>
  <c r="H699" i="1"/>
  <c r="I699" i="1" s="1"/>
  <c r="G701" i="1" l="1"/>
  <c r="H700" i="1"/>
  <c r="I700" i="1" s="1"/>
  <c r="G702" i="1" l="1"/>
  <c r="H701" i="1"/>
  <c r="I701" i="1" s="1"/>
  <c r="G703" i="1" l="1"/>
  <c r="H702" i="1"/>
  <c r="I702" i="1" s="1"/>
  <c r="G704" i="1" l="1"/>
  <c r="H703" i="1"/>
  <c r="I703" i="1" s="1"/>
  <c r="G705" i="1" l="1"/>
  <c r="H704" i="1"/>
  <c r="I704" i="1" s="1"/>
  <c r="G706" i="1" l="1"/>
  <c r="H705" i="1"/>
  <c r="I705" i="1" s="1"/>
  <c r="G707" i="1" l="1"/>
  <c r="H706" i="1"/>
  <c r="I706" i="1" s="1"/>
  <c r="G708" i="1" l="1"/>
  <c r="H707" i="1"/>
  <c r="I707" i="1" s="1"/>
  <c r="G709" i="1" l="1"/>
  <c r="H708" i="1"/>
  <c r="I708" i="1" s="1"/>
  <c r="G710" i="1" l="1"/>
  <c r="H709" i="1"/>
  <c r="I709" i="1" s="1"/>
  <c r="G711" i="1" l="1"/>
  <c r="H710" i="1"/>
  <c r="I710" i="1" s="1"/>
  <c r="G712" i="1" l="1"/>
  <c r="H711" i="1"/>
  <c r="I711" i="1" s="1"/>
  <c r="G713" i="1" l="1"/>
  <c r="H712" i="1"/>
  <c r="I712" i="1" s="1"/>
  <c r="G714" i="1" l="1"/>
  <c r="H713" i="1"/>
  <c r="I713" i="1" s="1"/>
  <c r="G715" i="1" l="1"/>
  <c r="H714" i="1"/>
  <c r="I714" i="1" s="1"/>
  <c r="G716" i="1" l="1"/>
  <c r="H715" i="1"/>
  <c r="I715" i="1" s="1"/>
  <c r="G717" i="1" l="1"/>
  <c r="H716" i="1"/>
  <c r="I716" i="1" s="1"/>
  <c r="G718" i="1" l="1"/>
  <c r="H717" i="1"/>
  <c r="I717" i="1" s="1"/>
  <c r="G719" i="1" l="1"/>
  <c r="H718" i="1"/>
  <c r="I718" i="1" s="1"/>
  <c r="G720" i="1" l="1"/>
  <c r="H719" i="1"/>
  <c r="I719" i="1" s="1"/>
  <c r="G721" i="1" l="1"/>
  <c r="H720" i="1"/>
  <c r="I720" i="1" s="1"/>
  <c r="G722" i="1" l="1"/>
  <c r="H721" i="1"/>
  <c r="I721" i="1" s="1"/>
  <c r="G723" i="1" l="1"/>
  <c r="H722" i="1"/>
  <c r="I722" i="1" s="1"/>
  <c r="G724" i="1" l="1"/>
  <c r="H723" i="1"/>
  <c r="I723" i="1" s="1"/>
  <c r="G725" i="1" l="1"/>
  <c r="H724" i="1"/>
  <c r="I724" i="1" s="1"/>
  <c r="G726" i="1" l="1"/>
  <c r="H725" i="1"/>
  <c r="I725" i="1" s="1"/>
  <c r="G727" i="1" l="1"/>
  <c r="H726" i="1"/>
  <c r="I726" i="1" s="1"/>
  <c r="G728" i="1" l="1"/>
  <c r="G729" i="1" s="1"/>
  <c r="H727" i="1"/>
  <c r="I727" i="1" s="1"/>
  <c r="H728" i="1" l="1"/>
  <c r="I728" i="1" s="1"/>
  <c r="G730" i="1" l="1"/>
  <c r="H729" i="1"/>
  <c r="I729" i="1" s="1"/>
  <c r="G731" i="1" l="1"/>
  <c r="H730" i="1"/>
  <c r="I730" i="1" s="1"/>
  <c r="G732" i="1" l="1"/>
  <c r="H731" i="1"/>
  <c r="I731" i="1" s="1"/>
  <c r="G733" i="1" l="1"/>
  <c r="H732" i="1"/>
  <c r="I732" i="1" s="1"/>
  <c r="G734" i="1" l="1"/>
  <c r="H733" i="1"/>
  <c r="I733" i="1" s="1"/>
  <c r="G735" i="1" l="1"/>
  <c r="H734" i="1"/>
  <c r="I734" i="1" s="1"/>
  <c r="G736" i="1" l="1"/>
  <c r="H735" i="1"/>
  <c r="I735" i="1" s="1"/>
  <c r="G737" i="1" l="1"/>
  <c r="H736" i="1"/>
  <c r="I736" i="1" s="1"/>
  <c r="G738" i="1" l="1"/>
  <c r="H737" i="1"/>
  <c r="I737" i="1" s="1"/>
  <c r="G739" i="1" l="1"/>
  <c r="H738" i="1"/>
  <c r="I738" i="1" s="1"/>
  <c r="G740" i="1" l="1"/>
  <c r="H739" i="1"/>
  <c r="I739" i="1" s="1"/>
  <c r="G741" i="1" l="1"/>
  <c r="H740" i="1"/>
  <c r="I740" i="1" s="1"/>
  <c r="G742" i="1" l="1"/>
  <c r="H741" i="1"/>
  <c r="I741" i="1" s="1"/>
  <c r="G743" i="1" l="1"/>
  <c r="H742" i="1"/>
  <c r="I742" i="1" s="1"/>
  <c r="G744" i="1" l="1"/>
  <c r="H743" i="1"/>
  <c r="I743" i="1" s="1"/>
  <c r="G745" i="1" l="1"/>
  <c r="H744" i="1"/>
  <c r="I744" i="1" s="1"/>
  <c r="G746" i="1" l="1"/>
  <c r="H745" i="1"/>
  <c r="I745" i="1" s="1"/>
  <c r="G747" i="1" l="1"/>
  <c r="H746" i="1"/>
  <c r="I746" i="1" s="1"/>
  <c r="G748" i="1" l="1"/>
  <c r="H747" i="1"/>
  <c r="I747" i="1" s="1"/>
  <c r="G749" i="1" l="1"/>
  <c r="H748" i="1"/>
  <c r="I748" i="1" s="1"/>
  <c r="G750" i="1" l="1"/>
  <c r="H749" i="1"/>
  <c r="I749" i="1" s="1"/>
  <c r="G751" i="1" l="1"/>
  <c r="H750" i="1"/>
  <c r="I750" i="1" s="1"/>
  <c r="G752" i="1" l="1"/>
  <c r="H751" i="1"/>
  <c r="I751" i="1" s="1"/>
  <c r="G753" i="1" l="1"/>
  <c r="H752" i="1"/>
  <c r="I752" i="1" s="1"/>
  <c r="G754" i="1" l="1"/>
  <c r="H753" i="1"/>
  <c r="I753" i="1" s="1"/>
  <c r="G755" i="1" l="1"/>
  <c r="H754" i="1"/>
  <c r="I754" i="1" s="1"/>
  <c r="G756" i="1" l="1"/>
  <c r="H755" i="1"/>
  <c r="I755" i="1" s="1"/>
  <c r="G757" i="1" l="1"/>
  <c r="H756" i="1"/>
  <c r="I756" i="1" s="1"/>
  <c r="G758" i="1" l="1"/>
  <c r="H757" i="1"/>
  <c r="I757" i="1" s="1"/>
  <c r="G759" i="1" l="1"/>
  <c r="H758" i="1"/>
  <c r="I758" i="1" s="1"/>
  <c r="G760" i="1" l="1"/>
  <c r="H759" i="1"/>
  <c r="I759" i="1" s="1"/>
  <c r="G761" i="1" l="1"/>
  <c r="H760" i="1"/>
  <c r="I760" i="1" s="1"/>
  <c r="G762" i="1" l="1"/>
  <c r="H761" i="1"/>
  <c r="I761" i="1" s="1"/>
  <c r="G763" i="1" l="1"/>
  <c r="H762" i="1"/>
  <c r="I762" i="1" s="1"/>
  <c r="G764" i="1" l="1"/>
  <c r="H763" i="1"/>
  <c r="I763" i="1" s="1"/>
  <c r="G765" i="1" l="1"/>
  <c r="H764" i="1"/>
  <c r="I764" i="1" s="1"/>
  <c r="G766" i="1" l="1"/>
  <c r="H765" i="1"/>
  <c r="I765" i="1" s="1"/>
  <c r="G767" i="1" l="1"/>
  <c r="H766" i="1"/>
  <c r="I766" i="1" s="1"/>
  <c r="G768" i="1" l="1"/>
  <c r="H767" i="1"/>
  <c r="I767" i="1" s="1"/>
  <c r="G769" i="1" l="1"/>
  <c r="H768" i="1"/>
  <c r="I768" i="1" s="1"/>
  <c r="G770" i="1" l="1"/>
  <c r="H769" i="1"/>
  <c r="I769" i="1" s="1"/>
  <c r="G771" i="1" l="1"/>
  <c r="H770" i="1"/>
  <c r="I770" i="1" s="1"/>
  <c r="G772" i="1" l="1"/>
  <c r="H771" i="1"/>
  <c r="I771" i="1" s="1"/>
  <c r="G773" i="1" l="1"/>
  <c r="H772" i="1"/>
  <c r="I772" i="1" s="1"/>
  <c r="G774" i="1" l="1"/>
  <c r="H773" i="1"/>
  <c r="I773" i="1" s="1"/>
  <c r="G775" i="1" l="1"/>
  <c r="H774" i="1"/>
  <c r="I774" i="1" s="1"/>
  <c r="G776" i="1" l="1"/>
  <c r="H775" i="1"/>
  <c r="I775" i="1" s="1"/>
  <c r="G777" i="1" l="1"/>
  <c r="H776" i="1"/>
  <c r="I776" i="1" s="1"/>
  <c r="G778" i="1" l="1"/>
  <c r="H777" i="1"/>
  <c r="I777" i="1" s="1"/>
  <c r="G779" i="1" l="1"/>
  <c r="H778" i="1"/>
  <c r="I778" i="1" s="1"/>
  <c r="G780" i="1" l="1"/>
  <c r="H779" i="1"/>
  <c r="I779" i="1" s="1"/>
  <c r="G781" i="1" l="1"/>
  <c r="H780" i="1"/>
  <c r="I780" i="1" s="1"/>
  <c r="G782" i="1" l="1"/>
  <c r="H781" i="1"/>
  <c r="I781" i="1" s="1"/>
  <c r="G783" i="1" l="1"/>
  <c r="H782" i="1"/>
  <c r="I782" i="1" s="1"/>
  <c r="G784" i="1" l="1"/>
  <c r="H783" i="1"/>
  <c r="I783" i="1" s="1"/>
  <c r="G785" i="1" l="1"/>
  <c r="H784" i="1"/>
  <c r="I784" i="1" s="1"/>
  <c r="G786" i="1" l="1"/>
  <c r="H785" i="1"/>
  <c r="I785" i="1" s="1"/>
  <c r="G787" i="1" l="1"/>
  <c r="H786" i="1"/>
  <c r="I786" i="1" s="1"/>
  <c r="G788" i="1" l="1"/>
  <c r="H787" i="1"/>
  <c r="I787" i="1" s="1"/>
  <c r="G789" i="1" l="1"/>
  <c r="H788" i="1"/>
  <c r="I788" i="1" s="1"/>
  <c r="G790" i="1" l="1"/>
  <c r="H789" i="1"/>
  <c r="I789" i="1" s="1"/>
  <c r="G791" i="1" l="1"/>
  <c r="H790" i="1"/>
  <c r="I790" i="1" s="1"/>
  <c r="G792" i="1" l="1"/>
  <c r="H791" i="1"/>
  <c r="I791" i="1" s="1"/>
  <c r="G793" i="1" l="1"/>
  <c r="H792" i="1"/>
  <c r="I792" i="1" s="1"/>
  <c r="G794" i="1" l="1"/>
  <c r="H793" i="1"/>
  <c r="I793" i="1" s="1"/>
  <c r="G795" i="1" l="1"/>
  <c r="H794" i="1"/>
  <c r="I794" i="1" s="1"/>
  <c r="G796" i="1" l="1"/>
  <c r="H795" i="1"/>
  <c r="I795" i="1" s="1"/>
  <c r="G797" i="1" l="1"/>
  <c r="H796" i="1"/>
  <c r="I796" i="1" s="1"/>
  <c r="G798" i="1" l="1"/>
  <c r="H797" i="1"/>
  <c r="I797" i="1" s="1"/>
  <c r="G799" i="1" l="1"/>
  <c r="H798" i="1"/>
  <c r="I798" i="1" s="1"/>
  <c r="G800" i="1" l="1"/>
  <c r="H799" i="1"/>
  <c r="I799" i="1" s="1"/>
  <c r="G801" i="1" l="1"/>
  <c r="H800" i="1"/>
  <c r="I800" i="1" s="1"/>
  <c r="G802" i="1" l="1"/>
  <c r="H801" i="1"/>
  <c r="I801" i="1" s="1"/>
  <c r="G803" i="1" l="1"/>
  <c r="H802" i="1"/>
  <c r="I802" i="1" s="1"/>
  <c r="G804" i="1" l="1"/>
  <c r="H803" i="1"/>
  <c r="I803" i="1" s="1"/>
  <c r="G805" i="1" l="1"/>
  <c r="H804" i="1"/>
  <c r="I804" i="1" s="1"/>
  <c r="G806" i="1" l="1"/>
  <c r="H805" i="1"/>
  <c r="I805" i="1" s="1"/>
  <c r="G807" i="1" l="1"/>
  <c r="H806" i="1"/>
  <c r="I806" i="1" s="1"/>
  <c r="G808" i="1" l="1"/>
  <c r="H807" i="1"/>
  <c r="I807" i="1" s="1"/>
  <c r="G809" i="1" l="1"/>
  <c r="H808" i="1"/>
  <c r="I808" i="1" s="1"/>
  <c r="G810" i="1" l="1"/>
  <c r="H809" i="1"/>
  <c r="I809" i="1" s="1"/>
  <c r="G811" i="1" l="1"/>
  <c r="H810" i="1"/>
  <c r="I810" i="1" s="1"/>
  <c r="G812" i="1" l="1"/>
  <c r="H811" i="1"/>
  <c r="I811" i="1" s="1"/>
  <c r="G813" i="1" l="1"/>
  <c r="H812" i="1"/>
  <c r="I812" i="1" s="1"/>
  <c r="G814" i="1" l="1"/>
  <c r="H813" i="1"/>
  <c r="I813" i="1" s="1"/>
  <c r="G815" i="1" l="1"/>
  <c r="H814" i="1"/>
  <c r="I814" i="1" s="1"/>
  <c r="G816" i="1" l="1"/>
  <c r="H815" i="1"/>
  <c r="I815" i="1" s="1"/>
  <c r="G817" i="1" l="1"/>
  <c r="H816" i="1"/>
  <c r="I816" i="1" s="1"/>
  <c r="G818" i="1" l="1"/>
  <c r="H817" i="1"/>
  <c r="I817" i="1" s="1"/>
  <c r="G819" i="1" l="1"/>
  <c r="H818" i="1"/>
  <c r="I818" i="1" s="1"/>
  <c r="G820" i="1" l="1"/>
  <c r="H819" i="1"/>
  <c r="I819" i="1" s="1"/>
  <c r="G821" i="1" l="1"/>
  <c r="H820" i="1"/>
  <c r="I820" i="1" s="1"/>
  <c r="G822" i="1" l="1"/>
  <c r="H821" i="1"/>
  <c r="I821" i="1" s="1"/>
  <c r="G823" i="1" l="1"/>
  <c r="H822" i="1"/>
  <c r="I822" i="1" s="1"/>
  <c r="G824" i="1" l="1"/>
  <c r="H823" i="1"/>
  <c r="I823" i="1" s="1"/>
  <c r="G825" i="1" l="1"/>
  <c r="H824" i="1"/>
  <c r="I824" i="1" s="1"/>
  <c r="G826" i="1" l="1"/>
  <c r="H825" i="1"/>
  <c r="I825" i="1" s="1"/>
  <c r="G827" i="1" l="1"/>
  <c r="H826" i="1"/>
  <c r="I826" i="1" s="1"/>
  <c r="G828" i="1" l="1"/>
  <c r="H827" i="1"/>
  <c r="I827" i="1" s="1"/>
  <c r="G829" i="1" l="1"/>
  <c r="H828" i="1"/>
  <c r="I828" i="1" s="1"/>
  <c r="G830" i="1" l="1"/>
  <c r="H829" i="1"/>
  <c r="I829" i="1" s="1"/>
  <c r="G831" i="1" l="1"/>
  <c r="H830" i="1"/>
  <c r="I830" i="1" s="1"/>
  <c r="G832" i="1" l="1"/>
  <c r="H831" i="1"/>
  <c r="I831" i="1" s="1"/>
  <c r="G833" i="1" l="1"/>
  <c r="H832" i="1"/>
  <c r="I832" i="1" s="1"/>
  <c r="G834" i="1" l="1"/>
  <c r="H833" i="1"/>
  <c r="I833" i="1" s="1"/>
  <c r="G835" i="1" l="1"/>
  <c r="H834" i="1"/>
  <c r="I834" i="1" s="1"/>
  <c r="G836" i="1" l="1"/>
  <c r="H835" i="1"/>
  <c r="I835" i="1" s="1"/>
  <c r="G837" i="1" l="1"/>
  <c r="H836" i="1"/>
  <c r="I836" i="1" s="1"/>
  <c r="G838" i="1" l="1"/>
  <c r="H837" i="1"/>
  <c r="I837" i="1" s="1"/>
  <c r="G839" i="1" l="1"/>
  <c r="H838" i="1"/>
  <c r="I838" i="1" s="1"/>
  <c r="G840" i="1" l="1"/>
  <c r="H839" i="1"/>
  <c r="I839" i="1" s="1"/>
  <c r="G841" i="1" l="1"/>
  <c r="H840" i="1"/>
  <c r="I840" i="1" s="1"/>
  <c r="G842" i="1" l="1"/>
  <c r="H841" i="1"/>
  <c r="I841" i="1" s="1"/>
  <c r="G843" i="1" l="1"/>
  <c r="H842" i="1"/>
  <c r="I842" i="1" s="1"/>
  <c r="G844" i="1" l="1"/>
  <c r="H843" i="1"/>
  <c r="I843" i="1" s="1"/>
  <c r="G845" i="1" l="1"/>
  <c r="H844" i="1"/>
  <c r="I844" i="1" s="1"/>
  <c r="G846" i="1" l="1"/>
  <c r="H845" i="1"/>
  <c r="I845" i="1" s="1"/>
  <c r="G847" i="1" l="1"/>
  <c r="H846" i="1"/>
  <c r="I846" i="1" s="1"/>
  <c r="G848" i="1" l="1"/>
  <c r="H847" i="1"/>
  <c r="I847" i="1" s="1"/>
  <c r="G849" i="1" l="1"/>
  <c r="H848" i="1"/>
  <c r="I848" i="1" s="1"/>
  <c r="G850" i="1" l="1"/>
  <c r="H849" i="1"/>
  <c r="I849" i="1" s="1"/>
  <c r="G851" i="1" l="1"/>
  <c r="H850" i="1"/>
  <c r="I850" i="1" s="1"/>
  <c r="G852" i="1" l="1"/>
  <c r="H851" i="1"/>
  <c r="I851" i="1" s="1"/>
  <c r="G853" i="1" l="1"/>
  <c r="H852" i="1"/>
  <c r="I852" i="1" s="1"/>
  <c r="G854" i="1" l="1"/>
  <c r="H853" i="1"/>
  <c r="I853" i="1" s="1"/>
  <c r="G855" i="1" l="1"/>
  <c r="H854" i="1"/>
  <c r="I854" i="1" s="1"/>
  <c r="G856" i="1" l="1"/>
  <c r="H855" i="1"/>
  <c r="I855" i="1" s="1"/>
  <c r="G857" i="1" l="1"/>
  <c r="H856" i="1"/>
  <c r="I856" i="1" s="1"/>
  <c r="G858" i="1" l="1"/>
  <c r="H857" i="1"/>
  <c r="I857" i="1" s="1"/>
  <c r="G859" i="1" l="1"/>
  <c r="H858" i="1"/>
  <c r="I858" i="1" s="1"/>
  <c r="G860" i="1" l="1"/>
  <c r="H859" i="1"/>
  <c r="I859" i="1" s="1"/>
  <c r="G861" i="1" l="1"/>
  <c r="H860" i="1"/>
  <c r="I860" i="1" s="1"/>
  <c r="G862" i="1" l="1"/>
  <c r="H861" i="1"/>
  <c r="I861" i="1" s="1"/>
  <c r="G863" i="1" l="1"/>
  <c r="H862" i="1"/>
  <c r="I862" i="1" s="1"/>
  <c r="G864" i="1" l="1"/>
  <c r="H863" i="1"/>
  <c r="I863" i="1" s="1"/>
  <c r="G865" i="1" l="1"/>
  <c r="H864" i="1"/>
  <c r="I864" i="1" s="1"/>
  <c r="G866" i="1" l="1"/>
  <c r="H865" i="1"/>
  <c r="I865" i="1" s="1"/>
  <c r="G867" i="1" l="1"/>
  <c r="H866" i="1"/>
  <c r="I866" i="1" s="1"/>
  <c r="G868" i="1" l="1"/>
  <c r="H867" i="1"/>
  <c r="I867" i="1" s="1"/>
  <c r="G869" i="1" l="1"/>
  <c r="H868" i="1"/>
  <c r="I868" i="1" s="1"/>
  <c r="G870" i="1" l="1"/>
  <c r="H869" i="1"/>
  <c r="I869" i="1" s="1"/>
  <c r="G871" i="1" l="1"/>
  <c r="H870" i="1"/>
  <c r="I870" i="1" s="1"/>
  <c r="G872" i="1" l="1"/>
  <c r="H871" i="1"/>
  <c r="I871" i="1" s="1"/>
  <c r="G873" i="1" l="1"/>
  <c r="H872" i="1"/>
  <c r="I872" i="1" s="1"/>
  <c r="G874" i="1" l="1"/>
  <c r="H873" i="1"/>
  <c r="I873" i="1" s="1"/>
  <c r="G875" i="1" l="1"/>
  <c r="H874" i="1"/>
  <c r="I874" i="1" s="1"/>
  <c r="G876" i="1" l="1"/>
  <c r="H875" i="1"/>
  <c r="I875" i="1" s="1"/>
  <c r="G877" i="1" l="1"/>
  <c r="H876" i="1"/>
  <c r="I876" i="1" s="1"/>
  <c r="G878" i="1" l="1"/>
  <c r="H877" i="1"/>
  <c r="I877" i="1" s="1"/>
  <c r="G879" i="1" l="1"/>
  <c r="H878" i="1"/>
  <c r="I878" i="1" s="1"/>
  <c r="G880" i="1" l="1"/>
  <c r="H879" i="1"/>
  <c r="I879" i="1" s="1"/>
  <c r="G881" i="1" l="1"/>
  <c r="H880" i="1"/>
  <c r="I880" i="1" s="1"/>
  <c r="G882" i="1" l="1"/>
  <c r="H881" i="1"/>
  <c r="I881" i="1" s="1"/>
  <c r="G883" i="1" l="1"/>
  <c r="H882" i="1"/>
  <c r="I882" i="1" s="1"/>
  <c r="G884" i="1" l="1"/>
  <c r="H883" i="1"/>
  <c r="I883" i="1" s="1"/>
  <c r="G885" i="1" l="1"/>
  <c r="H884" i="1"/>
  <c r="I884" i="1" s="1"/>
  <c r="G886" i="1" l="1"/>
  <c r="H885" i="1"/>
  <c r="I885" i="1" s="1"/>
  <c r="G887" i="1" l="1"/>
  <c r="H886" i="1"/>
  <c r="I886" i="1" s="1"/>
  <c r="G888" i="1" l="1"/>
  <c r="H887" i="1"/>
  <c r="I887" i="1" s="1"/>
  <c r="G889" i="1" l="1"/>
  <c r="H888" i="1"/>
  <c r="I888" i="1" s="1"/>
  <c r="G890" i="1" l="1"/>
  <c r="H889" i="1"/>
  <c r="I889" i="1" s="1"/>
  <c r="G891" i="1" l="1"/>
  <c r="H890" i="1"/>
  <c r="I890" i="1" s="1"/>
  <c r="G892" i="1" l="1"/>
  <c r="H891" i="1"/>
  <c r="I891" i="1" s="1"/>
  <c r="G893" i="1" l="1"/>
  <c r="H892" i="1"/>
  <c r="I892" i="1" s="1"/>
  <c r="G894" i="1" l="1"/>
  <c r="H893" i="1"/>
  <c r="I893" i="1" s="1"/>
  <c r="G895" i="1" l="1"/>
  <c r="H894" i="1"/>
  <c r="I894" i="1" s="1"/>
  <c r="G896" i="1" l="1"/>
  <c r="H895" i="1"/>
  <c r="I895" i="1" s="1"/>
  <c r="G897" i="1" l="1"/>
  <c r="H896" i="1"/>
  <c r="I896" i="1" s="1"/>
  <c r="G898" i="1" l="1"/>
  <c r="H897" i="1"/>
  <c r="I897" i="1" s="1"/>
  <c r="G899" i="1" l="1"/>
  <c r="H898" i="1"/>
  <c r="I898" i="1" s="1"/>
  <c r="G900" i="1" l="1"/>
  <c r="H899" i="1"/>
  <c r="I899" i="1" s="1"/>
  <c r="G901" i="1" l="1"/>
  <c r="H900" i="1"/>
  <c r="I900" i="1" s="1"/>
  <c r="G902" i="1" l="1"/>
  <c r="H901" i="1"/>
  <c r="I901" i="1" s="1"/>
  <c r="G903" i="1" l="1"/>
  <c r="H902" i="1"/>
  <c r="I902" i="1" s="1"/>
  <c r="G904" i="1" l="1"/>
  <c r="H903" i="1"/>
  <c r="I903" i="1" s="1"/>
  <c r="G905" i="1" l="1"/>
  <c r="H904" i="1"/>
  <c r="I904" i="1" s="1"/>
  <c r="G906" i="1" l="1"/>
  <c r="H905" i="1"/>
  <c r="I905" i="1" s="1"/>
  <c r="G907" i="1" l="1"/>
  <c r="H906" i="1"/>
  <c r="I906" i="1" s="1"/>
  <c r="G908" i="1" l="1"/>
  <c r="H907" i="1"/>
  <c r="I907" i="1" s="1"/>
  <c r="G909" i="1" l="1"/>
  <c r="H908" i="1"/>
  <c r="I908" i="1" s="1"/>
  <c r="G910" i="1" l="1"/>
  <c r="H909" i="1"/>
  <c r="I909" i="1" s="1"/>
  <c r="G911" i="1" l="1"/>
  <c r="H910" i="1"/>
  <c r="I910" i="1" s="1"/>
  <c r="G912" i="1" l="1"/>
  <c r="H911" i="1"/>
  <c r="I911" i="1" s="1"/>
  <c r="G913" i="1" l="1"/>
  <c r="H912" i="1"/>
  <c r="I912" i="1" s="1"/>
  <c r="G914" i="1" l="1"/>
  <c r="H913" i="1"/>
  <c r="I913" i="1" s="1"/>
  <c r="G915" i="1" l="1"/>
  <c r="H914" i="1"/>
  <c r="I914" i="1" s="1"/>
  <c r="G916" i="1" l="1"/>
  <c r="H915" i="1"/>
  <c r="I915" i="1" s="1"/>
  <c r="G917" i="1" l="1"/>
  <c r="H916" i="1"/>
  <c r="I916" i="1" s="1"/>
  <c r="G918" i="1" l="1"/>
  <c r="H917" i="1"/>
  <c r="I917" i="1" s="1"/>
  <c r="G919" i="1" l="1"/>
  <c r="H918" i="1"/>
  <c r="I918" i="1" s="1"/>
  <c r="G920" i="1" l="1"/>
  <c r="H919" i="1"/>
  <c r="I919" i="1" s="1"/>
  <c r="G921" i="1" l="1"/>
  <c r="H920" i="1"/>
  <c r="I920" i="1" s="1"/>
  <c r="G922" i="1" l="1"/>
  <c r="H921" i="1"/>
  <c r="I921" i="1" s="1"/>
  <c r="G923" i="1" l="1"/>
  <c r="H922" i="1"/>
  <c r="I922" i="1" s="1"/>
  <c r="G924" i="1" l="1"/>
  <c r="H923" i="1"/>
  <c r="I923" i="1" s="1"/>
  <c r="G925" i="1" l="1"/>
  <c r="H924" i="1"/>
  <c r="I924" i="1" s="1"/>
  <c r="G926" i="1" l="1"/>
  <c r="H925" i="1"/>
  <c r="I925" i="1" s="1"/>
  <c r="G927" i="1" l="1"/>
  <c r="H926" i="1"/>
  <c r="I926" i="1" s="1"/>
  <c r="G928" i="1" l="1"/>
  <c r="H927" i="1"/>
  <c r="I927" i="1" s="1"/>
  <c r="G929" i="1" l="1"/>
  <c r="H928" i="1"/>
  <c r="I928" i="1" s="1"/>
  <c r="G930" i="1" l="1"/>
  <c r="H929" i="1"/>
  <c r="I929" i="1" s="1"/>
  <c r="G931" i="1" l="1"/>
  <c r="H930" i="1"/>
  <c r="I930" i="1" s="1"/>
  <c r="G932" i="1" l="1"/>
  <c r="H931" i="1"/>
  <c r="I931" i="1" s="1"/>
  <c r="G933" i="1" l="1"/>
  <c r="H932" i="1"/>
  <c r="I932" i="1" s="1"/>
  <c r="G934" i="1" l="1"/>
  <c r="H933" i="1"/>
  <c r="I933" i="1" s="1"/>
  <c r="G935" i="1" l="1"/>
  <c r="H934" i="1"/>
  <c r="I934" i="1" s="1"/>
  <c r="G936" i="1" l="1"/>
  <c r="H935" i="1"/>
  <c r="I935" i="1" s="1"/>
  <c r="G937" i="1" l="1"/>
  <c r="H936" i="1"/>
  <c r="I936" i="1" s="1"/>
  <c r="G938" i="1" l="1"/>
  <c r="H937" i="1"/>
  <c r="I937" i="1" s="1"/>
  <c r="G939" i="1" l="1"/>
  <c r="H938" i="1"/>
  <c r="I938" i="1" s="1"/>
  <c r="G940" i="1" l="1"/>
  <c r="H939" i="1"/>
  <c r="I939" i="1" s="1"/>
  <c r="G941" i="1" l="1"/>
  <c r="H940" i="1"/>
  <c r="I940" i="1" s="1"/>
  <c r="G942" i="1" l="1"/>
  <c r="H941" i="1"/>
  <c r="I941" i="1" s="1"/>
  <c r="G943" i="1" l="1"/>
  <c r="H942" i="1"/>
  <c r="I942" i="1" s="1"/>
  <c r="G944" i="1" l="1"/>
  <c r="H943" i="1"/>
  <c r="I943" i="1" s="1"/>
  <c r="G945" i="1" l="1"/>
  <c r="H944" i="1"/>
  <c r="I944" i="1" s="1"/>
  <c r="G946" i="1" l="1"/>
  <c r="H945" i="1"/>
  <c r="I945" i="1" s="1"/>
  <c r="G947" i="1" l="1"/>
  <c r="H946" i="1"/>
  <c r="I946" i="1" s="1"/>
  <c r="G948" i="1" l="1"/>
  <c r="H947" i="1"/>
  <c r="I947" i="1" s="1"/>
  <c r="G949" i="1" l="1"/>
  <c r="H948" i="1"/>
  <c r="I948" i="1" s="1"/>
  <c r="G950" i="1" l="1"/>
  <c r="H949" i="1"/>
  <c r="I949" i="1" s="1"/>
  <c r="G951" i="1" l="1"/>
  <c r="H950" i="1"/>
  <c r="I950" i="1" s="1"/>
  <c r="G952" i="1" l="1"/>
  <c r="H951" i="1"/>
  <c r="I951" i="1" s="1"/>
  <c r="G953" i="1" l="1"/>
  <c r="H952" i="1"/>
  <c r="I952" i="1" s="1"/>
  <c r="G954" i="1" l="1"/>
  <c r="H953" i="1"/>
  <c r="I953" i="1" s="1"/>
  <c r="G955" i="1" l="1"/>
  <c r="H954" i="1"/>
  <c r="I954" i="1" s="1"/>
  <c r="G956" i="1" l="1"/>
  <c r="H955" i="1"/>
  <c r="I955" i="1" s="1"/>
  <c r="G957" i="1" l="1"/>
  <c r="H956" i="1"/>
  <c r="I956" i="1" s="1"/>
  <c r="G958" i="1" l="1"/>
  <c r="H957" i="1"/>
  <c r="I957" i="1" s="1"/>
  <c r="G959" i="1" l="1"/>
  <c r="H958" i="1"/>
  <c r="I958" i="1" s="1"/>
  <c r="G960" i="1" l="1"/>
  <c r="H959" i="1"/>
  <c r="I959" i="1" s="1"/>
  <c r="G961" i="1" l="1"/>
  <c r="H960" i="1"/>
  <c r="I960" i="1" s="1"/>
  <c r="G962" i="1" l="1"/>
  <c r="H961" i="1"/>
  <c r="I961" i="1" s="1"/>
  <c r="G963" i="1" l="1"/>
  <c r="H962" i="1"/>
  <c r="I962" i="1" s="1"/>
  <c r="G964" i="1" l="1"/>
  <c r="H963" i="1"/>
  <c r="I963" i="1" s="1"/>
  <c r="G965" i="1" l="1"/>
  <c r="H964" i="1"/>
  <c r="I964" i="1" s="1"/>
  <c r="G966" i="1" l="1"/>
  <c r="H965" i="1"/>
  <c r="I965" i="1" s="1"/>
  <c r="G967" i="1" l="1"/>
  <c r="H966" i="1"/>
  <c r="I966" i="1" s="1"/>
  <c r="G968" i="1" l="1"/>
  <c r="H967" i="1"/>
  <c r="I967" i="1" s="1"/>
  <c r="G969" i="1" l="1"/>
  <c r="H968" i="1"/>
  <c r="I968" i="1" s="1"/>
  <c r="G970" i="1" l="1"/>
  <c r="H969" i="1"/>
  <c r="I969" i="1" s="1"/>
  <c r="G971" i="1" l="1"/>
  <c r="H970" i="1"/>
  <c r="I970" i="1" s="1"/>
  <c r="G972" i="1" l="1"/>
  <c r="H971" i="1"/>
  <c r="I971" i="1" s="1"/>
  <c r="G973" i="1" l="1"/>
  <c r="H972" i="1"/>
  <c r="I972" i="1" s="1"/>
  <c r="G974" i="1" l="1"/>
  <c r="H973" i="1"/>
  <c r="I973" i="1" s="1"/>
  <c r="G975" i="1" l="1"/>
  <c r="H974" i="1"/>
  <c r="I974" i="1" s="1"/>
  <c r="G976" i="1" l="1"/>
  <c r="H975" i="1"/>
  <c r="I975" i="1" s="1"/>
  <c r="G977" i="1" l="1"/>
  <c r="H976" i="1"/>
  <c r="I976" i="1" s="1"/>
  <c r="G978" i="1" l="1"/>
  <c r="H977" i="1"/>
  <c r="I977" i="1" s="1"/>
  <c r="G979" i="1" l="1"/>
  <c r="H978" i="1"/>
  <c r="I978" i="1" s="1"/>
  <c r="G980" i="1" l="1"/>
  <c r="H979" i="1"/>
  <c r="I979" i="1" s="1"/>
  <c r="G981" i="1" l="1"/>
  <c r="H980" i="1"/>
  <c r="I980" i="1" s="1"/>
  <c r="G982" i="1" l="1"/>
  <c r="H981" i="1"/>
  <c r="I981" i="1" s="1"/>
  <c r="G983" i="1" l="1"/>
  <c r="H982" i="1"/>
  <c r="I982" i="1" s="1"/>
  <c r="G984" i="1" l="1"/>
  <c r="H983" i="1"/>
  <c r="I983" i="1" s="1"/>
  <c r="G985" i="1" l="1"/>
  <c r="H984" i="1"/>
  <c r="I984" i="1" s="1"/>
  <c r="G986" i="1" l="1"/>
  <c r="H985" i="1"/>
  <c r="I985" i="1" s="1"/>
  <c r="G987" i="1" l="1"/>
  <c r="H986" i="1"/>
  <c r="I986" i="1" s="1"/>
  <c r="G988" i="1" l="1"/>
  <c r="H987" i="1"/>
  <c r="I987" i="1" s="1"/>
  <c r="G989" i="1" l="1"/>
  <c r="H988" i="1"/>
  <c r="I988" i="1" s="1"/>
  <c r="G990" i="1" l="1"/>
  <c r="H989" i="1"/>
  <c r="I989" i="1" s="1"/>
  <c r="G991" i="1" l="1"/>
  <c r="H990" i="1"/>
  <c r="I990" i="1" s="1"/>
  <c r="G992" i="1" l="1"/>
  <c r="H991" i="1"/>
  <c r="I991" i="1" s="1"/>
  <c r="G993" i="1" l="1"/>
  <c r="H992" i="1"/>
  <c r="I992" i="1" s="1"/>
  <c r="G994" i="1" l="1"/>
  <c r="H993" i="1"/>
  <c r="I993" i="1" s="1"/>
  <c r="G995" i="1" l="1"/>
  <c r="H994" i="1"/>
  <c r="I994" i="1" s="1"/>
  <c r="G996" i="1" l="1"/>
  <c r="H995" i="1"/>
  <c r="I995" i="1" s="1"/>
  <c r="G997" i="1" l="1"/>
  <c r="H996" i="1"/>
  <c r="I996" i="1" s="1"/>
  <c r="G998" i="1" l="1"/>
  <c r="H997" i="1"/>
  <c r="I997" i="1" s="1"/>
  <c r="G999" i="1" l="1"/>
  <c r="H998" i="1"/>
  <c r="I998" i="1" s="1"/>
  <c r="G1000" i="1" l="1"/>
  <c r="H999" i="1"/>
  <c r="I999" i="1" s="1"/>
  <c r="G1001" i="1" l="1"/>
  <c r="H1000" i="1"/>
  <c r="I1000" i="1" s="1"/>
  <c r="G1002" i="1" l="1"/>
  <c r="H1001" i="1"/>
  <c r="I1001" i="1" s="1"/>
  <c r="G1003" i="1" l="1"/>
  <c r="H1002" i="1"/>
  <c r="I1002" i="1" s="1"/>
  <c r="G1004" i="1" l="1"/>
  <c r="H1003" i="1"/>
  <c r="I1003" i="1" s="1"/>
  <c r="G1005" i="1" l="1"/>
  <c r="H1004" i="1"/>
  <c r="I1004" i="1" s="1"/>
  <c r="G1006" i="1" l="1"/>
  <c r="H1005" i="1"/>
  <c r="I1005" i="1" s="1"/>
  <c r="G1007" i="1" l="1"/>
  <c r="H1006" i="1"/>
  <c r="I1006" i="1" s="1"/>
  <c r="G1008" i="1" l="1"/>
  <c r="H1007" i="1"/>
  <c r="I1007" i="1" s="1"/>
  <c r="G1009" i="1" l="1"/>
  <c r="H1008" i="1"/>
  <c r="I1008" i="1" s="1"/>
  <c r="G1010" i="1" l="1"/>
  <c r="H1009" i="1"/>
  <c r="I1009" i="1" s="1"/>
  <c r="G1011" i="1" l="1"/>
  <c r="H1010" i="1"/>
  <c r="I1010" i="1" s="1"/>
  <c r="G1012" i="1" l="1"/>
  <c r="H1011" i="1"/>
  <c r="I1011" i="1" s="1"/>
  <c r="G1013" i="1" l="1"/>
  <c r="H1012" i="1"/>
  <c r="I1012" i="1" s="1"/>
  <c r="G1014" i="1" l="1"/>
  <c r="H1013" i="1"/>
  <c r="I1013" i="1" s="1"/>
  <c r="G1015" i="1" l="1"/>
  <c r="H1014" i="1"/>
  <c r="I1014" i="1" s="1"/>
  <c r="G1016" i="1" l="1"/>
  <c r="H1015" i="1"/>
  <c r="I1015" i="1" s="1"/>
  <c r="G1017" i="1" l="1"/>
  <c r="H1016" i="1"/>
  <c r="I1016" i="1" s="1"/>
  <c r="G1018" i="1" l="1"/>
  <c r="H1017" i="1"/>
  <c r="I1017" i="1" s="1"/>
  <c r="G1019" i="1" l="1"/>
  <c r="H1018" i="1"/>
  <c r="I1018" i="1" s="1"/>
  <c r="G1020" i="1" l="1"/>
  <c r="H1019" i="1"/>
  <c r="I1019" i="1" s="1"/>
  <c r="G1021" i="1" l="1"/>
  <c r="H1020" i="1"/>
  <c r="I1020" i="1" s="1"/>
  <c r="G1022" i="1" l="1"/>
  <c r="H1021" i="1"/>
  <c r="I1021" i="1" s="1"/>
  <c r="G1023" i="1" l="1"/>
  <c r="H1022" i="1"/>
  <c r="I1022" i="1" s="1"/>
  <c r="G1024" i="1" l="1"/>
  <c r="H1023" i="1"/>
  <c r="I1023" i="1" s="1"/>
  <c r="G1025" i="1" l="1"/>
  <c r="H1024" i="1"/>
  <c r="I1024" i="1" s="1"/>
  <c r="G1026" i="1" l="1"/>
  <c r="H1025" i="1"/>
  <c r="I1025" i="1" s="1"/>
  <c r="G1027" i="1" l="1"/>
  <c r="H1026" i="1"/>
  <c r="I1026" i="1" s="1"/>
  <c r="G1028" i="1" l="1"/>
  <c r="H1027" i="1"/>
  <c r="I1027" i="1" s="1"/>
  <c r="G1029" i="1" l="1"/>
  <c r="H1028" i="1"/>
  <c r="I1028" i="1" s="1"/>
  <c r="G1030" i="1" l="1"/>
  <c r="H1029" i="1"/>
  <c r="I1029" i="1" s="1"/>
  <c r="G1031" i="1" l="1"/>
  <c r="H1030" i="1"/>
  <c r="I1030" i="1" s="1"/>
  <c r="G1032" i="1" l="1"/>
  <c r="H1031" i="1"/>
  <c r="I1031" i="1" s="1"/>
  <c r="G1033" i="1" l="1"/>
  <c r="H1032" i="1"/>
  <c r="I1032" i="1" s="1"/>
  <c r="G1034" i="1" l="1"/>
  <c r="H1033" i="1"/>
  <c r="I1033" i="1" s="1"/>
  <c r="G1035" i="1" l="1"/>
  <c r="H1034" i="1"/>
  <c r="I1034" i="1" s="1"/>
  <c r="G1036" i="1" l="1"/>
  <c r="H1035" i="1"/>
  <c r="I1035" i="1" s="1"/>
  <c r="G1037" i="1" l="1"/>
  <c r="H1036" i="1"/>
  <c r="I1036" i="1" s="1"/>
  <c r="G1038" i="1" l="1"/>
  <c r="H1037" i="1"/>
  <c r="I1037" i="1" s="1"/>
  <c r="G1039" i="1" l="1"/>
  <c r="H1038" i="1"/>
  <c r="I1038" i="1" s="1"/>
  <c r="G1040" i="1" l="1"/>
  <c r="H1039" i="1"/>
  <c r="I1039" i="1" s="1"/>
  <c r="G1041" i="1" l="1"/>
  <c r="H1040" i="1"/>
  <c r="I1040" i="1" s="1"/>
  <c r="G1042" i="1" l="1"/>
  <c r="H1041" i="1"/>
  <c r="I1041" i="1" s="1"/>
  <c r="G1043" i="1" l="1"/>
  <c r="H1042" i="1"/>
  <c r="I1042" i="1" s="1"/>
  <c r="G1044" i="1" l="1"/>
  <c r="H1043" i="1"/>
  <c r="I1043" i="1" s="1"/>
  <c r="G1045" i="1" l="1"/>
  <c r="H1044" i="1"/>
  <c r="I1044" i="1" s="1"/>
  <c r="G1046" i="1" l="1"/>
  <c r="H1045" i="1"/>
  <c r="I1045" i="1" s="1"/>
  <c r="G1047" i="1" l="1"/>
  <c r="H1046" i="1"/>
  <c r="I1046" i="1" s="1"/>
  <c r="G1048" i="1" l="1"/>
  <c r="H1047" i="1"/>
  <c r="I1047" i="1" s="1"/>
  <c r="G1049" i="1" l="1"/>
  <c r="H1048" i="1"/>
  <c r="I1048" i="1" s="1"/>
  <c r="G1050" i="1" l="1"/>
  <c r="H1049" i="1"/>
  <c r="I1049" i="1" s="1"/>
  <c r="G1051" i="1" l="1"/>
  <c r="H1050" i="1"/>
  <c r="I1050" i="1" s="1"/>
  <c r="G1052" i="1" l="1"/>
  <c r="H1051" i="1"/>
  <c r="I1051" i="1" s="1"/>
  <c r="G1053" i="1" l="1"/>
  <c r="H1052" i="1"/>
  <c r="I1052" i="1" s="1"/>
  <c r="G1054" i="1" l="1"/>
  <c r="H1053" i="1"/>
  <c r="I1053" i="1" s="1"/>
  <c r="G1055" i="1" l="1"/>
  <c r="H1054" i="1"/>
  <c r="I1054" i="1" s="1"/>
  <c r="G1056" i="1" l="1"/>
  <c r="H1055" i="1"/>
  <c r="I1055" i="1" s="1"/>
  <c r="G1057" i="1" l="1"/>
  <c r="H1056" i="1"/>
  <c r="I1056" i="1" s="1"/>
  <c r="G1058" i="1" l="1"/>
  <c r="H1057" i="1"/>
  <c r="I1057" i="1" s="1"/>
  <c r="G1059" i="1" l="1"/>
  <c r="H1058" i="1"/>
  <c r="I1058" i="1" s="1"/>
  <c r="G1060" i="1" l="1"/>
  <c r="H1059" i="1"/>
  <c r="I1059" i="1" s="1"/>
  <c r="G1061" i="1" l="1"/>
  <c r="H1060" i="1"/>
  <c r="I1060" i="1" s="1"/>
  <c r="G1062" i="1" l="1"/>
  <c r="H1061" i="1"/>
  <c r="I1061" i="1" s="1"/>
  <c r="G1063" i="1" l="1"/>
  <c r="H1062" i="1"/>
  <c r="I1062" i="1" s="1"/>
  <c r="G1064" i="1" l="1"/>
  <c r="H1063" i="1"/>
  <c r="I1063" i="1" s="1"/>
  <c r="G1065" i="1" l="1"/>
  <c r="H1064" i="1"/>
  <c r="I1064" i="1" s="1"/>
  <c r="G1066" i="1" l="1"/>
  <c r="H1065" i="1"/>
  <c r="I1065" i="1" s="1"/>
  <c r="G1067" i="1" l="1"/>
  <c r="H1066" i="1"/>
  <c r="I1066" i="1" s="1"/>
  <c r="G1068" i="1" l="1"/>
  <c r="H1067" i="1"/>
  <c r="I1067" i="1" s="1"/>
  <c r="G1069" i="1" l="1"/>
  <c r="H1068" i="1"/>
  <c r="I1068" i="1" s="1"/>
  <c r="G1070" i="1" l="1"/>
  <c r="H1069" i="1"/>
  <c r="I1069" i="1" s="1"/>
  <c r="G1071" i="1" l="1"/>
  <c r="H1070" i="1"/>
  <c r="I1070" i="1" s="1"/>
  <c r="G1072" i="1" l="1"/>
  <c r="H1071" i="1"/>
  <c r="I1071" i="1" s="1"/>
  <c r="G1073" i="1" l="1"/>
  <c r="H1072" i="1"/>
  <c r="I1072" i="1" s="1"/>
  <c r="G1074" i="1" l="1"/>
  <c r="H1073" i="1"/>
  <c r="I1073" i="1" s="1"/>
  <c r="G1075" i="1" l="1"/>
  <c r="H1074" i="1"/>
  <c r="I1074" i="1" s="1"/>
  <c r="G1076" i="1" l="1"/>
  <c r="H1075" i="1"/>
  <c r="I1075" i="1" s="1"/>
  <c r="G1077" i="1" l="1"/>
  <c r="H1076" i="1"/>
  <c r="I1076" i="1" s="1"/>
  <c r="G1078" i="1" l="1"/>
  <c r="H1077" i="1"/>
  <c r="I1077" i="1" s="1"/>
  <c r="G1079" i="1" l="1"/>
  <c r="H1078" i="1"/>
  <c r="I1078" i="1" s="1"/>
  <c r="G1080" i="1" l="1"/>
  <c r="H1079" i="1"/>
  <c r="I1079" i="1" s="1"/>
  <c r="G1081" i="1" l="1"/>
  <c r="H1080" i="1"/>
  <c r="I1080" i="1" s="1"/>
  <c r="G1082" i="1" l="1"/>
  <c r="H1081" i="1"/>
  <c r="I1081" i="1" s="1"/>
  <c r="G1083" i="1" l="1"/>
  <c r="H1082" i="1"/>
  <c r="I1082" i="1" s="1"/>
  <c r="G1084" i="1" l="1"/>
  <c r="H1083" i="1"/>
  <c r="I1083" i="1" s="1"/>
  <c r="G1085" i="1" l="1"/>
  <c r="H1084" i="1"/>
  <c r="I1084" i="1" s="1"/>
  <c r="G1086" i="1" l="1"/>
  <c r="H1085" i="1"/>
  <c r="I1085" i="1" s="1"/>
  <c r="G1087" i="1" l="1"/>
  <c r="H1086" i="1"/>
  <c r="I1086" i="1" s="1"/>
  <c r="G1088" i="1" l="1"/>
  <c r="H1087" i="1"/>
  <c r="I1087" i="1" s="1"/>
  <c r="G1089" i="1" l="1"/>
  <c r="H1088" i="1"/>
  <c r="I1088" i="1" s="1"/>
  <c r="G1090" i="1" l="1"/>
  <c r="H1089" i="1"/>
  <c r="I1089" i="1" s="1"/>
  <c r="G1091" i="1" l="1"/>
  <c r="H1090" i="1"/>
  <c r="I1090" i="1" s="1"/>
  <c r="G1092" i="1" l="1"/>
  <c r="H1091" i="1"/>
  <c r="I1091" i="1" s="1"/>
  <c r="G1093" i="1" l="1"/>
  <c r="H1092" i="1"/>
  <c r="I1092" i="1" s="1"/>
  <c r="G1094" i="1" l="1"/>
  <c r="H1093" i="1"/>
  <c r="I1093" i="1" s="1"/>
  <c r="G1095" i="1" l="1"/>
  <c r="H1094" i="1"/>
  <c r="I1094" i="1" s="1"/>
  <c r="G1096" i="1" l="1"/>
  <c r="H1095" i="1"/>
  <c r="I1095" i="1" s="1"/>
  <c r="G1097" i="1" l="1"/>
  <c r="H1096" i="1"/>
  <c r="I1096" i="1" s="1"/>
  <c r="G1098" i="1" l="1"/>
  <c r="H1097" i="1"/>
  <c r="I1097" i="1" s="1"/>
  <c r="G1099" i="1" l="1"/>
  <c r="H1098" i="1"/>
  <c r="I1098" i="1" s="1"/>
  <c r="G1100" i="1" l="1"/>
  <c r="H1099" i="1"/>
  <c r="I1099" i="1" s="1"/>
  <c r="G1101" i="1" l="1"/>
  <c r="H1100" i="1"/>
  <c r="I1100" i="1" s="1"/>
  <c r="G1102" i="1" l="1"/>
  <c r="H1101" i="1"/>
  <c r="I1101" i="1" s="1"/>
  <c r="G1103" i="1" l="1"/>
  <c r="H1102" i="1"/>
  <c r="I1102" i="1" s="1"/>
  <c r="G1104" i="1" l="1"/>
  <c r="H1103" i="1"/>
  <c r="I1103" i="1" s="1"/>
  <c r="G1105" i="1" l="1"/>
  <c r="H1104" i="1"/>
  <c r="I1104" i="1" s="1"/>
  <c r="G1106" i="1" l="1"/>
  <c r="H1105" i="1"/>
  <c r="I1105" i="1" s="1"/>
  <c r="G1107" i="1" l="1"/>
  <c r="H1106" i="1"/>
  <c r="I1106" i="1" s="1"/>
  <c r="G1108" i="1" l="1"/>
  <c r="H1107" i="1"/>
  <c r="I1107" i="1" s="1"/>
  <c r="G1109" i="1" l="1"/>
  <c r="H1108" i="1"/>
  <c r="I1108" i="1" s="1"/>
  <c r="G1110" i="1" l="1"/>
  <c r="H1109" i="1"/>
  <c r="I1109" i="1" s="1"/>
  <c r="G1111" i="1" l="1"/>
  <c r="H1110" i="1"/>
  <c r="I1110" i="1" s="1"/>
  <c r="G1112" i="1" l="1"/>
  <c r="H1111" i="1"/>
  <c r="I1111" i="1" s="1"/>
  <c r="G1113" i="1" l="1"/>
  <c r="H1112" i="1"/>
  <c r="I1112" i="1" s="1"/>
  <c r="G1114" i="1" l="1"/>
  <c r="H1113" i="1"/>
  <c r="I1113" i="1" s="1"/>
  <c r="G1115" i="1" l="1"/>
  <c r="H1114" i="1"/>
  <c r="I1114" i="1" s="1"/>
  <c r="G1116" i="1" l="1"/>
  <c r="H1115" i="1"/>
  <c r="I1115" i="1" s="1"/>
  <c r="G1117" i="1" l="1"/>
  <c r="H1116" i="1"/>
  <c r="I1116" i="1" s="1"/>
  <c r="G1118" i="1" l="1"/>
  <c r="H1117" i="1"/>
  <c r="I1117" i="1" s="1"/>
  <c r="G1119" i="1" l="1"/>
  <c r="H1118" i="1"/>
  <c r="I1118" i="1" s="1"/>
  <c r="G1120" i="1" l="1"/>
  <c r="H1119" i="1"/>
  <c r="I1119" i="1" s="1"/>
  <c r="G1121" i="1" l="1"/>
  <c r="H1120" i="1"/>
  <c r="I1120" i="1" s="1"/>
  <c r="G1122" i="1" l="1"/>
  <c r="H1121" i="1"/>
  <c r="I1121" i="1" s="1"/>
  <c r="G1123" i="1" l="1"/>
  <c r="H1122" i="1"/>
  <c r="I1122" i="1" s="1"/>
  <c r="G1124" i="1" l="1"/>
  <c r="H1123" i="1"/>
  <c r="I1123" i="1" s="1"/>
  <c r="G1125" i="1" l="1"/>
  <c r="H1124" i="1"/>
  <c r="I1124" i="1" s="1"/>
  <c r="G1126" i="1" l="1"/>
  <c r="H1125" i="1"/>
  <c r="I1125" i="1" s="1"/>
  <c r="G1127" i="1" l="1"/>
  <c r="H1126" i="1"/>
  <c r="I1126" i="1" s="1"/>
  <c r="G1128" i="1" l="1"/>
  <c r="H1127" i="1"/>
  <c r="I1127" i="1" s="1"/>
  <c r="G1129" i="1" l="1"/>
  <c r="H1128" i="1"/>
  <c r="I1128" i="1" s="1"/>
  <c r="G1130" i="1" l="1"/>
  <c r="H1129" i="1"/>
  <c r="I1129" i="1" s="1"/>
  <c r="G1131" i="1" l="1"/>
  <c r="H1130" i="1"/>
  <c r="I1130" i="1" s="1"/>
  <c r="G1132" i="1" l="1"/>
  <c r="H1131" i="1"/>
  <c r="I1131" i="1" s="1"/>
  <c r="G1133" i="1" l="1"/>
  <c r="H1132" i="1"/>
  <c r="I1132" i="1" s="1"/>
  <c r="G1134" i="1" l="1"/>
  <c r="H1133" i="1"/>
  <c r="I1133" i="1" s="1"/>
  <c r="G1135" i="1" l="1"/>
  <c r="H1134" i="1"/>
  <c r="I1134" i="1" s="1"/>
  <c r="G1136" i="1" l="1"/>
  <c r="H1135" i="1"/>
  <c r="I1135" i="1" s="1"/>
  <c r="G1137" i="1" l="1"/>
  <c r="H1136" i="1"/>
  <c r="I1136" i="1" s="1"/>
  <c r="G1138" i="1" l="1"/>
  <c r="H1137" i="1"/>
  <c r="I1137" i="1" s="1"/>
  <c r="G1139" i="1" l="1"/>
  <c r="H1138" i="1"/>
  <c r="I1138" i="1" s="1"/>
  <c r="G1140" i="1" l="1"/>
  <c r="H1139" i="1"/>
  <c r="I1139" i="1" s="1"/>
  <c r="G1141" i="1" l="1"/>
  <c r="H1140" i="1"/>
  <c r="I1140" i="1" s="1"/>
  <c r="G1142" i="1" l="1"/>
  <c r="H1141" i="1"/>
  <c r="I1141" i="1" s="1"/>
  <c r="G1143" i="1" l="1"/>
  <c r="H1142" i="1"/>
  <c r="I1142" i="1" s="1"/>
  <c r="G1144" i="1" l="1"/>
  <c r="H1143" i="1"/>
  <c r="I1143" i="1" s="1"/>
  <c r="G1145" i="1" l="1"/>
  <c r="H1144" i="1"/>
  <c r="I1144" i="1" s="1"/>
  <c r="G1146" i="1" l="1"/>
  <c r="H1145" i="1"/>
  <c r="I1145" i="1" s="1"/>
  <c r="G1147" i="1" l="1"/>
  <c r="H1146" i="1"/>
  <c r="I1146" i="1" s="1"/>
  <c r="G1148" i="1" l="1"/>
  <c r="H1147" i="1"/>
  <c r="I1147" i="1" s="1"/>
  <c r="G1149" i="1" l="1"/>
  <c r="H1148" i="1"/>
  <c r="I1148" i="1" s="1"/>
  <c r="G1150" i="1" l="1"/>
  <c r="H1149" i="1"/>
  <c r="I1149" i="1" s="1"/>
  <c r="G1151" i="1" l="1"/>
  <c r="H1150" i="1"/>
  <c r="I1150" i="1" s="1"/>
  <c r="G1152" i="1" l="1"/>
  <c r="H1151" i="1"/>
  <c r="I1151" i="1" s="1"/>
  <c r="G1153" i="1" l="1"/>
  <c r="H1152" i="1"/>
  <c r="I1152" i="1" s="1"/>
  <c r="G1154" i="1" l="1"/>
  <c r="H1153" i="1"/>
  <c r="I1153" i="1" s="1"/>
  <c r="G1155" i="1" l="1"/>
  <c r="H1154" i="1"/>
  <c r="I1154" i="1" s="1"/>
  <c r="G1156" i="1" l="1"/>
  <c r="H1155" i="1"/>
  <c r="I1155" i="1" s="1"/>
  <c r="G1157" i="1" l="1"/>
  <c r="H1156" i="1"/>
  <c r="I1156" i="1" s="1"/>
  <c r="G1158" i="1" l="1"/>
  <c r="H1157" i="1"/>
  <c r="I1157" i="1" s="1"/>
  <c r="G1159" i="1" l="1"/>
  <c r="H1158" i="1"/>
  <c r="I1158" i="1" s="1"/>
  <c r="G1160" i="1" l="1"/>
  <c r="H1159" i="1"/>
  <c r="I1159" i="1" s="1"/>
  <c r="G1161" i="1" l="1"/>
  <c r="H1160" i="1"/>
  <c r="I1160" i="1" s="1"/>
  <c r="G1162" i="1" l="1"/>
  <c r="H1161" i="1"/>
  <c r="I1161" i="1" s="1"/>
  <c r="G1163" i="1" l="1"/>
  <c r="H1162" i="1"/>
  <c r="I1162" i="1" s="1"/>
  <c r="G1164" i="1" l="1"/>
  <c r="H1163" i="1"/>
  <c r="I1163" i="1" s="1"/>
  <c r="G1165" i="1" l="1"/>
  <c r="H1164" i="1"/>
  <c r="I1164" i="1" s="1"/>
  <c r="G1166" i="1" l="1"/>
  <c r="H1165" i="1"/>
  <c r="I1165" i="1" s="1"/>
  <c r="G1167" i="1" l="1"/>
  <c r="H1166" i="1"/>
  <c r="I1166" i="1" s="1"/>
  <c r="G1168" i="1" l="1"/>
  <c r="H1167" i="1"/>
  <c r="I1167" i="1" s="1"/>
  <c r="G1169" i="1" l="1"/>
  <c r="H1168" i="1"/>
  <c r="I1168" i="1" s="1"/>
  <c r="G1170" i="1" l="1"/>
  <c r="H1169" i="1"/>
  <c r="I1169" i="1" s="1"/>
  <c r="G1171" i="1" l="1"/>
  <c r="H1170" i="1"/>
  <c r="I1170" i="1" s="1"/>
  <c r="G1172" i="1" l="1"/>
  <c r="H1171" i="1"/>
  <c r="I1171" i="1" s="1"/>
  <c r="G1173" i="1" l="1"/>
  <c r="H1172" i="1"/>
  <c r="I1172" i="1" s="1"/>
  <c r="G1174" i="1" l="1"/>
  <c r="H1173" i="1"/>
  <c r="I1173" i="1" s="1"/>
  <c r="G1175" i="1" l="1"/>
  <c r="H1174" i="1"/>
  <c r="I1174" i="1" s="1"/>
  <c r="G1176" i="1" l="1"/>
  <c r="H1175" i="1"/>
  <c r="I1175" i="1" s="1"/>
  <c r="G1177" i="1" l="1"/>
  <c r="H1176" i="1"/>
  <c r="I1176" i="1" s="1"/>
  <c r="G1178" i="1" l="1"/>
  <c r="H1177" i="1"/>
  <c r="I1177" i="1" s="1"/>
  <c r="G1179" i="1" l="1"/>
  <c r="H1178" i="1"/>
  <c r="I1178" i="1" s="1"/>
  <c r="G1180" i="1" l="1"/>
  <c r="H1179" i="1"/>
  <c r="I1179" i="1" s="1"/>
  <c r="G1181" i="1" l="1"/>
  <c r="H1180" i="1"/>
  <c r="I1180" i="1" s="1"/>
  <c r="G1182" i="1" l="1"/>
  <c r="H1181" i="1"/>
  <c r="I1181" i="1" s="1"/>
  <c r="G1183" i="1" l="1"/>
  <c r="H1182" i="1"/>
  <c r="I1182" i="1" s="1"/>
  <c r="G1184" i="1" l="1"/>
  <c r="H1183" i="1"/>
  <c r="I1183" i="1" s="1"/>
  <c r="G1185" i="1" l="1"/>
  <c r="H1184" i="1"/>
  <c r="I1184" i="1" s="1"/>
  <c r="G1186" i="1" l="1"/>
  <c r="H1185" i="1"/>
  <c r="I1185" i="1" s="1"/>
  <c r="G1187" i="1" l="1"/>
  <c r="H1186" i="1"/>
  <c r="I1186" i="1" s="1"/>
  <c r="G1188" i="1" l="1"/>
  <c r="H1187" i="1"/>
  <c r="I1187" i="1" s="1"/>
  <c r="G1189" i="1" l="1"/>
  <c r="H1188" i="1"/>
  <c r="I1188" i="1" s="1"/>
  <c r="G1190" i="1" l="1"/>
  <c r="H1189" i="1"/>
  <c r="I1189" i="1" s="1"/>
  <c r="G1191" i="1" l="1"/>
  <c r="H1190" i="1"/>
  <c r="I1190" i="1" s="1"/>
  <c r="G1192" i="1" l="1"/>
  <c r="H1191" i="1"/>
  <c r="I1191" i="1" s="1"/>
  <c r="G1193" i="1" l="1"/>
  <c r="H1192" i="1"/>
  <c r="I1192" i="1" s="1"/>
  <c r="G1194" i="1" l="1"/>
  <c r="H1193" i="1"/>
  <c r="I1193" i="1" s="1"/>
  <c r="G1195" i="1" l="1"/>
  <c r="H1194" i="1"/>
  <c r="I1194" i="1" s="1"/>
  <c r="G1196" i="1" l="1"/>
  <c r="H1195" i="1"/>
  <c r="I1195" i="1" s="1"/>
  <c r="G1197" i="1" l="1"/>
  <c r="H1196" i="1"/>
  <c r="I1196" i="1" s="1"/>
  <c r="G1198" i="1" l="1"/>
  <c r="H1197" i="1"/>
  <c r="I1197" i="1" s="1"/>
  <c r="G1199" i="1" l="1"/>
  <c r="H1198" i="1"/>
  <c r="I1198" i="1" s="1"/>
  <c r="G1200" i="1" l="1"/>
  <c r="H1199" i="1"/>
  <c r="I1199" i="1" s="1"/>
  <c r="G1201" i="1" l="1"/>
  <c r="H1200" i="1"/>
  <c r="I1200" i="1" s="1"/>
  <c r="G1202" i="1" l="1"/>
  <c r="H1201" i="1"/>
  <c r="I1201" i="1" s="1"/>
  <c r="G1203" i="1" l="1"/>
  <c r="H1202" i="1"/>
  <c r="I1202" i="1" s="1"/>
  <c r="G1204" i="1" l="1"/>
  <c r="H1203" i="1"/>
  <c r="I1203" i="1" s="1"/>
  <c r="G1205" i="1" l="1"/>
  <c r="H1204" i="1"/>
  <c r="I1204" i="1" s="1"/>
  <c r="G1206" i="1" l="1"/>
  <c r="H1205" i="1"/>
  <c r="I1205" i="1" s="1"/>
  <c r="G1207" i="1" l="1"/>
  <c r="H1206" i="1"/>
  <c r="I1206" i="1" s="1"/>
  <c r="G1208" i="1" l="1"/>
  <c r="H1207" i="1"/>
  <c r="I1207" i="1" s="1"/>
  <c r="G1209" i="1" l="1"/>
  <c r="H1208" i="1"/>
  <c r="I1208" i="1" s="1"/>
  <c r="G1210" i="1" l="1"/>
  <c r="H1209" i="1"/>
  <c r="I1209" i="1" s="1"/>
  <c r="G1211" i="1" l="1"/>
  <c r="H1210" i="1"/>
  <c r="I1210" i="1" s="1"/>
  <c r="G1212" i="1" l="1"/>
  <c r="H1211" i="1"/>
  <c r="I1211" i="1" s="1"/>
  <c r="G1213" i="1" l="1"/>
  <c r="H1212" i="1"/>
  <c r="I1212" i="1" s="1"/>
  <c r="G1214" i="1" l="1"/>
  <c r="H1213" i="1"/>
  <c r="I1213" i="1" s="1"/>
  <c r="G1215" i="1" l="1"/>
  <c r="H1214" i="1"/>
  <c r="I1214" i="1" s="1"/>
  <c r="G1216" i="1" l="1"/>
  <c r="H1215" i="1"/>
  <c r="I1215" i="1" s="1"/>
  <c r="G1217" i="1" l="1"/>
  <c r="H1216" i="1"/>
  <c r="I1216" i="1" s="1"/>
  <c r="G1218" i="1" l="1"/>
  <c r="H1217" i="1"/>
  <c r="I1217" i="1" s="1"/>
  <c r="G1219" i="1" l="1"/>
  <c r="H1218" i="1"/>
  <c r="I1218" i="1" s="1"/>
  <c r="G1220" i="1" l="1"/>
  <c r="H1219" i="1"/>
  <c r="I1219" i="1" s="1"/>
  <c r="G1221" i="1" l="1"/>
  <c r="H1220" i="1"/>
  <c r="I1220" i="1" s="1"/>
  <c r="G1222" i="1" l="1"/>
  <c r="H1221" i="1"/>
  <c r="I1221" i="1" s="1"/>
  <c r="G1223" i="1" l="1"/>
  <c r="H1222" i="1"/>
  <c r="I1222" i="1" s="1"/>
  <c r="G1224" i="1" l="1"/>
  <c r="H1223" i="1"/>
  <c r="I1223" i="1" s="1"/>
  <c r="G1225" i="1" l="1"/>
  <c r="H1224" i="1"/>
  <c r="I1224" i="1" s="1"/>
  <c r="G1226" i="1" l="1"/>
  <c r="H1225" i="1"/>
  <c r="I1225" i="1" s="1"/>
  <c r="G1227" i="1" l="1"/>
  <c r="H1226" i="1"/>
  <c r="I1226" i="1" s="1"/>
  <c r="G1228" i="1" l="1"/>
  <c r="H1227" i="1"/>
  <c r="I1227" i="1" s="1"/>
  <c r="G1229" i="1" l="1"/>
  <c r="H1228" i="1"/>
  <c r="I1228" i="1" s="1"/>
  <c r="G1230" i="1" l="1"/>
  <c r="H1229" i="1"/>
  <c r="I1229" i="1" s="1"/>
  <c r="G1231" i="1" l="1"/>
  <c r="H1230" i="1"/>
  <c r="I1230" i="1" s="1"/>
  <c r="G1232" i="1" l="1"/>
  <c r="H1231" i="1"/>
  <c r="I1231" i="1" s="1"/>
  <c r="G1233" i="1" l="1"/>
  <c r="H1232" i="1"/>
  <c r="I1232" i="1" s="1"/>
  <c r="G1234" i="1" l="1"/>
  <c r="H1233" i="1"/>
  <c r="I1233" i="1" s="1"/>
  <c r="G1235" i="1" l="1"/>
  <c r="H1234" i="1"/>
  <c r="I1234" i="1" s="1"/>
  <c r="G1236" i="1" l="1"/>
  <c r="H1235" i="1"/>
  <c r="I1235" i="1" s="1"/>
  <c r="G1237" i="1" l="1"/>
  <c r="H1236" i="1"/>
  <c r="I1236" i="1" s="1"/>
  <c r="G1238" i="1" l="1"/>
  <c r="H1237" i="1"/>
  <c r="I1237" i="1" s="1"/>
  <c r="G1239" i="1" l="1"/>
  <c r="H1238" i="1"/>
  <c r="I1238" i="1" s="1"/>
  <c r="G1240" i="1" l="1"/>
  <c r="H1239" i="1"/>
  <c r="I1239" i="1" s="1"/>
  <c r="G1241" i="1" l="1"/>
  <c r="H1240" i="1"/>
  <c r="I1240" i="1" s="1"/>
  <c r="G1242" i="1" l="1"/>
  <c r="H1241" i="1"/>
  <c r="I1241" i="1" s="1"/>
  <c r="G1243" i="1" l="1"/>
  <c r="H1242" i="1"/>
  <c r="I1242" i="1" s="1"/>
  <c r="G1244" i="1" l="1"/>
  <c r="H1243" i="1"/>
  <c r="I1243" i="1" s="1"/>
  <c r="G1245" i="1" l="1"/>
  <c r="H1244" i="1"/>
  <c r="I1244" i="1" s="1"/>
  <c r="G1246" i="1" l="1"/>
  <c r="H1245" i="1"/>
  <c r="I1245" i="1" s="1"/>
  <c r="G1247" i="1" l="1"/>
  <c r="H1246" i="1"/>
  <c r="I1246" i="1" s="1"/>
  <c r="G1248" i="1" l="1"/>
  <c r="H1247" i="1"/>
  <c r="I1247" i="1" s="1"/>
  <c r="G1249" i="1" l="1"/>
  <c r="H1248" i="1"/>
  <c r="I1248" i="1" s="1"/>
  <c r="G1250" i="1" l="1"/>
  <c r="H1249" i="1"/>
  <c r="I1249" i="1" s="1"/>
  <c r="G1251" i="1" l="1"/>
  <c r="H1250" i="1"/>
  <c r="I1250" i="1" s="1"/>
  <c r="G1252" i="1" l="1"/>
  <c r="H1251" i="1"/>
  <c r="I1251" i="1" s="1"/>
  <c r="G1253" i="1" l="1"/>
  <c r="H1252" i="1"/>
  <c r="I1252" i="1" s="1"/>
  <c r="G1254" i="1" l="1"/>
  <c r="H1253" i="1"/>
  <c r="I1253" i="1" s="1"/>
  <c r="G1255" i="1" l="1"/>
  <c r="H1254" i="1"/>
  <c r="I1254" i="1" s="1"/>
  <c r="G1256" i="1" l="1"/>
  <c r="H1255" i="1"/>
  <c r="I1255" i="1" s="1"/>
  <c r="G1257" i="1" l="1"/>
  <c r="H1256" i="1"/>
  <c r="I1256" i="1" s="1"/>
  <c r="G1258" i="1" l="1"/>
  <c r="H1257" i="1"/>
  <c r="I1257" i="1" s="1"/>
  <c r="G1259" i="1" l="1"/>
  <c r="H1258" i="1"/>
  <c r="I1258" i="1" s="1"/>
  <c r="G1260" i="1" l="1"/>
  <c r="H1259" i="1"/>
  <c r="I1259" i="1" s="1"/>
  <c r="G1261" i="1" l="1"/>
  <c r="H1260" i="1"/>
  <c r="I1260" i="1" s="1"/>
  <c r="G1262" i="1" l="1"/>
  <c r="H1261" i="1"/>
  <c r="I1261" i="1" s="1"/>
  <c r="G1263" i="1" l="1"/>
  <c r="H1262" i="1"/>
  <c r="I1262" i="1" s="1"/>
  <c r="G1264" i="1" l="1"/>
  <c r="H1263" i="1"/>
  <c r="I1263" i="1" s="1"/>
  <c r="G1265" i="1" l="1"/>
  <c r="H1264" i="1"/>
  <c r="I1264" i="1" s="1"/>
  <c r="G1266" i="1" l="1"/>
  <c r="H1265" i="1"/>
  <c r="I1265" i="1" s="1"/>
  <c r="G1267" i="1" l="1"/>
  <c r="H1266" i="1"/>
  <c r="I1266" i="1" s="1"/>
  <c r="G1268" i="1" l="1"/>
  <c r="H1267" i="1"/>
  <c r="I1267" i="1" s="1"/>
  <c r="G1269" i="1" l="1"/>
  <c r="H1268" i="1"/>
  <c r="I1268" i="1" s="1"/>
  <c r="G1270" i="1" l="1"/>
  <c r="H1269" i="1"/>
  <c r="I1269" i="1" s="1"/>
  <c r="G1271" i="1" l="1"/>
  <c r="H1270" i="1"/>
  <c r="I1270" i="1" s="1"/>
  <c r="G1272" i="1" l="1"/>
  <c r="H1271" i="1"/>
  <c r="I1271" i="1" s="1"/>
  <c r="G1273" i="1" l="1"/>
  <c r="H1272" i="1"/>
  <c r="I1272" i="1" s="1"/>
  <c r="G1274" i="1" l="1"/>
  <c r="H1273" i="1"/>
  <c r="I1273" i="1" s="1"/>
  <c r="G1275" i="1" l="1"/>
  <c r="H1274" i="1"/>
  <c r="I1274" i="1" s="1"/>
  <c r="G1276" i="1" l="1"/>
  <c r="H1275" i="1"/>
  <c r="I1275" i="1" s="1"/>
  <c r="G1277" i="1" l="1"/>
  <c r="H1276" i="1"/>
  <c r="I1276" i="1" s="1"/>
  <c r="G1278" i="1" l="1"/>
  <c r="H1277" i="1"/>
  <c r="I1277" i="1" s="1"/>
  <c r="G1279" i="1" l="1"/>
  <c r="H1278" i="1"/>
  <c r="I1278" i="1" s="1"/>
  <c r="G1280" i="1" l="1"/>
  <c r="H1279" i="1"/>
  <c r="I1279" i="1" s="1"/>
  <c r="G1281" i="1" l="1"/>
  <c r="H1280" i="1"/>
  <c r="I1280" i="1" s="1"/>
  <c r="G1282" i="1" l="1"/>
  <c r="H1281" i="1"/>
  <c r="I1281" i="1" s="1"/>
  <c r="G1283" i="1" l="1"/>
  <c r="H1282" i="1"/>
  <c r="I1282" i="1" s="1"/>
  <c r="G1284" i="1" l="1"/>
  <c r="H1283" i="1"/>
  <c r="I1283" i="1" s="1"/>
  <c r="G1285" i="1" l="1"/>
  <c r="H1284" i="1"/>
  <c r="I1284" i="1" s="1"/>
  <c r="G1286" i="1" l="1"/>
  <c r="H1285" i="1"/>
  <c r="I1285" i="1" s="1"/>
  <c r="G1287" i="1" l="1"/>
  <c r="H1286" i="1"/>
  <c r="I1286" i="1" s="1"/>
  <c r="G1288" i="1" l="1"/>
  <c r="H1287" i="1"/>
  <c r="I1287" i="1" s="1"/>
  <c r="G1289" i="1" l="1"/>
  <c r="H1288" i="1"/>
  <c r="I1288" i="1" s="1"/>
  <c r="G1290" i="1" l="1"/>
  <c r="H1289" i="1"/>
  <c r="I1289" i="1" s="1"/>
  <c r="G1291" i="1" l="1"/>
  <c r="H1290" i="1"/>
  <c r="I1290" i="1" s="1"/>
  <c r="G1292" i="1" l="1"/>
  <c r="H1291" i="1"/>
  <c r="I1291" i="1" s="1"/>
  <c r="G1293" i="1" l="1"/>
  <c r="H1292" i="1"/>
  <c r="I1292" i="1" s="1"/>
  <c r="H1293" i="1" l="1"/>
  <c r="I129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Jaime Fernández</author>
  </authors>
  <commentList>
    <comment ref="E1" authorId="0" shapeId="0" xr:uid="{55B7C03D-7BF4-4666-B411-8254047466CE}">
      <text>
        <r>
          <rPr>
            <b/>
            <sz val="9"/>
            <color indexed="81"/>
            <rFont val="Tahoma"/>
            <charset val="1"/>
          </rPr>
          <t>Jaime Fernández:</t>
        </r>
        <r>
          <rPr>
            <sz val="9"/>
            <color indexed="81"/>
            <rFont val="Tahoma"/>
            <charset val="1"/>
          </rPr>
          <t xml:space="preserve">
Why are some negative if money never came out? And why are the numbers so weird?
</t>
        </r>
      </text>
    </comment>
  </commentList>
</comments>
</file>

<file path=xl/sharedStrings.xml><?xml version="1.0" encoding="utf-8"?>
<sst xmlns="http://schemas.openxmlformats.org/spreadsheetml/2006/main" count="3290" uniqueCount="2018">
  <si>
    <t>Date</t>
  </si>
  <si>
    <t>Cash</t>
  </si>
  <si>
    <t>Position</t>
  </si>
  <si>
    <t>Commissions</t>
  </si>
  <si>
    <t>Withdrawal/Deposit</t>
  </si>
  <si>
    <t>End of Day Account Value</t>
  </si>
  <si>
    <t>2/15/2019</t>
  </si>
  <si>
    <t>2/19/2019</t>
  </si>
  <si>
    <t>2/20/2019</t>
  </si>
  <si>
    <t>2/21/2019</t>
  </si>
  <si>
    <t>2/22/2019</t>
  </si>
  <si>
    <t>2/25/2019</t>
  </si>
  <si>
    <t>2/26/2019</t>
  </si>
  <si>
    <t>2/27/2019</t>
  </si>
  <si>
    <t>2/28/2019</t>
  </si>
  <si>
    <t>3/1/2019</t>
  </si>
  <si>
    <t>3/4/2019</t>
  </si>
  <si>
    <t>3/5/2019</t>
  </si>
  <si>
    <t>3/6/2019</t>
  </si>
  <si>
    <t>3/7/2019</t>
  </si>
  <si>
    <t>3/8/2019</t>
  </si>
  <si>
    <t>3/11/2019</t>
  </si>
  <si>
    <t>3/12/2019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</si>
  <si>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</si>
  <si>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</si>
  <si>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</si>
  <si>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</si>
  <si>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</si>
  <si>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</si>
  <si>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</si>
  <si>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</si>
  <si>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</si>
  <si>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</si>
  <si>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</si>
  <si>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</si>
  <si>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</si>
  <si>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4/1/2019</t>
  </si>
  <si>
    <t>4/2/2019</t>
  </si>
  <si>
    <t>4/3/2019</t>
  </si>
  <si>
    <t>4/4/2019</t>
  </si>
  <si>
    <t>4/5/2019</t>
  </si>
  <si>
    <t>4/8/2019</t>
  </si>
  <si>
    <t>4/9/2019</t>
  </si>
  <si>
    <t>4/10/2019</t>
  </si>
  <si>
    <t>4/11/2019</t>
  </si>
  <si>
    <t>4/12/2019</t>
  </si>
  <si>
    <t>4/15/2019</t>
  </si>
  <si>
    <t>4/16/2019</t>
  </si>
  <si>
    <t>4/17/2019</t>
  </si>
  <si>
    <t>4/18/2019</t>
  </si>
  <si>
    <t>4/22/2019</t>
  </si>
  <si>
    <t>4/23/2019</t>
  </si>
  <si>
    <t>4/24/2019</t>
  </si>
  <si>
    <t>4/25/2019</t>
  </si>
  <si>
    <t>4/26/2019</t>
  </si>
  <si>
    <t>4/29/2019</t>
  </si>
  <si>
    <t>4/30/2019</t>
  </si>
  <si>
    <t>5/1/2019</t>
  </si>
  <si>
    <t>5/2/2019</t>
  </si>
  <si>
    <t>5/3/2019</t>
  </si>
  <si>
    <t>5/6/2019</t>
  </si>
  <si>
    <t>5/7/2019</t>
  </si>
  <si>
    <t>5/8/2019</t>
  </si>
  <si>
    <t>5/9/2019</t>
  </si>
  <si>
    <t>5/10/2019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</si>
  <si>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</si>
  <si>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</si>
  <si>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</si>
  <si>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</si>
  <si>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</si>
  <si>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</si>
  <si>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</si>
  <si>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</si>
  <si>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</si>
  <si>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</si>
  <si>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5/28/2019</t>
  </si>
  <si>
    <t>5/29/2019</t>
  </si>
  <si>
    <t>5/30/2019</t>
  </si>
  <si>
    <t>5/31/2019</t>
  </si>
  <si>
    <t>6/3/2019</t>
  </si>
  <si>
    <t>6/4/2019</t>
  </si>
  <si>
    <t>6/5/2019</t>
  </si>
  <si>
    <t>6/6/2019</t>
  </si>
  <si>
    <t>6/7/2019</t>
  </si>
  <si>
    <t>6/10/2019</t>
  </si>
  <si>
    <t>6/11/2019</t>
  </si>
  <si>
    <t>6/12/2019</t>
  </si>
  <si>
    <t>6/13/2019</t>
  </si>
  <si>
    <t>6/14/2019</t>
  </si>
  <si>
    <t>6/17/2019</t>
  </si>
  <si>
    <t>6/18/2019</t>
  </si>
  <si>
    <t>6/19/2019</t>
  </si>
  <si>
    <t>6/20/2019</t>
  </si>
  <si>
    <t>6/22/2019</t>
  </si>
  <si>
    <t>6/24/2019</t>
  </si>
  <si>
    <t>6/25/2019</t>
  </si>
  <si>
    <t>6/26/2019</t>
  </si>
  <si>
    <t>6/27/2019</t>
  </si>
  <si>
    <t>6/29/2019</t>
  </si>
  <si>
    <t>7/1/2019</t>
  </si>
  <si>
    <t>7/2/2019</t>
  </si>
  <si>
    <t>7/3/2019</t>
  </si>
  <si>
    <t>7/6/2019</t>
  </si>
  <si>
    <t>7/9/2019</t>
  </si>
  <si>
    <t>7/10/2019</t>
  </si>
  <si>
    <t>7/11/2019</t>
  </si>
  <si>
    <t>7/12/2019</t>
  </si>
  <si>
    <t>7/16/2019</t>
  </si>
  <si>
    <t>7/18/2019</t>
  </si>
  <si>
    <t>7/20/2019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</si>
  <si>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</si>
  <si>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</si>
  <si>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</si>
  <si>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</si>
  <si>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</si>
  <si>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</si>
  <si>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</si>
  <si>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8/2/2019</t>
  </si>
  <si>
    <t>8/5/2019</t>
  </si>
  <si>
    <t>8/6/2019</t>
  </si>
  <si>
    <t>8/7/2019</t>
  </si>
  <si>
    <t>8/9/2019</t>
  </si>
  <si>
    <t>8/12/2019</t>
  </si>
  <si>
    <t>8/13/2019</t>
  </si>
  <si>
    <t>8/14/2019</t>
  </si>
  <si>
    <t>8/16/2019</t>
  </si>
  <si>
    <t>8/17/2019</t>
  </si>
  <si>
    <t>8/20/2019</t>
  </si>
  <si>
    <t>8/21/2019</t>
  </si>
  <si>
    <t>8/22/2019</t>
  </si>
  <si>
    <t>8/24/2019</t>
  </si>
  <si>
    <t>8/26/2019</t>
  </si>
  <si>
    <t>8/27/2019</t>
  </si>
  <si>
    <t>8/28/2019</t>
  </si>
  <si>
    <t>8/29/2019</t>
  </si>
  <si>
    <t>8/30/2019</t>
  </si>
  <si>
    <t>9/4/2019</t>
  </si>
  <si>
    <t>9/5/2019</t>
  </si>
  <si>
    <t>9/7/2019</t>
  </si>
  <si>
    <t>9/9/2019</t>
  </si>
  <si>
    <t>9/11/2019</t>
  </si>
  <si>
    <t>9/13/2019</t>
  </si>
  <si>
    <t>9/17/2019</t>
  </si>
  <si>
    <t>9/18/2019</t>
  </si>
  <si>
    <t>9/19/2019</t>
  </si>
  <si>
    <t>9/21/2019</t>
  </si>
  <si>
    <t>9/23/2019</t>
  </si>
  <si>
    <t>9/24/2019</t>
  </si>
  <si>
    <t>9/25/2019</t>
  </si>
  <si>
    <t>9/26/2019</t>
  </si>
  <si>
    <t>9/28/2019</t>
  </si>
  <si>
    <t>9/30/2019</t>
  </si>
  <si>
    <t>10/1/2019</t>
  </si>
  <si>
    <t>10/2/2019</t>
  </si>
  <si>
    <t>10/3/2019</t>
  </si>
  <si>
    <t>10/4/2019</t>
  </si>
  <si>
    <t>10/7/2019</t>
  </si>
  <si>
    <t>10/8/2019</t>
  </si>
  <si>
    <t>10/9/2019</t>
  </si>
  <si>
    <t>10/10/2019</t>
  </si>
  <si>
    <t>10/12/2019</t>
  </si>
  <si>
    <t>10/14/2019</t>
  </si>
  <si>
    <t>10/15/2019</t>
  </si>
  <si>
    <t>10/16/2019</t>
  </si>
  <si>
    <t>10/17/2019</t>
  </si>
  <si>
    <t>10/19/2019</t>
  </si>
  <si>
    <t>10/21/2019</t>
  </si>
  <si>
    <t>10/22/2019</t>
  </si>
  <si>
    <t>10/24/2019</t>
  </si>
  <si>
    <t>10/25/2019</t>
  </si>
  <si>
    <t>10/29/2019</t>
  </si>
  <si>
    <t>10/30/2019</t>
  </si>
  <si>
    <t>10/31/2019</t>
  </si>
  <si>
    <t>11/1/2019</t>
  </si>
  <si>
    <t>11/5/2019</t>
  </si>
  <si>
    <t>11/6/2019</t>
  </si>
  <si>
    <t>11/7/2019</t>
  </si>
  <si>
    <t>11/9/2019</t>
  </si>
  <si>
    <t>11/11/2019</t>
  </si>
  <si>
    <t>11/12/2019</t>
  </si>
  <si>
    <t>11/14/2019</t>
  </si>
  <si>
    <t>11/15/2019</t>
  </si>
  <si>
    <t>11/16/2019</t>
  </si>
  <si>
    <t>11/18/2019</t>
  </si>
  <si>
    <t>11/20/2019</t>
  </si>
  <si>
    <t>11/21/2019</t>
  </si>
  <si>
    <t>11/22/2019</t>
  </si>
  <si>
    <t>11/26/2019</t>
  </si>
  <si>
    <t>11/27/2019</t>
  </si>
  <si>
    <t>11/29/2019</t>
  </si>
  <si>
    <t>12/3/2019</t>
  </si>
  <si>
    <t>12/4/2019</t>
  </si>
  <si>
    <t>12/5/2019</t>
  </si>
  <si>
    <t>12/6/2019</t>
  </si>
  <si>
    <t>12/9/2019</t>
  </si>
  <si>
    <t>12/10/2019</t>
  </si>
  <si>
    <t>12/11/2019</t>
  </si>
  <si>
    <t>12/12/2019</t>
  </si>
  <si>
    <t>12/13/2019</t>
  </si>
  <si>
    <t>12/16/2019</t>
  </si>
  <si>
    <t>12/17/2019</t>
  </si>
  <si>
    <t>12/19/2019</t>
  </si>
  <si>
    <t>12/20/2019</t>
  </si>
  <si>
    <t>12/21/2019</t>
  </si>
  <si>
    <t>12/23/2019</t>
  </si>
  <si>
    <t>12/24/2019</t>
  </si>
  <si>
    <t>12/26/2019</t>
  </si>
  <si>
    <t>12/27/2019</t>
  </si>
  <si>
    <t>12/31/2019</t>
  </si>
  <si>
    <t>1/1/2020</t>
  </si>
  <si>
    <t>1/3/2020</t>
  </si>
  <si>
    <t>1/6/2020</t>
  </si>
  <si>
    <t>1/7/2020</t>
  </si>
  <si>
    <t>1/8/2020</t>
  </si>
  <si>
    <t>1/9/2020</t>
  </si>
  <si>
    <t>1/11/2020</t>
  </si>
  <si>
    <t>1/13/2020</t>
  </si>
  <si>
    <t>1/14/2020</t>
  </si>
  <si>
    <t>1/15/2020</t>
  </si>
  <si>
    <t>1/16/2020</t>
  </si>
  <si>
    <t>1/18/2020</t>
  </si>
  <si>
    <t>1/22/2020</t>
  </si>
  <si>
    <t>1/23/2020</t>
  </si>
  <si>
    <t>1/24/2020</t>
  </si>
  <si>
    <t>1/28/2020</t>
  </si>
  <si>
    <t>1/29/2020</t>
  </si>
  <si>
    <t>1/30/2020</t>
  </si>
  <si>
    <t>2/1/2020</t>
  </si>
  <si>
    <t>2/4/2020</t>
  </si>
  <si>
    <t>2/5/2020</t>
  </si>
  <si>
    <t>2/6/2020</t>
  </si>
  <si>
    <t>2/8/2020</t>
  </si>
  <si>
    <t>2/10/2020</t>
  </si>
  <si>
    <t>2/11/2020</t>
  </si>
  <si>
    <t>2/13/2020</t>
  </si>
  <si>
    <t>2/14/2020</t>
  </si>
  <si>
    <t>2/18/2020</t>
  </si>
  <si>
    <t>2/20/2020</t>
  </si>
  <si>
    <t>2/22/2020</t>
  </si>
  <si>
    <t>2/25/2020</t>
  </si>
  <si>
    <t>2/26/2020</t>
  </si>
  <si>
    <t>2/27/2020</t>
  </si>
  <si>
    <t>2/28/2020</t>
  </si>
  <si>
    <t>2/29/2020</t>
  </si>
  <si>
    <t>3/3/2020</t>
  </si>
  <si>
    <t>3/4/2020</t>
  </si>
  <si>
    <t>3/5/2020</t>
  </si>
  <si>
    <t>3/7/2020</t>
  </si>
  <si>
    <t>3/9/2020</t>
  </si>
  <si>
    <t>3/11/2020</t>
  </si>
  <si>
    <t>3/12/2020</t>
  </si>
  <si>
    <t>3/13/2020</t>
  </si>
  <si>
    <t>3/14/2020</t>
  </si>
  <si>
    <t>3/17/2020</t>
  </si>
  <si>
    <t>3/18/2020</t>
  </si>
  <si>
    <t>3/19/2020</t>
  </si>
  <si>
    <t>3/20/2020</t>
  </si>
  <si>
    <t>3/21/2020</t>
  </si>
  <si>
    <t>3/24/2020</t>
  </si>
  <si>
    <t>3/25/2020</t>
  </si>
  <si>
    <t>3/26/2020</t>
  </si>
  <si>
    <t>3/27/2020</t>
  </si>
  <si>
    <t>3/28/2020</t>
  </si>
  <si>
    <t>3/31/2020</t>
  </si>
  <si>
    <t>4/1/2020</t>
  </si>
  <si>
    <t>4/2/2020</t>
  </si>
  <si>
    <t>4/3/2020</t>
  </si>
  <si>
    <t>4/4/2020</t>
  </si>
  <si>
    <t>4/7/2020</t>
  </si>
  <si>
    <t>4/8/2020</t>
  </si>
  <si>
    <t>4/9/2020</t>
  </si>
  <si>
    <t>4/10/2020</t>
  </si>
  <si>
    <t>4/14/2020</t>
  </si>
  <si>
    <t>4/15/2020</t>
  </si>
  <si>
    <t>4/16/2020</t>
  </si>
  <si>
    <t>4/17/2020</t>
  </si>
  <si>
    <t>4/18/2020</t>
  </si>
  <si>
    <t>4/21/2020</t>
  </si>
  <si>
    <t>4/22/2020</t>
  </si>
  <si>
    <t>4/23/2020</t>
  </si>
  <si>
    <t>4/24/2020</t>
  </si>
  <si>
    <t>4/25/2020</t>
  </si>
  <si>
    <t>4/28/2020</t>
  </si>
  <si>
    <t>4/29/2020</t>
  </si>
  <si>
    <t>4/30/2020</t>
  </si>
  <si>
    <t>5/1/2020</t>
  </si>
  <si>
    <t>5/2/2020</t>
  </si>
  <si>
    <t>5/5/2020</t>
  </si>
  <si>
    <t>5/6/2020</t>
  </si>
  <si>
    <t>5/7/2020</t>
  </si>
  <si>
    <t>5/8/2020</t>
  </si>
  <si>
    <t>5/9/2020</t>
  </si>
  <si>
    <t>5/12/2020</t>
  </si>
  <si>
    <t>5/13/2020</t>
  </si>
  <si>
    <t>5/14/2020</t>
  </si>
  <si>
    <t>5/15/2020</t>
  </si>
  <si>
    <t>5/16/2020</t>
  </si>
  <si>
    <t>5/19/2020</t>
  </si>
  <si>
    <t>5/20/2020</t>
  </si>
  <si>
    <t>5/21/2020</t>
  </si>
  <si>
    <t>5/22/2020</t>
  </si>
  <si>
    <t>5/23/2020</t>
  </si>
  <si>
    <t>5/27/2020</t>
  </si>
  <si>
    <t>5/28/2020</t>
  </si>
  <si>
    <t>5/29/2020</t>
  </si>
  <si>
    <t>5/30/2020</t>
  </si>
  <si>
    <t>6/2/2020</t>
  </si>
  <si>
    <t>6/3/2020</t>
  </si>
  <si>
    <t>6/4/2020</t>
  </si>
  <si>
    <t>6/5/2020</t>
  </si>
  <si>
    <t>6/6/2020</t>
  </si>
  <si>
    <t>6/9/2020</t>
  </si>
  <si>
    <t>6/10/2020</t>
  </si>
  <si>
    <t>6/11/2020</t>
  </si>
  <si>
    <t>6/12/2020</t>
  </si>
  <si>
    <t>6/13/2020</t>
  </si>
  <si>
    <t>6/16/2020</t>
  </si>
  <si>
    <t>6/17/2020</t>
  </si>
  <si>
    <t>6/18/2020</t>
  </si>
  <si>
    <t>6/19/2020</t>
  </si>
  <si>
    <t>6/20/2020</t>
  </si>
  <si>
    <t>6/23/2020</t>
  </si>
  <si>
    <t>6/24/2020</t>
  </si>
  <si>
    <t>6/25/2020</t>
  </si>
  <si>
    <t>6/26/2020</t>
  </si>
  <si>
    <t>6/27/2020</t>
  </si>
  <si>
    <t>6/30/2020</t>
  </si>
  <si>
    <t>7/1/2020</t>
  </si>
  <si>
    <t>7/2/2020</t>
  </si>
  <si>
    <t>7/3/2020</t>
  </si>
  <si>
    <t>7/7/2020</t>
  </si>
  <si>
    <t>7/8/2020</t>
  </si>
  <si>
    <t>7/9/2020</t>
  </si>
  <si>
    <t>7/10/2020</t>
  </si>
  <si>
    <t>7/11/2020</t>
  </si>
  <si>
    <t>7/14/2020</t>
  </si>
  <si>
    <t>7/15/2020</t>
  </si>
  <si>
    <t>7/16/2020</t>
  </si>
  <si>
    <t>7/17/2020</t>
  </si>
  <si>
    <t>7/18/2020</t>
  </si>
  <si>
    <t>7/21/2020</t>
  </si>
  <si>
    <t>7/22/2020</t>
  </si>
  <si>
    <t>7/23/2020</t>
  </si>
  <si>
    <t>7/24/2020</t>
  </si>
  <si>
    <t>7/25/2020</t>
  </si>
  <si>
    <t>7/28/2020</t>
  </si>
  <si>
    <t>7/29/2020</t>
  </si>
  <si>
    <t>7/30/2020</t>
  </si>
  <si>
    <t>7/31/2020</t>
  </si>
  <si>
    <t>8/1/2020</t>
  </si>
  <si>
    <t>8/4/2020</t>
  </si>
  <si>
    <t>8/5/2020</t>
  </si>
  <si>
    <t>8/6/2020</t>
  </si>
  <si>
    <t>8/7/2020</t>
  </si>
  <si>
    <t>8/8/2020</t>
  </si>
  <si>
    <t>8/11/2020</t>
  </si>
  <si>
    <t>8/12/2020</t>
  </si>
  <si>
    <t>8/13/2020</t>
  </si>
  <si>
    <t>8/14/2020</t>
  </si>
  <si>
    <t>8/15/2020</t>
  </si>
  <si>
    <t>8/18/2020</t>
  </si>
  <si>
    <t>8/19/2020</t>
  </si>
  <si>
    <t>8/20/2020</t>
  </si>
  <si>
    <t>8/21/2020</t>
  </si>
  <si>
    <t>8/22/2020</t>
  </si>
  <si>
    <t>8/25/2020</t>
  </si>
  <si>
    <t>8/26/2020</t>
  </si>
  <si>
    <t>8/27/2020</t>
  </si>
  <si>
    <t>8/28/2020</t>
  </si>
  <si>
    <t>8/29/2020</t>
  </si>
  <si>
    <t>9/1/2020</t>
  </si>
  <si>
    <t>9/2/2020</t>
  </si>
  <si>
    <t>9/3/2020</t>
  </si>
  <si>
    <t>9/4/2020</t>
  </si>
  <si>
    <t>9/5/2020</t>
  </si>
  <si>
    <t>9/9/2020</t>
  </si>
  <si>
    <t>9/10/2020</t>
  </si>
  <si>
    <t>9/11/2020</t>
  </si>
  <si>
    <t>9/12/2020</t>
  </si>
  <si>
    <t>9/15/2020</t>
  </si>
  <si>
    <t>9/16/2020</t>
  </si>
  <si>
    <t>9/17/2020</t>
  </si>
  <si>
    <t>9/18/2020</t>
  </si>
  <si>
    <t>9/19/2020</t>
  </si>
  <si>
    <t>9/22/2020</t>
  </si>
  <si>
    <t>9/23/2020</t>
  </si>
  <si>
    <t>9/24/2020</t>
  </si>
  <si>
    <t>9/25/2020</t>
  </si>
  <si>
    <t>9/26/2020</t>
  </si>
  <si>
    <t>9/29/2020</t>
  </si>
  <si>
    <t>9/30/2020</t>
  </si>
  <si>
    <t>10/1/2020</t>
  </si>
  <si>
    <t>10/2/2020</t>
  </si>
  <si>
    <t>10/3/2020</t>
  </si>
  <si>
    <t>10/6/2020</t>
  </si>
  <si>
    <t>10/7/2020</t>
  </si>
  <si>
    <t>10/8/2020</t>
  </si>
  <si>
    <t>10/9/2020</t>
  </si>
  <si>
    <t>10/10/2020</t>
  </si>
  <si>
    <t>10/13/2020</t>
  </si>
  <si>
    <t>10/14/2020</t>
  </si>
  <si>
    <t>10/15/2020</t>
  </si>
  <si>
    <t>10/16/2020</t>
  </si>
  <si>
    <t>10/17/2020</t>
  </si>
  <si>
    <t>10/20/2020</t>
  </si>
  <si>
    <t>10/21/2020</t>
  </si>
  <si>
    <t>10/22/2020</t>
  </si>
  <si>
    <t>10/23/2020</t>
  </si>
  <si>
    <t>10/24/2020</t>
  </si>
  <si>
    <t>10/27/2020</t>
  </si>
  <si>
    <t>10/28/2020</t>
  </si>
  <si>
    <t>10/29/2020</t>
  </si>
  <si>
    <t>10/30/2020</t>
  </si>
  <si>
    <t>10/31/2020</t>
  </si>
  <si>
    <t>11/3/2020</t>
  </si>
  <si>
    <t>11/4/2020</t>
  </si>
  <si>
    <t>11/5/2020</t>
  </si>
  <si>
    <t>11/6/2020</t>
  </si>
  <si>
    <t>11/7/2020</t>
  </si>
  <si>
    <t>11/10/2020</t>
  </si>
  <si>
    <t>11/11/2020</t>
  </si>
  <si>
    <t>11/13/2020</t>
  </si>
  <si>
    <t>11/14/2020</t>
  </si>
  <si>
    <t>11/17/2020</t>
  </si>
  <si>
    <t>11/18/2020</t>
  </si>
  <si>
    <t>11/19/2020</t>
  </si>
  <si>
    <t>11/20/2020</t>
  </si>
  <si>
    <t>11/21/2020</t>
  </si>
  <si>
    <t>11/24/2020</t>
  </si>
  <si>
    <t>11/25/2020</t>
  </si>
  <si>
    <t>11/26/2020</t>
  </si>
  <si>
    <t>11/28/2020</t>
  </si>
  <si>
    <t>12/1/2020</t>
  </si>
  <si>
    <t>12/2/2020</t>
  </si>
  <si>
    <t>12/3/2020</t>
  </si>
  <si>
    <t>12/4/2020</t>
  </si>
  <si>
    <t>12/5/2020</t>
  </si>
  <si>
    <t>12/8/2020</t>
  </si>
  <si>
    <t>12/9/2020</t>
  </si>
  <si>
    <t>12/10/2020</t>
  </si>
  <si>
    <t>12/11/2020</t>
  </si>
  <si>
    <t>12/12/2020</t>
  </si>
  <si>
    <t>12/15/2020</t>
  </si>
  <si>
    <t>12/16/2020</t>
  </si>
  <si>
    <t>12/17/2020</t>
  </si>
  <si>
    <t>12/18/2020</t>
  </si>
  <si>
    <t>12/19/2020</t>
  </si>
  <si>
    <t>12/22/2020</t>
  </si>
  <si>
    <t>12/23/2020</t>
  </si>
  <si>
    <t>12/24/2020</t>
  </si>
  <si>
    <t>12/25/2020</t>
  </si>
  <si>
    <t>12/29/2020</t>
  </si>
  <si>
    <t>12/30/2020</t>
  </si>
  <si>
    <t>12/31/2020</t>
  </si>
  <si>
    <t>1/1/2021</t>
  </si>
  <si>
    <t>1/5/2021</t>
  </si>
  <si>
    <t>1/6/2021</t>
  </si>
  <si>
    <t>1/7/2021</t>
  </si>
  <si>
    <t>1/8/2021</t>
  </si>
  <si>
    <t>1/9/2021</t>
  </si>
  <si>
    <t>1/12/2021</t>
  </si>
  <si>
    <t>1/13/2021</t>
  </si>
  <si>
    <t>1/14/2021</t>
  </si>
  <si>
    <t>1/15/2021</t>
  </si>
  <si>
    <t>1/16/2021</t>
  </si>
  <si>
    <t>1/20/2021</t>
  </si>
  <si>
    <t>1/21/2021</t>
  </si>
  <si>
    <t>1/22/2021</t>
  </si>
  <si>
    <t>1/23/2021</t>
  </si>
  <si>
    <t>1/26/2021</t>
  </si>
  <si>
    <t>1/27/2021</t>
  </si>
  <si>
    <t>1/28/2021</t>
  </si>
  <si>
    <t>1/29/2021</t>
  </si>
  <si>
    <t>1/30/2021</t>
  </si>
  <si>
    <t>2/2/2021</t>
  </si>
  <si>
    <t>2/3/2021</t>
  </si>
  <si>
    <t>2/4/2021</t>
  </si>
  <si>
    <t>2/5/2021</t>
  </si>
  <si>
    <t>2/6/2021</t>
  </si>
  <si>
    <t>2/9/2021</t>
  </si>
  <si>
    <t>2/10/2021</t>
  </si>
  <si>
    <t>2/11/2021</t>
  </si>
  <si>
    <t>2/12/2021</t>
  </si>
  <si>
    <t>2/13/2021</t>
  </si>
  <si>
    <t>2/17/2021</t>
  </si>
  <si>
    <t>2/18/2021</t>
  </si>
  <si>
    <t>2/19/2021</t>
  </si>
  <si>
    <t>2/20/2021</t>
  </si>
  <si>
    <t>2/23/2021</t>
  </si>
  <si>
    <t>2/24/2021</t>
  </si>
  <si>
    <t>2/25/2021</t>
  </si>
  <si>
    <t>2/26/2021</t>
  </si>
  <si>
    <t>2/27/2021</t>
  </si>
  <si>
    <t>3/2/2021</t>
  </si>
  <si>
    <t>3/4/2021</t>
  </si>
  <si>
    <t>3/5/2021</t>
  </si>
  <si>
    <t>3/6/2021</t>
  </si>
  <si>
    <t>3/9/2021</t>
  </si>
  <si>
    <t>3/10/2021</t>
  </si>
  <si>
    <t>3/11/2021</t>
  </si>
  <si>
    <t>3/12/2021</t>
  </si>
  <si>
    <t>3/13/2021</t>
  </si>
  <si>
    <t>3/16/2021</t>
  </si>
  <si>
    <t>3/17/2021</t>
  </si>
  <si>
    <t>3/18/2021</t>
  </si>
  <si>
    <t>3/20/2021</t>
  </si>
  <si>
    <t>3/23/2021</t>
  </si>
  <si>
    <t>3/24/2021</t>
  </si>
  <si>
    <t>3/25/2021</t>
  </si>
  <si>
    <t>3/27/2021</t>
  </si>
  <si>
    <t>3/30/2021</t>
  </si>
  <si>
    <t>3/31/2021</t>
  </si>
  <si>
    <t>4/2/2021</t>
  </si>
  <si>
    <t>4/6/2021</t>
  </si>
  <si>
    <t>4/7/2021</t>
  </si>
  <si>
    <t>4/8/2021</t>
  </si>
  <si>
    <t>4/10/2021</t>
  </si>
  <si>
    <t>4/12/2021</t>
  </si>
  <si>
    <t>4/14/2021</t>
  </si>
  <si>
    <t>4/15/2021</t>
  </si>
  <si>
    <t>4/17/2021</t>
  </si>
  <si>
    <t>4/19/2021</t>
  </si>
  <si>
    <t>4/21/2021</t>
  </si>
  <si>
    <t>4/23/2021</t>
  </si>
  <si>
    <t>4/24/2021</t>
  </si>
  <si>
    <t>4/27/2021</t>
  </si>
  <si>
    <t>4/28/2021</t>
  </si>
  <si>
    <t>4/30/2021</t>
  </si>
  <si>
    <t>5/1/2021</t>
  </si>
  <si>
    <t>5/4/2021</t>
  </si>
  <si>
    <t>5/5/2021</t>
  </si>
  <si>
    <t>5/6/2021</t>
  </si>
  <si>
    <t>5/7/2021</t>
  </si>
  <si>
    <t>5/8/2021</t>
  </si>
  <si>
    <t>5/11/2021</t>
  </si>
  <si>
    <t>5/12/2021</t>
  </si>
  <si>
    <t>5/13/2021</t>
  </si>
  <si>
    <t>5/14/2021</t>
  </si>
  <si>
    <t>5/15/2021</t>
  </si>
  <si>
    <t>5/18/2021</t>
  </si>
  <si>
    <t>5/19/2021</t>
  </si>
  <si>
    <t>5/20/2021</t>
  </si>
  <si>
    <t>5/21/2021</t>
  </si>
  <si>
    <t>5/22/2021</t>
  </si>
  <si>
    <t>5/25/2021</t>
  </si>
  <si>
    <t>5/26/2021</t>
  </si>
  <si>
    <t>5/28/2021</t>
  </si>
  <si>
    <t>6/2/2021</t>
  </si>
  <si>
    <t>6/3/2021</t>
  </si>
  <si>
    <t>6/5/2021</t>
  </si>
  <si>
    <t>6/7/2021</t>
  </si>
  <si>
    <t>6/9/2021</t>
  </si>
  <si>
    <t>6/10/2021</t>
  </si>
  <si>
    <t>6/12/2021</t>
  </si>
  <si>
    <t>6/15/2021</t>
  </si>
  <si>
    <t>6/16/2021</t>
  </si>
  <si>
    <t>6/18/2021</t>
  </si>
  <si>
    <t>6/19/2021</t>
  </si>
  <si>
    <t>6/21/2021</t>
  </si>
  <si>
    <t>6/22/2021</t>
  </si>
  <si>
    <t>6/23/2021</t>
  </si>
  <si>
    <t>6/25/2021</t>
  </si>
  <si>
    <t>6/26/2021</t>
  </si>
  <si>
    <t>6/28/2021</t>
  </si>
  <si>
    <t>6/30/2021</t>
  </si>
  <si>
    <t>7/1/2021</t>
  </si>
  <si>
    <t>7/2/2021</t>
  </si>
  <si>
    <t>7/3/2021</t>
  </si>
  <si>
    <t>7/6/2021</t>
  </si>
  <si>
    <t>7/7/2021</t>
  </si>
  <si>
    <t>7/8/2021</t>
  </si>
  <si>
    <t>7/10/2021</t>
  </si>
  <si>
    <t>7/13/2021</t>
  </si>
  <si>
    <t>7/14/2021</t>
  </si>
  <si>
    <t>7/16/2021</t>
  </si>
  <si>
    <t>7/17/2021</t>
  </si>
  <si>
    <t>7/19/2021</t>
  </si>
  <si>
    <t>7/21/2021</t>
  </si>
  <si>
    <t>7/22/2021</t>
  </si>
  <si>
    <t>7/23/2021</t>
  </si>
  <si>
    <t>7/26/2021</t>
  </si>
  <si>
    <t>7/28/2021</t>
  </si>
  <si>
    <t>7/30/2021</t>
  </si>
  <si>
    <t>7/31/2021</t>
  </si>
  <si>
    <t>8/2/2021</t>
  </si>
  <si>
    <t>8/3/2021</t>
  </si>
  <si>
    <t>8/4/2021</t>
  </si>
  <si>
    <t>8/5/2021</t>
  </si>
  <si>
    <t>8/7/2021</t>
  </si>
  <si>
    <t>8/9/2021</t>
  </si>
  <si>
    <t>8/10/2021</t>
  </si>
  <si>
    <t>8/11/2021</t>
  </si>
  <si>
    <t>8/12/2021</t>
  </si>
  <si>
    <t>8/13/2021</t>
  </si>
  <si>
    <t>8/16/2021</t>
  </si>
  <si>
    <t>8/17/2021</t>
  </si>
  <si>
    <t>8/18/2021</t>
  </si>
  <si>
    <t>8/19/2021</t>
  </si>
  <si>
    <t>8/21/2021</t>
  </si>
  <si>
    <t>8/23/2021</t>
  </si>
  <si>
    <t>8/24/2021</t>
  </si>
  <si>
    <t>8/25/2021</t>
  </si>
  <si>
    <t>8/26/2021</t>
  </si>
  <si>
    <t>8/28/2021</t>
  </si>
  <si>
    <t>8/30/2021</t>
  </si>
  <si>
    <t>8/31/2021</t>
  </si>
  <si>
    <t>9/1/2021</t>
  </si>
  <si>
    <t>9/2/2021</t>
  </si>
  <si>
    <t>9/3/2021</t>
  </si>
  <si>
    <t>9/7/2021</t>
  </si>
  <si>
    <t>9/8/2021</t>
  </si>
  <si>
    <t>9/9/2021</t>
  </si>
  <si>
    <t>9/11/2021</t>
  </si>
  <si>
    <t>9/14/2021</t>
  </si>
  <si>
    <t>9/15/2021</t>
  </si>
  <si>
    <t>9/17/2021</t>
  </si>
  <si>
    <t>9/18/2021</t>
  </si>
  <si>
    <t>9/20/2021</t>
  </si>
  <si>
    <t>9/21/2021</t>
  </si>
  <si>
    <t>9/22/2021</t>
  </si>
  <si>
    <t>9/23/2021</t>
  </si>
  <si>
    <t>9/25/2021</t>
  </si>
  <si>
    <t>9/27/2021</t>
  </si>
  <si>
    <t>9/28/2021</t>
  </si>
  <si>
    <t>9/30/2021</t>
  </si>
  <si>
    <t>10/2/2021</t>
  </si>
  <si>
    <t>10/5/2021</t>
  </si>
  <si>
    <t>10/6/2021</t>
  </si>
  <si>
    <t>10/8/2021</t>
  </si>
  <si>
    <t>10/12/2021</t>
  </si>
  <si>
    <t>10/13/2021</t>
  </si>
  <si>
    <t>10/14/2021</t>
  </si>
  <si>
    <t>10/16/2021</t>
  </si>
  <si>
    <t>10/18/2021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</si>
  <si>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</si>
  <si>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</si>
  <si>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</si>
  <si>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</si>
  <si>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</si>
  <si>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</si>
  <si>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</si>
  <si>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10/30/2021</t>
  </si>
  <si>
    <t>11/2/2021</t>
  </si>
  <si>
    <t>11/3/2021</t>
  </si>
  <si>
    <t>11/4/2021</t>
  </si>
  <si>
    <t>11/5/2021</t>
  </si>
  <si>
    <t>11/8/2021</t>
  </si>
  <si>
    <t>11/9/2021</t>
  </si>
  <si>
    <t>11/10/2021</t>
  </si>
  <si>
    <t>11/12/2021</t>
  </si>
  <si>
    <t>11/13/2021</t>
  </si>
  <si>
    <t>11/16/2021</t>
  </si>
  <si>
    <t>11/17/2021</t>
  </si>
  <si>
    <t>11/19/2021</t>
  </si>
  <si>
    <t>11/20/2021</t>
  </si>
  <si>
    <t>11/22/2021</t>
  </si>
  <si>
    <t>11/23/2021</t>
  </si>
  <si>
    <t>11/25/2021</t>
  </si>
  <si>
    <t>11/27/2021</t>
  </si>
  <si>
    <t>11/30/2021</t>
  </si>
  <si>
    <t>12/2/2021</t>
  </si>
  <si>
    <t>12/4/2021</t>
  </si>
  <si>
    <t>12/6/2021</t>
  </si>
  <si>
    <t>12/7/2021</t>
  </si>
  <si>
    <t>12/8/2021</t>
  </si>
  <si>
    <t>12/9/2021</t>
  </si>
  <si>
    <t>12/11/2021</t>
  </si>
  <si>
    <t>12/13/2021</t>
  </si>
  <si>
    <t>12/14/2021</t>
  </si>
  <si>
    <t>12/15/2021</t>
  </si>
  <si>
    <t>12/16/2021</t>
  </si>
  <si>
    <t>12/18/2021</t>
  </si>
  <si>
    <t>12/20/2021</t>
  </si>
  <si>
    <t>12/21/2021</t>
  </si>
  <si>
    <t>12/23/2021</t>
  </si>
  <si>
    <t>12/28/2021</t>
  </si>
  <si>
    <t>12/30/2021</t>
  </si>
  <si>
    <t>12/31/2021</t>
  </si>
  <si>
    <t>1/1/2022</t>
  </si>
  <si>
    <t>1/3/2022</t>
  </si>
  <si>
    <t>1/4/2022</t>
  </si>
  <si>
    <t>1/5/2022</t>
  </si>
  <si>
    <t>1/6/2022</t>
  </si>
  <si>
    <t>1/7/2022</t>
  </si>
  <si>
    <t>1/10/2022</t>
  </si>
  <si>
    <t>1/11/2022</t>
  </si>
  <si>
    <t>1/12/2022</t>
  </si>
  <si>
    <t>1/13/2022</t>
  </si>
  <si>
    <t>1/15/2022</t>
  </si>
  <si>
    <t>1/18/2022</t>
  </si>
  <si>
    <t>1/19/2022</t>
  </si>
  <si>
    <t>1/21/2022</t>
  </si>
  <si>
    <t>1/22/2022</t>
  </si>
  <si>
    <t>1/25/2022</t>
  </si>
  <si>
    <t>1/26/2022</t>
  </si>
  <si>
    <t>1/27/2022</t>
  </si>
  <si>
    <t>1/28/2022</t>
  </si>
  <si>
    <t>1/31/2022</t>
  </si>
  <si>
    <t>2/1/2022</t>
  </si>
  <si>
    <t>2/3/2022</t>
  </si>
  <si>
    <t>2/5/2022</t>
  </si>
  <si>
    <t>2/7/2022</t>
  </si>
  <si>
    <t>2/8/2022</t>
  </si>
  <si>
    <t>2/9/2022</t>
  </si>
  <si>
    <t>2/10/2022</t>
  </si>
  <si>
    <t>2/11/2022</t>
  </si>
  <si>
    <t>2/14/2022</t>
  </si>
  <si>
    <t>2/15/2022</t>
  </si>
  <si>
    <t>2/16/2022</t>
  </si>
  <si>
    <t>2/17/2022</t>
  </si>
  <si>
    <t>2/18/2022</t>
  </si>
  <si>
    <t>2/22/2022</t>
  </si>
  <si>
    <t>2/23/2022</t>
  </si>
  <si>
    <t>2/24/2022</t>
  </si>
  <si>
    <t>2/25/2022</t>
  </si>
  <si>
    <t>2/28/2022</t>
  </si>
  <si>
    <t>3/1/2022</t>
  </si>
  <si>
    <t>3/2/2022</t>
  </si>
  <si>
    <t>3/3/2022</t>
  </si>
  <si>
    <t>3/4/2022</t>
  </si>
  <si>
    <t>3/7/2022</t>
  </si>
  <si>
    <t>3/8/2022</t>
  </si>
  <si>
    <t>3/9/2022</t>
  </si>
  <si>
    <t>3/10/2022</t>
  </si>
  <si>
    <t>3/11/2022</t>
  </si>
  <si>
    <t>3/14/2022</t>
  </si>
  <si>
    <t>3/15/2022</t>
  </si>
  <si>
    <t>3/16/2022</t>
  </si>
  <si>
    <t>3/17/2022</t>
  </si>
  <si>
    <t>3/18/2022</t>
  </si>
  <si>
    <t>3/21/2022</t>
  </si>
  <si>
    <t>3/22/2022</t>
  </si>
  <si>
    <t>3/23/2022</t>
  </si>
  <si>
    <t>3/24/2022</t>
  </si>
  <si>
    <t>3/25/2022</t>
  </si>
  <si>
    <t>3/28/2022</t>
  </si>
  <si>
    <t>3/29/2022</t>
  </si>
  <si>
    <t>3/30/2022</t>
  </si>
  <si>
    <t>3/31/2022</t>
  </si>
  <si>
    <t>4/1/2022</t>
  </si>
  <si>
    <t>4/4/2022</t>
  </si>
  <si>
    <t>4/5/2022</t>
  </si>
  <si>
    <t>4/6/2022</t>
  </si>
  <si>
    <t>4/7/2022</t>
  </si>
  <si>
    <t>4/8/2022</t>
  </si>
  <si>
    <t>4/11/2022</t>
  </si>
  <si>
    <t>4/12/2022</t>
  </si>
  <si>
    <t>4/13/2022</t>
  </si>
  <si>
    <t>4/14/2022</t>
  </si>
  <si>
    <t>4/18/2022</t>
  </si>
  <si>
    <t>4/19/2022</t>
  </si>
  <si>
    <t>4/20/2022</t>
  </si>
  <si>
    <t>4/21/2022</t>
  </si>
  <si>
    <t>4/22/2022</t>
  </si>
  <si>
    <t>4/25/2022</t>
  </si>
  <si>
    <t>4/26/2022</t>
  </si>
  <si>
    <t>4/27/2022</t>
  </si>
  <si>
    <t>4/28/2022</t>
  </si>
  <si>
    <t>4/29/2022</t>
  </si>
  <si>
    <t>5/2/2022</t>
  </si>
  <si>
    <t>5/3/2022</t>
  </si>
  <si>
    <t>5/4/2022</t>
  </si>
  <si>
    <t>5/5/2022</t>
  </si>
  <si>
    <t>5/6/2022</t>
  </si>
  <si>
    <t>5/9/2022</t>
  </si>
  <si>
    <t>5/10/2022</t>
  </si>
  <si>
    <t>5/11/2022</t>
  </si>
  <si>
    <t>5/12/2022</t>
  </si>
  <si>
    <t>5/13/2022</t>
  </si>
  <si>
    <t>5/16/2022</t>
  </si>
  <si>
    <t>5/17/2022</t>
  </si>
  <si>
    <t>5/18/2022</t>
  </si>
  <si>
    <t>5/19/2022</t>
  </si>
  <si>
    <t>5/20/2022</t>
  </si>
  <si>
    <t>5/23/2022</t>
  </si>
  <si>
    <t>5/24/2022</t>
  </si>
  <si>
    <t>5/25/2022</t>
  </si>
  <si>
    <t>5/26/2022</t>
  </si>
  <si>
    <t>5/27/2022</t>
  </si>
  <si>
    <t>5/31/2022</t>
  </si>
  <si>
    <t>6/1/2022</t>
  </si>
  <si>
    <t>6/2/2022</t>
  </si>
  <si>
    <t>6/3/2022</t>
  </si>
  <si>
    <t>6/6/2022</t>
  </si>
  <si>
    <t>6/7/2022</t>
  </si>
  <si>
    <t>6/8/2022</t>
  </si>
  <si>
    <t>6/9/2022</t>
  </si>
  <si>
    <t>6/10/2022</t>
  </si>
  <si>
    <t>6/13/2022</t>
  </si>
  <si>
    <t>6/14/2022</t>
  </si>
  <si>
    <t>6/15/2022</t>
  </si>
  <si>
    <t>6/16/2022</t>
  </si>
  <si>
    <t>6/17/2022</t>
  </si>
  <si>
    <t>6/21/2022</t>
  </si>
  <si>
    <t>6/22/2022</t>
  </si>
  <si>
    <t>6/23/2022</t>
  </si>
  <si>
    <t>6/24/2022</t>
  </si>
  <si>
    <t>6/27/2022</t>
  </si>
  <si>
    <t>6/28/2022</t>
  </si>
  <si>
    <t>6/29/2022</t>
  </si>
  <si>
    <t>6/30/2022</t>
  </si>
  <si>
    <t>7/1/2022</t>
  </si>
  <si>
    <t>7/5/2022</t>
  </si>
  <si>
    <t>7/6/2022</t>
  </si>
  <si>
    <t>7/7/2022</t>
  </si>
  <si>
    <t>7/8/2022</t>
  </si>
  <si>
    <t>7/11/2022</t>
  </si>
  <si>
    <t>7/12/2022</t>
  </si>
  <si>
    <t>7/13/2022</t>
  </si>
  <si>
    <t>7/14/2022</t>
  </si>
  <si>
    <t>7/15/2022</t>
  </si>
  <si>
    <t>7/18/2022</t>
  </si>
  <si>
    <t>7/19/2022</t>
  </si>
  <si>
    <t>7/20/2022</t>
  </si>
  <si>
    <t>7/21/2022</t>
  </si>
  <si>
    <t>7/22/2022</t>
  </si>
  <si>
    <t>7/25/2022</t>
  </si>
  <si>
    <t>7/26/2022</t>
  </si>
  <si>
    <t>7/27/2022</t>
  </si>
  <si>
    <t>7/28/2022</t>
  </si>
  <si>
    <t>7/29/2022</t>
  </si>
  <si>
    <t>8/1/2022</t>
  </si>
  <si>
    <t>8/2/2022</t>
  </si>
  <si>
    <t>8/3/2022</t>
  </si>
  <si>
    <t>8/4/2022</t>
  </si>
  <si>
    <t>8/5/2022</t>
  </si>
  <si>
    <t>8/8/2022</t>
  </si>
  <si>
    <t>8/9/2022</t>
  </si>
  <si>
    <t>8/10/2022</t>
  </si>
  <si>
    <t>8/11/2022</t>
  </si>
  <si>
    <t>8/12/2022</t>
  </si>
  <si>
    <t>8/15/2022</t>
  </si>
  <si>
    <t>8/16/2022</t>
  </si>
  <si>
    <t>8/17/2022</t>
  </si>
  <si>
    <t>8/18/2022</t>
  </si>
  <si>
    <t>8/19/2022</t>
  </si>
  <si>
    <t>8/22/2022</t>
  </si>
  <si>
    <t>8/23/2022</t>
  </si>
  <si>
    <t>8/24/2022</t>
  </si>
  <si>
    <t>8/25/2022</t>
  </si>
  <si>
    <t>8/26/2022</t>
  </si>
  <si>
    <t>8/29/2022</t>
  </si>
  <si>
    <t>8/30/2022</t>
  </si>
  <si>
    <t>8/31/2022</t>
  </si>
  <si>
    <t>9/1/2022</t>
  </si>
  <si>
    <t>9/2/2022</t>
  </si>
  <si>
    <t>9/6/2022</t>
  </si>
  <si>
    <t>9/7/2022</t>
  </si>
  <si>
    <t>9/8/2022</t>
  </si>
  <si>
    <t>9/9/2022</t>
  </si>
  <si>
    <t>9/12/2022</t>
  </si>
  <si>
    <t>9/13/2022</t>
  </si>
  <si>
    <t>9/14/2022</t>
  </si>
  <si>
    <t>9/15/2022</t>
  </si>
  <si>
    <t>9/16/2022</t>
  </si>
  <si>
    <t>9/19/2022</t>
  </si>
  <si>
    <t>9/20/2022</t>
  </si>
  <si>
    <t>9/21/2022</t>
  </si>
  <si>
    <t>9/22/2022</t>
  </si>
  <si>
    <t>9/23/2022</t>
  </si>
  <si>
    <t>9/26/2022</t>
  </si>
  <si>
    <t>9/27/2022</t>
  </si>
  <si>
    <t>9/28/2022</t>
  </si>
  <si>
    <t>9/29/2022</t>
  </si>
  <si>
    <t>9/30/2022</t>
  </si>
  <si>
    <t>10/3/2022</t>
  </si>
  <si>
    <t>10/4/2022</t>
  </si>
  <si>
    <t>10/5/2022</t>
  </si>
  <si>
    <t>10/6/2022</t>
  </si>
  <si>
    <t>10/7/2022</t>
  </si>
  <si>
    <t>10/10/2022</t>
  </si>
  <si>
    <t>10/11/2022</t>
  </si>
  <si>
    <t>10/12/2022</t>
  </si>
  <si>
    <t>10/13/2022</t>
  </si>
  <si>
    <t>10/14/2022</t>
  </si>
  <si>
    <t>10/17/2022</t>
  </si>
  <si>
    <t>10/18/2022</t>
  </si>
  <si>
    <t>10/19/2022</t>
  </si>
  <si>
    <t>10/20/2022</t>
  </si>
  <si>
    <t>10/21/2022</t>
  </si>
  <si>
    <t>10/24/2022</t>
  </si>
  <si>
    <t>10/25/2022</t>
  </si>
  <si>
    <t>10/26/2022</t>
  </si>
  <si>
    <t>10/27/2022</t>
  </si>
  <si>
    <t>10/28/2022</t>
  </si>
  <si>
    <t>10/31/2022</t>
  </si>
  <si>
    <t>11/1/2022</t>
  </si>
  <si>
    <t>11/2/2022</t>
  </si>
  <si>
    <t>11/3/2022</t>
  </si>
  <si>
    <t>11/4/2022</t>
  </si>
  <si>
    <t>11/7/2022</t>
  </si>
  <si>
    <t>11/8/2022</t>
  </si>
  <si>
    <t>11/9/2022</t>
  </si>
  <si>
    <t>11/10/2022</t>
  </si>
  <si>
    <t>11/11/2022</t>
  </si>
  <si>
    <t>11/14/2022</t>
  </si>
  <si>
    <t>11/15/2022</t>
  </si>
  <si>
    <t>11/16/2022</t>
  </si>
  <si>
    <t>11/17/2022</t>
  </si>
  <si>
    <t>11/18/2022</t>
  </si>
  <si>
    <t>11/21/2022</t>
  </si>
  <si>
    <t>11/22/2022</t>
  </si>
  <si>
    <t>11/23/2022</t>
  </si>
  <si>
    <t>11/25/2022</t>
  </si>
  <si>
    <t>11/28/2022</t>
  </si>
  <si>
    <t>11/29/2022</t>
  </si>
  <si>
    <t>11/30/2022</t>
  </si>
  <si>
    <t>12/1/2022</t>
  </si>
  <si>
    <t>12/2/2022</t>
  </si>
  <si>
    <t>12/5/2022</t>
  </si>
  <si>
    <t>12/6/2022</t>
  </si>
  <si>
    <t>12/7/2022</t>
  </si>
  <si>
    <t>12/8/2022</t>
  </si>
  <si>
    <t>12/9/2022</t>
  </si>
  <si>
    <t>12/12/2022</t>
  </si>
  <si>
    <t>12/13/2022</t>
  </si>
  <si>
    <t>12/14/2022</t>
  </si>
  <si>
    <t>12/15/2022</t>
  </si>
  <si>
    <t>12/16/2022</t>
  </si>
  <si>
    <t>12/19/2022</t>
  </si>
  <si>
    <t>12/20/2022</t>
  </si>
  <si>
    <t>12/21/2022</t>
  </si>
  <si>
    <t>12/22/2022</t>
  </si>
  <si>
    <t>12/23/2022</t>
  </si>
  <si>
    <t>12/27/2022</t>
  </si>
  <si>
    <t>12/28/2022</t>
  </si>
  <si>
    <t>12/29/2022</t>
  </si>
  <si>
    <t>12/30/2022</t>
  </si>
  <si>
    <t>1/3/2023</t>
  </si>
  <si>
    <t>1/4/2023</t>
  </si>
  <si>
    <t>1/5/2023</t>
  </si>
  <si>
    <t>1/6/2023</t>
  </si>
  <si>
    <t>1/9/2023</t>
  </si>
  <si>
    <t>1/10/2023</t>
  </si>
  <si>
    <t>1/11/2023</t>
  </si>
  <si>
    <t>1/12/2023</t>
  </si>
  <si>
    <t>1/13/2023</t>
  </si>
  <si>
    <t>1/17/2023</t>
  </si>
  <si>
    <t>1/18/2023</t>
  </si>
  <si>
    <t>1/19/2023</t>
  </si>
  <si>
    <t>1/20/2023</t>
  </si>
  <si>
    <t>1/23/2023</t>
  </si>
  <si>
    <t>1/24/2023</t>
  </si>
  <si>
    <t>1/25/2023</t>
  </si>
  <si>
    <t>1/26/2023</t>
  </si>
  <si>
    <t>1/27/2023</t>
  </si>
  <si>
    <t>1/30/2023</t>
  </si>
  <si>
    <t>1/31/2023</t>
  </si>
  <si>
    <t>2/1/2023</t>
  </si>
  <si>
    <t>2/2/2023</t>
  </si>
  <si>
    <t>2/3/2023</t>
  </si>
  <si>
    <t>2/6/2023</t>
  </si>
  <si>
    <t>2/7/2023</t>
  </si>
  <si>
    <t>2/8/2023</t>
  </si>
  <si>
    <t>2/9/2023</t>
  </si>
  <si>
    <t>2/10/2023</t>
  </si>
  <si>
    <t>2/13/2023</t>
  </si>
  <si>
    <t>2/14/2023</t>
  </si>
  <si>
    <t>2/15/2023</t>
  </si>
  <si>
    <t>2/16/2023</t>
  </si>
  <si>
    <t>2/17/2023</t>
  </si>
  <si>
    <t>2/21/2023</t>
  </si>
  <si>
    <t>2/22/2023</t>
  </si>
  <si>
    <t>2/23/2023</t>
  </si>
  <si>
    <t>2/24/2023</t>
  </si>
  <si>
    <t>2/27/2023</t>
  </si>
  <si>
    <t>2/28/2023</t>
  </si>
  <si>
    <t>3/1/2023</t>
  </si>
  <si>
    <t>3/2/2023</t>
  </si>
  <si>
    <t>3/3/2023</t>
  </si>
  <si>
    <t>3/6/2023</t>
  </si>
  <si>
    <t>3/7/2023</t>
  </si>
  <si>
    <t>3/8/2023</t>
  </si>
  <si>
    <t>3/9/2023</t>
  </si>
  <si>
    <t>3/10/2023</t>
  </si>
  <si>
    <t>3/13/2023</t>
  </si>
  <si>
    <t>3/14/2023</t>
  </si>
  <si>
    <t>3/15/2023</t>
  </si>
  <si>
    <t>3/16/2023</t>
  </si>
  <si>
    <t>3/17/2023</t>
  </si>
  <si>
    <t>3/20/2023</t>
  </si>
  <si>
    <t>3/21/2023</t>
  </si>
  <si>
    <t>3/22/2023</t>
  </si>
  <si>
    <t>3/23/2023</t>
  </si>
  <si>
    <t>3/24/2023</t>
  </si>
  <si>
    <t>3/27/2023</t>
  </si>
  <si>
    <t>3/28/2023</t>
  </si>
  <si>
    <t>3/29/2023</t>
  </si>
  <si>
    <t>3/30/2023</t>
  </si>
  <si>
    <t>3/31/2023</t>
  </si>
  <si>
    <t>4/3/2023</t>
  </si>
  <si>
    <t>4/4/2023</t>
  </si>
  <si>
    <t>4/5/2023</t>
  </si>
  <si>
    <t>4/6/2023</t>
  </si>
  <si>
    <t>4/10/2023</t>
  </si>
  <si>
    <t>4/11/2023</t>
  </si>
  <si>
    <t>4/12/2023</t>
  </si>
  <si>
    <t>4/13/2023</t>
  </si>
  <si>
    <t>4/14/2023</t>
  </si>
  <si>
    <t>4/17/2023</t>
  </si>
  <si>
    <t>4/18/2023</t>
  </si>
  <si>
    <t>4/19/2023</t>
  </si>
  <si>
    <t>4/20/2023</t>
  </si>
  <si>
    <t>4/21/2023</t>
  </si>
  <si>
    <t>4/24/2023</t>
  </si>
  <si>
    <t>4/25/2023</t>
  </si>
  <si>
    <t>4/26/2023</t>
  </si>
  <si>
    <t>4/27/2023</t>
  </si>
  <si>
    <t>4/28/2023</t>
  </si>
  <si>
    <t>5/1/2023</t>
  </si>
  <si>
    <t>5/2/2023</t>
  </si>
  <si>
    <t>5/3/2023</t>
  </si>
  <si>
    <t>5/4/2023</t>
  </si>
  <si>
    <t>5/5/2023</t>
  </si>
  <si>
    <t>5/8/2023</t>
  </si>
  <si>
    <t>5/9/2023</t>
  </si>
  <si>
    <t>5/10/2023</t>
  </si>
  <si>
    <t>5/11/2023</t>
  </si>
  <si>
    <t>5/12/2023</t>
  </si>
  <si>
    <t>5/15/2023</t>
  </si>
  <si>
    <t>5/16/2023</t>
  </si>
  <si>
    <t>5/17/2023</t>
  </si>
  <si>
    <t>5/18/2023</t>
  </si>
  <si>
    <t>5/19/2023</t>
  </si>
  <si>
    <t>5/22/2023</t>
  </si>
  <si>
    <t>5/23/2023</t>
  </si>
  <si>
    <t>5/24/2023</t>
  </si>
  <si>
    <t>5/25/2023</t>
  </si>
  <si>
    <t>5/26/2023</t>
  </si>
  <si>
    <t>5/30/2023</t>
  </si>
  <si>
    <t>5/31/2023</t>
  </si>
  <si>
    <t>6/1/2023</t>
  </si>
  <si>
    <t>6/2/2023</t>
  </si>
  <si>
    <t>6/5/2023</t>
  </si>
  <si>
    <t>6/6/2023</t>
  </si>
  <si>
    <t>6/7/2023</t>
  </si>
  <si>
    <t>6/8/2023</t>
  </si>
  <si>
    <t>6/9/2023</t>
  </si>
  <si>
    <t>6/12/2023</t>
  </si>
  <si>
    <t>6/13/2023</t>
  </si>
  <si>
    <t>6/14/2023</t>
  </si>
  <si>
    <t>6/15/2023</t>
  </si>
  <si>
    <t>6/16/2023</t>
  </si>
  <si>
    <t>6/20/2023</t>
  </si>
  <si>
    <t>6/21/2023</t>
  </si>
  <si>
    <t>6/22/2023</t>
  </si>
  <si>
    <t>6/23/2023</t>
  </si>
  <si>
    <t>6/26/2023</t>
  </si>
  <si>
    <t>6/27/2023</t>
  </si>
  <si>
    <t>6/28/2023</t>
  </si>
  <si>
    <t>6/29/2023</t>
  </si>
  <si>
    <t>6/30/2023</t>
  </si>
  <si>
    <t>7/3/2023</t>
  </si>
  <si>
    <t>7/5/2023</t>
  </si>
  <si>
    <t>7/6/2023</t>
  </si>
  <si>
    <t>7/7/2023</t>
  </si>
  <si>
    <t>7/10/2023</t>
  </si>
  <si>
    <t>7/11/2023</t>
  </si>
  <si>
    <t>7/12/2023</t>
  </si>
  <si>
    <t>7/13/2023</t>
  </si>
  <si>
    <t>7/14/2023</t>
  </si>
  <si>
    <t>7/17/2023</t>
  </si>
  <si>
    <t>7/18/2023</t>
  </si>
  <si>
    <t>7/19/2023</t>
  </si>
  <si>
    <t>7/20/2023</t>
  </si>
  <si>
    <t>7/21/2023</t>
  </si>
  <si>
    <t>7/24/2023</t>
  </si>
  <si>
    <t>7/25/2023</t>
  </si>
  <si>
    <t>7/26/2023</t>
  </si>
  <si>
    <t>7/27/2023</t>
  </si>
  <si>
    <t>7/28/2023</t>
  </si>
  <si>
    <t>7/31/2023</t>
  </si>
  <si>
    <t>8/1/2023</t>
  </si>
  <si>
    <t>8/2/2023</t>
  </si>
  <si>
    <t>8/3/2023</t>
  </si>
  <si>
    <t>8/4/2023</t>
  </si>
  <si>
    <t>8/7/2023</t>
  </si>
  <si>
    <t>8/8/2023</t>
  </si>
  <si>
    <t>8/9/2023</t>
  </si>
  <si>
    <t>8/10/2023</t>
  </si>
  <si>
    <t>8/11/2023</t>
  </si>
  <si>
    <t>8/14/2023</t>
  </si>
  <si>
    <t>8/15/2023</t>
  </si>
  <si>
    <t>8/16/2023</t>
  </si>
  <si>
    <t>8/17/2023</t>
  </si>
  <si>
    <t>8/18/2023</t>
  </si>
  <si>
    <t>8/21/2023</t>
  </si>
  <si>
    <t>8/22/2023</t>
  </si>
  <si>
    <t>8/23/2023</t>
  </si>
  <si>
    <t>8/24/2023</t>
  </si>
  <si>
    <t>8/25/2023</t>
  </si>
  <si>
    <t>8/28/2023</t>
  </si>
  <si>
    <t>8/29/2023</t>
  </si>
  <si>
    <t>8/30/2023</t>
  </si>
  <si>
    <t>8/31/2023</t>
  </si>
  <si>
    <t>9/1/2023</t>
  </si>
  <si>
    <t>9/5/2023</t>
  </si>
  <si>
    <t>9/6/2023</t>
  </si>
  <si>
    <t>9/7/2023</t>
  </si>
  <si>
    <t>9/8/2023</t>
  </si>
  <si>
    <t>9/11/2023</t>
  </si>
  <si>
    <t>9/12/2023</t>
  </si>
  <si>
    <t>9/13/2023</t>
  </si>
  <si>
    <t>9/14/2023</t>
  </si>
  <si>
    <t>9/15/2023</t>
  </si>
  <si>
    <t>9/18/2023</t>
  </si>
  <si>
    <t>9/19/2023</t>
  </si>
  <si>
    <t>9/20/2023</t>
  </si>
  <si>
    <t>9/21/2023</t>
  </si>
  <si>
    <t>9/22/2023</t>
  </si>
  <si>
    <t>9/25/2023</t>
  </si>
  <si>
    <t>9/26/2023</t>
  </si>
  <si>
    <t>9/27/2023</t>
  </si>
  <si>
    <t>9/28/2023</t>
  </si>
  <si>
    <t>9/29/2023</t>
  </si>
  <si>
    <t>10/2/2023</t>
  </si>
  <si>
    <t>10/3/2023</t>
  </si>
  <si>
    <t>10/4/2023</t>
  </si>
  <si>
    <t>10/5/2023</t>
  </si>
  <si>
    <t>10/6/2023</t>
  </si>
  <si>
    <t>10/9/2023</t>
  </si>
  <si>
    <t>10/10/2023</t>
  </si>
  <si>
    <t>10/11/2023</t>
  </si>
  <si>
    <t>10/12/2023</t>
  </si>
  <si>
    <t>10/13/2023</t>
  </si>
  <si>
    <t>10/16/2023</t>
  </si>
  <si>
    <t>10/17/2023</t>
  </si>
  <si>
    <t>10/18/2023</t>
  </si>
  <si>
    <t>10/19/2023</t>
  </si>
  <si>
    <t>10/20/2023</t>
  </si>
  <si>
    <t>10/23/2023</t>
  </si>
  <si>
    <t>10/24/2023</t>
  </si>
  <si>
    <t>10/25/2023</t>
  </si>
  <si>
    <t>10/26/2023</t>
  </si>
  <si>
    <t>10/27/2023</t>
  </si>
  <si>
    <t>10/30/2023</t>
  </si>
  <si>
    <t>10/31/2023</t>
  </si>
  <si>
    <t>11/1/2023</t>
  </si>
  <si>
    <t>11/2/2023</t>
  </si>
  <si>
    <t>11/3/2023</t>
  </si>
  <si>
    <t>11/6/2023</t>
  </si>
  <si>
    <t>11/7/2023</t>
  </si>
  <si>
    <t>11/8/2023</t>
  </si>
  <si>
    <t>11/9/2023</t>
  </si>
  <si>
    <t>11/10/2023</t>
  </si>
  <si>
    <t>11/13/2023</t>
  </si>
  <si>
    <t>11/14/2023</t>
  </si>
  <si>
    <t>11/15/2023</t>
  </si>
  <si>
    <t>11/16/2023</t>
  </si>
  <si>
    <t>11/17/2023</t>
  </si>
  <si>
    <t>11/20/2023</t>
  </si>
  <si>
    <t>11/21/2023</t>
  </si>
  <si>
    <t>11/22/2023</t>
  </si>
  <si>
    <t>11/24/2023</t>
  </si>
  <si>
    <t>11/27/2023</t>
  </si>
  <si>
    <t>11/28/2023</t>
  </si>
  <si>
    <t>11/29/2023</t>
  </si>
  <si>
    <t>11/30/2023</t>
  </si>
  <si>
    <t>12/1/2023</t>
  </si>
  <si>
    <t>12/4/2023</t>
  </si>
  <si>
    <t>12/5/2023</t>
  </si>
  <si>
    <t>12/6/2023</t>
  </si>
  <si>
    <t>12/7/2023</t>
  </si>
  <si>
    <t>12/8/2023</t>
  </si>
  <si>
    <t>12/11/2023</t>
  </si>
  <si>
    <t>12/12/2023</t>
  </si>
  <si>
    <t>12/13/2023</t>
  </si>
  <si>
    <t>12/14/2023</t>
  </si>
  <si>
    <t>12/15/2023</t>
  </si>
  <si>
    <t>12/18/2023</t>
  </si>
  <si>
    <t>12/19/2023</t>
  </si>
  <si>
    <t>12/20/2023</t>
  </si>
  <si>
    <t>12/21/2023</t>
  </si>
  <si>
    <t>12/22/2023</t>
  </si>
  <si>
    <t>12/26/2023</t>
  </si>
  <si>
    <t>12/27/2023</t>
  </si>
  <si>
    <t>12/28/2023</t>
  </si>
  <si>
    <t>12/29/2023</t>
  </si>
  <si>
    <t>1/2/2024</t>
  </si>
  <si>
    <t>1/3/2024</t>
  </si>
  <si>
    <t>1/4/2024</t>
  </si>
  <si>
    <t>1/5/2024</t>
  </si>
  <si>
    <t>1/8/2024</t>
  </si>
  <si>
    <t>1/9/2024</t>
  </si>
  <si>
    <t>1/10/2024</t>
  </si>
  <si>
    <t>1/11/2024</t>
  </si>
  <si>
    <t>1/12/2024</t>
  </si>
  <si>
    <t>1/16/2024</t>
  </si>
  <si>
    <t>1/17/2024</t>
  </si>
  <si>
    <t>1/18/2024</t>
  </si>
  <si>
    <t>1/19/2024</t>
  </si>
  <si>
    <t>1/22/2024</t>
  </si>
  <si>
    <t>1/23/2024</t>
  </si>
  <si>
    <t>1/24/2024</t>
  </si>
  <si>
    <t>1/25/2024</t>
  </si>
  <si>
    <t>1/26/2024</t>
  </si>
  <si>
    <t>1/29/2024</t>
  </si>
  <si>
    <t>1/30/2024</t>
  </si>
  <si>
    <t>1/31/2024</t>
  </si>
  <si>
    <t>2/1/2024</t>
  </si>
  <si>
    <t>2/2/2024</t>
  </si>
  <si>
    <t>2/5/2024</t>
  </si>
  <si>
    <t>2/6/2024</t>
  </si>
  <si>
    <t>2/7/2024</t>
  </si>
  <si>
    <t>2/8/2024</t>
  </si>
  <si>
    <t>2/9/2024</t>
  </si>
  <si>
    <t>2/12/2024</t>
  </si>
  <si>
    <t>2/13/2024</t>
  </si>
  <si>
    <t>2/14/2024</t>
  </si>
  <si>
    <t>2/15/2024</t>
  </si>
  <si>
    <t>2/16/2024</t>
  </si>
  <si>
    <t>2/20/2024</t>
  </si>
  <si>
    <t>2/21/2024</t>
  </si>
  <si>
    <t>2/22/2024</t>
  </si>
  <si>
    <t>2/23/2024</t>
  </si>
  <si>
    <t>2/26/2024</t>
  </si>
  <si>
    <t>2/27/2024</t>
  </si>
  <si>
    <t>2/28/2024</t>
  </si>
  <si>
    <t>2/29/2024</t>
  </si>
  <si>
    <t>3/1/2024</t>
  </si>
  <si>
    <t>3/4/2024</t>
  </si>
  <si>
    <t>3/5/2024</t>
  </si>
  <si>
    <t>3/6/2024</t>
  </si>
  <si>
    <t>3/7/2024</t>
  </si>
  <si>
    <t>3/8/2024</t>
  </si>
  <si>
    <t>3/11/2024</t>
  </si>
  <si>
    <t>3/12/2024</t>
  </si>
  <si>
    <t>3/13/2024</t>
  </si>
  <si>
    <t>3/14/2024</t>
  </si>
  <si>
    <t>3/15/2024</t>
  </si>
  <si>
    <t>3/18/2024</t>
  </si>
  <si>
    <t>3/19/2024</t>
  </si>
  <si>
    <t>3/20/2024</t>
  </si>
  <si>
    <t>3/21/2024</t>
  </si>
  <si>
    <t>3/22/2024</t>
  </si>
  <si>
    <t>3/25/2024</t>
  </si>
  <si>
    <t>3/26/2024</t>
  </si>
  <si>
    <t>3/27/2024</t>
  </si>
  <si>
    <t>3/28/2024</t>
  </si>
  <si>
    <t>4/1/2024</t>
  </si>
  <si>
    <t>4/2/2024</t>
  </si>
  <si>
    <t>4/3/2024</t>
  </si>
  <si>
    <t>4/4/2024</t>
  </si>
  <si>
    <t>4/5/2024</t>
  </si>
  <si>
    <t>4/8/2024</t>
  </si>
  <si>
    <t>4/9/2024</t>
  </si>
  <si>
    <t>4/10/2024</t>
  </si>
  <si>
    <t>4/11/2024</t>
  </si>
  <si>
    <t>4/12/2024</t>
  </si>
  <si>
    <t>4/15/2024</t>
  </si>
  <si>
    <t>4/16/2024</t>
  </si>
  <si>
    <t>4/17/2024</t>
  </si>
  <si>
    <t>4/18/2024</t>
  </si>
  <si>
    <t>4/19/2024</t>
  </si>
  <si>
    <t>4/22/2024</t>
  </si>
  <si>
    <t>4/23/2024</t>
  </si>
  <si>
    <t>4/24/2024</t>
  </si>
  <si>
    <t>4/25/2024</t>
  </si>
  <si>
    <t>4/26/2024</t>
  </si>
  <si>
    <t>4/29/2024</t>
  </si>
  <si>
    <t>4/30/2024</t>
  </si>
  <si>
    <t>5/1/2024</t>
  </si>
  <si>
    <t>5/2/2024</t>
  </si>
  <si>
    <t>5/3/2024</t>
  </si>
  <si>
    <t>5/6/2024</t>
  </si>
  <si>
    <t>5/7/2024</t>
  </si>
  <si>
    <t>5/8/2024</t>
  </si>
  <si>
    <t>5/9/2024</t>
  </si>
  <si>
    <t>5/10/2024</t>
  </si>
  <si>
    <t>5/13/2024</t>
  </si>
  <si>
    <t>5/14/2024</t>
  </si>
  <si>
    <t>5/15/2024</t>
  </si>
  <si>
    <t>5/16/2024</t>
  </si>
  <si>
    <t>5/17/2024</t>
  </si>
  <si>
    <t>5/20/2024</t>
  </si>
  <si>
    <t>5/21/2024</t>
  </si>
  <si>
    <t>5/22/2024</t>
  </si>
  <si>
    <t>5/23/2024</t>
  </si>
  <si>
    <t>5/24/2024</t>
  </si>
  <si>
    <t>5/28/2024</t>
  </si>
  <si>
    <t>5/29/2024</t>
  </si>
  <si>
    <t>5/30/2024</t>
  </si>
  <si>
    <t>5/31/2024</t>
  </si>
  <si>
    <t>6/3/2024</t>
  </si>
  <si>
    <t>6/4/2024</t>
  </si>
  <si>
    <t>6/5/2024</t>
  </si>
  <si>
    <t>6/6/2024</t>
  </si>
  <si>
    <t>6/7/2024</t>
  </si>
  <si>
    <t>6/10/2024</t>
  </si>
  <si>
    <t>6/11/2024</t>
  </si>
  <si>
    <t>6/12/2024</t>
  </si>
  <si>
    <t>6/13/2024</t>
  </si>
  <si>
    <t>6/14/2024</t>
  </si>
  <si>
    <t>6/17/2024</t>
  </si>
  <si>
    <t>6/18/2024</t>
  </si>
  <si>
    <t>6/19/2024</t>
  </si>
  <si>
    <t>Order Id</t>
  </si>
  <si>
    <t>Symbol</t>
  </si>
  <si>
    <t>Execution Time</t>
  </si>
  <si>
    <t>Side</t>
  </si>
  <si>
    <t>Quantity</t>
  </si>
  <si>
    <t>Price</t>
  </si>
  <si>
    <t>ASNA</t>
  </si>
  <si>
    <t>2/20/2019 1:37:11 PM</t>
  </si>
  <si>
    <t>Buy</t>
  </si>
  <si>
    <t>3/22/2019 10:00:41 AM</t>
  </si>
  <si>
    <t>NOK</t>
  </si>
  <si>
    <t>12/31/2019 10:11:44 AM</t>
  </si>
  <si>
    <t>BB</t>
  </si>
  <si>
    <t>ANF</t>
  </si>
  <si>
    <t>DIS</t>
  </si>
  <si>
    <t>3/23/2020 12:47:01 PM</t>
  </si>
  <si>
    <t>AAPL</t>
  </si>
  <si>
    <t>3/24/2020 10:03:47 AM</t>
  </si>
  <si>
    <t>3/24/2020 10:40:14 AM</t>
  </si>
  <si>
    <t>3/30/2020 1:41:38 PM</t>
  </si>
  <si>
    <t>Sell</t>
  </si>
  <si>
    <t>3/30/2020 1:41:58 PM</t>
  </si>
  <si>
    <t>TSLA</t>
  </si>
  <si>
    <t>3/30/2020 1:44:03 PM</t>
  </si>
  <si>
    <t>4/21/2020 11:58:14 AM</t>
  </si>
  <si>
    <t>4/21/2020 11:58:24 AM</t>
  </si>
  <si>
    <t>4/21/2020 12:12:04 PM</t>
  </si>
  <si>
    <t>5/26/2020 12:11:30 PM</t>
  </si>
  <si>
    <t>7/17/2020 3:17:42 PM</t>
  </si>
  <si>
    <t>TSLA Sep 2022 430 Put</t>
  </si>
  <si>
    <t>8/31/2020 2:30:28 PM</t>
  </si>
  <si>
    <t>Sell To Open</t>
  </si>
  <si>
    <t>9/8/2020 9:33:12 AM</t>
  </si>
  <si>
    <t>9/8/2020 9:55:39 AM</t>
  </si>
  <si>
    <t>9/9/2020 9:32:19 AM</t>
  </si>
  <si>
    <t>Buy To Close</t>
  </si>
  <si>
    <t>11/19/2020 9:42:46 AM</t>
  </si>
  <si>
    <t>12/1/2020 9:46:34 AM</t>
  </si>
  <si>
    <t>12/31/2020 2:28:13 PM</t>
  </si>
  <si>
    <t>1/19/2021 2:04:51 PM</t>
  </si>
  <si>
    <t>1/28/2021 12:35:04 PM</t>
  </si>
  <si>
    <t>2/2/2021 11:07:56 AM</t>
  </si>
  <si>
    <t>5/13/2021 10:06:47 AM</t>
  </si>
  <si>
    <t>5/21/2021 1:15:26 PM</t>
  </si>
  <si>
    <t>TSLA Jun 2023 1000 Call</t>
  </si>
  <si>
    <t>5/21/2021 1:15:53 PM</t>
  </si>
  <si>
    <t>Buy To Open</t>
  </si>
  <si>
    <t>6/17/2021 9:40:30 AM</t>
  </si>
  <si>
    <t>11/15/2021 11:39:48 AM</t>
  </si>
  <si>
    <t>5/23/2022 3:52:50 PM</t>
  </si>
  <si>
    <t>5/24/2022 3:25:27 PM</t>
  </si>
  <si>
    <t>TSLA Jun 2024 1100 Call</t>
  </si>
  <si>
    <t>5/24/2022 3:26:12 PM</t>
  </si>
  <si>
    <t>TSLA Mar 2024 500 Call</t>
  </si>
  <si>
    <t>10/3/2022 3:01:51 PM</t>
  </si>
  <si>
    <t>TSLA Jun 2023 600 Call</t>
  </si>
  <si>
    <t>10/3/2022 3:14:58 PM</t>
  </si>
  <si>
    <t>TSLA Jan 2025 610 Call</t>
  </si>
  <si>
    <t>10/6/2022 3:46:15 PM</t>
  </si>
  <si>
    <t>10/10/2022 11:40:16 AM</t>
  </si>
  <si>
    <t>TSLA Jun 2024 360 Call</t>
  </si>
  <si>
    <t>TSLA Jan 2025 500 Call</t>
  </si>
  <si>
    <t>11/9/2022 10:41:48 AM</t>
  </si>
  <si>
    <t>11/9/2022 10:43:03 AM</t>
  </si>
  <si>
    <t>TSLA Jan 2025 300 Call</t>
  </si>
  <si>
    <t>11/9/2022 2:25:15 PM</t>
  </si>
  <si>
    <t>11/14/2022 12:29:48 PM</t>
  </si>
  <si>
    <t>TSLA Jun 2023 333.33 Call</t>
  </si>
  <si>
    <t>11/16/2022 3:01:53 PM</t>
  </si>
  <si>
    <t>11/16/2022 3:03:04 PM</t>
  </si>
  <si>
    <t>Sell To Close</t>
  </si>
  <si>
    <t>11/16/2022 3:03:50 PM</t>
  </si>
  <si>
    <t>11/22/2022 10:20:39 AM</t>
  </si>
  <si>
    <t>11/30/2022 11:06:30 AM</t>
  </si>
  <si>
    <t>12/15/2022 9:49:24 AM</t>
  </si>
  <si>
    <t>TSLA Jan 2025 420 Call</t>
  </si>
  <si>
    <t>12/15/2022 9:51:53 AM</t>
  </si>
  <si>
    <t>TSLA Sep 2023 550 Call</t>
  </si>
  <si>
    <t>12/21/2022 10:12:26 AM</t>
  </si>
  <si>
    <t>12/22/2022 3:38:14 PM</t>
  </si>
  <si>
    <t>12/22/2022 3:39:33 PM</t>
  </si>
  <si>
    <t>1/9/2023 10:37:27 AM</t>
  </si>
  <si>
    <t>TSLA Jan 2025 250 Call</t>
  </si>
  <si>
    <t>TSLA Dec 2025 390 Call</t>
  </si>
  <si>
    <t>TSLA Jun 2024 290 Call</t>
  </si>
  <si>
    <t>TSLA Jun 2024 366.67 Call</t>
  </si>
  <si>
    <t>TSLA Mar 2024 300 Call</t>
  </si>
  <si>
    <t>4/24/2023 10:13:15 AM</t>
  </si>
  <si>
    <t>9/7/2023 10:19:18 AM</t>
  </si>
  <si>
    <t>TSLA Jun 18 2026 490 Call</t>
  </si>
  <si>
    <t>TSLA Dec 2025 560 Call</t>
  </si>
  <si>
    <t>Id</t>
  </si>
  <si>
    <t>Created</t>
  </si>
  <si>
    <t>Status</t>
  </si>
  <si>
    <t>Duration</t>
  </si>
  <si>
    <t>Historical Cost Basis</t>
  </si>
  <si>
    <t>Description</t>
  </si>
  <si>
    <t>Limit</t>
  </si>
  <si>
    <t>Stop</t>
  </si>
  <si>
    <t>Type</t>
  </si>
  <si>
    <t>Open/Fill</t>
  </si>
  <si>
    <t>Comment</t>
  </si>
  <si>
    <t>Per Trade Commission</t>
  </si>
  <si>
    <t>Per Contract Commission</t>
  </si>
  <si>
    <t>Commissions amount</t>
  </si>
  <si>
    <t>TSLA Spread</t>
  </si>
  <si>
    <t>3/26/2024 3:00:34 PM</t>
  </si>
  <si>
    <t>Filled</t>
  </si>
  <si>
    <t>Day (Auto)</t>
  </si>
  <si>
    <t>TSLA Spread @ $53.00 Limit</t>
  </si>
  <si>
    <t>0 / 2</t>
  </si>
  <si>
    <t/>
  </si>
  <si>
    <t xml:space="preserve">    TSLA Dec 2025 390 Call</t>
  </si>
  <si>
    <t>Sell To Close 2 TSLA Dec 2025 390 Call</t>
  </si>
  <si>
    <t>Market</t>
  </si>
  <si>
    <t xml:space="preserve">    TSLA Jun 18 2026 490 Call</t>
  </si>
  <si>
    <t>Buy To Open 10 TSLA Jun 18 2026 490 Call</t>
  </si>
  <si>
    <t>0 / 10</t>
  </si>
  <si>
    <t xml:space="preserve">    TSLA Dec 2025 560 Call</t>
  </si>
  <si>
    <t>Buy To Open 4 TSLA Dec 2025 560 Call</t>
  </si>
  <si>
    <t>0 / 4</t>
  </si>
  <si>
    <t>Buy 36 TSLA @ Mkt</t>
  </si>
  <si>
    <t>0 / 36</t>
  </si>
  <si>
    <t>Sell 13 TSLA @ Mkt</t>
  </si>
  <si>
    <t>0 / 13</t>
  </si>
  <si>
    <t>4/24/2023 10:07:42 AM</t>
  </si>
  <si>
    <t>TSLA Spread @ Mkt</t>
  </si>
  <si>
    <t>0 / 1</t>
  </si>
  <si>
    <t xml:space="preserve">    TSLA Jun 2024 290 Call</t>
  </si>
  <si>
    <t>Buy To Open 1 TSLA Jun 2024 290 Call</t>
  </si>
  <si>
    <t xml:space="preserve">    TSLA Mar 2024 300 Call</t>
  </si>
  <si>
    <t>Buy To Open 1 TSLA Mar 2024 300 Call</t>
  </si>
  <si>
    <t xml:space="preserve">    TSLA Jun 2024 366.67 Call</t>
  </si>
  <si>
    <t>Sell To Close 1 TSLA Jun 2024 366.67 Call</t>
  </si>
  <si>
    <t>4/24/2023 9:59:05 AM</t>
  </si>
  <si>
    <t xml:space="preserve">    TSLA Jan 2025 300 Call</t>
  </si>
  <si>
    <t>Sell To Close 3 TSLA Jan 2025 300 Call</t>
  </si>
  <si>
    <t>0 / 3</t>
  </si>
  <si>
    <t>Buy To Open 5 TSLA Dec 2025 390 Call</t>
  </si>
  <si>
    <t>0 / 5</t>
  </si>
  <si>
    <t xml:space="preserve">    TSLA Jan 2025 500 Call</t>
  </si>
  <si>
    <t>Sell To Close 2 TSLA Jan 2025 500 Call</t>
  </si>
  <si>
    <t>1/9/2023 10:37:52 AM</t>
  </si>
  <si>
    <t>Buy To Open 1 TSLA Jan 2025 250 Call @ Mkt</t>
  </si>
  <si>
    <t>Buy 173 TSLA @ Mkt</t>
  </si>
  <si>
    <t>0 / 173</t>
  </si>
  <si>
    <t>Buy To Open 1 TSLA Jan 2025 300 Call</t>
  </si>
  <si>
    <t xml:space="preserve">    TSLA Jan 2025 420 Call</t>
  </si>
  <si>
    <t>Buy To Open 1 TSLA Jan 2025 420 Call</t>
  </si>
  <si>
    <t>Buy To Open 1 TSLA Jan 2025 500 Call</t>
  </si>
  <si>
    <t xml:space="preserve">    TSLA Jan 2025 610 Call</t>
  </si>
  <si>
    <t>Buy To Open 1 TSLA Jan 2025 610 Call</t>
  </si>
  <si>
    <t>12/22/2022 3:38:39 PM</t>
  </si>
  <si>
    <t>Canceled</t>
  </si>
  <si>
    <t>TSLA Spread @ $22.80 Limit</t>
  </si>
  <si>
    <t>0 / 0</t>
  </si>
  <si>
    <t>Sell 79 TSLA @ Mkt</t>
  </si>
  <si>
    <t>0 / 79</t>
  </si>
  <si>
    <t>Sell 42 TSLA @ Mkt</t>
  </si>
  <si>
    <t>0 / 42</t>
  </si>
  <si>
    <t>12/15/2022 10:00:01 AM</t>
  </si>
  <si>
    <t>Buy To Open 1 TSLA Sep 2023 550 Call @ Mkt</t>
  </si>
  <si>
    <t>Buy To Open 1 TSLA Jan 2025 420 Call @ Mkt</t>
  </si>
  <si>
    <t>12/15/2022 9:50:08 AM</t>
  </si>
  <si>
    <t>Buy To Open 1 TSLA Jan 2025 420 Call @ $13.30 Limit</t>
  </si>
  <si>
    <t>Sell 19 TSLA @ Mkt</t>
  </si>
  <si>
    <t>0 / 19</t>
  </si>
  <si>
    <t>Buy 30 TSLA @ Mkt</t>
  </si>
  <si>
    <t>0 / 30</t>
  </si>
  <si>
    <t>Sell 30 TSLA @ Mkt</t>
  </si>
  <si>
    <t>Buy To Open 1 TSLA Jan 2025 500 Call @ $16.5000 Limit</t>
  </si>
  <si>
    <t>Sell To Close 1 TSLA Jun 2024 360 Call @ $19.1000 Limit</t>
  </si>
  <si>
    <t>Buy To Open 1 TSLA Jun 2023 333.33 Call @ Mkt</t>
  </si>
  <si>
    <t>Buy 6 TSLA @ Mkt</t>
  </si>
  <si>
    <t>0 / 6</t>
  </si>
  <si>
    <t>Buy To Open 3 TSLA Jan 2025 300 Call @ Mkt</t>
  </si>
  <si>
    <t>Sell 126 TSLA @ Mkt</t>
  </si>
  <si>
    <t>0 / 126</t>
  </si>
  <si>
    <t>Sell 80 TSLA @ Mkt</t>
  </si>
  <si>
    <t>0 / 80</t>
  </si>
  <si>
    <t>10/10/2022 11:58:05 AM</t>
  </si>
  <si>
    <t>Buy To Open 2 TSLA Jan 2025 500 Call @ $29.3000 Limit</t>
  </si>
  <si>
    <t>10/10/2022 11:59:46 AM</t>
  </si>
  <si>
    <t>Buy To Open 1 TSLA Jun 2024 360 Call @ $37.1500 Limit</t>
  </si>
  <si>
    <t>Sell 106 TSLA @ Mkt</t>
  </si>
  <si>
    <t>0 / 106</t>
  </si>
  <si>
    <t>Buy To Open 1 TSLA Jan 2025 610 Call @ $24.5000 Limit</t>
  </si>
  <si>
    <t>10/3/2022 3:13:56 PM</t>
  </si>
  <si>
    <t>Buy To Open 1 TSLA Jun 2023 600 Call @ $2.40 Limit</t>
  </si>
  <si>
    <t>Buy To Open 1 TSLA Mar 2024 500 Call @ $20.30 Limit</t>
  </si>
  <si>
    <t>Buy To Open 1 TSLA Jun 2024 1100 Call @ Mkt</t>
  </si>
  <si>
    <t>Sell 60 TSLA @ Mkt</t>
  </si>
  <si>
    <t>0 / 60</t>
  </si>
  <si>
    <t>Sell 32 TSLA @ Mkt</t>
  </si>
  <si>
    <t>0 / 32</t>
  </si>
  <si>
    <t>1/10/2022 8:17:08 AM</t>
  </si>
  <si>
    <t>11/18/2021 5:56:19 AM</t>
  </si>
  <si>
    <t>GoodTillCancel (Auto)</t>
  </si>
  <si>
    <t>Buy 5 TSLA @ $1018.00 Limit</t>
  </si>
  <si>
    <t>11/15/2021 2:21:36 PM</t>
  </si>
  <si>
    <t>Rejected</t>
  </si>
  <si>
    <t>GoodTillCancel (All Sessions)</t>
  </si>
  <si>
    <t>Buy 10 TSLA @ $880.00 Limit</t>
  </si>
  <si>
    <t>Buy 5 TSLA @ Mkt</t>
  </si>
  <si>
    <t>Buy 23 TSLA @ Mkt</t>
  </si>
  <si>
    <t>0 / 23</t>
  </si>
  <si>
    <t>Buy To Open 1 TSLA Jun 2023 1000 Call @ $98.00 Limit</t>
  </si>
  <si>
    <t>Sell 17 TSLA @ Mkt</t>
  </si>
  <si>
    <t>0 / 17</t>
  </si>
  <si>
    <t>Sell 40 TSLA @ Mkt</t>
  </si>
  <si>
    <t>0 / 40</t>
  </si>
  <si>
    <t>2/20/2021 5:21:46 PM</t>
  </si>
  <si>
    <t>Buy 8 TSLA @ Mkt</t>
  </si>
  <si>
    <t>0 / 8</t>
  </si>
  <si>
    <t>1/26/2021 5:09:32 AM</t>
  </si>
  <si>
    <t>Buy 10 TSLA @ $880.80 Limit</t>
  </si>
  <si>
    <t>Buy 10 TSLA @ Mkt</t>
  </si>
  <si>
    <t>1/8/2021 7:02:07 AM</t>
  </si>
  <si>
    <t>Buy 7 TSLA @ Mkt</t>
  </si>
  <si>
    <t>0 / 7</t>
  </si>
  <si>
    <t>1/1/2021 7:08:58 AM</t>
  </si>
  <si>
    <t>Sell 12 TSLA @ Mkt</t>
  </si>
  <si>
    <t>Buy 15 TSLA @ Mkt</t>
  </si>
  <si>
    <t>0 / 15</t>
  </si>
  <si>
    <t>11/24/2020 4:46:26 AM</t>
  </si>
  <si>
    <t>11/23/2020 7:33:51 AM</t>
  </si>
  <si>
    <t>Sell 10 TSLA @ Mkt</t>
  </si>
  <si>
    <t>11/19/2020 9:20:24 AM</t>
  </si>
  <si>
    <t>11/19/2020 7:16:07 AM</t>
  </si>
  <si>
    <t>Buy 4 TSLA @ Mkt</t>
  </si>
  <si>
    <t>Buy To Close 2 TSLA Sep 2022 430 Put @ Mkt</t>
  </si>
  <si>
    <t>Sell To Open 1 TSLA Sep 2022 430 Put @ $206.00 Limit</t>
  </si>
  <si>
    <t>9/8/2020 9:54:37 AM</t>
  </si>
  <si>
    <t>Buy To Close 1 TSLA Sep 2022 430 Put @ $204.00 Limit</t>
  </si>
  <si>
    <t>9/8/2020 9:51:46 AM</t>
  </si>
  <si>
    <t>Sell To Open 1 TSLA Sep 2022 430 Put @ $220.00 Limit</t>
  </si>
  <si>
    <t>Sell 12 DIS @ Mkt</t>
  </si>
  <si>
    <t>0 / 12</t>
  </si>
  <si>
    <t>Sell To Open 1 TSLA Sep 2022 430 Put @ $155.00 Limit</t>
  </si>
  <si>
    <t>7/14/2020 4:02:16 AM</t>
  </si>
  <si>
    <t>7/7/2020 2:13:43 AM</t>
  </si>
  <si>
    <t>7/7/2020 2:12:20 AM</t>
  </si>
  <si>
    <t>Buy 9 TSLA @ Mkt</t>
  </si>
  <si>
    <t>0 / 9</t>
  </si>
  <si>
    <t>Sell 800 NOK @ Mkt</t>
  </si>
  <si>
    <t>0 / 800</t>
  </si>
  <si>
    <t>Sell 100 BB @ Mkt</t>
  </si>
  <si>
    <t>0 / 100</t>
  </si>
  <si>
    <t>Sell 36 ASNA @ Mkt</t>
  </si>
  <si>
    <t>3/30/2020 1:41:47 PM</t>
  </si>
  <si>
    <t>Sell 100 ANF @ Mkt</t>
  </si>
  <si>
    <t>Sell 12 AAPL @ Mkt</t>
  </si>
  <si>
    <t>Buy 291 NOK @ Mkt</t>
  </si>
  <si>
    <t>0 / 291</t>
  </si>
  <si>
    <t>Buy 12 AAPL @ Mkt</t>
  </si>
  <si>
    <t>Buy 12 DIS @ Mkt</t>
  </si>
  <si>
    <t>3/2/2020 6:37:20 AM</t>
  </si>
  <si>
    <t>Buy 100 ANF @ $13.20 Limit</t>
  </si>
  <si>
    <t>3/2/2020 6:40:42 AM</t>
  </si>
  <si>
    <t>Buy 100 BB @ $5.25 Limit</t>
  </si>
  <si>
    <t>3/2/2020 6:33:03 AM</t>
  </si>
  <si>
    <t>Buy 91 NOK @ $3.75 Limit</t>
  </si>
  <si>
    <t>Buy 300 NOK @ Mkt</t>
  </si>
  <si>
    <t>0 / 300</t>
  </si>
  <si>
    <t>11/1/2019 7:19:40 PM</t>
  </si>
  <si>
    <t>Buy 130 NOK @ Mkt</t>
  </si>
  <si>
    <t>0 / 130</t>
  </si>
  <si>
    <t>2/20/2019 1:41:41 PM</t>
  </si>
  <si>
    <t>Sell 252 ASNA @ $3.0000 Limit</t>
  </si>
  <si>
    <t>8/13/2019 3:02:41 PM</t>
  </si>
  <si>
    <t>Buy 79 NOK @ $5.30 Limit</t>
  </si>
  <si>
    <t>Buy 470 ASNA @ Mkt</t>
  </si>
  <si>
    <t>0 / 470</t>
  </si>
  <si>
    <t>Buy 252 ASNA @ Mkt</t>
  </si>
  <si>
    <t>0 / 252</t>
  </si>
  <si>
    <t>Reason</t>
  </si>
  <si>
    <t>2/18/2019 7:00:00 PM</t>
  </si>
  <si>
    <t>APEX_ACH:CSHJNL:FWWRD:J:CJ:FW:WRD:Wire Funds Received:20190219:786122J5408841::0:Cash:Cash Management:Wire Transfer</t>
  </si>
  <si>
    <t>2/20/2019 5:10:09 AM</t>
  </si>
  <si>
    <t>Account clearing</t>
  </si>
  <si>
    <t>2/20/2019 6:10:39 AM</t>
  </si>
  <si>
    <t>2/20/2019 7:10:51 AM</t>
  </si>
  <si>
    <t>2/21/2019 4:10:48 AM</t>
  </si>
  <si>
    <t>3/19/2019 8:00:00 PM</t>
  </si>
  <si>
    <t>APEX_ACH:CSHJNL:FWWRD:J:CJ:FW:WRD:Wire Funds Received:20190320:569087J6191549::0:Cash:Cash Management:Wire Transfer</t>
  </si>
  <si>
    <t>3/20/2019 8:00:00 PM</t>
  </si>
  <si>
    <t>APEX_ACH:CSHJNL:MGFEE:J:CJ:MG:FEE:INCOMING WIRE FEE:20190321:001BK00860006::0:Cash:Margin:Various Fees</t>
  </si>
  <si>
    <t>3/21/2019 5:10:21 AM</t>
  </si>
  <si>
    <t>3/21/2019 6:10:38 AM</t>
  </si>
  <si>
    <t>3/21/2019 7:10:54 AM</t>
  </si>
  <si>
    <t>3/22/2019 5:10:16 AM</t>
  </si>
  <si>
    <t>3/22/2019 6:10:52 AM</t>
  </si>
  <si>
    <t>3/22/2019 7:10:56 AM</t>
  </si>
  <si>
    <t>3/28/2019 8:00:00 PM</t>
  </si>
  <si>
    <t>APEX_ACH:CSHJNL:MGJRL:J:CJ:MG:JRL:FEB DATA ACCESS FEE:20190329:001BK00340042A::0:Cash:Margin:Journal between accounts</t>
  </si>
  <si>
    <t>APEX_ACH::MGCSH:J:CJ:MG:CSH:XFER CASH TO MARGIN:20190329:99633610::1:N/A:N/A:Not documented</t>
  </si>
  <si>
    <t>APEX_ACH::MGCSH:J:CJ:MG:CSH:XFER MARGIN TO CASH:20190329:99633611::0:N/A:N/A:Not documented</t>
  </si>
  <si>
    <t>3/30/2019 5:10:10 AM</t>
  </si>
  <si>
    <t>3/30/2019 6:10:13 AM</t>
  </si>
  <si>
    <t>3/30/2019 7:10:05 AM</t>
  </si>
  <si>
    <t>4/1/2019 4:10:06 AM</t>
  </si>
  <si>
    <t>4/1/2019 5:10:07 AM</t>
  </si>
  <si>
    <t>4/1/2019 6:10:21 AM</t>
  </si>
  <si>
    <t>4/1/2019 7:10:26 AM</t>
  </si>
  <si>
    <t>4/29/2019 8:00:00 PM</t>
  </si>
  <si>
    <t>APEX_ACH:CSHJNL:MGJRL:J:CJ:MG:JRL:Mar Data Access Fee:20190430:T1FD29-57::0:Cash:Margin:Journal between accounts</t>
  </si>
  <si>
    <t>APEX_ACH::MGCSH:J:CJ:MG:CSH:XFER CASH TO MARGIN:20190430:102580706::1:N/A:N/A:Not documented</t>
  </si>
  <si>
    <t>APEX_ACH::MGCSH:J:CJ:MG:CSH:XFER MARGIN TO CASH:20190430:102580707::0:N/A:N/A:Not documented</t>
  </si>
  <si>
    <t>5/28/2019 8:00:00 PM</t>
  </si>
  <si>
    <t>APEX_ACH:CSHJNL:MGJRL:J:CJ:MG:JRL:Apr Data Access Fee:20190529:T2075C-91::0:Cash:Margin:Journal between accounts</t>
  </si>
  <si>
    <t>APEX_ACH::MGCSH:J:CJ:MG:CSH:XFER CASH TO MARGIN:20190529:105825747::1:N/A:N/A:Not documented</t>
  </si>
  <si>
    <t>APEX_ACH::MGCSH:J:CJ:MG:CSH:XFER MARGIN TO CASH:20190529:105825748::0:N/A:N/A:Not documented</t>
  </si>
  <si>
    <t>6/24/2019 8:00:00 PM</t>
  </si>
  <si>
    <t>APEX_ACH:CSHJNL:MGJRL:J:CJ:MG:JRL:May Data Access Fee:20190625:T210EE-197::0:Cash:Margin:Journal between accounts</t>
  </si>
  <si>
    <t>APEX_ACH::MGCSH:J:CJ:MG:CSH:XFER CASH TO MARGIN:20190625:108716917::1:N/A:N/A:Not documented</t>
  </si>
  <si>
    <t>APEX_ACH::MGCSH:J:CJ:MG:CSH:XFER MARGIN TO CASH:20190625:108716918::0:N/A:N/A:Not documented</t>
  </si>
  <si>
    <t>7/23/2019 8:00:00 PM</t>
  </si>
  <si>
    <t>APEX_ACH:CSHJNL:MGJRL:J:CJ:MG:JRL:JUNE DATA ACCESS FEE:20190724:001BK01010115A::0:Cash:Margin:Journal between accounts</t>
  </si>
  <si>
    <t>APEX_ACH::MGCSH:J:CJ:MG:CSH:XFER CASH TO MARGIN:20190724:112048839::1:N/A:N/A:Not documented</t>
  </si>
  <si>
    <t>APEX_ACH::MGCSH:J:CJ:MG:CSH:XFER MARGIN TO CASH:20190724:112048840::0:N/A:N/A:Not documented</t>
  </si>
  <si>
    <t>8/7/2019 8:00:00 PM</t>
  </si>
  <si>
    <t>APEX_ACH:CSHJNL:FWWRD:J:CJ:FW:WRD:Wire Funds Received:20190808:342843J9964033::0:Cash:Cash Management:Wire Transfer</t>
  </si>
  <si>
    <t>8/8/2019 8:00:00 PM</t>
  </si>
  <si>
    <t>APEX_ACH:CSHJNL:MGFEE:J:CJ:MG:FEE:8.08 IC WIRE FEES:20190809:001BK00600012::0:Cash:Margin:Various Fees</t>
  </si>
  <si>
    <t>8/12/2019 4:10:01 AM</t>
  </si>
  <si>
    <t>8/19/2019 8:00:00 PM</t>
  </si>
  <si>
    <t>APEX_ACH:CSHJNL:MGJRL:J:CJ:MG:JRL:July Data Access Fee:20190820:T225AC-4A::0:Cash:Margin:Journal between accounts</t>
  </si>
  <si>
    <t>APEX_ACH::MGCSH:J:CJ:MG:CSH:XFER CASH TO MARGIN:20190820:115565662::1:N/A:N/A:Not documented</t>
  </si>
  <si>
    <t>APEX_ACH::MGCSH:J:CJ:MG:CSH:XFER MARGIN TO CASH:20190820:115565663::0:N/A:N/A:Not documented</t>
  </si>
  <si>
    <t>9/23/2019 8:00:00 PM</t>
  </si>
  <si>
    <t>APEX_ACH:CSHJNL:MGJRL:J:CJ:MG:JRL:Aug Data Access Fee:20190924:T23253-28::0:Cash:Margin:Journal between accounts</t>
  </si>
  <si>
    <t>APEX_ACH::MGCSH:J:CJ:MG:CSH:XFER CASH TO MARGIN:20190924:120635000::1:N/A:N/A:Not documented</t>
  </si>
  <si>
    <t>APEX_ACH::MGCSH:J:CJ:MG:CSH:XFER MARGIN TO CASH:20190924:120635001::0:N/A:N/A:Not documented</t>
  </si>
  <si>
    <t>10/24/2019 8:00:00 PM</t>
  </si>
  <si>
    <t>APEX_ACH:CSHJNL:FWWRD:J:CJ:FW:WRD:Wire Funds Received:20191025:634829J2255269::0:Cash:Cash Management:Wire Transfer</t>
  </si>
  <si>
    <t>10/27/2019 8:00:00 PM</t>
  </si>
  <si>
    <t>APEX_ACH:CSHJNL:MGJRL:J:CJ:MG:JRL:SEPT DATA ACCESS FEE:20191028:001BK01270152A::0:Cash:Margin:Journal between accounts</t>
  </si>
  <si>
    <t>APEX_ACH::MGCSH:J:CJ:MG:CSH:XFER CASH TO MARGIN:20191028:126040945::1:N/A:N/A:Not documented</t>
  </si>
  <si>
    <t>APEX_ACH:CSHJNL:MGFEE:J:CJ:MG:FEE:10.24-10.25 IC WIRE FEES:20191028:001BK01260010::0:Cash:Margin:Various Fees</t>
  </si>
  <si>
    <t>APEX_ACH::MGCSH:J:CJ:MG:CSH:XFER MARGIN TO CASH:20191028:126040946::1:N/A:N/A:Not documented</t>
  </si>
  <si>
    <t>11/19/2019 7:00:00 PM</t>
  </si>
  <si>
    <t>APEX_ACH:CSHJNL:MGJRL:J:CJ:MG:JRL:OCT DATA ACCESS FEE:20191120:001BK00860100A::0:Cash:Margin:Journal between accounts</t>
  </si>
  <si>
    <t>APEX_ACH::MGCSH:J:CJ:MG:CSH:XFER CASH TO MARGIN:20191120:129636002::1:N/A:N/A:Not documented</t>
  </si>
  <si>
    <t>APEX_ACH::MGCSH:J:CJ:MG:CSH:XFER MARGIN TO CASH:20191120:129636003::0:N/A:N/A:Not documented</t>
  </si>
  <si>
    <t>11/25/2019 4:10:01 AM</t>
  </si>
  <si>
    <t>12/19/2019 4:18:48 AM</t>
  </si>
  <si>
    <t>12/22/2019 7:00:00 PM</t>
  </si>
  <si>
    <t>APEX_ACH:CSHJNL:MGJRL:J:CJ:MG:JRL:Nov Data Access Fee:20191223:T25513-199::0:Cash:Margin:Journal between accounts</t>
  </si>
  <si>
    <t>APEX_ACH::MGCSH:J:CJ:MG:CSH:XFER CASH TO MARGIN:20191223:136491550::1:N/A:N/A:Not documented</t>
  </si>
  <si>
    <t>APEX_ACH::MGCSH:J:CJ:MG:CSH:XFER MARGIN TO CASH:20191223:136491551::0:N/A:N/A:Not documented</t>
  </si>
  <si>
    <t>12/29/2019 7:00:00 PM</t>
  </si>
  <si>
    <t>APEX_ACH:CSHJNL:FWWRD:J:CJ:FW:WRD:Wire Funds Received:20191230:689463J4308802::0:Cash:Cash Management:Wire Transfer</t>
  </si>
  <si>
    <t>APEX_ACH:CSHJNL:RGCIL:J:CJ:RG:CIL:ASCENDA RETAIL GROUP INC:20191230:40317DCABB2ACB::0:Cash:Reorganization:Cash In Lieu - All Stock Election</t>
  </si>
  <si>
    <t>1/21/2020 7:00:00 PM</t>
  </si>
  <si>
    <t>APEX_ACH:CSHJNL:MGJRL:J:CJ:MG:JRL:Dec Data Access Fee:20200122:T260CD-194::0:Cash:Margin:Journal between accounts</t>
  </si>
  <si>
    <t>APEX_ACH::MGCSH:J:CJ:MG:CSH:XFER CASH TO MARGIN:20200122:141981525::1:N/A:N/A:Not documented</t>
  </si>
  <si>
    <t>APEX_ACH::MGCSH:J:CJ:MG:CSH:XFER MARGIN TO CASH:20200122:141981526::0:N/A:N/A:Not documented</t>
  </si>
  <si>
    <t>2/20/2020 7:00:00 PM</t>
  </si>
  <si>
    <t>APEX_ACH:CSHJNL:MGJRL:J:CJ:MG:JRL:JAN DATA ACCESS FEE:20200221:001BK01480190A::0:Cash:Margin:Journal between accounts</t>
  </si>
  <si>
    <t>APEX_ACH::MGCSH:J:CJ:MG:CSH:XFER CASH TO MARGIN:20200221:145684073::1:N/A:N/A:Not documented</t>
  </si>
  <si>
    <t>APEX_ACH::MGCSH:J:CJ:MG:CSH:XFER MARGIN TO CASH:20200221:145684074::0:N/A:N/A:Not documented</t>
  </si>
  <si>
    <t>3/3/2020 7:00:00 PM</t>
  </si>
  <si>
    <t>APEX_ACH:CSHJNL:FWWRD:J:CJ:FW:WRD:Wire Funds Received:20200304:099629J6718409::0:Cash:Cash Management:Wire Transfer</t>
  </si>
  <si>
    <t>3/4/2020 7:00:00 PM</t>
  </si>
  <si>
    <t>APEX_ACH:CSHJNL:MGFEE:J:CJ:MG:FEE:03.04 IC WIRE FEES:20200305:001BK00650036::0:Cash:Margin:Various Fees</t>
  </si>
  <si>
    <t>3/17/2020 5:10:15 AM</t>
  </si>
  <si>
    <t>3/18/2020 8:00:00 PM</t>
  </si>
  <si>
    <t>APEX_ACH:CSHJNL:FWWRD:J:CJ:FW:WRD:Wire Funds Received:20200319:580222J7198914::0:Cash:Cash Management:Wire Transfer</t>
  </si>
  <si>
    <t>3/19/2020 8:00:00 PM</t>
  </si>
  <si>
    <t>APEX_ACH:CSHJNL:MGFEE:J:CJ:MG:FEE:03.19.20 IC WIRE FEES:20200320:001BK01730007::0:Cash:Margin:Various Fees</t>
  </si>
  <si>
    <t>3/21/2020 5:10:13 AM</t>
  </si>
  <si>
    <t>3/22/2020 8:00:00 PM</t>
  </si>
  <si>
    <t>APEX_ACH:CSHJNL:MGJRL:J:CJ:MG:JRL:FEB DATA ACCESS FEE:20200323:001BK01560247A::0:Cash:Margin:Journal between accounts</t>
  </si>
  <si>
    <t>APEX_ACH::MGCSH:J:CJ:MG:CSH:XFER CASH TO MARGIN:20200323:150780886::1:N/A:N/A:Not documented</t>
  </si>
  <si>
    <t>APEX_ACH::MGCSH:J:CJ:MG:CSH:XFER MARGIN TO CASH:20200323:150780887::0:N/A:N/A:Not documented</t>
  </si>
  <si>
    <t>3/23/2020 4:10:11 AM</t>
  </si>
  <si>
    <t>3/24/2020 5:10:18 AM</t>
  </si>
  <si>
    <t>3/25/2020 4:10:11 AM</t>
  </si>
  <si>
    <t>3/31/2020 4:10:17 AM</t>
  </si>
  <si>
    <t>4/15/2020 8:00:00 PM</t>
  </si>
  <si>
    <t>APEX_ACH:CSHINT:QQ:H:DI:QQ::FROM 03/16 THRU 04/15 @ 7 1/2%:20200416:00000000010489:3:0:Stock:Margin:Automated Interest Charges (No Entry code)</t>
  </si>
  <si>
    <t>4/22/2020 4:10:35 AM</t>
  </si>
  <si>
    <t>5/17/2020 8:00:00 PM</t>
  </si>
  <si>
    <t>APEX_ACH:CSHINT:QQ:H:DI:QQ::FROM 04/16 THRU 05/15 @ 7 1/2%:20200518:00000000010395:3:0:Stock:Margin:Automated Interest Charges (No Entry code)</t>
  </si>
  <si>
    <t>5/26/2020 8:00:00 PM</t>
  </si>
  <si>
    <t>APEX_ACH:CSHJNL:FWWRD:J:CJ:FW:WRD:Wire Funds Received:20200527:762819J0381187::0:Cash:Cash Management:Wire Transfer</t>
  </si>
  <si>
    <t>5/27/2020 4:10:18 AM</t>
  </si>
  <si>
    <t>6/3/2020 8:00:00 PM</t>
  </si>
  <si>
    <t>APEX_ACH:CSHJNL:MGFEE:J:CJ:MG:FEE:05.26 - 06.02 IC WIRE FEES:20200604:001BK00700019::0:Cash:Margin:Various Fees</t>
  </si>
  <si>
    <t>6/15/2020 8:00:00 PM</t>
  </si>
  <si>
    <t>APEX_ACH:CSHINT:QQ:H:DI:QQ::FROM 05/16 THRU 06/15 @ 7 1/2%:20200616:00000000012085:3:0:Stock:Margin:Automated Interest Charges (No Entry code)</t>
  </si>
  <si>
    <t>6/21/2020 8:00:00 PM</t>
  </si>
  <si>
    <t>APEX_ACH:CSHJNL:MGJRL:J:CJ:MG:JRL:MAY DATA ACCESS FEE:20200622:001BK01370045A::0:Cash:Margin:Journal between accounts</t>
  </si>
  <si>
    <t>APEX_ACH::MGCSH:J:CJ:MG:CSH:XFER CASH TO MARGIN:20200622:171259848::1:N/A:N/A:Not documented</t>
  </si>
  <si>
    <t>APEX_ACH::MGCSH:J:CJ:MG:CSH:XFER MARGIN TO CASH:20200622:171259849::0:N/A:N/A:Not documented</t>
  </si>
  <si>
    <t>7/15/2020 8:00:00 PM</t>
  </si>
  <si>
    <t>APEX_ACH:CSHINT:QQ:H:DI:QQ::FROM 06/16 THRU 07/15 @ 7 1/4%:20200716:00000000012032:3:0:Stock:Margin:Automated Interest Charges (No Entry code)</t>
  </si>
  <si>
    <t>7/22/2020 8:00:00 PM</t>
  </si>
  <si>
    <t>APEX_ACH:CSHJNL:MGJRL:J:CJ:MG:JRL:JUN DATA ACCESS FEE:20200723:001BK00990341A::0:Cash:Margin:Journal between accounts</t>
  </si>
  <si>
    <t>APEX_ACH::MGCSH:J:CJ:MG:CSH:XFER CASH TO MARGIN:20200723:180388241::1:N/A:N/A:Not documented</t>
  </si>
  <si>
    <t>APEX_ACH::MGCSH:J:CJ:MG:CSH:XFER MARGIN TO CASH:20200723:180388242::0:N/A:N/A:Not documented</t>
  </si>
  <si>
    <t>8/16/2020 8:00:00 PM</t>
  </si>
  <si>
    <t>APEX_ACH:CSHINT:QQ:H:DI:QQ::FROM 07/16 THRU 08/15 @ 7 1/4%:20200817:00000000010441:3:0:Stock:Margin:Automated Interest Charges (No Entry code)</t>
  </si>
  <si>
    <t>9/1/2020 7:10:09 AM</t>
  </si>
  <si>
    <t>9/9/2020 7:10:17 AM</t>
  </si>
  <si>
    <t>9/10/2020 7:10:15 AM</t>
  </si>
  <si>
    <t>9/10/2020 8:00:00 PM</t>
  </si>
  <si>
    <t>APEX_ACH:CSHJNL:FWWRD:J:CJ:FW:WRD:Wire Funds Received:20200911:942425J0709484::0:Cash:Cash Management:Wire Transfer</t>
  </si>
  <si>
    <t>9/15/2020 8:00:00 PM</t>
  </si>
  <si>
    <t>APEX_ACH:CSHINT:QQ:H:DI:QQ::FROM 08/16 THRU 09/15 @ 7 1/4%:20200916:00000000011735:3:0:Stock:Margin:Automated Interest Charges (No Entry code)</t>
  </si>
  <si>
    <t>9/20/2020 8:00:00 PM</t>
  </si>
  <si>
    <t>APEX_ACH:CSHJNL:MGJRL:J:CJ:MG:JRL:AUG DATA ACCESS FEE:20200921:001BK01830048A::0:Cash:Margin:Journal between accounts</t>
  </si>
  <si>
    <t>APEX_ACH::MGCSH:J:CJ:MG:CSH:XFER CASH TO MARGIN:20200921:194758872::1:N/A:N/A:Not documented</t>
  </si>
  <si>
    <t>APEX_ACH:CSHJNL:MGFEE:J:CJ:MG:FEE:09.11 - 09.18 IC Wire Fees:20200921:O2D366-D::0:Cash:Margin:Various Fees</t>
  </si>
  <si>
    <t>APEX_ACH::MGCSH:J:CJ:MG:CSH:XFER MARGIN TO CASH:20200921:194758873::1:N/A:N/A:Not documented</t>
  </si>
  <si>
    <t>10/15/2020 8:00:00 PM</t>
  </si>
  <si>
    <t>APEX_ACH:CSHINT:QQ:H:DI:QQ::FROM 09/16 THRU 10/15 @ 7 1/4%:20201016:00000000010877:3:0:Stock:Margin:Automated Interest Charges (No Entry code)</t>
  </si>
  <si>
    <t>11/15/2020 7:00:00 PM</t>
  </si>
  <si>
    <t>APEX_ACH:CSHINT:QQ:H:DI:QQ::FROM 10/16 THRU 11/15 @ 7 1/4%:20201116:00000000012529:3:0:Stock:Margin:Automated Interest Charges (No Entry code)</t>
  </si>
  <si>
    <t>11/20/2020 6:10:11 AM</t>
  </si>
  <si>
    <t>11/22/2020 7:00:00 PM</t>
  </si>
  <si>
    <t>APEX_ACH:CSHJNL:MGJRL:J:CJ:MG:JRL:OCT DATA ACCESS FEE:20201123:001BK01510363A::0:Cash:Margin:Journal between accounts</t>
  </si>
  <si>
    <t>APEX_ACH::MGCSH:J:CJ:MG:CSH:XFER CASH TO MARGIN:20201123:217476670::1:N/A:N/A:Not documented</t>
  </si>
  <si>
    <t>APEX_ACH::MGCSH:J:CJ:MG:CSH:XFER MARGIN TO CASH:20201123:217476671::0:N/A:N/A:Not documented</t>
  </si>
  <si>
    <t>12/2/2020 6:10:31 AM</t>
  </si>
  <si>
    <t>12/15/2020 7:00:00 PM</t>
  </si>
  <si>
    <t>APEX_ACH:CSHINT:QQ:H:DI:QQ::FROM 11/16 THRU 12/15 @ 7    %:20201216:00000000011730:3:0:Stock:Margin:Automated Interest Charges (No Entry code)</t>
  </si>
  <si>
    <t>12/30/2020 7:00:00 PM</t>
  </si>
  <si>
    <t>APEX_ACH:CSHINT:QQ:H:DI:QQ::FROM 12/16 THRU 12/31 @ 7    %:20201231:00000000011294:3:0:Stock:Margin:Automated Interest Charges (No Entry code)</t>
  </si>
  <si>
    <t>1/1/2021 6:10:16 AM</t>
  </si>
  <si>
    <t>1/18/2021 7:00:00 PM</t>
  </si>
  <si>
    <t>APEX_ACH:CSHINT:QQ:H:DI:QQ::FROM 01/01 THRU 01/15 @ 7    %:20210119:00000000012715:3:0:Stock:Margin:Automated Interest Charges (No Entry code)</t>
  </si>
  <si>
    <t>1/20/2021 6:10:09 AM</t>
  </si>
  <si>
    <t>1/29/2021 6:10:15 AM</t>
  </si>
  <si>
    <t>2/17/2021 8:18:02 AM</t>
  </si>
  <si>
    <t>3/8/2021 7:00:00 PM</t>
  </si>
  <si>
    <t>APEX_ACH:CSHJNL:FWWRD:J:CJ:FW:WRD:Wire Funds Received:20210309:070786J0835628::0:Cash:Cash Management:Wire Transfer</t>
  </si>
  <si>
    <t>3/10/2021 7:00:00 PM</t>
  </si>
  <si>
    <t>APEX_ACH:CSHJNL:FWWRD:J:CJ:FW:WRD:Wire Funds Received:20210311:100759J0865583::0:Cash:Cash Management:Wire Transfer</t>
  </si>
  <si>
    <t>3/11/2021 7:00:00 PM</t>
  </si>
  <si>
    <t>APEX_ACH:CSHJNL:MGFEE:J:CJ:MG:FEE:03.03 - 03.10 IC WIRE FEES:20210312:001BK00320024::0:Cash:Margin:Various Fees</t>
  </si>
  <si>
    <t>3/15/2021 8:00:00 PM</t>
  </si>
  <si>
    <t>APEX_ACH:CSHINT:QQ:H:DI:QQ::FROM 02/16 THRU 03/15 @ 6 1/2%:20210316:00000000016474:3:0:Stock:Margin:Automated Interest Charges (No Entry code)</t>
  </si>
  <si>
    <t>4/7/2021 8:00:00 PM</t>
  </si>
  <si>
    <t>APEX_ACH:CSHJNL:MGFEE:J:CJ:MG:FEE:03.11 - 04.06 IC WIRE FEES:20210408:001BK01590007::0:Cash:Margin:Various Fees</t>
  </si>
  <si>
    <t>4/15/2021 8:00:00 PM</t>
  </si>
  <si>
    <t>APEX_ACH:CSHINT:QQ:H:DI:QQ::FROM 03/16 THRU 04/15 @ 6 1/2%:20210416:00000000014569:3:0:Stock:Margin:Automated Interest Charges (No Entry code)</t>
  </si>
  <si>
    <t>4/21/2021 8:00:00 PM</t>
  </si>
  <si>
    <t>APEX_ACH:CSHJNL:MGJRL:J:CJ:MG:JRL:MAR DATA ACCESS FEE:20210422:001BK01760119A::0:Cash:Margin:Journal between accounts</t>
  </si>
  <si>
    <t>APEX_ACH::MGCSH:J:CJ:MG:CSH:XFER CASH TO MARGIN:20210422:311674675::1:N/A:N/A:Not documented</t>
  </si>
  <si>
    <t>APEX_ACH::MGCSH:J:CJ:MG:CSH:XFER MARGIN TO CASH:20210422:311674676::0:N/A:N/A:Not documented</t>
  </si>
  <si>
    <t>5/12/2021 8:00:00 PM</t>
  </si>
  <si>
    <t>APEX_ACH:CSHJNL:FWWRD:J:CJ:FW:WRD:Wire Funds Received:20210513:5TJM1Z9FMIQ4BU::0:Cash:Cash Management:Wire Transfer</t>
  </si>
  <si>
    <t>5/14/2021 6:10:13 AM</t>
  </si>
  <si>
    <t>5/16/2021 8:00:00 PM</t>
  </si>
  <si>
    <t>APEX_ACH:CSHINT:QQ:H:DI:QQ::FROM 04/16 THRU 05/15 @ 6 1/2%:20210517:00000000015688:3:0:Stock:Margin:Automated Interest Charges (No Entry code)</t>
  </si>
  <si>
    <t>5/22/2021 6:10:15 AM</t>
  </si>
  <si>
    <t>5/23/2021 8:00:00 PM</t>
  </si>
  <si>
    <t>APEX_JRL:CSHJNL:MGJRL:J:CJ:MG:JRL:APR DATA ACCESS FEE:20210524:001BK00720352A::0:Cash:Margin:Journal between accounts</t>
  </si>
  <si>
    <t>APEX_CSH::MGCSH:J:CJ:MG:CSH:XFER CASH TO MARGIN:20210524:327660731::1:N/A:N/A:Not documented</t>
  </si>
  <si>
    <t>APEX_CSH::MGCSH:J:CJ:MG:CSH:XFER MARGIN TO CASH:20210524:327660732::0:N/A:N/A:Not documented</t>
  </si>
  <si>
    <t>6/15/2021 8:00:00 PM</t>
  </si>
  <si>
    <t>APEX_:CSHINT:QQ:H:DI:QQ::FROM 05/16 THRU 06/15 @ 7    %:20210616:00000000015348:3:0:Stock:Margin:Automated Interest Charges (No Entry code)</t>
  </si>
  <si>
    <t>APEX_WRD:CSHJNL:FWWRD:J:CJ:FW:WRD:Wire Funds Received:20210616:UFPU2QAQW2E22D::0:Cash:Cash Management:Wire Transfer</t>
  </si>
  <si>
    <t>6/18/2021 6:10:10 AM</t>
  </si>
  <si>
    <t>7/15/2021 8:00:00 PM</t>
  </si>
  <si>
    <t>APEX_:CSHINT:QQ:H:DI:QQ::FROM 06/16 THRU 07/15 @ 7    %:20210716:00000000014636:3:0:Stock:Margin:Automated Interest Charges (No Entry code)</t>
  </si>
  <si>
    <t>7/19/2021 8:00:00 PM</t>
  </si>
  <si>
    <t>APEX_JRL:CSHJNL:MGJRL:J:CJ:MG:JRL:JUNE DATA ACCESS FEE:20210720:001BK00470056A::0:Cash:Margin:Journal between accounts</t>
  </si>
  <si>
    <t>APEX_CSH::MGCSH:J:CJ:MG:CSH:XFER CASH TO MARGIN:20210720:357379928::1:N/A:N/A:Not documented</t>
  </si>
  <si>
    <t>APEX_CSH::MGCSH:J:CJ:MG:CSH:XFER MARGIN TO CASH:20210720:357379929::0:N/A:N/A:Not documented</t>
  </si>
  <si>
    <t>8/15/2021 8:00:00 PM</t>
  </si>
  <si>
    <t>APEX_:CSHINT:QQ:H:DI:QQ::FROM 07/16 THRU 08/15 @ 7    %:20210816:00000000013727:3:0:Stock:Margin:Automated Interest Charges (No Entry code)</t>
  </si>
  <si>
    <t>8/29/2021 8:00:00 PM</t>
  </si>
  <si>
    <t>APEX_JRL:CSHJNL:MGJRL:J:CJ:MG:JRL:JULY DATA ACCESS FEE:20210830:001BK00690348A::0:Cash:Margin:Journal between accounts</t>
  </si>
  <si>
    <t>APEX_CSH::MGCSH:J:CJ:MG:CSH:XFER CASH TO MARGIN:20210830:372727966::1:N/A:N/A:Not documented</t>
  </si>
  <si>
    <t>APEX_CSH::MGCSH:J:CJ:MG:CSH:XFER MARGIN TO CASH:20210830:372727967::0:N/A:N/A:Not documented</t>
  </si>
  <si>
    <t>9/15/2021 8:00:00 PM</t>
  </si>
  <si>
    <t>APEX_:CSHINT:QQ:H:DI:QQ::FROM 08/16 THRU 09/15 @ 7    %:20210916:00000000015710:3:0:Stock:Margin:Automated Interest Charges (No Entry code)</t>
  </si>
  <si>
    <t>9/26/2021 8:00:00 PM</t>
  </si>
  <si>
    <t>APEX_JRL:CSHJNL:MGJRL:J:CJ:MG:JRL:AUG DATA ACCESS FEE:20210927:001BK01440035A::0:Cash:Margin:Journal between accounts</t>
  </si>
  <si>
    <t>APEX_CSH::MGCSH:J:CJ:MG:CSH:XFER CASH TO MARGIN:20210927:384866757::1:N/A:N/A:Not documented</t>
  </si>
  <si>
    <t>APEX_CSH::MGCSH:J:CJ:MG:CSH:XFER MARGIN TO CASH:20210927:384866758::0:N/A:N/A:Not documented</t>
  </si>
  <si>
    <t>10/17/2021 8:00:00 PM</t>
  </si>
  <si>
    <t>APEX_:CSHINT:QQ:H:DI:QQ::FROM 09/16 THRU 10/15 @ 7    %:20211018:00000000013465:3:0:Stock:Margin:Automated Interest Charges (No Entry code)</t>
  </si>
  <si>
    <t>10/25/2021 8:00:00 PM</t>
  </si>
  <si>
    <t>APEX_JRL:CSHJNL:MGJRL:J:CJ:MG:JRL:SEPT DATA ACCESS FEE:20211026:001BK00110397A::0:Cash:Margin:Journal between accounts</t>
  </si>
  <si>
    <t>APEX_CSH::MGCSH:J:CJ:MG:CSH:XFER CASH TO MARGIN:20211026:396919855::1:N/A:N/A:Not documented</t>
  </si>
  <si>
    <t>APEX_CSH::MGCSH:J:CJ:MG:CSH:XFER MARGIN TO CASH:20211026:396919856::0:N/A:N/A:Not documented</t>
  </si>
  <si>
    <t>11/15/2021 7:00:00 PM</t>
  </si>
  <si>
    <t>APEX_:CSHINT:QQ:H:DI:QQ::FROM 10/16 THRU 11/15 @ 7    %:20211116:00000000016226:3:0:Stock:Margin:Automated Interest Charges (No Entry code)</t>
  </si>
  <si>
    <t>11/22/2021 7:00:00 PM</t>
  </si>
  <si>
    <t>APEX_JRL:CSHJNL:MGJRL:J:CJ:MG:JRL:OCT DATA ACCESS FEE:20211123:001BK00130424A::0:Cash:Margin:Journal between accounts</t>
  </si>
  <si>
    <t>APEX_CSH::MGCSH:J:CJ:MG:CSH:XFER CASH TO MARGIN:20211123:407701166::1:N/A:N/A:Not documented</t>
  </si>
  <si>
    <t>APEX_CSH::MGCSH:J:CJ:MG:CSH:XFER MARGIN TO CASH:20211123:407701167::0:N/A:N/A:Not documented</t>
  </si>
  <si>
    <t>12/15/2021 7:00:00 PM</t>
  </si>
  <si>
    <t>APEX_:CSHINT:QQ:H:DI:QQ::FROM 11/16 THRU 12/15 @ 7    %:20211216:00000000013663:3:0:Stock:Margin:Automated Interest Charges (No Entry code)</t>
  </si>
  <si>
    <t>12/21/2021 7:00:00 PM</t>
  </si>
  <si>
    <t>APEX_JRL:CSHJNL:MGJRL:J:CJ:MG:JRL:NOV DATA ACCESS FEE:20211222:001BK01170045A::0:Cash:Margin:Journal between accounts</t>
  </si>
  <si>
    <t>APEX_CSH::MGCSH:J:CJ:MG:CSH:XFER CASH TO MARGIN:20211222:418663553::1:N/A:N/A:Not documented</t>
  </si>
  <si>
    <t>APEX_CSH::MGCSH:J:CJ:MG:CSH:XFER MARGIN TO CASH:20211222:418663554::0:N/A:N/A:Not documented</t>
  </si>
  <si>
    <t>12/30/2021 7:00:00 PM</t>
  </si>
  <si>
    <t>APEX_:CSHINT:QQ:H:DI:QQ::FROM 12/16 THRU 12/31 @ 7    %:20211231:00000000012144:3:0:Stock:Margin:Automated Interest Charges (No Entry code)</t>
  </si>
  <si>
    <t>1/17/2022 7:00:00 PM</t>
  </si>
  <si>
    <t>APEX_:CSHINT:QQ:H:DI:QQ::FROM 01/01 THRU 01/15 @ 6 1/2%:20220118:00000000012855:3:0:Stock:Margin:Automated Interest Charges (No Entry code)</t>
  </si>
  <si>
    <t>1/19/2022 7:00:00 PM</t>
  </si>
  <si>
    <t>APEX_JRL:CSHJNL:MGJRL:J:CJ:MG:JRL:DEC DATA ACCESS FEE:20220120:001BK00320057A::0:Cash:Margin:Journal between accounts</t>
  </si>
  <si>
    <t>APEX_CSH::MGCSH:J:CJ:MG:CSH:XFER CASH TO MARGIN:20220120:430354311::1:N/A:N/A:Not documented</t>
  </si>
  <si>
    <t>APEX_CSH::MGCSH:J:CJ:MG:CSH:XFER MARGIN TO CASH:20220120:430354312::0:N/A:N/A:Not documented</t>
  </si>
  <si>
    <t>2/15/2022 7:00:00 PM</t>
  </si>
  <si>
    <t>APEX_:CSHINT:QQ:H:DI:QQ::FROM 01/16 THRU 02/15 @ 6 1/2%:20220216:00000000015946:3:0:Stock:Margin:Automated Interest Charges (No Entry code)</t>
  </si>
  <si>
    <t>2/22/2022 7:00:00 PM</t>
  </si>
  <si>
    <t>APEX_JRL:CSHJNL:MGJRL:J:CJ:MG:JRL:JAN DATA ACCESS FEE:20220223:001BK00480063A::0:Cash:Margin:Journal between accounts</t>
  </si>
  <si>
    <t>APEX_CSH::MGCSH:J:CJ:MG:CSH:XFER CASH TO MARGIN:20220223:448871178::1:N/A:N/A:Not documented</t>
  </si>
  <si>
    <t>APEX_CSH::MGCSH:J:CJ:MG:CSH:XFER MARGIN TO CASH:20220223:448871179::0:N/A:N/A:Not documented</t>
  </si>
  <si>
    <t>3/15/2022 8:00:00 PM</t>
  </si>
  <si>
    <t>APEX_:CSHINT:QQ:H:DI:QQ::FROM 02/16 THRU 03/15 @ 6 1/2%:20220316:00000000014325:3:0:Stock:Margin:Automated Interest Charges (No Entry code)</t>
  </si>
  <si>
    <t>3/21/2022 8:00:00 PM</t>
  </si>
  <si>
    <t>APEX_JRL:CSHJNL:MGJRL:J:CJ:MG:JRL:FEB DATA ACCESS FEE:20220322:001BK00040414A::0:Cash:Margin:Journal between accounts</t>
  </si>
  <si>
    <t>APEX_CSH::MGCSH:J:CJ:MG:CSH:XFER CASH TO MARGIN:20220322:461779867::1:N/A:N/A:Not documented</t>
  </si>
  <si>
    <t>APEX_CSH::MGCSH:J:CJ:MG:CSH:XFER MARGIN TO CASH:20220322:461779868::0:N/A:N/A:Not documented</t>
  </si>
  <si>
    <t>4/17/2022 8:00:00 PM</t>
  </si>
  <si>
    <t>APEX_:CSHINT:QQ:H:DI:QQ::FROM 03/16 THRU 04/15 @ 6 1/2%:20220418:00000000015471:3:0:Stock:Margin:Automated Interest Charges (No Entry code)</t>
  </si>
  <si>
    <t>4/25/2022 8:00:00 PM</t>
  </si>
  <si>
    <t>APEX_JRL:CSHJNL:MGJRL:J:CJ:MG:JRL:MAR DATA ACCESS FEE:20220426:001BK00160403A::0:Cash:Margin:Journal between accounts</t>
  </si>
  <si>
    <t>APEX_CSH::MGCSH:J:CJ:MG:CSH:XFER CASH TO MARGIN:20220426:476289928::1:N/A:N/A:Not documented</t>
  </si>
  <si>
    <t>APEX_CSH::MGCSH:J:CJ:MG:CSH:XFER MARGIN TO CASH:20220426:476289929::0:N/A:N/A:Not documented</t>
  </si>
  <si>
    <t>5/15/2022 8:00:00 PM</t>
  </si>
  <si>
    <t>APEX_:CSHINT:QQ:H:DI:QQ::FROM 04/16 THRU 05/15 @ 6 1/2%:20220516:00000000019839:3:0:Stock:Margin:Automated Interest Charges (No Entry code)</t>
  </si>
  <si>
    <t>5/24/2022 6:10:08 AM</t>
  </si>
  <si>
    <t>5/25/2022 6:10:08 AM</t>
  </si>
  <si>
    <t>5/24/2022 8:00:00 PM</t>
  </si>
  <si>
    <t>APEX_JRL:CSHJNL:MGJRL:J:CJ:MG:JRL:APR DATA ACCESS FEE:20220525:001BK01640342A::0:Cash:Margin:Journal between accounts</t>
  </si>
  <si>
    <t>APEX_CSH::MGCSH:J:CJ:MG:CSH:XFER CASH TO MARGIN:20220525:489171451::1:N/A:N/A:Not documented</t>
  </si>
  <si>
    <t>APEX_CSH::MGCSH:J:CJ:MG:CSH:XFER MARGIN TO CASH:20220525:489171452::0:N/A:N/A:Not documented</t>
  </si>
  <si>
    <t>6/15/2022 8:00:00 PM</t>
  </si>
  <si>
    <t>APEX_:CSHINT:QQ:H:DI:QQ::FROM 05/16 THRU 06/15 @ 7    %:20220616:00000000020032:3:0:Stock:Margin:Automated Interest Charges (No Entry code)</t>
  </si>
  <si>
    <t>7/17/2022 8:00:00 PM</t>
  </si>
  <si>
    <t>APEX_:CSHINT:QQ:H:DI:QQ::FROM 06/16 THRU 07/15 @ 7    %:20220718:00000000015415:3:0:Stock:Margin:Automated Interest Charges (No Entry code)</t>
  </si>
  <si>
    <t>7/26/2022 8:00:00 PM</t>
  </si>
  <si>
    <t>APEX_CSH::MGCSH:J:CJ:MG:CSH:XFER CASH TO MARGIN:20220727:514911904::1:N/A:N/A:Not documented</t>
  </si>
  <si>
    <t>APEX_CSH::MGCSH:J:CJ:MG:CSH:XFER MARGIN TO CASH:20220727:514911905::0:N/A:N/A:Not documented</t>
  </si>
  <si>
    <t>APEX_JRL:CSHJNL:MGJRL:J:CJ:MG:JRL:JUNE DATA ACCESS FEE:20220727:001BK01890418A::0:Cash:Margin:Journal between accounts</t>
  </si>
  <si>
    <t>8/15/2022 8:00:00 PM</t>
  </si>
  <si>
    <t>APEX_:CSHINT:QQ:H:DI:QQ::FROM 07/16 THRU 08/15 @ 7    %:20220816:00000000021853:3:0:Stock:Margin:Automated Interest Charges (No Entry code)</t>
  </si>
  <si>
    <t>8/26/2022 6:15:28 AM</t>
  </si>
  <si>
    <t>8/29/2022 8:00:00 PM</t>
  </si>
  <si>
    <t>APEX_JRL:CSHJNL:MGJRL:J:CJ:MG:JRL:JULY DATA ACCESS FEE:20220830:001BK00420076A::0:Cash:Margin:Journal between accounts</t>
  </si>
  <si>
    <t>APEX_CSH::MGCSH:J:CJ:MG:CSH:XFER CASH TO MARGIN:20220830:528290488::1:N/A:N/A:Not documented</t>
  </si>
  <si>
    <t>APEX_CSH::MGCSH:J:CJ:MG:CSH:XFER MARGIN TO CASH:20220830:528290489::0:N/A:N/A:Not documented</t>
  </si>
  <si>
    <t>9/15/2022 8:00:00 PM</t>
  </si>
  <si>
    <t>APEX_:CSHINT:QQ:H:DI:QQ::FROM 08/16 THRU 08/31 @ 7    %:20220916:00000000015747:3:0:Stock:Margin:Automated Interest Charges (No Entry code)</t>
  </si>
  <si>
    <t>APEX_:CSHINT:QQ:H:DI:QQ::FROM 09/01 THRU 09/15 @ 8 1/2%:20220916:00000000015748:3:1:Stock:Margin:Automated Interest Charges (No Entry code)</t>
  </si>
  <si>
    <t>9/21/2022 8:00:00 PM</t>
  </si>
  <si>
    <t>APEX_JRL:CSHJNL:MGJRL:J:CJ:MG:JRL:AUG DATA ACCESS FEE:20220922:001BK02110396A::0:Cash:Margin:Journal between accounts</t>
  </si>
  <si>
    <t>APEX_CSH::MGCSH:J:CJ:MG:CSH:XFER CASH TO MARGIN:20220922:536938304::1:N/A:N/A:Not documented</t>
  </si>
  <si>
    <t>APEX_CSH::MGCSH:J:CJ:MG:CSH:XFER MARGIN TO CASH:20220922:536938305::0:N/A:N/A:Not documented</t>
  </si>
  <si>
    <t>10/4/2022 6:10:30 AM</t>
  </si>
  <si>
    <t>10/7/2022 6:10:11 AM</t>
  </si>
  <si>
    <t>10/11/2022 6:10:29 AM</t>
  </si>
  <si>
    <t>10/16/2022 8:00:00 PM</t>
  </si>
  <si>
    <t>APEX_:CSHINT:QQ:H:DI:QQ::FROM 09/16 THRU 10/15 @ 8 1/2%:20221017:00000000020565:3:0:Stock:Margin:Automated Interest Charges (No Entry code)</t>
  </si>
  <si>
    <t>10/24/2022 8:00:00 PM</t>
  </si>
  <si>
    <t>APEX_JRL:CSHJNL:MGJRL:J:CJ:MG:JRL:SEP DATA ACCESS FEE:20221025:001BK00190383A::0:Cash:Margin:Journal between accounts</t>
  </si>
  <si>
    <t>APEX_CSH::MGCSH:J:CJ:MG:CSH:XFER CASH TO MARGIN:20221025:551223608::1:N/A:N/A:Not documented</t>
  </si>
  <si>
    <t>APEX_CSH::MGCSH:J:CJ:MG:CSH:XFER MARGIN TO CASH:20221025:551223609::0:N/A:N/A:Not documented</t>
  </si>
  <si>
    <t>11/10/2022 8:29:27 AM</t>
  </si>
  <si>
    <t>11/15/2022 6:10:13 AM</t>
  </si>
  <si>
    <t>11/15/2022 7:00:00 PM</t>
  </si>
  <si>
    <t>APEX_:CSHINT:QQ:H:DI:QQ::FROM 10/16 THRU 11/15 @ 8 1/2%:20221116:00000000020850:3:0:Stock:Margin:Automated Interest Charges (No Entry code)</t>
  </si>
  <si>
    <t>11/17/2022 6:10:28 AM</t>
  </si>
  <si>
    <t>11/23/2022 6:10:10 AM</t>
  </si>
  <si>
    <t>11/28/2022 7:00:00 PM</t>
  </si>
  <si>
    <t>APEX_WRD:CSHJNL:FWWRD:J:CJ:FW:WRD:Wire Funds Received:20221129:YKBEQK6N01RU09::0:Cash:Cash Management:Wire Transfer</t>
  </si>
  <si>
    <t>12/1/2022 6:10:16 AM</t>
  </si>
  <si>
    <t>12/16/2022 6:10:12 AM</t>
  </si>
  <si>
    <t>12/15/2022 7:00:00 PM</t>
  </si>
  <si>
    <t>APEX_:CSHINT:QQ:H:DI:QQ::FROM 11/16 THRU 12/15 @ 8 3/4%:20221216:00000000019267:3:0:Stock:Margin:Automated Interest Charges (No Entry code)</t>
  </si>
  <si>
    <t>12/22/2022 6:10:09 AM</t>
  </si>
  <si>
    <t>12/23/2022 6:10:19 AM</t>
  </si>
  <si>
    <t>12/29/2022 7:00:00 PM</t>
  </si>
  <si>
    <t>APEX_:CSHINT:QQ:H:DI:QQ::FROM 12/16 THRU 12/31 @ 8 3/4%:20221230:00000000013736:3:0:Stock:Margin:Automated Interest Charges (No Entry code)</t>
  </si>
  <si>
    <t>1/5/2023 7:00:00 PM</t>
  </si>
  <si>
    <t>APEX_WRD:CSHJNL:FWWRD:J:CJ:FW:WRD:Wire Funds Received:20230106:R3GESK0NBZHZX4::0:Cash:Cash Management:Wire Transfer</t>
  </si>
  <si>
    <t>1/10/2023 6:10:11 AM</t>
  </si>
  <si>
    <t>1/16/2023 7:00:00 PM</t>
  </si>
  <si>
    <t>APEX_:CSHINT:QQ:H:DI:QQ::FROM 01/01 THRU 01/15 @ 9 3/4%:20230117:00000000014932:3:0:Stock:Margin:Automated Interest Charges (No Entry code)</t>
  </si>
  <si>
    <t>2/15/2023 7:00:00 PM</t>
  </si>
  <si>
    <t>APEX_:CSHINT:QQ:H:DI:QQ::FROM 01/16 THRU 02/15 @ 9 3/4%:20230216:00000000023449:3:0:Stock:Margin:Automated Interest Charges (No Entry code)</t>
  </si>
  <si>
    <t>3/14/2023 8:00:00 PM</t>
  </si>
  <si>
    <t>APEX_JRL:CSHJNL:MGJRL:J:CJ:MG:JRL:FEB DATA ACCESS FEE:20230315:001BK00540352A::0:Cash:Margin:Journal between accounts</t>
  </si>
  <si>
    <t>APEX_CSH::MGCSH:J:CJ:MG:CSH:XFER CASH TO MARGIN:20230315:598933938::1:N/A:N/A:Not documented</t>
  </si>
  <si>
    <t>APEX_CSH::MGCSH:J:CJ:MG:CSH:XFER MARGIN TO CASH:20230315:598933939::0:N/A:N/A:Not documented</t>
  </si>
  <si>
    <t>3/15/2023 8:00:00 PM</t>
  </si>
  <si>
    <t>APEX_:CSHINT:QQ:H:DI:QQ::FROM 02/16 THRU 02/28 @ 9 3/4%:20230316:00000000018681:3:0:Stock:Margin:Automated Interest Charges (No Entry code)</t>
  </si>
  <si>
    <t>APEX_:CSHINT:QQ:H:DI:QQ::FROM 03/01 THRU 03/15 @10 3/4%:20230316:00000000018682:3:1:Stock:Margin:Automated Interest Charges (No Entry code)</t>
  </si>
  <si>
    <t>4/8/2023 6:17:45 AM</t>
  </si>
  <si>
    <t>4/16/2023 8:00:00 PM</t>
  </si>
  <si>
    <t>APEX_:CSHINT:QQ:H:DI:QQ::FROM 03/16 THRU 04/15 @10 3/4%:20230417:00000000021483:3:0:Stock:Margin:Automated Interest Charges (No Entry code)</t>
  </si>
  <si>
    <t>4/19/2023 8:00:00 PM</t>
  </si>
  <si>
    <t>APEX_JRL:CSHJNL:MGJRL:J:CJ:MG:JRL:MAR DATA ACCESS FEE:20230420:001BK00440092A::0:Cash:Margin:Journal between accounts</t>
  </si>
  <si>
    <t>APEX_CSH::MGCSH:J:CJ:MG:CSH:XFER CASH TO MARGIN:20230420:614288874::1:N/A:N/A:Not documented</t>
  </si>
  <si>
    <t>APEX_CSH::MGCSH:J:CJ:MG:CSH:XFER MARGIN TO CASH:20230420:614288875::0:N/A:N/A:Not documented</t>
  </si>
  <si>
    <t>4/25/2023 6:10:09 AM</t>
  </si>
  <si>
    <t>4/25/2023 6:15:43 AM</t>
  </si>
  <si>
    <t>5/15/2023 8:00:00 PM</t>
  </si>
  <si>
    <t>APEX_:CSHINT:QQ:H:DI:QQ::FROM 04/16 THRU 05/15 @10 3/4%:20230516:00000000019693:3:0:Stock:Margin:Automated Interest Charges (No Entry code)</t>
  </si>
  <si>
    <t>6/15/2023 8:00:00 PM</t>
  </si>
  <si>
    <t>APEX_JRL:CSHJNL:MGJRL:J:CJ:MG:JRL:MAY DATA ACCESS FEE:20230616:001BK02580070A::0:Cash:Margin:Journal between accounts</t>
  </si>
  <si>
    <t>APEX_CSH::MGCSH:J:CJ:MG:CSH:XFER CASH TO MARGIN:20230616:637952469::1:N/A:N/A:Not documented</t>
  </si>
  <si>
    <t>APEX_CSH::MGCSH:J:CJ:MG:CSH:XFER MARGIN TO CASH:20230616:637952470::0:N/A:N/A:Not documented</t>
  </si>
  <si>
    <t>APEX_:CSHINT:QQ:H:DI:QQ::FROM 05/16 THRU 06/15 @10 3/4%:20230616:00000000021115:3:0:Stock:Margin:Automated Interest Charges (No Entry code)</t>
  </si>
  <si>
    <t>6/28/2023 6:15:36 AM</t>
  </si>
  <si>
    <t>7/16/2023 8:00:00 PM</t>
  </si>
  <si>
    <t>APEX_:CSHINT:QQ:H:DI:QQ::FROM 06/16 THRU 07/15 @10 3/4%:20230717:00000000016738:3:0:Stock:Margin:Automated Interest Charges (No Entry code)</t>
  </si>
  <si>
    <t>7/19/2023 8:00:00 PM</t>
  </si>
  <si>
    <t>APEX_JRL:CSHJNL:MGJRL:J:CJ:MG:JRL:JUNE DATA ACCESS FEE:20230720:001BK00460390A::0:Cash:Margin:Journal between accounts</t>
  </si>
  <si>
    <t>APEX_CSH::MGCSH:J:CJ:MG:CSH:XFER CASH TO MARGIN:20230720:651523719::1:N/A:N/A:Not documented</t>
  </si>
  <si>
    <t>APEX_CSH::MGCSH:J:CJ:MG:CSH:XFER MARGIN TO CASH:20230720:651523720::0:N/A:N/A:Not documented</t>
  </si>
  <si>
    <t>8/15/2023 8:00:00 PM</t>
  </si>
  <si>
    <t>APEX_JRL:CSHJNL:MGJRL:J:CJ:MG:JRL:JULY DATA ACCESS FEE:20230816:001BK02150364A::0:Cash:Margin:Journal between accounts</t>
  </si>
  <si>
    <t>APEX_CSH::MGCSH:J:CJ:MG:CSH:XFER CASH TO MARGIN:20230816:662129986::1:N/A:N/A:Not documented</t>
  </si>
  <si>
    <t>APEX_CSH::MGCSH:J:CJ:MG:CSH:XFER MARGIN TO CASH:20230816:662129987::0:N/A:N/A:Not documented</t>
  </si>
  <si>
    <t>APEX_:CSHINT:QQ:H:DI:QQ::FROM 07/16 THRU 08/15 @10 3/4%:20230816:00000000019976:3:0:Stock:Margin:Automated Interest Charges (No Entry code)</t>
  </si>
  <si>
    <t>9/10/2023 8:00:00 PM</t>
  </si>
  <si>
    <t>APEX_WRD:CSHJNL:FWWRD:J:CJ:FW:WRD:Wire Funds Received:20230911:JTG5ZBX6PRZ6FR::0:Cash:Cash Management:Wire Transfer</t>
  </si>
  <si>
    <t>9/17/2023 8:00:00 PM</t>
  </si>
  <si>
    <t>APEX_:CSHINT:QQ:H:DI:QQ::FROM 08/16 THRU 09/15 @10 3/4%:20230918:00000000016979:3:0:Stock:Margin:Automated Interest Charges (No Entry code)</t>
  </si>
  <si>
    <t>9/18/2023 8:00:00 PM</t>
  </si>
  <si>
    <t>APEX_JRL:CSHJNL:MGJRL:J:CJ:MG:JRL:Aug Data Access Fee:20230919:T532A5-187::0:Cash:Margin:Journal between accounts</t>
  </si>
  <si>
    <t>APEX_CSH::MGCSH:J:CJ:MG:CSH:XFER CASH TO MARGIN:20230919:674675537::1:N/A:N/A:Not documented</t>
  </si>
  <si>
    <t>APEX_CSH::MGCSH:J:CJ:MG:CSH:XFER MARGIN TO CASH:20230919:674675538::0:N/A:N/A:Not documented</t>
  </si>
  <si>
    <t>10/10/2023 8:00:00 PM</t>
  </si>
  <si>
    <t>APEX_JRL:CSHJNL:MGJRL:J:CJ:MG:JRL:SEPT DATA ACCESS FEE:20231011:001BK01410427A::0:Cash:Margin:Journal between accounts</t>
  </si>
  <si>
    <t>APEX_CSH::MGCSH:J:CJ:MG:CSH:XFER CASH TO MARGIN:20231011:682091430::1:N/A:N/A:Not documented</t>
  </si>
  <si>
    <t>APEX_CSH::MGCSH:J:CJ:MG:CSH:XFER MARGIN TO CASH:20231011:682091431::0:N/A:N/A:Not documented</t>
  </si>
  <si>
    <t>10/15/2023 8:00:00 PM</t>
  </si>
  <si>
    <t>APEX_:CSHINT:QQ:H:DI:QQ::FROM 09/16 THRU 10/15 @10 3/4%:20231016:00000000015888:3:0:Stock:Margin:Automated Interest Charges (No Entry code)</t>
  </si>
  <si>
    <t>11/14/2023 7:00:00 PM</t>
  </si>
  <si>
    <t>APEX_JRL:CSHJNL:MGJRL:J:CJ:MG:JRL:OCT DATA ACCESS FEE:20231115:001BK00260412A::0:Cash:Margin:Journal between accounts</t>
  </si>
  <si>
    <t>APEX_CSH::MGCSH:J:CJ:MG:CSH:XFER CASH TO MARGIN:20231115:695303753::1:N/A:N/A:Not documented</t>
  </si>
  <si>
    <t>APEX_CSH::MGCSH:J:CJ:MG:CSH:XFER MARGIN TO CASH:20231115:695303754::0:N/A:N/A:Not documented</t>
  </si>
  <si>
    <t>11/15/2023 7:00:00 PM</t>
  </si>
  <si>
    <t>APEX_:CSHINT:QQ:H:DI:QQ::FROM 10/16 THRU 11/15 @10 3/4%:20231116:00000000017515:3:0:Stock:Margin:Automated Interest Charges (No Entry code)</t>
  </si>
  <si>
    <t>12/17/2023 7:00:00 PM</t>
  </si>
  <si>
    <t>APEX_:CSHINT:QQ:H:DI:QQ::FROM 11/16 THRU 12/15 @10 3/4%:20231218:00000000018954:3:0:Stock:Margin:Automated Interest Charges (No Entry code)</t>
  </si>
  <si>
    <t>12/18/2023 7:00:00 PM</t>
  </si>
  <si>
    <t>APEX_JRL:CSHJNL:MGJRL:J:CJ:MG:JRL:NOV D/A FEE 5DP05378:20231219:001BK01230397A::0:Cash:Margin:Journal between accounts</t>
  </si>
  <si>
    <t>APEX_CSH::MGCSH:J:CJ:MG:CSH:XFER CASH TO MARGIN:20231219:707019267::1:N/A:N/A:Not documented</t>
  </si>
  <si>
    <t>APEX_CSH::MGCSH:J:CJ:MG:CSH:XFER MARGIN TO CASH:20231219:707019268::0:N/A:N/A:Not documented</t>
  </si>
  <si>
    <t>12/28/2023 7:00:00 PM</t>
  </si>
  <si>
    <t>APEX_:CSHINT:QQ:H:DI:QQ::FROM 12/16 THRU 12/31 @10 3/4%:20231229:00000000013805:3:0:Stock:Margin:Automated Interest Charges (No Entry code)</t>
  </si>
  <si>
    <t>1/10/2024 7:00:00 PM</t>
  </si>
  <si>
    <t>APEX_JRL:CSHJNL:MGJRL:J:CJ:MG:JRL:DEC DATA ACCESS FEE:20240111:001BK01270370A::0:Cash:Margin:Journal between accounts</t>
  </si>
  <si>
    <t>APEX_CSH::MGCSH:J:CJ:MG:CSH:XFER CASH TO MARGIN:20240111:716180140::1:N/A:N/A:Not documented</t>
  </si>
  <si>
    <t>APEX_CSH::MGCSH:J:CJ:MG:CSH:XFER MARGIN TO CASH:20240111:716180141::0:N/A:N/A:Not documented</t>
  </si>
  <si>
    <t>1/15/2024 7:00:00 PM</t>
  </si>
  <si>
    <t>APEX_:CSHINT:QQ:H:DI:QQ::FROM 01/01 THRU 01/15 @10 3/4%:20240116:00000000014528:3:0:Stock:Margin:Automated Interest Charges (No Entry code)</t>
  </si>
  <si>
    <t>2/13/2024 7:00:00 PM</t>
  </si>
  <si>
    <t>APEX_JRL:CSHJNL:MGJRL:J:CJ:MG:JRL:JAN DATA ACCESS FEE:20240214:001BK00260368A::0:Cash:Margin:Journal between accounts</t>
  </si>
  <si>
    <t>APEX_CSH::MGCSH:J:CJ:MG:CSH:XFER CASH TO MARGIN:20240214:728591360::1:N/A:N/A:Not documented</t>
  </si>
  <si>
    <t>APEX_CSH::MGCSH:J:CJ:MG:CSH:XFER MARGIN TO CASH:20240214:728591361::0:N/A:N/A:Not documented</t>
  </si>
  <si>
    <t>2/15/2024 7:00:00 PM</t>
  </si>
  <si>
    <t>APEX_:CSHINT:QQ:H:DI:QQ::FROM 01/16 THRU 02/15 @10 3/4%:20240216:00000000017271:3:0:Stock:Margin:Automated Interest Charges (No Entry code)</t>
  </si>
  <si>
    <t>3/14/2024 8:00:00 PM</t>
  </si>
  <si>
    <t>APEX_JRL:CSHJNL:MGJRL:J:CJ:MG:JRL:Feb Data Access Fee:20240315:T588CF-154::0:Cash:Margin:Journal between accounts</t>
  </si>
  <si>
    <t>APEX_CSH::MGCSH:J:CJ:MG:CSH:XFER CASH TO MARGIN:20240315:740125985::1:N/A:N/A:Not documented</t>
  </si>
  <si>
    <t>APEX_CSH::MGCSH:J:CJ:MG:CSH:XFER MARGIN TO CASH:20240315:740125986::0:N/A:N/A:Not documented</t>
  </si>
  <si>
    <t>3/17/2024 8:00:00 PM</t>
  </si>
  <si>
    <t>APEX_:CSHINT:QQ:H:DI:QQ::FROM 02/16 THRU 03/15 @10 3/4%:20240318:00000000016797:3:0:Stock:Margin:Automated Interest Charges (No Entry code)</t>
  </si>
  <si>
    <t>3/27/2024 6:10:08 AM</t>
  </si>
  <si>
    <t>3/27/2024 6:15:35 AM</t>
  </si>
  <si>
    <t>3/26/2024 8:00:00 PM</t>
  </si>
  <si>
    <t>APEX_CSH::MGCSH:J:CJ:MG:CSH:XFER CASH TO MARGIN:20240327:743876550::0:N/A:N/A:Not documented</t>
  </si>
  <si>
    <t>APEX_CSH::MGCSH:J:CJ:MG:CSH:XFER MARGIN TO CASH:20240327:743876551::0:N/A:N/A:Not documented</t>
  </si>
  <si>
    <t>4/3/2024 8:00:00 PM</t>
  </si>
  <si>
    <t>APEX_WRD:CSHJNL:FWWRD:J:CJ:FW:WRD:Wire Funds Received:20240404:I2APLFW422AKR7::0:Cash:Cash Management:Wire Transfer</t>
  </si>
  <si>
    <t>4/10/2024 8:00:00 PM</t>
  </si>
  <si>
    <t>APEX_JRL:CSHJNL:MGJRL:J:CJ:MG:JRL:MAR DATA ACCESS FEE:20240411:001BK00080337A::0:Cash:Margin:Journal between accounts</t>
  </si>
  <si>
    <t>APEX_CSH::MGCSH:J:CJ:MG:CSH:XFER CASH TO MARGIN:20240411:749769935::1:N/A:N/A:Not documented</t>
  </si>
  <si>
    <t>APEX_CSH::MGCSH:J:CJ:MG:CSH:XFER MARGIN TO CASH:20240411:749769936::0:N/A:N/A:Not documented</t>
  </si>
  <si>
    <t>4/15/2024 8:00:00 PM</t>
  </si>
  <si>
    <t>APEX_:CSHINT:QQ:H:DI:QQ::FROM 03/16 THRU 04/15 @10 3/4%:20240416:00000000016418:3:0:Stock:Margin:Automated Interest Charges (No Entry code)</t>
  </si>
  <si>
    <t>5/14/2024 8:00:00 PM</t>
  </si>
  <si>
    <t>APEX_JRL:CSHJNL:MGJRL:J:CJ:MG:JRL:APR DATA ACCESS FEE:20240515:001BK00380338A::0:Cash:Margin:Journal between accounts</t>
  </si>
  <si>
    <t>APEX_CSH::MGCSH:J:CJ:MG:CSH:XFER CASH TO MARGIN:20240515:760554570::1:N/A:N/A:Not documented</t>
  </si>
  <si>
    <t>APEX_CSH::MGCSH:J:CJ:MG:CSH:XFER MARGIN TO CASH:20240515:760554571::0:N/A:N/A:Not documented</t>
  </si>
  <si>
    <t>5/15/2024 8:00:00 PM</t>
  </si>
  <si>
    <t>APEX_:CSHINT:QQ:H:DI:QQ::FROM 04/16 THRU 05/15 @10 3/4%:20240516:00000000018596:3:0:Stock:Margin:Automated Interest Charges (No Entry code)</t>
  </si>
  <si>
    <t>6/16/2024 8:00:00 PM</t>
  </si>
  <si>
    <t>APEX_:CSHINT:QQ:H:DI:QQ::FROM 05/16 THRU 06/15 @10 3/4%:20240617:00000000015670:3:0:Stock:Margin:Automated Interest Charges (No Entry code)</t>
  </si>
  <si>
    <t>Value</t>
  </si>
  <si>
    <t>11/4/2019 8:00:02 AM</t>
  </si>
  <si>
    <t>3/2/2020 8:00:06 AM</t>
  </si>
  <si>
    <t>7/7/2020 8:00:01 AM</t>
  </si>
  <si>
    <t>7/14/2020 8:00:03 AM</t>
  </si>
  <si>
    <t>11/19/2020 8:44:22 AM</t>
  </si>
  <si>
    <t>11/23/2020 8:00:05 AM</t>
  </si>
  <si>
    <t>11/24/2020 8:00:07 AM</t>
  </si>
  <si>
    <t>1/8/2021 8:00:06 AM</t>
  </si>
  <si>
    <t>1/26/2021 8:00:03 AM</t>
  </si>
  <si>
    <t>2/22/2021 8:00:03 AM</t>
  </si>
  <si>
    <t>11/18/2021 8:00:01 AM</t>
  </si>
  <si>
    <t>10/10/2022 12:01:11 PM</t>
  </si>
  <si>
    <t>10/10/2022 12:02:18 PM</t>
  </si>
  <si>
    <t>Column1</t>
  </si>
  <si>
    <t>Total</t>
  </si>
  <si>
    <t>Option</t>
  </si>
  <si>
    <t>Expiry</t>
  </si>
  <si>
    <t>Call/Put</t>
  </si>
  <si>
    <t>Cumulative sent</t>
  </si>
  <si>
    <t>Depósitos</t>
  </si>
  <si>
    <t>Comisiones</t>
  </si>
  <si>
    <t>P/L</t>
  </si>
  <si>
    <t xml:space="preserve"> P/L profit %</t>
  </si>
  <si>
    <t>Column12</t>
  </si>
  <si>
    <t>Share</t>
  </si>
  <si>
    <t>TSLA Sep 2022 28.67 Put</t>
  </si>
  <si>
    <t>TSLA Sep 2022 143.33 Put</t>
  </si>
  <si>
    <t>Column3</t>
  </si>
  <si>
    <t>Column4</t>
  </si>
  <si>
    <t>Closed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</si>
</sst>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165" fontId="0" fillId="3" borderId="0" xfId="0" applyNumberFormat="1" applyFill="1"/>
    <xf numFmtId="2" fontId="0" fillId="3" borderId="0" xfId="0" applyNumberFormat="1" applyFill="1"/>
    <xf numFmtId="9" fontId="0" fillId="3" borderId="0" xfId="1" applyFont="1" applyFill="1" applyBorder="1"/>
    <xf numFmtId="0" fontId="0" fillId="3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164" fontId="0" fillId="0" borderId="0" xfId="0" applyNumberFormat="1"/>
    <xf numFmtId="0" fontId="3" fillId="2" borderId="0" xfId="0" applyFont="1" applyFill="1" applyAlignment="1">
      <alignment horizontal="centerContinuous"/>
    </xf>
    <xf numFmtId="165" fontId="3" fillId="2" borderId="0" xfId="0" applyNumberFormat="1" applyFont="1" applyFill="1" applyAlignment="1">
      <alignment horizontal="centerContinuous"/>
    </xf>
    <xf numFmtId="165" fontId="3" fillId="3" borderId="0" xfId="0" applyNumberFormat="1" applyFont="1" applyFill="1" applyAlignment="1">
      <alignment horizontal="centerContinuous"/>
    </xf>
    <xf numFmtId="0" fontId="3" fillId="3" borderId="0" xfId="0" applyFont="1" applyFill="1" applyAlignment="1">
      <alignment horizontal="center"/>
    </xf>
    <xf numFmtId="0" fontId="3" fillId="0" borderId="0" xfId="0" applyFont="1"/>
    <xf numFmtId="22" fontId="0" fillId="0" borderId="0" xfId="0" applyNumberFormat="1"/>
    <xf numFmtId="14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Continuous"/>
    </xf>
    <xf numFmtId="9" fontId="3" fillId="3" borderId="0" xfId="1" applyFont="1" applyFill="1" applyBorder="1" applyAlignment="1">
      <alignment horizontal="centerContinuous"/>
    </xf>
    <xf numFmtId="165" fontId="3" fillId="4" borderId="0" xfId="0" applyNumberFormat="1" applyFont="1" applyFill="1" applyAlignment="1">
      <alignment horizontal="centerContinuous"/>
    </xf>
    <xf numFmtId="165" fontId="0" fillId="4" borderId="0" xfId="0" applyNumberFormat="1" applyFill="1"/>
    <xf numFmtId="2" fontId="0" fillId="4" borderId="0" xfId="0" applyNumberFormat="1" applyFill="1"/>
  </cellXfs>
  <cellStyles count="2">
    <cellStyle name="Normal" xfId="0" builtinId="0"/>
    <cellStyle name="Percent" xfId="1" builtinId="5"/>
  </cellStyles>
  <dxfs count="55">
    <dxf>
      <numFmt numFmtId="2" formatCode="0.00"/>
      <fill>
        <patternFill>
          <fgColor indexed="64"/>
          <bgColor rgb="FFFFFF00"/>
        </patternFill>
      </fill>
    </dxf>
    <dxf>
      <numFmt numFmtId="165" formatCode="_-[$$-409]* #,##0.00_ ;_-[$$-409]* \-#,##0.00\ ;_-[$$-409]* &quot;-&quot;??_ ;_-@_ "/>
      <fill>
        <patternFill>
          <fgColor indexed="64"/>
          <bgColor theme="4" tint="0.59999389629810485"/>
        </patternFill>
      </fill>
    </dxf>
    <dxf>
      <numFmt numFmtId="2" formatCode="0.00"/>
      <fill>
        <patternFill>
          <fgColor indexed="64"/>
          <bgColor rgb="FFFFFF00"/>
        </patternFill>
      </fill>
    </dxf>
    <dxf>
      <numFmt numFmtId="2" formatCode="0.00"/>
      <fill>
        <patternFill>
          <fgColor indexed="64"/>
          <bgColor rgb="FFFFFF00"/>
        </patternFill>
      </fill>
    </dxf>
    <dxf>
      <numFmt numFmtId="2" formatCode="0.00"/>
      <fill>
        <patternFill>
          <fgColor indexed="64"/>
          <bgColor rgb="FFFFFF00"/>
        </patternFill>
      </fill>
    </dxf>
    <dxf>
      <numFmt numFmtId="2" formatCode="0.00"/>
    </dxf>
    <dxf>
      <fill>
        <patternFill>
          <fgColor indexed="64"/>
          <bgColor theme="4" tint="0.59999389629810485"/>
        </patternFill>
      </fill>
    </dxf>
    <dxf>
      <numFmt numFmtId="2" formatCode="0.00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3D3D3"/>
        </patternFill>
      </fill>
      <alignment horizontal="centerContinuous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3D3D3"/>
        </patternFill>
      </fill>
      <alignment horizontal="centerContinuous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3D3D3"/>
        </patternFill>
      </fill>
      <alignment horizontal="centerContinuous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27" formatCode="dd/mm/yyyy\ hh:mm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3D3D3"/>
        </patternFill>
      </fill>
      <alignment horizontal="centerContinuous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165" formatCode="_-[$$-409]* #,##0.00_ ;_-[$$-409]* \-#,##0.00\ ;_-[$$-409]* &quot;-&quot;??_ ;_-@_ "/>
      <fill>
        <patternFill patternType="solid">
          <fgColor indexed="64"/>
          <bgColor theme="4" tint="0.59999389629810485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3D3D3"/>
        </patternFill>
      </fill>
      <alignment horizontal="centerContinuous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B66C0-AAD5-4FD7-95EF-E91E8E9F60BA}" name="Balance" displayName="Balance" ref="A1:I1293" totalsRowShown="0" headerRowDxfId="54" headerRowBorderDxfId="53" tableBorderDxfId="52" totalsRowBorderDxfId="51">
  <autoFilter ref="A1:I1293" xr:uid="{A74B66C0-AAD5-4FD7-95EF-E91E8E9F60BA}"/>
  <tableColumns count="9">
    <tableColumn id="1" xr3:uid="{9299FAA2-3150-4700-8477-F500AAD4FC93}" name="Date"/>
    <tableColumn id="2" xr3:uid="{C3A55B69-EC65-41CF-B706-672A5C0CC381}" name="Cash" dataDxfId="50"/>
    <tableColumn id="3" xr3:uid="{2C31E155-785B-4353-96D3-BB8C6E43412A}" name="Position" dataDxfId="49"/>
    <tableColumn id="4" xr3:uid="{7D389D9E-354F-4AF0-8482-20F0F4BE5E99}" name="Commissions" dataDxfId="48"/>
    <tableColumn id="5" xr3:uid="{919A9829-4E0C-4570-8C68-C487FB8478C1}" name="Withdrawal/Deposit" dataDxfId="47"/>
    <tableColumn id="6" xr3:uid="{74E8D610-82F3-4E44-84A2-F9F932077D2D}" name="End of Day Account Value" dataDxfId="46"/>
    <tableColumn id="9" xr3:uid="{5A46A9C0-306F-498B-BEF3-66AF5D76F9E8}" name="Cumulative sent" dataDxfId="45">
      <calculatedColumnFormula>Balance[[#This Row],[Withdrawal/Deposit]]+G1</calculatedColumnFormula>
    </tableColumn>
    <tableColumn id="10" xr3:uid="{C341156E-8022-4019-9851-52AB59C1ADC0}" name="P/L" dataDxfId="44">
      <calculatedColumnFormula>Balance[[#This Row],[End of Day Account Value]]-Balance[[#This Row],[Cumulative sent]]</calculatedColumnFormula>
    </tableColumn>
    <tableColumn id="8" xr3:uid="{CC5587F9-A6A0-4912-94CD-B3CE6FFF8F6C}" name=" P/L profit %" dataDxfId="43" dataCellStyle="Percent">
      <calculatedColumnFormula>IFERROR(Balance[[#This Row],[P/L]]/Balance[[#This Row],[Cumulative sent]],0)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22B0D-467E-490D-AF5C-ABDACE3DDFD8}" name="Trade_History" displayName="Trade_History" ref="A1:O97" totalsRowShown="0" headerRowDxfId="42" headerRowBorderDxfId="41" tableBorderDxfId="40" totalsRowBorderDxfId="39">
  <autoFilter ref="A1:O97" xr:uid="{53722B0D-467E-490D-AF5C-ABDACE3DDFD8}"/>
  <sortState xmlns:xlrd2="http://schemas.microsoft.com/office/spreadsheetml/2017/richdata2" ref="A17:O91">
    <sortCondition ref="B1:B97"/>
  </sortState>
  <tableColumns count="15">
    <tableColumn id="1" xr3:uid="{EE9B4678-F5A8-4823-AE84-163B5062CC5A}" name="Order Id" dataDxfId="38"/>
    <tableColumn id="2" xr3:uid="{BCC69131-A226-4CD1-85E1-357A933BBC48}" name="Symbol"/>
    <tableColumn id="3" xr3:uid="{5D47C28C-95C7-4950-A65E-4C9F593896BF}" name="Execution Time" dataDxfId="37"/>
    <tableColumn id="4" xr3:uid="{944F36D3-01EA-48AF-A24E-E901DD94389F}" name="Side"/>
    <tableColumn id="5" xr3:uid="{4B4122AF-901C-457C-AD3F-49D30115C2BD}" name="Quantity"/>
    <tableColumn id="6" xr3:uid="{7629624B-8CF5-4690-8FFB-0FC44B857F39}" name="Price" dataDxfId="5"/>
    <tableColumn id="9" xr3:uid="{61C1B5AC-A488-4606-96BA-39502B7D51A7}" name="Closed Q" dataDxfId="4"/>
    <tableColumn id="10" xr3:uid="{BF84D9EC-F746-4139-B4A3-18C11A44C0BF}" name="Column1" dataDxfId="3"/>
    <tableColumn id="14" xr3:uid="{FE928A0F-D65A-4263-A1E8-1503398F9FE6}" name="Column3" dataDxfId="2"/>
    <tableColumn id="15" xr3:uid="{72E45BA2-17C6-492B-B754-D78A059B7571}" name="Column4" dataDxfId="0"/>
    <tableColumn id="7" xr3:uid="{57DD78E2-EC5F-43AC-9E08-755BDBE52408}" name="Total" dataDxfId="1">
      <calculatedColumnFormula>Trade_History[[#This Row],[Quantity]]*Trade_History[[#This Row],[Price]]</calculatedColumnFormula>
    </tableColumn>
    <tableColumn id="8" xr3:uid="{9489AB45-F804-4468-8EDF-7328183DF2F8}" name="TSLA" dataDxfId="36">
      <calculatedColumnFormula>IF(ISNUMBER(SEARCH("TSLA",Trade_History[[#This Row],[Symbol]])),TRUE,FALSE)</calculatedColumnFormula>
    </tableColumn>
    <tableColumn id="11" xr3:uid="{9539DEE5-AD6F-4BBE-A0D1-7DDDA98CF521}" name="Option" dataDxfId="35">
      <calculatedColumnFormula>IF(AND(Trade_History[[#This Row],[TSLA]],ISNUMBER(SEARCH(" ",Trade_History[[#This Row],[Symbol]]))),TRUE,FALSE)</calculatedColumnFormula>
    </tableColumn>
    <tableColumn id="13" xr3:uid="{E136A62B-4E23-4B62-8B37-6E9EBC3B7AEA}" name="Call/Put" dataDxfId="34">
      <calculatedColumnFormula>IF(Trade_History[[#This Row],[Option]],TRIM(RIGHT(SUBSTITUTE(Trade_History[[#This Row],[Symbol]], " ", REPT(" ", 100)), 100)),FALSE)</calculatedColumnFormula>
    </tableColumn>
    <tableColumn id="12" xr3:uid="{47DF9419-5A9F-4ABC-A2A2-C7165FBCBA17}" name="Expiry" dataDxfId="33">
      <calculatedColumnFormula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6F12B4-BD0B-4AAC-B836-232471E33B4B}" name="Withdrawal_Deposit_Details" displayName="Withdrawal_Deposit_Details" ref="A1:F342" totalsRowShown="0" headerRowDxfId="32" headerRowBorderDxfId="31" tableBorderDxfId="30" totalsRowBorderDxfId="29">
  <autoFilter ref="A1:F342" xr:uid="{3D6F12B4-BD0B-4AAC-B836-232471E33B4B}"/>
  <tableColumns count="6">
    <tableColumn id="1" xr3:uid="{7E4F0056-6723-46AD-8321-9CA4BD4FF215}" name="Date"/>
    <tableColumn id="2" xr3:uid="{1851CF78-D3BF-4E6A-955A-7956003BD738}" name="Withdrawal/Deposit" dataDxfId="28"/>
    <tableColumn id="3" xr3:uid="{B2E83B60-C3F1-4112-A806-7E48D032E80E}" name="Reason" dataDxfId="27"/>
    <tableColumn id="6" xr3:uid="{6FDB92C7-3E02-4FE9-ADEF-E97ED73533F6}" name="Comisiones" dataDxfId="26">
      <calculatedColumnFormula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calculatedColumnFormula>
    </tableColumn>
    <tableColumn id="5" xr3:uid="{77F5EF22-310F-4C5E-A167-2319B3D4BB1D}" name="Depósitos" dataDxfId="25">
      <calculatedColumnFormula>IF(OR(ISNUMBER(SEARCH("Wire Funds Received",Withdrawal_Deposit_Details[[#This Row],[Reason]])),AND(Withdrawal_Deposit_Details[[#This Row],[Comisiones]]=FALSE,ISNUMBER(SEARCH("Account clearing",Withdrawal_Deposit_Details[[#This Row],[Reason]])))),TRUE,FALSE)</calculatedColumnFormula>
    </tableColumn>
    <tableColumn id="4" xr3:uid="{665C5C82-F631-48F8-8E1E-4F49D9B0F90E}" name="Column1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29A113-93CB-4F93-8D6F-0B671AF146E4}" name="Commisions_Fees" displayName="Commisions_Fees" ref="A1:F73" totalsRowShown="0" headerRowDxfId="23" headerRowBorderDxfId="22" tableBorderDxfId="21" totalsRowBorderDxfId="20">
  <autoFilter ref="A1:F73" xr:uid="{CD29A113-93CB-4F93-8D6F-0B671AF146E4}"/>
  <tableColumns count="6">
    <tableColumn id="1" xr3:uid="{FACD3C01-A281-4405-8E07-E5034B712CFA}" name="Date"/>
    <tableColumn id="2" xr3:uid="{A1A9999D-ABDF-48AC-A81E-6D3924358FB4}" name="Commissions"/>
    <tableColumn id="3" xr3:uid="{2064B289-D8A7-42FC-9715-66CF859A82CF}" name="Value" dataDxfId="19"/>
    <tableColumn id="5" xr3:uid="{CF85B1FF-B2C9-4C20-ACFD-0F8A1DE04B99}" name="Option" dataDxfId="18">
      <calculatedColumnFormula>IF(Commisions_Fees[[#This Row],[Value]]=14.95,Commisions_Fees[[#This Row],[Value]],FALSE)</calculatedColumnFormula>
    </tableColumn>
    <tableColumn id="6" xr3:uid="{80EDBD8A-1D1E-4622-B12E-2253CEAB3988}" name="Share" dataDxfId="17">
      <calculatedColumnFormula>IF(Commisions_Fees[[#This Row],[Value]]=12.95,Commisions_Fees[[#This Row],[Value]],FALSE)</calculatedColumnFormula>
    </tableColumn>
    <tableColumn id="4" xr3:uid="{B044390A-48F6-42C8-92BE-A1A42918EE95}" name="Column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B959F-60E7-480F-8613-C0A01A8743C3}" name="Orders_History" displayName="Orders_History" ref="A1:R103" totalsRowShown="0" headerRowDxfId="16" headerRowBorderDxfId="15" tableBorderDxfId="14" totalsRowBorderDxfId="13">
  <autoFilter ref="A1:R103" xr:uid="{1FFB959F-60E7-480F-8613-C0A01A8743C3}"/>
  <tableColumns count="18">
    <tableColumn id="1" xr3:uid="{0B8CA0BD-5D61-4585-A78D-D983EFC01F48}" name="Id"/>
    <tableColumn id="2" xr3:uid="{C9080258-A60A-4061-93CA-48CA50B6AE81}" name="Symbol"/>
    <tableColumn id="3" xr3:uid="{028C251B-6BA8-430C-AF3E-CEE0285B99EA}" name="Created"/>
    <tableColumn id="4" xr3:uid="{623C255E-B985-4B2F-BBF1-A1D9C22F82FE}" name="Status"/>
    <tableColumn id="5" xr3:uid="{2E373F5A-2300-4104-8AA3-7D7C71501C41}" name="Duration"/>
    <tableColumn id="6" xr3:uid="{0321AABC-5AE9-45B2-B44F-F208AAA8BF85}" name="Historical Cost Basis" dataDxfId="12"/>
    <tableColumn id="7" xr3:uid="{8247FF60-6F6A-40A3-BD5A-BC71464E8FAA}" name="Description"/>
    <tableColumn id="8" xr3:uid="{9A6917AC-7A8A-437F-ABF3-951A4FDE266A}" name="Limit" dataDxfId="11"/>
    <tableColumn id="9" xr3:uid="{978D427A-C404-4B57-9DFF-54C0DF294A30}" name="Stop" dataDxfId="10"/>
    <tableColumn id="10" xr3:uid="{37CA26C4-FA8B-4234-8604-3CCF417EF49D}" name="Type"/>
    <tableColumn id="11" xr3:uid="{4F598964-0984-4802-9495-C0BBE27DF014}" name="Side"/>
    <tableColumn id="12" xr3:uid="{CE7A3628-D6C3-420B-BB27-87EB7B742FBA}" name="Quantity"/>
    <tableColumn id="13" xr3:uid="{2990E454-AA79-4477-B887-8C12CD9B771E}" name="Open/Fill" dataDxfId="9"/>
    <tableColumn id="14" xr3:uid="{422F5629-3AB4-4372-9EFF-AFAA2DA9C78A}" name="Comment"/>
    <tableColumn id="15" xr3:uid="{B754E192-1D6A-4B3E-B2A9-997040A06D51}" name="Per Trade Commission" dataDxfId="8"/>
    <tableColumn id="16" xr3:uid="{4218C91A-1DC6-4EAC-92F2-26B74DEABF13}" name="Per Contract Commission"/>
    <tableColumn id="17" xr3:uid="{AF93A534-F1C6-4A23-A8E9-3D334959B190}" name="Commissions amount" dataDxfId="7"/>
    <tableColumn id="18" xr3:uid="{192C74BF-B1C9-4211-8C8E-5CD54DB43370}" name="Column1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1295"/>
  <sheetViews>
    <sheetView workbookViewId="0">
      <pane ySplit="1" topLeftCell="A2" activePane="bottomLeft" state="frozen"/>
      <selection pane="bottomLeft" activeCell="G15" sqref="G15"/>
    </sheetView>
  </sheetViews>
  <sheetFormatPr defaultRowHeight="14.4" x14ac:dyDescent="0.3"/>
  <cols>
    <col min="1" max="1" width="10.5546875" bestFit="1" customWidth="1"/>
    <col min="2" max="2" width="12.77734375" style="1" bestFit="1" customWidth="1"/>
    <col min="3" max="3" width="12.109375" style="1" bestFit="1" customWidth="1"/>
    <col min="4" max="4" width="13.88671875" style="1" customWidth="1"/>
    <col min="5" max="5" width="19.77734375" style="1" customWidth="1"/>
    <col min="6" max="9" width="24.6640625" style="1" customWidth="1"/>
  </cols>
  <sheetData>
    <row r="1" spans="1:9" s="15" customForma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20" t="s">
        <v>4</v>
      </c>
      <c r="F1" s="12" t="s">
        <v>5</v>
      </c>
      <c r="G1" s="13" t="s">
        <v>2006</v>
      </c>
      <c r="H1" s="18" t="s">
        <v>2009</v>
      </c>
      <c r="I1" s="19" t="s">
        <v>2010</v>
      </c>
    </row>
    <row r="2" spans="1:9" x14ac:dyDescent="0.3">
      <c r="A2" t="s">
        <v>6</v>
      </c>
      <c r="B2" s="1">
        <v>0</v>
      </c>
      <c r="C2" s="1">
        <v>0</v>
      </c>
      <c r="D2" s="1">
        <v>0</v>
      </c>
      <c r="E2" s="21">
        <v>0</v>
      </c>
      <c r="F2" s="1">
        <v>0</v>
      </c>
      <c r="G2" s="2">
        <f>IF(ISNUMBER(G1),G1+Balance[[#This Row],[Withdrawal/Deposit]],0)</f>
        <v>0</v>
      </c>
      <c r="H2" s="3">
        <f>Balance[[#This Row],[End of Day Account Value]]-Balance[[#This Row],[Cumulative sent]]</f>
        <v>0</v>
      </c>
      <c r="I2" s="4">
        <f>IFERROR(Balance[[#This Row],[P/L]]/Balance[[#This Row],[Cumulative sent]],0)</f>
        <v>0</v>
      </c>
    </row>
    <row r="3" spans="1:9" x14ac:dyDescent="0.3">
      <c r="A3" t="s">
        <v>7</v>
      </c>
      <c r="B3" s="1">
        <v>0</v>
      </c>
      <c r="C3" s="1">
        <v>0</v>
      </c>
      <c r="D3" s="1">
        <v>0</v>
      </c>
      <c r="E3" s="21">
        <v>2275.16</v>
      </c>
      <c r="F3" s="1">
        <v>0</v>
      </c>
      <c r="G3" s="2">
        <f>IF(ISNUMBER(G2),G2+Balance[[#This Row],[Withdrawal/Deposit]],0)</f>
        <v>2275.16</v>
      </c>
      <c r="H3" s="3">
        <f>Balance[[#This Row],[End of Day Account Value]]-Balance[[#This Row],[Cumulative sent]]</f>
        <v>-2275.16</v>
      </c>
      <c r="I3" s="4">
        <f>IFERROR(Balance[[#This Row],[P/L]]/Balance[[#This Row],[Cumulative sent]],0)</f>
        <v>-1</v>
      </c>
    </row>
    <row r="4" spans="1:9" x14ac:dyDescent="0.3">
      <c r="A4" t="s">
        <v>8</v>
      </c>
      <c r="B4" s="1">
        <v>-0.70199999999999996</v>
      </c>
      <c r="C4" s="1">
        <v>569.52</v>
      </c>
      <c r="D4" s="1">
        <v>-12.95</v>
      </c>
      <c r="E4" s="21">
        <v>-1706.37</v>
      </c>
      <c r="F4" s="1">
        <v>568.81799999999998</v>
      </c>
      <c r="G4" s="2">
        <f>IF(ISNUMBER(G3),G3+Balance[[#This Row],[Withdrawal/Deposit]],0)</f>
        <v>568.79</v>
      </c>
      <c r="H4" s="3">
        <f>Balance[[#This Row],[End of Day Account Value]]-Balance[[#This Row],[Cumulative sent]]</f>
        <v>2.8000000000020009E-2</v>
      </c>
      <c r="I4" s="4">
        <f>IFERROR(Balance[[#This Row],[P/L]]/Balance[[#This Row],[Cumulative sent]],0)</f>
        <v>4.9227307090525523E-5</v>
      </c>
    </row>
    <row r="5" spans="1:9" x14ac:dyDescent="0.3">
      <c r="A5" t="s">
        <v>9</v>
      </c>
      <c r="B5" s="1">
        <v>-0.7</v>
      </c>
      <c r="C5" s="1">
        <v>544.32000000000005</v>
      </c>
      <c r="D5" s="1">
        <v>0</v>
      </c>
      <c r="E5" s="21">
        <v>2E-3</v>
      </c>
      <c r="F5" s="1">
        <v>543.62</v>
      </c>
      <c r="G5" s="2">
        <f>IF(ISNUMBER(G4),G4+Balance[[#This Row],[Withdrawal/Deposit]],0)</f>
        <v>568.79199999999992</v>
      </c>
      <c r="H5" s="3">
        <f>Balance[[#This Row],[End of Day Account Value]]-Balance[[#This Row],[Cumulative sent]]</f>
        <v>-25.171999999999912</v>
      </c>
      <c r="I5" s="4">
        <f>IFERROR(Balance[[#This Row],[P/L]]/Balance[[#This Row],[Cumulative sent]],0)</f>
        <v>-4.4255193462636455E-2</v>
      </c>
    </row>
    <row r="6" spans="1:9" x14ac:dyDescent="0.3">
      <c r="A6" t="s">
        <v>10</v>
      </c>
      <c r="B6" s="1">
        <v>-0.7</v>
      </c>
      <c r="C6" s="1">
        <v>567</v>
      </c>
      <c r="D6" s="1">
        <v>0</v>
      </c>
      <c r="E6" s="21">
        <v>0</v>
      </c>
      <c r="F6" s="1">
        <v>566.29999999999995</v>
      </c>
      <c r="G6" s="2">
        <f>IF(ISNUMBER(G5),G5+Balance[[#This Row],[Withdrawal/Deposit]],0)</f>
        <v>568.79199999999992</v>
      </c>
      <c r="H6" s="3">
        <f>Balance[[#This Row],[End of Day Account Value]]-Balance[[#This Row],[Cumulative sent]]</f>
        <v>-2.4919999999999618</v>
      </c>
      <c r="I6" s="4">
        <f>IFERROR(Balance[[#This Row],[P/L]]/Balance[[#This Row],[Cumulative sent]],0)</f>
        <v>-4.3812149256669611E-3</v>
      </c>
    </row>
    <row r="7" spans="1:9" x14ac:dyDescent="0.3">
      <c r="A7" t="s">
        <v>11</v>
      </c>
      <c r="B7" s="1">
        <v>-0.7</v>
      </c>
      <c r="C7" s="1">
        <v>564.48</v>
      </c>
      <c r="D7" s="1">
        <v>0</v>
      </c>
      <c r="E7" s="21">
        <v>0</v>
      </c>
      <c r="F7" s="1">
        <v>563.78</v>
      </c>
      <c r="G7" s="2">
        <f>IF(ISNUMBER(G6),G6+Balance[[#This Row],[Withdrawal/Deposit]],0)</f>
        <v>568.79199999999992</v>
      </c>
      <c r="H7" s="3">
        <f>Balance[[#This Row],[End of Day Account Value]]-Balance[[#This Row],[Cumulative sent]]</f>
        <v>-5.0119999999999436</v>
      </c>
      <c r="I7" s="4">
        <f>IFERROR(Balance[[#This Row],[P/L]]/Balance[[#This Row],[Cumulative sent]],0)</f>
        <v>-8.811656985330216E-3</v>
      </c>
    </row>
    <row r="8" spans="1:9" x14ac:dyDescent="0.3">
      <c r="A8" t="s">
        <v>12</v>
      </c>
      <c r="B8" s="1">
        <v>-0.7</v>
      </c>
      <c r="C8" s="1">
        <v>536.76</v>
      </c>
      <c r="D8" s="1">
        <v>0</v>
      </c>
      <c r="E8" s="21">
        <v>0</v>
      </c>
      <c r="F8" s="1">
        <v>536.05999999999995</v>
      </c>
      <c r="G8" s="2">
        <f>IF(ISNUMBER(G7),G7+Balance[[#This Row],[Withdrawal/Deposit]],0)</f>
        <v>568.79199999999992</v>
      </c>
      <c r="H8" s="3">
        <f>Balance[[#This Row],[End of Day Account Value]]-Balance[[#This Row],[Cumulative sent]]</f>
        <v>-32.731999999999971</v>
      </c>
      <c r="I8" s="4">
        <f>IFERROR(Balance[[#This Row],[P/L]]/Balance[[#This Row],[Cumulative sent]],0)</f>
        <v>-5.7546519641626423E-2</v>
      </c>
    </row>
    <row r="9" spans="1:9" x14ac:dyDescent="0.3">
      <c r="A9" t="s">
        <v>13</v>
      </c>
      <c r="B9" s="1">
        <v>-0.7</v>
      </c>
      <c r="C9" s="1">
        <v>567</v>
      </c>
      <c r="D9" s="1">
        <v>0</v>
      </c>
      <c r="E9" s="21">
        <v>0</v>
      </c>
      <c r="F9" s="1">
        <v>566.29999999999995</v>
      </c>
      <c r="G9" s="2">
        <f>IF(ISNUMBER(G8),G8+Balance[[#This Row],[Withdrawal/Deposit]],0)</f>
        <v>568.79199999999992</v>
      </c>
      <c r="H9" s="3">
        <f>Balance[[#This Row],[End of Day Account Value]]-Balance[[#This Row],[Cumulative sent]]</f>
        <v>-2.4919999999999618</v>
      </c>
      <c r="I9" s="4">
        <f>IFERROR(Balance[[#This Row],[P/L]]/Balance[[#This Row],[Cumulative sent]],0)</f>
        <v>-4.3812149256669611E-3</v>
      </c>
    </row>
    <row r="10" spans="1:9" x14ac:dyDescent="0.3">
      <c r="A10" t="s">
        <v>14</v>
      </c>
      <c r="B10" s="1">
        <v>-0.7</v>
      </c>
      <c r="C10" s="1">
        <v>559.44000000000005</v>
      </c>
      <c r="D10" s="1">
        <v>0</v>
      </c>
      <c r="E10" s="21">
        <v>0</v>
      </c>
      <c r="F10" s="1">
        <v>558.74</v>
      </c>
      <c r="G10" s="2">
        <f>IF(ISNUMBER(G9),G9+Balance[[#This Row],[Withdrawal/Deposit]],0)</f>
        <v>568.79199999999992</v>
      </c>
      <c r="H10" s="3">
        <f>Balance[[#This Row],[End of Day Account Value]]-Balance[[#This Row],[Cumulative sent]]</f>
        <v>-10.051999999999907</v>
      </c>
      <c r="I10" s="4">
        <f>IFERROR(Balance[[#This Row],[P/L]]/Balance[[#This Row],[Cumulative sent]],0)</f>
        <v>-1.7672541104656728E-2</v>
      </c>
    </row>
    <row r="11" spans="1:9" x14ac:dyDescent="0.3">
      <c r="A11" t="s">
        <v>15</v>
      </c>
      <c r="B11" s="1">
        <v>-0.7</v>
      </c>
      <c r="C11" s="1">
        <v>536.76</v>
      </c>
      <c r="D11" s="1">
        <v>0</v>
      </c>
      <c r="E11" s="21">
        <v>0</v>
      </c>
      <c r="F11" s="1">
        <v>536.05999999999995</v>
      </c>
      <c r="G11" s="2">
        <f>IF(ISNUMBER(G10),G10+Balance[[#This Row],[Withdrawal/Deposit]],0)</f>
        <v>568.79199999999992</v>
      </c>
      <c r="H11" s="3">
        <f>Balance[[#This Row],[End of Day Account Value]]-Balance[[#This Row],[Cumulative sent]]</f>
        <v>-32.731999999999971</v>
      </c>
      <c r="I11" s="4">
        <f>IFERROR(Balance[[#This Row],[P/L]]/Balance[[#This Row],[Cumulative sent]],0)</f>
        <v>-5.7546519641626423E-2</v>
      </c>
    </row>
    <row r="12" spans="1:9" x14ac:dyDescent="0.3">
      <c r="A12" t="s">
        <v>16</v>
      </c>
      <c r="B12" s="1">
        <v>-0.7</v>
      </c>
      <c r="C12" s="1">
        <v>544.32000000000005</v>
      </c>
      <c r="D12" s="1">
        <v>0</v>
      </c>
      <c r="E12" s="21">
        <v>0</v>
      </c>
      <c r="F12" s="1">
        <v>543.62</v>
      </c>
      <c r="G12" s="2">
        <f>IF(ISNUMBER(G11),G11+Balance[[#This Row],[Withdrawal/Deposit]],0)</f>
        <v>568.79199999999992</v>
      </c>
      <c r="H12" s="3">
        <f>Balance[[#This Row],[End of Day Account Value]]-Balance[[#This Row],[Cumulative sent]]</f>
        <v>-25.171999999999912</v>
      </c>
      <c r="I12" s="4">
        <f>IFERROR(Balance[[#This Row],[P/L]]/Balance[[#This Row],[Cumulative sent]],0)</f>
        <v>-4.4255193462636455E-2</v>
      </c>
    </row>
    <row r="13" spans="1:9" x14ac:dyDescent="0.3">
      <c r="A13" t="s">
        <v>17</v>
      </c>
      <c r="B13" s="1">
        <v>-0.7</v>
      </c>
      <c r="C13" s="1">
        <v>509.04</v>
      </c>
      <c r="D13" s="1">
        <v>0</v>
      </c>
      <c r="E13" s="21">
        <v>0</v>
      </c>
      <c r="F13" s="1">
        <v>508.34</v>
      </c>
      <c r="G13" s="2">
        <f>IF(ISNUMBER(G12),G12+Balance[[#This Row],[Withdrawal/Deposit]],0)</f>
        <v>568.79199999999992</v>
      </c>
      <c r="H13" s="3">
        <f>Balance[[#This Row],[End of Day Account Value]]-Balance[[#This Row],[Cumulative sent]]</f>
        <v>-60.451999999999941</v>
      </c>
      <c r="I13" s="4">
        <f>IFERROR(Balance[[#This Row],[P/L]]/Balance[[#This Row],[Cumulative sent]],0)</f>
        <v>-0.10628138229792253</v>
      </c>
    </row>
    <row r="14" spans="1:9" x14ac:dyDescent="0.3">
      <c r="A14" t="s">
        <v>18</v>
      </c>
      <c r="B14" s="1">
        <v>-0.7</v>
      </c>
      <c r="C14" s="1">
        <v>491.4</v>
      </c>
      <c r="D14" s="1">
        <v>0</v>
      </c>
      <c r="E14" s="21">
        <v>0</v>
      </c>
      <c r="F14" s="1">
        <v>490.7</v>
      </c>
      <c r="G14" s="2">
        <f>IF(ISNUMBER(G13),G13+Balance[[#This Row],[Withdrawal/Deposit]],0)</f>
        <v>568.79199999999992</v>
      </c>
      <c r="H14" s="3">
        <f>Balance[[#This Row],[End of Day Account Value]]-Balance[[#This Row],[Cumulative sent]]</f>
        <v>-78.091999999999928</v>
      </c>
      <c r="I14" s="4">
        <f>IFERROR(Balance[[#This Row],[P/L]]/Balance[[#This Row],[Cumulative sent]],0)</f>
        <v>-0.13729447671556552</v>
      </c>
    </row>
    <row r="15" spans="1:9" x14ac:dyDescent="0.3">
      <c r="A15" t="s">
        <v>19</v>
      </c>
      <c r="B15" s="1">
        <v>-0.7</v>
      </c>
      <c r="C15" s="1">
        <v>496.44</v>
      </c>
      <c r="D15" s="1">
        <v>0</v>
      </c>
      <c r="E15" s="21">
        <v>0</v>
      </c>
      <c r="F15" s="1">
        <v>495.74</v>
      </c>
      <c r="G15" s="2">
        <f>IF(ISNUMBER(G14),G14+Balance[[#This Row],[Withdrawal/Deposit]],0)</f>
        <v>568.79199999999992</v>
      </c>
      <c r="H15" s="3">
        <f>Balance[[#This Row],[End of Day Account Value]]-Balance[[#This Row],[Cumulative sent]]</f>
        <v>-73.051999999999907</v>
      </c>
      <c r="I15" s="4">
        <f>IFERROR(Balance[[#This Row],[P/L]]/Balance[[#This Row],[Cumulative sent]],0)</f>
        <v>-0.1284335925962389</v>
      </c>
    </row>
    <row r="16" spans="1:9" x14ac:dyDescent="0.3">
      <c r="A16" t="s">
        <v>20</v>
      </c>
      <c r="B16" s="1">
        <v>-0.7</v>
      </c>
      <c r="C16" s="1">
        <v>458.64</v>
      </c>
      <c r="D16" s="1">
        <v>0</v>
      </c>
      <c r="E16" s="21">
        <v>0</v>
      </c>
      <c r="F16" s="1">
        <v>457.94</v>
      </c>
      <c r="G16" s="2">
        <f>IF(ISNUMBER(G15),G15+Balance[[#This Row],[Withdrawal/Deposit]],0)</f>
        <v>568.79199999999992</v>
      </c>
      <c r="H16" s="3">
        <f>Balance[[#This Row],[End of Day Account Value]]-Balance[[#This Row],[Cumulative sent]]</f>
        <v>-110.85199999999992</v>
      </c>
      <c r="I16" s="4">
        <f>IFERROR(Balance[[#This Row],[P/L]]/Balance[[#This Row],[Cumulative sent]],0)</f>
        <v>-0.19489022349118823</v>
      </c>
    </row>
    <row r="17" spans="1:9" x14ac:dyDescent="0.3">
      <c r="A17" t="s">
        <v>21</v>
      </c>
      <c r="B17" s="1">
        <v>-0.7</v>
      </c>
      <c r="C17" s="1">
        <v>486.36</v>
      </c>
      <c r="D17" s="1">
        <v>0</v>
      </c>
      <c r="E17" s="21">
        <v>0</v>
      </c>
      <c r="F17" s="1">
        <v>485.66</v>
      </c>
      <c r="G17" s="2">
        <f>IF(ISNUMBER(G16),G16+Balance[[#This Row],[Withdrawal/Deposit]],0)</f>
        <v>568.79199999999992</v>
      </c>
      <c r="H17" s="3">
        <f>Balance[[#This Row],[End of Day Account Value]]-Balance[[#This Row],[Cumulative sent]]</f>
        <v>-83.131999999999891</v>
      </c>
      <c r="I17" s="4">
        <f>IFERROR(Balance[[#This Row],[P/L]]/Balance[[#This Row],[Cumulative sent]],0)</f>
        <v>-0.14615536083489203</v>
      </c>
    </row>
    <row r="18" spans="1:9" x14ac:dyDescent="0.3">
      <c r="A18" t="s">
        <v>22</v>
      </c>
      <c r="B18" s="1">
        <v>-0.7</v>
      </c>
      <c r="C18" s="1">
        <v>511.56</v>
      </c>
      <c r="D18" s="1">
        <v>0</v>
      </c>
      <c r="E18" s="21">
        <v>0</v>
      </c>
      <c r="F18" s="1">
        <v>510.86</v>
      </c>
      <c r="G18" s="2">
        <f>IF(ISNUMBER(G17),G17+Balance[[#This Row],[Withdrawal/Deposit]],0)</f>
        <v>568.79199999999992</v>
      </c>
      <c r="H18" s="3">
        <f>Balance[[#This Row],[End of Day Account Value]]-Balance[[#This Row],[Cumulative sent]]</f>
        <v>-57.931999999999903</v>
      </c>
      <c r="I18" s="4">
        <f>IFERROR(Balance[[#This Row],[P/L]]/Balance[[#This Row],[Cumulative sent]],0)</f>
        <v>-0.10185094023825918</v>
      </c>
    </row>
    <row r="19" spans="1:9" x14ac:dyDescent="0.3">
      <c r="A19" t="s">
        <v>23</v>
      </c>
      <c r="B19" s="1">
        <v>-0.7</v>
      </c>
      <c r="C19" s="1">
        <v>501.48</v>
      </c>
      <c r="D19" s="1">
        <v>0</v>
      </c>
      <c r="E19" s="21">
        <v>0</v>
      </c>
      <c r="F19" s="1">
        <v>500.78</v>
      </c>
      <c r="G19" s="2">
        <f>IF(ISNUMBER(G18),G18+Balance[[#This Row],[Withdrawal/Deposit]],0)</f>
        <v>568.79199999999992</v>
      </c>
      <c r="H19" s="3">
        <f>Balance[[#This Row],[End of Day Account Value]]-Balance[[#This Row],[Cumulative sent]]</f>
        <v>-68.011999999999944</v>
      </c>
      <c r="I19" s="4">
        <f>IFERROR(Balance[[#This Row],[P/L]]/Balance[[#This Row],[Cumulative sent]],0)</f>
        <v>-0.1195727084769124</v>
      </c>
    </row>
    <row r="20" spans="1:9" x14ac:dyDescent="0.3">
      <c r="A20" t="s">
        <v>24</v>
      </c>
      <c r="B20" s="1">
        <v>-0.7</v>
      </c>
      <c r="C20" s="1">
        <v>476.28</v>
      </c>
      <c r="D20" s="1">
        <v>0</v>
      </c>
      <c r="E20" s="21">
        <v>0</v>
      </c>
      <c r="F20" s="1">
        <v>475.58</v>
      </c>
      <c r="G20" s="2">
        <f>IF(ISNUMBER(G19),G19+Balance[[#This Row],[Withdrawal/Deposit]],0)</f>
        <v>568.79199999999992</v>
      </c>
      <c r="H20" s="3">
        <f>Balance[[#This Row],[End of Day Account Value]]-Balance[[#This Row],[Cumulative sent]]</f>
        <v>-93.211999999999932</v>
      </c>
      <c r="I20" s="4">
        <f>IFERROR(Balance[[#This Row],[P/L]]/Balance[[#This Row],[Cumulative sent]],0)</f>
        <v>-0.16387712907354524</v>
      </c>
    </row>
    <row r="21" spans="1:9" x14ac:dyDescent="0.3">
      <c r="A21" t="s">
        <v>25</v>
      </c>
      <c r="B21" s="1">
        <v>-0.7</v>
      </c>
      <c r="C21" s="1">
        <v>342.72</v>
      </c>
      <c r="D21" s="1">
        <v>0</v>
      </c>
      <c r="E21" s="21">
        <v>0</v>
      </c>
      <c r="F21" s="1">
        <v>342.02</v>
      </c>
      <c r="G21" s="2">
        <f>IF(ISNUMBER(G20),G20+Balance[[#This Row],[Withdrawal/Deposit]],0)</f>
        <v>568.79199999999992</v>
      </c>
      <c r="H21" s="3">
        <f>Balance[[#This Row],[End of Day Account Value]]-Balance[[#This Row],[Cumulative sent]]</f>
        <v>-226.77199999999993</v>
      </c>
      <c r="I21" s="4">
        <f>IFERROR(Balance[[#This Row],[P/L]]/Balance[[#This Row],[Cumulative sent]],0)</f>
        <v>-0.39869055823569949</v>
      </c>
    </row>
    <row r="22" spans="1:9" x14ac:dyDescent="0.3">
      <c r="A22" t="s">
        <v>26</v>
      </c>
      <c r="B22" s="1">
        <v>-0.7</v>
      </c>
      <c r="C22" s="1">
        <v>327.60000000000002</v>
      </c>
      <c r="D22" s="1">
        <v>0</v>
      </c>
      <c r="E22" s="21">
        <v>0</v>
      </c>
      <c r="F22" s="1">
        <v>326.89999999999998</v>
      </c>
      <c r="G22" s="2">
        <f>IF(ISNUMBER(G21),G21+Balance[[#This Row],[Withdrawal/Deposit]],0)</f>
        <v>568.79199999999992</v>
      </c>
      <c r="H22" s="3">
        <f>Balance[[#This Row],[End of Day Account Value]]-Balance[[#This Row],[Cumulative sent]]</f>
        <v>-241.89199999999994</v>
      </c>
      <c r="I22" s="4">
        <f>IFERROR(Balance[[#This Row],[P/L]]/Balance[[#This Row],[Cumulative sent]],0)</f>
        <v>-0.42527321059367917</v>
      </c>
    </row>
    <row r="23" spans="1:9" x14ac:dyDescent="0.3">
      <c r="A23" t="s">
        <v>27</v>
      </c>
      <c r="B23" s="1">
        <v>-0.7</v>
      </c>
      <c r="C23" s="1">
        <v>299.88</v>
      </c>
      <c r="D23" s="1">
        <v>0</v>
      </c>
      <c r="E23" s="21">
        <v>0</v>
      </c>
      <c r="F23" s="1">
        <v>299.18</v>
      </c>
      <c r="G23" s="2">
        <f>IF(ISNUMBER(G22),G22+Balance[[#This Row],[Withdrawal/Deposit]],0)</f>
        <v>568.79199999999992</v>
      </c>
      <c r="H23" s="3">
        <f>Balance[[#This Row],[End of Day Account Value]]-Balance[[#This Row],[Cumulative sent]]</f>
        <v>-269.61199999999991</v>
      </c>
      <c r="I23" s="4">
        <f>IFERROR(Balance[[#This Row],[P/L]]/Balance[[#This Row],[Cumulative sent]],0)</f>
        <v>-0.47400807324997529</v>
      </c>
    </row>
    <row r="24" spans="1:9" x14ac:dyDescent="0.3">
      <c r="A24" t="s">
        <v>28</v>
      </c>
      <c r="B24" s="1">
        <v>-0.7</v>
      </c>
      <c r="C24" s="1">
        <v>297.36</v>
      </c>
      <c r="D24" s="1">
        <v>0</v>
      </c>
      <c r="E24" s="21">
        <v>2166</v>
      </c>
      <c r="F24" s="1">
        <v>296.66000000000003</v>
      </c>
      <c r="G24" s="2">
        <f>IF(ISNUMBER(G23),G23+Balance[[#This Row],[Withdrawal/Deposit]],0)</f>
        <v>2734.7919999999999</v>
      </c>
      <c r="H24" s="3">
        <f>Balance[[#This Row],[End of Day Account Value]]-Balance[[#This Row],[Cumulative sent]]</f>
        <v>-2438.1320000000001</v>
      </c>
      <c r="I24" s="4">
        <f>IFERROR(Balance[[#This Row],[P/L]]/Balance[[#This Row],[Cumulative sent]],0)</f>
        <v>-0.89152374293913395</v>
      </c>
    </row>
    <row r="25" spans="1:9" x14ac:dyDescent="0.3">
      <c r="A25" t="s">
        <v>29</v>
      </c>
      <c r="B25" s="1">
        <v>540.79999999999995</v>
      </c>
      <c r="C25" s="1">
        <v>264.60000000000002</v>
      </c>
      <c r="D25" s="1">
        <v>0</v>
      </c>
      <c r="E25" s="21">
        <v>-1656.5</v>
      </c>
      <c r="F25" s="1">
        <v>805.4</v>
      </c>
      <c r="G25" s="2">
        <f>IF(ISNUMBER(G24),G24+Balance[[#This Row],[Withdrawal/Deposit]],0)</f>
        <v>1078.2919999999999</v>
      </c>
      <c r="H25" s="3">
        <f>Balance[[#This Row],[End of Day Account Value]]-Balance[[#This Row],[Cumulative sent]]</f>
        <v>-272.89199999999994</v>
      </c>
      <c r="I25" s="4">
        <f>IFERROR(Balance[[#This Row],[P/L]]/Balance[[#This Row],[Cumulative sent]],0)</f>
        <v>-0.25307801597340979</v>
      </c>
    </row>
    <row r="26" spans="1:9" x14ac:dyDescent="0.3">
      <c r="A26" t="s">
        <v>30</v>
      </c>
      <c r="B26" s="1">
        <v>5.2</v>
      </c>
      <c r="C26" s="1">
        <v>772.54</v>
      </c>
      <c r="D26" s="1">
        <v>-12.95</v>
      </c>
      <c r="E26" s="21">
        <v>24</v>
      </c>
      <c r="F26" s="1">
        <v>777.74</v>
      </c>
      <c r="G26" s="2">
        <f>IF(ISNUMBER(G25),G25+Balance[[#This Row],[Withdrawal/Deposit]],0)</f>
        <v>1102.2919999999999</v>
      </c>
      <c r="H26" s="3">
        <f>Balance[[#This Row],[End of Day Account Value]]-Balance[[#This Row],[Cumulative sent]]</f>
        <v>-324.55199999999991</v>
      </c>
      <c r="I26" s="4">
        <f>IFERROR(Balance[[#This Row],[P/L]]/Balance[[#This Row],[Cumulative sent]],0)</f>
        <v>-0.29443377979700475</v>
      </c>
    </row>
    <row r="27" spans="1:9" x14ac:dyDescent="0.3">
      <c r="A27" t="s">
        <v>31</v>
      </c>
      <c r="B27" s="1">
        <v>5.2</v>
      </c>
      <c r="C27" s="1">
        <v>866.4</v>
      </c>
      <c r="D27" s="1">
        <v>0</v>
      </c>
      <c r="E27" s="21">
        <v>0</v>
      </c>
      <c r="F27" s="1">
        <v>871.6</v>
      </c>
      <c r="G27" s="2">
        <f>IF(ISNUMBER(G26),G26+Balance[[#This Row],[Withdrawal/Deposit]],0)</f>
        <v>1102.2919999999999</v>
      </c>
      <c r="H27" s="3">
        <f>Balance[[#This Row],[End of Day Account Value]]-Balance[[#This Row],[Cumulative sent]]</f>
        <v>-230.69199999999989</v>
      </c>
      <c r="I27" s="4">
        <f>IFERROR(Balance[[#This Row],[P/L]]/Balance[[#This Row],[Cumulative sent]],0)</f>
        <v>-0.20928392839646837</v>
      </c>
    </row>
    <row r="28" spans="1:9" x14ac:dyDescent="0.3">
      <c r="A28" t="s">
        <v>32</v>
      </c>
      <c r="B28" s="1">
        <v>5.2</v>
      </c>
      <c r="C28" s="1">
        <v>786.98</v>
      </c>
      <c r="D28" s="1">
        <v>0</v>
      </c>
      <c r="E28" s="21">
        <v>0</v>
      </c>
      <c r="F28" s="1">
        <v>792.18</v>
      </c>
      <c r="G28" s="2">
        <f>IF(ISNUMBER(G27),G27+Balance[[#This Row],[Withdrawal/Deposit]],0)</f>
        <v>1102.2919999999999</v>
      </c>
      <c r="H28" s="3">
        <f>Balance[[#This Row],[End of Day Account Value]]-Balance[[#This Row],[Cumulative sent]]</f>
        <v>-310.11199999999997</v>
      </c>
      <c r="I28" s="4">
        <f>IFERROR(Balance[[#This Row],[P/L]]/Balance[[#This Row],[Cumulative sent]],0)</f>
        <v>-0.28133380265846075</v>
      </c>
    </row>
    <row r="29" spans="1:9" x14ac:dyDescent="0.3">
      <c r="A29" t="s">
        <v>33</v>
      </c>
      <c r="B29" s="1">
        <v>5.2</v>
      </c>
      <c r="C29" s="1">
        <v>815.86</v>
      </c>
      <c r="D29" s="1">
        <v>0</v>
      </c>
      <c r="E29" s="21">
        <v>0</v>
      </c>
      <c r="F29" s="1">
        <v>821.06</v>
      </c>
      <c r="G29" s="2">
        <f>IF(ISNUMBER(G28),G28+Balance[[#This Row],[Withdrawal/Deposit]],0)</f>
        <v>1102.2919999999999</v>
      </c>
      <c r="H29" s="3">
        <f>Balance[[#This Row],[End of Day Account Value]]-Balance[[#This Row],[Cumulative sent]]</f>
        <v>-281.23199999999997</v>
      </c>
      <c r="I29" s="4">
        <f>IFERROR(Balance[[#This Row],[P/L]]/Balance[[#This Row],[Cumulative sent]],0)</f>
        <v>-0.2551338483813726</v>
      </c>
    </row>
    <row r="30" spans="1:9" x14ac:dyDescent="0.3">
      <c r="A30" t="s">
        <v>34</v>
      </c>
      <c r="B30" s="1">
        <v>5.2</v>
      </c>
      <c r="C30" s="1">
        <v>830.3</v>
      </c>
      <c r="D30" s="1">
        <v>0</v>
      </c>
      <c r="E30" s="21">
        <v>0</v>
      </c>
      <c r="F30" s="1">
        <v>835.5</v>
      </c>
      <c r="G30" s="2">
        <f>IF(ISNUMBER(G29),G29+Balance[[#This Row],[Withdrawal/Deposit]],0)</f>
        <v>1102.2919999999999</v>
      </c>
      <c r="H30" s="3">
        <f>Balance[[#This Row],[End of Day Account Value]]-Balance[[#This Row],[Cumulative sent]]</f>
        <v>-266.79199999999992</v>
      </c>
      <c r="I30" s="4">
        <f>IFERROR(Balance[[#This Row],[P/L]]/Balance[[#This Row],[Cumulative sent]],0)</f>
        <v>-0.24203387124282852</v>
      </c>
    </row>
    <row r="31" spans="1:9" x14ac:dyDescent="0.3">
      <c r="A31" t="s">
        <v>35</v>
      </c>
      <c r="B31" s="1">
        <v>5.2</v>
      </c>
      <c r="C31" s="1">
        <v>779.76</v>
      </c>
      <c r="D31" s="1">
        <v>0</v>
      </c>
      <c r="E31" s="21">
        <v>-71.599999999999994</v>
      </c>
      <c r="F31" s="1">
        <v>784.96</v>
      </c>
      <c r="G31" s="2">
        <f>IF(ISNUMBER(G30),G30+Balance[[#This Row],[Withdrawal/Deposit]],0)</f>
        <v>1030.692</v>
      </c>
      <c r="H31" s="3">
        <f>Balance[[#This Row],[End of Day Account Value]]-Balance[[#This Row],[Cumulative sent]]</f>
        <v>-245.73199999999997</v>
      </c>
      <c r="I31" s="4">
        <f>IFERROR(Balance[[#This Row],[P/L]]/Balance[[#This Row],[Cumulative sent]],0)</f>
        <v>-0.23841457971925656</v>
      </c>
    </row>
    <row r="32" spans="1:9" x14ac:dyDescent="0.3">
      <c r="A32" t="s">
        <v>36</v>
      </c>
      <c r="B32" s="1">
        <v>-3.75</v>
      </c>
      <c r="C32" s="1">
        <v>707.84879999999998</v>
      </c>
      <c r="D32" s="1">
        <v>0</v>
      </c>
      <c r="E32" s="21">
        <v>35.799999999999997</v>
      </c>
      <c r="F32" s="1">
        <v>704.09879999999998</v>
      </c>
      <c r="G32" s="2">
        <f>IF(ISNUMBER(G31),G31+Balance[[#This Row],[Withdrawal/Deposit]],0)</f>
        <v>1066.492</v>
      </c>
      <c r="H32" s="3">
        <f>Balance[[#This Row],[End of Day Account Value]]-Balance[[#This Row],[Cumulative sent]]</f>
        <v>-362.39319999999998</v>
      </c>
      <c r="I32" s="4">
        <f>IFERROR(Balance[[#This Row],[P/L]]/Balance[[#This Row],[Cumulative sent]],0)</f>
        <v>-0.33979926712999253</v>
      </c>
    </row>
    <row r="33" spans="1:9" x14ac:dyDescent="0.3">
      <c r="A33" t="s">
        <v>37</v>
      </c>
      <c r="B33" s="1">
        <v>-3.75</v>
      </c>
      <c r="C33" s="1">
        <v>717.37919999999997</v>
      </c>
      <c r="D33" s="1">
        <v>0</v>
      </c>
      <c r="E33" s="21">
        <v>0</v>
      </c>
      <c r="F33" s="1">
        <v>713.62919999999997</v>
      </c>
      <c r="G33" s="2">
        <f>IF(ISNUMBER(G32),G32+Balance[[#This Row],[Withdrawal/Deposit]],0)</f>
        <v>1066.492</v>
      </c>
      <c r="H33" s="3">
        <f>Balance[[#This Row],[End of Day Account Value]]-Balance[[#This Row],[Cumulative sent]]</f>
        <v>-352.86279999999999</v>
      </c>
      <c r="I33" s="4">
        <f>IFERROR(Balance[[#This Row],[P/L]]/Balance[[#This Row],[Cumulative sent]],0)</f>
        <v>-0.33086305382506387</v>
      </c>
    </row>
    <row r="34" spans="1:9" x14ac:dyDescent="0.3">
      <c r="A34" t="s">
        <v>38</v>
      </c>
      <c r="B34" s="1">
        <v>-3.75</v>
      </c>
      <c r="C34" s="1">
        <v>779.76</v>
      </c>
      <c r="D34" s="1">
        <v>0</v>
      </c>
      <c r="E34" s="21">
        <v>0</v>
      </c>
      <c r="F34" s="1">
        <v>776.01</v>
      </c>
      <c r="G34" s="2">
        <f>IF(ISNUMBER(G33),G33+Balance[[#This Row],[Withdrawal/Deposit]],0)</f>
        <v>1066.492</v>
      </c>
      <c r="H34" s="3">
        <f>Balance[[#This Row],[End of Day Account Value]]-Balance[[#This Row],[Cumulative sent]]</f>
        <v>-290.48199999999997</v>
      </c>
      <c r="I34" s="4">
        <f>IFERROR(Balance[[#This Row],[P/L]]/Balance[[#This Row],[Cumulative sent]],0)</f>
        <v>-0.27237147582916699</v>
      </c>
    </row>
    <row r="35" spans="1:9" x14ac:dyDescent="0.3">
      <c r="A35" t="s">
        <v>39</v>
      </c>
      <c r="B35" s="1">
        <v>-3.75</v>
      </c>
      <c r="C35" s="1">
        <v>808.64</v>
      </c>
      <c r="D35" s="1">
        <v>0</v>
      </c>
      <c r="E35" s="21">
        <v>0</v>
      </c>
      <c r="F35" s="1">
        <v>804.89</v>
      </c>
      <c r="G35" s="2">
        <f>IF(ISNUMBER(G34),G34+Balance[[#This Row],[Withdrawal/Deposit]],0)</f>
        <v>1066.492</v>
      </c>
      <c r="H35" s="3">
        <f>Balance[[#This Row],[End of Day Account Value]]-Balance[[#This Row],[Cumulative sent]]</f>
        <v>-261.60199999999998</v>
      </c>
      <c r="I35" s="4">
        <f>IFERROR(Balance[[#This Row],[P/L]]/Balance[[#This Row],[Cumulative sent]],0)</f>
        <v>-0.24529204157180737</v>
      </c>
    </row>
    <row r="36" spans="1:9" x14ac:dyDescent="0.3">
      <c r="A36" t="s">
        <v>40</v>
      </c>
      <c r="B36" s="1">
        <v>-3.75</v>
      </c>
      <c r="C36" s="1">
        <v>866.4</v>
      </c>
      <c r="D36" s="1">
        <v>0</v>
      </c>
      <c r="E36" s="21">
        <v>0</v>
      </c>
      <c r="F36" s="1">
        <v>862.65</v>
      </c>
      <c r="G36" s="2">
        <f>IF(ISNUMBER(G35),G35+Balance[[#This Row],[Withdrawal/Deposit]],0)</f>
        <v>1066.492</v>
      </c>
      <c r="H36" s="3">
        <f>Balance[[#This Row],[End of Day Account Value]]-Balance[[#This Row],[Cumulative sent]]</f>
        <v>-203.84199999999998</v>
      </c>
      <c r="I36" s="4">
        <f>IFERROR(Balance[[#This Row],[P/L]]/Balance[[#This Row],[Cumulative sent]],0)</f>
        <v>-0.1911331730570881</v>
      </c>
    </row>
    <row r="37" spans="1:9" x14ac:dyDescent="0.3">
      <c r="A37" t="s">
        <v>41</v>
      </c>
      <c r="B37" s="1">
        <v>-3.75</v>
      </c>
      <c r="C37" s="1">
        <v>844.74</v>
      </c>
      <c r="D37" s="1">
        <v>0</v>
      </c>
      <c r="E37" s="21">
        <v>0</v>
      </c>
      <c r="F37" s="1">
        <v>840.99</v>
      </c>
      <c r="G37" s="2">
        <f>IF(ISNUMBER(G36),G36+Balance[[#This Row],[Withdrawal/Deposit]],0)</f>
        <v>1066.492</v>
      </c>
      <c r="H37" s="3">
        <f>Balance[[#This Row],[End of Day Account Value]]-Balance[[#This Row],[Cumulative sent]]</f>
        <v>-225.50199999999995</v>
      </c>
      <c r="I37" s="4">
        <f>IFERROR(Balance[[#This Row],[P/L]]/Balance[[#This Row],[Cumulative sent]],0)</f>
        <v>-0.2114427487501078</v>
      </c>
    </row>
    <row r="38" spans="1:9" x14ac:dyDescent="0.3">
      <c r="A38" t="s">
        <v>42</v>
      </c>
      <c r="B38" s="1">
        <v>-3.75</v>
      </c>
      <c r="C38" s="1">
        <v>830.3</v>
      </c>
      <c r="D38" s="1">
        <v>0</v>
      </c>
      <c r="E38" s="21">
        <v>0</v>
      </c>
      <c r="F38" s="1">
        <v>826.55</v>
      </c>
      <c r="G38" s="2">
        <f>IF(ISNUMBER(G37),G37+Balance[[#This Row],[Withdrawal/Deposit]],0)</f>
        <v>1066.492</v>
      </c>
      <c r="H38" s="3">
        <f>Balance[[#This Row],[End of Day Account Value]]-Balance[[#This Row],[Cumulative sent]]</f>
        <v>-239.94200000000001</v>
      </c>
      <c r="I38" s="4">
        <f>IFERROR(Balance[[#This Row],[P/L]]/Balance[[#This Row],[Cumulative sent]],0)</f>
        <v>-0.22498246587878767</v>
      </c>
    </row>
    <row r="39" spans="1:9" x14ac:dyDescent="0.3">
      <c r="A39" t="s">
        <v>43</v>
      </c>
      <c r="B39" s="1">
        <v>-3.75</v>
      </c>
      <c r="C39" s="1">
        <v>873.62</v>
      </c>
      <c r="D39" s="1">
        <v>0</v>
      </c>
      <c r="E39" s="21">
        <v>0</v>
      </c>
      <c r="F39" s="1">
        <v>869.87</v>
      </c>
      <c r="G39" s="2">
        <f>IF(ISNUMBER(G38),G38+Balance[[#This Row],[Withdrawal/Deposit]],0)</f>
        <v>1066.492</v>
      </c>
      <c r="H39" s="3">
        <f>Balance[[#This Row],[End of Day Account Value]]-Balance[[#This Row],[Cumulative sent]]</f>
        <v>-196.62199999999996</v>
      </c>
      <c r="I39" s="4">
        <f>IFERROR(Balance[[#This Row],[P/L]]/Balance[[#This Row],[Cumulative sent]],0)</f>
        <v>-0.18436331449274815</v>
      </c>
    </row>
    <row r="40" spans="1:9" x14ac:dyDescent="0.3">
      <c r="A40" t="s">
        <v>44</v>
      </c>
      <c r="B40" s="1">
        <v>-3.75</v>
      </c>
      <c r="C40" s="1">
        <v>873.62</v>
      </c>
      <c r="D40" s="1">
        <v>0</v>
      </c>
      <c r="E40" s="21">
        <v>0</v>
      </c>
      <c r="F40" s="1">
        <v>869.87</v>
      </c>
      <c r="G40" s="2">
        <f>IF(ISNUMBER(G39),G39+Balance[[#This Row],[Withdrawal/Deposit]],0)</f>
        <v>1066.492</v>
      </c>
      <c r="H40" s="3">
        <f>Balance[[#This Row],[End of Day Account Value]]-Balance[[#This Row],[Cumulative sent]]</f>
        <v>-196.62199999999996</v>
      </c>
      <c r="I40" s="4">
        <f>IFERROR(Balance[[#This Row],[P/L]]/Balance[[#This Row],[Cumulative sent]],0)</f>
        <v>-0.18436331449274815</v>
      </c>
    </row>
    <row r="41" spans="1:9" x14ac:dyDescent="0.3">
      <c r="A41" t="s">
        <v>45</v>
      </c>
      <c r="B41" s="1">
        <v>-3.75</v>
      </c>
      <c r="C41" s="1">
        <v>859.18</v>
      </c>
      <c r="D41" s="1">
        <v>0</v>
      </c>
      <c r="E41" s="21">
        <v>0</v>
      </c>
      <c r="F41" s="1">
        <v>855.43</v>
      </c>
      <c r="G41" s="2">
        <f>IF(ISNUMBER(G40),G40+Balance[[#This Row],[Withdrawal/Deposit]],0)</f>
        <v>1066.492</v>
      </c>
      <c r="H41" s="3">
        <f>Balance[[#This Row],[End of Day Account Value]]-Balance[[#This Row],[Cumulative sent]]</f>
        <v>-211.06200000000001</v>
      </c>
      <c r="I41" s="4">
        <f>IFERROR(Balance[[#This Row],[P/L]]/Balance[[#This Row],[Cumulative sent]],0)</f>
        <v>-0.19790303162142803</v>
      </c>
    </row>
    <row r="42" spans="1:9" x14ac:dyDescent="0.3">
      <c r="A42" t="s">
        <v>46</v>
      </c>
      <c r="B42" s="1">
        <v>-3.75</v>
      </c>
      <c r="C42" s="1">
        <v>837.52</v>
      </c>
      <c r="D42" s="1">
        <v>0</v>
      </c>
      <c r="E42" s="21">
        <v>0</v>
      </c>
      <c r="F42" s="1">
        <v>833.77</v>
      </c>
      <c r="G42" s="2">
        <f>IF(ISNUMBER(G41),G41+Balance[[#This Row],[Withdrawal/Deposit]],0)</f>
        <v>1066.492</v>
      </c>
      <c r="H42" s="3">
        <f>Balance[[#This Row],[End of Day Account Value]]-Balance[[#This Row],[Cumulative sent]]</f>
        <v>-232.72199999999998</v>
      </c>
      <c r="I42" s="4">
        <f>IFERROR(Balance[[#This Row],[P/L]]/Balance[[#This Row],[Cumulative sent]],0)</f>
        <v>-0.21821260731444772</v>
      </c>
    </row>
    <row r="43" spans="1:9" x14ac:dyDescent="0.3">
      <c r="A43" t="s">
        <v>47</v>
      </c>
      <c r="B43" s="1">
        <v>-3.75</v>
      </c>
      <c r="C43" s="1">
        <v>848.35</v>
      </c>
      <c r="D43" s="1">
        <v>0</v>
      </c>
      <c r="E43" s="21">
        <v>0</v>
      </c>
      <c r="F43" s="1">
        <v>844.6</v>
      </c>
      <c r="G43" s="2">
        <f>IF(ISNUMBER(G42),G42+Balance[[#This Row],[Withdrawal/Deposit]],0)</f>
        <v>1066.492</v>
      </c>
      <c r="H43" s="3">
        <f>Balance[[#This Row],[End of Day Account Value]]-Balance[[#This Row],[Cumulative sent]]</f>
        <v>-221.89199999999994</v>
      </c>
      <c r="I43" s="4">
        <f>IFERROR(Balance[[#This Row],[P/L]]/Balance[[#This Row],[Cumulative sent]],0)</f>
        <v>-0.20805781946793783</v>
      </c>
    </row>
    <row r="44" spans="1:9" x14ac:dyDescent="0.3">
      <c r="A44" t="s">
        <v>48</v>
      </c>
      <c r="B44" s="1">
        <v>-3.75</v>
      </c>
      <c r="C44" s="1">
        <v>866.4</v>
      </c>
      <c r="D44" s="1">
        <v>0</v>
      </c>
      <c r="E44" s="21">
        <v>0</v>
      </c>
      <c r="F44" s="1">
        <v>862.65</v>
      </c>
      <c r="G44" s="2">
        <f>IF(ISNUMBER(G43),G43+Balance[[#This Row],[Withdrawal/Deposit]],0)</f>
        <v>1066.492</v>
      </c>
      <c r="H44" s="3">
        <f>Balance[[#This Row],[End of Day Account Value]]-Balance[[#This Row],[Cumulative sent]]</f>
        <v>-203.84199999999998</v>
      </c>
      <c r="I44" s="4">
        <f>IFERROR(Balance[[#This Row],[P/L]]/Balance[[#This Row],[Cumulative sent]],0)</f>
        <v>-0.1911331730570881</v>
      </c>
    </row>
    <row r="45" spans="1:9" x14ac:dyDescent="0.3">
      <c r="A45" t="s">
        <v>49</v>
      </c>
      <c r="B45" s="1">
        <v>-3.75</v>
      </c>
      <c r="C45" s="1">
        <v>823.08</v>
      </c>
      <c r="D45" s="1">
        <v>0</v>
      </c>
      <c r="E45" s="21">
        <v>0</v>
      </c>
      <c r="F45" s="1">
        <v>819.33</v>
      </c>
      <c r="G45" s="2">
        <f>IF(ISNUMBER(G44),G44+Balance[[#This Row],[Withdrawal/Deposit]],0)</f>
        <v>1066.492</v>
      </c>
      <c r="H45" s="3">
        <f>Balance[[#This Row],[End of Day Account Value]]-Balance[[#This Row],[Cumulative sent]]</f>
        <v>-247.16199999999992</v>
      </c>
      <c r="I45" s="4">
        <f>IFERROR(Balance[[#This Row],[P/L]]/Balance[[#This Row],[Cumulative sent]],0)</f>
        <v>-0.23175232444312749</v>
      </c>
    </row>
    <row r="46" spans="1:9" x14ac:dyDescent="0.3">
      <c r="A46" t="s">
        <v>50</v>
      </c>
      <c r="B46" s="1">
        <v>-3.75</v>
      </c>
      <c r="C46" s="1">
        <v>758.1</v>
      </c>
      <c r="D46" s="1">
        <v>0</v>
      </c>
      <c r="E46" s="21">
        <v>0</v>
      </c>
      <c r="F46" s="1">
        <v>754.35</v>
      </c>
      <c r="G46" s="2">
        <f>IF(ISNUMBER(G45),G45+Balance[[#This Row],[Withdrawal/Deposit]],0)</f>
        <v>1066.492</v>
      </c>
      <c r="H46" s="3">
        <f>Balance[[#This Row],[End of Day Account Value]]-Balance[[#This Row],[Cumulative sent]]</f>
        <v>-312.14199999999994</v>
      </c>
      <c r="I46" s="4">
        <f>IFERROR(Balance[[#This Row],[P/L]]/Balance[[#This Row],[Cumulative sent]],0)</f>
        <v>-0.29268105152218671</v>
      </c>
    </row>
    <row r="47" spans="1:9" x14ac:dyDescent="0.3">
      <c r="A47" t="s">
        <v>51</v>
      </c>
      <c r="B47" s="1">
        <v>-3.75</v>
      </c>
      <c r="C47" s="1">
        <v>772.54</v>
      </c>
      <c r="D47" s="1">
        <v>0</v>
      </c>
      <c r="E47" s="21">
        <v>0</v>
      </c>
      <c r="F47" s="1">
        <v>768.79</v>
      </c>
      <c r="G47" s="2">
        <f>IF(ISNUMBER(G46),G46+Balance[[#This Row],[Withdrawal/Deposit]],0)</f>
        <v>1066.492</v>
      </c>
      <c r="H47" s="3">
        <f>Balance[[#This Row],[End of Day Account Value]]-Balance[[#This Row],[Cumulative sent]]</f>
        <v>-297.702</v>
      </c>
      <c r="I47" s="4">
        <f>IFERROR(Balance[[#This Row],[P/L]]/Balance[[#This Row],[Cumulative sent]],0)</f>
        <v>-0.27914133439350697</v>
      </c>
    </row>
    <row r="48" spans="1:9" x14ac:dyDescent="0.3">
      <c r="A48" t="s">
        <v>52</v>
      </c>
      <c r="B48" s="1">
        <v>-3.75</v>
      </c>
      <c r="C48" s="1">
        <v>837.52</v>
      </c>
      <c r="D48" s="1">
        <v>0</v>
      </c>
      <c r="E48" s="21">
        <v>0</v>
      </c>
      <c r="F48" s="1">
        <v>833.77</v>
      </c>
      <c r="G48" s="2">
        <f>IF(ISNUMBER(G47),G47+Balance[[#This Row],[Withdrawal/Deposit]],0)</f>
        <v>1066.492</v>
      </c>
      <c r="H48" s="3">
        <f>Balance[[#This Row],[End of Day Account Value]]-Balance[[#This Row],[Cumulative sent]]</f>
        <v>-232.72199999999998</v>
      </c>
      <c r="I48" s="4">
        <f>IFERROR(Balance[[#This Row],[P/L]]/Balance[[#This Row],[Cumulative sent]],0)</f>
        <v>-0.21821260731444772</v>
      </c>
    </row>
    <row r="49" spans="1:9" x14ac:dyDescent="0.3">
      <c r="A49" t="s">
        <v>53</v>
      </c>
      <c r="B49" s="1">
        <v>-3.75</v>
      </c>
      <c r="C49" s="1">
        <v>794.2</v>
      </c>
      <c r="D49" s="1">
        <v>0</v>
      </c>
      <c r="E49" s="21">
        <v>0</v>
      </c>
      <c r="F49" s="1">
        <v>790.45</v>
      </c>
      <c r="G49" s="2">
        <f>IF(ISNUMBER(G48),G48+Balance[[#This Row],[Withdrawal/Deposit]],0)</f>
        <v>1066.492</v>
      </c>
      <c r="H49" s="3">
        <f>Balance[[#This Row],[End of Day Account Value]]-Balance[[#This Row],[Cumulative sent]]</f>
        <v>-276.04199999999992</v>
      </c>
      <c r="I49" s="4">
        <f>IFERROR(Balance[[#This Row],[P/L]]/Balance[[#This Row],[Cumulative sent]],0)</f>
        <v>-0.25883175870048714</v>
      </c>
    </row>
    <row r="50" spans="1:9" x14ac:dyDescent="0.3">
      <c r="A50" t="s">
        <v>54</v>
      </c>
      <c r="B50" s="1">
        <v>-3.75</v>
      </c>
      <c r="C50" s="1">
        <v>837.52</v>
      </c>
      <c r="D50" s="1">
        <v>0</v>
      </c>
      <c r="E50" s="21">
        <v>0</v>
      </c>
      <c r="F50" s="1">
        <v>833.77</v>
      </c>
      <c r="G50" s="2">
        <f>IF(ISNUMBER(G49),G49+Balance[[#This Row],[Withdrawal/Deposit]],0)</f>
        <v>1066.492</v>
      </c>
      <c r="H50" s="3">
        <f>Balance[[#This Row],[End of Day Account Value]]-Balance[[#This Row],[Cumulative sent]]</f>
        <v>-232.72199999999998</v>
      </c>
      <c r="I50" s="4">
        <f>IFERROR(Balance[[#This Row],[P/L]]/Balance[[#This Row],[Cumulative sent]],0)</f>
        <v>-0.21821260731444772</v>
      </c>
    </row>
    <row r="51" spans="1:9" x14ac:dyDescent="0.3">
      <c r="A51" t="s">
        <v>55</v>
      </c>
      <c r="B51" s="1">
        <v>-3.75</v>
      </c>
      <c r="C51" s="1">
        <v>851.96</v>
      </c>
      <c r="D51" s="1">
        <v>0</v>
      </c>
      <c r="E51" s="21">
        <v>0</v>
      </c>
      <c r="F51" s="1">
        <v>848.21</v>
      </c>
      <c r="G51" s="2">
        <f>IF(ISNUMBER(G50),G50+Balance[[#This Row],[Withdrawal/Deposit]],0)</f>
        <v>1066.492</v>
      </c>
      <c r="H51" s="3">
        <f>Balance[[#This Row],[End of Day Account Value]]-Balance[[#This Row],[Cumulative sent]]</f>
        <v>-218.28199999999993</v>
      </c>
      <c r="I51" s="4">
        <f>IFERROR(Balance[[#This Row],[P/L]]/Balance[[#This Row],[Cumulative sent]],0)</f>
        <v>-0.20467289018576787</v>
      </c>
    </row>
    <row r="52" spans="1:9" x14ac:dyDescent="0.3">
      <c r="A52" t="s">
        <v>56</v>
      </c>
      <c r="B52" s="1">
        <v>-3.75</v>
      </c>
      <c r="C52" s="1">
        <v>859.18</v>
      </c>
      <c r="D52" s="1">
        <v>0</v>
      </c>
      <c r="E52" s="21">
        <v>-8.9499999999999993</v>
      </c>
      <c r="F52" s="1">
        <v>855.43</v>
      </c>
      <c r="G52" s="2">
        <f>IF(ISNUMBER(G51),G51+Balance[[#This Row],[Withdrawal/Deposit]],0)</f>
        <v>1057.5419999999999</v>
      </c>
      <c r="H52" s="3">
        <f>Balance[[#This Row],[End of Day Account Value]]-Balance[[#This Row],[Cumulative sent]]</f>
        <v>-202.11199999999997</v>
      </c>
      <c r="I52" s="4">
        <f>IFERROR(Balance[[#This Row],[P/L]]/Balance[[#This Row],[Cumulative sent]],0)</f>
        <v>-0.19111486825109544</v>
      </c>
    </row>
    <row r="53" spans="1:9" x14ac:dyDescent="0.3">
      <c r="A53" t="s">
        <v>57</v>
      </c>
      <c r="B53" s="1">
        <v>-12.7</v>
      </c>
      <c r="C53" s="1">
        <v>851.96</v>
      </c>
      <c r="D53" s="1">
        <v>0</v>
      </c>
      <c r="E53" s="21">
        <v>0</v>
      </c>
      <c r="F53" s="1">
        <v>839.26</v>
      </c>
      <c r="G53" s="2">
        <f>IF(ISNUMBER(G52),G52+Balance[[#This Row],[Withdrawal/Deposit]],0)</f>
        <v>1057.5419999999999</v>
      </c>
      <c r="H53" s="3">
        <f>Balance[[#This Row],[End of Day Account Value]]-Balance[[#This Row],[Cumulative sent]]</f>
        <v>-218.28199999999993</v>
      </c>
      <c r="I53" s="4">
        <f>IFERROR(Balance[[#This Row],[P/L]]/Balance[[#This Row],[Cumulative sent]],0)</f>
        <v>-0.20640504112366218</v>
      </c>
    </row>
    <row r="54" spans="1:9" x14ac:dyDescent="0.3">
      <c r="A54" t="s">
        <v>58</v>
      </c>
      <c r="B54" s="1">
        <v>-12.7</v>
      </c>
      <c r="C54" s="1">
        <v>888.06</v>
      </c>
      <c r="D54" s="1">
        <v>0</v>
      </c>
      <c r="E54" s="21">
        <v>0</v>
      </c>
      <c r="F54" s="1">
        <v>875.36</v>
      </c>
      <c r="G54" s="2">
        <f>IF(ISNUMBER(G53),G53+Balance[[#This Row],[Withdrawal/Deposit]],0)</f>
        <v>1057.5419999999999</v>
      </c>
      <c r="H54" s="3">
        <f>Balance[[#This Row],[End of Day Account Value]]-Balance[[#This Row],[Cumulative sent]]</f>
        <v>-182.1819999999999</v>
      </c>
      <c r="I54" s="4">
        <f>IFERROR(Balance[[#This Row],[P/L]]/Balance[[#This Row],[Cumulative sent]],0)</f>
        <v>-0.17226928103091879</v>
      </c>
    </row>
    <row r="55" spans="1:9" x14ac:dyDescent="0.3">
      <c r="A55" t="s">
        <v>59</v>
      </c>
      <c r="B55" s="1">
        <v>-12.7</v>
      </c>
      <c r="C55" s="1">
        <v>938.6</v>
      </c>
      <c r="D55" s="1">
        <v>0</v>
      </c>
      <c r="E55" s="21">
        <v>0</v>
      </c>
      <c r="F55" s="1">
        <v>925.9</v>
      </c>
      <c r="G55" s="2">
        <f>IF(ISNUMBER(G54),G54+Balance[[#This Row],[Withdrawal/Deposit]],0)</f>
        <v>1057.5419999999999</v>
      </c>
      <c r="H55" s="3">
        <f>Balance[[#This Row],[End of Day Account Value]]-Balance[[#This Row],[Cumulative sent]]</f>
        <v>-131.64199999999994</v>
      </c>
      <c r="I55" s="4">
        <f>IFERROR(Balance[[#This Row],[P/L]]/Balance[[#This Row],[Cumulative sent]],0)</f>
        <v>-0.12447921690107812</v>
      </c>
    </row>
    <row r="56" spans="1:9" x14ac:dyDescent="0.3">
      <c r="A56" t="s">
        <v>60</v>
      </c>
      <c r="B56" s="1">
        <v>-12.7</v>
      </c>
      <c r="C56" s="1">
        <v>938.6</v>
      </c>
      <c r="D56" s="1">
        <v>0</v>
      </c>
      <c r="E56" s="21">
        <v>0</v>
      </c>
      <c r="F56" s="1">
        <v>925.9</v>
      </c>
      <c r="G56" s="2">
        <f>IF(ISNUMBER(G55),G55+Balance[[#This Row],[Withdrawal/Deposit]],0)</f>
        <v>1057.5419999999999</v>
      </c>
      <c r="H56" s="3">
        <f>Balance[[#This Row],[End of Day Account Value]]-Balance[[#This Row],[Cumulative sent]]</f>
        <v>-131.64199999999994</v>
      </c>
      <c r="I56" s="4">
        <f>IFERROR(Balance[[#This Row],[P/L]]/Balance[[#This Row],[Cumulative sent]],0)</f>
        <v>-0.12447921690107812</v>
      </c>
    </row>
    <row r="57" spans="1:9" x14ac:dyDescent="0.3">
      <c r="A57" t="s">
        <v>61</v>
      </c>
      <c r="B57" s="1">
        <v>-12.7</v>
      </c>
      <c r="C57" s="1">
        <v>938.6</v>
      </c>
      <c r="D57" s="1">
        <v>0</v>
      </c>
      <c r="E57" s="21">
        <v>0</v>
      </c>
      <c r="F57" s="1">
        <v>925.9</v>
      </c>
      <c r="G57" s="2">
        <f>IF(ISNUMBER(G56),G56+Balance[[#This Row],[Withdrawal/Deposit]],0)</f>
        <v>1057.5419999999999</v>
      </c>
      <c r="H57" s="3">
        <f>Balance[[#This Row],[End of Day Account Value]]-Balance[[#This Row],[Cumulative sent]]</f>
        <v>-131.64199999999994</v>
      </c>
      <c r="I57" s="4">
        <f>IFERROR(Balance[[#This Row],[P/L]]/Balance[[#This Row],[Cumulative sent]],0)</f>
        <v>-0.12447921690107812</v>
      </c>
    </row>
    <row r="58" spans="1:9" x14ac:dyDescent="0.3">
      <c r="A58" t="s">
        <v>62</v>
      </c>
      <c r="B58" s="1">
        <v>-12.7</v>
      </c>
      <c r="C58" s="1">
        <v>960.26</v>
      </c>
      <c r="D58" s="1">
        <v>0</v>
      </c>
      <c r="E58" s="21">
        <v>0</v>
      </c>
      <c r="F58" s="1">
        <v>947.56</v>
      </c>
      <c r="G58" s="2">
        <f>IF(ISNUMBER(G57),G57+Balance[[#This Row],[Withdrawal/Deposit]],0)</f>
        <v>1057.5419999999999</v>
      </c>
      <c r="H58" s="3">
        <f>Balance[[#This Row],[End of Day Account Value]]-Balance[[#This Row],[Cumulative sent]]</f>
        <v>-109.98199999999997</v>
      </c>
      <c r="I58" s="4">
        <f>IFERROR(Balance[[#This Row],[P/L]]/Balance[[#This Row],[Cumulative sent]],0)</f>
        <v>-0.10399776084543212</v>
      </c>
    </row>
    <row r="59" spans="1:9" x14ac:dyDescent="0.3">
      <c r="A59" t="s">
        <v>63</v>
      </c>
      <c r="B59" s="1">
        <v>-12.7</v>
      </c>
      <c r="C59" s="1">
        <v>981.92</v>
      </c>
      <c r="D59" s="1">
        <v>0</v>
      </c>
      <c r="E59" s="21">
        <v>0</v>
      </c>
      <c r="F59" s="1">
        <v>969.22</v>
      </c>
      <c r="G59" s="2">
        <f>IF(ISNUMBER(G58),G58+Balance[[#This Row],[Withdrawal/Deposit]],0)</f>
        <v>1057.5419999999999</v>
      </c>
      <c r="H59" s="3">
        <f>Balance[[#This Row],[End of Day Account Value]]-Balance[[#This Row],[Cumulative sent]]</f>
        <v>-88.321999999999889</v>
      </c>
      <c r="I59" s="4">
        <f>IFERROR(Balance[[#This Row],[P/L]]/Balance[[#This Row],[Cumulative sent]],0)</f>
        <v>-8.3516304789786028E-2</v>
      </c>
    </row>
    <row r="60" spans="1:9" x14ac:dyDescent="0.3">
      <c r="A60" t="s">
        <v>64</v>
      </c>
      <c r="B60" s="1">
        <v>-12.7</v>
      </c>
      <c r="C60" s="1">
        <v>1054.1199999999999</v>
      </c>
      <c r="D60" s="1">
        <v>0</v>
      </c>
      <c r="E60" s="21">
        <v>0</v>
      </c>
      <c r="F60" s="1">
        <v>1041.42</v>
      </c>
      <c r="G60" s="2">
        <f>IF(ISNUMBER(G59),G59+Balance[[#This Row],[Withdrawal/Deposit]],0)</f>
        <v>1057.5419999999999</v>
      </c>
      <c r="H60" s="3">
        <f>Balance[[#This Row],[End of Day Account Value]]-Balance[[#This Row],[Cumulative sent]]</f>
        <v>-16.121999999999844</v>
      </c>
      <c r="I60" s="4">
        <f>IFERROR(Balance[[#This Row],[P/L]]/Balance[[#This Row],[Cumulative sent]],0)</f>
        <v>-1.5244784604299257E-2</v>
      </c>
    </row>
    <row r="61" spans="1:9" x14ac:dyDescent="0.3">
      <c r="A61" t="s">
        <v>65</v>
      </c>
      <c r="B61" s="1">
        <v>-12.7</v>
      </c>
      <c r="C61" s="1">
        <v>967.48</v>
      </c>
      <c r="D61" s="1">
        <v>0</v>
      </c>
      <c r="E61" s="21">
        <v>0</v>
      </c>
      <c r="F61" s="1">
        <v>954.78</v>
      </c>
      <c r="G61" s="2">
        <f>IF(ISNUMBER(G60),G60+Balance[[#This Row],[Withdrawal/Deposit]],0)</f>
        <v>1057.5419999999999</v>
      </c>
      <c r="H61" s="3">
        <f>Balance[[#This Row],[End of Day Account Value]]-Balance[[#This Row],[Cumulative sent]]</f>
        <v>-102.76199999999994</v>
      </c>
      <c r="I61" s="4">
        <f>IFERROR(Balance[[#This Row],[P/L]]/Balance[[#This Row],[Cumulative sent]],0)</f>
        <v>-9.7170608826883428E-2</v>
      </c>
    </row>
    <row r="62" spans="1:9" x14ac:dyDescent="0.3">
      <c r="A62" t="s">
        <v>66</v>
      </c>
      <c r="B62" s="1">
        <v>-12.7</v>
      </c>
      <c r="C62" s="1">
        <v>974.7</v>
      </c>
      <c r="D62" s="1">
        <v>0</v>
      </c>
      <c r="E62" s="21">
        <v>0</v>
      </c>
      <c r="F62" s="1">
        <v>962</v>
      </c>
      <c r="G62" s="2">
        <f>IF(ISNUMBER(G61),G61+Balance[[#This Row],[Withdrawal/Deposit]],0)</f>
        <v>1057.5419999999999</v>
      </c>
      <c r="H62" s="3">
        <f>Balance[[#This Row],[End of Day Account Value]]-Balance[[#This Row],[Cumulative sent]]</f>
        <v>-95.541999999999916</v>
      </c>
      <c r="I62" s="4">
        <f>IFERROR(Balance[[#This Row],[P/L]]/Balance[[#This Row],[Cumulative sent]],0)</f>
        <v>-9.0343456808334721E-2</v>
      </c>
    </row>
    <row r="63" spans="1:9" x14ac:dyDescent="0.3">
      <c r="A63" t="s">
        <v>67</v>
      </c>
      <c r="B63" s="1">
        <v>-12.7</v>
      </c>
      <c r="C63" s="1">
        <v>967.48</v>
      </c>
      <c r="D63" s="1">
        <v>0</v>
      </c>
      <c r="E63" s="21">
        <v>0</v>
      </c>
      <c r="F63" s="1">
        <v>954.78</v>
      </c>
      <c r="G63" s="2">
        <f>IF(ISNUMBER(G62),G62+Balance[[#This Row],[Withdrawal/Deposit]],0)</f>
        <v>1057.5419999999999</v>
      </c>
      <c r="H63" s="3">
        <f>Balance[[#This Row],[End of Day Account Value]]-Balance[[#This Row],[Cumulative sent]]</f>
        <v>-102.76199999999994</v>
      </c>
      <c r="I63" s="4">
        <f>IFERROR(Balance[[#This Row],[P/L]]/Balance[[#This Row],[Cumulative sent]],0)</f>
        <v>-9.7170608826883428E-2</v>
      </c>
    </row>
    <row r="64" spans="1:9" x14ac:dyDescent="0.3">
      <c r="A64" t="s">
        <v>68</v>
      </c>
      <c r="B64" s="1">
        <v>-12.7</v>
      </c>
      <c r="C64" s="1">
        <v>974.7</v>
      </c>
      <c r="D64" s="1">
        <v>0</v>
      </c>
      <c r="E64" s="21">
        <v>0</v>
      </c>
      <c r="F64" s="1">
        <v>962</v>
      </c>
      <c r="G64" s="2">
        <f>IF(ISNUMBER(G63),G63+Balance[[#This Row],[Withdrawal/Deposit]],0)</f>
        <v>1057.5419999999999</v>
      </c>
      <c r="H64" s="3">
        <f>Balance[[#This Row],[End of Day Account Value]]-Balance[[#This Row],[Cumulative sent]]</f>
        <v>-95.541999999999916</v>
      </c>
      <c r="I64" s="4">
        <f>IFERROR(Balance[[#This Row],[P/L]]/Balance[[#This Row],[Cumulative sent]],0)</f>
        <v>-9.0343456808334721E-2</v>
      </c>
    </row>
    <row r="65" spans="1:9" x14ac:dyDescent="0.3">
      <c r="A65" t="s">
        <v>69</v>
      </c>
      <c r="B65" s="1">
        <v>-12.7</v>
      </c>
      <c r="C65" s="1">
        <v>909.72</v>
      </c>
      <c r="D65" s="1">
        <v>0</v>
      </c>
      <c r="E65" s="21">
        <v>0</v>
      </c>
      <c r="F65" s="1">
        <v>897.02</v>
      </c>
      <c r="G65" s="2">
        <f>IF(ISNUMBER(G64),G64+Balance[[#This Row],[Withdrawal/Deposit]],0)</f>
        <v>1057.5419999999999</v>
      </c>
      <c r="H65" s="3">
        <f>Balance[[#This Row],[End of Day Account Value]]-Balance[[#This Row],[Cumulative sent]]</f>
        <v>-160.52199999999993</v>
      </c>
      <c r="I65" s="4">
        <f>IFERROR(Balance[[#This Row],[P/L]]/Balance[[#This Row],[Cumulative sent]],0)</f>
        <v>-0.15178782497527279</v>
      </c>
    </row>
    <row r="66" spans="1:9" x14ac:dyDescent="0.3">
      <c r="A66" t="s">
        <v>70</v>
      </c>
      <c r="B66" s="1">
        <v>-12.7</v>
      </c>
      <c r="C66" s="1">
        <v>823.08</v>
      </c>
      <c r="D66" s="1">
        <v>0</v>
      </c>
      <c r="E66" s="21">
        <v>0</v>
      </c>
      <c r="F66" s="1">
        <v>810.38</v>
      </c>
      <c r="G66" s="2">
        <f>IF(ISNUMBER(G65),G65+Balance[[#This Row],[Withdrawal/Deposit]],0)</f>
        <v>1057.5419999999999</v>
      </c>
      <c r="H66" s="3">
        <f>Balance[[#This Row],[End of Day Account Value]]-Balance[[#This Row],[Cumulative sent]]</f>
        <v>-247.16199999999992</v>
      </c>
      <c r="I66" s="4">
        <f>IFERROR(Balance[[#This Row],[P/L]]/Balance[[#This Row],[Cumulative sent]],0)</f>
        <v>-0.23371364919785687</v>
      </c>
    </row>
    <row r="67" spans="1:9" x14ac:dyDescent="0.3">
      <c r="A67" t="s">
        <v>71</v>
      </c>
      <c r="B67" s="1">
        <v>-12.7</v>
      </c>
      <c r="C67" s="1">
        <v>786.98</v>
      </c>
      <c r="D67" s="1">
        <v>0</v>
      </c>
      <c r="E67" s="21">
        <v>0</v>
      </c>
      <c r="F67" s="1">
        <v>774.28</v>
      </c>
      <c r="G67" s="2">
        <f>IF(ISNUMBER(G66),G66+Balance[[#This Row],[Withdrawal/Deposit]],0)</f>
        <v>1057.5419999999999</v>
      </c>
      <c r="H67" s="3">
        <f>Balance[[#This Row],[End of Day Account Value]]-Balance[[#This Row],[Cumulative sent]]</f>
        <v>-283.26199999999994</v>
      </c>
      <c r="I67" s="4">
        <f>IFERROR(Balance[[#This Row],[P/L]]/Balance[[#This Row],[Cumulative sent]],0)</f>
        <v>-0.26784940929060025</v>
      </c>
    </row>
    <row r="68" spans="1:9" x14ac:dyDescent="0.3">
      <c r="A68" t="s">
        <v>72</v>
      </c>
      <c r="B68" s="1">
        <v>-12.7</v>
      </c>
      <c r="C68" s="1">
        <v>729.22</v>
      </c>
      <c r="D68" s="1">
        <v>0</v>
      </c>
      <c r="E68" s="21">
        <v>0</v>
      </c>
      <c r="F68" s="1">
        <v>716.52</v>
      </c>
      <c r="G68" s="2">
        <f>IF(ISNUMBER(G67),G67+Balance[[#This Row],[Withdrawal/Deposit]],0)</f>
        <v>1057.5419999999999</v>
      </c>
      <c r="H68" s="3">
        <f>Balance[[#This Row],[End of Day Account Value]]-Balance[[#This Row],[Cumulative sent]]</f>
        <v>-341.02199999999993</v>
      </c>
      <c r="I68" s="4">
        <f>IFERROR(Balance[[#This Row],[P/L]]/Balance[[#This Row],[Cumulative sent]],0)</f>
        <v>-0.32246662543898963</v>
      </c>
    </row>
    <row r="69" spans="1:9" x14ac:dyDescent="0.3">
      <c r="A69" t="s">
        <v>73</v>
      </c>
      <c r="B69" s="1">
        <v>-12.7</v>
      </c>
      <c r="C69" s="1">
        <v>729.22</v>
      </c>
      <c r="D69" s="1">
        <v>0</v>
      </c>
      <c r="E69" s="21">
        <v>0</v>
      </c>
      <c r="F69" s="1">
        <v>716.52</v>
      </c>
      <c r="G69" s="2">
        <f>IF(ISNUMBER(G68),G68+Balance[[#This Row],[Withdrawal/Deposit]],0)</f>
        <v>1057.5419999999999</v>
      </c>
      <c r="H69" s="3">
        <f>Balance[[#This Row],[End of Day Account Value]]-Balance[[#This Row],[Cumulative sent]]</f>
        <v>-341.02199999999993</v>
      </c>
      <c r="I69" s="4">
        <f>IFERROR(Balance[[#This Row],[P/L]]/Balance[[#This Row],[Cumulative sent]],0)</f>
        <v>-0.32246662543898963</v>
      </c>
    </row>
    <row r="70" spans="1:9" x14ac:dyDescent="0.3">
      <c r="A70" t="s">
        <v>74</v>
      </c>
      <c r="B70" s="1">
        <v>-12.7</v>
      </c>
      <c r="C70" s="1">
        <v>758.1</v>
      </c>
      <c r="D70" s="1">
        <v>0</v>
      </c>
      <c r="E70" s="21">
        <v>0</v>
      </c>
      <c r="F70" s="1">
        <v>745.4</v>
      </c>
      <c r="G70" s="2">
        <f>IF(ISNUMBER(G69),G69+Balance[[#This Row],[Withdrawal/Deposit]],0)</f>
        <v>1057.5419999999999</v>
      </c>
      <c r="H70" s="3">
        <f>Balance[[#This Row],[End of Day Account Value]]-Balance[[#This Row],[Cumulative sent]]</f>
        <v>-312.14199999999994</v>
      </c>
      <c r="I70" s="4">
        <f>IFERROR(Balance[[#This Row],[P/L]]/Balance[[#This Row],[Cumulative sent]],0)</f>
        <v>-0.29515801736479491</v>
      </c>
    </row>
    <row r="71" spans="1:9" x14ac:dyDescent="0.3">
      <c r="A71" t="s">
        <v>75</v>
      </c>
      <c r="B71" s="1">
        <v>-12.7</v>
      </c>
      <c r="C71" s="1">
        <v>722</v>
      </c>
      <c r="D71" s="1">
        <v>0</v>
      </c>
      <c r="E71" s="21">
        <v>0</v>
      </c>
      <c r="F71" s="1">
        <v>709.3</v>
      </c>
      <c r="G71" s="2">
        <f>IF(ISNUMBER(G70),G70+Balance[[#This Row],[Withdrawal/Deposit]],0)</f>
        <v>1057.5419999999999</v>
      </c>
      <c r="H71" s="3">
        <f>Balance[[#This Row],[End of Day Account Value]]-Balance[[#This Row],[Cumulative sent]]</f>
        <v>-348.24199999999996</v>
      </c>
      <c r="I71" s="4">
        <f>IFERROR(Balance[[#This Row],[P/L]]/Balance[[#This Row],[Cumulative sent]],0)</f>
        <v>-0.32929377745753829</v>
      </c>
    </row>
    <row r="72" spans="1:9" x14ac:dyDescent="0.3">
      <c r="A72" t="s">
        <v>76</v>
      </c>
      <c r="B72" s="1">
        <v>-21.65</v>
      </c>
      <c r="C72" s="1">
        <v>706.26</v>
      </c>
      <c r="D72" s="1">
        <v>0</v>
      </c>
      <c r="E72" s="21">
        <v>-8.9499999999999993</v>
      </c>
      <c r="F72" s="1">
        <v>684.61</v>
      </c>
      <c r="G72" s="2">
        <f>IF(ISNUMBER(G71),G71+Balance[[#This Row],[Withdrawal/Deposit]],0)</f>
        <v>1048.5919999999999</v>
      </c>
      <c r="H72" s="3">
        <f>Balance[[#This Row],[End of Day Account Value]]-Balance[[#This Row],[Cumulative sent]]</f>
        <v>-363.98199999999986</v>
      </c>
      <c r="I72" s="4">
        <f>IFERROR(Balance[[#This Row],[P/L]]/Balance[[#This Row],[Cumulative sent]],0)</f>
        <v>-0.34711498847978994</v>
      </c>
    </row>
    <row r="73" spans="1:9" x14ac:dyDescent="0.3">
      <c r="A73" t="s">
        <v>77</v>
      </c>
      <c r="B73" s="1">
        <v>-21.65</v>
      </c>
      <c r="C73" s="1">
        <v>750.88</v>
      </c>
      <c r="D73" s="1">
        <v>0</v>
      </c>
      <c r="E73" s="21">
        <v>0</v>
      </c>
      <c r="F73" s="1">
        <v>729.23</v>
      </c>
      <c r="G73" s="2">
        <f>IF(ISNUMBER(G72),G72+Balance[[#This Row],[Withdrawal/Deposit]],0)</f>
        <v>1048.5919999999999</v>
      </c>
      <c r="H73" s="3">
        <f>Balance[[#This Row],[End of Day Account Value]]-Balance[[#This Row],[Cumulative sent]]</f>
        <v>-319.36199999999985</v>
      </c>
      <c r="I73" s="4">
        <f>IFERROR(Balance[[#This Row],[P/L]]/Balance[[#This Row],[Cumulative sent]],0)</f>
        <v>-0.30456268977829309</v>
      </c>
    </row>
    <row r="74" spans="1:9" x14ac:dyDescent="0.3">
      <c r="A74" t="s">
        <v>78</v>
      </c>
      <c r="B74" s="1">
        <v>-21.65</v>
      </c>
      <c r="C74" s="1">
        <v>758.1</v>
      </c>
      <c r="D74" s="1">
        <v>0</v>
      </c>
      <c r="E74" s="21">
        <v>0</v>
      </c>
      <c r="F74" s="1">
        <v>736.45</v>
      </c>
      <c r="G74" s="2">
        <f>IF(ISNUMBER(G73),G73+Balance[[#This Row],[Withdrawal/Deposit]],0)</f>
        <v>1048.5919999999999</v>
      </c>
      <c r="H74" s="3">
        <f>Balance[[#This Row],[End of Day Account Value]]-Balance[[#This Row],[Cumulative sent]]</f>
        <v>-312.14199999999983</v>
      </c>
      <c r="I74" s="4">
        <f>IFERROR(Balance[[#This Row],[P/L]]/Balance[[#This Row],[Cumulative sent]],0)</f>
        <v>-0.29767726627706476</v>
      </c>
    </row>
    <row r="75" spans="1:9" x14ac:dyDescent="0.3">
      <c r="A75" t="s">
        <v>79</v>
      </c>
      <c r="B75" s="1">
        <v>-21.65</v>
      </c>
      <c r="C75" s="1">
        <v>701.64</v>
      </c>
      <c r="D75" s="1">
        <v>0</v>
      </c>
      <c r="E75" s="21">
        <v>0</v>
      </c>
      <c r="F75" s="1">
        <v>679.99</v>
      </c>
      <c r="G75" s="2">
        <f>IF(ISNUMBER(G74),G74+Balance[[#This Row],[Withdrawal/Deposit]],0)</f>
        <v>1048.5919999999999</v>
      </c>
      <c r="H75" s="3">
        <f>Balance[[#This Row],[End of Day Account Value]]-Balance[[#This Row],[Cumulative sent]]</f>
        <v>-368.60199999999986</v>
      </c>
      <c r="I75" s="4">
        <f>IFERROR(Balance[[#This Row],[P/L]]/Balance[[#This Row],[Cumulative sent]],0)</f>
        <v>-0.35152089659276431</v>
      </c>
    </row>
    <row r="76" spans="1:9" x14ac:dyDescent="0.3">
      <c r="A76" t="s">
        <v>80</v>
      </c>
      <c r="B76" s="1">
        <v>-21.65</v>
      </c>
      <c r="C76" s="1">
        <v>786.98</v>
      </c>
      <c r="D76" s="1">
        <v>0</v>
      </c>
      <c r="E76" s="21">
        <v>0</v>
      </c>
      <c r="F76" s="1">
        <v>765.33</v>
      </c>
      <c r="G76" s="2">
        <f>IF(ISNUMBER(G75),G75+Balance[[#This Row],[Withdrawal/Deposit]],0)</f>
        <v>1048.5919999999999</v>
      </c>
      <c r="H76" s="3">
        <f>Balance[[#This Row],[End of Day Account Value]]-Balance[[#This Row],[Cumulative sent]]</f>
        <v>-283.26199999999983</v>
      </c>
      <c r="I76" s="4">
        <f>IFERROR(Balance[[#This Row],[P/L]]/Balance[[#This Row],[Cumulative sent]],0)</f>
        <v>-0.27013557227215146</v>
      </c>
    </row>
    <row r="77" spans="1:9" x14ac:dyDescent="0.3">
      <c r="A77" t="s">
        <v>81</v>
      </c>
      <c r="B77" s="1">
        <v>-21.65</v>
      </c>
      <c r="C77" s="1">
        <v>772.54</v>
      </c>
      <c r="D77" s="1">
        <v>0</v>
      </c>
      <c r="E77" s="21">
        <v>0</v>
      </c>
      <c r="F77" s="1">
        <v>750.89</v>
      </c>
      <c r="G77" s="2">
        <f>IF(ISNUMBER(G76),G76+Balance[[#This Row],[Withdrawal/Deposit]],0)</f>
        <v>1048.5919999999999</v>
      </c>
      <c r="H77" s="3">
        <f>Balance[[#This Row],[End of Day Account Value]]-Balance[[#This Row],[Cumulative sent]]</f>
        <v>-297.70199999999988</v>
      </c>
      <c r="I77" s="4">
        <f>IFERROR(Balance[[#This Row],[P/L]]/Balance[[#This Row],[Cumulative sent]],0)</f>
        <v>-0.28390641927460813</v>
      </c>
    </row>
    <row r="78" spans="1:9" x14ac:dyDescent="0.3">
      <c r="A78" t="s">
        <v>82</v>
      </c>
      <c r="B78" s="1">
        <v>-21.65</v>
      </c>
      <c r="C78" s="1">
        <v>720.84479999999996</v>
      </c>
      <c r="D78" s="1">
        <v>0</v>
      </c>
      <c r="E78" s="21">
        <v>0</v>
      </c>
      <c r="F78" s="1">
        <v>699.19479999999999</v>
      </c>
      <c r="G78" s="2">
        <f>IF(ISNUMBER(G77),G77+Balance[[#This Row],[Withdrawal/Deposit]],0)</f>
        <v>1048.5919999999999</v>
      </c>
      <c r="H78" s="3">
        <f>Balance[[#This Row],[End of Day Account Value]]-Balance[[#This Row],[Cumulative sent]]</f>
        <v>-349.39719999999988</v>
      </c>
      <c r="I78" s="4">
        <f>IFERROR(Balance[[#This Row],[P/L]]/Balance[[#This Row],[Cumulative sent]],0)</f>
        <v>-0.33320605154340288</v>
      </c>
    </row>
    <row r="79" spans="1:9" x14ac:dyDescent="0.3">
      <c r="A79" t="s">
        <v>83</v>
      </c>
      <c r="B79" s="1">
        <v>-21.65</v>
      </c>
      <c r="C79" s="1">
        <v>772.54</v>
      </c>
      <c r="D79" s="1">
        <v>0</v>
      </c>
      <c r="E79" s="21">
        <v>0</v>
      </c>
      <c r="F79" s="1">
        <v>750.89</v>
      </c>
      <c r="G79" s="2">
        <f>IF(ISNUMBER(G78),G78+Balance[[#This Row],[Withdrawal/Deposit]],0)</f>
        <v>1048.5919999999999</v>
      </c>
      <c r="H79" s="3">
        <f>Balance[[#This Row],[End of Day Account Value]]-Balance[[#This Row],[Cumulative sent]]</f>
        <v>-297.70199999999988</v>
      </c>
      <c r="I79" s="4">
        <f>IFERROR(Balance[[#This Row],[P/L]]/Balance[[#This Row],[Cumulative sent]],0)</f>
        <v>-0.28390641927460813</v>
      </c>
    </row>
    <row r="80" spans="1:9" x14ac:dyDescent="0.3">
      <c r="A80" t="s">
        <v>83</v>
      </c>
      <c r="B80" s="1">
        <v>-21.65</v>
      </c>
      <c r="C80" s="1">
        <v>772.54</v>
      </c>
      <c r="D80" s="1">
        <v>0</v>
      </c>
      <c r="E80" s="21">
        <v>0</v>
      </c>
      <c r="F80" s="1">
        <v>750.89</v>
      </c>
      <c r="G80" s="2">
        <f>IF(ISNUMBER(G79),G79+Balance[[#This Row],[Withdrawal/Deposit]],0)</f>
        <v>1048.5919999999999</v>
      </c>
      <c r="H80" s="3">
        <f>Balance[[#This Row],[End of Day Account Value]]-Balance[[#This Row],[Cumulative sent]]</f>
        <v>-297.70199999999988</v>
      </c>
      <c r="I80" s="4">
        <f>IFERROR(Balance[[#This Row],[P/L]]/Balance[[#This Row],[Cumulative sent]],0)</f>
        <v>-0.28390641927460813</v>
      </c>
    </row>
    <row r="81" spans="1:9" x14ac:dyDescent="0.3">
      <c r="A81" t="s">
        <v>84</v>
      </c>
      <c r="B81" s="1">
        <v>-21.65</v>
      </c>
      <c r="C81" s="1">
        <v>750.88</v>
      </c>
      <c r="D81" s="1">
        <v>0</v>
      </c>
      <c r="E81" s="21">
        <v>0</v>
      </c>
      <c r="F81" s="1">
        <v>729.23</v>
      </c>
      <c r="G81" s="2">
        <f>IF(ISNUMBER(G80),G80+Balance[[#This Row],[Withdrawal/Deposit]],0)</f>
        <v>1048.5919999999999</v>
      </c>
      <c r="H81" s="3">
        <f>Balance[[#This Row],[End of Day Account Value]]-Balance[[#This Row],[Cumulative sent]]</f>
        <v>-319.36199999999985</v>
      </c>
      <c r="I81" s="4">
        <f>IFERROR(Balance[[#This Row],[P/L]]/Balance[[#This Row],[Cumulative sent]],0)</f>
        <v>-0.30456268977829309</v>
      </c>
    </row>
    <row r="82" spans="1:9" x14ac:dyDescent="0.3">
      <c r="A82" t="s">
        <v>85</v>
      </c>
      <c r="B82" s="1">
        <v>-21.65</v>
      </c>
      <c r="C82" s="1">
        <v>674.71</v>
      </c>
      <c r="D82" s="1">
        <v>0</v>
      </c>
      <c r="E82" s="21">
        <v>0</v>
      </c>
      <c r="F82" s="1">
        <v>653.05999999999995</v>
      </c>
      <c r="G82" s="2">
        <f>IF(ISNUMBER(G81),G81+Balance[[#This Row],[Withdrawal/Deposit]],0)</f>
        <v>1048.5919999999999</v>
      </c>
      <c r="H82" s="3">
        <f>Balance[[#This Row],[End of Day Account Value]]-Balance[[#This Row],[Cumulative sent]]</f>
        <v>-395.53199999999993</v>
      </c>
      <c r="I82" s="4">
        <f>IFERROR(Balance[[#This Row],[P/L]]/Balance[[#This Row],[Cumulative sent]],0)</f>
        <v>-0.37720295405648713</v>
      </c>
    </row>
    <row r="83" spans="1:9" x14ac:dyDescent="0.3">
      <c r="A83" t="s">
        <v>86</v>
      </c>
      <c r="B83" s="1">
        <v>-21.65</v>
      </c>
      <c r="C83" s="1">
        <v>634.71</v>
      </c>
      <c r="D83" s="1">
        <v>0</v>
      </c>
      <c r="E83" s="21">
        <v>0</v>
      </c>
      <c r="F83" s="1">
        <v>613.05999999999995</v>
      </c>
      <c r="G83" s="2">
        <f>IF(ISNUMBER(G82),G82+Balance[[#This Row],[Withdrawal/Deposit]],0)</f>
        <v>1048.5919999999999</v>
      </c>
      <c r="H83" s="3">
        <f>Balance[[#This Row],[End of Day Account Value]]-Balance[[#This Row],[Cumulative sent]]</f>
        <v>-435.53199999999993</v>
      </c>
      <c r="I83" s="4">
        <f>IFERROR(Balance[[#This Row],[P/L]]/Balance[[#This Row],[Cumulative sent]],0)</f>
        <v>-0.41534934464500967</v>
      </c>
    </row>
    <row r="84" spans="1:9" x14ac:dyDescent="0.3">
      <c r="A84" t="s">
        <v>87</v>
      </c>
      <c r="B84" s="1">
        <v>-21.65</v>
      </c>
      <c r="C84" s="1">
        <v>594.92999999999995</v>
      </c>
      <c r="D84" s="1">
        <v>0</v>
      </c>
      <c r="E84" s="21">
        <v>0</v>
      </c>
      <c r="F84" s="1">
        <v>573.28</v>
      </c>
      <c r="G84" s="2">
        <f>IF(ISNUMBER(G83),G83+Balance[[#This Row],[Withdrawal/Deposit]],0)</f>
        <v>1048.5919999999999</v>
      </c>
      <c r="H84" s="3">
        <f>Balance[[#This Row],[End of Day Account Value]]-Balance[[#This Row],[Cumulative sent]]</f>
        <v>-475.3119999999999</v>
      </c>
      <c r="I84" s="4">
        <f>IFERROR(Balance[[#This Row],[P/L]]/Balance[[#This Row],[Cumulative sent]],0)</f>
        <v>-0.45328593008529527</v>
      </c>
    </row>
    <row r="85" spans="1:9" x14ac:dyDescent="0.3">
      <c r="A85" t="s">
        <v>88</v>
      </c>
      <c r="B85" s="1">
        <v>-21.65</v>
      </c>
      <c r="C85" s="1">
        <v>558.67999999999995</v>
      </c>
      <c r="D85" s="1">
        <v>0</v>
      </c>
      <c r="E85" s="21">
        <v>0</v>
      </c>
      <c r="F85" s="1">
        <v>537.03</v>
      </c>
      <c r="G85" s="2">
        <f>IF(ISNUMBER(G84),G84+Balance[[#This Row],[Withdrawal/Deposit]],0)</f>
        <v>1048.5919999999999</v>
      </c>
      <c r="H85" s="3">
        <f>Balance[[#This Row],[End of Day Account Value]]-Balance[[#This Row],[Cumulative sent]]</f>
        <v>-511.5619999999999</v>
      </c>
      <c r="I85" s="4">
        <f>IFERROR(Balance[[#This Row],[P/L]]/Balance[[#This Row],[Cumulative sent]],0)</f>
        <v>-0.48785609655614381</v>
      </c>
    </row>
    <row r="86" spans="1:9" x14ac:dyDescent="0.3">
      <c r="A86" t="s">
        <v>89</v>
      </c>
      <c r="B86" s="1">
        <v>-21.65</v>
      </c>
      <c r="C86" s="1">
        <v>536.15719999999999</v>
      </c>
      <c r="D86" s="1">
        <v>0</v>
      </c>
      <c r="E86" s="21">
        <v>0</v>
      </c>
      <c r="F86" s="1">
        <v>514.50720000000001</v>
      </c>
      <c r="G86" s="2">
        <f>IF(ISNUMBER(G85),G85+Balance[[#This Row],[Withdrawal/Deposit]],0)</f>
        <v>1048.5919999999999</v>
      </c>
      <c r="H86" s="3">
        <f>Balance[[#This Row],[End of Day Account Value]]-Balance[[#This Row],[Cumulative sent]]</f>
        <v>-534.08479999999986</v>
      </c>
      <c r="I86" s="4">
        <f>IFERROR(Balance[[#This Row],[P/L]]/Balance[[#This Row],[Cumulative sent]],0)</f>
        <v>-0.5093351847048232</v>
      </c>
    </row>
    <row r="87" spans="1:9" x14ac:dyDescent="0.3">
      <c r="A87" t="s">
        <v>90</v>
      </c>
      <c r="B87" s="1">
        <v>-21.65</v>
      </c>
      <c r="C87" s="1">
        <v>548.72</v>
      </c>
      <c r="D87" s="1">
        <v>0</v>
      </c>
      <c r="E87" s="21">
        <v>0</v>
      </c>
      <c r="F87" s="1">
        <v>527.07000000000005</v>
      </c>
      <c r="G87" s="2">
        <f>IF(ISNUMBER(G86),G86+Balance[[#This Row],[Withdrawal/Deposit]],0)</f>
        <v>1048.5919999999999</v>
      </c>
      <c r="H87" s="3">
        <f>Balance[[#This Row],[End of Day Account Value]]-Balance[[#This Row],[Cumulative sent]]</f>
        <v>-521.52199999999982</v>
      </c>
      <c r="I87" s="4">
        <f>IFERROR(Balance[[#This Row],[P/L]]/Balance[[#This Row],[Cumulative sent]],0)</f>
        <v>-0.49735454781268584</v>
      </c>
    </row>
    <row r="88" spans="1:9" x14ac:dyDescent="0.3">
      <c r="A88" t="s">
        <v>90</v>
      </c>
      <c r="B88" s="1">
        <v>-21.65</v>
      </c>
      <c r="C88" s="1">
        <v>548.72</v>
      </c>
      <c r="D88" s="1">
        <v>0</v>
      </c>
      <c r="E88" s="21">
        <v>0</v>
      </c>
      <c r="F88" s="1">
        <v>527.07000000000005</v>
      </c>
      <c r="G88" s="2">
        <f>IF(ISNUMBER(G87),G87+Balance[[#This Row],[Withdrawal/Deposit]],0)</f>
        <v>1048.5919999999999</v>
      </c>
      <c r="H88" s="3">
        <f>Balance[[#This Row],[End of Day Account Value]]-Balance[[#This Row],[Cumulative sent]]</f>
        <v>-521.52199999999982</v>
      </c>
      <c r="I88" s="4">
        <f>IFERROR(Balance[[#This Row],[P/L]]/Balance[[#This Row],[Cumulative sent]],0)</f>
        <v>-0.49735454781268584</v>
      </c>
    </row>
    <row r="89" spans="1:9" x14ac:dyDescent="0.3">
      <c r="A89" t="s">
        <v>91</v>
      </c>
      <c r="B89" s="1">
        <v>-21.65</v>
      </c>
      <c r="C89" s="1">
        <v>555.42999999999995</v>
      </c>
      <c r="D89" s="1">
        <v>0</v>
      </c>
      <c r="E89" s="21">
        <v>0</v>
      </c>
      <c r="F89" s="1">
        <v>533.78</v>
      </c>
      <c r="G89" s="2">
        <f>IF(ISNUMBER(G88),G88+Balance[[#This Row],[Withdrawal/Deposit]],0)</f>
        <v>1048.5919999999999</v>
      </c>
      <c r="H89" s="3">
        <f>Balance[[#This Row],[End of Day Account Value]]-Balance[[#This Row],[Cumulative sent]]</f>
        <v>-514.8119999999999</v>
      </c>
      <c r="I89" s="4">
        <f>IFERROR(Balance[[#This Row],[P/L]]/Balance[[#This Row],[Cumulative sent]],0)</f>
        <v>-0.49095549079146128</v>
      </c>
    </row>
    <row r="90" spans="1:9" x14ac:dyDescent="0.3">
      <c r="A90" t="s">
        <v>92</v>
      </c>
      <c r="B90" s="1">
        <v>-21.65</v>
      </c>
      <c r="C90" s="1">
        <v>527.05999999999995</v>
      </c>
      <c r="D90" s="1">
        <v>0</v>
      </c>
      <c r="E90" s="21">
        <v>0</v>
      </c>
      <c r="F90" s="1">
        <v>505.41</v>
      </c>
      <c r="G90" s="2">
        <f>IF(ISNUMBER(G89),G89+Balance[[#This Row],[Withdrawal/Deposit]],0)</f>
        <v>1048.5919999999999</v>
      </c>
      <c r="H90" s="3">
        <f>Balance[[#This Row],[End of Day Account Value]]-Balance[[#This Row],[Cumulative sent]]</f>
        <v>-543.18199999999979</v>
      </c>
      <c r="I90" s="4">
        <f>IFERROR(Balance[[#This Row],[P/L]]/Balance[[#This Row],[Cumulative sent]],0)</f>
        <v>-0.51801081831637075</v>
      </c>
    </row>
    <row r="91" spans="1:9" x14ac:dyDescent="0.3">
      <c r="A91" t="s">
        <v>93</v>
      </c>
      <c r="B91" s="1">
        <v>-21.65</v>
      </c>
      <c r="C91" s="1">
        <v>513.49</v>
      </c>
      <c r="D91" s="1">
        <v>0</v>
      </c>
      <c r="E91" s="21">
        <v>0</v>
      </c>
      <c r="F91" s="1">
        <v>491.84</v>
      </c>
      <c r="G91" s="2">
        <f>IF(ISNUMBER(G90),G90+Balance[[#This Row],[Withdrawal/Deposit]],0)</f>
        <v>1048.5919999999999</v>
      </c>
      <c r="H91" s="3">
        <f>Balance[[#This Row],[End of Day Account Value]]-Balance[[#This Row],[Cumulative sent]]</f>
        <v>-556.75199999999995</v>
      </c>
      <c r="I91" s="4">
        <f>IFERROR(Balance[[#This Row],[P/L]]/Balance[[#This Row],[Cumulative sent]],0)</f>
        <v>-0.53095198132352717</v>
      </c>
    </row>
    <row r="92" spans="1:9" x14ac:dyDescent="0.3">
      <c r="A92" t="s">
        <v>94</v>
      </c>
      <c r="B92" s="1">
        <v>-21.65</v>
      </c>
      <c r="C92" s="1">
        <v>498.18</v>
      </c>
      <c r="D92" s="1">
        <v>0</v>
      </c>
      <c r="E92" s="21">
        <v>0</v>
      </c>
      <c r="F92" s="1">
        <v>476.53</v>
      </c>
      <c r="G92" s="2">
        <f>IF(ISNUMBER(G91),G91+Balance[[#This Row],[Withdrawal/Deposit]],0)</f>
        <v>1048.5919999999999</v>
      </c>
      <c r="H92" s="3">
        <f>Balance[[#This Row],[End of Day Account Value]]-Balance[[#This Row],[Cumulative sent]]</f>
        <v>-572.0619999999999</v>
      </c>
      <c r="I92" s="4">
        <f>IFERROR(Balance[[#This Row],[P/L]]/Balance[[#This Row],[Cumulative sent]],0)</f>
        <v>-0.5455525123212841</v>
      </c>
    </row>
    <row r="93" spans="1:9" x14ac:dyDescent="0.3">
      <c r="A93" t="s">
        <v>95</v>
      </c>
      <c r="B93" s="1">
        <v>-30.6</v>
      </c>
      <c r="C93" s="1">
        <v>469.3</v>
      </c>
      <c r="D93" s="1">
        <v>0</v>
      </c>
      <c r="E93" s="21">
        <v>0</v>
      </c>
      <c r="F93" s="1">
        <v>438.7</v>
      </c>
      <c r="G93" s="2">
        <f>IF(ISNUMBER(G92),G92+Balance[[#This Row],[Withdrawal/Deposit]],0)</f>
        <v>1048.5919999999999</v>
      </c>
      <c r="H93" s="3">
        <f>Balance[[#This Row],[End of Day Account Value]]-Balance[[#This Row],[Cumulative sent]]</f>
        <v>-609.89199999999983</v>
      </c>
      <c r="I93" s="4">
        <f>IFERROR(Balance[[#This Row],[P/L]]/Balance[[#This Row],[Cumulative sent]],0)</f>
        <v>-0.58162946122037928</v>
      </c>
    </row>
    <row r="94" spans="1:9" x14ac:dyDescent="0.3">
      <c r="A94" t="s">
        <v>96</v>
      </c>
      <c r="B94" s="1">
        <v>-30.6</v>
      </c>
      <c r="C94" s="1">
        <v>432.19</v>
      </c>
      <c r="D94" s="1">
        <v>0</v>
      </c>
      <c r="E94" s="21">
        <v>0</v>
      </c>
      <c r="F94" s="1">
        <v>401.59</v>
      </c>
      <c r="G94" s="2">
        <f>IF(ISNUMBER(G93),G93+Balance[[#This Row],[Withdrawal/Deposit]],0)</f>
        <v>1048.5919999999999</v>
      </c>
      <c r="H94" s="3">
        <f>Balance[[#This Row],[End of Day Account Value]]-Balance[[#This Row],[Cumulative sent]]</f>
        <v>-647.00199999999995</v>
      </c>
      <c r="I94" s="4">
        <f>IFERROR(Balance[[#This Row],[P/L]]/Balance[[#This Row],[Cumulative sent]],0)</f>
        <v>-0.61701977508888117</v>
      </c>
    </row>
    <row r="95" spans="1:9" x14ac:dyDescent="0.3">
      <c r="A95" t="s">
        <v>97</v>
      </c>
      <c r="B95" s="1">
        <v>-30.6</v>
      </c>
      <c r="C95" s="1">
        <v>404.32</v>
      </c>
      <c r="D95" s="1">
        <v>0</v>
      </c>
      <c r="E95" s="21">
        <v>0</v>
      </c>
      <c r="F95" s="1">
        <v>373.72</v>
      </c>
      <c r="G95" s="2">
        <f>IF(ISNUMBER(G94),G94+Balance[[#This Row],[Withdrawal/Deposit]],0)</f>
        <v>1048.5919999999999</v>
      </c>
      <c r="H95" s="3">
        <f>Balance[[#This Row],[End of Day Account Value]]-Balance[[#This Row],[Cumulative sent]]</f>
        <v>-674.87199999999984</v>
      </c>
      <c r="I95" s="4">
        <f>IFERROR(Balance[[#This Row],[P/L]]/Balance[[#This Row],[Cumulative sent]],0)</f>
        <v>-0.64359827273143411</v>
      </c>
    </row>
    <row r="96" spans="1:9" x14ac:dyDescent="0.3">
      <c r="A96" t="s">
        <v>98</v>
      </c>
      <c r="B96" s="1">
        <v>-30.6</v>
      </c>
      <c r="C96" s="1">
        <v>440.42</v>
      </c>
      <c r="D96" s="1">
        <v>0</v>
      </c>
      <c r="E96" s="21">
        <v>0</v>
      </c>
      <c r="F96" s="1">
        <v>409.82</v>
      </c>
      <c r="G96" s="2">
        <f>IF(ISNUMBER(G95),G95+Balance[[#This Row],[Withdrawal/Deposit]],0)</f>
        <v>1048.5919999999999</v>
      </c>
      <c r="H96" s="3">
        <f>Balance[[#This Row],[End of Day Account Value]]-Balance[[#This Row],[Cumulative sent]]</f>
        <v>-638.77199999999993</v>
      </c>
      <c r="I96" s="4">
        <f>IFERROR(Balance[[#This Row],[P/L]]/Balance[[#This Row],[Cumulative sent]],0)</f>
        <v>-0.60917115522529264</v>
      </c>
    </row>
    <row r="97" spans="1:9" x14ac:dyDescent="0.3">
      <c r="A97" t="s">
        <v>99</v>
      </c>
      <c r="B97" s="1">
        <v>-30.6</v>
      </c>
      <c r="C97" s="1">
        <v>410.96</v>
      </c>
      <c r="D97" s="1">
        <v>0</v>
      </c>
      <c r="E97" s="21">
        <v>0</v>
      </c>
      <c r="F97" s="1">
        <v>380.36</v>
      </c>
      <c r="G97" s="2">
        <f>IF(ISNUMBER(G96),G96+Balance[[#This Row],[Withdrawal/Deposit]],0)</f>
        <v>1048.5919999999999</v>
      </c>
      <c r="H97" s="3">
        <f>Balance[[#This Row],[End of Day Account Value]]-Balance[[#This Row],[Cumulative sent]]</f>
        <v>-668.23199999999986</v>
      </c>
      <c r="I97" s="4">
        <f>IFERROR(Balance[[#This Row],[P/L]]/Balance[[#This Row],[Cumulative sent]],0)</f>
        <v>-0.63726597189373935</v>
      </c>
    </row>
    <row r="98" spans="1:9" x14ac:dyDescent="0.3">
      <c r="A98" t="s">
        <v>100</v>
      </c>
      <c r="B98" s="1">
        <v>-30.6</v>
      </c>
      <c r="C98" s="1">
        <v>388.87</v>
      </c>
      <c r="D98" s="1">
        <v>0</v>
      </c>
      <c r="E98" s="21">
        <v>0</v>
      </c>
      <c r="F98" s="1">
        <v>358.27</v>
      </c>
      <c r="G98" s="2">
        <f>IF(ISNUMBER(G97),G97+Balance[[#This Row],[Withdrawal/Deposit]],0)</f>
        <v>1048.5919999999999</v>
      </c>
      <c r="H98" s="3">
        <f>Balance[[#This Row],[End of Day Account Value]]-Balance[[#This Row],[Cumulative sent]]</f>
        <v>-690.32199999999989</v>
      </c>
      <c r="I98" s="4">
        <f>IFERROR(Balance[[#This Row],[P/L]]/Balance[[#This Row],[Cumulative sent]],0)</f>
        <v>-0.65833231609625098</v>
      </c>
    </row>
    <row r="99" spans="1:9" x14ac:dyDescent="0.3">
      <c r="A99" t="s">
        <v>101</v>
      </c>
      <c r="B99" s="1">
        <v>-30.6</v>
      </c>
      <c r="C99" s="1">
        <v>350.68</v>
      </c>
      <c r="D99" s="1">
        <v>0</v>
      </c>
      <c r="E99" s="21">
        <v>0</v>
      </c>
      <c r="F99" s="1">
        <v>320.08</v>
      </c>
      <c r="G99" s="2">
        <f>IF(ISNUMBER(G98),G98+Balance[[#This Row],[Withdrawal/Deposit]],0)</f>
        <v>1048.5919999999999</v>
      </c>
      <c r="H99" s="3">
        <f>Balance[[#This Row],[End of Day Account Value]]-Balance[[#This Row],[Cumulative sent]]</f>
        <v>-728.51199999999994</v>
      </c>
      <c r="I99" s="4">
        <f>IFERROR(Balance[[#This Row],[P/L]]/Balance[[#This Row],[Cumulative sent]],0)</f>
        <v>-0.69475258251064287</v>
      </c>
    </row>
    <row r="100" spans="1:9" x14ac:dyDescent="0.3">
      <c r="A100" t="s">
        <v>102</v>
      </c>
      <c r="B100" s="1">
        <v>-30.6</v>
      </c>
      <c r="C100" s="1">
        <v>360.35</v>
      </c>
      <c r="D100" s="1">
        <v>0</v>
      </c>
      <c r="E100" s="21">
        <v>0</v>
      </c>
      <c r="F100" s="1">
        <v>329.75</v>
      </c>
      <c r="G100" s="2">
        <f>IF(ISNUMBER(G99),G99+Balance[[#This Row],[Withdrawal/Deposit]],0)</f>
        <v>1048.5919999999999</v>
      </c>
      <c r="H100" s="3">
        <f>Balance[[#This Row],[End of Day Account Value]]-Balance[[#This Row],[Cumulative sent]]</f>
        <v>-718.84199999999987</v>
      </c>
      <c r="I100" s="4">
        <f>IFERROR(Balance[[#This Row],[P/L]]/Balance[[#This Row],[Cumulative sent]],0)</f>
        <v>-0.68553069258586752</v>
      </c>
    </row>
    <row r="101" spans="1:9" x14ac:dyDescent="0.3">
      <c r="A101" t="s">
        <v>103</v>
      </c>
      <c r="B101" s="1">
        <v>-30.6</v>
      </c>
      <c r="C101" s="1">
        <v>389.88</v>
      </c>
      <c r="D101" s="1">
        <v>0</v>
      </c>
      <c r="E101" s="21">
        <v>0</v>
      </c>
      <c r="F101" s="1">
        <v>359.28</v>
      </c>
      <c r="G101" s="2">
        <f>IF(ISNUMBER(G100),G100+Balance[[#This Row],[Withdrawal/Deposit]],0)</f>
        <v>1048.5919999999999</v>
      </c>
      <c r="H101" s="3">
        <f>Balance[[#This Row],[End of Day Account Value]]-Balance[[#This Row],[Cumulative sent]]</f>
        <v>-689.3119999999999</v>
      </c>
      <c r="I101" s="4">
        <f>IFERROR(Balance[[#This Row],[P/L]]/Balance[[#This Row],[Cumulative sent]],0)</f>
        <v>-0.65736911973389078</v>
      </c>
    </row>
    <row r="102" spans="1:9" x14ac:dyDescent="0.3">
      <c r="A102" t="s">
        <v>104</v>
      </c>
      <c r="B102" s="1">
        <v>-30.6</v>
      </c>
      <c r="C102" s="1">
        <v>409.01</v>
      </c>
      <c r="D102" s="1">
        <v>0</v>
      </c>
      <c r="E102" s="21">
        <v>0</v>
      </c>
      <c r="F102" s="1">
        <v>378.41</v>
      </c>
      <c r="G102" s="2">
        <f>IF(ISNUMBER(G101),G101+Balance[[#This Row],[Withdrawal/Deposit]],0)</f>
        <v>1048.5919999999999</v>
      </c>
      <c r="H102" s="3">
        <f>Balance[[#This Row],[End of Day Account Value]]-Balance[[#This Row],[Cumulative sent]]</f>
        <v>-670.18199999999979</v>
      </c>
      <c r="I102" s="4">
        <f>IFERROR(Balance[[#This Row],[P/L]]/Balance[[#This Row],[Cumulative sent]],0)</f>
        <v>-0.63912560843492972</v>
      </c>
    </row>
    <row r="103" spans="1:9" x14ac:dyDescent="0.3">
      <c r="A103" t="s">
        <v>105</v>
      </c>
      <c r="B103" s="1">
        <v>-30.6</v>
      </c>
      <c r="C103" s="1">
        <v>471.47</v>
      </c>
      <c r="D103" s="1">
        <v>0</v>
      </c>
      <c r="E103" s="21">
        <v>0</v>
      </c>
      <c r="F103" s="1">
        <v>440.87</v>
      </c>
      <c r="G103" s="2">
        <f>IF(ISNUMBER(G102),G102+Balance[[#This Row],[Withdrawal/Deposit]],0)</f>
        <v>1048.5919999999999</v>
      </c>
      <c r="H103" s="3">
        <f>Balance[[#This Row],[End of Day Account Value]]-Balance[[#This Row],[Cumulative sent]]</f>
        <v>-607.72199999999987</v>
      </c>
      <c r="I103" s="4">
        <f>IFERROR(Balance[[#This Row],[P/L]]/Balance[[#This Row],[Cumulative sent]],0)</f>
        <v>-0.57956001953095193</v>
      </c>
    </row>
    <row r="104" spans="1:9" x14ac:dyDescent="0.3">
      <c r="A104" t="s">
        <v>106</v>
      </c>
      <c r="B104" s="1">
        <v>-30.6</v>
      </c>
      <c r="C104" s="1">
        <v>486.34</v>
      </c>
      <c r="D104" s="1">
        <v>0</v>
      </c>
      <c r="E104" s="21">
        <v>0</v>
      </c>
      <c r="F104" s="1">
        <v>455.74</v>
      </c>
      <c r="G104" s="2">
        <f>IF(ISNUMBER(G103),G103+Balance[[#This Row],[Withdrawal/Deposit]],0)</f>
        <v>1048.5919999999999</v>
      </c>
      <c r="H104" s="3">
        <f>Balance[[#This Row],[End of Day Account Value]]-Balance[[#This Row],[Cumulative sent]]</f>
        <v>-592.85199999999986</v>
      </c>
      <c r="I104" s="4">
        <f>IFERROR(Balance[[#This Row],[P/L]]/Balance[[#This Row],[Cumulative sent]],0)</f>
        <v>-0.56537909882966864</v>
      </c>
    </row>
    <row r="105" spans="1:9" x14ac:dyDescent="0.3">
      <c r="A105" t="s">
        <v>107</v>
      </c>
      <c r="B105" s="1">
        <v>-30.6</v>
      </c>
      <c r="C105" s="1">
        <v>539.33000000000004</v>
      </c>
      <c r="D105" s="1">
        <v>0</v>
      </c>
      <c r="E105" s="21">
        <v>0</v>
      </c>
      <c r="F105" s="1">
        <v>508.73</v>
      </c>
      <c r="G105" s="2">
        <f>IF(ISNUMBER(G104),G104+Balance[[#This Row],[Withdrawal/Deposit]],0)</f>
        <v>1048.5919999999999</v>
      </c>
      <c r="H105" s="3">
        <f>Balance[[#This Row],[End of Day Account Value]]-Balance[[#This Row],[Cumulative sent]]</f>
        <v>-539.86199999999985</v>
      </c>
      <c r="I105" s="4">
        <f>IFERROR(Balance[[#This Row],[P/L]]/Balance[[#This Row],[Cumulative sent]],0)</f>
        <v>-0.51484466789752348</v>
      </c>
    </row>
    <row r="106" spans="1:9" x14ac:dyDescent="0.3">
      <c r="A106" t="s">
        <v>108</v>
      </c>
      <c r="B106" s="1">
        <v>-30.6</v>
      </c>
      <c r="C106" s="1">
        <v>419.92</v>
      </c>
      <c r="D106" s="1">
        <v>0</v>
      </c>
      <c r="E106" s="21">
        <v>0</v>
      </c>
      <c r="F106" s="1">
        <v>389.32</v>
      </c>
      <c r="G106" s="2">
        <f>IF(ISNUMBER(G105),G105+Balance[[#This Row],[Withdrawal/Deposit]],0)</f>
        <v>1048.5919999999999</v>
      </c>
      <c r="H106" s="3">
        <f>Balance[[#This Row],[End of Day Account Value]]-Balance[[#This Row],[Cumulative sent]]</f>
        <v>-659.27199999999993</v>
      </c>
      <c r="I106" s="4">
        <f>IFERROR(Balance[[#This Row],[P/L]]/Balance[[#This Row],[Cumulative sent]],0)</f>
        <v>-0.62872118040191038</v>
      </c>
    </row>
    <row r="107" spans="1:9" x14ac:dyDescent="0.3">
      <c r="A107" t="s">
        <v>109</v>
      </c>
      <c r="B107" s="1">
        <v>-30.6</v>
      </c>
      <c r="C107" s="1">
        <v>373.42</v>
      </c>
      <c r="D107" s="1">
        <v>0</v>
      </c>
      <c r="E107" s="21">
        <v>0</v>
      </c>
      <c r="F107" s="1">
        <v>342.82</v>
      </c>
      <c r="G107" s="2">
        <f>IF(ISNUMBER(G106),G106+Balance[[#This Row],[Withdrawal/Deposit]],0)</f>
        <v>1048.5919999999999</v>
      </c>
      <c r="H107" s="3">
        <f>Balance[[#This Row],[End of Day Account Value]]-Balance[[#This Row],[Cumulative sent]]</f>
        <v>-705.77199999999993</v>
      </c>
      <c r="I107" s="4">
        <f>IFERROR(Balance[[#This Row],[P/L]]/Balance[[#This Row],[Cumulative sent]],0)</f>
        <v>-0.67306635946106785</v>
      </c>
    </row>
    <row r="108" spans="1:9" x14ac:dyDescent="0.3">
      <c r="A108" t="s">
        <v>110</v>
      </c>
      <c r="B108" s="1">
        <v>-30.6</v>
      </c>
      <c r="C108" s="1">
        <v>357.39</v>
      </c>
      <c r="D108" s="1">
        <v>0</v>
      </c>
      <c r="E108" s="21">
        <v>0</v>
      </c>
      <c r="F108" s="1">
        <v>326.79000000000002</v>
      </c>
      <c r="G108" s="2">
        <f>IF(ISNUMBER(G107),G107+Balance[[#This Row],[Withdrawal/Deposit]],0)</f>
        <v>1048.5919999999999</v>
      </c>
      <c r="H108" s="3">
        <f>Balance[[#This Row],[End of Day Account Value]]-Balance[[#This Row],[Cumulative sent]]</f>
        <v>-721.80199999999991</v>
      </c>
      <c r="I108" s="4">
        <f>IFERROR(Balance[[#This Row],[P/L]]/Balance[[#This Row],[Cumulative sent]],0)</f>
        <v>-0.68835352548941819</v>
      </c>
    </row>
    <row r="109" spans="1:9" x14ac:dyDescent="0.3">
      <c r="A109" t="s">
        <v>111</v>
      </c>
      <c r="B109" s="1">
        <v>-39.549999999999997</v>
      </c>
      <c r="C109" s="1">
        <v>332.12</v>
      </c>
      <c r="D109" s="1">
        <v>0</v>
      </c>
      <c r="E109" s="21">
        <v>0</v>
      </c>
      <c r="F109" s="1">
        <v>292.57</v>
      </c>
      <c r="G109" s="2">
        <f>IF(ISNUMBER(G108),G108+Balance[[#This Row],[Withdrawal/Deposit]],0)</f>
        <v>1048.5919999999999</v>
      </c>
      <c r="H109" s="3">
        <f>Balance[[#This Row],[End of Day Account Value]]-Balance[[#This Row],[Cumulative sent]]</f>
        <v>-756.02199999999993</v>
      </c>
      <c r="I109" s="4">
        <f>IFERROR(Balance[[#This Row],[P/L]]/Balance[[#This Row],[Cumulative sent]],0)</f>
        <v>-0.72098776263789921</v>
      </c>
    </row>
    <row r="110" spans="1:9" x14ac:dyDescent="0.3">
      <c r="A110" t="s">
        <v>112</v>
      </c>
      <c r="B110" s="1">
        <v>-39.549999999999997</v>
      </c>
      <c r="C110" s="1">
        <v>326.13</v>
      </c>
      <c r="D110" s="1">
        <v>0</v>
      </c>
      <c r="E110" s="21">
        <v>0</v>
      </c>
      <c r="F110" s="1">
        <v>286.58</v>
      </c>
      <c r="G110" s="2">
        <f>IF(ISNUMBER(G109),G109+Balance[[#This Row],[Withdrawal/Deposit]],0)</f>
        <v>1048.5919999999999</v>
      </c>
      <c r="H110" s="3">
        <f>Balance[[#This Row],[End of Day Account Value]]-Balance[[#This Row],[Cumulative sent]]</f>
        <v>-762.01199999999994</v>
      </c>
      <c r="I110" s="4">
        <f>IFERROR(Balance[[#This Row],[P/L]]/Balance[[#This Row],[Cumulative sent]],0)</f>
        <v>-0.72670018462853048</v>
      </c>
    </row>
    <row r="111" spans="1:9" x14ac:dyDescent="0.3">
      <c r="A111" t="s">
        <v>113</v>
      </c>
      <c r="B111" s="1">
        <v>-39.549999999999997</v>
      </c>
      <c r="C111" s="1">
        <v>316.38</v>
      </c>
      <c r="D111" s="1">
        <v>0</v>
      </c>
      <c r="E111" s="21">
        <v>0</v>
      </c>
      <c r="F111" s="1">
        <v>276.83</v>
      </c>
      <c r="G111" s="2">
        <f>IF(ISNUMBER(G110),G110+Balance[[#This Row],[Withdrawal/Deposit]],0)</f>
        <v>1048.5919999999999</v>
      </c>
      <c r="H111" s="3">
        <f>Balance[[#This Row],[End of Day Account Value]]-Balance[[#This Row],[Cumulative sent]]</f>
        <v>-771.76199999999994</v>
      </c>
      <c r="I111" s="4">
        <f>IFERROR(Balance[[#This Row],[P/L]]/Balance[[#This Row],[Cumulative sent]],0)</f>
        <v>-0.73599836733448287</v>
      </c>
    </row>
    <row r="112" spans="1:9" x14ac:dyDescent="0.3">
      <c r="A112" t="s">
        <v>114</v>
      </c>
      <c r="B112" s="1">
        <v>-39.549999999999997</v>
      </c>
      <c r="C112" s="1">
        <v>309.95</v>
      </c>
      <c r="D112" s="1">
        <v>0</v>
      </c>
      <c r="E112" s="21">
        <v>0</v>
      </c>
      <c r="F112" s="1">
        <v>270.39999999999998</v>
      </c>
      <c r="G112" s="2">
        <f>IF(ISNUMBER(G111),G111+Balance[[#This Row],[Withdrawal/Deposit]],0)</f>
        <v>1048.5919999999999</v>
      </c>
      <c r="H112" s="3">
        <f>Balance[[#This Row],[End of Day Account Value]]-Balance[[#This Row],[Cumulative sent]]</f>
        <v>-778.19199999999989</v>
      </c>
      <c r="I112" s="4">
        <f>IFERROR(Balance[[#This Row],[P/L]]/Balance[[#This Row],[Cumulative sent]],0)</f>
        <v>-0.74213039962158778</v>
      </c>
    </row>
    <row r="113" spans="1:9" x14ac:dyDescent="0.3">
      <c r="A113" t="s">
        <v>115</v>
      </c>
      <c r="B113" s="1">
        <v>-39.549999999999997</v>
      </c>
      <c r="C113" s="1">
        <v>305.62</v>
      </c>
      <c r="D113" s="1">
        <v>0</v>
      </c>
      <c r="E113" s="21">
        <v>0</v>
      </c>
      <c r="F113" s="1">
        <v>266.07</v>
      </c>
      <c r="G113" s="2">
        <f>IF(ISNUMBER(G112),G112+Balance[[#This Row],[Withdrawal/Deposit]],0)</f>
        <v>1048.5919999999999</v>
      </c>
      <c r="H113" s="3">
        <f>Balance[[#This Row],[End of Day Account Value]]-Balance[[#This Row],[Cumulative sent]]</f>
        <v>-782.52199999999993</v>
      </c>
      <c r="I113" s="4">
        <f>IFERROR(Balance[[#This Row],[P/L]]/Balance[[#This Row],[Cumulative sent]],0)</f>
        <v>-0.74625974640279535</v>
      </c>
    </row>
    <row r="114" spans="1:9" x14ac:dyDescent="0.3">
      <c r="A114" t="s">
        <v>116</v>
      </c>
      <c r="B114" s="1">
        <v>-39.549999999999997</v>
      </c>
      <c r="C114" s="1">
        <v>320.70999999999998</v>
      </c>
      <c r="D114" s="1">
        <v>0</v>
      </c>
      <c r="E114" s="21">
        <v>0</v>
      </c>
      <c r="F114" s="1">
        <v>281.16000000000003</v>
      </c>
      <c r="G114" s="2">
        <f>IF(ISNUMBER(G113),G113+Balance[[#This Row],[Withdrawal/Deposit]],0)</f>
        <v>1048.5919999999999</v>
      </c>
      <c r="H114" s="3">
        <f>Balance[[#This Row],[End of Day Account Value]]-Balance[[#This Row],[Cumulative sent]]</f>
        <v>-767.43199999999979</v>
      </c>
      <c r="I114" s="4">
        <f>IFERROR(Balance[[#This Row],[P/L]]/Balance[[#This Row],[Cumulative sent]],0)</f>
        <v>-0.73186902055327518</v>
      </c>
    </row>
    <row r="115" spans="1:9" x14ac:dyDescent="0.3">
      <c r="A115" t="s">
        <v>117</v>
      </c>
      <c r="B115" s="1">
        <v>-39.549999999999997</v>
      </c>
      <c r="C115" s="1">
        <v>236.02</v>
      </c>
      <c r="D115" s="1">
        <v>0</v>
      </c>
      <c r="E115" s="21">
        <v>0</v>
      </c>
      <c r="F115" s="1">
        <v>196.47</v>
      </c>
      <c r="G115" s="2">
        <f>IF(ISNUMBER(G114),G114+Balance[[#This Row],[Withdrawal/Deposit]],0)</f>
        <v>1048.5919999999999</v>
      </c>
      <c r="H115" s="3">
        <f>Balance[[#This Row],[End of Day Account Value]]-Balance[[#This Row],[Cumulative sent]]</f>
        <v>-852.12199999999984</v>
      </c>
      <c r="I115" s="4">
        <f>IFERROR(Balance[[#This Row],[P/L]]/Balance[[#This Row],[Cumulative sent]],0)</f>
        <v>-0.81263446602682454</v>
      </c>
    </row>
    <row r="116" spans="1:9" x14ac:dyDescent="0.3">
      <c r="A116" t="s">
        <v>118</v>
      </c>
      <c r="B116" s="1">
        <v>-39.549999999999997</v>
      </c>
      <c r="C116" s="1">
        <v>238.98</v>
      </c>
      <c r="D116" s="1">
        <v>0</v>
      </c>
      <c r="E116" s="21">
        <v>0</v>
      </c>
      <c r="F116" s="1">
        <v>199.43</v>
      </c>
      <c r="G116" s="2">
        <f>IF(ISNUMBER(G115),G115+Balance[[#This Row],[Withdrawal/Deposit]],0)</f>
        <v>1048.5919999999999</v>
      </c>
      <c r="H116" s="3">
        <f>Balance[[#This Row],[End of Day Account Value]]-Balance[[#This Row],[Cumulative sent]]</f>
        <v>-849.16199999999981</v>
      </c>
      <c r="I116" s="4">
        <f>IFERROR(Balance[[#This Row],[P/L]]/Balance[[#This Row],[Cumulative sent]],0)</f>
        <v>-0.80981163312327376</v>
      </c>
    </row>
    <row r="117" spans="1:9" x14ac:dyDescent="0.3">
      <c r="A117" t="s">
        <v>119</v>
      </c>
      <c r="B117" s="1">
        <v>-39.549999999999997</v>
      </c>
      <c r="C117" s="1">
        <v>241.29</v>
      </c>
      <c r="D117" s="1">
        <v>0</v>
      </c>
      <c r="E117" s="21">
        <v>0</v>
      </c>
      <c r="F117" s="1">
        <v>201.74</v>
      </c>
      <c r="G117" s="2">
        <f>IF(ISNUMBER(G116),G116+Balance[[#This Row],[Withdrawal/Deposit]],0)</f>
        <v>1048.5919999999999</v>
      </c>
      <c r="H117" s="3">
        <f>Balance[[#This Row],[End of Day Account Value]]-Balance[[#This Row],[Cumulative sent]]</f>
        <v>-846.85199999999986</v>
      </c>
      <c r="I117" s="4">
        <f>IFERROR(Balance[[#This Row],[P/L]]/Balance[[#This Row],[Cumulative sent]],0)</f>
        <v>-0.80760867906678668</v>
      </c>
    </row>
    <row r="118" spans="1:9" x14ac:dyDescent="0.3">
      <c r="A118" t="s">
        <v>120</v>
      </c>
      <c r="B118" s="1">
        <v>-39.549999999999997</v>
      </c>
      <c r="C118" s="1">
        <v>238.91</v>
      </c>
      <c r="D118" s="1">
        <v>0</v>
      </c>
      <c r="E118" s="21">
        <v>0</v>
      </c>
      <c r="F118" s="1">
        <v>199.36</v>
      </c>
      <c r="G118" s="2">
        <f>IF(ISNUMBER(G117),G117+Balance[[#This Row],[Withdrawal/Deposit]],0)</f>
        <v>1048.5919999999999</v>
      </c>
      <c r="H118" s="3">
        <f>Balance[[#This Row],[End of Day Account Value]]-Balance[[#This Row],[Cumulative sent]]</f>
        <v>-849.23199999999986</v>
      </c>
      <c r="I118" s="4">
        <f>IFERROR(Balance[[#This Row],[P/L]]/Balance[[#This Row],[Cumulative sent]],0)</f>
        <v>-0.80987838930680378</v>
      </c>
    </row>
    <row r="119" spans="1:9" x14ac:dyDescent="0.3">
      <c r="A119" t="s">
        <v>121</v>
      </c>
      <c r="B119" s="1">
        <v>487.45</v>
      </c>
      <c r="C119" s="1">
        <v>206.42</v>
      </c>
      <c r="D119" s="1">
        <v>0</v>
      </c>
      <c r="E119" s="21">
        <v>0</v>
      </c>
      <c r="F119" s="1">
        <v>693.87</v>
      </c>
      <c r="G119" s="2">
        <f>IF(ISNUMBER(G118),G118+Balance[[#This Row],[Withdrawal/Deposit]],0)</f>
        <v>1048.5919999999999</v>
      </c>
      <c r="H119" s="3">
        <f>Balance[[#This Row],[End of Day Account Value]]-Balance[[#This Row],[Cumulative sent]]</f>
        <v>-354.72199999999987</v>
      </c>
      <c r="I119" s="4">
        <f>IFERROR(Balance[[#This Row],[P/L]]/Balance[[#This Row],[Cumulative sent]],0)</f>
        <v>-0.33828409905854701</v>
      </c>
    </row>
    <row r="120" spans="1:9" x14ac:dyDescent="0.3">
      <c r="A120" t="s">
        <v>122</v>
      </c>
      <c r="B120" s="1">
        <v>487.45</v>
      </c>
      <c r="C120" s="1">
        <v>189.16</v>
      </c>
      <c r="D120" s="1">
        <v>0</v>
      </c>
      <c r="E120" s="21">
        <v>0</v>
      </c>
      <c r="F120" s="1">
        <v>676.61</v>
      </c>
      <c r="G120" s="2">
        <f>IF(ISNUMBER(G119),G119+Balance[[#This Row],[Withdrawal/Deposit]],0)</f>
        <v>1048.5919999999999</v>
      </c>
      <c r="H120" s="3">
        <f>Balance[[#This Row],[End of Day Account Value]]-Balance[[#This Row],[Cumulative sent]]</f>
        <v>-371.98199999999986</v>
      </c>
      <c r="I120" s="4">
        <f>IFERROR(Balance[[#This Row],[P/L]]/Balance[[#This Row],[Cumulative sent]],0)</f>
        <v>-0.35474426659749447</v>
      </c>
    </row>
    <row r="121" spans="1:9" x14ac:dyDescent="0.3">
      <c r="A121" t="s">
        <v>123</v>
      </c>
      <c r="B121" s="1">
        <v>487.45</v>
      </c>
      <c r="C121" s="1">
        <v>202.81</v>
      </c>
      <c r="D121" s="1">
        <v>0</v>
      </c>
      <c r="E121" s="21">
        <v>0</v>
      </c>
      <c r="F121" s="1">
        <v>690.26</v>
      </c>
      <c r="G121" s="2">
        <f>IF(ISNUMBER(G120),G120+Balance[[#This Row],[Withdrawal/Deposit]],0)</f>
        <v>1048.5919999999999</v>
      </c>
      <c r="H121" s="3">
        <f>Balance[[#This Row],[End of Day Account Value]]-Balance[[#This Row],[Cumulative sent]]</f>
        <v>-358.33199999999988</v>
      </c>
      <c r="I121" s="4">
        <f>IFERROR(Balance[[#This Row],[P/L]]/Balance[[#This Row],[Cumulative sent]],0)</f>
        <v>-0.34172681080916117</v>
      </c>
    </row>
    <row r="122" spans="1:9" x14ac:dyDescent="0.3">
      <c r="A122" t="s">
        <v>124</v>
      </c>
      <c r="B122" s="1">
        <v>62.12</v>
      </c>
      <c r="C122" s="1">
        <v>592.99</v>
      </c>
      <c r="D122" s="1">
        <v>0</v>
      </c>
      <c r="E122" s="21">
        <v>0</v>
      </c>
      <c r="F122" s="1">
        <v>655.11</v>
      </c>
      <c r="G122" s="2">
        <f>IF(ISNUMBER(G121),G121+Balance[[#This Row],[Withdrawal/Deposit]],0)</f>
        <v>1048.5919999999999</v>
      </c>
      <c r="H122" s="3">
        <f>Balance[[#This Row],[End of Day Account Value]]-Balance[[#This Row],[Cumulative sent]]</f>
        <v>-393.48199999999986</v>
      </c>
      <c r="I122" s="4">
        <f>IFERROR(Balance[[#This Row],[P/L]]/Balance[[#This Row],[Cumulative sent]],0)</f>
        <v>-0.37524795153882529</v>
      </c>
    </row>
    <row r="123" spans="1:9" x14ac:dyDescent="0.3">
      <c r="A123" t="s">
        <v>125</v>
      </c>
      <c r="B123" s="1">
        <v>62.12</v>
      </c>
      <c r="C123" s="1">
        <v>573.09</v>
      </c>
      <c r="D123" s="1">
        <v>0</v>
      </c>
      <c r="E123" s="21">
        <v>0</v>
      </c>
      <c r="F123" s="1">
        <v>635.21</v>
      </c>
      <c r="G123" s="2">
        <f>IF(ISNUMBER(G122),G122+Balance[[#This Row],[Withdrawal/Deposit]],0)</f>
        <v>1048.5919999999999</v>
      </c>
      <c r="H123" s="3">
        <f>Balance[[#This Row],[End of Day Account Value]]-Balance[[#This Row],[Cumulative sent]]</f>
        <v>-413.38199999999983</v>
      </c>
      <c r="I123" s="4">
        <f>IFERROR(Balance[[#This Row],[P/L]]/Balance[[#This Row],[Cumulative sent]],0)</f>
        <v>-0.39422578085661525</v>
      </c>
    </row>
    <row r="124" spans="1:9" x14ac:dyDescent="0.3">
      <c r="A124" t="s">
        <v>126</v>
      </c>
      <c r="B124" s="1">
        <v>62.12</v>
      </c>
      <c r="C124" s="1">
        <v>586.98</v>
      </c>
      <c r="D124" s="1">
        <v>0</v>
      </c>
      <c r="E124" s="21">
        <v>0</v>
      </c>
      <c r="F124" s="1">
        <v>649.1</v>
      </c>
      <c r="G124" s="2">
        <f>IF(ISNUMBER(G123),G123+Balance[[#This Row],[Withdrawal/Deposit]],0)</f>
        <v>1048.5919999999999</v>
      </c>
      <c r="H124" s="3">
        <f>Balance[[#This Row],[End of Day Account Value]]-Balance[[#This Row],[Cumulative sent]]</f>
        <v>-399.49199999999985</v>
      </c>
      <c r="I124" s="4">
        <f>IFERROR(Balance[[#This Row],[P/L]]/Balance[[#This Row],[Cumulative sent]],0)</f>
        <v>-0.38097944672475081</v>
      </c>
    </row>
    <row r="125" spans="1:9" x14ac:dyDescent="0.3">
      <c r="A125" t="s">
        <v>127</v>
      </c>
      <c r="B125" s="1">
        <v>62.12</v>
      </c>
      <c r="C125" s="1">
        <v>600.75</v>
      </c>
      <c r="D125" s="1">
        <v>0</v>
      </c>
      <c r="E125" s="21">
        <v>0</v>
      </c>
      <c r="F125" s="1">
        <v>662.87</v>
      </c>
      <c r="G125" s="2">
        <f>IF(ISNUMBER(G124),G124+Balance[[#This Row],[Withdrawal/Deposit]],0)</f>
        <v>1048.5919999999999</v>
      </c>
      <c r="H125" s="3">
        <f>Balance[[#This Row],[End of Day Account Value]]-Balance[[#This Row],[Cumulative sent]]</f>
        <v>-385.72199999999987</v>
      </c>
      <c r="I125" s="4">
        <f>IFERROR(Balance[[#This Row],[P/L]]/Balance[[#This Row],[Cumulative sent]],0)</f>
        <v>-0.36784755176465195</v>
      </c>
    </row>
    <row r="126" spans="1:9" x14ac:dyDescent="0.3">
      <c r="A126" t="s">
        <v>128</v>
      </c>
      <c r="B126" s="1">
        <v>53.17</v>
      </c>
      <c r="C126" s="1">
        <v>609.01</v>
      </c>
      <c r="D126" s="1">
        <v>0</v>
      </c>
      <c r="E126" s="21">
        <v>0</v>
      </c>
      <c r="F126" s="1">
        <v>662.18</v>
      </c>
      <c r="G126" s="2">
        <f>IF(ISNUMBER(G125),G125+Balance[[#This Row],[Withdrawal/Deposit]],0)</f>
        <v>1048.5919999999999</v>
      </c>
      <c r="H126" s="3">
        <f>Balance[[#This Row],[End of Day Account Value]]-Balance[[#This Row],[Cumulative sent]]</f>
        <v>-386.41199999999992</v>
      </c>
      <c r="I126" s="4">
        <f>IFERROR(Balance[[#This Row],[P/L]]/Balance[[#This Row],[Cumulative sent]],0)</f>
        <v>-0.36850557700230402</v>
      </c>
    </row>
    <row r="127" spans="1:9" x14ac:dyDescent="0.3">
      <c r="A127" t="s">
        <v>129</v>
      </c>
      <c r="B127" s="1">
        <v>53.17</v>
      </c>
      <c r="C127" s="1">
        <v>603.48</v>
      </c>
      <c r="D127" s="1">
        <v>0</v>
      </c>
      <c r="E127" s="21">
        <v>0</v>
      </c>
      <c r="F127" s="1">
        <v>656.65</v>
      </c>
      <c r="G127" s="2">
        <f>IF(ISNUMBER(G126),G126+Balance[[#This Row],[Withdrawal/Deposit]],0)</f>
        <v>1048.5919999999999</v>
      </c>
      <c r="H127" s="3">
        <f>Balance[[#This Row],[End of Day Account Value]]-Balance[[#This Row],[Cumulative sent]]</f>
        <v>-391.94199999999989</v>
      </c>
      <c r="I127" s="4">
        <f>IFERROR(Balance[[#This Row],[P/L]]/Balance[[#This Row],[Cumulative sent]],0)</f>
        <v>-0.37377931550116722</v>
      </c>
    </row>
    <row r="128" spans="1:9" x14ac:dyDescent="0.3">
      <c r="A128" t="s">
        <v>130</v>
      </c>
      <c r="B128" s="1">
        <v>53.17</v>
      </c>
      <c r="C128" s="1">
        <v>579.97</v>
      </c>
      <c r="D128" s="1">
        <v>0</v>
      </c>
      <c r="E128" s="21">
        <v>0</v>
      </c>
      <c r="F128" s="1">
        <v>633.14</v>
      </c>
      <c r="G128" s="2">
        <f>IF(ISNUMBER(G127),G127+Balance[[#This Row],[Withdrawal/Deposit]],0)</f>
        <v>1048.5919999999999</v>
      </c>
      <c r="H128" s="3">
        <f>Balance[[#This Row],[End of Day Account Value]]-Balance[[#This Row],[Cumulative sent]]</f>
        <v>-415.45199999999988</v>
      </c>
      <c r="I128" s="4">
        <f>IFERROR(Balance[[#This Row],[P/L]]/Balance[[#This Row],[Cumulative sent]],0)</f>
        <v>-0.39619985656957135</v>
      </c>
    </row>
    <row r="129" spans="1:9" x14ac:dyDescent="0.3">
      <c r="A129" t="s">
        <v>131</v>
      </c>
      <c r="B129" s="1">
        <v>53.17</v>
      </c>
      <c r="C129" s="1">
        <v>599.4</v>
      </c>
      <c r="D129" s="1">
        <v>0</v>
      </c>
      <c r="E129" s="21">
        <v>0</v>
      </c>
      <c r="F129" s="1">
        <v>652.57000000000005</v>
      </c>
      <c r="G129" s="2">
        <f>IF(ISNUMBER(G128),G128+Balance[[#This Row],[Withdrawal/Deposit]],0)</f>
        <v>1048.5919999999999</v>
      </c>
      <c r="H129" s="3">
        <f>Balance[[#This Row],[End of Day Account Value]]-Balance[[#This Row],[Cumulative sent]]</f>
        <v>-396.02199999999982</v>
      </c>
      <c r="I129" s="4">
        <f>IFERROR(Balance[[#This Row],[P/L]]/Balance[[#This Row],[Cumulative sent]],0)</f>
        <v>-0.37767024734119647</v>
      </c>
    </row>
    <row r="130" spans="1:9" x14ac:dyDescent="0.3">
      <c r="A130" t="s">
        <v>132</v>
      </c>
      <c r="B130" s="1">
        <v>53.17</v>
      </c>
      <c r="C130" s="1">
        <v>584.48</v>
      </c>
      <c r="D130" s="1">
        <v>0</v>
      </c>
      <c r="E130" s="21">
        <v>0</v>
      </c>
      <c r="F130" s="1">
        <v>637.65</v>
      </c>
      <c r="G130" s="2">
        <f>IF(ISNUMBER(G129),G129+Balance[[#This Row],[Withdrawal/Deposit]],0)</f>
        <v>1048.5919999999999</v>
      </c>
      <c r="H130" s="3">
        <f>Balance[[#This Row],[End of Day Account Value]]-Balance[[#This Row],[Cumulative sent]]</f>
        <v>-410.94199999999989</v>
      </c>
      <c r="I130" s="4">
        <f>IFERROR(Balance[[#This Row],[P/L]]/Balance[[#This Row],[Cumulative sent]],0)</f>
        <v>-0.39189885103071542</v>
      </c>
    </row>
    <row r="131" spans="1:9" x14ac:dyDescent="0.3">
      <c r="A131" t="s">
        <v>133</v>
      </c>
      <c r="B131" s="1">
        <v>53.17</v>
      </c>
      <c r="C131" s="1">
        <v>573.52</v>
      </c>
      <c r="D131" s="1">
        <v>0</v>
      </c>
      <c r="E131" s="21">
        <v>0</v>
      </c>
      <c r="F131" s="1">
        <v>626.69000000000005</v>
      </c>
      <c r="G131" s="2">
        <f>IF(ISNUMBER(G130),G130+Balance[[#This Row],[Withdrawal/Deposit]],0)</f>
        <v>1048.5919999999999</v>
      </c>
      <c r="H131" s="3">
        <f>Balance[[#This Row],[End of Day Account Value]]-Balance[[#This Row],[Cumulative sent]]</f>
        <v>-421.90199999999982</v>
      </c>
      <c r="I131" s="4">
        <f>IFERROR(Balance[[#This Row],[P/L]]/Balance[[#This Row],[Cumulative sent]],0)</f>
        <v>-0.40235096205197052</v>
      </c>
    </row>
    <row r="132" spans="1:9" x14ac:dyDescent="0.3">
      <c r="A132" t="s">
        <v>134</v>
      </c>
      <c r="B132" s="1">
        <v>53.17</v>
      </c>
      <c r="C132" s="1">
        <v>577.34</v>
      </c>
      <c r="D132" s="1">
        <v>0</v>
      </c>
      <c r="E132" s="21">
        <v>0</v>
      </c>
      <c r="F132" s="1">
        <v>630.51</v>
      </c>
      <c r="G132" s="2">
        <f>IF(ISNUMBER(G131),G131+Balance[[#This Row],[Withdrawal/Deposit]],0)</f>
        <v>1048.5919999999999</v>
      </c>
      <c r="H132" s="3">
        <f>Balance[[#This Row],[End of Day Account Value]]-Balance[[#This Row],[Cumulative sent]]</f>
        <v>-418.08199999999988</v>
      </c>
      <c r="I132" s="4">
        <f>IFERROR(Balance[[#This Row],[P/L]]/Balance[[#This Row],[Cumulative sent]],0)</f>
        <v>-0.39870798175076666</v>
      </c>
    </row>
    <row r="133" spans="1:9" x14ac:dyDescent="0.3">
      <c r="A133" t="s">
        <v>135</v>
      </c>
      <c r="B133" s="1">
        <v>53.17</v>
      </c>
      <c r="C133" s="1">
        <v>571.54999999999995</v>
      </c>
      <c r="D133" s="1">
        <v>0</v>
      </c>
      <c r="E133" s="21">
        <v>0</v>
      </c>
      <c r="F133" s="1">
        <v>624.72</v>
      </c>
      <c r="G133" s="2">
        <f>IF(ISNUMBER(G132),G132+Balance[[#This Row],[Withdrawal/Deposit]],0)</f>
        <v>1048.5919999999999</v>
      </c>
      <c r="H133" s="3">
        <f>Balance[[#This Row],[End of Day Account Value]]-Balance[[#This Row],[Cumulative sent]]</f>
        <v>-423.87199999999984</v>
      </c>
      <c r="I133" s="4">
        <f>IFERROR(Balance[[#This Row],[P/L]]/Balance[[#This Row],[Cumulative sent]],0)</f>
        <v>-0.40422967178845526</v>
      </c>
    </row>
    <row r="134" spans="1:9" x14ac:dyDescent="0.3">
      <c r="A134" t="s">
        <v>136</v>
      </c>
      <c r="B134" s="1">
        <v>53.17</v>
      </c>
      <c r="C134" s="1">
        <v>533.95000000000005</v>
      </c>
      <c r="D134" s="1">
        <v>0</v>
      </c>
      <c r="E134" s="21">
        <v>0</v>
      </c>
      <c r="F134" s="1">
        <v>587.12</v>
      </c>
      <c r="G134" s="2">
        <f>IF(ISNUMBER(G133),G133+Balance[[#This Row],[Withdrawal/Deposit]],0)</f>
        <v>1048.5919999999999</v>
      </c>
      <c r="H134" s="3">
        <f>Balance[[#This Row],[End of Day Account Value]]-Balance[[#This Row],[Cumulative sent]]</f>
        <v>-461.47199999999987</v>
      </c>
      <c r="I134" s="4">
        <f>IFERROR(Balance[[#This Row],[P/L]]/Balance[[#This Row],[Cumulative sent]],0)</f>
        <v>-0.44008727894166649</v>
      </c>
    </row>
    <row r="135" spans="1:9" x14ac:dyDescent="0.3">
      <c r="A135" t="s">
        <v>137</v>
      </c>
      <c r="B135" s="1">
        <v>53.17</v>
      </c>
      <c r="C135" s="1">
        <v>592.26</v>
      </c>
      <c r="D135" s="1">
        <v>0</v>
      </c>
      <c r="E135" s="21">
        <v>0</v>
      </c>
      <c r="F135" s="1">
        <v>645.42999999999995</v>
      </c>
      <c r="G135" s="2">
        <f>IF(ISNUMBER(G134),G134+Balance[[#This Row],[Withdrawal/Deposit]],0)</f>
        <v>1048.5919999999999</v>
      </c>
      <c r="H135" s="3">
        <f>Balance[[#This Row],[End of Day Account Value]]-Balance[[#This Row],[Cumulative sent]]</f>
        <v>-403.16199999999992</v>
      </c>
      <c r="I135" s="4">
        <f>IFERROR(Balance[[#This Row],[P/L]]/Balance[[#This Row],[Cumulative sent]],0)</f>
        <v>-0.38447937806124782</v>
      </c>
    </row>
    <row r="136" spans="1:9" x14ac:dyDescent="0.3">
      <c r="A136" t="s">
        <v>138</v>
      </c>
      <c r="B136" s="1">
        <v>53.17</v>
      </c>
      <c r="C136" s="1">
        <v>608.27</v>
      </c>
      <c r="D136" s="1">
        <v>0</v>
      </c>
      <c r="E136" s="21">
        <v>0</v>
      </c>
      <c r="F136" s="1">
        <v>661.44</v>
      </c>
      <c r="G136" s="2">
        <f>IF(ISNUMBER(G135),G135+Balance[[#This Row],[Withdrawal/Deposit]],0)</f>
        <v>1048.5919999999999</v>
      </c>
      <c r="H136" s="3">
        <f>Balance[[#This Row],[End of Day Account Value]]-Balance[[#This Row],[Cumulative sent]]</f>
        <v>-387.15199999999982</v>
      </c>
      <c r="I136" s="4">
        <f>IFERROR(Balance[[#This Row],[P/L]]/Balance[[#This Row],[Cumulative sent]],0)</f>
        <v>-0.36921128522819158</v>
      </c>
    </row>
    <row r="137" spans="1:9" x14ac:dyDescent="0.3">
      <c r="A137" t="s">
        <v>139</v>
      </c>
      <c r="B137" s="1">
        <v>53.17</v>
      </c>
      <c r="C137" s="1">
        <v>613.54</v>
      </c>
      <c r="D137" s="1">
        <v>0</v>
      </c>
      <c r="E137" s="21">
        <v>0</v>
      </c>
      <c r="F137" s="1">
        <v>666.71</v>
      </c>
      <c r="G137" s="2">
        <f>IF(ISNUMBER(G136),G136+Balance[[#This Row],[Withdrawal/Deposit]],0)</f>
        <v>1048.5919999999999</v>
      </c>
      <c r="H137" s="3">
        <f>Balance[[#This Row],[End of Day Account Value]]-Balance[[#This Row],[Cumulative sent]]</f>
        <v>-381.88199999999983</v>
      </c>
      <c r="I137" s="4">
        <f>IFERROR(Balance[[#This Row],[P/L]]/Balance[[#This Row],[Cumulative sent]],0)</f>
        <v>-0.36418549826815377</v>
      </c>
    </row>
    <row r="138" spans="1:9" x14ac:dyDescent="0.3">
      <c r="A138" t="s">
        <v>140</v>
      </c>
      <c r="B138" s="1">
        <v>53.17</v>
      </c>
      <c r="C138" s="1">
        <v>645.92999999999995</v>
      </c>
      <c r="D138" s="1">
        <v>0</v>
      </c>
      <c r="E138" s="21">
        <v>0</v>
      </c>
      <c r="F138" s="1">
        <v>699.1</v>
      </c>
      <c r="G138" s="2">
        <f>IF(ISNUMBER(G137),G137+Balance[[#This Row],[Withdrawal/Deposit]],0)</f>
        <v>1048.5919999999999</v>
      </c>
      <c r="H138" s="3">
        <f>Balance[[#This Row],[End of Day Account Value]]-Balance[[#This Row],[Cumulative sent]]</f>
        <v>-349.49199999999985</v>
      </c>
      <c r="I138" s="4">
        <f>IFERROR(Balance[[#This Row],[P/L]]/Balance[[#This Row],[Cumulative sent]],0)</f>
        <v>-0.33329645848909767</v>
      </c>
    </row>
    <row r="139" spans="1:9" x14ac:dyDescent="0.3">
      <c r="A139" t="s">
        <v>141</v>
      </c>
      <c r="B139" s="1">
        <v>53.17</v>
      </c>
      <c r="C139" s="1">
        <v>628.05999999999995</v>
      </c>
      <c r="D139" s="1">
        <v>0</v>
      </c>
      <c r="E139" s="21">
        <v>0</v>
      </c>
      <c r="F139" s="1">
        <v>681.23</v>
      </c>
      <c r="G139" s="2">
        <f>IF(ISNUMBER(G138),G138+Balance[[#This Row],[Withdrawal/Deposit]],0)</f>
        <v>1048.5919999999999</v>
      </c>
      <c r="H139" s="3">
        <f>Balance[[#This Row],[End of Day Account Value]]-Balance[[#This Row],[Cumulative sent]]</f>
        <v>-367.36199999999985</v>
      </c>
      <c r="I139" s="4">
        <f>IFERROR(Balance[[#This Row],[P/L]]/Balance[[#This Row],[Cumulative sent]],0)</f>
        <v>-0.35033835848452011</v>
      </c>
    </row>
    <row r="140" spans="1:9" x14ac:dyDescent="0.3">
      <c r="A140" t="s">
        <v>142</v>
      </c>
      <c r="B140" s="1">
        <v>53.17</v>
      </c>
      <c r="C140" s="1">
        <v>627.20000000000005</v>
      </c>
      <c r="D140" s="1">
        <v>0</v>
      </c>
      <c r="E140" s="21">
        <v>0</v>
      </c>
      <c r="F140" s="1">
        <v>680.37</v>
      </c>
      <c r="G140" s="2">
        <f>IF(ISNUMBER(G139),G139+Balance[[#This Row],[Withdrawal/Deposit]],0)</f>
        <v>1048.5919999999999</v>
      </c>
      <c r="H140" s="3">
        <f>Balance[[#This Row],[End of Day Account Value]]-Balance[[#This Row],[Cumulative sent]]</f>
        <v>-368.22199999999987</v>
      </c>
      <c r="I140" s="4">
        <f>IFERROR(Balance[[#This Row],[P/L]]/Balance[[#This Row],[Cumulative sent]],0)</f>
        <v>-0.35115850588217334</v>
      </c>
    </row>
    <row r="141" spans="1:9" x14ac:dyDescent="0.3">
      <c r="A141" t="s">
        <v>143</v>
      </c>
      <c r="B141" s="1">
        <v>53.17</v>
      </c>
      <c r="C141" s="1">
        <v>623.16999999999996</v>
      </c>
      <c r="D141" s="1">
        <v>0</v>
      </c>
      <c r="E141" s="21">
        <v>0</v>
      </c>
      <c r="F141" s="1">
        <v>676.34</v>
      </c>
      <c r="G141" s="2">
        <f>IF(ISNUMBER(G140),G140+Balance[[#This Row],[Withdrawal/Deposit]],0)</f>
        <v>1048.5919999999999</v>
      </c>
      <c r="H141" s="3">
        <f>Balance[[#This Row],[End of Day Account Value]]-Balance[[#This Row],[Cumulative sent]]</f>
        <v>-372.25199999999984</v>
      </c>
      <c r="I141" s="4">
        <f>IFERROR(Balance[[#This Row],[P/L]]/Balance[[#This Row],[Cumulative sent]],0)</f>
        <v>-0.35500175473396695</v>
      </c>
    </row>
    <row r="142" spans="1:9" x14ac:dyDescent="0.3">
      <c r="A142" t="s">
        <v>144</v>
      </c>
      <c r="B142" s="1">
        <v>53.17</v>
      </c>
      <c r="C142" s="1">
        <v>626.41</v>
      </c>
      <c r="D142" s="1">
        <v>0</v>
      </c>
      <c r="E142" s="21">
        <v>0</v>
      </c>
      <c r="F142" s="1">
        <v>679.58</v>
      </c>
      <c r="G142" s="2">
        <f>IF(ISNUMBER(G141),G141+Balance[[#This Row],[Withdrawal/Deposit]],0)</f>
        <v>1048.5919999999999</v>
      </c>
      <c r="H142" s="3">
        <f>Balance[[#This Row],[End of Day Account Value]]-Balance[[#This Row],[Cumulative sent]]</f>
        <v>-369.01199999999983</v>
      </c>
      <c r="I142" s="4">
        <f>IFERROR(Balance[[#This Row],[P/L]]/Balance[[#This Row],[Cumulative sent]],0)</f>
        <v>-0.35191189709629661</v>
      </c>
    </row>
    <row r="143" spans="1:9" x14ac:dyDescent="0.3">
      <c r="A143" t="s">
        <v>145</v>
      </c>
      <c r="B143" s="1">
        <v>53.17</v>
      </c>
      <c r="C143" s="1">
        <v>627.29</v>
      </c>
      <c r="D143" s="1">
        <v>0</v>
      </c>
      <c r="E143" s="21">
        <v>0</v>
      </c>
      <c r="F143" s="1">
        <v>680.46</v>
      </c>
      <c r="G143" s="2">
        <f>IF(ISNUMBER(G142),G142+Balance[[#This Row],[Withdrawal/Deposit]],0)</f>
        <v>1048.5919999999999</v>
      </c>
      <c r="H143" s="3">
        <f>Balance[[#This Row],[End of Day Account Value]]-Balance[[#This Row],[Cumulative sent]]</f>
        <v>-368.13199999999983</v>
      </c>
      <c r="I143" s="4">
        <f>IFERROR(Balance[[#This Row],[P/L]]/Balance[[#This Row],[Cumulative sent]],0)</f>
        <v>-0.35107267650334911</v>
      </c>
    </row>
    <row r="144" spans="1:9" x14ac:dyDescent="0.3">
      <c r="A144" t="s">
        <v>146</v>
      </c>
      <c r="B144" s="1">
        <v>53.17</v>
      </c>
      <c r="C144" s="1">
        <v>610.51</v>
      </c>
      <c r="D144" s="1">
        <v>0</v>
      </c>
      <c r="E144" s="21">
        <v>0</v>
      </c>
      <c r="F144" s="1">
        <v>663.68</v>
      </c>
      <c r="G144" s="2">
        <f>IF(ISNUMBER(G143),G143+Balance[[#This Row],[Withdrawal/Deposit]],0)</f>
        <v>1048.5919999999999</v>
      </c>
      <c r="H144" s="3">
        <f>Balance[[#This Row],[End of Day Account Value]]-Balance[[#This Row],[Cumulative sent]]</f>
        <v>-384.91199999999992</v>
      </c>
      <c r="I144" s="4">
        <f>IFERROR(Balance[[#This Row],[P/L]]/Balance[[#This Row],[Cumulative sent]],0)</f>
        <v>-0.36707508735523442</v>
      </c>
    </row>
    <row r="145" spans="1:9" x14ac:dyDescent="0.3">
      <c r="A145" t="s">
        <v>147</v>
      </c>
      <c r="B145" s="1">
        <v>44.22</v>
      </c>
      <c r="C145" s="1">
        <v>591.55999999999995</v>
      </c>
      <c r="D145" s="1">
        <v>0</v>
      </c>
      <c r="E145" s="21">
        <v>0</v>
      </c>
      <c r="F145" s="1">
        <v>635.78</v>
      </c>
      <c r="G145" s="2">
        <f>IF(ISNUMBER(G144),G144+Balance[[#This Row],[Withdrawal/Deposit]],0)</f>
        <v>1048.5919999999999</v>
      </c>
      <c r="H145" s="3">
        <f>Balance[[#This Row],[End of Day Account Value]]-Balance[[#This Row],[Cumulative sent]]</f>
        <v>-412.8119999999999</v>
      </c>
      <c r="I145" s="4">
        <f>IFERROR(Balance[[#This Row],[P/L]]/Balance[[#This Row],[Cumulative sent]],0)</f>
        <v>-0.39368219479072886</v>
      </c>
    </row>
    <row r="146" spans="1:9" x14ac:dyDescent="0.3">
      <c r="A146" t="s">
        <v>148</v>
      </c>
      <c r="B146" s="1">
        <v>44.22</v>
      </c>
      <c r="C146" s="1">
        <v>605.36</v>
      </c>
      <c r="D146" s="1">
        <v>0</v>
      </c>
      <c r="E146" s="21">
        <v>0</v>
      </c>
      <c r="F146" s="1">
        <v>649.58000000000004</v>
      </c>
      <c r="G146" s="2">
        <f>IF(ISNUMBER(G145),G145+Balance[[#This Row],[Withdrawal/Deposit]],0)</f>
        <v>1048.5919999999999</v>
      </c>
      <c r="H146" s="3">
        <f>Balance[[#This Row],[End of Day Account Value]]-Balance[[#This Row],[Cumulative sent]]</f>
        <v>-399.01199999999983</v>
      </c>
      <c r="I146" s="4">
        <f>IFERROR(Balance[[#This Row],[P/L]]/Balance[[#This Row],[Cumulative sent]],0)</f>
        <v>-0.38052169003768854</v>
      </c>
    </row>
    <row r="147" spans="1:9" x14ac:dyDescent="0.3">
      <c r="A147" t="s">
        <v>149</v>
      </c>
      <c r="B147" s="1">
        <v>44.22</v>
      </c>
      <c r="C147" s="1">
        <v>572.11</v>
      </c>
      <c r="D147" s="1">
        <v>0</v>
      </c>
      <c r="E147" s="21">
        <v>0</v>
      </c>
      <c r="F147" s="1">
        <v>616.33000000000004</v>
      </c>
      <c r="G147" s="2">
        <f>IF(ISNUMBER(G146),G146+Balance[[#This Row],[Withdrawal/Deposit]],0)</f>
        <v>1048.5919999999999</v>
      </c>
      <c r="H147" s="3">
        <f>Balance[[#This Row],[End of Day Account Value]]-Balance[[#This Row],[Cumulative sent]]</f>
        <v>-432.26199999999983</v>
      </c>
      <c r="I147" s="4">
        <f>IFERROR(Balance[[#This Row],[P/L]]/Balance[[#This Row],[Cumulative sent]],0)</f>
        <v>-0.41223087721439788</v>
      </c>
    </row>
    <row r="148" spans="1:9" x14ac:dyDescent="0.3">
      <c r="A148" t="s">
        <v>150</v>
      </c>
      <c r="B148" s="1">
        <v>44.22</v>
      </c>
      <c r="C148" s="1">
        <v>578.66</v>
      </c>
      <c r="D148" s="1">
        <v>0</v>
      </c>
      <c r="E148" s="21">
        <v>0</v>
      </c>
      <c r="F148" s="1">
        <v>622.88</v>
      </c>
      <c r="G148" s="2">
        <f>IF(ISNUMBER(G147),G147+Balance[[#This Row],[Withdrawal/Deposit]],0)</f>
        <v>1048.5919999999999</v>
      </c>
      <c r="H148" s="3">
        <f>Balance[[#This Row],[End of Day Account Value]]-Balance[[#This Row],[Cumulative sent]]</f>
        <v>-425.71199999999988</v>
      </c>
      <c r="I148" s="4">
        <f>IFERROR(Balance[[#This Row],[P/L]]/Balance[[#This Row],[Cumulative sent]],0)</f>
        <v>-0.40598440575552736</v>
      </c>
    </row>
    <row r="149" spans="1:9" x14ac:dyDescent="0.3">
      <c r="A149" t="s">
        <v>151</v>
      </c>
      <c r="B149" s="1">
        <v>44.22</v>
      </c>
      <c r="C149" s="1">
        <v>590.41999999999996</v>
      </c>
      <c r="D149" s="1">
        <v>0</v>
      </c>
      <c r="E149" s="21">
        <v>0</v>
      </c>
      <c r="F149" s="1">
        <v>634.64</v>
      </c>
      <c r="G149" s="2">
        <f>IF(ISNUMBER(G148),G148+Balance[[#This Row],[Withdrawal/Deposit]],0)</f>
        <v>1048.5919999999999</v>
      </c>
      <c r="H149" s="3">
        <f>Balance[[#This Row],[End of Day Account Value]]-Balance[[#This Row],[Cumulative sent]]</f>
        <v>-413.95199999999988</v>
      </c>
      <c r="I149" s="4">
        <f>IFERROR(Balance[[#This Row],[P/L]]/Balance[[#This Row],[Cumulative sent]],0)</f>
        <v>-0.39476936692250175</v>
      </c>
    </row>
    <row r="150" spans="1:9" x14ac:dyDescent="0.3">
      <c r="A150" t="s">
        <v>152</v>
      </c>
      <c r="B150" s="1">
        <v>44.22</v>
      </c>
      <c r="C150" s="1">
        <v>570.91999999999996</v>
      </c>
      <c r="D150" s="1">
        <v>0</v>
      </c>
      <c r="E150" s="21">
        <v>0</v>
      </c>
      <c r="F150" s="1">
        <v>615.14</v>
      </c>
      <c r="G150" s="2">
        <f>IF(ISNUMBER(G149),G149+Balance[[#This Row],[Withdrawal/Deposit]],0)</f>
        <v>1048.5919999999999</v>
      </c>
      <c r="H150" s="3">
        <f>Balance[[#This Row],[End of Day Account Value]]-Balance[[#This Row],[Cumulative sent]]</f>
        <v>-433.45199999999988</v>
      </c>
      <c r="I150" s="4">
        <f>IFERROR(Balance[[#This Row],[P/L]]/Balance[[#This Row],[Cumulative sent]],0)</f>
        <v>-0.41336573233440643</v>
      </c>
    </row>
    <row r="151" spans="1:9" x14ac:dyDescent="0.3">
      <c r="A151" t="s">
        <v>153</v>
      </c>
      <c r="B151" s="1">
        <v>44.22</v>
      </c>
      <c r="C151" s="1">
        <v>578.46</v>
      </c>
      <c r="D151" s="1">
        <v>0</v>
      </c>
      <c r="E151" s="21">
        <v>0</v>
      </c>
      <c r="F151" s="1">
        <v>622.67999999999995</v>
      </c>
      <c r="G151" s="2">
        <f>IF(ISNUMBER(G150),G150+Balance[[#This Row],[Withdrawal/Deposit]],0)</f>
        <v>1048.5919999999999</v>
      </c>
      <c r="H151" s="3">
        <f>Balance[[#This Row],[End of Day Account Value]]-Balance[[#This Row],[Cumulative sent]]</f>
        <v>-425.91199999999992</v>
      </c>
      <c r="I151" s="4">
        <f>IFERROR(Balance[[#This Row],[P/L]]/Balance[[#This Row],[Cumulative sent]],0)</f>
        <v>-0.40617513770847002</v>
      </c>
    </row>
    <row r="152" spans="1:9" x14ac:dyDescent="0.3">
      <c r="A152" t="s">
        <v>154</v>
      </c>
      <c r="B152" s="1">
        <v>44.22</v>
      </c>
      <c r="C152" s="1">
        <v>606.17999999999995</v>
      </c>
      <c r="D152" s="1">
        <v>0</v>
      </c>
      <c r="E152" s="21">
        <v>0</v>
      </c>
      <c r="F152" s="1">
        <v>650.4</v>
      </c>
      <c r="G152" s="2">
        <f>IF(ISNUMBER(G151),G151+Balance[[#This Row],[Withdrawal/Deposit]],0)</f>
        <v>1048.5919999999999</v>
      </c>
      <c r="H152" s="3">
        <f>Balance[[#This Row],[End of Day Account Value]]-Balance[[#This Row],[Cumulative sent]]</f>
        <v>-398.19199999999989</v>
      </c>
      <c r="I152" s="4">
        <f>IFERROR(Balance[[#This Row],[P/L]]/Balance[[#This Row],[Cumulative sent]],0)</f>
        <v>-0.37973968903062388</v>
      </c>
    </row>
    <row r="153" spans="1:9" x14ac:dyDescent="0.3">
      <c r="A153" t="s">
        <v>155</v>
      </c>
      <c r="B153" s="1">
        <v>44.22</v>
      </c>
      <c r="C153" s="1">
        <v>614.03</v>
      </c>
      <c r="D153" s="1">
        <v>0</v>
      </c>
      <c r="E153" s="21">
        <v>0</v>
      </c>
      <c r="F153" s="1">
        <v>658.25</v>
      </c>
      <c r="G153" s="2">
        <f>IF(ISNUMBER(G152),G152+Balance[[#This Row],[Withdrawal/Deposit]],0)</f>
        <v>1048.5919999999999</v>
      </c>
      <c r="H153" s="3">
        <f>Balance[[#This Row],[End of Day Account Value]]-Balance[[#This Row],[Cumulative sent]]</f>
        <v>-390.34199999999987</v>
      </c>
      <c r="I153" s="4">
        <f>IFERROR(Balance[[#This Row],[P/L]]/Balance[[#This Row],[Cumulative sent]],0)</f>
        <v>-0.37225345987762631</v>
      </c>
    </row>
    <row r="154" spans="1:9" x14ac:dyDescent="0.3">
      <c r="A154" t="s">
        <v>156</v>
      </c>
      <c r="B154" s="1">
        <v>44.22</v>
      </c>
      <c r="C154" s="1">
        <v>645.21</v>
      </c>
      <c r="D154" s="1">
        <v>0</v>
      </c>
      <c r="E154" s="21">
        <v>0</v>
      </c>
      <c r="F154" s="1">
        <v>689.43</v>
      </c>
      <c r="G154" s="2">
        <f>IF(ISNUMBER(G153),G153+Balance[[#This Row],[Withdrawal/Deposit]],0)</f>
        <v>1048.5919999999999</v>
      </c>
      <c r="H154" s="3">
        <f>Balance[[#This Row],[End of Day Account Value]]-Balance[[#This Row],[Cumulative sent]]</f>
        <v>-359.16199999999992</v>
      </c>
      <c r="I154" s="4">
        <f>IFERROR(Balance[[#This Row],[P/L]]/Balance[[#This Row],[Cumulative sent]],0)</f>
        <v>-0.34251834841387302</v>
      </c>
    </row>
    <row r="155" spans="1:9" x14ac:dyDescent="0.3">
      <c r="A155" t="s">
        <v>157</v>
      </c>
      <c r="B155" s="1">
        <v>44.22</v>
      </c>
      <c r="C155" s="1">
        <v>640.30999999999995</v>
      </c>
      <c r="D155" s="1">
        <v>0</v>
      </c>
      <c r="E155" s="21">
        <v>0</v>
      </c>
      <c r="F155" s="1">
        <v>684.53</v>
      </c>
      <c r="G155" s="2">
        <f>IF(ISNUMBER(G154),G154+Balance[[#This Row],[Withdrawal/Deposit]],0)</f>
        <v>1048.5919999999999</v>
      </c>
      <c r="H155" s="3">
        <f>Balance[[#This Row],[End of Day Account Value]]-Balance[[#This Row],[Cumulative sent]]</f>
        <v>-364.0619999999999</v>
      </c>
      <c r="I155" s="4">
        <f>IFERROR(Balance[[#This Row],[P/L]]/Balance[[#This Row],[Cumulative sent]],0)</f>
        <v>-0.34719128126096704</v>
      </c>
    </row>
    <row r="156" spans="1:9" x14ac:dyDescent="0.3">
      <c r="A156" t="s">
        <v>158</v>
      </c>
      <c r="B156" s="1">
        <v>44.22</v>
      </c>
      <c r="C156" s="1">
        <v>655.25</v>
      </c>
      <c r="D156" s="1">
        <v>0</v>
      </c>
      <c r="E156" s="21">
        <v>0</v>
      </c>
      <c r="F156" s="1">
        <v>699.47</v>
      </c>
      <c r="G156" s="2">
        <f>IF(ISNUMBER(G155),G155+Balance[[#This Row],[Withdrawal/Deposit]],0)</f>
        <v>1048.5919999999999</v>
      </c>
      <c r="H156" s="3">
        <f>Balance[[#This Row],[End of Day Account Value]]-Balance[[#This Row],[Cumulative sent]]</f>
        <v>-349.12199999999984</v>
      </c>
      <c r="I156" s="4">
        <f>IFERROR(Balance[[#This Row],[P/L]]/Balance[[#This Row],[Cumulative sent]],0)</f>
        <v>-0.33294360437615383</v>
      </c>
    </row>
    <row r="157" spans="1:9" x14ac:dyDescent="0.3">
      <c r="A157" t="s">
        <v>159</v>
      </c>
      <c r="B157" s="1">
        <v>44.22</v>
      </c>
      <c r="C157" s="1">
        <v>668.23</v>
      </c>
      <c r="D157" s="1">
        <v>0</v>
      </c>
      <c r="E157" s="21">
        <v>0</v>
      </c>
      <c r="F157" s="1">
        <v>712.45</v>
      </c>
      <c r="G157" s="2">
        <f>IF(ISNUMBER(G156),G156+Balance[[#This Row],[Withdrawal/Deposit]],0)</f>
        <v>1048.5919999999999</v>
      </c>
      <c r="H157" s="3">
        <f>Balance[[#This Row],[End of Day Account Value]]-Balance[[#This Row],[Cumulative sent]]</f>
        <v>-336.14199999999983</v>
      </c>
      <c r="I157" s="4">
        <f>IFERROR(Balance[[#This Row],[P/L]]/Balance[[#This Row],[Cumulative sent]],0)</f>
        <v>-0.32056510063017823</v>
      </c>
    </row>
    <row r="158" spans="1:9" x14ac:dyDescent="0.3">
      <c r="A158" t="s">
        <v>160</v>
      </c>
      <c r="B158" s="1">
        <v>44.22</v>
      </c>
      <c r="C158" s="1">
        <v>670.94</v>
      </c>
      <c r="D158" s="1">
        <v>0</v>
      </c>
      <c r="E158" s="21">
        <v>0</v>
      </c>
      <c r="F158" s="1">
        <v>715.16</v>
      </c>
      <c r="G158" s="2">
        <f>IF(ISNUMBER(G157),G157+Balance[[#This Row],[Withdrawal/Deposit]],0)</f>
        <v>1048.5919999999999</v>
      </c>
      <c r="H158" s="3">
        <f>Balance[[#This Row],[End of Day Account Value]]-Balance[[#This Row],[Cumulative sent]]</f>
        <v>-333.4319999999999</v>
      </c>
      <c r="I158" s="4">
        <f>IFERROR(Balance[[#This Row],[P/L]]/Balance[[#This Row],[Cumulative sent]],0)</f>
        <v>-0.31798068266780594</v>
      </c>
    </row>
    <row r="159" spans="1:9" x14ac:dyDescent="0.3">
      <c r="A159" t="s">
        <v>161</v>
      </c>
      <c r="B159" s="1">
        <v>44.22</v>
      </c>
      <c r="C159" s="1">
        <v>682.67</v>
      </c>
      <c r="D159" s="1">
        <v>0</v>
      </c>
      <c r="E159" s="21">
        <v>0</v>
      </c>
      <c r="F159" s="1">
        <v>726.89</v>
      </c>
      <c r="G159" s="2">
        <f>IF(ISNUMBER(G158),G158+Balance[[#This Row],[Withdrawal/Deposit]],0)</f>
        <v>1048.5919999999999</v>
      </c>
      <c r="H159" s="3">
        <f>Balance[[#This Row],[End of Day Account Value]]-Balance[[#This Row],[Cumulative sent]]</f>
        <v>-321.70199999999988</v>
      </c>
      <c r="I159" s="4">
        <f>IFERROR(Balance[[#This Row],[P/L]]/Balance[[#This Row],[Cumulative sent]],0)</f>
        <v>-0.30679425362772167</v>
      </c>
    </row>
    <row r="160" spans="1:9" x14ac:dyDescent="0.3">
      <c r="A160" t="s">
        <v>162</v>
      </c>
      <c r="B160" s="1">
        <v>44.22</v>
      </c>
      <c r="C160" s="1">
        <v>763.94</v>
      </c>
      <c r="D160" s="1">
        <v>0</v>
      </c>
      <c r="E160" s="21">
        <v>0</v>
      </c>
      <c r="F160" s="1">
        <v>808.16</v>
      </c>
      <c r="G160" s="2">
        <f>IF(ISNUMBER(G159),G159+Balance[[#This Row],[Withdrawal/Deposit]],0)</f>
        <v>1048.5919999999999</v>
      </c>
      <c r="H160" s="3">
        <f>Balance[[#This Row],[End of Day Account Value]]-Balance[[#This Row],[Cumulative sent]]</f>
        <v>-240.4319999999999</v>
      </c>
      <c r="I160" s="4">
        <f>IFERROR(Balance[[#This Row],[P/L]]/Balance[[#This Row],[Cumulative sent]],0)</f>
        <v>-0.22929032454949105</v>
      </c>
    </row>
    <row r="161" spans="1:9" x14ac:dyDescent="0.3">
      <c r="A161" t="s">
        <v>163</v>
      </c>
      <c r="B161" s="1">
        <v>44.22</v>
      </c>
      <c r="C161" s="1">
        <v>758.85</v>
      </c>
      <c r="D161" s="1">
        <v>0</v>
      </c>
      <c r="E161" s="21">
        <v>0</v>
      </c>
      <c r="F161" s="1">
        <v>803.07</v>
      </c>
      <c r="G161" s="2">
        <f>IF(ISNUMBER(G160),G160+Balance[[#This Row],[Withdrawal/Deposit]],0)</f>
        <v>1048.5919999999999</v>
      </c>
      <c r="H161" s="3">
        <f>Balance[[#This Row],[End of Day Account Value]]-Balance[[#This Row],[Cumulative sent]]</f>
        <v>-245.52199999999982</v>
      </c>
      <c r="I161" s="4">
        <f>IFERROR(Balance[[#This Row],[P/L]]/Balance[[#This Row],[Cumulative sent]],0)</f>
        <v>-0.23414445275188048</v>
      </c>
    </row>
    <row r="162" spans="1:9" x14ac:dyDescent="0.3">
      <c r="A162" t="s">
        <v>164</v>
      </c>
      <c r="B162" s="1">
        <v>44.22</v>
      </c>
      <c r="C162" s="1">
        <v>762.62</v>
      </c>
      <c r="D162" s="1">
        <v>0</v>
      </c>
      <c r="E162" s="21">
        <v>0</v>
      </c>
      <c r="F162" s="1">
        <v>806.84</v>
      </c>
      <c r="G162" s="2">
        <f>IF(ISNUMBER(G161),G161+Balance[[#This Row],[Withdrawal/Deposit]],0)</f>
        <v>1048.5919999999999</v>
      </c>
      <c r="H162" s="3">
        <f>Balance[[#This Row],[End of Day Account Value]]-Balance[[#This Row],[Cumulative sent]]</f>
        <v>-241.75199999999984</v>
      </c>
      <c r="I162" s="4">
        <f>IFERROR(Balance[[#This Row],[P/L]]/Balance[[#This Row],[Cumulative sent]],0)</f>
        <v>-0.23054915543891225</v>
      </c>
    </row>
    <row r="163" spans="1:9" x14ac:dyDescent="0.3">
      <c r="A163" t="s">
        <v>165</v>
      </c>
      <c r="B163" s="1">
        <v>44.22</v>
      </c>
      <c r="C163" s="1">
        <v>760.18</v>
      </c>
      <c r="D163" s="1">
        <v>0</v>
      </c>
      <c r="E163" s="21">
        <v>0</v>
      </c>
      <c r="F163" s="1">
        <v>804.4</v>
      </c>
      <c r="G163" s="2">
        <f>IF(ISNUMBER(G162),G162+Balance[[#This Row],[Withdrawal/Deposit]],0)</f>
        <v>1048.5919999999999</v>
      </c>
      <c r="H163" s="3">
        <f>Balance[[#This Row],[End of Day Account Value]]-Balance[[#This Row],[Cumulative sent]]</f>
        <v>-244.19199999999989</v>
      </c>
      <c r="I163" s="4">
        <f>IFERROR(Balance[[#This Row],[P/L]]/Balance[[#This Row],[Cumulative sent]],0)</f>
        <v>-0.23287608526481218</v>
      </c>
    </row>
    <row r="164" spans="1:9" x14ac:dyDescent="0.3">
      <c r="A164" t="s">
        <v>166</v>
      </c>
      <c r="B164" s="1">
        <v>44.22</v>
      </c>
      <c r="C164" s="1">
        <v>767.03</v>
      </c>
      <c r="D164" s="1">
        <v>0</v>
      </c>
      <c r="E164" s="21">
        <v>0</v>
      </c>
      <c r="F164" s="1">
        <v>811.25</v>
      </c>
      <c r="G164" s="2">
        <f>IF(ISNUMBER(G163),G163+Balance[[#This Row],[Withdrawal/Deposit]],0)</f>
        <v>1048.5919999999999</v>
      </c>
      <c r="H164" s="3">
        <f>Balance[[#This Row],[End of Day Account Value]]-Balance[[#This Row],[Cumulative sent]]</f>
        <v>-237.34199999999987</v>
      </c>
      <c r="I164" s="4">
        <f>IFERROR(Balance[[#This Row],[P/L]]/Balance[[#This Row],[Cumulative sent]],0)</f>
        <v>-0.22634351587652768</v>
      </c>
    </row>
    <row r="165" spans="1:9" x14ac:dyDescent="0.3">
      <c r="A165" t="s">
        <v>167</v>
      </c>
      <c r="B165" s="1">
        <v>44.22</v>
      </c>
      <c r="C165" s="1">
        <v>759.1</v>
      </c>
      <c r="D165" s="1">
        <v>0</v>
      </c>
      <c r="E165" s="21">
        <v>0</v>
      </c>
      <c r="F165" s="1">
        <v>803.32</v>
      </c>
      <c r="G165" s="2">
        <f>IF(ISNUMBER(G164),G164+Balance[[#This Row],[Withdrawal/Deposit]],0)</f>
        <v>1048.5919999999999</v>
      </c>
      <c r="H165" s="3">
        <f>Balance[[#This Row],[End of Day Account Value]]-Balance[[#This Row],[Cumulative sent]]</f>
        <v>-245.27199999999982</v>
      </c>
      <c r="I165" s="4">
        <f>IFERROR(Balance[[#This Row],[P/L]]/Balance[[#This Row],[Cumulative sent]],0)</f>
        <v>-0.23390603781070221</v>
      </c>
    </row>
    <row r="166" spans="1:9" x14ac:dyDescent="0.3">
      <c r="A166" t="s">
        <v>168</v>
      </c>
      <c r="B166" s="1">
        <v>44.22</v>
      </c>
      <c r="C166" s="1">
        <v>652.86</v>
      </c>
      <c r="D166" s="1">
        <v>0</v>
      </c>
      <c r="E166" s="21">
        <v>0</v>
      </c>
      <c r="F166" s="1">
        <v>697.08</v>
      </c>
      <c r="G166" s="2">
        <f>IF(ISNUMBER(G165),G165+Balance[[#This Row],[Withdrawal/Deposit]],0)</f>
        <v>1048.5919999999999</v>
      </c>
      <c r="H166" s="3">
        <f>Balance[[#This Row],[End of Day Account Value]]-Balance[[#This Row],[Cumulative sent]]</f>
        <v>-351.51199999999983</v>
      </c>
      <c r="I166" s="4">
        <f>IFERROR(Balance[[#This Row],[P/L]]/Balance[[#This Row],[Cumulative sent]],0)</f>
        <v>-0.33522285121381801</v>
      </c>
    </row>
    <row r="167" spans="1:9" x14ac:dyDescent="0.3">
      <c r="A167" t="s">
        <v>169</v>
      </c>
      <c r="B167" s="1">
        <v>575.47</v>
      </c>
      <c r="C167" s="1">
        <v>651.46</v>
      </c>
      <c r="D167" s="1">
        <v>0</v>
      </c>
      <c r="E167" s="21">
        <v>0</v>
      </c>
      <c r="F167" s="1">
        <v>1226.93</v>
      </c>
      <c r="G167" s="2">
        <f>IF(ISNUMBER(G166),G166+Balance[[#This Row],[Withdrawal/Deposit]],0)</f>
        <v>1048.5919999999999</v>
      </c>
      <c r="H167" s="3">
        <f>Balance[[#This Row],[End of Day Account Value]]-Balance[[#This Row],[Cumulative sent]]</f>
        <v>178.33800000000019</v>
      </c>
      <c r="I167" s="4">
        <f>IFERROR(Balance[[#This Row],[P/L]]/Balance[[#This Row],[Cumulative sent]],0)</f>
        <v>0.17007377511939842</v>
      </c>
    </row>
    <row r="168" spans="1:9" x14ac:dyDescent="0.3">
      <c r="A168" t="s">
        <v>170</v>
      </c>
      <c r="B168" s="1">
        <v>558.52</v>
      </c>
      <c r="C168" s="1">
        <v>631.98</v>
      </c>
      <c r="D168" s="1">
        <v>0</v>
      </c>
      <c r="E168" s="21">
        <v>0</v>
      </c>
      <c r="F168" s="1">
        <v>1190.5</v>
      </c>
      <c r="G168" s="2">
        <f>IF(ISNUMBER(G167),G167+Balance[[#This Row],[Withdrawal/Deposit]],0)</f>
        <v>1048.5919999999999</v>
      </c>
      <c r="H168" s="3">
        <f>Balance[[#This Row],[End of Day Account Value]]-Balance[[#This Row],[Cumulative sent]]</f>
        <v>141.90800000000013</v>
      </c>
      <c r="I168" s="4">
        <f>IFERROR(Balance[[#This Row],[P/L]]/Balance[[#This Row],[Cumulative sent]],0)</f>
        <v>0.13533194989090147</v>
      </c>
    </row>
    <row r="169" spans="1:9" x14ac:dyDescent="0.3">
      <c r="A169" t="s">
        <v>171</v>
      </c>
      <c r="B169" s="1">
        <v>558.52</v>
      </c>
      <c r="C169" s="1">
        <v>579.32000000000005</v>
      </c>
      <c r="D169" s="1">
        <v>0</v>
      </c>
      <c r="E169" s="21">
        <v>0</v>
      </c>
      <c r="F169" s="1">
        <v>1137.8399999999999</v>
      </c>
      <c r="G169" s="2">
        <f>IF(ISNUMBER(G168),G168+Balance[[#This Row],[Withdrawal/Deposit]],0)</f>
        <v>1048.5919999999999</v>
      </c>
      <c r="H169" s="3">
        <f>Balance[[#This Row],[End of Day Account Value]]-Balance[[#This Row],[Cumulative sent]]</f>
        <v>89.248000000000047</v>
      </c>
      <c r="I169" s="4">
        <f>IFERROR(Balance[[#This Row],[P/L]]/Balance[[#This Row],[Cumulative sent]],0)</f>
        <v>8.5112226681111486E-2</v>
      </c>
    </row>
    <row r="170" spans="1:9" x14ac:dyDescent="0.3">
      <c r="A170" t="s">
        <v>172</v>
      </c>
      <c r="B170" s="1">
        <v>558.52</v>
      </c>
      <c r="C170" s="1">
        <v>542.64</v>
      </c>
      <c r="D170" s="1">
        <v>0</v>
      </c>
      <c r="E170" s="21">
        <v>0</v>
      </c>
      <c r="F170" s="1">
        <v>1101.1600000000001</v>
      </c>
      <c r="G170" s="2">
        <f>IF(ISNUMBER(G169),G169+Balance[[#This Row],[Withdrawal/Deposit]],0)</f>
        <v>1048.5919999999999</v>
      </c>
      <c r="H170" s="3">
        <f>Balance[[#This Row],[End of Day Account Value]]-Balance[[#This Row],[Cumulative sent]]</f>
        <v>52.568000000000211</v>
      </c>
      <c r="I170" s="4">
        <f>IFERROR(Balance[[#This Row],[P/L]]/Balance[[#This Row],[Cumulative sent]],0)</f>
        <v>5.0131986511436494E-2</v>
      </c>
    </row>
    <row r="171" spans="1:9" x14ac:dyDescent="0.3">
      <c r="A171" t="s">
        <v>173</v>
      </c>
      <c r="B171" s="1">
        <v>558.52</v>
      </c>
      <c r="C171" s="1">
        <v>565.45000000000005</v>
      </c>
      <c r="D171" s="1">
        <v>0</v>
      </c>
      <c r="E171" s="21">
        <v>0</v>
      </c>
      <c r="F171" s="1">
        <v>1123.97</v>
      </c>
      <c r="G171" s="2">
        <f>IF(ISNUMBER(G170),G170+Balance[[#This Row],[Withdrawal/Deposit]],0)</f>
        <v>1048.5919999999999</v>
      </c>
      <c r="H171" s="3">
        <f>Balance[[#This Row],[End of Day Account Value]]-Balance[[#This Row],[Cumulative sent]]</f>
        <v>75.378000000000156</v>
      </c>
      <c r="I171" s="4">
        <f>IFERROR(Balance[[#This Row],[P/L]]/Balance[[#This Row],[Cumulative sent]],0)</f>
        <v>7.188496574454141E-2</v>
      </c>
    </row>
    <row r="172" spans="1:9" x14ac:dyDescent="0.3">
      <c r="A172" t="s">
        <v>174</v>
      </c>
      <c r="B172" s="1">
        <v>74.97</v>
      </c>
      <c r="C172" s="1">
        <v>1049.79</v>
      </c>
      <c r="D172" s="1">
        <v>0</v>
      </c>
      <c r="E172" s="21">
        <v>0</v>
      </c>
      <c r="F172" s="1">
        <v>1124.76</v>
      </c>
      <c r="G172" s="2">
        <f>IF(ISNUMBER(G171),G171+Balance[[#This Row],[Withdrawal/Deposit]],0)</f>
        <v>1048.5919999999999</v>
      </c>
      <c r="H172" s="3">
        <f>Balance[[#This Row],[End of Day Account Value]]-Balance[[#This Row],[Cumulative sent]]</f>
        <v>76.16800000000012</v>
      </c>
      <c r="I172" s="4">
        <f>IFERROR(Balance[[#This Row],[P/L]]/Balance[[#This Row],[Cumulative sent]],0)</f>
        <v>7.263835695866469E-2</v>
      </c>
    </row>
    <row r="173" spans="1:9" x14ac:dyDescent="0.3">
      <c r="A173" t="s">
        <v>175</v>
      </c>
      <c r="B173" s="1">
        <v>74.97</v>
      </c>
      <c r="C173" s="1">
        <v>1071.26</v>
      </c>
      <c r="D173" s="1">
        <v>0</v>
      </c>
      <c r="E173" s="21">
        <v>0</v>
      </c>
      <c r="F173" s="1">
        <v>1146.23</v>
      </c>
      <c r="G173" s="2">
        <f>IF(ISNUMBER(G172),G172+Balance[[#This Row],[Withdrawal/Deposit]],0)</f>
        <v>1048.5919999999999</v>
      </c>
      <c r="H173" s="3">
        <f>Balance[[#This Row],[End of Day Account Value]]-Balance[[#This Row],[Cumulative sent]]</f>
        <v>97.638000000000147</v>
      </c>
      <c r="I173" s="4">
        <f>IFERROR(Balance[[#This Row],[P/L]]/Balance[[#This Row],[Cumulative sent]],0)</f>
        <v>9.3113432107054181E-2</v>
      </c>
    </row>
    <row r="174" spans="1:9" x14ac:dyDescent="0.3">
      <c r="A174" t="s">
        <v>176</v>
      </c>
      <c r="B174" s="1">
        <v>74.97</v>
      </c>
      <c r="C174" s="1">
        <v>1022.66</v>
      </c>
      <c r="D174" s="1">
        <v>0</v>
      </c>
      <c r="E174" s="21">
        <v>0</v>
      </c>
      <c r="F174" s="1">
        <v>1097.6300000000001</v>
      </c>
      <c r="G174" s="2">
        <f>IF(ISNUMBER(G173),G173+Balance[[#This Row],[Withdrawal/Deposit]],0)</f>
        <v>1048.5919999999999</v>
      </c>
      <c r="H174" s="3">
        <f>Balance[[#This Row],[End of Day Account Value]]-Balance[[#This Row],[Cumulative sent]]</f>
        <v>49.038000000000238</v>
      </c>
      <c r="I174" s="4">
        <f>IFERROR(Balance[[#This Row],[P/L]]/Balance[[#This Row],[Cumulative sent]],0)</f>
        <v>4.6765567541999412E-2</v>
      </c>
    </row>
    <row r="175" spans="1:9" x14ac:dyDescent="0.3">
      <c r="A175" t="s">
        <v>177</v>
      </c>
      <c r="B175" s="1">
        <v>74.97</v>
      </c>
      <c r="C175" s="1">
        <v>1032.8399999999999</v>
      </c>
      <c r="D175" s="1">
        <v>0</v>
      </c>
      <c r="E175" s="21">
        <v>0</v>
      </c>
      <c r="F175" s="1">
        <v>1107.81</v>
      </c>
      <c r="G175" s="2">
        <f>IF(ISNUMBER(G174),G174+Balance[[#This Row],[Withdrawal/Deposit]],0)</f>
        <v>1048.5919999999999</v>
      </c>
      <c r="H175" s="3">
        <f>Balance[[#This Row],[End of Day Account Value]]-Balance[[#This Row],[Cumulative sent]]</f>
        <v>59.218000000000075</v>
      </c>
      <c r="I175" s="4">
        <f>IFERROR(Balance[[#This Row],[P/L]]/Balance[[#This Row],[Cumulative sent]],0)</f>
        <v>5.6473823946778232E-2</v>
      </c>
    </row>
    <row r="176" spans="1:9" x14ac:dyDescent="0.3">
      <c r="A176" t="s">
        <v>178</v>
      </c>
      <c r="B176" s="1">
        <v>74.97</v>
      </c>
      <c r="C176" s="1">
        <v>1029.8900000000001</v>
      </c>
      <c r="D176" s="1">
        <v>0</v>
      </c>
      <c r="E176" s="21">
        <v>0</v>
      </c>
      <c r="F176" s="1">
        <v>1104.8599999999999</v>
      </c>
      <c r="G176" s="2">
        <f>IF(ISNUMBER(G175),G175+Balance[[#This Row],[Withdrawal/Deposit]],0)</f>
        <v>1048.5919999999999</v>
      </c>
      <c r="H176" s="3">
        <f>Balance[[#This Row],[End of Day Account Value]]-Balance[[#This Row],[Cumulative sent]]</f>
        <v>56.268000000000029</v>
      </c>
      <c r="I176" s="4">
        <f>IFERROR(Balance[[#This Row],[P/L]]/Balance[[#This Row],[Cumulative sent]],0)</f>
        <v>5.3660527640874651E-2</v>
      </c>
    </row>
    <row r="177" spans="1:9" x14ac:dyDescent="0.3">
      <c r="A177" t="s">
        <v>179</v>
      </c>
      <c r="B177" s="1">
        <v>74.97</v>
      </c>
      <c r="C177" s="1">
        <v>1013.73</v>
      </c>
      <c r="D177" s="1">
        <v>0</v>
      </c>
      <c r="E177" s="21">
        <v>0</v>
      </c>
      <c r="F177" s="1">
        <v>1088.7</v>
      </c>
      <c r="G177" s="2">
        <f>IF(ISNUMBER(G176),G176+Balance[[#This Row],[Withdrawal/Deposit]],0)</f>
        <v>1048.5919999999999</v>
      </c>
      <c r="H177" s="3">
        <f>Balance[[#This Row],[End of Day Account Value]]-Balance[[#This Row],[Cumulative sent]]</f>
        <v>40.108000000000175</v>
      </c>
      <c r="I177" s="4">
        <f>IFERROR(Balance[[#This Row],[P/L]]/Balance[[#This Row],[Cumulative sent]],0)</f>
        <v>3.8249385843111695E-2</v>
      </c>
    </row>
    <row r="178" spans="1:9" x14ac:dyDescent="0.3">
      <c r="A178" t="s">
        <v>180</v>
      </c>
      <c r="B178" s="1">
        <v>74.97</v>
      </c>
      <c r="C178" s="1">
        <v>998.72</v>
      </c>
      <c r="D178" s="1">
        <v>0</v>
      </c>
      <c r="E178" s="21">
        <v>0</v>
      </c>
      <c r="F178" s="1">
        <v>1073.69</v>
      </c>
      <c r="G178" s="2">
        <f>IF(ISNUMBER(G177),G177+Balance[[#This Row],[Withdrawal/Deposit]],0)</f>
        <v>1048.5919999999999</v>
      </c>
      <c r="H178" s="3">
        <f>Balance[[#This Row],[End of Day Account Value]]-Balance[[#This Row],[Cumulative sent]]</f>
        <v>25.098000000000184</v>
      </c>
      <c r="I178" s="4">
        <f>IFERROR(Balance[[#This Row],[P/L]]/Balance[[#This Row],[Cumulative sent]],0)</f>
        <v>2.393495277476863E-2</v>
      </c>
    </row>
    <row r="179" spans="1:9" x14ac:dyDescent="0.3">
      <c r="A179" t="s">
        <v>181</v>
      </c>
      <c r="B179" s="1">
        <v>74.97</v>
      </c>
      <c r="C179" s="1">
        <v>982.66</v>
      </c>
      <c r="D179" s="1">
        <v>0</v>
      </c>
      <c r="E179" s="21">
        <v>0</v>
      </c>
      <c r="F179" s="1">
        <v>1057.6300000000001</v>
      </c>
      <c r="G179" s="2">
        <f>IF(ISNUMBER(G178),G178+Balance[[#This Row],[Withdrawal/Deposit]],0)</f>
        <v>1048.5919999999999</v>
      </c>
      <c r="H179" s="3">
        <f>Balance[[#This Row],[End of Day Account Value]]-Balance[[#This Row],[Cumulative sent]]</f>
        <v>9.0380000000002383</v>
      </c>
      <c r="I179" s="4">
        <f>IFERROR(Balance[[#This Row],[P/L]]/Balance[[#This Row],[Cumulative sent]],0)</f>
        <v>8.6191769534768904E-3</v>
      </c>
    </row>
    <row r="180" spans="1:9" x14ac:dyDescent="0.3">
      <c r="A180" t="s">
        <v>182</v>
      </c>
      <c r="B180" s="1">
        <v>74.97</v>
      </c>
      <c r="C180" s="1">
        <v>990.86</v>
      </c>
      <c r="D180" s="1">
        <v>0</v>
      </c>
      <c r="E180" s="21">
        <v>0</v>
      </c>
      <c r="F180" s="1">
        <v>1065.83</v>
      </c>
      <c r="G180" s="2">
        <f>IF(ISNUMBER(G179),G179+Balance[[#This Row],[Withdrawal/Deposit]],0)</f>
        <v>1048.5919999999999</v>
      </c>
      <c r="H180" s="3">
        <f>Balance[[#This Row],[End of Day Account Value]]-Balance[[#This Row],[Cumulative sent]]</f>
        <v>17.238000000000056</v>
      </c>
      <c r="I180" s="4">
        <f>IFERROR(Balance[[#This Row],[P/L]]/Balance[[#This Row],[Cumulative sent]],0)</f>
        <v>1.6439187024123832E-2</v>
      </c>
    </row>
    <row r="181" spans="1:9" x14ac:dyDescent="0.3">
      <c r="A181" t="s">
        <v>183</v>
      </c>
      <c r="B181" s="1">
        <v>74.97</v>
      </c>
      <c r="C181" s="1">
        <v>973.61</v>
      </c>
      <c r="D181" s="1">
        <v>0</v>
      </c>
      <c r="E181" s="21">
        <v>0</v>
      </c>
      <c r="F181" s="1">
        <v>1048.58</v>
      </c>
      <c r="G181" s="2">
        <f>IF(ISNUMBER(G180),G180+Balance[[#This Row],[Withdrawal/Deposit]],0)</f>
        <v>1048.5919999999999</v>
      </c>
      <c r="H181" s="3">
        <f>Balance[[#This Row],[End of Day Account Value]]-Balance[[#This Row],[Cumulative sent]]</f>
        <v>-1.1999999999943611E-2</v>
      </c>
      <c r="I181" s="4">
        <f>IFERROR(Balance[[#This Row],[P/L]]/Balance[[#This Row],[Cumulative sent]],0)</f>
        <v>-1.1443917176502979E-5</v>
      </c>
    </row>
    <row r="182" spans="1:9" x14ac:dyDescent="0.3">
      <c r="A182" t="s">
        <v>184</v>
      </c>
      <c r="B182" s="1">
        <v>74.97</v>
      </c>
      <c r="C182" s="1">
        <v>974.12</v>
      </c>
      <c r="D182" s="1">
        <v>0</v>
      </c>
      <c r="E182" s="21">
        <v>0</v>
      </c>
      <c r="F182" s="1">
        <v>1049.0899999999999</v>
      </c>
      <c r="G182" s="2">
        <f>IF(ISNUMBER(G181),G181+Balance[[#This Row],[Withdrawal/Deposit]],0)</f>
        <v>1048.5919999999999</v>
      </c>
      <c r="H182" s="3">
        <f>Balance[[#This Row],[End of Day Account Value]]-Balance[[#This Row],[Cumulative sent]]</f>
        <v>0.49800000000004729</v>
      </c>
      <c r="I182" s="4">
        <f>IFERROR(Balance[[#This Row],[P/L]]/Balance[[#This Row],[Cumulative sent]],0)</f>
        <v>4.7492256282715046E-4</v>
      </c>
    </row>
    <row r="183" spans="1:9" x14ac:dyDescent="0.3">
      <c r="A183" t="s">
        <v>185</v>
      </c>
      <c r="B183" s="1">
        <v>66.02</v>
      </c>
      <c r="C183" s="1">
        <v>937.53</v>
      </c>
      <c r="D183" s="1">
        <v>0</v>
      </c>
      <c r="E183" s="21">
        <v>0</v>
      </c>
      <c r="F183" s="1">
        <v>1003.55</v>
      </c>
      <c r="G183" s="2">
        <f>IF(ISNUMBER(G182),G182+Balance[[#This Row],[Withdrawal/Deposit]],0)</f>
        <v>1048.5919999999999</v>
      </c>
      <c r="H183" s="3">
        <f>Balance[[#This Row],[End of Day Account Value]]-Balance[[#This Row],[Cumulative sent]]</f>
        <v>-45.041999999999916</v>
      </c>
      <c r="I183" s="4">
        <f>IFERROR(Balance[[#This Row],[P/L]]/Balance[[#This Row],[Cumulative sent]],0)</f>
        <v>-4.2954743122205701E-2</v>
      </c>
    </row>
    <row r="184" spans="1:9" x14ac:dyDescent="0.3">
      <c r="A184" t="s">
        <v>186</v>
      </c>
      <c r="B184" s="1">
        <v>66.02</v>
      </c>
      <c r="C184" s="1">
        <v>949.72</v>
      </c>
      <c r="D184" s="1">
        <v>0</v>
      </c>
      <c r="E184" s="21">
        <v>0</v>
      </c>
      <c r="F184" s="1">
        <v>1015.74</v>
      </c>
      <c r="G184" s="2">
        <f>IF(ISNUMBER(G183),G183+Balance[[#This Row],[Withdrawal/Deposit]],0)</f>
        <v>1048.5919999999999</v>
      </c>
      <c r="H184" s="3">
        <f>Balance[[#This Row],[End of Day Account Value]]-Balance[[#This Row],[Cumulative sent]]</f>
        <v>-32.851999999999862</v>
      </c>
      <c r="I184" s="4">
        <f>IFERROR(Balance[[#This Row],[P/L]]/Balance[[#This Row],[Cumulative sent]],0)</f>
        <v>-3.1329630590353416E-2</v>
      </c>
    </row>
    <row r="185" spans="1:9" x14ac:dyDescent="0.3">
      <c r="A185" t="s">
        <v>187</v>
      </c>
      <c r="B185" s="1">
        <v>66.02</v>
      </c>
      <c r="C185" s="1">
        <v>981.92</v>
      </c>
      <c r="D185" s="1">
        <v>0</v>
      </c>
      <c r="E185" s="21">
        <v>0</v>
      </c>
      <c r="F185" s="1">
        <v>1047.94</v>
      </c>
      <c r="G185" s="2">
        <f>IF(ISNUMBER(G184),G184+Balance[[#This Row],[Withdrawal/Deposit]],0)</f>
        <v>1048.5919999999999</v>
      </c>
      <c r="H185" s="3">
        <f>Balance[[#This Row],[End of Day Account Value]]-Balance[[#This Row],[Cumulative sent]]</f>
        <v>-0.65199999999981628</v>
      </c>
      <c r="I185" s="4">
        <f>IFERROR(Balance[[#This Row],[P/L]]/Balance[[#This Row],[Cumulative sent]],0)</f>
        <v>-6.2178616659274181E-4</v>
      </c>
    </row>
    <row r="186" spans="1:9" x14ac:dyDescent="0.3">
      <c r="A186" t="s">
        <v>188</v>
      </c>
      <c r="B186" s="1">
        <v>66.02</v>
      </c>
      <c r="C186" s="1">
        <v>1022.05</v>
      </c>
      <c r="D186" s="1">
        <v>0</v>
      </c>
      <c r="E186" s="21">
        <v>0</v>
      </c>
      <c r="F186" s="1">
        <v>1088.07</v>
      </c>
      <c r="G186" s="2">
        <f>IF(ISNUMBER(G185),G185+Balance[[#This Row],[Withdrawal/Deposit]],0)</f>
        <v>1048.5919999999999</v>
      </c>
      <c r="H186" s="3">
        <f>Balance[[#This Row],[End of Day Account Value]]-Balance[[#This Row],[Cumulative sent]]</f>
        <v>39.478000000000065</v>
      </c>
      <c r="I186" s="4">
        <f>IFERROR(Balance[[#This Row],[P/L]]/Balance[[#This Row],[Cumulative sent]],0)</f>
        <v>3.764858019134236E-2</v>
      </c>
    </row>
    <row r="187" spans="1:9" x14ac:dyDescent="0.3">
      <c r="A187" t="s">
        <v>189</v>
      </c>
      <c r="B187" s="1">
        <v>66.02</v>
      </c>
      <c r="C187" s="1">
        <v>1056.9100000000001</v>
      </c>
      <c r="D187" s="1">
        <v>0</v>
      </c>
      <c r="E187" s="21">
        <v>0</v>
      </c>
      <c r="F187" s="1">
        <v>1122.93</v>
      </c>
      <c r="G187" s="2">
        <f>IF(ISNUMBER(G186),G186+Balance[[#This Row],[Withdrawal/Deposit]],0)</f>
        <v>1048.5919999999999</v>
      </c>
      <c r="H187" s="3">
        <f>Balance[[#This Row],[End of Day Account Value]]-Balance[[#This Row],[Cumulative sent]]</f>
        <v>74.338000000000193</v>
      </c>
      <c r="I187" s="4">
        <f>IFERROR(Balance[[#This Row],[P/L]]/Balance[[#This Row],[Cumulative sent]],0)</f>
        <v>7.0893159589239862E-2</v>
      </c>
    </row>
    <row r="188" spans="1:9" x14ac:dyDescent="0.3">
      <c r="A188" t="s">
        <v>190</v>
      </c>
      <c r="B188" s="1">
        <v>66.02</v>
      </c>
      <c r="C188" s="1">
        <v>1039.3</v>
      </c>
      <c r="D188" s="1">
        <v>0</v>
      </c>
      <c r="E188" s="21">
        <v>0</v>
      </c>
      <c r="F188" s="1">
        <v>1105.32</v>
      </c>
      <c r="G188" s="2">
        <f>IF(ISNUMBER(G187),G187+Balance[[#This Row],[Withdrawal/Deposit]],0)</f>
        <v>1048.5919999999999</v>
      </c>
      <c r="H188" s="3">
        <f>Balance[[#This Row],[End of Day Account Value]]-Balance[[#This Row],[Cumulative sent]]</f>
        <v>56.728000000000065</v>
      </c>
      <c r="I188" s="4">
        <f>IFERROR(Balance[[#This Row],[P/L]]/Balance[[#This Row],[Cumulative sent]],0)</f>
        <v>5.4099211132642697E-2</v>
      </c>
    </row>
    <row r="189" spans="1:9" x14ac:dyDescent="0.3">
      <c r="A189" t="s">
        <v>191</v>
      </c>
      <c r="B189" s="1">
        <v>66.02</v>
      </c>
      <c r="C189" s="1">
        <v>1017.07</v>
      </c>
      <c r="D189" s="1">
        <v>0</v>
      </c>
      <c r="E189" s="21">
        <v>0</v>
      </c>
      <c r="F189" s="1">
        <v>1083.0899999999999</v>
      </c>
      <c r="G189" s="2">
        <f>IF(ISNUMBER(G188),G188+Balance[[#This Row],[Withdrawal/Deposit]],0)</f>
        <v>1048.5919999999999</v>
      </c>
      <c r="H189" s="3">
        <f>Balance[[#This Row],[End of Day Account Value]]-Balance[[#This Row],[Cumulative sent]]</f>
        <v>34.498000000000047</v>
      </c>
      <c r="I189" s="4">
        <f>IFERROR(Balance[[#This Row],[P/L]]/Balance[[#This Row],[Cumulative sent]],0)</f>
        <v>3.289935456307129E-2</v>
      </c>
    </row>
    <row r="190" spans="1:9" x14ac:dyDescent="0.3">
      <c r="A190" t="s">
        <v>192</v>
      </c>
      <c r="B190" s="1">
        <v>66.02</v>
      </c>
      <c r="C190" s="1">
        <v>1011.14</v>
      </c>
      <c r="D190" s="1">
        <v>0</v>
      </c>
      <c r="E190" s="21">
        <v>0</v>
      </c>
      <c r="F190" s="1">
        <v>1077.1600000000001</v>
      </c>
      <c r="G190" s="2">
        <f>IF(ISNUMBER(G189),G189+Balance[[#This Row],[Withdrawal/Deposit]],0)</f>
        <v>1048.5919999999999</v>
      </c>
      <c r="H190" s="3">
        <f>Balance[[#This Row],[End of Day Account Value]]-Balance[[#This Row],[Cumulative sent]]</f>
        <v>28.568000000000211</v>
      </c>
      <c r="I190" s="4">
        <f>IFERROR(Balance[[#This Row],[P/L]]/Balance[[#This Row],[Cumulative sent]],0)</f>
        <v>2.7244152158322984E-2</v>
      </c>
    </row>
    <row r="191" spans="1:9" x14ac:dyDescent="0.3">
      <c r="A191" t="s">
        <v>193</v>
      </c>
      <c r="B191" s="1">
        <v>66.02</v>
      </c>
      <c r="C191" s="1">
        <v>1057.71</v>
      </c>
      <c r="D191" s="1">
        <v>0</v>
      </c>
      <c r="E191" s="21">
        <v>0</v>
      </c>
      <c r="F191" s="1">
        <v>1123.73</v>
      </c>
      <c r="G191" s="2">
        <f>IF(ISNUMBER(G190),G190+Balance[[#This Row],[Withdrawal/Deposit]],0)</f>
        <v>1048.5919999999999</v>
      </c>
      <c r="H191" s="3">
        <f>Balance[[#This Row],[End of Day Account Value]]-Balance[[#This Row],[Cumulative sent]]</f>
        <v>75.138000000000147</v>
      </c>
      <c r="I191" s="4">
        <f>IFERROR(Balance[[#This Row],[P/L]]/Balance[[#This Row],[Cumulative sent]],0)</f>
        <v>7.165608740101026E-2</v>
      </c>
    </row>
    <row r="192" spans="1:9" x14ac:dyDescent="0.3">
      <c r="A192" t="s">
        <v>194</v>
      </c>
      <c r="B192" s="1">
        <v>66.02</v>
      </c>
      <c r="C192" s="1">
        <v>1034.6300000000001</v>
      </c>
      <c r="D192" s="1">
        <v>0</v>
      </c>
      <c r="E192" s="21">
        <v>0</v>
      </c>
      <c r="F192" s="1">
        <v>1100.6500000000001</v>
      </c>
      <c r="G192" s="2">
        <f>IF(ISNUMBER(G191),G191+Balance[[#This Row],[Withdrawal/Deposit]],0)</f>
        <v>1048.5919999999999</v>
      </c>
      <c r="H192" s="3">
        <f>Balance[[#This Row],[End of Day Account Value]]-Balance[[#This Row],[Cumulative sent]]</f>
        <v>52.05800000000022</v>
      </c>
      <c r="I192" s="4">
        <f>IFERROR(Balance[[#This Row],[P/L]]/Balance[[#This Row],[Cumulative sent]],0)</f>
        <v>4.9645620031432844E-2</v>
      </c>
    </row>
    <row r="193" spans="1:9" x14ac:dyDescent="0.3">
      <c r="A193" t="s">
        <v>195</v>
      </c>
      <c r="B193" s="1">
        <v>66.02</v>
      </c>
      <c r="C193" s="1">
        <v>1039.68</v>
      </c>
      <c r="D193" s="1">
        <v>0</v>
      </c>
      <c r="E193" s="21">
        <v>0</v>
      </c>
      <c r="F193" s="1">
        <v>1105.7</v>
      </c>
      <c r="G193" s="2">
        <f>IF(ISNUMBER(G192),G192+Balance[[#This Row],[Withdrawal/Deposit]],0)</f>
        <v>1048.5919999999999</v>
      </c>
      <c r="H193" s="3">
        <f>Balance[[#This Row],[End of Day Account Value]]-Balance[[#This Row],[Cumulative sent]]</f>
        <v>57.108000000000175</v>
      </c>
      <c r="I193" s="4">
        <f>IFERROR(Balance[[#This Row],[P/L]]/Balance[[#This Row],[Cumulative sent]],0)</f>
        <v>5.4461601843233766E-2</v>
      </c>
    </row>
    <row r="194" spans="1:9" x14ac:dyDescent="0.3">
      <c r="A194" t="s">
        <v>196</v>
      </c>
      <c r="B194" s="1">
        <v>66.02</v>
      </c>
      <c r="C194" s="1">
        <v>1039.95</v>
      </c>
      <c r="D194" s="1">
        <v>0</v>
      </c>
      <c r="E194" s="21">
        <v>0</v>
      </c>
      <c r="F194" s="1">
        <v>1105.97</v>
      </c>
      <c r="G194" s="2">
        <f>IF(ISNUMBER(G193),G193+Balance[[#This Row],[Withdrawal/Deposit]],0)</f>
        <v>1048.5919999999999</v>
      </c>
      <c r="H194" s="3">
        <f>Balance[[#This Row],[End of Day Account Value]]-Balance[[#This Row],[Cumulative sent]]</f>
        <v>57.378000000000156</v>
      </c>
      <c r="I194" s="4">
        <f>IFERROR(Balance[[#This Row],[P/L]]/Balance[[#This Row],[Cumulative sent]],0)</f>
        <v>5.4719089979706273E-2</v>
      </c>
    </row>
    <row r="195" spans="1:9" x14ac:dyDescent="0.3">
      <c r="A195" t="s">
        <v>197</v>
      </c>
      <c r="B195" s="1">
        <v>66.02</v>
      </c>
      <c r="C195" s="1">
        <v>1084.53</v>
      </c>
      <c r="D195" s="1">
        <v>0</v>
      </c>
      <c r="E195" s="21">
        <v>0</v>
      </c>
      <c r="F195" s="1">
        <v>1150.55</v>
      </c>
      <c r="G195" s="2">
        <f>IF(ISNUMBER(G194),G194+Balance[[#This Row],[Withdrawal/Deposit]],0)</f>
        <v>1048.5919999999999</v>
      </c>
      <c r="H195" s="3">
        <f>Balance[[#This Row],[End of Day Account Value]]-Balance[[#This Row],[Cumulative sent]]</f>
        <v>101.95800000000008</v>
      </c>
      <c r="I195" s="4">
        <f>IFERROR(Balance[[#This Row],[P/L]]/Balance[[#This Row],[Cumulative sent]],0)</f>
        <v>9.7233242290614558E-2</v>
      </c>
    </row>
    <row r="196" spans="1:9" x14ac:dyDescent="0.3">
      <c r="A196" t="s">
        <v>198</v>
      </c>
      <c r="B196" s="1">
        <v>66.02</v>
      </c>
      <c r="C196" s="1">
        <v>1096.68</v>
      </c>
      <c r="D196" s="1">
        <v>0</v>
      </c>
      <c r="E196" s="21">
        <v>0</v>
      </c>
      <c r="F196" s="1">
        <v>1162.7</v>
      </c>
      <c r="G196" s="2">
        <f>IF(ISNUMBER(G195),G195+Balance[[#This Row],[Withdrawal/Deposit]],0)</f>
        <v>1048.5919999999999</v>
      </c>
      <c r="H196" s="3">
        <f>Balance[[#This Row],[End of Day Account Value]]-Balance[[#This Row],[Cumulative sent]]</f>
        <v>114.10800000000017</v>
      </c>
      <c r="I196" s="4">
        <f>IFERROR(Balance[[#This Row],[P/L]]/Balance[[#This Row],[Cumulative sent]],0)</f>
        <v>0.10882020843187835</v>
      </c>
    </row>
    <row r="197" spans="1:9" x14ac:dyDescent="0.3">
      <c r="A197" t="s">
        <v>199</v>
      </c>
      <c r="B197" s="1">
        <v>66.02</v>
      </c>
      <c r="C197" s="1">
        <v>1111.96</v>
      </c>
      <c r="D197" s="1">
        <v>0</v>
      </c>
      <c r="E197" s="21">
        <v>0</v>
      </c>
      <c r="F197" s="1">
        <v>1177.98</v>
      </c>
      <c r="G197" s="2">
        <f>IF(ISNUMBER(G196),G196+Balance[[#This Row],[Withdrawal/Deposit]],0)</f>
        <v>1048.5919999999999</v>
      </c>
      <c r="H197" s="3">
        <f>Balance[[#This Row],[End of Day Account Value]]-Balance[[#This Row],[Cumulative sent]]</f>
        <v>129.38800000000015</v>
      </c>
      <c r="I197" s="4">
        <f>IFERROR(Balance[[#This Row],[P/L]]/Balance[[#This Row],[Cumulative sent]],0)</f>
        <v>0.12339212963669394</v>
      </c>
    </row>
    <row r="198" spans="1:9" x14ac:dyDescent="0.3">
      <c r="A198" t="s">
        <v>200</v>
      </c>
      <c r="B198" s="1">
        <v>66.02</v>
      </c>
      <c r="C198" s="1">
        <v>1098.17</v>
      </c>
      <c r="D198" s="1">
        <v>0</v>
      </c>
      <c r="E198" s="21">
        <v>0</v>
      </c>
      <c r="F198" s="1">
        <v>1164.19</v>
      </c>
      <c r="G198" s="2">
        <f>IF(ISNUMBER(G197),G197+Balance[[#This Row],[Withdrawal/Deposit]],0)</f>
        <v>1048.5919999999999</v>
      </c>
      <c r="H198" s="3">
        <f>Balance[[#This Row],[End of Day Account Value]]-Balance[[#This Row],[Cumulative sent]]</f>
        <v>115.59800000000018</v>
      </c>
      <c r="I198" s="4">
        <f>IFERROR(Balance[[#This Row],[P/L]]/Balance[[#This Row],[Cumulative sent]],0)</f>
        <v>0.11024116148130082</v>
      </c>
    </row>
    <row r="199" spans="1:9" x14ac:dyDescent="0.3">
      <c r="A199" t="s">
        <v>201</v>
      </c>
      <c r="B199" s="1">
        <v>66.02</v>
      </c>
      <c r="C199" s="1">
        <v>1090.8</v>
      </c>
      <c r="D199" s="1">
        <v>0</v>
      </c>
      <c r="E199" s="21">
        <v>0</v>
      </c>
      <c r="F199" s="1">
        <v>1156.82</v>
      </c>
      <c r="G199" s="2">
        <f>IF(ISNUMBER(G198),G198+Balance[[#This Row],[Withdrawal/Deposit]],0)</f>
        <v>1048.5919999999999</v>
      </c>
      <c r="H199" s="3">
        <f>Balance[[#This Row],[End of Day Account Value]]-Balance[[#This Row],[Cumulative sent]]</f>
        <v>108.22800000000007</v>
      </c>
      <c r="I199" s="4">
        <f>IFERROR(Balance[[#This Row],[P/L]]/Balance[[#This Row],[Cumulative sent]],0)</f>
        <v>0.10321268901536544</v>
      </c>
    </row>
    <row r="200" spans="1:9" x14ac:dyDescent="0.3">
      <c r="A200" t="s">
        <v>202</v>
      </c>
      <c r="B200" s="1">
        <v>66.02</v>
      </c>
      <c r="C200" s="1">
        <v>1088.71</v>
      </c>
      <c r="D200" s="1">
        <v>0</v>
      </c>
      <c r="E200" s="21">
        <v>0</v>
      </c>
      <c r="F200" s="1">
        <v>1154.73</v>
      </c>
      <c r="G200" s="2">
        <f>IF(ISNUMBER(G199),G199+Balance[[#This Row],[Withdrawal/Deposit]],0)</f>
        <v>1048.5919999999999</v>
      </c>
      <c r="H200" s="3">
        <f>Balance[[#This Row],[End of Day Account Value]]-Balance[[#This Row],[Cumulative sent]]</f>
        <v>106.13800000000015</v>
      </c>
      <c r="I200" s="4">
        <f>IFERROR(Balance[[#This Row],[P/L]]/Balance[[#This Row],[Cumulative sent]],0)</f>
        <v>0.10121954010711522</v>
      </c>
    </row>
    <row r="201" spans="1:9" x14ac:dyDescent="0.3">
      <c r="A201" t="s">
        <v>203</v>
      </c>
      <c r="B201" s="1">
        <v>66.02</v>
      </c>
      <c r="C201" s="1">
        <v>1068.4100000000001</v>
      </c>
      <c r="D201" s="1">
        <v>0</v>
      </c>
      <c r="E201" s="21">
        <v>0</v>
      </c>
      <c r="F201" s="1">
        <v>1134.43</v>
      </c>
      <c r="G201" s="2">
        <f>IF(ISNUMBER(G200),G200+Balance[[#This Row],[Withdrawal/Deposit]],0)</f>
        <v>1048.5919999999999</v>
      </c>
      <c r="H201" s="3">
        <f>Balance[[#This Row],[End of Day Account Value]]-Balance[[#This Row],[Cumulative sent]]</f>
        <v>85.838000000000193</v>
      </c>
      <c r="I201" s="4">
        <f>IFERROR(Balance[[#This Row],[P/L]]/Balance[[#This Row],[Cumulative sent]],0)</f>
        <v>8.1860246883440083E-2</v>
      </c>
    </row>
    <row r="202" spans="1:9" x14ac:dyDescent="0.3">
      <c r="A202" t="s">
        <v>204</v>
      </c>
      <c r="B202" s="1">
        <v>57.07</v>
      </c>
      <c r="C202" s="1">
        <v>1052.72</v>
      </c>
      <c r="D202" s="1">
        <v>0</v>
      </c>
      <c r="E202" s="21">
        <v>0</v>
      </c>
      <c r="F202" s="1">
        <v>1109.79</v>
      </c>
      <c r="G202" s="2">
        <f>IF(ISNUMBER(G201),G201+Balance[[#This Row],[Withdrawal/Deposit]],0)</f>
        <v>1048.5919999999999</v>
      </c>
      <c r="H202" s="3">
        <f>Balance[[#This Row],[End of Day Account Value]]-Balance[[#This Row],[Cumulative sent]]</f>
        <v>61.198000000000093</v>
      </c>
      <c r="I202" s="4">
        <f>IFERROR(Balance[[#This Row],[P/L]]/Balance[[#This Row],[Cumulative sent]],0)</f>
        <v>5.8362070280910117E-2</v>
      </c>
    </row>
    <row r="203" spans="1:9" x14ac:dyDescent="0.3">
      <c r="A203" t="s">
        <v>205</v>
      </c>
      <c r="B203" s="1">
        <v>57.07</v>
      </c>
      <c r="C203" s="1">
        <v>1061.07</v>
      </c>
      <c r="D203" s="1">
        <v>0</v>
      </c>
      <c r="E203" s="21">
        <v>0</v>
      </c>
      <c r="F203" s="1">
        <v>1118.1400000000001</v>
      </c>
      <c r="G203" s="2">
        <f>IF(ISNUMBER(G202),G202+Balance[[#This Row],[Withdrawal/Deposit]],0)</f>
        <v>1048.5919999999999</v>
      </c>
      <c r="H203" s="3">
        <f>Balance[[#This Row],[End of Day Account Value]]-Balance[[#This Row],[Cumulative sent]]</f>
        <v>69.548000000000229</v>
      </c>
      <c r="I203" s="4">
        <f>IFERROR(Balance[[#This Row],[P/L]]/Balance[[#This Row],[Cumulative sent]],0)</f>
        <v>6.6325129316264317E-2</v>
      </c>
    </row>
    <row r="204" spans="1:9" x14ac:dyDescent="0.3">
      <c r="A204" t="s">
        <v>206</v>
      </c>
      <c r="B204" s="1">
        <v>57.07</v>
      </c>
      <c r="C204" s="1">
        <v>1054.6600000000001</v>
      </c>
      <c r="D204" s="1">
        <v>0</v>
      </c>
      <c r="E204" s="21">
        <v>0</v>
      </c>
      <c r="F204" s="1">
        <v>1111.73</v>
      </c>
      <c r="G204" s="2">
        <f>IF(ISNUMBER(G203),G203+Balance[[#This Row],[Withdrawal/Deposit]],0)</f>
        <v>1048.5919999999999</v>
      </c>
      <c r="H204" s="3">
        <f>Balance[[#This Row],[End of Day Account Value]]-Balance[[#This Row],[Cumulative sent]]</f>
        <v>63.138000000000147</v>
      </c>
      <c r="I204" s="4">
        <f>IFERROR(Balance[[#This Row],[P/L]]/Balance[[#This Row],[Cumulative sent]],0)</f>
        <v>6.0212170224453507E-2</v>
      </c>
    </row>
    <row r="205" spans="1:9" x14ac:dyDescent="0.3">
      <c r="A205" t="s">
        <v>207</v>
      </c>
      <c r="B205" s="1">
        <v>57.07</v>
      </c>
      <c r="C205" s="1">
        <v>1035.1500000000001</v>
      </c>
      <c r="D205" s="1">
        <v>0</v>
      </c>
      <c r="E205" s="21">
        <v>0</v>
      </c>
      <c r="F205" s="1">
        <v>1092.22</v>
      </c>
      <c r="G205" s="2">
        <f>IF(ISNUMBER(G204),G204+Balance[[#This Row],[Withdrawal/Deposit]],0)</f>
        <v>1048.5919999999999</v>
      </c>
      <c r="H205" s="3">
        <f>Balance[[#This Row],[End of Day Account Value]]-Balance[[#This Row],[Cumulative sent]]</f>
        <v>43.628000000000156</v>
      </c>
      <c r="I205" s="4">
        <f>IFERROR(Balance[[#This Row],[P/L]]/Balance[[#This Row],[Cumulative sent]],0)</f>
        <v>4.1606268214901661E-2</v>
      </c>
    </row>
    <row r="206" spans="1:9" x14ac:dyDescent="0.3">
      <c r="A206" t="s">
        <v>208</v>
      </c>
      <c r="B206" s="1">
        <v>1169.52</v>
      </c>
      <c r="C206" s="1">
        <v>1049.8499999999999</v>
      </c>
      <c r="D206" s="1">
        <v>0</v>
      </c>
      <c r="E206" s="21">
        <v>0</v>
      </c>
      <c r="F206" s="1">
        <v>2219.37</v>
      </c>
      <c r="G206" s="2">
        <f>IF(ISNUMBER(G205),G205+Balance[[#This Row],[Withdrawal/Deposit]],0)</f>
        <v>1048.5919999999999</v>
      </c>
      <c r="H206" s="3">
        <f>Balance[[#This Row],[End of Day Account Value]]-Balance[[#This Row],[Cumulative sent]]</f>
        <v>1170.778</v>
      </c>
      <c r="I206" s="4">
        <f>IFERROR(Balance[[#This Row],[P/L]]/Balance[[#This Row],[Cumulative sent]],0)</f>
        <v>1.1165238720112305</v>
      </c>
    </row>
    <row r="207" spans="1:9" x14ac:dyDescent="0.3">
      <c r="A207" t="s">
        <v>209</v>
      </c>
      <c r="B207" s="1">
        <v>37.57</v>
      </c>
      <c r="C207" s="1">
        <v>2164.33</v>
      </c>
      <c r="D207" s="1">
        <v>0</v>
      </c>
      <c r="E207" s="21">
        <v>0</v>
      </c>
      <c r="F207" s="1">
        <v>2201.9</v>
      </c>
      <c r="G207" s="2">
        <f>IF(ISNUMBER(G206),G206+Balance[[#This Row],[Withdrawal/Deposit]],0)</f>
        <v>1048.5919999999999</v>
      </c>
      <c r="H207" s="3">
        <f>Balance[[#This Row],[End of Day Account Value]]-Balance[[#This Row],[Cumulative sent]]</f>
        <v>1153.3080000000002</v>
      </c>
      <c r="I207" s="4">
        <f>IFERROR(Balance[[#This Row],[P/L]]/Balance[[#This Row],[Cumulative sent]],0)</f>
        <v>1.0998634359216934</v>
      </c>
    </row>
    <row r="208" spans="1:9" x14ac:dyDescent="0.3">
      <c r="A208" t="s">
        <v>210</v>
      </c>
      <c r="B208" s="1">
        <v>37.57</v>
      </c>
      <c r="C208" s="1">
        <v>2198.13</v>
      </c>
      <c r="D208" s="1">
        <v>0</v>
      </c>
      <c r="E208" s="21">
        <v>0</v>
      </c>
      <c r="F208" s="1">
        <v>2235.6999999999998</v>
      </c>
      <c r="G208" s="2">
        <f>IF(ISNUMBER(G207),G207+Balance[[#This Row],[Withdrawal/Deposit]],0)</f>
        <v>1048.5919999999999</v>
      </c>
      <c r="H208" s="3">
        <f>Balance[[#This Row],[End of Day Account Value]]-Balance[[#This Row],[Cumulative sent]]</f>
        <v>1187.1079999999999</v>
      </c>
      <c r="I208" s="4">
        <f>IFERROR(Balance[[#This Row],[P/L]]/Balance[[#This Row],[Cumulative sent]],0)</f>
        <v>1.1320971359689946</v>
      </c>
    </row>
    <row r="209" spans="1:9" x14ac:dyDescent="0.3">
      <c r="A209" t="s">
        <v>211</v>
      </c>
      <c r="B209" s="1">
        <v>37.57</v>
      </c>
      <c r="C209" s="1">
        <v>2284.8200000000002</v>
      </c>
      <c r="D209" s="1">
        <v>0</v>
      </c>
      <c r="E209" s="21">
        <v>0</v>
      </c>
      <c r="F209" s="1">
        <v>2322.39</v>
      </c>
      <c r="G209" s="2">
        <f>IF(ISNUMBER(G208),G208+Balance[[#This Row],[Withdrawal/Deposit]],0)</f>
        <v>1048.5919999999999</v>
      </c>
      <c r="H209" s="3">
        <f>Balance[[#This Row],[End of Day Account Value]]-Balance[[#This Row],[Cumulative sent]]</f>
        <v>1273.798</v>
      </c>
      <c r="I209" s="4">
        <f>IFERROR(Balance[[#This Row],[P/L]]/Balance[[#This Row],[Cumulative sent]],0)</f>
        <v>1.2147699009719701</v>
      </c>
    </row>
    <row r="210" spans="1:9" x14ac:dyDescent="0.3">
      <c r="A210" t="s">
        <v>212</v>
      </c>
      <c r="B210" s="1">
        <v>37.57</v>
      </c>
      <c r="C210" s="1">
        <v>2294.59</v>
      </c>
      <c r="D210" s="1">
        <v>0</v>
      </c>
      <c r="E210" s="21">
        <v>0</v>
      </c>
      <c r="F210" s="1">
        <v>2332.16</v>
      </c>
      <c r="G210" s="2">
        <f>IF(ISNUMBER(G209),G209+Balance[[#This Row],[Withdrawal/Deposit]],0)</f>
        <v>1048.5919999999999</v>
      </c>
      <c r="H210" s="3">
        <f>Balance[[#This Row],[End of Day Account Value]]-Balance[[#This Row],[Cumulative sent]]</f>
        <v>1283.568</v>
      </c>
      <c r="I210" s="4">
        <f>IFERROR(Balance[[#This Row],[P/L]]/Balance[[#This Row],[Cumulative sent]],0)</f>
        <v>1.2240871568732168</v>
      </c>
    </row>
    <row r="211" spans="1:9" x14ac:dyDescent="0.3">
      <c r="A211" t="s">
        <v>213</v>
      </c>
      <c r="B211" s="1">
        <v>37.57</v>
      </c>
      <c r="C211" s="1">
        <v>2316.1799999999998</v>
      </c>
      <c r="D211" s="1">
        <v>0</v>
      </c>
      <c r="E211" s="21">
        <v>0</v>
      </c>
      <c r="F211" s="1">
        <v>2353.75</v>
      </c>
      <c r="G211" s="2">
        <f>IF(ISNUMBER(G210),G210+Balance[[#This Row],[Withdrawal/Deposit]],0)</f>
        <v>1048.5919999999999</v>
      </c>
      <c r="H211" s="3">
        <f>Balance[[#This Row],[End of Day Account Value]]-Balance[[#This Row],[Cumulative sent]]</f>
        <v>1305.1580000000001</v>
      </c>
      <c r="I211" s="4">
        <f>IFERROR(Balance[[#This Row],[P/L]]/Balance[[#This Row],[Cumulative sent]],0)</f>
        <v>1.2446766711933719</v>
      </c>
    </row>
    <row r="212" spans="1:9" x14ac:dyDescent="0.3">
      <c r="A212" t="s">
        <v>214</v>
      </c>
      <c r="B212" s="1">
        <v>37.57</v>
      </c>
      <c r="C212" s="1">
        <v>2305.69</v>
      </c>
      <c r="D212" s="1">
        <v>0</v>
      </c>
      <c r="E212" s="21">
        <v>0</v>
      </c>
      <c r="F212" s="1">
        <v>2343.2600000000002</v>
      </c>
      <c r="G212" s="2">
        <f>IF(ISNUMBER(G211),G211+Balance[[#This Row],[Withdrawal/Deposit]],0)</f>
        <v>1048.5919999999999</v>
      </c>
      <c r="H212" s="3">
        <f>Balance[[#This Row],[End of Day Account Value]]-Balance[[#This Row],[Cumulative sent]]</f>
        <v>1294.6680000000003</v>
      </c>
      <c r="I212" s="4">
        <f>IFERROR(Balance[[#This Row],[P/L]]/Balance[[#This Row],[Cumulative sent]],0)</f>
        <v>1.234672780261532</v>
      </c>
    </row>
    <row r="213" spans="1:9" x14ac:dyDescent="0.3">
      <c r="A213" t="s">
        <v>215</v>
      </c>
      <c r="B213" s="1">
        <v>37.57</v>
      </c>
      <c r="C213" s="1">
        <v>2288.8200000000002</v>
      </c>
      <c r="D213" s="1">
        <v>0</v>
      </c>
      <c r="E213" s="21">
        <v>0</v>
      </c>
      <c r="F213" s="1">
        <v>2326.39</v>
      </c>
      <c r="G213" s="2">
        <f>IF(ISNUMBER(G212),G212+Balance[[#This Row],[Withdrawal/Deposit]],0)</f>
        <v>1048.5919999999999</v>
      </c>
      <c r="H213" s="3">
        <f>Balance[[#This Row],[End of Day Account Value]]-Balance[[#This Row],[Cumulative sent]]</f>
        <v>1277.798</v>
      </c>
      <c r="I213" s="4">
        <f>IFERROR(Balance[[#This Row],[P/L]]/Balance[[#This Row],[Cumulative sent]],0)</f>
        <v>1.2185845400308224</v>
      </c>
    </row>
    <row r="214" spans="1:9" x14ac:dyDescent="0.3">
      <c r="A214" t="s">
        <v>216</v>
      </c>
      <c r="B214" s="1">
        <v>37.57</v>
      </c>
      <c r="C214" s="1">
        <v>2297.3000000000002</v>
      </c>
      <c r="D214" s="1">
        <v>0</v>
      </c>
      <c r="E214" s="21">
        <v>0</v>
      </c>
      <c r="F214" s="1">
        <v>2334.87</v>
      </c>
      <c r="G214" s="2">
        <f>IF(ISNUMBER(G213),G213+Balance[[#This Row],[Withdrawal/Deposit]],0)</f>
        <v>1048.5919999999999</v>
      </c>
      <c r="H214" s="3">
        <f>Balance[[#This Row],[End of Day Account Value]]-Balance[[#This Row],[Cumulative sent]]</f>
        <v>1286.278</v>
      </c>
      <c r="I214" s="4">
        <f>IFERROR(Balance[[#This Row],[P/L]]/Balance[[#This Row],[Cumulative sent]],0)</f>
        <v>1.2266715748355892</v>
      </c>
    </row>
    <row r="215" spans="1:9" x14ac:dyDescent="0.3">
      <c r="A215" t="s">
        <v>217</v>
      </c>
      <c r="B215" s="1">
        <v>37.57</v>
      </c>
      <c r="C215" s="1">
        <v>2278.33</v>
      </c>
      <c r="D215" s="1">
        <v>0</v>
      </c>
      <c r="E215" s="21">
        <v>0</v>
      </c>
      <c r="F215" s="1">
        <v>2315.9</v>
      </c>
      <c r="G215" s="2">
        <f>IF(ISNUMBER(G214),G214+Balance[[#This Row],[Withdrawal/Deposit]],0)</f>
        <v>1048.5919999999999</v>
      </c>
      <c r="H215" s="3">
        <f>Balance[[#This Row],[End of Day Account Value]]-Balance[[#This Row],[Cumulative sent]]</f>
        <v>1267.3080000000002</v>
      </c>
      <c r="I215" s="4">
        <f>IFERROR(Balance[[#This Row],[P/L]]/Balance[[#This Row],[Cumulative sent]],0)</f>
        <v>1.2085806490989826</v>
      </c>
    </row>
    <row r="216" spans="1:9" x14ac:dyDescent="0.3">
      <c r="A216" t="s">
        <v>218</v>
      </c>
      <c r="B216" s="1">
        <v>37.57</v>
      </c>
      <c r="C216" s="1">
        <v>2303.42</v>
      </c>
      <c r="D216" s="1">
        <v>0</v>
      </c>
      <c r="E216" s="21">
        <v>0</v>
      </c>
      <c r="F216" s="1">
        <v>2340.9899999999998</v>
      </c>
      <c r="G216" s="2">
        <f>IF(ISNUMBER(G215),G215+Balance[[#This Row],[Withdrawal/Deposit]],0)</f>
        <v>1048.5919999999999</v>
      </c>
      <c r="H216" s="3">
        <f>Balance[[#This Row],[End of Day Account Value]]-Balance[[#This Row],[Cumulative sent]]</f>
        <v>1292.3979999999999</v>
      </c>
      <c r="I216" s="4">
        <f>IFERROR(Balance[[#This Row],[P/L]]/Balance[[#This Row],[Cumulative sent]],0)</f>
        <v>1.2325079725956332</v>
      </c>
    </row>
    <row r="217" spans="1:9" x14ac:dyDescent="0.3">
      <c r="A217" t="s">
        <v>219</v>
      </c>
      <c r="B217" s="1">
        <v>37.57</v>
      </c>
      <c r="C217" s="1">
        <v>2363.88</v>
      </c>
      <c r="D217" s="1">
        <v>0</v>
      </c>
      <c r="E217" s="21">
        <v>0</v>
      </c>
      <c r="F217" s="1">
        <v>2401.4499999999998</v>
      </c>
      <c r="G217" s="2">
        <f>IF(ISNUMBER(G216),G216+Balance[[#This Row],[Withdrawal/Deposit]],0)</f>
        <v>1048.5919999999999</v>
      </c>
      <c r="H217" s="3">
        <f>Balance[[#This Row],[End of Day Account Value]]-Balance[[#This Row],[Cumulative sent]]</f>
        <v>1352.8579999999999</v>
      </c>
      <c r="I217" s="4">
        <f>IFERROR(Balance[[#This Row],[P/L]]/Balance[[#This Row],[Cumulative sent]],0)</f>
        <v>1.2901662419701849</v>
      </c>
    </row>
    <row r="218" spans="1:9" x14ac:dyDescent="0.3">
      <c r="A218" t="s">
        <v>220</v>
      </c>
      <c r="B218" s="1">
        <v>37.57</v>
      </c>
      <c r="C218" s="1">
        <v>2341.2600000000002</v>
      </c>
      <c r="D218" s="1">
        <v>0</v>
      </c>
      <c r="E218" s="21">
        <v>0</v>
      </c>
      <c r="F218" s="1">
        <v>2378.83</v>
      </c>
      <c r="G218" s="2">
        <f>IF(ISNUMBER(G217),G217+Balance[[#This Row],[Withdrawal/Deposit]],0)</f>
        <v>1048.5919999999999</v>
      </c>
      <c r="H218" s="3">
        <f>Balance[[#This Row],[End of Day Account Value]]-Balance[[#This Row],[Cumulative sent]]</f>
        <v>1330.2380000000001</v>
      </c>
      <c r="I218" s="4">
        <f>IFERROR(Balance[[#This Row],[P/L]]/Balance[[#This Row],[Cumulative sent]],0)</f>
        <v>1.2685944580923756</v>
      </c>
    </row>
    <row r="219" spans="1:9" x14ac:dyDescent="0.3">
      <c r="A219" t="s">
        <v>221</v>
      </c>
      <c r="B219" s="1">
        <v>28.62</v>
      </c>
      <c r="C219" s="1">
        <v>2319.59</v>
      </c>
      <c r="D219" s="1">
        <v>0</v>
      </c>
      <c r="E219" s="21">
        <v>0</v>
      </c>
      <c r="F219" s="1">
        <v>2348.21</v>
      </c>
      <c r="G219" s="2">
        <f>IF(ISNUMBER(G218),G218+Balance[[#This Row],[Withdrawal/Deposit]],0)</f>
        <v>1048.5919999999999</v>
      </c>
      <c r="H219" s="3">
        <f>Balance[[#This Row],[End of Day Account Value]]-Balance[[#This Row],[Cumulative sent]]</f>
        <v>1299.6180000000002</v>
      </c>
      <c r="I219" s="4">
        <f>IFERROR(Balance[[#This Row],[P/L]]/Balance[[#This Row],[Cumulative sent]],0)</f>
        <v>1.2393933960968617</v>
      </c>
    </row>
    <row r="220" spans="1:9" x14ac:dyDescent="0.3">
      <c r="A220" t="s">
        <v>222</v>
      </c>
      <c r="B220" s="1">
        <v>28.62</v>
      </c>
      <c r="C220" s="1">
        <v>2291.54</v>
      </c>
      <c r="D220" s="1">
        <v>0</v>
      </c>
      <c r="E220" s="21">
        <v>0</v>
      </c>
      <c r="F220" s="1">
        <v>2320.16</v>
      </c>
      <c r="G220" s="2">
        <f>IF(ISNUMBER(G219),G219+Balance[[#This Row],[Withdrawal/Deposit]],0)</f>
        <v>1048.5919999999999</v>
      </c>
      <c r="H220" s="3">
        <f>Balance[[#This Row],[End of Day Account Value]]-Balance[[#This Row],[Cumulative sent]]</f>
        <v>1271.568</v>
      </c>
      <c r="I220" s="4">
        <f>IFERROR(Balance[[#This Row],[P/L]]/Balance[[#This Row],[Cumulative sent]],0)</f>
        <v>1.21264323969666</v>
      </c>
    </row>
    <row r="221" spans="1:9" x14ac:dyDescent="0.3">
      <c r="A221" t="s">
        <v>223</v>
      </c>
      <c r="B221" s="1">
        <v>28.62</v>
      </c>
      <c r="C221" s="1">
        <v>2267.73</v>
      </c>
      <c r="D221" s="1">
        <v>0</v>
      </c>
      <c r="E221" s="21">
        <v>0</v>
      </c>
      <c r="F221" s="1">
        <v>2296.35</v>
      </c>
      <c r="G221" s="2">
        <f>IF(ISNUMBER(G220),G220+Balance[[#This Row],[Withdrawal/Deposit]],0)</f>
        <v>1048.5919999999999</v>
      </c>
      <c r="H221" s="3">
        <f>Balance[[#This Row],[End of Day Account Value]]-Balance[[#This Row],[Cumulative sent]]</f>
        <v>1247.758</v>
      </c>
      <c r="I221" s="4">
        <f>IFERROR(Balance[[#This Row],[P/L]]/Balance[[#This Row],[Cumulative sent]],0)</f>
        <v>1.1899366006988421</v>
      </c>
    </row>
    <row r="222" spans="1:9" x14ac:dyDescent="0.3">
      <c r="A222" t="s">
        <v>224</v>
      </c>
      <c r="B222" s="1">
        <v>28.62</v>
      </c>
      <c r="C222" s="1">
        <v>2240.94</v>
      </c>
      <c r="D222" s="1">
        <v>0</v>
      </c>
      <c r="E222" s="21">
        <v>0</v>
      </c>
      <c r="F222" s="1">
        <v>2269.56</v>
      </c>
      <c r="G222" s="2">
        <f>IF(ISNUMBER(G221),G221+Balance[[#This Row],[Withdrawal/Deposit]],0)</f>
        <v>1048.5919999999999</v>
      </c>
      <c r="H222" s="3">
        <f>Balance[[#This Row],[End of Day Account Value]]-Balance[[#This Row],[Cumulative sent]]</f>
        <v>1220.9680000000001</v>
      </c>
      <c r="I222" s="4">
        <f>IFERROR(Balance[[#This Row],[P/L]]/Balance[[#This Row],[Cumulative sent]],0)</f>
        <v>1.1643880556021791</v>
      </c>
    </row>
    <row r="223" spans="1:9" x14ac:dyDescent="0.3">
      <c r="A223" t="s">
        <v>225</v>
      </c>
      <c r="B223" s="1">
        <v>28.62</v>
      </c>
      <c r="C223" s="1">
        <v>2175.59</v>
      </c>
      <c r="D223" s="1">
        <v>0</v>
      </c>
      <c r="E223" s="21">
        <v>0</v>
      </c>
      <c r="F223" s="1">
        <v>2204.21</v>
      </c>
      <c r="G223" s="2">
        <f>IF(ISNUMBER(G222),G222+Balance[[#This Row],[Withdrawal/Deposit]],0)</f>
        <v>1048.5919999999999</v>
      </c>
      <c r="H223" s="3">
        <f>Balance[[#This Row],[End of Day Account Value]]-Balance[[#This Row],[Cumulative sent]]</f>
        <v>1155.6180000000002</v>
      </c>
      <c r="I223" s="4">
        <f>IFERROR(Balance[[#This Row],[P/L]]/Balance[[#This Row],[Cumulative sent]],0)</f>
        <v>1.1020663899781806</v>
      </c>
    </row>
    <row r="224" spans="1:9" x14ac:dyDescent="0.3">
      <c r="A224" t="s">
        <v>226</v>
      </c>
      <c r="B224" s="1">
        <v>28.62</v>
      </c>
      <c r="C224" s="1">
        <v>2180.52</v>
      </c>
      <c r="D224" s="1">
        <v>0</v>
      </c>
      <c r="E224" s="21">
        <v>0</v>
      </c>
      <c r="F224" s="1">
        <v>2209.14</v>
      </c>
      <c r="G224" s="2">
        <f>IF(ISNUMBER(G223),G223+Balance[[#This Row],[Withdrawal/Deposit]],0)</f>
        <v>1048.5919999999999</v>
      </c>
      <c r="H224" s="3">
        <f>Balance[[#This Row],[End of Day Account Value]]-Balance[[#This Row],[Cumulative sent]]</f>
        <v>1160.548</v>
      </c>
      <c r="I224" s="4">
        <f>IFERROR(Balance[[#This Row],[P/L]]/Balance[[#This Row],[Cumulative sent]],0)</f>
        <v>1.1067679326182158</v>
      </c>
    </row>
    <row r="225" spans="1:9" x14ac:dyDescent="0.3">
      <c r="A225" t="s">
        <v>227</v>
      </c>
      <c r="B225" s="1">
        <v>28.62</v>
      </c>
      <c r="C225" s="1">
        <v>2133.3200000000002</v>
      </c>
      <c r="D225" s="1">
        <v>0</v>
      </c>
      <c r="E225" s="21">
        <v>0</v>
      </c>
      <c r="F225" s="1">
        <v>2161.94</v>
      </c>
      <c r="G225" s="2">
        <f>IF(ISNUMBER(G224),G224+Balance[[#This Row],[Withdrawal/Deposit]],0)</f>
        <v>1048.5919999999999</v>
      </c>
      <c r="H225" s="3">
        <f>Balance[[#This Row],[End of Day Account Value]]-Balance[[#This Row],[Cumulative sent]]</f>
        <v>1113.3480000000002</v>
      </c>
      <c r="I225" s="4">
        <f>IFERROR(Balance[[#This Row],[P/L]]/Balance[[#This Row],[Cumulative sent]],0)</f>
        <v>1.0617551917237593</v>
      </c>
    </row>
    <row r="226" spans="1:9" x14ac:dyDescent="0.3">
      <c r="A226" t="s">
        <v>228</v>
      </c>
      <c r="B226" s="1">
        <v>28.62</v>
      </c>
      <c r="C226" s="1">
        <v>2130.08</v>
      </c>
      <c r="D226" s="1">
        <v>0</v>
      </c>
      <c r="E226" s="21">
        <v>0</v>
      </c>
      <c r="F226" s="1">
        <v>2158.6999999999998</v>
      </c>
      <c r="G226" s="2">
        <f>IF(ISNUMBER(G225),G225+Balance[[#This Row],[Withdrawal/Deposit]],0)</f>
        <v>1048.5919999999999</v>
      </c>
      <c r="H226" s="3">
        <f>Balance[[#This Row],[End of Day Account Value]]-Balance[[#This Row],[Cumulative sent]]</f>
        <v>1110.1079999999999</v>
      </c>
      <c r="I226" s="4">
        <f>IFERROR(Balance[[#This Row],[P/L]]/Balance[[#This Row],[Cumulative sent]],0)</f>
        <v>1.0586653340860888</v>
      </c>
    </row>
    <row r="227" spans="1:9" x14ac:dyDescent="0.3">
      <c r="A227" t="s">
        <v>229</v>
      </c>
      <c r="B227" s="1">
        <v>28.62</v>
      </c>
      <c r="C227" s="1">
        <v>2170.44</v>
      </c>
      <c r="D227" s="1">
        <v>0</v>
      </c>
      <c r="E227" s="21">
        <v>0</v>
      </c>
      <c r="F227" s="1">
        <v>2199.06</v>
      </c>
      <c r="G227" s="2">
        <f>IF(ISNUMBER(G226),G226+Balance[[#This Row],[Withdrawal/Deposit]],0)</f>
        <v>1048.5919999999999</v>
      </c>
      <c r="H227" s="3">
        <f>Balance[[#This Row],[End of Day Account Value]]-Balance[[#This Row],[Cumulative sent]]</f>
        <v>1150.4680000000001</v>
      </c>
      <c r="I227" s="4">
        <f>IFERROR(Balance[[#This Row],[P/L]]/Balance[[#This Row],[Cumulative sent]],0)</f>
        <v>1.0971550421899081</v>
      </c>
    </row>
    <row r="228" spans="1:9" x14ac:dyDescent="0.3">
      <c r="A228" t="s">
        <v>230</v>
      </c>
      <c r="B228" s="1">
        <v>28.62</v>
      </c>
      <c r="C228" s="1">
        <v>2294.7600000000002</v>
      </c>
      <c r="D228" s="1">
        <v>0</v>
      </c>
      <c r="E228" s="21">
        <v>0</v>
      </c>
      <c r="F228" s="1">
        <v>2323.38</v>
      </c>
      <c r="G228" s="2">
        <f>IF(ISNUMBER(G227),G227+Balance[[#This Row],[Withdrawal/Deposit]],0)</f>
        <v>1048.5919999999999</v>
      </c>
      <c r="H228" s="3">
        <f>Balance[[#This Row],[End of Day Account Value]]-Balance[[#This Row],[Cumulative sent]]</f>
        <v>1274.7880000000002</v>
      </c>
      <c r="I228" s="4">
        <f>IFERROR(Balance[[#This Row],[P/L]]/Balance[[#This Row],[Cumulative sent]],0)</f>
        <v>1.2157140241390363</v>
      </c>
    </row>
    <row r="229" spans="1:9" x14ac:dyDescent="0.3">
      <c r="A229" t="s">
        <v>231</v>
      </c>
      <c r="B229" s="1">
        <v>28.62</v>
      </c>
      <c r="C229" s="1">
        <v>2378.41</v>
      </c>
      <c r="D229" s="1">
        <v>0</v>
      </c>
      <c r="E229" s="21">
        <v>0</v>
      </c>
      <c r="F229" s="1">
        <v>2407.0300000000002</v>
      </c>
      <c r="G229" s="2">
        <f>IF(ISNUMBER(G228),G228+Balance[[#This Row],[Withdrawal/Deposit]],0)</f>
        <v>1048.5919999999999</v>
      </c>
      <c r="H229" s="3">
        <f>Balance[[#This Row],[End of Day Account Value]]-Balance[[#This Row],[Cumulative sent]]</f>
        <v>1358.4380000000003</v>
      </c>
      <c r="I229" s="4">
        <f>IFERROR(Balance[[#This Row],[P/L]]/Balance[[#This Row],[Cumulative sent]],0)</f>
        <v>1.2954876634572841</v>
      </c>
    </row>
    <row r="230" spans="1:9" x14ac:dyDescent="0.3">
      <c r="A230" t="s">
        <v>232</v>
      </c>
      <c r="B230" s="1">
        <v>28.62</v>
      </c>
      <c r="C230" s="1">
        <v>2329.2600000000002</v>
      </c>
      <c r="D230" s="1">
        <v>0</v>
      </c>
      <c r="E230" s="21">
        <v>0</v>
      </c>
      <c r="F230" s="1">
        <v>2357.88</v>
      </c>
      <c r="G230" s="2">
        <f>IF(ISNUMBER(G229),G229+Balance[[#This Row],[Withdrawal/Deposit]],0)</f>
        <v>1048.5919999999999</v>
      </c>
      <c r="H230" s="3">
        <f>Balance[[#This Row],[End of Day Account Value]]-Balance[[#This Row],[Cumulative sent]]</f>
        <v>1309.2880000000002</v>
      </c>
      <c r="I230" s="4">
        <f>IFERROR(Balance[[#This Row],[P/L]]/Balance[[#This Row],[Cumulative sent]],0)</f>
        <v>1.2486152860216371</v>
      </c>
    </row>
    <row r="231" spans="1:9" x14ac:dyDescent="0.3">
      <c r="A231" t="s">
        <v>233</v>
      </c>
      <c r="B231" s="1">
        <v>28.62</v>
      </c>
      <c r="C231" s="1">
        <v>2415.33</v>
      </c>
      <c r="D231" s="1">
        <v>0</v>
      </c>
      <c r="E231" s="21">
        <v>0</v>
      </c>
      <c r="F231" s="1">
        <v>2443.9499999999998</v>
      </c>
      <c r="G231" s="2">
        <f>IF(ISNUMBER(G230),G230+Balance[[#This Row],[Withdrawal/Deposit]],0)</f>
        <v>1048.5919999999999</v>
      </c>
      <c r="H231" s="3">
        <f>Balance[[#This Row],[End of Day Account Value]]-Balance[[#This Row],[Cumulative sent]]</f>
        <v>1395.3579999999999</v>
      </c>
      <c r="I231" s="4">
        <f>IFERROR(Balance[[#This Row],[P/L]]/Balance[[#This Row],[Cumulative sent]],0)</f>
        <v>1.33069678197049</v>
      </c>
    </row>
    <row r="232" spans="1:9" x14ac:dyDescent="0.3">
      <c r="A232" t="s">
        <v>234</v>
      </c>
      <c r="B232" s="1">
        <v>28.62</v>
      </c>
      <c r="C232" s="1">
        <v>2408.13</v>
      </c>
      <c r="D232" s="1">
        <v>0</v>
      </c>
      <c r="E232" s="21">
        <v>0</v>
      </c>
      <c r="F232" s="1">
        <v>2436.75</v>
      </c>
      <c r="G232" s="2">
        <f>IF(ISNUMBER(G231),G231+Balance[[#This Row],[Withdrawal/Deposit]],0)</f>
        <v>1048.5919999999999</v>
      </c>
      <c r="H232" s="3">
        <f>Balance[[#This Row],[End of Day Account Value]]-Balance[[#This Row],[Cumulative sent]]</f>
        <v>1388.1580000000001</v>
      </c>
      <c r="I232" s="4">
        <f>IFERROR(Balance[[#This Row],[P/L]]/Balance[[#This Row],[Cumulative sent]],0)</f>
        <v>1.3238304316645562</v>
      </c>
    </row>
    <row r="233" spans="1:9" x14ac:dyDescent="0.3">
      <c r="A233" t="s">
        <v>235</v>
      </c>
      <c r="B233" s="1">
        <v>28.62</v>
      </c>
      <c r="C233" s="1">
        <v>2362.37</v>
      </c>
      <c r="D233" s="1">
        <v>0</v>
      </c>
      <c r="E233" s="21">
        <v>0</v>
      </c>
      <c r="F233" s="1">
        <v>2390.9899999999998</v>
      </c>
      <c r="G233" s="2">
        <f>IF(ISNUMBER(G232),G232+Balance[[#This Row],[Withdrawal/Deposit]],0)</f>
        <v>1048.5919999999999</v>
      </c>
      <c r="H233" s="3">
        <f>Balance[[#This Row],[End of Day Account Value]]-Balance[[#This Row],[Cumulative sent]]</f>
        <v>1342.3979999999999</v>
      </c>
      <c r="I233" s="4">
        <f>IFERROR(Balance[[#This Row],[P/L]]/Balance[[#This Row],[Cumulative sent]],0)</f>
        <v>1.2801909608312863</v>
      </c>
    </row>
    <row r="234" spans="1:9" x14ac:dyDescent="0.3">
      <c r="A234" t="s">
        <v>236</v>
      </c>
      <c r="B234" s="1">
        <v>28.62</v>
      </c>
      <c r="C234" s="1">
        <v>2316.9699999999998</v>
      </c>
      <c r="D234" s="1">
        <v>0</v>
      </c>
      <c r="E234" s="21">
        <v>0</v>
      </c>
      <c r="F234" s="1">
        <v>2345.59</v>
      </c>
      <c r="G234" s="2">
        <f>IF(ISNUMBER(G233),G233+Balance[[#This Row],[Withdrawal/Deposit]],0)</f>
        <v>1048.5919999999999</v>
      </c>
      <c r="H234" s="3">
        <f>Balance[[#This Row],[End of Day Account Value]]-Balance[[#This Row],[Cumulative sent]]</f>
        <v>1296.9980000000003</v>
      </c>
      <c r="I234" s="4">
        <f>IFERROR(Balance[[#This Row],[P/L]]/Balance[[#This Row],[Cumulative sent]],0)</f>
        <v>1.2368948075133135</v>
      </c>
    </row>
    <row r="235" spans="1:9" x14ac:dyDescent="0.3">
      <c r="A235" t="s">
        <v>237</v>
      </c>
      <c r="B235" s="1">
        <v>28.62</v>
      </c>
      <c r="C235" s="1">
        <v>2337.4</v>
      </c>
      <c r="D235" s="1">
        <v>0</v>
      </c>
      <c r="E235" s="21">
        <v>0</v>
      </c>
      <c r="F235" s="1">
        <v>2366.02</v>
      </c>
      <c r="G235" s="2">
        <f>IF(ISNUMBER(G234),G234+Balance[[#This Row],[Withdrawal/Deposit]],0)</f>
        <v>1048.5919999999999</v>
      </c>
      <c r="H235" s="3">
        <f>Balance[[#This Row],[End of Day Account Value]]-Balance[[#This Row],[Cumulative sent]]</f>
        <v>1317.4280000000001</v>
      </c>
      <c r="I235" s="4">
        <f>IFERROR(Balance[[#This Row],[P/L]]/Balance[[#This Row],[Cumulative sent]],0)</f>
        <v>1.2563780765064012</v>
      </c>
    </row>
    <row r="236" spans="1:9" x14ac:dyDescent="0.3">
      <c r="A236" t="s">
        <v>238</v>
      </c>
      <c r="B236" s="1">
        <v>19.670000000000002</v>
      </c>
      <c r="C236" s="1">
        <v>2318.6799999999998</v>
      </c>
      <c r="D236" s="1">
        <v>0</v>
      </c>
      <c r="E236" s="21">
        <v>0</v>
      </c>
      <c r="F236" s="1">
        <v>2338.35</v>
      </c>
      <c r="G236" s="2">
        <f>IF(ISNUMBER(G235),G235+Balance[[#This Row],[Withdrawal/Deposit]],0)</f>
        <v>1048.5919999999999</v>
      </c>
      <c r="H236" s="3">
        <f>Balance[[#This Row],[End of Day Account Value]]-Balance[[#This Row],[Cumulative sent]]</f>
        <v>1289.758</v>
      </c>
      <c r="I236" s="4">
        <f>IFERROR(Balance[[#This Row],[P/L]]/Balance[[#This Row],[Cumulative sent]],0)</f>
        <v>1.2299903108167907</v>
      </c>
    </row>
    <row r="237" spans="1:9" x14ac:dyDescent="0.3">
      <c r="A237" t="s">
        <v>239</v>
      </c>
      <c r="B237" s="1">
        <v>19.670000000000002</v>
      </c>
      <c r="C237" s="1">
        <v>2240.58</v>
      </c>
      <c r="D237" s="1">
        <v>0</v>
      </c>
      <c r="E237" s="21">
        <v>0</v>
      </c>
      <c r="F237" s="1">
        <v>2260.25</v>
      </c>
      <c r="G237" s="2">
        <f>IF(ISNUMBER(G236),G236+Balance[[#This Row],[Withdrawal/Deposit]],0)</f>
        <v>1048.5919999999999</v>
      </c>
      <c r="H237" s="3">
        <f>Balance[[#This Row],[End of Day Account Value]]-Balance[[#This Row],[Cumulative sent]]</f>
        <v>1211.6580000000001</v>
      </c>
      <c r="I237" s="4">
        <f>IFERROR(Balance[[#This Row],[P/L]]/Balance[[#This Row],[Cumulative sent]],0)</f>
        <v>1.1555094831927006</v>
      </c>
    </row>
    <row r="238" spans="1:9" x14ac:dyDescent="0.3">
      <c r="A238" t="s">
        <v>240</v>
      </c>
      <c r="B238" s="1">
        <v>19.670000000000002</v>
      </c>
      <c r="C238" s="1">
        <v>2162.63</v>
      </c>
      <c r="D238" s="1">
        <v>0</v>
      </c>
      <c r="E238" s="21">
        <v>0</v>
      </c>
      <c r="F238" s="1">
        <v>2182.3000000000002</v>
      </c>
      <c r="G238" s="2">
        <f>IF(ISNUMBER(G237),G237+Balance[[#This Row],[Withdrawal/Deposit]],0)</f>
        <v>1048.5919999999999</v>
      </c>
      <c r="H238" s="3">
        <f>Balance[[#This Row],[End of Day Account Value]]-Balance[[#This Row],[Cumulative sent]]</f>
        <v>1133.7080000000003</v>
      </c>
      <c r="I238" s="4">
        <f>IFERROR(Balance[[#This Row],[P/L]]/Balance[[#This Row],[Cumulative sent]],0)</f>
        <v>1.0811717045333176</v>
      </c>
    </row>
    <row r="239" spans="1:9" x14ac:dyDescent="0.3">
      <c r="A239" t="s">
        <v>241</v>
      </c>
      <c r="B239" s="1">
        <v>19.670000000000002</v>
      </c>
      <c r="C239" s="1">
        <v>2263.91</v>
      </c>
      <c r="D239" s="1">
        <v>0</v>
      </c>
      <c r="E239" s="21">
        <v>0</v>
      </c>
      <c r="F239" s="1">
        <v>2283.58</v>
      </c>
      <c r="G239" s="2">
        <f>IF(ISNUMBER(G238),G238+Balance[[#This Row],[Withdrawal/Deposit]],0)</f>
        <v>1048.5919999999999</v>
      </c>
      <c r="H239" s="3">
        <f>Balance[[#This Row],[End of Day Account Value]]-Balance[[#This Row],[Cumulative sent]]</f>
        <v>1234.9880000000001</v>
      </c>
      <c r="I239" s="4">
        <f>IFERROR(Balance[[#This Row],[P/L]]/Balance[[#This Row],[Cumulative sent]],0)</f>
        <v>1.1777583655034563</v>
      </c>
    </row>
    <row r="240" spans="1:9" x14ac:dyDescent="0.3">
      <c r="A240" t="s">
        <v>242</v>
      </c>
      <c r="B240" s="1">
        <v>19.670000000000002</v>
      </c>
      <c r="C240" s="1">
        <v>2152.44</v>
      </c>
      <c r="D240" s="1">
        <v>0</v>
      </c>
      <c r="E240" s="21">
        <v>0</v>
      </c>
      <c r="F240" s="1">
        <v>2172.11</v>
      </c>
      <c r="G240" s="2">
        <f>IF(ISNUMBER(G239),G239+Balance[[#This Row],[Withdrawal/Deposit]],0)</f>
        <v>1048.5919999999999</v>
      </c>
      <c r="H240" s="3">
        <f>Balance[[#This Row],[End of Day Account Value]]-Balance[[#This Row],[Cumulative sent]]</f>
        <v>1123.5180000000003</v>
      </c>
      <c r="I240" s="4">
        <f>IFERROR(Balance[[#This Row],[P/L]]/Balance[[#This Row],[Cumulative sent]],0)</f>
        <v>1.0714539115308914</v>
      </c>
    </row>
    <row r="241" spans="1:9" x14ac:dyDescent="0.3">
      <c r="A241" t="s">
        <v>243</v>
      </c>
      <c r="B241" s="1">
        <v>19.670000000000002</v>
      </c>
      <c r="C241" s="1">
        <v>2106.63</v>
      </c>
      <c r="D241" s="1">
        <v>0</v>
      </c>
      <c r="E241" s="21">
        <v>0</v>
      </c>
      <c r="F241" s="1">
        <v>2126.3000000000002</v>
      </c>
      <c r="G241" s="2">
        <f>IF(ISNUMBER(G240),G240+Balance[[#This Row],[Withdrawal/Deposit]],0)</f>
        <v>1048.5919999999999</v>
      </c>
      <c r="H241" s="3">
        <f>Balance[[#This Row],[End of Day Account Value]]-Balance[[#This Row],[Cumulative sent]]</f>
        <v>1077.7080000000003</v>
      </c>
      <c r="I241" s="4">
        <f>IFERROR(Balance[[#This Row],[P/L]]/Balance[[#This Row],[Cumulative sent]],0)</f>
        <v>1.0277667577093859</v>
      </c>
    </row>
    <row r="242" spans="1:9" x14ac:dyDescent="0.3">
      <c r="A242" t="s">
        <v>244</v>
      </c>
      <c r="B242" s="1">
        <v>-1844.23</v>
      </c>
      <c r="C242" s="1">
        <v>3927.53</v>
      </c>
      <c r="D242" s="1">
        <v>0</v>
      </c>
      <c r="E242" s="21">
        <v>0</v>
      </c>
      <c r="F242" s="1">
        <v>2083.3000000000002</v>
      </c>
      <c r="G242" s="2">
        <f>IF(ISNUMBER(G241),G241+Balance[[#This Row],[Withdrawal/Deposit]],0)</f>
        <v>1048.5919999999999</v>
      </c>
      <c r="H242" s="3">
        <f>Balance[[#This Row],[End of Day Account Value]]-Balance[[#This Row],[Cumulative sent]]</f>
        <v>1034.7080000000003</v>
      </c>
      <c r="I242" s="4">
        <f>IFERROR(Balance[[#This Row],[P/L]]/Balance[[#This Row],[Cumulative sent]],0)</f>
        <v>0.98675938782672423</v>
      </c>
    </row>
    <row r="243" spans="1:9" x14ac:dyDescent="0.3">
      <c r="A243" t="s">
        <v>245</v>
      </c>
      <c r="B243" s="1">
        <v>343.77</v>
      </c>
      <c r="C243" s="1">
        <v>3945.94</v>
      </c>
      <c r="D243" s="1">
        <v>0</v>
      </c>
      <c r="E243" s="21">
        <v>0</v>
      </c>
      <c r="F243" s="1">
        <v>4289.71</v>
      </c>
      <c r="G243" s="2">
        <f>IF(ISNUMBER(G242),G242+Balance[[#This Row],[Withdrawal/Deposit]],0)</f>
        <v>1048.5919999999999</v>
      </c>
      <c r="H243" s="3">
        <f>Balance[[#This Row],[End of Day Account Value]]-Balance[[#This Row],[Cumulative sent]]</f>
        <v>3241.1180000000004</v>
      </c>
      <c r="I243" s="4">
        <f>IFERROR(Balance[[#This Row],[P/L]]/Balance[[#This Row],[Cumulative sent]],0)</f>
        <v>3.0909238292872736</v>
      </c>
    </row>
    <row r="244" spans="1:9" x14ac:dyDescent="0.3">
      <c r="A244" t="s">
        <v>246</v>
      </c>
      <c r="B244" s="1">
        <v>335.77</v>
      </c>
      <c r="C244" s="1">
        <v>3597.38</v>
      </c>
      <c r="D244" s="1">
        <v>0</v>
      </c>
      <c r="E244" s="21">
        <v>0</v>
      </c>
      <c r="F244" s="1">
        <v>3933.15</v>
      </c>
      <c r="G244" s="2">
        <f>IF(ISNUMBER(G243),G243+Balance[[#This Row],[Withdrawal/Deposit]],0)</f>
        <v>1048.5919999999999</v>
      </c>
      <c r="H244" s="3">
        <f>Balance[[#This Row],[End of Day Account Value]]-Balance[[#This Row],[Cumulative sent]]</f>
        <v>2884.558</v>
      </c>
      <c r="I244" s="4">
        <f>IFERROR(Balance[[#This Row],[P/L]]/Balance[[#This Row],[Cumulative sent]],0)</f>
        <v>2.7508869035811836</v>
      </c>
    </row>
    <row r="245" spans="1:9" x14ac:dyDescent="0.3">
      <c r="A245" t="s">
        <v>247</v>
      </c>
      <c r="B245" s="1">
        <v>335.77</v>
      </c>
      <c r="C245" s="1">
        <v>3500.21</v>
      </c>
      <c r="D245" s="1">
        <v>0</v>
      </c>
      <c r="E245" s="21">
        <v>0</v>
      </c>
      <c r="F245" s="1">
        <v>3835.98</v>
      </c>
      <c r="G245" s="2">
        <f>IF(ISNUMBER(G244),G244+Balance[[#This Row],[Withdrawal/Deposit]],0)</f>
        <v>1048.5919999999999</v>
      </c>
      <c r="H245" s="3">
        <f>Balance[[#This Row],[End of Day Account Value]]-Balance[[#This Row],[Cumulative sent]]</f>
        <v>2787.3879999999999</v>
      </c>
      <c r="I245" s="4">
        <f>IFERROR(Balance[[#This Row],[P/L]]/Balance[[#This Row],[Cumulative sent]],0)</f>
        <v>2.6582197842440149</v>
      </c>
    </row>
    <row r="246" spans="1:9" x14ac:dyDescent="0.3">
      <c r="A246" t="s">
        <v>248</v>
      </c>
      <c r="B246" s="1">
        <v>335.77</v>
      </c>
      <c r="C246" s="1">
        <v>3214.11</v>
      </c>
      <c r="D246" s="1">
        <v>0</v>
      </c>
      <c r="E246" s="21">
        <v>0</v>
      </c>
      <c r="F246" s="1">
        <v>3549.88</v>
      </c>
      <c r="G246" s="2">
        <f>IF(ISNUMBER(G245),G245+Balance[[#This Row],[Withdrawal/Deposit]],0)</f>
        <v>1048.5919999999999</v>
      </c>
      <c r="H246" s="3">
        <f>Balance[[#This Row],[End of Day Account Value]]-Balance[[#This Row],[Cumulative sent]]</f>
        <v>2501.2880000000005</v>
      </c>
      <c r="I246" s="4">
        <f>IFERROR(Balance[[#This Row],[P/L]]/Balance[[#This Row],[Cumulative sent]],0)</f>
        <v>2.3853777255596085</v>
      </c>
    </row>
    <row r="247" spans="1:9" x14ac:dyDescent="0.3">
      <c r="A247" t="s">
        <v>249</v>
      </c>
      <c r="B247" s="1">
        <v>335.77</v>
      </c>
      <c r="C247" s="1">
        <v>3335.56</v>
      </c>
      <c r="D247" s="1">
        <v>0</v>
      </c>
      <c r="E247" s="21">
        <v>0</v>
      </c>
      <c r="F247" s="1">
        <v>3671.33</v>
      </c>
      <c r="G247" s="2">
        <f>IF(ISNUMBER(G246),G246+Balance[[#This Row],[Withdrawal/Deposit]],0)</f>
        <v>1048.5919999999999</v>
      </c>
      <c r="H247" s="3">
        <f>Balance[[#This Row],[End of Day Account Value]]-Balance[[#This Row],[Cumulative sent]]</f>
        <v>2622.7380000000003</v>
      </c>
      <c r="I247" s="4">
        <f>IFERROR(Balance[[#This Row],[P/L]]/Balance[[#This Row],[Cumulative sent]],0)</f>
        <v>2.5011997039840095</v>
      </c>
    </row>
    <row r="248" spans="1:9" x14ac:dyDescent="0.3">
      <c r="A248" t="s">
        <v>250</v>
      </c>
      <c r="B248" s="1">
        <v>335.77</v>
      </c>
      <c r="C248" s="1">
        <v>3161.05</v>
      </c>
      <c r="D248" s="1">
        <v>0</v>
      </c>
      <c r="E248" s="21">
        <v>0</v>
      </c>
      <c r="F248" s="1">
        <v>3496.82</v>
      </c>
      <c r="G248" s="2">
        <f>IF(ISNUMBER(G247),G247+Balance[[#This Row],[Withdrawal/Deposit]],0)</f>
        <v>1048.5919999999999</v>
      </c>
      <c r="H248" s="3">
        <f>Balance[[#This Row],[End of Day Account Value]]-Balance[[#This Row],[Cumulative sent]]</f>
        <v>2448.2280000000001</v>
      </c>
      <c r="I248" s="4">
        <f>IFERROR(Balance[[#This Row],[P/L]]/Balance[[#This Row],[Cumulative sent]],0)</f>
        <v>2.3347765384439327</v>
      </c>
    </row>
    <row r="249" spans="1:9" x14ac:dyDescent="0.3">
      <c r="A249" t="s">
        <v>251</v>
      </c>
      <c r="B249" s="1">
        <v>335.77</v>
      </c>
      <c r="C249" s="1">
        <v>2758.77</v>
      </c>
      <c r="D249" s="1">
        <v>0</v>
      </c>
      <c r="E249" s="21">
        <v>0</v>
      </c>
      <c r="F249" s="1">
        <v>3094.54</v>
      </c>
      <c r="G249" s="2">
        <f>IF(ISNUMBER(G248),G248+Balance[[#This Row],[Withdrawal/Deposit]],0)</f>
        <v>1048.5919999999999</v>
      </c>
      <c r="H249" s="3">
        <f>Balance[[#This Row],[End of Day Account Value]]-Balance[[#This Row],[Cumulative sent]]</f>
        <v>2045.9480000000001</v>
      </c>
      <c r="I249" s="4">
        <f>IFERROR(Balance[[#This Row],[P/L]]/Balance[[#This Row],[Cumulative sent]],0)</f>
        <v>1.9511382882951618</v>
      </c>
    </row>
    <row r="250" spans="1:9" x14ac:dyDescent="0.3">
      <c r="A250" t="s">
        <v>252</v>
      </c>
      <c r="B250" s="1">
        <v>335.77</v>
      </c>
      <c r="C250" s="1">
        <v>3029.24</v>
      </c>
      <c r="D250" s="1">
        <v>0</v>
      </c>
      <c r="E250" s="21">
        <v>0</v>
      </c>
      <c r="F250" s="1">
        <v>3365.01</v>
      </c>
      <c r="G250" s="2">
        <f>IF(ISNUMBER(G249),G249+Balance[[#This Row],[Withdrawal/Deposit]],0)</f>
        <v>1048.5919999999999</v>
      </c>
      <c r="H250" s="3">
        <f>Balance[[#This Row],[End of Day Account Value]]-Balance[[#This Row],[Cumulative sent]]</f>
        <v>2316.4180000000006</v>
      </c>
      <c r="I250" s="4">
        <f>IFERROR(Balance[[#This Row],[P/L]]/Balance[[#This Row],[Cumulative sent]],0)</f>
        <v>2.2090746448571044</v>
      </c>
    </row>
    <row r="251" spans="1:9" x14ac:dyDescent="0.3">
      <c r="A251" t="s">
        <v>253</v>
      </c>
      <c r="B251" s="1">
        <v>352.77</v>
      </c>
      <c r="C251" s="1">
        <v>2616.66</v>
      </c>
      <c r="D251" s="1">
        <v>0</v>
      </c>
      <c r="E251" s="21">
        <v>0</v>
      </c>
      <c r="F251" s="1">
        <v>2969.43</v>
      </c>
      <c r="G251" s="2">
        <f>IF(ISNUMBER(G250),G250+Balance[[#This Row],[Withdrawal/Deposit]],0)</f>
        <v>1048.5919999999999</v>
      </c>
      <c r="H251" s="3">
        <f>Balance[[#This Row],[End of Day Account Value]]-Balance[[#This Row],[Cumulative sent]]</f>
        <v>1920.838</v>
      </c>
      <c r="I251" s="4">
        <f>IFERROR(Balance[[#This Row],[P/L]]/Balance[[#This Row],[Cumulative sent]],0)</f>
        <v>1.8318259151319105</v>
      </c>
    </row>
    <row r="252" spans="1:9" x14ac:dyDescent="0.3">
      <c r="A252" t="s">
        <v>254</v>
      </c>
      <c r="B252" s="1">
        <v>352.77</v>
      </c>
      <c r="C252" s="1">
        <v>2593.81</v>
      </c>
      <c r="D252" s="1">
        <v>0</v>
      </c>
      <c r="E252" s="21">
        <v>0</v>
      </c>
      <c r="F252" s="1">
        <v>2946.58</v>
      </c>
      <c r="G252" s="2">
        <f>IF(ISNUMBER(G251),G251+Balance[[#This Row],[Withdrawal/Deposit]],0)</f>
        <v>1048.5919999999999</v>
      </c>
      <c r="H252" s="3">
        <f>Balance[[#This Row],[End of Day Account Value]]-Balance[[#This Row],[Cumulative sent]]</f>
        <v>1897.9880000000001</v>
      </c>
      <c r="I252" s="4">
        <f>IFERROR(Balance[[#This Row],[P/L]]/Balance[[#This Row],[Cumulative sent]],0)</f>
        <v>1.8100347895082169</v>
      </c>
    </row>
    <row r="253" spans="1:9" x14ac:dyDescent="0.3">
      <c r="A253" t="s">
        <v>255</v>
      </c>
      <c r="B253" s="1">
        <v>352.77</v>
      </c>
      <c r="C253" s="1">
        <v>2417.91</v>
      </c>
      <c r="D253" s="1">
        <v>0</v>
      </c>
      <c r="E253" s="21">
        <v>0</v>
      </c>
      <c r="F253" s="1">
        <v>2770.68</v>
      </c>
      <c r="G253" s="2">
        <f>IF(ISNUMBER(G252),G252+Balance[[#This Row],[Withdrawal/Deposit]],0)</f>
        <v>1048.5919999999999</v>
      </c>
      <c r="H253" s="3">
        <f>Balance[[#This Row],[End of Day Account Value]]-Balance[[#This Row],[Cumulative sent]]</f>
        <v>1722.088</v>
      </c>
      <c r="I253" s="4">
        <f>IFERROR(Balance[[#This Row],[P/L]]/Balance[[#This Row],[Cumulative sent]],0)</f>
        <v>1.642286036895189</v>
      </c>
    </row>
    <row r="254" spans="1:9" x14ac:dyDescent="0.3">
      <c r="A254" t="s">
        <v>256</v>
      </c>
      <c r="B254" s="1">
        <v>2468.77</v>
      </c>
      <c r="C254" s="1">
        <v>2599.64</v>
      </c>
      <c r="D254" s="1">
        <v>0</v>
      </c>
      <c r="E254" s="21">
        <v>0</v>
      </c>
      <c r="F254" s="1">
        <v>5068.41</v>
      </c>
      <c r="G254" s="2">
        <f>IF(ISNUMBER(G253),G253+Balance[[#This Row],[Withdrawal/Deposit]],0)</f>
        <v>1048.5919999999999</v>
      </c>
      <c r="H254" s="3">
        <f>Balance[[#This Row],[End of Day Account Value]]-Balance[[#This Row],[Cumulative sent]]</f>
        <v>4019.8180000000002</v>
      </c>
      <c r="I254" s="4">
        <f>IFERROR(Balance[[#This Row],[P/L]]/Balance[[#This Row],[Cumulative sent]],0)</f>
        <v>3.8335386880693356</v>
      </c>
    </row>
    <row r="255" spans="1:9" x14ac:dyDescent="0.3">
      <c r="A255" t="s">
        <v>257</v>
      </c>
      <c r="B255" s="1">
        <v>2460.77</v>
      </c>
      <c r="C255" s="1">
        <v>2626.82</v>
      </c>
      <c r="D255" s="1">
        <v>0</v>
      </c>
      <c r="E255" s="21">
        <v>0</v>
      </c>
      <c r="F255" s="1">
        <v>5087.59</v>
      </c>
      <c r="G255" s="2">
        <f>IF(ISNUMBER(G254),G254+Balance[[#This Row],[Withdrawal/Deposit]],0)</f>
        <v>1048.5919999999999</v>
      </c>
      <c r="H255" s="3">
        <f>Balance[[#This Row],[End of Day Account Value]]-Balance[[#This Row],[Cumulative sent]]</f>
        <v>4038.9980000000005</v>
      </c>
      <c r="I255" s="4">
        <f>IFERROR(Balance[[#This Row],[P/L]]/Balance[[#This Row],[Cumulative sent]],0)</f>
        <v>3.8518298823565322</v>
      </c>
    </row>
    <row r="256" spans="1:9" x14ac:dyDescent="0.3">
      <c r="A256" t="s">
        <v>258</v>
      </c>
      <c r="B256" s="1">
        <v>1431.95</v>
      </c>
      <c r="C256" s="1">
        <v>3601.21</v>
      </c>
      <c r="D256" s="1">
        <v>0</v>
      </c>
      <c r="E256" s="21">
        <v>0</v>
      </c>
      <c r="F256" s="1">
        <v>5033.16</v>
      </c>
      <c r="G256" s="2">
        <f>IF(ISNUMBER(G255),G255+Balance[[#This Row],[Withdrawal/Deposit]],0)</f>
        <v>1048.5919999999999</v>
      </c>
      <c r="H256" s="3">
        <f>Balance[[#This Row],[End of Day Account Value]]-Balance[[#This Row],[Cumulative sent]]</f>
        <v>3984.5680000000002</v>
      </c>
      <c r="I256" s="4">
        <f>IFERROR(Balance[[#This Row],[P/L]]/Balance[[#This Row],[Cumulative sent]],0)</f>
        <v>3.7999221813632</v>
      </c>
    </row>
    <row r="257" spans="1:9" x14ac:dyDescent="0.3">
      <c r="A257" t="s">
        <v>259</v>
      </c>
      <c r="B257" s="1">
        <v>-2274.66</v>
      </c>
      <c r="C257" s="1">
        <v>7834.6</v>
      </c>
      <c r="D257" s="1">
        <v>0</v>
      </c>
      <c r="E257" s="21">
        <v>0</v>
      </c>
      <c r="F257" s="1">
        <v>5559.94</v>
      </c>
      <c r="G257" s="2">
        <f>IF(ISNUMBER(G256),G256+Balance[[#This Row],[Withdrawal/Deposit]],0)</f>
        <v>1048.5919999999999</v>
      </c>
      <c r="H257" s="3">
        <f>Balance[[#This Row],[End of Day Account Value]]-Balance[[#This Row],[Cumulative sent]]</f>
        <v>4511.348</v>
      </c>
      <c r="I257" s="4">
        <f>IFERROR(Balance[[#This Row],[P/L]]/Balance[[#This Row],[Cumulative sent]],0)</f>
        <v>4.3022910722187468</v>
      </c>
    </row>
    <row r="258" spans="1:9" x14ac:dyDescent="0.3">
      <c r="A258" t="s">
        <v>260</v>
      </c>
      <c r="B258" s="1">
        <v>-2274.66</v>
      </c>
      <c r="C258" s="1">
        <v>8008.16</v>
      </c>
      <c r="D258" s="1">
        <v>0</v>
      </c>
      <c r="E258" s="21">
        <v>0</v>
      </c>
      <c r="F258" s="1">
        <v>5733.5</v>
      </c>
      <c r="G258" s="2">
        <f>IF(ISNUMBER(G257),G257+Balance[[#This Row],[Withdrawal/Deposit]],0)</f>
        <v>1048.5919999999999</v>
      </c>
      <c r="H258" s="3">
        <f>Balance[[#This Row],[End of Day Account Value]]-Balance[[#This Row],[Cumulative sent]]</f>
        <v>4684.9080000000004</v>
      </c>
      <c r="I258" s="4">
        <f>IFERROR(Balance[[#This Row],[P/L]]/Balance[[#This Row],[Cumulative sent]],0)</f>
        <v>4.4678082609823466</v>
      </c>
    </row>
    <row r="259" spans="1:9" x14ac:dyDescent="0.3">
      <c r="A259" t="s">
        <v>261</v>
      </c>
      <c r="B259" s="1">
        <v>-2274.66</v>
      </c>
      <c r="C259" s="1">
        <v>8339.7999999999993</v>
      </c>
      <c r="D259" s="1">
        <v>0</v>
      </c>
      <c r="E259" s="21">
        <v>0</v>
      </c>
      <c r="F259" s="1">
        <v>6065.14</v>
      </c>
      <c r="G259" s="2">
        <f>IF(ISNUMBER(G258),G258+Balance[[#This Row],[Withdrawal/Deposit]],0)</f>
        <v>1048.5919999999999</v>
      </c>
      <c r="H259" s="3">
        <f>Balance[[#This Row],[End of Day Account Value]]-Balance[[#This Row],[Cumulative sent]]</f>
        <v>5016.5480000000007</v>
      </c>
      <c r="I259" s="4">
        <f>IFERROR(Balance[[#This Row],[P/L]]/Balance[[#This Row],[Cumulative sent]],0)</f>
        <v>4.784079985351787</v>
      </c>
    </row>
    <row r="260" spans="1:9" x14ac:dyDescent="0.3">
      <c r="A260" t="s">
        <v>262</v>
      </c>
      <c r="B260" s="1">
        <v>-2274.66</v>
      </c>
      <c r="C260" s="1">
        <v>7968.36</v>
      </c>
      <c r="D260" s="1">
        <v>0</v>
      </c>
      <c r="E260" s="21">
        <v>0</v>
      </c>
      <c r="F260" s="1">
        <v>5693.7</v>
      </c>
      <c r="G260" s="2">
        <f>IF(ISNUMBER(G259),G259+Balance[[#This Row],[Withdrawal/Deposit]],0)</f>
        <v>1048.5919999999999</v>
      </c>
      <c r="H260" s="3">
        <f>Balance[[#This Row],[End of Day Account Value]]-Balance[[#This Row],[Cumulative sent]]</f>
        <v>4645.1080000000002</v>
      </c>
      <c r="I260" s="4">
        <f>IFERROR(Balance[[#This Row],[P/L]]/Balance[[#This Row],[Cumulative sent]],0)</f>
        <v>4.4298526023467666</v>
      </c>
    </row>
    <row r="261" spans="1:9" x14ac:dyDescent="0.3">
      <c r="A261" t="s">
        <v>263</v>
      </c>
      <c r="B261" s="1">
        <v>-1325.68</v>
      </c>
      <c r="C261" s="1">
        <v>7041.38</v>
      </c>
      <c r="D261" s="1">
        <v>0</v>
      </c>
      <c r="E261" s="21">
        <v>0</v>
      </c>
      <c r="F261" s="1">
        <v>5715.7</v>
      </c>
      <c r="G261" s="2">
        <f>IF(ISNUMBER(G260),G260+Balance[[#This Row],[Withdrawal/Deposit]],0)</f>
        <v>1048.5919999999999</v>
      </c>
      <c r="H261" s="3">
        <f>Balance[[#This Row],[End of Day Account Value]]-Balance[[#This Row],[Cumulative sent]]</f>
        <v>4667.1080000000002</v>
      </c>
      <c r="I261" s="4">
        <f>IFERROR(Balance[[#This Row],[P/L]]/Balance[[#This Row],[Cumulative sent]],0)</f>
        <v>4.450833117170454</v>
      </c>
    </row>
    <row r="262" spans="1:9" x14ac:dyDescent="0.3">
      <c r="A262" t="s">
        <v>264</v>
      </c>
      <c r="B262" s="1">
        <v>-1325.68</v>
      </c>
      <c r="C262" s="1">
        <v>7196.2</v>
      </c>
      <c r="D262" s="1">
        <v>0</v>
      </c>
      <c r="E262" s="21">
        <v>0</v>
      </c>
      <c r="F262" s="1">
        <v>5870.52</v>
      </c>
      <c r="G262" s="2">
        <f>IF(ISNUMBER(G261),G261+Balance[[#This Row],[Withdrawal/Deposit]],0)</f>
        <v>1048.5919999999999</v>
      </c>
      <c r="H262" s="3">
        <f>Balance[[#This Row],[End of Day Account Value]]-Balance[[#This Row],[Cumulative sent]]</f>
        <v>4821.9280000000008</v>
      </c>
      <c r="I262" s="4">
        <f>IFERROR(Balance[[#This Row],[P/L]]/Balance[[#This Row],[Cumulative sent]],0)</f>
        <v>4.598478721943331</v>
      </c>
    </row>
    <row r="263" spans="1:9" x14ac:dyDescent="0.3">
      <c r="A263" t="s">
        <v>265</v>
      </c>
      <c r="B263" s="1">
        <v>-1325.68</v>
      </c>
      <c r="C263" s="1">
        <v>6740.4</v>
      </c>
      <c r="D263" s="1">
        <v>0</v>
      </c>
      <c r="E263" s="21">
        <v>0</v>
      </c>
      <c r="F263" s="1">
        <v>5414.72</v>
      </c>
      <c r="G263" s="2">
        <f>IF(ISNUMBER(G262),G262+Balance[[#This Row],[Withdrawal/Deposit]],0)</f>
        <v>1048.5919999999999</v>
      </c>
      <c r="H263" s="3">
        <f>Balance[[#This Row],[End of Day Account Value]]-Balance[[#This Row],[Cumulative sent]]</f>
        <v>4366.1280000000006</v>
      </c>
      <c r="I263" s="4">
        <f>IFERROR(Balance[[#This Row],[P/L]]/Balance[[#This Row],[Cumulative sent]],0)</f>
        <v>4.1638006011871171</v>
      </c>
    </row>
    <row r="264" spans="1:9" x14ac:dyDescent="0.3">
      <c r="A264" t="s">
        <v>266</v>
      </c>
      <c r="B264" s="1">
        <v>-1325.68</v>
      </c>
      <c r="C264" s="1">
        <v>6645.46</v>
      </c>
      <c r="D264" s="1">
        <v>0</v>
      </c>
      <c r="E264" s="21">
        <v>0</v>
      </c>
      <c r="F264" s="1">
        <v>5319.78</v>
      </c>
      <c r="G264" s="2">
        <f>IF(ISNUMBER(G263),G263+Balance[[#This Row],[Withdrawal/Deposit]],0)</f>
        <v>1048.5919999999999</v>
      </c>
      <c r="H264" s="3">
        <f>Balance[[#This Row],[End of Day Account Value]]-Balance[[#This Row],[Cumulative sent]]</f>
        <v>4271.1880000000001</v>
      </c>
      <c r="I264" s="4">
        <f>IFERROR(Balance[[#This Row],[P/L]]/Balance[[#This Row],[Cumulative sent]],0)</f>
        <v>4.0732601431252577</v>
      </c>
    </row>
    <row r="265" spans="1:9" x14ac:dyDescent="0.3">
      <c r="A265" t="s">
        <v>267</v>
      </c>
      <c r="B265" s="1">
        <v>-1325.68</v>
      </c>
      <c r="C265" s="1">
        <v>6704.62</v>
      </c>
      <c r="D265" s="1">
        <v>0</v>
      </c>
      <c r="E265" s="21">
        <v>0</v>
      </c>
      <c r="F265" s="1">
        <v>5378.94</v>
      </c>
      <c r="G265" s="2">
        <f>IF(ISNUMBER(G264),G264+Balance[[#This Row],[Withdrawal/Deposit]],0)</f>
        <v>1048.5919999999999</v>
      </c>
      <c r="H265" s="3">
        <f>Balance[[#This Row],[End of Day Account Value]]-Balance[[#This Row],[Cumulative sent]]</f>
        <v>4330.348</v>
      </c>
      <c r="I265" s="4">
        <f>IFERROR(Balance[[#This Row],[P/L]]/Balance[[#This Row],[Cumulative sent]],0)</f>
        <v>4.1296786548056827</v>
      </c>
    </row>
    <row r="266" spans="1:9" x14ac:dyDescent="0.3">
      <c r="A266" t="s">
        <v>268</v>
      </c>
      <c r="B266" s="1">
        <v>-1325.68</v>
      </c>
      <c r="C266" s="1">
        <v>7168.4</v>
      </c>
      <c r="D266" s="1">
        <v>0</v>
      </c>
      <c r="E266" s="21">
        <v>0</v>
      </c>
      <c r="F266" s="1">
        <v>5842.72</v>
      </c>
      <c r="G266" s="2">
        <f>IF(ISNUMBER(G265),G265+Balance[[#This Row],[Withdrawal/Deposit]],0)</f>
        <v>1048.5919999999999</v>
      </c>
      <c r="H266" s="3">
        <f>Balance[[#This Row],[End of Day Account Value]]-Balance[[#This Row],[Cumulative sent]]</f>
        <v>4794.1280000000006</v>
      </c>
      <c r="I266" s="4">
        <f>IFERROR(Balance[[#This Row],[P/L]]/Balance[[#This Row],[Cumulative sent]],0)</f>
        <v>4.5719669804843077</v>
      </c>
    </row>
    <row r="267" spans="1:9" x14ac:dyDescent="0.3">
      <c r="A267" t="s">
        <v>269</v>
      </c>
      <c r="B267" s="1">
        <v>-1325.68</v>
      </c>
      <c r="C267" s="1">
        <v>7376.58</v>
      </c>
      <c r="D267" s="1">
        <v>0</v>
      </c>
      <c r="E267" s="21">
        <v>0</v>
      </c>
      <c r="F267" s="1">
        <v>6050.9</v>
      </c>
      <c r="G267" s="2">
        <f>IF(ISNUMBER(G266),G266+Balance[[#This Row],[Withdrawal/Deposit]],0)</f>
        <v>1048.5919999999999</v>
      </c>
      <c r="H267" s="3">
        <f>Balance[[#This Row],[End of Day Account Value]]-Balance[[#This Row],[Cumulative sent]]</f>
        <v>5002.308</v>
      </c>
      <c r="I267" s="4">
        <f>IFERROR(Balance[[#This Row],[P/L]]/Balance[[#This Row],[Cumulative sent]],0)</f>
        <v>4.770499870302273</v>
      </c>
    </row>
    <row r="268" spans="1:9" x14ac:dyDescent="0.3">
      <c r="A268" t="s">
        <v>270</v>
      </c>
      <c r="B268" s="1">
        <v>-1325.68</v>
      </c>
      <c r="C268" s="1">
        <v>7481.88</v>
      </c>
      <c r="D268" s="1">
        <v>0</v>
      </c>
      <c r="E268" s="21">
        <v>0</v>
      </c>
      <c r="F268" s="1">
        <v>6156.2</v>
      </c>
      <c r="G268" s="2">
        <f>IF(ISNUMBER(G267),G267+Balance[[#This Row],[Withdrawal/Deposit]],0)</f>
        <v>1048.5919999999999</v>
      </c>
      <c r="H268" s="3">
        <f>Balance[[#This Row],[End of Day Account Value]]-Balance[[#This Row],[Cumulative sent]]</f>
        <v>5107.6080000000002</v>
      </c>
      <c r="I268" s="4">
        <f>IFERROR(Balance[[#This Row],[P/L]]/Balance[[#This Row],[Cumulative sent]],0)</f>
        <v>4.8709202435265579</v>
      </c>
    </row>
    <row r="269" spans="1:9" x14ac:dyDescent="0.3">
      <c r="A269" t="s">
        <v>271</v>
      </c>
      <c r="B269" s="1">
        <v>-1325.68</v>
      </c>
      <c r="C269" s="1">
        <v>7684</v>
      </c>
      <c r="D269" s="1">
        <v>0</v>
      </c>
      <c r="E269" s="21">
        <v>0</v>
      </c>
      <c r="F269" s="1">
        <v>6358.32</v>
      </c>
      <c r="G269" s="2">
        <f>IF(ISNUMBER(G268),G268+Balance[[#This Row],[Withdrawal/Deposit]],0)</f>
        <v>1048.5919999999999</v>
      </c>
      <c r="H269" s="3">
        <f>Balance[[#This Row],[End of Day Account Value]]-Balance[[#This Row],[Cumulative sent]]</f>
        <v>5309.7280000000001</v>
      </c>
      <c r="I269" s="4">
        <f>IFERROR(Balance[[#This Row],[P/L]]/Balance[[#This Row],[Cumulative sent]],0)</f>
        <v>5.0636739551703629</v>
      </c>
    </row>
    <row r="270" spans="1:9" x14ac:dyDescent="0.3">
      <c r="A270" t="s">
        <v>272</v>
      </c>
      <c r="B270" s="1">
        <v>-1325.68</v>
      </c>
      <c r="C270" s="1">
        <v>8133.7</v>
      </c>
      <c r="D270" s="1">
        <v>0</v>
      </c>
      <c r="E270" s="21">
        <v>0</v>
      </c>
      <c r="F270" s="1">
        <v>6808.02</v>
      </c>
      <c r="G270" s="2">
        <f>IF(ISNUMBER(G269),G269+Balance[[#This Row],[Withdrawal/Deposit]],0)</f>
        <v>1048.5919999999999</v>
      </c>
      <c r="H270" s="3">
        <f>Balance[[#This Row],[End of Day Account Value]]-Balance[[#This Row],[Cumulative sent]]</f>
        <v>5759.4280000000008</v>
      </c>
      <c r="I270" s="4">
        <f>IFERROR(Balance[[#This Row],[P/L]]/Balance[[#This Row],[Cumulative sent]],0)</f>
        <v>5.4925347513618279</v>
      </c>
    </row>
    <row r="271" spans="1:9" x14ac:dyDescent="0.3">
      <c r="A271" t="s">
        <v>273</v>
      </c>
      <c r="B271" s="1">
        <v>-1325.68</v>
      </c>
      <c r="C271" s="1">
        <v>8627.7000000000007</v>
      </c>
      <c r="D271" s="1">
        <v>0</v>
      </c>
      <c r="E271" s="21">
        <v>0</v>
      </c>
      <c r="F271" s="1">
        <v>7302.02</v>
      </c>
      <c r="G271" s="2">
        <f>IF(ISNUMBER(G270),G270+Balance[[#This Row],[Withdrawal/Deposit]],0)</f>
        <v>1048.5919999999999</v>
      </c>
      <c r="H271" s="3">
        <f>Balance[[#This Row],[End of Day Account Value]]-Balance[[#This Row],[Cumulative sent]]</f>
        <v>6253.4280000000008</v>
      </c>
      <c r="I271" s="4">
        <f>IFERROR(Balance[[#This Row],[P/L]]/Balance[[#This Row],[Cumulative sent]],0)</f>
        <v>5.9636426751300808</v>
      </c>
    </row>
    <row r="272" spans="1:9" x14ac:dyDescent="0.3">
      <c r="A272" t="s">
        <v>274</v>
      </c>
      <c r="B272" s="1">
        <v>-1325.68</v>
      </c>
      <c r="C272" s="1">
        <v>8573.42</v>
      </c>
      <c r="D272" s="1">
        <v>0</v>
      </c>
      <c r="E272" s="21">
        <v>0</v>
      </c>
      <c r="F272" s="1">
        <v>7247.74</v>
      </c>
      <c r="G272" s="2">
        <f>IF(ISNUMBER(G271),G271+Balance[[#This Row],[Withdrawal/Deposit]],0)</f>
        <v>1048.5919999999999</v>
      </c>
      <c r="H272" s="3">
        <f>Balance[[#This Row],[End of Day Account Value]]-Balance[[#This Row],[Cumulative sent]]</f>
        <v>6199.1480000000001</v>
      </c>
      <c r="I272" s="4">
        <f>IFERROR(Balance[[#This Row],[P/L]]/Balance[[#This Row],[Cumulative sent]],0)</f>
        <v>5.9118780231014547</v>
      </c>
    </row>
    <row r="273" spans="1:9" x14ac:dyDescent="0.3">
      <c r="A273" t="s">
        <v>275</v>
      </c>
      <c r="B273" s="1">
        <v>-1332.67</v>
      </c>
      <c r="C273" s="1">
        <v>8864.5</v>
      </c>
      <c r="D273" s="1">
        <v>0</v>
      </c>
      <c r="E273" s="21">
        <v>0</v>
      </c>
      <c r="F273" s="1">
        <v>7531.83</v>
      </c>
      <c r="G273" s="2">
        <f>IF(ISNUMBER(G272),G272+Balance[[#This Row],[Withdrawal/Deposit]],0)</f>
        <v>1048.5919999999999</v>
      </c>
      <c r="H273" s="3">
        <f>Balance[[#This Row],[End of Day Account Value]]-Balance[[#This Row],[Cumulative sent]]</f>
        <v>6483.2380000000003</v>
      </c>
      <c r="I273" s="4">
        <f>IFERROR(Balance[[#This Row],[P/L]]/Balance[[#This Row],[Cumulative sent]],0)</f>
        <v>6.1828032256587893</v>
      </c>
    </row>
    <row r="274" spans="1:9" x14ac:dyDescent="0.3">
      <c r="A274" t="s">
        <v>276</v>
      </c>
      <c r="B274" s="1">
        <v>-1332.67</v>
      </c>
      <c r="C274" s="1">
        <v>9013.9</v>
      </c>
      <c r="D274" s="1">
        <v>0</v>
      </c>
      <c r="E274" s="21">
        <v>0</v>
      </c>
      <c r="F274" s="1">
        <v>7681.23</v>
      </c>
      <c r="G274" s="2">
        <f>IF(ISNUMBER(G273),G273+Balance[[#This Row],[Withdrawal/Deposit]],0)</f>
        <v>1048.5919999999999</v>
      </c>
      <c r="H274" s="3">
        <f>Balance[[#This Row],[End of Day Account Value]]-Balance[[#This Row],[Cumulative sent]]</f>
        <v>6632.6379999999999</v>
      </c>
      <c r="I274" s="4">
        <f>IFERROR(Balance[[#This Row],[P/L]]/Balance[[#This Row],[Cumulative sent]],0)</f>
        <v>6.3252799945069205</v>
      </c>
    </row>
    <row r="275" spans="1:9" x14ac:dyDescent="0.3">
      <c r="A275" t="s">
        <v>277</v>
      </c>
      <c r="B275" s="1">
        <v>-1332.67</v>
      </c>
      <c r="C275" s="1">
        <v>8866.2800000000007</v>
      </c>
      <c r="D275" s="1">
        <v>0</v>
      </c>
      <c r="E275" s="21">
        <v>0</v>
      </c>
      <c r="F275" s="1">
        <v>7533.61</v>
      </c>
      <c r="G275" s="2">
        <f>IF(ISNUMBER(G274),G274+Balance[[#This Row],[Withdrawal/Deposit]],0)</f>
        <v>1048.5919999999999</v>
      </c>
      <c r="H275" s="3">
        <f>Balance[[#This Row],[End of Day Account Value]]-Balance[[#This Row],[Cumulative sent]]</f>
        <v>6485.018</v>
      </c>
      <c r="I275" s="4">
        <f>IFERROR(Balance[[#This Row],[P/L]]/Balance[[#This Row],[Cumulative sent]],0)</f>
        <v>6.1845007400399785</v>
      </c>
    </row>
    <row r="276" spans="1:9" x14ac:dyDescent="0.3">
      <c r="A276" t="s">
        <v>278</v>
      </c>
      <c r="B276" s="1">
        <v>-4552.76</v>
      </c>
      <c r="C276" s="1">
        <v>11507.28</v>
      </c>
      <c r="D276" s="1">
        <v>0</v>
      </c>
      <c r="E276" s="21">
        <v>0</v>
      </c>
      <c r="F276" s="1">
        <v>6954.52</v>
      </c>
      <c r="G276" s="2">
        <f>IF(ISNUMBER(G275),G275+Balance[[#This Row],[Withdrawal/Deposit]],0)</f>
        <v>1048.5919999999999</v>
      </c>
      <c r="H276" s="3">
        <f>Balance[[#This Row],[End of Day Account Value]]-Balance[[#This Row],[Cumulative sent]]</f>
        <v>5905.9280000000008</v>
      </c>
      <c r="I276" s="4">
        <f>IFERROR(Balance[[#This Row],[P/L]]/Balance[[#This Row],[Cumulative sent]],0)</f>
        <v>5.6322459068922912</v>
      </c>
    </row>
    <row r="277" spans="1:9" x14ac:dyDescent="0.3">
      <c r="A277" t="s">
        <v>279</v>
      </c>
      <c r="B277" s="1">
        <v>-4552.76</v>
      </c>
      <c r="C277" s="1">
        <v>12193.53</v>
      </c>
      <c r="D277" s="1">
        <v>0</v>
      </c>
      <c r="E277" s="21">
        <v>0</v>
      </c>
      <c r="F277" s="1">
        <v>7640.77</v>
      </c>
      <c r="G277" s="2">
        <f>IF(ISNUMBER(G276),G276+Balance[[#This Row],[Withdrawal/Deposit]],0)</f>
        <v>1048.5919999999999</v>
      </c>
      <c r="H277" s="3">
        <f>Balance[[#This Row],[End of Day Account Value]]-Balance[[#This Row],[Cumulative sent]]</f>
        <v>6592.1780000000008</v>
      </c>
      <c r="I277" s="4">
        <f>IFERROR(Balance[[#This Row],[P/L]]/Balance[[#This Row],[Cumulative sent]],0)</f>
        <v>6.2866949204266307</v>
      </c>
    </row>
    <row r="278" spans="1:9" x14ac:dyDescent="0.3">
      <c r="A278" t="s">
        <v>280</v>
      </c>
      <c r="B278" s="1">
        <v>-4552.76</v>
      </c>
      <c r="C278" s="1">
        <v>11796.45</v>
      </c>
      <c r="D278" s="1">
        <v>0</v>
      </c>
      <c r="E278" s="21">
        <v>0</v>
      </c>
      <c r="F278" s="1">
        <v>7243.69</v>
      </c>
      <c r="G278" s="2">
        <f>IF(ISNUMBER(G277),G277+Balance[[#This Row],[Withdrawal/Deposit]],0)</f>
        <v>1048.5919999999999</v>
      </c>
      <c r="H278" s="3">
        <f>Balance[[#This Row],[End of Day Account Value]]-Balance[[#This Row],[Cumulative sent]]</f>
        <v>6195.098</v>
      </c>
      <c r="I278" s="4">
        <f>IFERROR(Balance[[#This Row],[P/L]]/Balance[[#This Row],[Cumulative sent]],0)</f>
        <v>5.9080157010543672</v>
      </c>
    </row>
    <row r="279" spans="1:9" x14ac:dyDescent="0.3">
      <c r="A279" t="s">
        <v>281</v>
      </c>
      <c r="B279" s="1">
        <v>-4552.76</v>
      </c>
      <c r="C279" s="1">
        <v>12091.53</v>
      </c>
      <c r="D279" s="1">
        <v>0</v>
      </c>
      <c r="E279" s="21">
        <v>0</v>
      </c>
      <c r="F279" s="1">
        <v>7538.77</v>
      </c>
      <c r="G279" s="2">
        <f>IF(ISNUMBER(G278),G278+Balance[[#This Row],[Withdrawal/Deposit]],0)</f>
        <v>1048.5919999999999</v>
      </c>
      <c r="H279" s="3">
        <f>Balance[[#This Row],[End of Day Account Value]]-Balance[[#This Row],[Cumulative sent]]</f>
        <v>6490.1780000000008</v>
      </c>
      <c r="I279" s="4">
        <f>IFERROR(Balance[[#This Row],[P/L]]/Balance[[#This Row],[Cumulative sent]],0)</f>
        <v>6.1894216244258979</v>
      </c>
    </row>
    <row r="280" spans="1:9" x14ac:dyDescent="0.3">
      <c r="A280" t="s">
        <v>282</v>
      </c>
      <c r="B280" s="1">
        <v>-4552.76</v>
      </c>
      <c r="C280" s="1">
        <v>13253.97</v>
      </c>
      <c r="D280" s="1">
        <v>0</v>
      </c>
      <c r="E280" s="21">
        <v>0</v>
      </c>
      <c r="F280" s="1">
        <v>8701.2099999999991</v>
      </c>
      <c r="G280" s="2">
        <f>IF(ISNUMBER(G279),G279+Balance[[#This Row],[Withdrawal/Deposit]],0)</f>
        <v>1048.5919999999999</v>
      </c>
      <c r="H280" s="3">
        <f>Balance[[#This Row],[End of Day Account Value]]-Balance[[#This Row],[Cumulative sent]]</f>
        <v>7652.6179999999995</v>
      </c>
      <c r="I280" s="4">
        <f>IFERROR(Balance[[#This Row],[P/L]]/Balance[[#This Row],[Cumulative sent]],0)</f>
        <v>7.2979938813189502</v>
      </c>
    </row>
    <row r="281" spans="1:9" x14ac:dyDescent="0.3">
      <c r="A281" t="s">
        <v>283</v>
      </c>
      <c r="B281" s="1">
        <v>-4552.76</v>
      </c>
      <c r="C281" s="1">
        <v>12811.32</v>
      </c>
      <c r="D281" s="1">
        <v>0</v>
      </c>
      <c r="E281" s="21">
        <v>0</v>
      </c>
      <c r="F281" s="1">
        <v>8258.56</v>
      </c>
      <c r="G281" s="2">
        <f>IF(ISNUMBER(G280),G280+Balance[[#This Row],[Withdrawal/Deposit]],0)</f>
        <v>1048.5919999999999</v>
      </c>
      <c r="H281" s="3">
        <f>Balance[[#This Row],[End of Day Account Value]]-Balance[[#This Row],[Cumulative sent]]</f>
        <v>7209.9679999999998</v>
      </c>
      <c r="I281" s="4">
        <f>IFERROR(Balance[[#This Row],[P/L]]/Balance[[#This Row],[Cumulative sent]],0)</f>
        <v>6.8758563864687128</v>
      </c>
    </row>
    <row r="282" spans="1:9" x14ac:dyDescent="0.3">
      <c r="A282" t="s">
        <v>284</v>
      </c>
      <c r="B282" s="1">
        <v>-4552.76</v>
      </c>
      <c r="C282" s="1">
        <v>13354.65</v>
      </c>
      <c r="D282" s="1">
        <v>0</v>
      </c>
      <c r="E282" s="21">
        <v>0</v>
      </c>
      <c r="F282" s="1">
        <v>8801.89</v>
      </c>
      <c r="G282" s="2">
        <f>IF(ISNUMBER(G281),G281+Balance[[#This Row],[Withdrawal/Deposit]],0)</f>
        <v>1048.5919999999999</v>
      </c>
      <c r="H282" s="3">
        <f>Balance[[#This Row],[End of Day Account Value]]-Balance[[#This Row],[Cumulative sent]]</f>
        <v>7753.2979999999998</v>
      </c>
      <c r="I282" s="4">
        <f>IFERROR(Balance[[#This Row],[P/L]]/Balance[[#This Row],[Cumulative sent]],0)</f>
        <v>7.3940083464302617</v>
      </c>
    </row>
    <row r="283" spans="1:9" x14ac:dyDescent="0.3">
      <c r="A283" t="s">
        <v>285</v>
      </c>
      <c r="B283" s="1">
        <v>-4552.76</v>
      </c>
      <c r="C283" s="1">
        <v>13026</v>
      </c>
      <c r="D283" s="1">
        <v>0</v>
      </c>
      <c r="E283" s="21">
        <v>0</v>
      </c>
      <c r="F283" s="1">
        <v>8473.24</v>
      </c>
      <c r="G283" s="2">
        <f>IF(ISNUMBER(G282),G282+Balance[[#This Row],[Withdrawal/Deposit]],0)</f>
        <v>1048.5919999999999</v>
      </c>
      <c r="H283" s="3">
        <f>Balance[[#This Row],[End of Day Account Value]]-Balance[[#This Row],[Cumulative sent]]</f>
        <v>7424.6480000000001</v>
      </c>
      <c r="I283" s="4">
        <f>IFERROR(Balance[[#This Row],[P/L]]/Balance[[#This Row],[Cumulative sent]],0)</f>
        <v>7.0805880647573138</v>
      </c>
    </row>
    <row r="284" spans="1:9" x14ac:dyDescent="0.3">
      <c r="A284" t="s">
        <v>286</v>
      </c>
      <c r="B284" s="1">
        <v>-4552.76</v>
      </c>
      <c r="C284" s="1">
        <v>11785.8</v>
      </c>
      <c r="D284" s="1">
        <v>0</v>
      </c>
      <c r="E284" s="21">
        <v>0</v>
      </c>
      <c r="F284" s="1">
        <v>7233.04</v>
      </c>
      <c r="G284" s="2">
        <f>IF(ISNUMBER(G283),G283+Balance[[#This Row],[Withdrawal/Deposit]],0)</f>
        <v>1048.5919999999999</v>
      </c>
      <c r="H284" s="3">
        <f>Balance[[#This Row],[End of Day Account Value]]-Balance[[#This Row],[Cumulative sent]]</f>
        <v>6184.4480000000003</v>
      </c>
      <c r="I284" s="4">
        <f>IFERROR(Balance[[#This Row],[P/L]]/Balance[[#This Row],[Cumulative sent]],0)</f>
        <v>5.8978592245601735</v>
      </c>
    </row>
    <row r="285" spans="1:9" x14ac:dyDescent="0.3">
      <c r="A285" t="s">
        <v>287</v>
      </c>
      <c r="B285" s="1">
        <v>-4552.76</v>
      </c>
      <c r="C285" s="1">
        <v>12656.01</v>
      </c>
      <c r="D285" s="1">
        <v>0</v>
      </c>
      <c r="E285" s="21">
        <v>0</v>
      </c>
      <c r="F285" s="1">
        <v>8103.25</v>
      </c>
      <c r="G285" s="2">
        <f>IF(ISNUMBER(G284),G284+Balance[[#This Row],[Withdrawal/Deposit]],0)</f>
        <v>1048.5919999999999</v>
      </c>
      <c r="H285" s="3">
        <f>Balance[[#This Row],[End of Day Account Value]]-Balance[[#This Row],[Cumulative sent]]</f>
        <v>7054.6580000000004</v>
      </c>
      <c r="I285" s="4">
        <f>IFERROR(Balance[[#This Row],[P/L]]/Balance[[#This Row],[Cumulative sent]],0)</f>
        <v>6.7277434884111278</v>
      </c>
    </row>
    <row r="286" spans="1:9" x14ac:dyDescent="0.3">
      <c r="A286" t="s">
        <v>288</v>
      </c>
      <c r="B286" s="1">
        <v>-4552.76</v>
      </c>
      <c r="C286" s="1">
        <v>12735.87</v>
      </c>
      <c r="D286" s="1">
        <v>0</v>
      </c>
      <c r="E286" s="21">
        <v>0</v>
      </c>
      <c r="F286" s="1">
        <v>8183.11</v>
      </c>
      <c r="G286" s="2">
        <f>IF(ISNUMBER(G285),G285+Balance[[#This Row],[Withdrawal/Deposit]],0)</f>
        <v>1048.5919999999999</v>
      </c>
      <c r="H286" s="3">
        <f>Balance[[#This Row],[End of Day Account Value]]-Balance[[#This Row],[Cumulative sent]]</f>
        <v>7134.518</v>
      </c>
      <c r="I286" s="4">
        <f>IFERROR(Balance[[#This Row],[P/L]]/Balance[[#This Row],[Cumulative sent]],0)</f>
        <v>6.8039027572211124</v>
      </c>
    </row>
    <row r="287" spans="1:9" x14ac:dyDescent="0.3">
      <c r="A287" t="s">
        <v>289</v>
      </c>
      <c r="B287" s="1">
        <v>-4552.76</v>
      </c>
      <c r="C287" s="1">
        <v>12949.26</v>
      </c>
      <c r="D287" s="1">
        <v>0</v>
      </c>
      <c r="E287" s="21">
        <v>0</v>
      </c>
      <c r="F287" s="1">
        <v>8396.5</v>
      </c>
      <c r="G287" s="2">
        <f>IF(ISNUMBER(G286),G286+Balance[[#This Row],[Withdrawal/Deposit]],0)</f>
        <v>1048.5919999999999</v>
      </c>
      <c r="H287" s="3">
        <f>Balance[[#This Row],[End of Day Account Value]]-Balance[[#This Row],[Cumulative sent]]</f>
        <v>7347.9080000000004</v>
      </c>
      <c r="I287" s="4">
        <f>IFERROR(Balance[[#This Row],[P/L]]/Balance[[#This Row],[Cumulative sent]],0)</f>
        <v>7.0074042144132331</v>
      </c>
    </row>
    <row r="288" spans="1:9" x14ac:dyDescent="0.3">
      <c r="A288" t="s">
        <v>290</v>
      </c>
      <c r="B288" s="1">
        <v>-4552.76</v>
      </c>
      <c r="C288" s="1">
        <v>12967.44</v>
      </c>
      <c r="D288" s="1">
        <v>0</v>
      </c>
      <c r="E288" s="21">
        <v>0</v>
      </c>
      <c r="F288" s="1">
        <v>8414.68</v>
      </c>
      <c r="G288" s="2">
        <f>IF(ISNUMBER(G287),G287+Balance[[#This Row],[Withdrawal/Deposit]],0)</f>
        <v>1048.5919999999999</v>
      </c>
      <c r="H288" s="3">
        <f>Balance[[#This Row],[End of Day Account Value]]-Balance[[#This Row],[Cumulative sent]]</f>
        <v>7366.0880000000006</v>
      </c>
      <c r="I288" s="4">
        <f>IFERROR(Balance[[#This Row],[P/L]]/Balance[[#This Row],[Cumulative sent]],0)</f>
        <v>7.0247417489357176</v>
      </c>
    </row>
    <row r="289" spans="1:9" x14ac:dyDescent="0.3">
      <c r="A289" t="s">
        <v>291</v>
      </c>
      <c r="B289" s="1">
        <v>-4552.76</v>
      </c>
      <c r="C289" s="1">
        <v>13601.22</v>
      </c>
      <c r="D289" s="1">
        <v>0</v>
      </c>
      <c r="E289" s="21">
        <v>0</v>
      </c>
      <c r="F289" s="1">
        <v>9048.4599999999991</v>
      </c>
      <c r="G289" s="2">
        <f>IF(ISNUMBER(G288),G288+Balance[[#This Row],[Withdrawal/Deposit]],0)</f>
        <v>1048.5919999999999</v>
      </c>
      <c r="H289" s="3">
        <f>Balance[[#This Row],[End of Day Account Value]]-Balance[[#This Row],[Cumulative sent]]</f>
        <v>7999.8679999999995</v>
      </c>
      <c r="I289" s="4">
        <f>IFERROR(Balance[[#This Row],[P/L]]/Balance[[#This Row],[Cumulative sent]],0)</f>
        <v>7.6291522346155611</v>
      </c>
    </row>
    <row r="290" spans="1:9" x14ac:dyDescent="0.3">
      <c r="A290" t="s">
        <v>292</v>
      </c>
      <c r="B290" s="1">
        <v>-4552.76</v>
      </c>
      <c r="C290" s="1">
        <v>13462.59</v>
      </c>
      <c r="D290" s="1">
        <v>0</v>
      </c>
      <c r="E290" s="21">
        <v>0</v>
      </c>
      <c r="F290" s="1">
        <v>8909.83</v>
      </c>
      <c r="G290" s="2">
        <f>IF(ISNUMBER(G289),G289+Balance[[#This Row],[Withdrawal/Deposit]],0)</f>
        <v>1048.5919999999999</v>
      </c>
      <c r="H290" s="3">
        <f>Balance[[#This Row],[End of Day Account Value]]-Balance[[#This Row],[Cumulative sent]]</f>
        <v>7861.2380000000003</v>
      </c>
      <c r="I290" s="4">
        <f>IFERROR(Balance[[#This Row],[P/L]]/Balance[[#This Row],[Cumulative sent]],0)</f>
        <v>7.4969463814333901</v>
      </c>
    </row>
    <row r="291" spans="1:9" x14ac:dyDescent="0.3">
      <c r="A291" t="s">
        <v>293</v>
      </c>
      <c r="B291" s="1">
        <v>-4552.76</v>
      </c>
      <c r="C291" s="1">
        <v>13395.87</v>
      </c>
      <c r="D291" s="1">
        <v>0</v>
      </c>
      <c r="E291" s="21">
        <v>0</v>
      </c>
      <c r="F291" s="1">
        <v>8843.11</v>
      </c>
      <c r="G291" s="2">
        <f>IF(ISNUMBER(G290),G290+Balance[[#This Row],[Withdrawal/Deposit]],0)</f>
        <v>1048.5919999999999</v>
      </c>
      <c r="H291" s="3">
        <f>Balance[[#This Row],[End of Day Account Value]]-Balance[[#This Row],[Cumulative sent]]</f>
        <v>7794.5180000000009</v>
      </c>
      <c r="I291" s="4">
        <f>IFERROR(Balance[[#This Row],[P/L]]/Balance[[#This Row],[Cumulative sent]],0)</f>
        <v>7.4333182019317352</v>
      </c>
    </row>
    <row r="292" spans="1:9" x14ac:dyDescent="0.3">
      <c r="A292" t="s">
        <v>294</v>
      </c>
      <c r="B292" s="1">
        <v>-4552.76</v>
      </c>
      <c r="C292" s="1">
        <v>13099.44</v>
      </c>
      <c r="D292" s="1">
        <v>0</v>
      </c>
      <c r="E292" s="21">
        <v>0</v>
      </c>
      <c r="F292" s="1">
        <v>8546.68</v>
      </c>
      <c r="G292" s="2">
        <f>IF(ISNUMBER(G291),G291+Balance[[#This Row],[Withdrawal/Deposit]],0)</f>
        <v>1048.5919999999999</v>
      </c>
      <c r="H292" s="3">
        <f>Balance[[#This Row],[End of Day Account Value]]-Balance[[#This Row],[Cumulative sent]]</f>
        <v>7498.0880000000006</v>
      </c>
      <c r="I292" s="4">
        <f>IFERROR(Balance[[#This Row],[P/L]]/Balance[[#This Row],[Cumulative sent]],0)</f>
        <v>7.1506248378778414</v>
      </c>
    </row>
    <row r="293" spans="1:9" x14ac:dyDescent="0.3">
      <c r="A293" t="s">
        <v>295</v>
      </c>
      <c r="B293" s="1">
        <v>-4552.76</v>
      </c>
      <c r="C293" s="1">
        <v>13320.87</v>
      </c>
      <c r="D293" s="1">
        <v>0</v>
      </c>
      <c r="E293" s="21">
        <v>0</v>
      </c>
      <c r="F293" s="1">
        <v>8768.11</v>
      </c>
      <c r="G293" s="2">
        <f>IF(ISNUMBER(G292),G292+Balance[[#This Row],[Withdrawal/Deposit]],0)</f>
        <v>1048.5919999999999</v>
      </c>
      <c r="H293" s="3">
        <f>Balance[[#This Row],[End of Day Account Value]]-Balance[[#This Row],[Cumulative sent]]</f>
        <v>7719.5180000000009</v>
      </c>
      <c r="I293" s="4">
        <f>IFERROR(Balance[[#This Row],[P/L]]/Balance[[#This Row],[Cumulative sent]],0)</f>
        <v>7.3617937195782552</v>
      </c>
    </row>
    <row r="294" spans="1:9" x14ac:dyDescent="0.3">
      <c r="A294" t="s">
        <v>296</v>
      </c>
      <c r="B294" s="1">
        <v>-4552.76</v>
      </c>
      <c r="C294" s="1">
        <v>13296.15</v>
      </c>
      <c r="D294" s="1">
        <v>0</v>
      </c>
      <c r="E294" s="21">
        <v>0</v>
      </c>
      <c r="F294" s="1">
        <v>8743.39</v>
      </c>
      <c r="G294" s="2">
        <f>IF(ISNUMBER(G293),G293+Balance[[#This Row],[Withdrawal/Deposit]],0)</f>
        <v>1048.5919999999999</v>
      </c>
      <c r="H294" s="3">
        <f>Balance[[#This Row],[End of Day Account Value]]-Balance[[#This Row],[Cumulative sent]]</f>
        <v>7694.7979999999998</v>
      </c>
      <c r="I294" s="4">
        <f>IFERROR(Balance[[#This Row],[P/L]]/Balance[[#This Row],[Cumulative sent]],0)</f>
        <v>7.3382192501945473</v>
      </c>
    </row>
    <row r="295" spans="1:9" x14ac:dyDescent="0.3">
      <c r="A295" t="s">
        <v>297</v>
      </c>
      <c r="B295" s="1">
        <v>-4576.5200000000004</v>
      </c>
      <c r="C295" s="1">
        <v>13606.65</v>
      </c>
      <c r="D295" s="1">
        <v>0</v>
      </c>
      <c r="E295" s="21">
        <v>0</v>
      </c>
      <c r="F295" s="1">
        <v>9030.1299999999992</v>
      </c>
      <c r="G295" s="2">
        <f>IF(ISNUMBER(G294),G294+Balance[[#This Row],[Withdrawal/Deposit]],0)</f>
        <v>1048.5919999999999</v>
      </c>
      <c r="H295" s="3">
        <f>Balance[[#This Row],[End of Day Account Value]]-Balance[[#This Row],[Cumulative sent]]</f>
        <v>7981.5379999999996</v>
      </c>
      <c r="I295" s="4">
        <f>IFERROR(Balance[[#This Row],[P/L]]/Balance[[#This Row],[Cumulative sent]],0)</f>
        <v>7.6116716511283711</v>
      </c>
    </row>
    <row r="296" spans="1:9" x14ac:dyDescent="0.3">
      <c r="A296" t="s">
        <v>298</v>
      </c>
      <c r="B296" s="1">
        <v>-4576.5200000000004</v>
      </c>
      <c r="C296" s="1">
        <v>13492.59</v>
      </c>
      <c r="D296" s="1">
        <v>0</v>
      </c>
      <c r="E296" s="21">
        <v>0</v>
      </c>
      <c r="F296" s="1">
        <v>8916.07</v>
      </c>
      <c r="G296" s="2">
        <f>IF(ISNUMBER(G295),G295+Balance[[#This Row],[Withdrawal/Deposit]],0)</f>
        <v>1048.5919999999999</v>
      </c>
      <c r="H296" s="3">
        <f>Balance[[#This Row],[End of Day Account Value]]-Balance[[#This Row],[Cumulative sent]]</f>
        <v>7867.4780000000001</v>
      </c>
      <c r="I296" s="4">
        <f>IFERROR(Balance[[#This Row],[P/L]]/Balance[[#This Row],[Cumulative sent]],0)</f>
        <v>7.5028972183651996</v>
      </c>
    </row>
    <row r="297" spans="1:9" x14ac:dyDescent="0.3">
      <c r="A297" t="s">
        <v>299</v>
      </c>
      <c r="B297" s="1">
        <v>-4576.5200000000004</v>
      </c>
      <c r="C297" s="1">
        <v>13672.44</v>
      </c>
      <c r="D297" s="1">
        <v>0</v>
      </c>
      <c r="E297" s="21">
        <v>0</v>
      </c>
      <c r="F297" s="1">
        <v>9095.92</v>
      </c>
      <c r="G297" s="2">
        <f>IF(ISNUMBER(G296),G296+Balance[[#This Row],[Withdrawal/Deposit]],0)</f>
        <v>1048.5919999999999</v>
      </c>
      <c r="H297" s="3">
        <f>Balance[[#This Row],[End of Day Account Value]]-Balance[[#This Row],[Cumulative sent]]</f>
        <v>8047.3280000000004</v>
      </c>
      <c r="I297" s="4">
        <f>IFERROR(Balance[[#This Row],[P/L]]/Balance[[#This Row],[Cumulative sent]],0)</f>
        <v>7.6744129270488441</v>
      </c>
    </row>
    <row r="298" spans="1:9" x14ac:dyDescent="0.3">
      <c r="A298" t="s">
        <v>300</v>
      </c>
      <c r="B298" s="1">
        <v>-4576.5200000000004</v>
      </c>
      <c r="C298" s="1">
        <v>13827.96</v>
      </c>
      <c r="D298" s="1">
        <v>0</v>
      </c>
      <c r="E298" s="21">
        <v>0</v>
      </c>
      <c r="F298" s="1">
        <v>9251.44</v>
      </c>
      <c r="G298" s="2">
        <f>IF(ISNUMBER(G297),G297+Balance[[#This Row],[Withdrawal/Deposit]],0)</f>
        <v>1048.5919999999999</v>
      </c>
      <c r="H298" s="3">
        <f>Balance[[#This Row],[End of Day Account Value]]-Balance[[#This Row],[Cumulative sent]]</f>
        <v>8202.848</v>
      </c>
      <c r="I298" s="4">
        <f>IFERROR(Balance[[#This Row],[P/L]]/Balance[[#This Row],[Cumulative sent]],0)</f>
        <v>7.8227260936570193</v>
      </c>
    </row>
    <row r="299" spans="1:9" x14ac:dyDescent="0.3">
      <c r="A299" t="s">
        <v>301</v>
      </c>
      <c r="B299" s="1">
        <v>-4576.5200000000004</v>
      </c>
      <c r="C299" s="1">
        <v>13669.44</v>
      </c>
      <c r="D299" s="1">
        <v>0</v>
      </c>
      <c r="E299" s="21">
        <v>0</v>
      </c>
      <c r="F299" s="1">
        <v>9092.92</v>
      </c>
      <c r="G299" s="2">
        <f>IF(ISNUMBER(G298),G298+Balance[[#This Row],[Withdrawal/Deposit]],0)</f>
        <v>1048.5919999999999</v>
      </c>
      <c r="H299" s="3">
        <f>Balance[[#This Row],[End of Day Account Value]]-Balance[[#This Row],[Cumulative sent]]</f>
        <v>8044.3280000000004</v>
      </c>
      <c r="I299" s="4">
        <f>IFERROR(Balance[[#This Row],[P/L]]/Balance[[#This Row],[Cumulative sent]],0)</f>
        <v>7.6715519477547049</v>
      </c>
    </row>
    <row r="300" spans="1:9" x14ac:dyDescent="0.3">
      <c r="A300" t="s">
        <v>302</v>
      </c>
      <c r="B300" s="1">
        <v>-8689.27</v>
      </c>
      <c r="C300" s="1">
        <v>17828.8</v>
      </c>
      <c r="D300" s="1">
        <v>0</v>
      </c>
      <c r="E300" s="21">
        <v>0</v>
      </c>
      <c r="F300" s="1">
        <v>9139.5300000000007</v>
      </c>
      <c r="G300" s="2">
        <f>IF(ISNUMBER(G299),G299+Balance[[#This Row],[Withdrawal/Deposit]],0)</f>
        <v>1048.5919999999999</v>
      </c>
      <c r="H300" s="3">
        <f>Balance[[#This Row],[End of Day Account Value]]-Balance[[#This Row],[Cumulative sent]]</f>
        <v>8090.938000000001</v>
      </c>
      <c r="I300" s="4">
        <f>IFERROR(Balance[[#This Row],[P/L]]/Balance[[#This Row],[Cumulative sent]],0)</f>
        <v>7.7160020293879814</v>
      </c>
    </row>
    <row r="301" spans="1:9" x14ac:dyDescent="0.3">
      <c r="A301" t="s">
        <v>303</v>
      </c>
      <c r="B301" s="1">
        <v>-7072.02</v>
      </c>
      <c r="C301" s="1">
        <v>17862.96</v>
      </c>
      <c r="D301" s="1">
        <v>0</v>
      </c>
      <c r="E301" s="21">
        <v>0</v>
      </c>
      <c r="F301" s="1">
        <v>10790.94</v>
      </c>
      <c r="G301" s="2">
        <f>IF(ISNUMBER(G300),G300+Balance[[#This Row],[Withdrawal/Deposit]],0)</f>
        <v>1048.5919999999999</v>
      </c>
      <c r="H301" s="3">
        <f>Balance[[#This Row],[End of Day Account Value]]-Balance[[#This Row],[Cumulative sent]]</f>
        <v>9742.348</v>
      </c>
      <c r="I301" s="4">
        <f>IFERROR(Balance[[#This Row],[P/L]]/Balance[[#This Row],[Cumulative sent]],0)</f>
        <v>9.2908853014327804</v>
      </c>
    </row>
    <row r="302" spans="1:9" x14ac:dyDescent="0.3">
      <c r="A302" t="s">
        <v>304</v>
      </c>
      <c r="B302" s="1">
        <v>-7072.02</v>
      </c>
      <c r="C302" s="1">
        <v>17517.2</v>
      </c>
      <c r="D302" s="1">
        <v>0</v>
      </c>
      <c r="E302" s="21">
        <v>0</v>
      </c>
      <c r="F302" s="1">
        <v>10445.18</v>
      </c>
      <c r="G302" s="2">
        <f>IF(ISNUMBER(G301),G301+Balance[[#This Row],[Withdrawal/Deposit]],0)</f>
        <v>1048.5919999999999</v>
      </c>
      <c r="H302" s="3">
        <f>Balance[[#This Row],[End of Day Account Value]]-Balance[[#This Row],[Cumulative sent]]</f>
        <v>9396.5879999999997</v>
      </c>
      <c r="I302" s="4">
        <f>IFERROR(Balance[[#This Row],[P/L]]/Balance[[#This Row],[Cumulative sent]],0)</f>
        <v>8.9611479011855906</v>
      </c>
    </row>
    <row r="303" spans="1:9" x14ac:dyDescent="0.3">
      <c r="A303" t="s">
        <v>305</v>
      </c>
      <c r="B303" s="1">
        <v>-7072.02</v>
      </c>
      <c r="C303" s="1">
        <v>18107.599999999999</v>
      </c>
      <c r="D303" s="1">
        <v>0</v>
      </c>
      <c r="E303" s="21">
        <v>0</v>
      </c>
      <c r="F303" s="1">
        <v>11035.58</v>
      </c>
      <c r="G303" s="2">
        <f>IF(ISNUMBER(G302),G302+Balance[[#This Row],[Withdrawal/Deposit]],0)</f>
        <v>1048.5919999999999</v>
      </c>
      <c r="H303" s="3">
        <f>Balance[[#This Row],[End of Day Account Value]]-Balance[[#This Row],[Cumulative sent]]</f>
        <v>9986.9879999999994</v>
      </c>
      <c r="I303" s="4">
        <f>IFERROR(Balance[[#This Row],[P/L]]/Balance[[#This Row],[Cumulative sent]],0)</f>
        <v>9.5241886262721831</v>
      </c>
    </row>
    <row r="304" spans="1:9" x14ac:dyDescent="0.3">
      <c r="A304" t="s">
        <v>306</v>
      </c>
      <c r="B304" s="1">
        <v>-7072.02</v>
      </c>
      <c r="C304" s="1">
        <v>19387.240000000002</v>
      </c>
      <c r="D304" s="1">
        <v>0</v>
      </c>
      <c r="E304" s="21">
        <v>0</v>
      </c>
      <c r="F304" s="1">
        <v>12315.22</v>
      </c>
      <c r="G304" s="2">
        <f>IF(ISNUMBER(G303),G303+Balance[[#This Row],[Withdrawal/Deposit]],0)</f>
        <v>1048.5919999999999</v>
      </c>
      <c r="H304" s="3">
        <f>Balance[[#This Row],[End of Day Account Value]]-Balance[[#This Row],[Cumulative sent]]</f>
        <v>11266.627999999999</v>
      </c>
      <c r="I304" s="4">
        <f>IFERROR(Balance[[#This Row],[P/L]]/Balance[[#This Row],[Cumulative sent]],0)</f>
        <v>10.744529807589606</v>
      </c>
    </row>
    <row r="305" spans="1:9" x14ac:dyDescent="0.3">
      <c r="A305" t="s">
        <v>307</v>
      </c>
      <c r="B305" s="1">
        <v>-7072.02</v>
      </c>
      <c r="C305" s="1">
        <v>19056.2</v>
      </c>
      <c r="D305" s="1">
        <v>0</v>
      </c>
      <c r="E305" s="21">
        <v>0</v>
      </c>
      <c r="F305" s="1">
        <v>11984.18</v>
      </c>
      <c r="G305" s="2">
        <f>IF(ISNUMBER(G304),G304+Balance[[#This Row],[Withdrawal/Deposit]],0)</f>
        <v>1048.5919999999999</v>
      </c>
      <c r="H305" s="3">
        <f>Balance[[#This Row],[End of Day Account Value]]-Balance[[#This Row],[Cumulative sent]]</f>
        <v>10935.588</v>
      </c>
      <c r="I305" s="4">
        <f>IFERROR(Balance[[#This Row],[P/L]]/Balance[[#This Row],[Cumulative sent]],0)</f>
        <v>10.428830279078994</v>
      </c>
    </row>
    <row r="306" spans="1:9" x14ac:dyDescent="0.3">
      <c r="A306" t="s">
        <v>308</v>
      </c>
      <c r="B306" s="1">
        <v>-7072.02</v>
      </c>
      <c r="C306" s="1">
        <v>19125.36</v>
      </c>
      <c r="D306" s="1">
        <v>0</v>
      </c>
      <c r="E306" s="21">
        <v>0</v>
      </c>
      <c r="F306" s="1">
        <v>12053.34</v>
      </c>
      <c r="G306" s="2">
        <f>IF(ISNUMBER(G305),G305+Balance[[#This Row],[Withdrawal/Deposit]],0)</f>
        <v>1048.5919999999999</v>
      </c>
      <c r="H306" s="3">
        <f>Balance[[#This Row],[End of Day Account Value]]-Balance[[#This Row],[Cumulative sent]]</f>
        <v>11004.748</v>
      </c>
      <c r="I306" s="4">
        <f>IFERROR(Balance[[#This Row],[P/L]]/Balance[[#This Row],[Cumulative sent]],0)</f>
        <v>10.49478538840655</v>
      </c>
    </row>
    <row r="307" spans="1:9" x14ac:dyDescent="0.3">
      <c r="A307" t="s">
        <v>309</v>
      </c>
      <c r="B307" s="1">
        <v>-7080.02</v>
      </c>
      <c r="C307" s="1">
        <v>18771.88</v>
      </c>
      <c r="D307" s="1">
        <v>0</v>
      </c>
      <c r="E307" s="21">
        <v>0</v>
      </c>
      <c r="F307" s="1">
        <v>11691.86</v>
      </c>
      <c r="G307" s="2">
        <f>IF(ISNUMBER(G306),G306+Balance[[#This Row],[Withdrawal/Deposit]],0)</f>
        <v>1048.5919999999999</v>
      </c>
      <c r="H307" s="3">
        <f>Balance[[#This Row],[End of Day Account Value]]-Balance[[#This Row],[Cumulative sent]]</f>
        <v>10643.268</v>
      </c>
      <c r="I307" s="4">
        <f>IFERROR(Balance[[#This Row],[P/L]]/Balance[[#This Row],[Cumulative sent]],0)</f>
        <v>10.150056456658072</v>
      </c>
    </row>
    <row r="308" spans="1:9" x14ac:dyDescent="0.3">
      <c r="A308" t="s">
        <v>310</v>
      </c>
      <c r="B308" s="1">
        <v>-7080.02</v>
      </c>
      <c r="C308" s="1">
        <v>19211.04</v>
      </c>
      <c r="D308" s="1">
        <v>0</v>
      </c>
      <c r="E308" s="21">
        <v>0</v>
      </c>
      <c r="F308" s="1">
        <v>12131.02</v>
      </c>
      <c r="G308" s="2">
        <f>IF(ISNUMBER(G307),G307+Balance[[#This Row],[Withdrawal/Deposit]],0)</f>
        <v>1048.5919999999999</v>
      </c>
      <c r="H308" s="3">
        <f>Balance[[#This Row],[End of Day Account Value]]-Balance[[#This Row],[Cumulative sent]]</f>
        <v>11082.428</v>
      </c>
      <c r="I308" s="4">
        <f>IFERROR(Balance[[#This Row],[P/L]]/Balance[[#This Row],[Cumulative sent]],0)</f>
        <v>10.568865678929461</v>
      </c>
    </row>
    <row r="309" spans="1:9" x14ac:dyDescent="0.3">
      <c r="A309" t="s">
        <v>311</v>
      </c>
      <c r="B309" s="1">
        <v>-7080.02</v>
      </c>
      <c r="C309" s="1">
        <v>20525.759999999998</v>
      </c>
      <c r="D309" s="1">
        <v>0</v>
      </c>
      <c r="E309" s="21">
        <v>0</v>
      </c>
      <c r="F309" s="1">
        <v>13445.74</v>
      </c>
      <c r="G309" s="2">
        <f>IF(ISNUMBER(G308),G308+Balance[[#This Row],[Withdrawal/Deposit]],0)</f>
        <v>1048.5919999999999</v>
      </c>
      <c r="H309" s="3">
        <f>Balance[[#This Row],[End of Day Account Value]]-Balance[[#This Row],[Cumulative sent]]</f>
        <v>12397.147999999999</v>
      </c>
      <c r="I309" s="4">
        <f>IFERROR(Balance[[#This Row],[P/L]]/Balance[[#This Row],[Cumulative sent]],0)</f>
        <v>11.822661244793018</v>
      </c>
    </row>
    <row r="310" spans="1:9" x14ac:dyDescent="0.3">
      <c r="A310" t="s">
        <v>312</v>
      </c>
      <c r="B310" s="1">
        <v>-7080.02</v>
      </c>
      <c r="C310" s="1">
        <v>20300.080000000002</v>
      </c>
      <c r="D310" s="1">
        <v>0</v>
      </c>
      <c r="E310" s="21">
        <v>0</v>
      </c>
      <c r="F310" s="1">
        <v>13220.06</v>
      </c>
      <c r="G310" s="2">
        <f>IF(ISNUMBER(G309),G309+Balance[[#This Row],[Withdrawal/Deposit]],0)</f>
        <v>1048.5919999999999</v>
      </c>
      <c r="H310" s="3">
        <f>Balance[[#This Row],[End of Day Account Value]]-Balance[[#This Row],[Cumulative sent]]</f>
        <v>12171.467999999999</v>
      </c>
      <c r="I310" s="4">
        <f>IFERROR(Balance[[#This Row],[P/L]]/Balance[[#This Row],[Cumulative sent]],0)</f>
        <v>11.607439309092575</v>
      </c>
    </row>
    <row r="311" spans="1:9" x14ac:dyDescent="0.3">
      <c r="A311" t="s">
        <v>313</v>
      </c>
      <c r="B311" s="1">
        <v>-7080.02</v>
      </c>
      <c r="C311" s="1">
        <v>21967.16</v>
      </c>
      <c r="D311" s="1">
        <v>0</v>
      </c>
      <c r="E311" s="21">
        <v>0</v>
      </c>
      <c r="F311" s="1">
        <v>14887.14</v>
      </c>
      <c r="G311" s="2">
        <f>IF(ISNUMBER(G310),G310+Balance[[#This Row],[Withdrawal/Deposit]],0)</f>
        <v>1048.5919999999999</v>
      </c>
      <c r="H311" s="3">
        <f>Balance[[#This Row],[End of Day Account Value]]-Balance[[#This Row],[Cumulative sent]]</f>
        <v>13838.547999999999</v>
      </c>
      <c r="I311" s="4">
        <f>IFERROR(Balance[[#This Row],[P/L]]/Balance[[#This Row],[Cumulative sent]],0)</f>
        <v>13.197266429650426</v>
      </c>
    </row>
    <row r="312" spans="1:9" x14ac:dyDescent="0.3">
      <c r="A312" t="s">
        <v>314</v>
      </c>
      <c r="B312" s="1">
        <v>-7080.02</v>
      </c>
      <c r="C312" s="1">
        <v>20808.48</v>
      </c>
      <c r="D312" s="1">
        <v>0</v>
      </c>
      <c r="E312" s="21">
        <v>0</v>
      </c>
      <c r="F312" s="1">
        <v>13728.46</v>
      </c>
      <c r="G312" s="2">
        <f>IF(ISNUMBER(G311),G311+Balance[[#This Row],[Withdrawal/Deposit]],0)</f>
        <v>1048.5919999999999</v>
      </c>
      <c r="H312" s="3">
        <f>Balance[[#This Row],[End of Day Account Value]]-Balance[[#This Row],[Cumulative sent]]</f>
        <v>12679.867999999999</v>
      </c>
      <c r="I312" s="4">
        <f>IFERROR(Balance[[#This Row],[P/L]]/Balance[[#This Row],[Cumulative sent]],0)</f>
        <v>12.092279933472694</v>
      </c>
    </row>
    <row r="313" spans="1:9" x14ac:dyDescent="0.3">
      <c r="A313" t="s">
        <v>315</v>
      </c>
      <c r="B313" s="1">
        <v>-7080.02</v>
      </c>
      <c r="C313" s="1">
        <v>20091.48</v>
      </c>
      <c r="D313" s="1">
        <v>0</v>
      </c>
      <c r="E313" s="21">
        <v>0</v>
      </c>
      <c r="F313" s="1">
        <v>13011.46</v>
      </c>
      <c r="G313" s="2">
        <f>IF(ISNUMBER(G312),G312+Balance[[#This Row],[Withdrawal/Deposit]],0)</f>
        <v>1048.5919999999999</v>
      </c>
      <c r="H313" s="3">
        <f>Balance[[#This Row],[End of Day Account Value]]-Balance[[#This Row],[Cumulative sent]]</f>
        <v>11962.867999999999</v>
      </c>
      <c r="I313" s="4">
        <f>IFERROR(Balance[[#This Row],[P/L]]/Balance[[#This Row],[Cumulative sent]],0)</f>
        <v>11.408505882173429</v>
      </c>
    </row>
    <row r="314" spans="1:9" x14ac:dyDescent="0.3">
      <c r="A314" t="s">
        <v>316</v>
      </c>
      <c r="B314" s="1">
        <v>-7080.02</v>
      </c>
      <c r="C314" s="1">
        <v>21222.959999999999</v>
      </c>
      <c r="D314" s="1">
        <v>0</v>
      </c>
      <c r="E314" s="21">
        <v>0</v>
      </c>
      <c r="F314" s="1">
        <v>14142.94</v>
      </c>
      <c r="G314" s="2">
        <f>IF(ISNUMBER(G313),G313+Balance[[#This Row],[Withdrawal/Deposit]],0)</f>
        <v>1048.5919999999999</v>
      </c>
      <c r="H314" s="3">
        <f>Balance[[#This Row],[End of Day Account Value]]-Balance[[#This Row],[Cumulative sent]]</f>
        <v>13094.348</v>
      </c>
      <c r="I314" s="4">
        <f>IFERROR(Balance[[#This Row],[P/L]]/Balance[[#This Row],[Cumulative sent]],0)</f>
        <v>12.487552832750966</v>
      </c>
    </row>
    <row r="315" spans="1:9" x14ac:dyDescent="0.3">
      <c r="A315" t="s">
        <v>317</v>
      </c>
      <c r="B315" s="1">
        <v>-7119.14</v>
      </c>
      <c r="C315" s="1">
        <v>21063.88</v>
      </c>
      <c r="D315" s="1">
        <v>0</v>
      </c>
      <c r="E315" s="21">
        <v>0</v>
      </c>
      <c r="F315" s="1">
        <v>13944.74</v>
      </c>
      <c r="G315" s="2">
        <f>IF(ISNUMBER(G314),G314+Balance[[#This Row],[Withdrawal/Deposit]],0)</f>
        <v>1048.5919999999999</v>
      </c>
      <c r="H315" s="3">
        <f>Balance[[#This Row],[End of Day Account Value]]-Balance[[#This Row],[Cumulative sent]]</f>
        <v>12896.147999999999</v>
      </c>
      <c r="I315" s="4">
        <f>IFERROR(Balance[[#This Row],[P/L]]/Balance[[#This Row],[Cumulative sent]],0)</f>
        <v>12.298537467384836</v>
      </c>
    </row>
    <row r="316" spans="1:9" x14ac:dyDescent="0.3">
      <c r="A316" t="s">
        <v>318</v>
      </c>
      <c r="B316" s="1">
        <v>-7119.14</v>
      </c>
      <c r="C316" s="1">
        <v>21247.599999999999</v>
      </c>
      <c r="D316" s="1">
        <v>0</v>
      </c>
      <c r="E316" s="21">
        <v>0</v>
      </c>
      <c r="F316" s="1">
        <v>14128.46</v>
      </c>
      <c r="G316" s="2">
        <f>IF(ISNUMBER(G315),G315+Balance[[#This Row],[Withdrawal/Deposit]],0)</f>
        <v>1048.5919999999999</v>
      </c>
      <c r="H316" s="3">
        <f>Balance[[#This Row],[End of Day Account Value]]-Balance[[#This Row],[Cumulative sent]]</f>
        <v>13079.867999999999</v>
      </c>
      <c r="I316" s="4">
        <f>IFERROR(Balance[[#This Row],[P/L]]/Balance[[#This Row],[Cumulative sent]],0)</f>
        <v>12.473743839357921</v>
      </c>
    </row>
    <row r="317" spans="1:9" x14ac:dyDescent="0.3">
      <c r="A317" t="s">
        <v>319</v>
      </c>
      <c r="B317" s="1">
        <v>-7119.14</v>
      </c>
      <c r="C317" s="1">
        <v>21499.64</v>
      </c>
      <c r="D317" s="1">
        <v>0</v>
      </c>
      <c r="E317" s="21">
        <v>0</v>
      </c>
      <c r="F317" s="1">
        <v>14380.5</v>
      </c>
      <c r="G317" s="2">
        <f>IF(ISNUMBER(G316),G316+Balance[[#This Row],[Withdrawal/Deposit]],0)</f>
        <v>1048.5919999999999</v>
      </c>
      <c r="H317" s="3">
        <f>Balance[[#This Row],[End of Day Account Value]]-Balance[[#This Row],[Cumulative sent]]</f>
        <v>13331.907999999999</v>
      </c>
      <c r="I317" s="4">
        <f>IFERROR(Balance[[#This Row],[P/L]]/Balance[[#This Row],[Cumulative sent]],0)</f>
        <v>12.714104246456202</v>
      </c>
    </row>
    <row r="318" spans="1:9" x14ac:dyDescent="0.3">
      <c r="A318" t="s">
        <v>320</v>
      </c>
      <c r="B318" s="1">
        <v>-7119.14</v>
      </c>
      <c r="C318" s="1">
        <v>21390.2</v>
      </c>
      <c r="D318" s="1">
        <v>0</v>
      </c>
      <c r="E318" s="21">
        <v>0</v>
      </c>
      <c r="F318" s="1">
        <v>14271.06</v>
      </c>
      <c r="G318" s="2">
        <f>IF(ISNUMBER(G317),G317+Balance[[#This Row],[Withdrawal/Deposit]],0)</f>
        <v>1048.5919999999999</v>
      </c>
      <c r="H318" s="3">
        <f>Balance[[#This Row],[End of Day Account Value]]-Balance[[#This Row],[Cumulative sent]]</f>
        <v>13222.467999999999</v>
      </c>
      <c r="I318" s="4">
        <f>IFERROR(Balance[[#This Row],[P/L]]/Balance[[#This Row],[Cumulative sent]],0)</f>
        <v>12.609735721806004</v>
      </c>
    </row>
    <row r="319" spans="1:9" x14ac:dyDescent="0.3">
      <c r="A319" t="s">
        <v>321</v>
      </c>
      <c r="B319" s="1">
        <v>-7128.09</v>
      </c>
      <c r="C319" s="1">
        <v>21277.439999999999</v>
      </c>
      <c r="D319" s="1">
        <v>0</v>
      </c>
      <c r="E319" s="21">
        <v>0</v>
      </c>
      <c r="F319" s="1">
        <v>14149.35</v>
      </c>
      <c r="G319" s="2">
        <f>IF(ISNUMBER(G318),G318+Balance[[#This Row],[Withdrawal/Deposit]],0)</f>
        <v>1048.5919999999999</v>
      </c>
      <c r="H319" s="3">
        <f>Balance[[#This Row],[End of Day Account Value]]-Balance[[#This Row],[Cumulative sent]]</f>
        <v>13100.758</v>
      </c>
      <c r="I319" s="4">
        <f>IFERROR(Balance[[#This Row],[P/L]]/Balance[[#This Row],[Cumulative sent]],0)</f>
        <v>12.493665791842778</v>
      </c>
    </row>
    <row r="320" spans="1:9" x14ac:dyDescent="0.3">
      <c r="A320" t="s">
        <v>322</v>
      </c>
      <c r="B320" s="1">
        <v>-7128.09</v>
      </c>
      <c r="C320" s="1">
        <v>21434.68</v>
      </c>
      <c r="D320" s="1">
        <v>0</v>
      </c>
      <c r="E320" s="21">
        <v>0</v>
      </c>
      <c r="F320" s="1">
        <v>14306.59</v>
      </c>
      <c r="G320" s="2">
        <f>IF(ISNUMBER(G319),G319+Balance[[#This Row],[Withdrawal/Deposit]],0)</f>
        <v>1048.5919999999999</v>
      </c>
      <c r="H320" s="3">
        <f>Balance[[#This Row],[End of Day Account Value]]-Balance[[#This Row],[Cumulative sent]]</f>
        <v>13257.998</v>
      </c>
      <c r="I320" s="4">
        <f>IFERROR(Balance[[#This Row],[P/L]]/Balance[[#This Row],[Cumulative sent]],0)</f>
        <v>12.643619253246259</v>
      </c>
    </row>
    <row r="321" spans="1:9" x14ac:dyDescent="0.3">
      <c r="A321" t="s">
        <v>323</v>
      </c>
      <c r="B321" s="1">
        <v>-7128.09</v>
      </c>
      <c r="C321" s="1">
        <v>20561.84</v>
      </c>
      <c r="D321" s="1">
        <v>0</v>
      </c>
      <c r="E321" s="21">
        <v>0</v>
      </c>
      <c r="F321" s="1">
        <v>13433.75</v>
      </c>
      <c r="G321" s="2">
        <f>IF(ISNUMBER(G320),G320+Balance[[#This Row],[Withdrawal/Deposit]],0)</f>
        <v>1048.5919999999999</v>
      </c>
      <c r="H321" s="3">
        <f>Balance[[#This Row],[End of Day Account Value]]-Balance[[#This Row],[Cumulative sent]]</f>
        <v>12385.157999999999</v>
      </c>
      <c r="I321" s="4">
        <f>IFERROR(Balance[[#This Row],[P/L]]/Balance[[#This Row],[Cumulative sent]],0)</f>
        <v>11.81122686421411</v>
      </c>
    </row>
    <row r="322" spans="1:9" x14ac:dyDescent="0.3">
      <c r="A322" t="s">
        <v>324</v>
      </c>
      <c r="B322" s="1">
        <v>-7128.09</v>
      </c>
      <c r="C322" s="1">
        <v>21055.919999999998</v>
      </c>
      <c r="D322" s="1">
        <v>0</v>
      </c>
      <c r="E322" s="21">
        <v>0</v>
      </c>
      <c r="F322" s="1">
        <v>13927.83</v>
      </c>
      <c r="G322" s="2">
        <f>IF(ISNUMBER(G321),G321+Balance[[#This Row],[Withdrawal/Deposit]],0)</f>
        <v>1048.5919999999999</v>
      </c>
      <c r="H322" s="3">
        <f>Balance[[#This Row],[End of Day Account Value]]-Balance[[#This Row],[Cumulative sent]]</f>
        <v>12879.237999999999</v>
      </c>
      <c r="I322" s="4">
        <f>IFERROR(Balance[[#This Row],[P/L]]/Balance[[#This Row],[Cumulative sent]],0)</f>
        <v>12.28241108076354</v>
      </c>
    </row>
    <row r="323" spans="1:9" x14ac:dyDescent="0.3">
      <c r="A323" t="s">
        <v>325</v>
      </c>
      <c r="B323" s="1">
        <v>-7128.09</v>
      </c>
      <c r="C323" s="1">
        <v>20504</v>
      </c>
      <c r="D323" s="1">
        <v>0</v>
      </c>
      <c r="E323" s="21">
        <v>0</v>
      </c>
      <c r="F323" s="1">
        <v>13375.91</v>
      </c>
      <c r="G323" s="2">
        <f>IF(ISNUMBER(G322),G322+Balance[[#This Row],[Withdrawal/Deposit]],0)</f>
        <v>1048.5919999999999</v>
      </c>
      <c r="H323" s="3">
        <f>Balance[[#This Row],[End of Day Account Value]]-Balance[[#This Row],[Cumulative sent]]</f>
        <v>12327.317999999999</v>
      </c>
      <c r="I323" s="4">
        <f>IFERROR(Balance[[#This Row],[P/L]]/Balance[[#This Row],[Cumulative sent]],0)</f>
        <v>11.756067183423106</v>
      </c>
    </row>
    <row r="324" spans="1:9" x14ac:dyDescent="0.3">
      <c r="A324" t="s">
        <v>326</v>
      </c>
      <c r="B324" s="1">
        <v>-7128.09</v>
      </c>
      <c r="C324" s="1">
        <v>21525.24</v>
      </c>
      <c r="D324" s="1">
        <v>0</v>
      </c>
      <c r="E324" s="21">
        <v>0</v>
      </c>
      <c r="F324" s="1">
        <v>14397.15</v>
      </c>
      <c r="G324" s="2">
        <f>IF(ISNUMBER(G323),G323+Balance[[#This Row],[Withdrawal/Deposit]],0)</f>
        <v>1048.5919999999999</v>
      </c>
      <c r="H324" s="3">
        <f>Balance[[#This Row],[End of Day Account Value]]-Balance[[#This Row],[Cumulative sent]]</f>
        <v>13348.557999999999</v>
      </c>
      <c r="I324" s="4">
        <f>IFERROR(Balance[[#This Row],[P/L]]/Balance[[#This Row],[Cumulative sent]],0)</f>
        <v>12.729982681538674</v>
      </c>
    </row>
    <row r="325" spans="1:9" x14ac:dyDescent="0.3">
      <c r="A325" t="s">
        <v>327</v>
      </c>
      <c r="B325" s="1">
        <v>-7128.09</v>
      </c>
      <c r="C325" s="1">
        <v>22934.32</v>
      </c>
      <c r="D325" s="1">
        <v>0</v>
      </c>
      <c r="E325" s="21">
        <v>0</v>
      </c>
      <c r="F325" s="1">
        <v>15806.23</v>
      </c>
      <c r="G325" s="2">
        <f>IF(ISNUMBER(G324),G324+Balance[[#This Row],[Withdrawal/Deposit]],0)</f>
        <v>1048.5919999999999</v>
      </c>
      <c r="H325" s="3">
        <f>Balance[[#This Row],[End of Day Account Value]]-Balance[[#This Row],[Cumulative sent]]</f>
        <v>14757.637999999999</v>
      </c>
      <c r="I325" s="4">
        <f>IFERROR(Balance[[#This Row],[P/L]]/Balance[[#This Row],[Cumulative sent]],0)</f>
        <v>14.073765582800556</v>
      </c>
    </row>
    <row r="326" spans="1:9" x14ac:dyDescent="0.3">
      <c r="A326" t="s">
        <v>328</v>
      </c>
      <c r="B326" s="1">
        <v>-7128.09</v>
      </c>
      <c r="C326" s="1">
        <v>23748.720000000001</v>
      </c>
      <c r="D326" s="1">
        <v>0</v>
      </c>
      <c r="E326" s="21">
        <v>0</v>
      </c>
      <c r="F326" s="1">
        <v>16620.63</v>
      </c>
      <c r="G326" s="2">
        <f>IF(ISNUMBER(G325),G325+Balance[[#This Row],[Withdrawal/Deposit]],0)</f>
        <v>1048.5919999999999</v>
      </c>
      <c r="H326" s="3">
        <f>Balance[[#This Row],[End of Day Account Value]]-Balance[[#This Row],[Cumulative sent]]</f>
        <v>15572.038</v>
      </c>
      <c r="I326" s="4">
        <f>IFERROR(Balance[[#This Row],[P/L]]/Balance[[#This Row],[Cumulative sent]],0)</f>
        <v>14.850426095182875</v>
      </c>
    </row>
    <row r="327" spans="1:9" x14ac:dyDescent="0.3">
      <c r="A327" t="s">
        <v>329</v>
      </c>
      <c r="B327" s="1">
        <v>-7128.09</v>
      </c>
      <c r="C327" s="1">
        <v>25519.360000000001</v>
      </c>
      <c r="D327" s="1">
        <v>0</v>
      </c>
      <c r="E327" s="21">
        <v>0</v>
      </c>
      <c r="F327" s="1">
        <v>18391.27</v>
      </c>
      <c r="G327" s="2">
        <f>IF(ISNUMBER(G326),G326+Balance[[#This Row],[Withdrawal/Deposit]],0)</f>
        <v>1048.5919999999999</v>
      </c>
      <c r="H327" s="3">
        <f>Balance[[#This Row],[End of Day Account Value]]-Balance[[#This Row],[Cumulative sent]]</f>
        <v>17342.678</v>
      </c>
      <c r="I327" s="4">
        <f>IFERROR(Balance[[#This Row],[P/L]]/Balance[[#This Row],[Cumulative sent]],0)</f>
        <v>16.539014220974412</v>
      </c>
    </row>
    <row r="328" spans="1:9" x14ac:dyDescent="0.3">
      <c r="A328" t="s">
        <v>330</v>
      </c>
      <c r="B328" s="1">
        <v>-7128.09</v>
      </c>
      <c r="C328" s="1">
        <v>28804.76</v>
      </c>
      <c r="D328" s="1">
        <v>0</v>
      </c>
      <c r="E328" s="21">
        <v>0</v>
      </c>
      <c r="F328" s="1">
        <v>21676.67</v>
      </c>
      <c r="G328" s="2">
        <f>IF(ISNUMBER(G327),G327+Balance[[#This Row],[Withdrawal/Deposit]],0)</f>
        <v>1048.5919999999999</v>
      </c>
      <c r="H328" s="3">
        <f>Balance[[#This Row],[End of Day Account Value]]-Balance[[#This Row],[Cumulative sent]]</f>
        <v>20628.077999999998</v>
      </c>
      <c r="I328" s="4">
        <f>IFERROR(Balance[[#This Row],[P/L]]/Balance[[#This Row],[Cumulative sent]],0)</f>
        <v>19.672168011962707</v>
      </c>
    </row>
    <row r="329" spans="1:9" x14ac:dyDescent="0.3">
      <c r="A329" t="s">
        <v>331</v>
      </c>
      <c r="B329" s="1">
        <v>-21191.040000000001</v>
      </c>
      <c r="C329" s="1">
        <v>43059.360000000001</v>
      </c>
      <c r="D329" s="1">
        <v>0</v>
      </c>
      <c r="E329" s="21">
        <v>0</v>
      </c>
      <c r="F329" s="1">
        <v>21868.32</v>
      </c>
      <c r="G329" s="2">
        <f>IF(ISNUMBER(G328),G328+Balance[[#This Row],[Withdrawal/Deposit]],0)</f>
        <v>1048.5919999999999</v>
      </c>
      <c r="H329" s="3">
        <f>Balance[[#This Row],[End of Day Account Value]]-Balance[[#This Row],[Cumulative sent]]</f>
        <v>20819.727999999999</v>
      </c>
      <c r="I329" s="4">
        <f>IFERROR(Balance[[#This Row],[P/L]]/Balance[[#This Row],[Cumulative sent]],0)</f>
        <v>19.85493690586997</v>
      </c>
    </row>
    <row r="330" spans="1:9" x14ac:dyDescent="0.3">
      <c r="A330" t="s">
        <v>332</v>
      </c>
      <c r="B330" s="1">
        <v>-21191.040000000001</v>
      </c>
      <c r="C330" s="1">
        <v>42376.32</v>
      </c>
      <c r="D330" s="1">
        <v>0</v>
      </c>
      <c r="E330" s="21">
        <v>0</v>
      </c>
      <c r="F330" s="1">
        <v>21185.279999999999</v>
      </c>
      <c r="G330" s="2">
        <f>IF(ISNUMBER(G329),G329+Balance[[#This Row],[Withdrawal/Deposit]],0)</f>
        <v>1048.5919999999999</v>
      </c>
      <c r="H330" s="3">
        <f>Balance[[#This Row],[End of Day Account Value]]-Balance[[#This Row],[Cumulative sent]]</f>
        <v>20136.687999999998</v>
      </c>
      <c r="I330" s="4">
        <f>IFERROR(Balance[[#This Row],[P/L]]/Balance[[#This Row],[Cumulative sent]],0)</f>
        <v>19.203549140180357</v>
      </c>
    </row>
    <row r="331" spans="1:9" x14ac:dyDescent="0.3">
      <c r="A331" t="s">
        <v>333</v>
      </c>
      <c r="B331" s="1">
        <v>-21191.040000000001</v>
      </c>
      <c r="C331" s="1">
        <v>43230.12</v>
      </c>
      <c r="D331" s="1">
        <v>0</v>
      </c>
      <c r="E331" s="21">
        <v>0</v>
      </c>
      <c r="F331" s="1">
        <v>22039.08</v>
      </c>
      <c r="G331" s="2">
        <f>IF(ISNUMBER(G330),G330+Balance[[#This Row],[Withdrawal/Deposit]],0)</f>
        <v>1048.5919999999999</v>
      </c>
      <c r="H331" s="3">
        <f>Balance[[#This Row],[End of Day Account Value]]-Balance[[#This Row],[Cumulative sent]]</f>
        <v>20990.488000000001</v>
      </c>
      <c r="I331" s="4">
        <f>IFERROR(Balance[[#This Row],[P/L]]/Balance[[#This Row],[Cumulative sent]],0)</f>
        <v>20.017783847292371</v>
      </c>
    </row>
    <row r="332" spans="1:9" x14ac:dyDescent="0.3">
      <c r="A332" t="s">
        <v>334</v>
      </c>
      <c r="B332" s="1">
        <v>-21191.040000000001</v>
      </c>
      <c r="C332" s="1">
        <v>47771.58</v>
      </c>
      <c r="D332" s="1">
        <v>0</v>
      </c>
      <c r="E332" s="21">
        <v>0</v>
      </c>
      <c r="F332" s="1">
        <v>26580.54</v>
      </c>
      <c r="G332" s="2">
        <f>IF(ISNUMBER(G331),G331+Balance[[#This Row],[Withdrawal/Deposit]],0)</f>
        <v>1048.5919999999999</v>
      </c>
      <c r="H332" s="3">
        <f>Balance[[#This Row],[End of Day Account Value]]-Balance[[#This Row],[Cumulative sent]]</f>
        <v>25531.948</v>
      </c>
      <c r="I332" s="4">
        <f>IFERROR(Balance[[#This Row],[P/L]]/Balance[[#This Row],[Cumulative sent]],0)</f>
        <v>24.348791522346158</v>
      </c>
    </row>
    <row r="333" spans="1:9" x14ac:dyDescent="0.3">
      <c r="A333" t="s">
        <v>335</v>
      </c>
      <c r="B333" s="1">
        <v>-21191.040000000001</v>
      </c>
      <c r="C333" s="1">
        <v>46306.44</v>
      </c>
      <c r="D333" s="1">
        <v>0</v>
      </c>
      <c r="E333" s="21">
        <v>0</v>
      </c>
      <c r="F333" s="1">
        <v>25115.4</v>
      </c>
      <c r="G333" s="2">
        <f>IF(ISNUMBER(G332),G332+Balance[[#This Row],[Withdrawal/Deposit]],0)</f>
        <v>1048.5919999999999</v>
      </c>
      <c r="H333" s="3">
        <f>Balance[[#This Row],[End of Day Account Value]]-Balance[[#This Row],[Cumulative sent]]</f>
        <v>24066.808000000001</v>
      </c>
      <c r="I333" s="4">
        <f>IFERROR(Balance[[#This Row],[P/L]]/Balance[[#This Row],[Cumulative sent]],0)</f>
        <v>22.951546454674464</v>
      </c>
    </row>
    <row r="334" spans="1:9" x14ac:dyDescent="0.3">
      <c r="A334" t="s">
        <v>336</v>
      </c>
      <c r="B334" s="1">
        <v>-27427.99</v>
      </c>
      <c r="C334" s="1">
        <v>52995.12</v>
      </c>
      <c r="D334" s="1">
        <v>0</v>
      </c>
      <c r="E334" s="21">
        <v>0</v>
      </c>
      <c r="F334" s="1">
        <v>25567.13</v>
      </c>
      <c r="G334" s="2">
        <f>IF(ISNUMBER(G333),G333+Balance[[#This Row],[Withdrawal/Deposit]],0)</f>
        <v>1048.5919999999999</v>
      </c>
      <c r="H334" s="3">
        <f>Balance[[#This Row],[End of Day Account Value]]-Balance[[#This Row],[Cumulative sent]]</f>
        <v>24518.538</v>
      </c>
      <c r="I334" s="4">
        <f>IFERROR(Balance[[#This Row],[P/L]]/Balance[[#This Row],[Cumulative sent]],0)</f>
        <v>23.382343180188293</v>
      </c>
    </row>
    <row r="335" spans="1:9" x14ac:dyDescent="0.3">
      <c r="A335" t="s">
        <v>337</v>
      </c>
      <c r="B335" s="1">
        <v>-27427.99</v>
      </c>
      <c r="C335" s="1">
        <v>54015.14</v>
      </c>
      <c r="D335" s="1">
        <v>0</v>
      </c>
      <c r="E335" s="21">
        <v>0</v>
      </c>
      <c r="F335" s="1">
        <v>26587.15</v>
      </c>
      <c r="G335" s="2">
        <f>IF(ISNUMBER(G334),G334+Balance[[#This Row],[Withdrawal/Deposit]],0)</f>
        <v>1048.5919999999999</v>
      </c>
      <c r="H335" s="3">
        <f>Balance[[#This Row],[End of Day Account Value]]-Balance[[#This Row],[Cumulative sent]]</f>
        <v>25538.558000000001</v>
      </c>
      <c r="I335" s="4">
        <f>IFERROR(Balance[[#This Row],[P/L]]/Balance[[#This Row],[Cumulative sent]],0)</f>
        <v>24.355095213390914</v>
      </c>
    </row>
    <row r="336" spans="1:9" x14ac:dyDescent="0.3">
      <c r="A336" t="s">
        <v>338</v>
      </c>
      <c r="B336" s="1">
        <v>-27490.87</v>
      </c>
      <c r="C336" s="1">
        <v>52454.92</v>
      </c>
      <c r="D336" s="1">
        <v>0</v>
      </c>
      <c r="E336" s="21">
        <v>0</v>
      </c>
      <c r="F336" s="1">
        <v>24964.05</v>
      </c>
      <c r="G336" s="2">
        <f>IF(ISNUMBER(G335),G335+Balance[[#This Row],[Withdrawal/Deposit]],0)</f>
        <v>1048.5919999999999</v>
      </c>
      <c r="H336" s="3">
        <f>Balance[[#This Row],[End of Day Account Value]]-Balance[[#This Row],[Cumulative sent]]</f>
        <v>23915.457999999999</v>
      </c>
      <c r="I336" s="4">
        <f>IFERROR(Balance[[#This Row],[P/L]]/Balance[[#This Row],[Cumulative sent]],0)</f>
        <v>22.807210049285139</v>
      </c>
    </row>
    <row r="337" spans="1:9" x14ac:dyDescent="0.3">
      <c r="A337" t="s">
        <v>339</v>
      </c>
      <c r="B337" s="1">
        <v>-36535.980000000003</v>
      </c>
      <c r="C337" s="1">
        <v>61457.4</v>
      </c>
      <c r="D337" s="1">
        <v>0</v>
      </c>
      <c r="E337" s="21">
        <v>0</v>
      </c>
      <c r="F337" s="1">
        <v>24921.42</v>
      </c>
      <c r="G337" s="2">
        <f>IF(ISNUMBER(G336),G336+Balance[[#This Row],[Withdrawal/Deposit]],0)</f>
        <v>1048.5919999999999</v>
      </c>
      <c r="H337" s="3">
        <f>Balance[[#This Row],[End of Day Account Value]]-Balance[[#This Row],[Cumulative sent]]</f>
        <v>23872.827999999998</v>
      </c>
      <c r="I337" s="4">
        <f>IFERROR(Balance[[#This Row],[P/L]]/Balance[[#This Row],[Cumulative sent]],0)</f>
        <v>22.766555533515419</v>
      </c>
    </row>
    <row r="338" spans="1:9" x14ac:dyDescent="0.3">
      <c r="A338" t="s">
        <v>340</v>
      </c>
      <c r="B338" s="1">
        <v>-36535.980000000003</v>
      </c>
      <c r="C338" s="1">
        <v>67133.48</v>
      </c>
      <c r="D338" s="1">
        <v>0</v>
      </c>
      <c r="E338" s="21">
        <v>0</v>
      </c>
      <c r="F338" s="1">
        <v>30597.5</v>
      </c>
      <c r="G338" s="2">
        <f>IF(ISNUMBER(G337),G337+Balance[[#This Row],[Withdrawal/Deposit]],0)</f>
        <v>1048.5919999999999</v>
      </c>
      <c r="H338" s="3">
        <f>Balance[[#This Row],[End of Day Account Value]]-Balance[[#This Row],[Cumulative sent]]</f>
        <v>29548.907999999999</v>
      </c>
      <c r="I338" s="4">
        <f>IFERROR(Balance[[#This Row],[P/L]]/Balance[[#This Row],[Cumulative sent]],0)</f>
        <v>28.179604650807942</v>
      </c>
    </row>
    <row r="339" spans="1:9" x14ac:dyDescent="0.3">
      <c r="A339" t="s">
        <v>341</v>
      </c>
      <c r="B339" s="1">
        <v>-36535.980000000003</v>
      </c>
      <c r="C339" s="1">
        <v>64157.84</v>
      </c>
      <c r="D339" s="1">
        <v>0</v>
      </c>
      <c r="E339" s="21">
        <v>0</v>
      </c>
      <c r="F339" s="1">
        <v>27621.86</v>
      </c>
      <c r="G339" s="2">
        <f>IF(ISNUMBER(G338),G338+Balance[[#This Row],[Withdrawal/Deposit]],0)</f>
        <v>1048.5919999999999</v>
      </c>
      <c r="H339" s="3">
        <f>Balance[[#This Row],[End of Day Account Value]]-Balance[[#This Row],[Cumulative sent]]</f>
        <v>26573.268</v>
      </c>
      <c r="I339" s="4">
        <f>IFERROR(Balance[[#This Row],[P/L]]/Balance[[#This Row],[Cumulative sent]],0)</f>
        <v>25.341856508537166</v>
      </c>
    </row>
    <row r="340" spans="1:9" x14ac:dyDescent="0.3">
      <c r="A340" t="s">
        <v>342</v>
      </c>
      <c r="B340" s="1">
        <v>-36535.980000000003</v>
      </c>
      <c r="C340" s="1">
        <v>65121.56</v>
      </c>
      <c r="D340" s="1">
        <v>0</v>
      </c>
      <c r="E340" s="21">
        <v>0</v>
      </c>
      <c r="F340" s="1">
        <v>28585.58</v>
      </c>
      <c r="G340" s="2">
        <f>IF(ISNUMBER(G339),G339+Balance[[#This Row],[Withdrawal/Deposit]],0)</f>
        <v>1048.5919999999999</v>
      </c>
      <c r="H340" s="3">
        <f>Balance[[#This Row],[End of Day Account Value]]-Balance[[#This Row],[Cumulative sent]]</f>
        <v>27536.988000000001</v>
      </c>
      <c r="I340" s="4">
        <f>IFERROR(Balance[[#This Row],[P/L]]/Balance[[#This Row],[Cumulative sent]],0)</f>
        <v>26.260917496986441</v>
      </c>
    </row>
    <row r="341" spans="1:9" x14ac:dyDescent="0.3">
      <c r="A341" t="s">
        <v>343</v>
      </c>
      <c r="B341" s="1">
        <v>-36544.93</v>
      </c>
      <c r="C341" s="1">
        <v>61940.24</v>
      </c>
      <c r="D341" s="1">
        <v>0</v>
      </c>
      <c r="E341" s="21">
        <v>0</v>
      </c>
      <c r="F341" s="1">
        <v>25395.31</v>
      </c>
      <c r="G341" s="2">
        <f>IF(ISNUMBER(G340),G340+Balance[[#This Row],[Withdrawal/Deposit]],0)</f>
        <v>1048.5919999999999</v>
      </c>
      <c r="H341" s="3">
        <f>Balance[[#This Row],[End of Day Account Value]]-Balance[[#This Row],[Cumulative sent]]</f>
        <v>24346.718000000001</v>
      </c>
      <c r="I341" s="4">
        <f>IFERROR(Balance[[#This Row],[P/L]]/Balance[[#This Row],[Cumulative sent]],0)</f>
        <v>23.218485359415297</v>
      </c>
    </row>
    <row r="342" spans="1:9" x14ac:dyDescent="0.3">
      <c r="A342" t="s">
        <v>344</v>
      </c>
      <c r="B342" s="1">
        <v>-36544.93</v>
      </c>
      <c r="C342" s="1">
        <v>58091.32</v>
      </c>
      <c r="D342" s="1">
        <v>0</v>
      </c>
      <c r="E342" s="21">
        <v>0</v>
      </c>
      <c r="F342" s="1">
        <v>21546.39</v>
      </c>
      <c r="G342" s="2">
        <f>IF(ISNUMBER(G341),G341+Balance[[#This Row],[Withdrawal/Deposit]],0)</f>
        <v>1048.5919999999999</v>
      </c>
      <c r="H342" s="3">
        <f>Balance[[#This Row],[End of Day Account Value]]-Balance[[#This Row],[Cumulative sent]]</f>
        <v>20497.797999999999</v>
      </c>
      <c r="I342" s="4">
        <f>IFERROR(Balance[[#This Row],[P/L]]/Balance[[#This Row],[Cumulative sent]],0)</f>
        <v>19.547925217815891</v>
      </c>
    </row>
    <row r="343" spans="1:9" x14ac:dyDescent="0.3">
      <c r="A343" t="s">
        <v>345</v>
      </c>
      <c r="B343" s="1">
        <v>-36544.93</v>
      </c>
      <c r="C343" s="1">
        <v>62979.72</v>
      </c>
      <c r="D343" s="1">
        <v>0</v>
      </c>
      <c r="E343" s="21">
        <v>0</v>
      </c>
      <c r="F343" s="1">
        <v>26434.79</v>
      </c>
      <c r="G343" s="2">
        <f>IF(ISNUMBER(G342),G342+Balance[[#This Row],[Withdrawal/Deposit]],0)</f>
        <v>1048.5919999999999</v>
      </c>
      <c r="H343" s="3">
        <f>Balance[[#This Row],[End of Day Account Value]]-Balance[[#This Row],[Cumulative sent]]</f>
        <v>25386.198</v>
      </c>
      <c r="I343" s="4">
        <f>IFERROR(Balance[[#This Row],[P/L]]/Balance[[#This Row],[Cumulative sent]],0)</f>
        <v>24.20979561163923</v>
      </c>
    </row>
    <row r="344" spans="1:9" x14ac:dyDescent="0.3">
      <c r="A344" t="s">
        <v>346</v>
      </c>
      <c r="B344" s="1">
        <v>-36544.93</v>
      </c>
      <c r="C344" s="1">
        <v>60453.760000000002</v>
      </c>
      <c r="D344" s="1">
        <v>0</v>
      </c>
      <c r="E344" s="21">
        <v>0</v>
      </c>
      <c r="F344" s="1">
        <v>23908.83</v>
      </c>
      <c r="G344" s="2">
        <f>IF(ISNUMBER(G343),G343+Balance[[#This Row],[Withdrawal/Deposit]],0)</f>
        <v>1048.5919999999999</v>
      </c>
      <c r="H344" s="3">
        <f>Balance[[#This Row],[End of Day Account Value]]-Balance[[#This Row],[Cumulative sent]]</f>
        <v>22860.238000000001</v>
      </c>
      <c r="I344" s="4">
        <f>IFERROR(Balance[[#This Row],[P/L]]/Balance[[#This Row],[Cumulative sent]],0)</f>
        <v>21.800889192364622</v>
      </c>
    </row>
    <row r="345" spans="1:9" x14ac:dyDescent="0.3">
      <c r="A345" t="s">
        <v>347</v>
      </c>
      <c r="B345" s="1">
        <v>-36544.93</v>
      </c>
      <c r="C345" s="1">
        <v>61351.72</v>
      </c>
      <c r="D345" s="1">
        <v>0</v>
      </c>
      <c r="E345" s="21">
        <v>0</v>
      </c>
      <c r="F345" s="1">
        <v>24806.79</v>
      </c>
      <c r="G345" s="2">
        <f>IF(ISNUMBER(G344),G344+Balance[[#This Row],[Withdrawal/Deposit]],0)</f>
        <v>1048.5919999999999</v>
      </c>
      <c r="H345" s="3">
        <f>Balance[[#This Row],[End of Day Account Value]]-Balance[[#This Row],[Cumulative sent]]</f>
        <v>23758.198</v>
      </c>
      <c r="I345" s="4">
        <f>IFERROR(Balance[[#This Row],[P/L]]/Balance[[#This Row],[Cumulative sent]],0)</f>
        <v>22.657237514686365</v>
      </c>
    </row>
    <row r="346" spans="1:9" x14ac:dyDescent="0.3">
      <c r="A346" t="s">
        <v>348</v>
      </c>
      <c r="B346" s="1">
        <v>-36544.93</v>
      </c>
      <c r="C346" s="1">
        <v>60887.519999999997</v>
      </c>
      <c r="D346" s="1">
        <v>0</v>
      </c>
      <c r="E346" s="21">
        <v>0</v>
      </c>
      <c r="F346" s="1">
        <v>24342.59</v>
      </c>
      <c r="G346" s="2">
        <f>IF(ISNUMBER(G345),G345+Balance[[#This Row],[Withdrawal/Deposit]],0)</f>
        <v>1048.5919999999999</v>
      </c>
      <c r="H346" s="3">
        <f>Balance[[#This Row],[End of Day Account Value]]-Balance[[#This Row],[Cumulative sent]]</f>
        <v>23293.998</v>
      </c>
      <c r="I346" s="4">
        <f>IFERROR(Balance[[#This Row],[P/L]]/Balance[[#This Row],[Cumulative sent]],0)</f>
        <v>22.214548651906558</v>
      </c>
    </row>
    <row r="347" spans="1:9" x14ac:dyDescent="0.3">
      <c r="A347" t="s">
        <v>349</v>
      </c>
      <c r="B347" s="1">
        <v>-36544.93</v>
      </c>
      <c r="C347" s="1">
        <v>58633.68</v>
      </c>
      <c r="D347" s="1">
        <v>0</v>
      </c>
      <c r="E347" s="21">
        <v>0</v>
      </c>
      <c r="F347" s="1">
        <v>22088.75</v>
      </c>
      <c r="G347" s="2">
        <f>IF(ISNUMBER(G346),G346+Balance[[#This Row],[Withdrawal/Deposit]],0)</f>
        <v>1048.5919999999999</v>
      </c>
      <c r="H347" s="3">
        <f>Balance[[#This Row],[End of Day Account Value]]-Balance[[#This Row],[Cumulative sent]]</f>
        <v>21040.157999999999</v>
      </c>
      <c r="I347" s="4">
        <f>IFERROR(Balance[[#This Row],[P/L]]/Balance[[#This Row],[Cumulative sent]],0)</f>
        <v>20.065152127805668</v>
      </c>
    </row>
    <row r="348" spans="1:9" x14ac:dyDescent="0.3">
      <c r="A348" t="s">
        <v>350</v>
      </c>
      <c r="B348" s="1">
        <v>-36544.93</v>
      </c>
      <c r="C348" s="1">
        <v>60796.2</v>
      </c>
      <c r="D348" s="1">
        <v>0</v>
      </c>
      <c r="E348" s="21">
        <v>0</v>
      </c>
      <c r="F348" s="1">
        <v>24251.27</v>
      </c>
      <c r="G348" s="2">
        <f>IF(ISNUMBER(G347),G347+Balance[[#This Row],[Withdrawal/Deposit]],0)</f>
        <v>1048.5919999999999</v>
      </c>
      <c r="H348" s="3">
        <f>Balance[[#This Row],[End of Day Account Value]]-Balance[[#This Row],[Cumulative sent]]</f>
        <v>23202.678</v>
      </c>
      <c r="I348" s="4">
        <f>IFERROR(Balance[[#This Row],[P/L]]/Balance[[#This Row],[Cumulative sent]],0)</f>
        <v>22.127460442192962</v>
      </c>
    </row>
    <row r="349" spans="1:9" x14ac:dyDescent="0.3">
      <c r="A349" t="s">
        <v>351</v>
      </c>
      <c r="B349" s="1">
        <v>-36544.93</v>
      </c>
      <c r="C349" s="1">
        <v>60887.48</v>
      </c>
      <c r="D349" s="1">
        <v>0</v>
      </c>
      <c r="E349" s="21">
        <v>0</v>
      </c>
      <c r="F349" s="1">
        <v>24342.55</v>
      </c>
      <c r="G349" s="2">
        <f>IF(ISNUMBER(G348),G348+Balance[[#This Row],[Withdrawal/Deposit]],0)</f>
        <v>1048.5919999999999</v>
      </c>
      <c r="H349" s="3">
        <f>Balance[[#This Row],[End of Day Account Value]]-Balance[[#This Row],[Cumulative sent]]</f>
        <v>23293.957999999999</v>
      </c>
      <c r="I349" s="4">
        <f>IFERROR(Balance[[#This Row],[P/L]]/Balance[[#This Row],[Cumulative sent]],0)</f>
        <v>22.214510505515971</v>
      </c>
    </row>
    <row r="350" spans="1:9" x14ac:dyDescent="0.3">
      <c r="A350" t="s">
        <v>352</v>
      </c>
      <c r="B350" s="1">
        <v>-36544.93</v>
      </c>
      <c r="C350" s="1">
        <v>60932.12</v>
      </c>
      <c r="D350" s="1">
        <v>0</v>
      </c>
      <c r="E350" s="21">
        <v>0</v>
      </c>
      <c r="F350" s="1">
        <v>24387.19</v>
      </c>
      <c r="G350" s="2">
        <f>IF(ISNUMBER(G349),G349+Balance[[#This Row],[Withdrawal/Deposit]],0)</f>
        <v>1048.5919999999999</v>
      </c>
      <c r="H350" s="3">
        <f>Balance[[#This Row],[End of Day Account Value]]-Balance[[#This Row],[Cumulative sent]]</f>
        <v>23338.597999999998</v>
      </c>
      <c r="I350" s="4">
        <f>IFERROR(Balance[[#This Row],[P/L]]/Balance[[#This Row],[Cumulative sent]],0)</f>
        <v>22.257081877412759</v>
      </c>
    </row>
    <row r="351" spans="1:9" x14ac:dyDescent="0.3">
      <c r="A351" t="s">
        <v>353</v>
      </c>
      <c r="B351" s="1">
        <v>-36544.93</v>
      </c>
      <c r="C351" s="1">
        <v>61153.04</v>
      </c>
      <c r="D351" s="1">
        <v>0</v>
      </c>
      <c r="E351" s="21">
        <v>0</v>
      </c>
      <c r="F351" s="1">
        <v>24608.11</v>
      </c>
      <c r="G351" s="2">
        <f>IF(ISNUMBER(G350),G350+Balance[[#This Row],[Withdrawal/Deposit]],0)</f>
        <v>1048.5919999999999</v>
      </c>
      <c r="H351" s="3">
        <f>Balance[[#This Row],[End of Day Account Value]]-Balance[[#This Row],[Cumulative sent]]</f>
        <v>23559.518</v>
      </c>
      <c r="I351" s="4">
        <f>IFERROR(Balance[[#This Row],[P/L]]/Balance[[#This Row],[Cumulative sent]],0)</f>
        <v>22.467764392633171</v>
      </c>
    </row>
    <row r="352" spans="1:9" x14ac:dyDescent="0.3">
      <c r="A352" t="s">
        <v>354</v>
      </c>
      <c r="B352" s="1">
        <v>-36544.93</v>
      </c>
      <c r="C352" s="1">
        <v>59667.56</v>
      </c>
      <c r="D352" s="1">
        <v>0</v>
      </c>
      <c r="E352" s="21">
        <v>0</v>
      </c>
      <c r="F352" s="1">
        <v>23122.63</v>
      </c>
      <c r="G352" s="2">
        <f>IF(ISNUMBER(G351),G351+Balance[[#This Row],[Withdrawal/Deposit]],0)</f>
        <v>1048.5919999999999</v>
      </c>
      <c r="H352" s="3">
        <f>Balance[[#This Row],[End of Day Account Value]]-Balance[[#This Row],[Cumulative sent]]</f>
        <v>22074.038</v>
      </c>
      <c r="I352" s="4">
        <f>IFERROR(Balance[[#This Row],[P/L]]/Balance[[#This Row],[Cumulative sent]],0)</f>
        <v>21.051121885347211</v>
      </c>
    </row>
    <row r="353" spans="1:9" x14ac:dyDescent="0.3">
      <c r="A353" t="s">
        <v>355</v>
      </c>
      <c r="B353" s="1">
        <v>-36544.93</v>
      </c>
      <c r="C353" s="1">
        <v>58288.28</v>
      </c>
      <c r="D353" s="1">
        <v>0</v>
      </c>
      <c r="E353" s="21">
        <v>0</v>
      </c>
      <c r="F353" s="1">
        <v>21743.35</v>
      </c>
      <c r="G353" s="2">
        <f>IF(ISNUMBER(G352),G352+Balance[[#This Row],[Withdrawal/Deposit]],0)</f>
        <v>1048.5919999999999</v>
      </c>
      <c r="H353" s="3">
        <f>Balance[[#This Row],[End of Day Account Value]]-Balance[[#This Row],[Cumulative sent]]</f>
        <v>20694.757999999998</v>
      </c>
      <c r="I353" s="4">
        <f>IFERROR(Balance[[#This Row],[P/L]]/Balance[[#This Row],[Cumulative sent]],0)</f>
        <v>19.735758045073776</v>
      </c>
    </row>
    <row r="354" spans="1:9" x14ac:dyDescent="0.3">
      <c r="A354" t="s">
        <v>356</v>
      </c>
      <c r="B354" s="1">
        <v>-36544.93</v>
      </c>
      <c r="C354" s="1">
        <v>56541.48</v>
      </c>
      <c r="D354" s="1">
        <v>0</v>
      </c>
      <c r="E354" s="21">
        <v>0</v>
      </c>
      <c r="F354" s="1">
        <v>19996.55</v>
      </c>
      <c r="G354" s="2">
        <f>IF(ISNUMBER(G353),G353+Balance[[#This Row],[Withdrawal/Deposit]],0)</f>
        <v>1048.5919999999999</v>
      </c>
      <c r="H354" s="3">
        <f>Balance[[#This Row],[End of Day Account Value]]-Balance[[#This Row],[Cumulative sent]]</f>
        <v>18947.957999999999</v>
      </c>
      <c r="I354" s="4">
        <f>IFERROR(Balance[[#This Row],[P/L]]/Balance[[#This Row],[Cumulative sent]],0)</f>
        <v>18.069905168072999</v>
      </c>
    </row>
    <row r="355" spans="1:9" x14ac:dyDescent="0.3">
      <c r="A355" t="s">
        <v>357</v>
      </c>
      <c r="B355" s="1">
        <v>-36544.93</v>
      </c>
      <c r="C355" s="1">
        <v>63771.88</v>
      </c>
      <c r="D355" s="1">
        <v>0</v>
      </c>
      <c r="E355" s="21">
        <v>0</v>
      </c>
      <c r="F355" s="1">
        <v>27226.95</v>
      </c>
      <c r="G355" s="2">
        <f>IF(ISNUMBER(G354),G354+Balance[[#This Row],[Withdrawal/Deposit]],0)</f>
        <v>1048.5919999999999</v>
      </c>
      <c r="H355" s="3">
        <f>Balance[[#This Row],[End of Day Account Value]]-Balance[[#This Row],[Cumulative sent]]</f>
        <v>26178.358</v>
      </c>
      <c r="I355" s="4">
        <f>IFERROR(Balance[[#This Row],[P/L]]/Balance[[#This Row],[Cumulative sent]],0)</f>
        <v>24.965246730854329</v>
      </c>
    </row>
    <row r="356" spans="1:9" x14ac:dyDescent="0.3">
      <c r="A356" t="s">
        <v>358</v>
      </c>
      <c r="B356" s="1">
        <v>-36544.93</v>
      </c>
      <c r="C356" s="1">
        <v>66411.520000000004</v>
      </c>
      <c r="D356" s="1">
        <v>0</v>
      </c>
      <c r="E356" s="21">
        <v>0</v>
      </c>
      <c r="F356" s="1">
        <v>29866.59</v>
      </c>
      <c r="G356" s="2">
        <f>IF(ISNUMBER(G355),G355+Balance[[#This Row],[Withdrawal/Deposit]],0)</f>
        <v>1048.5919999999999</v>
      </c>
      <c r="H356" s="3">
        <f>Balance[[#This Row],[End of Day Account Value]]-Balance[[#This Row],[Cumulative sent]]</f>
        <v>28817.998</v>
      </c>
      <c r="I356" s="4">
        <f>IFERROR(Balance[[#This Row],[P/L]]/Balance[[#This Row],[Cumulative sent]],0)</f>
        <v>27.482565192181518</v>
      </c>
    </row>
    <row r="357" spans="1:9" x14ac:dyDescent="0.3">
      <c r="A357" t="s">
        <v>359</v>
      </c>
      <c r="B357" s="1">
        <v>-36544.93</v>
      </c>
      <c r="C357" s="1">
        <v>67594.759999999995</v>
      </c>
      <c r="D357" s="1">
        <v>0</v>
      </c>
      <c r="E357" s="21">
        <v>0</v>
      </c>
      <c r="F357" s="1">
        <v>31049.83</v>
      </c>
      <c r="G357" s="2">
        <f>IF(ISNUMBER(G356),G356+Balance[[#This Row],[Withdrawal/Deposit]],0)</f>
        <v>1048.5919999999999</v>
      </c>
      <c r="H357" s="3">
        <f>Balance[[#This Row],[End of Day Account Value]]-Balance[[#This Row],[Cumulative sent]]</f>
        <v>30001.238000000001</v>
      </c>
      <c r="I357" s="4">
        <f>IFERROR(Balance[[#This Row],[P/L]]/Balance[[#This Row],[Cumulative sent]],0)</f>
        <v>28.610973572180605</v>
      </c>
    </row>
    <row r="358" spans="1:9" x14ac:dyDescent="0.3">
      <c r="A358" t="s">
        <v>360</v>
      </c>
      <c r="B358" s="1">
        <v>-36763.96</v>
      </c>
      <c r="C358" s="1">
        <v>74978.039999999994</v>
      </c>
      <c r="D358" s="1">
        <v>0</v>
      </c>
      <c r="E358" s="21">
        <v>0</v>
      </c>
      <c r="F358" s="1">
        <v>38214.080000000002</v>
      </c>
      <c r="G358" s="2">
        <f>IF(ISNUMBER(G357),G357+Balance[[#This Row],[Withdrawal/Deposit]],0)</f>
        <v>1048.5919999999999</v>
      </c>
      <c r="H358" s="3">
        <f>Balance[[#This Row],[End of Day Account Value]]-Balance[[#This Row],[Cumulative sent]]</f>
        <v>37165.488000000005</v>
      </c>
      <c r="I358" s="4">
        <f>IFERROR(Balance[[#This Row],[P/L]]/Balance[[#This Row],[Cumulative sent]],0)</f>
        <v>35.443230541526169</v>
      </c>
    </row>
    <row r="359" spans="1:9" x14ac:dyDescent="0.3">
      <c r="A359" t="s">
        <v>361</v>
      </c>
      <c r="B359" s="1">
        <v>-36763.96</v>
      </c>
      <c r="C359" s="1">
        <v>77030.64</v>
      </c>
      <c r="D359" s="1">
        <v>0</v>
      </c>
      <c r="E359" s="21">
        <v>0</v>
      </c>
      <c r="F359" s="1">
        <v>40266.68</v>
      </c>
      <c r="G359" s="2">
        <f>IF(ISNUMBER(G358),G358+Balance[[#This Row],[Withdrawal/Deposit]],0)</f>
        <v>1048.5919999999999</v>
      </c>
      <c r="H359" s="3">
        <f>Balance[[#This Row],[End of Day Account Value]]-Balance[[#This Row],[Cumulative sent]]</f>
        <v>39218.088000000003</v>
      </c>
      <c r="I359" s="4">
        <f>IFERROR(Balance[[#This Row],[P/L]]/Balance[[#This Row],[Cumulative sent]],0)</f>
        <v>37.400712574576204</v>
      </c>
    </row>
    <row r="360" spans="1:9" x14ac:dyDescent="0.3">
      <c r="A360" t="s">
        <v>362</v>
      </c>
      <c r="B360" s="1">
        <v>-36763.96</v>
      </c>
      <c r="C360" s="1">
        <v>76674.44</v>
      </c>
      <c r="D360" s="1">
        <v>0</v>
      </c>
      <c r="E360" s="21">
        <v>0</v>
      </c>
      <c r="F360" s="1">
        <v>39910.480000000003</v>
      </c>
      <c r="G360" s="2">
        <f>IF(ISNUMBER(G359),G359+Balance[[#This Row],[Withdrawal/Deposit]],0)</f>
        <v>1048.5919999999999</v>
      </c>
      <c r="H360" s="3">
        <f>Balance[[#This Row],[End of Day Account Value]]-Balance[[#This Row],[Cumulative sent]]</f>
        <v>38861.888000000006</v>
      </c>
      <c r="I360" s="4">
        <f>IFERROR(Balance[[#This Row],[P/L]]/Balance[[#This Row],[Cumulative sent]],0)</f>
        <v>37.061018966385411</v>
      </c>
    </row>
    <row r="361" spans="1:9" x14ac:dyDescent="0.3">
      <c r="A361" t="s">
        <v>363</v>
      </c>
      <c r="B361" s="1">
        <v>-36763.96</v>
      </c>
      <c r="C361" s="1">
        <v>81610.64</v>
      </c>
      <c r="D361" s="1">
        <v>0</v>
      </c>
      <c r="E361" s="21">
        <v>0</v>
      </c>
      <c r="F361" s="1">
        <v>44846.68</v>
      </c>
      <c r="G361" s="2">
        <f>IF(ISNUMBER(G360),G360+Balance[[#This Row],[Withdrawal/Deposit]],0)</f>
        <v>1048.5919999999999</v>
      </c>
      <c r="H361" s="3">
        <f>Balance[[#This Row],[End of Day Account Value]]-Balance[[#This Row],[Cumulative sent]]</f>
        <v>43798.088000000003</v>
      </c>
      <c r="I361" s="4">
        <f>IFERROR(Balance[[#This Row],[P/L]]/Balance[[#This Row],[Cumulative sent]],0)</f>
        <v>41.768474296962033</v>
      </c>
    </row>
    <row r="362" spans="1:9" x14ac:dyDescent="0.3">
      <c r="A362" t="s">
        <v>364</v>
      </c>
      <c r="B362" s="1">
        <v>-36763.96</v>
      </c>
      <c r="C362" s="1">
        <v>83528.479999999996</v>
      </c>
      <c r="D362" s="1">
        <v>0</v>
      </c>
      <c r="E362" s="21">
        <v>0</v>
      </c>
      <c r="F362" s="1">
        <v>46764.52</v>
      </c>
      <c r="G362" s="2">
        <f>IF(ISNUMBER(G361),G361+Balance[[#This Row],[Withdrawal/Deposit]],0)</f>
        <v>1048.5919999999999</v>
      </c>
      <c r="H362" s="3">
        <f>Balance[[#This Row],[End of Day Account Value]]-Balance[[#This Row],[Cumulative sent]]</f>
        <v>45715.928</v>
      </c>
      <c r="I362" s="4">
        <f>IFERROR(Balance[[#This Row],[P/L]]/Balance[[#This Row],[Cumulative sent]],0)</f>
        <v>43.597441140119329</v>
      </c>
    </row>
    <row r="363" spans="1:9" x14ac:dyDescent="0.3">
      <c r="A363" t="s">
        <v>365</v>
      </c>
      <c r="B363" s="1">
        <v>-36763.96</v>
      </c>
      <c r="C363" s="1">
        <v>82136.28</v>
      </c>
      <c r="D363" s="1">
        <v>0</v>
      </c>
      <c r="E363" s="21">
        <v>0</v>
      </c>
      <c r="F363" s="1">
        <v>45372.32</v>
      </c>
      <c r="G363" s="2">
        <f>IF(ISNUMBER(G362),G362+Balance[[#This Row],[Withdrawal/Deposit]],0)</f>
        <v>1048.5919999999999</v>
      </c>
      <c r="H363" s="3">
        <f>Balance[[#This Row],[End of Day Account Value]]-Balance[[#This Row],[Cumulative sent]]</f>
        <v>44323.728000000003</v>
      </c>
      <c r="I363" s="4">
        <f>IFERROR(Balance[[#This Row],[P/L]]/Balance[[#This Row],[Cumulative sent]],0)</f>
        <v>42.2697560156858</v>
      </c>
    </row>
    <row r="364" spans="1:9" x14ac:dyDescent="0.3">
      <c r="A364" t="s">
        <v>366</v>
      </c>
      <c r="B364" s="1">
        <v>-36763.96</v>
      </c>
      <c r="C364" s="1">
        <v>82491.08</v>
      </c>
      <c r="D364" s="1">
        <v>0</v>
      </c>
      <c r="E364" s="21">
        <v>0</v>
      </c>
      <c r="F364" s="1">
        <v>45727.12</v>
      </c>
      <c r="G364" s="2">
        <f>IF(ISNUMBER(G363),G363+Balance[[#This Row],[Withdrawal/Deposit]],0)</f>
        <v>1048.5919999999999</v>
      </c>
      <c r="H364" s="3">
        <f>Balance[[#This Row],[End of Day Account Value]]-Balance[[#This Row],[Cumulative sent]]</f>
        <v>44678.528000000006</v>
      </c>
      <c r="I364" s="4">
        <f>IFERROR(Balance[[#This Row],[P/L]]/Balance[[#This Row],[Cumulative sent]],0)</f>
        <v>42.608114500206</v>
      </c>
    </row>
    <row r="365" spans="1:9" x14ac:dyDescent="0.3">
      <c r="A365" t="s">
        <v>367</v>
      </c>
      <c r="B365" s="1">
        <v>-36763.96</v>
      </c>
      <c r="C365" s="1">
        <v>87712.960000000006</v>
      </c>
      <c r="D365" s="1">
        <v>0</v>
      </c>
      <c r="E365" s="21">
        <v>0</v>
      </c>
      <c r="F365" s="1">
        <v>50949</v>
      </c>
      <c r="G365" s="2">
        <f>IF(ISNUMBER(G364),G364+Balance[[#This Row],[Withdrawal/Deposit]],0)</f>
        <v>1048.5919999999999</v>
      </c>
      <c r="H365" s="3">
        <f>Balance[[#This Row],[End of Day Account Value]]-Balance[[#This Row],[Cumulative sent]]</f>
        <v>49900.408000000003</v>
      </c>
      <c r="I365" s="4">
        <f>IFERROR(Balance[[#This Row],[P/L]]/Balance[[#This Row],[Cumulative sent]],0)</f>
        <v>47.588011352365847</v>
      </c>
    </row>
    <row r="366" spans="1:9" x14ac:dyDescent="0.3">
      <c r="A366" t="s">
        <v>368</v>
      </c>
      <c r="B366" s="1">
        <v>-36763.96</v>
      </c>
      <c r="C366" s="1">
        <v>91154.76</v>
      </c>
      <c r="D366" s="1">
        <v>0</v>
      </c>
      <c r="E366" s="21">
        <v>0</v>
      </c>
      <c r="F366" s="1">
        <v>54390.8</v>
      </c>
      <c r="G366" s="2">
        <f>IF(ISNUMBER(G365),G365+Balance[[#This Row],[Withdrawal/Deposit]],0)</f>
        <v>1048.5919999999999</v>
      </c>
      <c r="H366" s="3">
        <f>Balance[[#This Row],[End of Day Account Value]]-Balance[[#This Row],[Cumulative sent]]</f>
        <v>53342.208000000006</v>
      </c>
      <c r="I366" s="4">
        <f>IFERROR(Balance[[#This Row],[P/L]]/Balance[[#This Row],[Cumulative sent]],0)</f>
        <v>50.870317530555269</v>
      </c>
    </row>
    <row r="367" spans="1:9" x14ac:dyDescent="0.3">
      <c r="A367" t="s">
        <v>369</v>
      </c>
      <c r="B367" s="1">
        <v>-36763.96</v>
      </c>
      <c r="C367" s="1">
        <v>90162.48</v>
      </c>
      <c r="D367" s="1">
        <v>0</v>
      </c>
      <c r="E367" s="21">
        <v>0</v>
      </c>
      <c r="F367" s="1">
        <v>53398.52</v>
      </c>
      <c r="G367" s="2">
        <f>IF(ISNUMBER(G366),G366+Balance[[#This Row],[Withdrawal/Deposit]],0)</f>
        <v>1048.5919999999999</v>
      </c>
      <c r="H367" s="3">
        <f>Balance[[#This Row],[End of Day Account Value]]-Balance[[#This Row],[Cumulative sent]]</f>
        <v>52349.928</v>
      </c>
      <c r="I367" s="4">
        <f>IFERROR(Balance[[#This Row],[P/L]]/Balance[[#This Row],[Cumulative sent]],0)</f>
        <v>49.924020019225786</v>
      </c>
    </row>
    <row r="368" spans="1:9" x14ac:dyDescent="0.3">
      <c r="A368" t="s">
        <v>370</v>
      </c>
      <c r="B368" s="1">
        <v>-21279.31</v>
      </c>
      <c r="C368" s="1">
        <v>85304.44</v>
      </c>
      <c r="D368" s="1">
        <v>0</v>
      </c>
      <c r="E368" s="21">
        <v>0</v>
      </c>
      <c r="F368" s="1">
        <v>64025.13</v>
      </c>
      <c r="G368" s="2">
        <f>IF(ISNUMBER(G367),G367+Balance[[#This Row],[Withdrawal/Deposit]],0)</f>
        <v>1048.5919999999999</v>
      </c>
      <c r="H368" s="3">
        <f>Balance[[#This Row],[End of Day Account Value]]-Balance[[#This Row],[Cumulative sent]]</f>
        <v>62976.538</v>
      </c>
      <c r="I368" s="4">
        <f>IFERROR(Balance[[#This Row],[P/L]]/Balance[[#This Row],[Cumulative sent]],0)</f>
        <v>60.05819041152327</v>
      </c>
    </row>
    <row r="369" spans="1:9" x14ac:dyDescent="0.3">
      <c r="A369" t="s">
        <v>371</v>
      </c>
      <c r="B369" s="1">
        <v>-21279.31</v>
      </c>
      <c r="C369" s="1">
        <v>79420.289999999994</v>
      </c>
      <c r="D369" s="1">
        <v>0</v>
      </c>
      <c r="E369" s="21">
        <v>0</v>
      </c>
      <c r="F369" s="1">
        <v>58140.98</v>
      </c>
      <c r="G369" s="2">
        <f>IF(ISNUMBER(G368),G368+Balance[[#This Row],[Withdrawal/Deposit]],0)</f>
        <v>1048.5919999999999</v>
      </c>
      <c r="H369" s="3">
        <f>Balance[[#This Row],[End of Day Account Value]]-Balance[[#This Row],[Cumulative sent]]</f>
        <v>57092.388000000006</v>
      </c>
      <c r="I369" s="4">
        <f>IFERROR(Balance[[#This Row],[P/L]]/Balance[[#This Row],[Cumulative sent]],0)</f>
        <v>54.446713306986908</v>
      </c>
    </row>
    <row r="370" spans="1:9" x14ac:dyDescent="0.3">
      <c r="A370" t="s">
        <v>372</v>
      </c>
      <c r="B370" s="1">
        <v>-21279.31</v>
      </c>
      <c r="C370" s="1">
        <v>72748.05</v>
      </c>
      <c r="D370" s="1">
        <v>0</v>
      </c>
      <c r="E370" s="21">
        <v>0</v>
      </c>
      <c r="F370" s="1">
        <v>51468.74</v>
      </c>
      <c r="G370" s="2">
        <f>IF(ISNUMBER(G369),G369+Balance[[#This Row],[Withdrawal/Deposit]],0)</f>
        <v>1048.5919999999999</v>
      </c>
      <c r="H370" s="3">
        <f>Balance[[#This Row],[End of Day Account Value]]-Balance[[#This Row],[Cumulative sent]]</f>
        <v>50420.148000000001</v>
      </c>
      <c r="I370" s="4">
        <f>IFERROR(Balance[[#This Row],[P/L]]/Balance[[#This Row],[Cumulative sent]],0)</f>
        <v>48.083666478477816</v>
      </c>
    </row>
    <row r="371" spans="1:9" x14ac:dyDescent="0.3">
      <c r="A371" t="s">
        <v>373</v>
      </c>
      <c r="B371" s="1">
        <v>-21279.31</v>
      </c>
      <c r="C371" s="1">
        <v>63428.94</v>
      </c>
      <c r="D371" s="1">
        <v>0</v>
      </c>
      <c r="E371" s="21">
        <v>0</v>
      </c>
      <c r="F371" s="1">
        <v>42149.63</v>
      </c>
      <c r="G371" s="2">
        <f>IF(ISNUMBER(G370),G370+Balance[[#This Row],[Withdrawal/Deposit]],0)</f>
        <v>1048.5919999999999</v>
      </c>
      <c r="H371" s="3">
        <f>Balance[[#This Row],[End of Day Account Value]]-Balance[[#This Row],[Cumulative sent]]</f>
        <v>41101.038</v>
      </c>
      <c r="I371" s="4">
        <f>IFERROR(Balance[[#This Row],[P/L]]/Balance[[#This Row],[Cumulative sent]],0)</f>
        <v>39.196406228542664</v>
      </c>
    </row>
    <row r="372" spans="1:9" x14ac:dyDescent="0.3">
      <c r="A372" t="s">
        <v>374</v>
      </c>
      <c r="B372" s="1">
        <v>-21279.31</v>
      </c>
      <c r="C372" s="1">
        <v>66277.78</v>
      </c>
      <c r="D372" s="1">
        <v>0</v>
      </c>
      <c r="E372" s="21">
        <v>0</v>
      </c>
      <c r="F372" s="1">
        <v>44998.47</v>
      </c>
      <c r="G372" s="2">
        <f>IF(ISNUMBER(G371),G371+Balance[[#This Row],[Withdrawal/Deposit]],0)</f>
        <v>1048.5919999999999</v>
      </c>
      <c r="H372" s="3">
        <f>Balance[[#This Row],[End of Day Account Value]]-Balance[[#This Row],[Cumulative sent]]</f>
        <v>43949.878000000004</v>
      </c>
      <c r="I372" s="4">
        <f>IFERROR(Balance[[#This Row],[P/L]]/Balance[[#This Row],[Cumulative sent]],0)</f>
        <v>41.913230312647826</v>
      </c>
    </row>
    <row r="373" spans="1:9" x14ac:dyDescent="0.3">
      <c r="A373" t="s">
        <v>375</v>
      </c>
      <c r="B373" s="1">
        <v>949.95</v>
      </c>
      <c r="C373" s="1">
        <v>23991.02</v>
      </c>
      <c r="D373" s="1">
        <v>0</v>
      </c>
      <c r="E373" s="21">
        <v>0</v>
      </c>
      <c r="F373" s="1">
        <v>24940.97</v>
      </c>
      <c r="G373" s="2">
        <f>IF(ISNUMBER(G372),G372+Balance[[#This Row],[Withdrawal/Deposit]],0)</f>
        <v>1048.5919999999999</v>
      </c>
      <c r="H373" s="3">
        <f>Balance[[#This Row],[End of Day Account Value]]-Balance[[#This Row],[Cumulative sent]]</f>
        <v>23892.378000000001</v>
      </c>
      <c r="I373" s="4">
        <f>IFERROR(Balance[[#This Row],[P/L]]/Balance[[#This Row],[Cumulative sent]],0)</f>
        <v>22.785199581915563</v>
      </c>
    </row>
    <row r="374" spans="1:9" x14ac:dyDescent="0.3">
      <c r="A374" t="s">
        <v>376</v>
      </c>
      <c r="B374" s="1">
        <v>-40345.07</v>
      </c>
      <c r="C374" s="1">
        <v>73256</v>
      </c>
      <c r="D374" s="1">
        <v>0</v>
      </c>
      <c r="E374" s="21">
        <v>0</v>
      </c>
      <c r="F374" s="1">
        <v>32910.93</v>
      </c>
      <c r="G374" s="2">
        <f>IF(ISNUMBER(G373),G373+Balance[[#This Row],[Withdrawal/Deposit]],0)</f>
        <v>1048.5919999999999</v>
      </c>
      <c r="H374" s="3">
        <f>Balance[[#This Row],[End of Day Account Value]]-Balance[[#This Row],[Cumulative sent]]</f>
        <v>31862.338</v>
      </c>
      <c r="I374" s="4">
        <f>IFERROR(Balance[[#This Row],[P/L]]/Balance[[#This Row],[Cumulative sent]],0)</f>
        <v>30.385829760288086</v>
      </c>
    </row>
    <row r="375" spans="1:9" x14ac:dyDescent="0.3">
      <c r="A375" t="s">
        <v>377</v>
      </c>
      <c r="B375" s="1">
        <v>-40345.07</v>
      </c>
      <c r="C375" s="1">
        <v>74268</v>
      </c>
      <c r="D375" s="1">
        <v>0</v>
      </c>
      <c r="E375" s="21">
        <v>0</v>
      </c>
      <c r="F375" s="1">
        <v>33922.93</v>
      </c>
      <c r="G375" s="2">
        <f>IF(ISNUMBER(G374),G374+Balance[[#This Row],[Withdrawal/Deposit]],0)</f>
        <v>1048.5919999999999</v>
      </c>
      <c r="H375" s="3">
        <f>Balance[[#This Row],[End of Day Account Value]]-Balance[[#This Row],[Cumulative sent]]</f>
        <v>32874.338000000003</v>
      </c>
      <c r="I375" s="4">
        <f>IFERROR(Balance[[#This Row],[P/L]]/Balance[[#This Row],[Cumulative sent]],0)</f>
        <v>31.350933442177709</v>
      </c>
    </row>
    <row r="376" spans="1:9" x14ac:dyDescent="0.3">
      <c r="A376" t="s">
        <v>378</v>
      </c>
      <c r="B376" s="1">
        <v>-35665.07</v>
      </c>
      <c r="C376" s="1">
        <v>74544</v>
      </c>
      <c r="D376" s="1">
        <v>0</v>
      </c>
      <c r="E376" s="21">
        <v>0</v>
      </c>
      <c r="F376" s="1">
        <v>38878.93</v>
      </c>
      <c r="G376" s="2">
        <f>IF(ISNUMBER(G375),G375+Balance[[#This Row],[Withdrawal/Deposit]],0)</f>
        <v>1048.5919999999999</v>
      </c>
      <c r="H376" s="3">
        <f>Balance[[#This Row],[End of Day Account Value]]-Balance[[#This Row],[Cumulative sent]]</f>
        <v>37830.338000000003</v>
      </c>
      <c r="I376" s="4">
        <f>IFERROR(Balance[[#This Row],[P/L]]/Balance[[#This Row],[Cumulative sent]],0)</f>
        <v>36.077271236095648</v>
      </c>
    </row>
    <row r="377" spans="1:9" x14ac:dyDescent="0.3">
      <c r="A377" t="s">
        <v>379</v>
      </c>
      <c r="B377" s="1">
        <v>-35665.07</v>
      </c>
      <c r="C377" s="1">
        <v>83924</v>
      </c>
      <c r="D377" s="1">
        <v>0</v>
      </c>
      <c r="E377" s="21">
        <v>0</v>
      </c>
      <c r="F377" s="1">
        <v>48258.93</v>
      </c>
      <c r="G377" s="2">
        <f>IF(ISNUMBER(G376),G376+Balance[[#This Row],[Withdrawal/Deposit]],0)</f>
        <v>1048.5919999999999</v>
      </c>
      <c r="H377" s="3">
        <f>Balance[[#This Row],[End of Day Account Value]]-Balance[[#This Row],[Cumulative sent]]</f>
        <v>47210.338000000003</v>
      </c>
      <c r="I377" s="4">
        <f>IFERROR(Balance[[#This Row],[P/L]]/Balance[[#This Row],[Cumulative sent]],0)</f>
        <v>45.02259982910418</v>
      </c>
    </row>
    <row r="378" spans="1:9" x14ac:dyDescent="0.3">
      <c r="A378" t="s">
        <v>380</v>
      </c>
      <c r="B378" s="1">
        <v>-35665.07</v>
      </c>
      <c r="C378" s="1">
        <v>89952</v>
      </c>
      <c r="D378" s="1">
        <v>0</v>
      </c>
      <c r="E378" s="21">
        <v>0</v>
      </c>
      <c r="F378" s="1">
        <v>54286.93</v>
      </c>
      <c r="G378" s="2">
        <f>IF(ISNUMBER(G377),G377+Balance[[#This Row],[Withdrawal/Deposit]],0)</f>
        <v>1048.5919999999999</v>
      </c>
      <c r="H378" s="3">
        <f>Balance[[#This Row],[End of Day Account Value]]-Balance[[#This Row],[Cumulative sent]]</f>
        <v>53238.338000000003</v>
      </c>
      <c r="I378" s="4">
        <f>IFERROR(Balance[[#This Row],[P/L]]/Balance[[#This Row],[Cumulative sent]],0)</f>
        <v>50.771260890794522</v>
      </c>
    </row>
    <row r="379" spans="1:9" x14ac:dyDescent="0.3">
      <c r="A379" t="s">
        <v>381</v>
      </c>
      <c r="B379" s="1">
        <v>-35861.980000000003</v>
      </c>
      <c r="C379" s="1">
        <v>88352</v>
      </c>
      <c r="D379" s="1">
        <v>0</v>
      </c>
      <c r="E379" s="21">
        <v>0</v>
      </c>
      <c r="F379" s="1">
        <v>52490.02</v>
      </c>
      <c r="G379" s="2">
        <f>IF(ISNUMBER(G378),G378+Balance[[#This Row],[Withdrawal/Deposit]],0)</f>
        <v>1048.5919999999999</v>
      </c>
      <c r="H379" s="3">
        <f>Balance[[#This Row],[End of Day Account Value]]-Balance[[#This Row],[Cumulative sent]]</f>
        <v>51441.428</v>
      </c>
      <c r="I379" s="4">
        <f>IFERROR(Balance[[#This Row],[P/L]]/Balance[[#This Row],[Cumulative sent]],0)</f>
        <v>49.05762012298397</v>
      </c>
    </row>
    <row r="380" spans="1:9" x14ac:dyDescent="0.3">
      <c r="A380" t="s">
        <v>382</v>
      </c>
      <c r="B380" s="1">
        <v>-35861.980000000003</v>
      </c>
      <c r="C380" s="1">
        <v>84686</v>
      </c>
      <c r="D380" s="1">
        <v>0</v>
      </c>
      <c r="E380" s="21">
        <v>0</v>
      </c>
      <c r="F380" s="1">
        <v>48824.02</v>
      </c>
      <c r="G380" s="2">
        <f>IF(ISNUMBER(G379),G379+Balance[[#This Row],[Withdrawal/Deposit]],0)</f>
        <v>1048.5919999999999</v>
      </c>
      <c r="H380" s="3">
        <f>Balance[[#This Row],[End of Day Account Value]]-Balance[[#This Row],[Cumulative sent]]</f>
        <v>47775.428</v>
      </c>
      <c r="I380" s="4">
        <f>IFERROR(Balance[[#This Row],[P/L]]/Balance[[#This Row],[Cumulative sent]],0)</f>
        <v>45.56150342554588</v>
      </c>
    </row>
    <row r="381" spans="1:9" x14ac:dyDescent="0.3">
      <c r="A381" t="s">
        <v>383</v>
      </c>
      <c r="B381" s="1">
        <v>-35861.980000000003</v>
      </c>
      <c r="C381" s="1">
        <v>88430</v>
      </c>
      <c r="D381" s="1">
        <v>0</v>
      </c>
      <c r="E381" s="21">
        <v>0</v>
      </c>
      <c r="F381" s="1">
        <v>52568.02</v>
      </c>
      <c r="G381" s="2">
        <f>IF(ISNUMBER(G380),G380+Balance[[#This Row],[Withdrawal/Deposit]],0)</f>
        <v>1048.5919999999999</v>
      </c>
      <c r="H381" s="3">
        <f>Balance[[#This Row],[End of Day Account Value]]-Balance[[#This Row],[Cumulative sent]]</f>
        <v>51519.428</v>
      </c>
      <c r="I381" s="4">
        <f>IFERROR(Balance[[#This Row],[P/L]]/Balance[[#This Row],[Cumulative sent]],0)</f>
        <v>49.132005584631585</v>
      </c>
    </row>
    <row r="382" spans="1:9" x14ac:dyDescent="0.3">
      <c r="A382" t="s">
        <v>384</v>
      </c>
      <c r="B382" s="1">
        <v>-35878.93</v>
      </c>
      <c r="C382" s="1">
        <v>89878</v>
      </c>
      <c r="D382" s="1">
        <v>0</v>
      </c>
      <c r="E382" s="21">
        <v>0</v>
      </c>
      <c r="F382" s="1">
        <v>53999.07</v>
      </c>
      <c r="G382" s="2">
        <f>IF(ISNUMBER(G381),G381+Balance[[#This Row],[Withdrawal/Deposit]],0)</f>
        <v>1048.5919999999999</v>
      </c>
      <c r="H382" s="3">
        <f>Balance[[#This Row],[End of Day Account Value]]-Balance[[#This Row],[Cumulative sent]]</f>
        <v>52950.478000000003</v>
      </c>
      <c r="I382" s="4">
        <f>IFERROR(Balance[[#This Row],[P/L]]/Balance[[#This Row],[Cumulative sent]],0)</f>
        <v>50.496740390924217</v>
      </c>
    </row>
    <row r="383" spans="1:9" x14ac:dyDescent="0.3">
      <c r="A383" t="s">
        <v>385</v>
      </c>
      <c r="B383" s="1">
        <v>-35878.93</v>
      </c>
      <c r="C383" s="1">
        <v>84846</v>
      </c>
      <c r="D383" s="1">
        <v>0</v>
      </c>
      <c r="E383" s="21">
        <v>0</v>
      </c>
      <c r="F383" s="1">
        <v>48967.07</v>
      </c>
      <c r="G383" s="2">
        <f>IF(ISNUMBER(G382),G382+Balance[[#This Row],[Withdrawal/Deposit]],0)</f>
        <v>1048.5919999999999</v>
      </c>
      <c r="H383" s="3">
        <f>Balance[[#This Row],[End of Day Account Value]]-Balance[[#This Row],[Cumulative sent]]</f>
        <v>47918.478000000003</v>
      </c>
      <c r="I383" s="4">
        <f>IFERROR(Balance[[#This Row],[P/L]]/Balance[[#This Row],[Cumulative sent]],0)</f>
        <v>45.697924454888089</v>
      </c>
    </row>
    <row r="384" spans="1:9" x14ac:dyDescent="0.3">
      <c r="A384" t="s">
        <v>386</v>
      </c>
      <c r="B384" s="1">
        <v>-35878.93</v>
      </c>
      <c r="C384" s="1">
        <v>76072</v>
      </c>
      <c r="D384" s="1">
        <v>0</v>
      </c>
      <c r="E384" s="21">
        <v>0</v>
      </c>
      <c r="F384" s="1">
        <v>40193.07</v>
      </c>
      <c r="G384" s="2">
        <f>IF(ISNUMBER(G383),G383+Balance[[#This Row],[Withdrawal/Deposit]],0)</f>
        <v>1048.5919999999999</v>
      </c>
      <c r="H384" s="3">
        <f>Balance[[#This Row],[End of Day Account Value]]-Balance[[#This Row],[Cumulative sent]]</f>
        <v>39144.478000000003</v>
      </c>
      <c r="I384" s="4">
        <f>IFERROR(Balance[[#This Row],[P/L]]/Balance[[#This Row],[Cumulative sent]],0)</f>
        <v>37.33051367929567</v>
      </c>
    </row>
    <row r="385" spans="1:9" x14ac:dyDescent="0.3">
      <c r="A385" t="s">
        <v>387</v>
      </c>
      <c r="B385" s="1">
        <v>-35878.93</v>
      </c>
      <c r="C385" s="1">
        <v>77558</v>
      </c>
      <c r="D385" s="1">
        <v>0</v>
      </c>
      <c r="E385" s="21">
        <v>0</v>
      </c>
      <c r="F385" s="1">
        <v>41679.07</v>
      </c>
      <c r="G385" s="2">
        <f>IF(ISNUMBER(G384),G384+Balance[[#This Row],[Withdrawal/Deposit]],0)</f>
        <v>1048.5919999999999</v>
      </c>
      <c r="H385" s="3">
        <f>Balance[[#This Row],[End of Day Account Value]]-Balance[[#This Row],[Cumulative sent]]</f>
        <v>40630.478000000003</v>
      </c>
      <c r="I385" s="4">
        <f>IFERROR(Balance[[#This Row],[P/L]]/Balance[[#This Row],[Cumulative sent]],0)</f>
        <v>38.747652089659283</v>
      </c>
    </row>
    <row r="386" spans="1:9" x14ac:dyDescent="0.3">
      <c r="A386" t="s">
        <v>388</v>
      </c>
      <c r="B386" s="1">
        <v>-35878.93</v>
      </c>
      <c r="C386" s="1">
        <v>81468</v>
      </c>
      <c r="D386" s="1">
        <v>0</v>
      </c>
      <c r="E386" s="21">
        <v>0</v>
      </c>
      <c r="F386" s="1">
        <v>45589.07</v>
      </c>
      <c r="G386" s="2">
        <f>IF(ISNUMBER(G385),G385+Balance[[#This Row],[Withdrawal/Deposit]],0)</f>
        <v>1048.5919999999999</v>
      </c>
      <c r="H386" s="3">
        <f>Balance[[#This Row],[End of Day Account Value]]-Balance[[#This Row],[Cumulative sent]]</f>
        <v>44540.478000000003</v>
      </c>
      <c r="I386" s="4">
        <f>IFERROR(Balance[[#This Row],[P/L]]/Balance[[#This Row],[Cumulative sent]],0)</f>
        <v>42.476461769687361</v>
      </c>
    </row>
    <row r="387" spans="1:9" x14ac:dyDescent="0.3">
      <c r="A387" t="s">
        <v>389</v>
      </c>
      <c r="B387" s="1">
        <v>-35878.93</v>
      </c>
      <c r="C387" s="1">
        <v>84240</v>
      </c>
      <c r="D387" s="1">
        <v>0</v>
      </c>
      <c r="E387" s="21">
        <v>0</v>
      </c>
      <c r="F387" s="1">
        <v>48361.07</v>
      </c>
      <c r="G387" s="2">
        <f>IF(ISNUMBER(G386),G386+Balance[[#This Row],[Withdrawal/Deposit]],0)</f>
        <v>1048.5919999999999</v>
      </c>
      <c r="H387" s="3">
        <f>Balance[[#This Row],[End of Day Account Value]]-Balance[[#This Row],[Cumulative sent]]</f>
        <v>47312.478000000003</v>
      </c>
      <c r="I387" s="4">
        <f>IFERROR(Balance[[#This Row],[P/L]]/Balance[[#This Row],[Cumulative sent]],0)</f>
        <v>45.120006637471974</v>
      </c>
    </row>
    <row r="388" spans="1:9" x14ac:dyDescent="0.3">
      <c r="A388" t="s">
        <v>390</v>
      </c>
      <c r="B388" s="1">
        <v>-35878.93</v>
      </c>
      <c r="C388" s="1">
        <v>83814</v>
      </c>
      <c r="D388" s="1">
        <v>0</v>
      </c>
      <c r="E388" s="21">
        <v>0</v>
      </c>
      <c r="F388" s="1">
        <v>47935.07</v>
      </c>
      <c r="G388" s="2">
        <f>IF(ISNUMBER(G387),G387+Balance[[#This Row],[Withdrawal/Deposit]],0)</f>
        <v>1048.5919999999999</v>
      </c>
      <c r="H388" s="3">
        <f>Balance[[#This Row],[End of Day Account Value]]-Balance[[#This Row],[Cumulative sent]]</f>
        <v>46886.478000000003</v>
      </c>
      <c r="I388" s="4">
        <f>IFERROR(Balance[[#This Row],[P/L]]/Balance[[#This Row],[Cumulative sent]],0)</f>
        <v>44.713747577704204</v>
      </c>
    </row>
    <row r="389" spans="1:9" x14ac:dyDescent="0.3">
      <c r="A389" t="s">
        <v>391</v>
      </c>
      <c r="B389" s="1">
        <v>-35878.93</v>
      </c>
      <c r="C389" s="1">
        <v>85802</v>
      </c>
      <c r="D389" s="1">
        <v>0</v>
      </c>
      <c r="E389" s="21">
        <v>0</v>
      </c>
      <c r="F389" s="1">
        <v>49923.07</v>
      </c>
      <c r="G389" s="2">
        <f>IF(ISNUMBER(G388),G388+Balance[[#This Row],[Withdrawal/Deposit]],0)</f>
        <v>1048.5919999999999</v>
      </c>
      <c r="H389" s="3">
        <f>Balance[[#This Row],[End of Day Account Value]]-Balance[[#This Row],[Cumulative sent]]</f>
        <v>48874.478000000003</v>
      </c>
      <c r="I389" s="4">
        <f>IFERROR(Balance[[#This Row],[P/L]]/Balance[[#This Row],[Cumulative sent]],0)</f>
        <v>46.609623189953773</v>
      </c>
    </row>
    <row r="390" spans="1:9" x14ac:dyDescent="0.3">
      <c r="A390" t="s">
        <v>392</v>
      </c>
      <c r="B390" s="1">
        <v>-35878.93</v>
      </c>
      <c r="C390" s="1">
        <v>89632</v>
      </c>
      <c r="D390" s="1">
        <v>0</v>
      </c>
      <c r="E390" s="21">
        <v>0</v>
      </c>
      <c r="F390" s="1">
        <v>53753.07</v>
      </c>
      <c r="G390" s="2">
        <f>IF(ISNUMBER(G389),G389+Balance[[#This Row],[Withdrawal/Deposit]],0)</f>
        <v>1048.5919999999999</v>
      </c>
      <c r="H390" s="3">
        <f>Balance[[#This Row],[End of Day Account Value]]-Balance[[#This Row],[Cumulative sent]]</f>
        <v>52704.478000000003</v>
      </c>
      <c r="I390" s="4">
        <f>IFERROR(Balance[[#This Row],[P/L]]/Balance[[#This Row],[Cumulative sent]],0)</f>
        <v>50.262140088804806</v>
      </c>
    </row>
    <row r="391" spans="1:9" x14ac:dyDescent="0.3">
      <c r="A391" t="s">
        <v>393</v>
      </c>
      <c r="B391" s="1">
        <v>-35878.93</v>
      </c>
      <c r="C391" s="1">
        <v>83018</v>
      </c>
      <c r="D391" s="1">
        <v>0</v>
      </c>
      <c r="E391" s="21">
        <v>0</v>
      </c>
      <c r="F391" s="1">
        <v>47139.07</v>
      </c>
      <c r="G391" s="2">
        <f>IF(ISNUMBER(G390),G390+Balance[[#This Row],[Withdrawal/Deposit]],0)</f>
        <v>1048.5919999999999</v>
      </c>
      <c r="H391" s="3">
        <f>Balance[[#This Row],[End of Day Account Value]]-Balance[[#This Row],[Cumulative sent]]</f>
        <v>46090.478000000003</v>
      </c>
      <c r="I391" s="4">
        <f>IFERROR(Balance[[#This Row],[P/L]]/Balance[[#This Row],[Cumulative sent]],0)</f>
        <v>43.954634404992611</v>
      </c>
    </row>
    <row r="392" spans="1:9" x14ac:dyDescent="0.3">
      <c r="A392" t="s">
        <v>394</v>
      </c>
      <c r="B392" s="1">
        <v>-35878.93</v>
      </c>
      <c r="C392" s="1">
        <v>85136</v>
      </c>
      <c r="D392" s="1">
        <v>0</v>
      </c>
      <c r="E392" s="21">
        <v>0</v>
      </c>
      <c r="F392" s="1">
        <v>49257.07</v>
      </c>
      <c r="G392" s="2">
        <f>IF(ISNUMBER(G391),G391+Balance[[#This Row],[Withdrawal/Deposit]],0)</f>
        <v>1048.5919999999999</v>
      </c>
      <c r="H392" s="3">
        <f>Balance[[#This Row],[End of Day Account Value]]-Balance[[#This Row],[Cumulative sent]]</f>
        <v>48208.478000000003</v>
      </c>
      <c r="I392" s="4">
        <f>IFERROR(Balance[[#This Row],[P/L]]/Balance[[#This Row],[Cumulative sent]],0)</f>
        <v>45.974485786654874</v>
      </c>
    </row>
    <row r="393" spans="1:9" x14ac:dyDescent="0.3">
      <c r="A393" t="s">
        <v>395</v>
      </c>
      <c r="B393" s="1">
        <v>-35878.93</v>
      </c>
      <c r="C393" s="1">
        <v>82796</v>
      </c>
      <c r="D393" s="1">
        <v>0</v>
      </c>
      <c r="E393" s="21">
        <v>0</v>
      </c>
      <c r="F393" s="1">
        <v>46917.07</v>
      </c>
      <c r="G393" s="2">
        <f>IF(ISNUMBER(G392),G392+Balance[[#This Row],[Withdrawal/Deposit]],0)</f>
        <v>1048.5919999999999</v>
      </c>
      <c r="H393" s="3">
        <f>Balance[[#This Row],[End of Day Account Value]]-Balance[[#This Row],[Cumulative sent]]</f>
        <v>45868.478000000003</v>
      </c>
      <c r="I393" s="4">
        <f>IFERROR(Balance[[#This Row],[P/L]]/Balance[[#This Row],[Cumulative sent]],0)</f>
        <v>43.742921937226306</v>
      </c>
    </row>
    <row r="394" spans="1:9" x14ac:dyDescent="0.3">
      <c r="A394" t="s">
        <v>396</v>
      </c>
      <c r="B394" s="1">
        <v>-35878.93</v>
      </c>
      <c r="C394" s="1">
        <v>85060</v>
      </c>
      <c r="D394" s="1">
        <v>0</v>
      </c>
      <c r="E394" s="21">
        <v>0</v>
      </c>
      <c r="F394" s="1">
        <v>49181.07</v>
      </c>
      <c r="G394" s="2">
        <f>IF(ISNUMBER(G393),G393+Balance[[#This Row],[Withdrawal/Deposit]],0)</f>
        <v>1048.5919999999999</v>
      </c>
      <c r="H394" s="3">
        <f>Balance[[#This Row],[End of Day Account Value]]-Balance[[#This Row],[Cumulative sent]]</f>
        <v>48132.478000000003</v>
      </c>
      <c r="I394" s="4">
        <f>IFERROR(Balance[[#This Row],[P/L]]/Balance[[#This Row],[Cumulative sent]],0)</f>
        <v>45.902007644536681</v>
      </c>
    </row>
    <row r="395" spans="1:9" x14ac:dyDescent="0.3">
      <c r="A395" t="s">
        <v>397</v>
      </c>
      <c r="B395" s="1">
        <v>-35878.93</v>
      </c>
      <c r="C395" s="1">
        <v>85184</v>
      </c>
      <c r="D395" s="1">
        <v>0</v>
      </c>
      <c r="E395" s="21">
        <v>0</v>
      </c>
      <c r="F395" s="1">
        <v>49305.07</v>
      </c>
      <c r="G395" s="2">
        <f>IF(ISNUMBER(G394),G394+Balance[[#This Row],[Withdrawal/Deposit]],0)</f>
        <v>1048.5919999999999</v>
      </c>
      <c r="H395" s="3">
        <f>Balance[[#This Row],[End of Day Account Value]]-Balance[[#This Row],[Cumulative sent]]</f>
        <v>48256.478000000003</v>
      </c>
      <c r="I395" s="4">
        <f>IFERROR(Balance[[#This Row],[P/L]]/Balance[[#This Row],[Cumulative sent]],0)</f>
        <v>46.020261455361101</v>
      </c>
    </row>
    <row r="396" spans="1:9" x14ac:dyDescent="0.3">
      <c r="A396" t="s">
        <v>398</v>
      </c>
      <c r="B396" s="1">
        <v>-35878.93</v>
      </c>
      <c r="C396" s="1">
        <v>86800</v>
      </c>
      <c r="D396" s="1">
        <v>0</v>
      </c>
      <c r="E396" s="21">
        <v>0</v>
      </c>
      <c r="F396" s="1">
        <v>50921.07</v>
      </c>
      <c r="G396" s="2">
        <f>IF(ISNUMBER(G395),G395+Balance[[#This Row],[Withdrawal/Deposit]],0)</f>
        <v>1048.5919999999999</v>
      </c>
      <c r="H396" s="3">
        <f>Balance[[#This Row],[End of Day Account Value]]-Balance[[#This Row],[Cumulative sent]]</f>
        <v>49872.478000000003</v>
      </c>
      <c r="I396" s="4">
        <f>IFERROR(Balance[[#This Row],[P/L]]/Balance[[#This Row],[Cumulative sent]],0)</f>
        <v>47.561375635137409</v>
      </c>
    </row>
    <row r="397" spans="1:9" x14ac:dyDescent="0.3">
      <c r="A397" t="s">
        <v>399</v>
      </c>
      <c r="B397" s="1">
        <v>-35878.93</v>
      </c>
      <c r="C397" s="1">
        <v>88460</v>
      </c>
      <c r="D397" s="1">
        <v>0</v>
      </c>
      <c r="E397" s="21">
        <v>0</v>
      </c>
      <c r="F397" s="1">
        <v>52581.07</v>
      </c>
      <c r="G397" s="2">
        <f>IF(ISNUMBER(G396),G396+Balance[[#This Row],[Withdrawal/Deposit]],0)</f>
        <v>1048.5919999999999</v>
      </c>
      <c r="H397" s="3">
        <f>Balance[[#This Row],[End of Day Account Value]]-Balance[[#This Row],[Cumulative sent]]</f>
        <v>51532.478000000003</v>
      </c>
      <c r="I397" s="4">
        <f>IFERROR(Balance[[#This Row],[P/L]]/Balance[[#This Row],[Cumulative sent]],0)</f>
        <v>49.144450844561099</v>
      </c>
    </row>
    <row r="398" spans="1:9" x14ac:dyDescent="0.3">
      <c r="A398" t="s">
        <v>400</v>
      </c>
      <c r="B398" s="1">
        <v>-35878.93</v>
      </c>
      <c r="C398" s="1">
        <v>89330</v>
      </c>
      <c r="D398" s="1">
        <v>0</v>
      </c>
      <c r="E398" s="21">
        <v>0</v>
      </c>
      <c r="F398" s="1">
        <v>53451.07</v>
      </c>
      <c r="G398" s="2">
        <f>IF(ISNUMBER(G397),G397+Balance[[#This Row],[Withdrawal/Deposit]],0)</f>
        <v>1048.5919999999999</v>
      </c>
      <c r="H398" s="3">
        <f>Balance[[#This Row],[End of Day Account Value]]-Balance[[#This Row],[Cumulative sent]]</f>
        <v>52402.478000000003</v>
      </c>
      <c r="I398" s="4">
        <f>IFERROR(Balance[[#This Row],[P/L]]/Balance[[#This Row],[Cumulative sent]],0)</f>
        <v>49.974134839861463</v>
      </c>
    </row>
    <row r="399" spans="1:9" x14ac:dyDescent="0.3">
      <c r="A399" t="s">
        <v>401</v>
      </c>
      <c r="B399" s="1">
        <v>-35878.93</v>
      </c>
      <c r="C399" s="1">
        <v>92260</v>
      </c>
      <c r="D399" s="1">
        <v>0</v>
      </c>
      <c r="E399" s="21">
        <v>0</v>
      </c>
      <c r="F399" s="1">
        <v>56381.07</v>
      </c>
      <c r="G399" s="2">
        <f>IF(ISNUMBER(G398),G398+Balance[[#This Row],[Withdrawal/Deposit]],0)</f>
        <v>1048.5919999999999</v>
      </c>
      <c r="H399" s="3">
        <f>Balance[[#This Row],[End of Day Account Value]]-Balance[[#This Row],[Cumulative sent]]</f>
        <v>55332.478000000003</v>
      </c>
      <c r="I399" s="4">
        <f>IFERROR(Balance[[#This Row],[P/L]]/Balance[[#This Row],[Cumulative sent]],0)</f>
        <v>52.768357950470737</v>
      </c>
    </row>
    <row r="400" spans="1:9" x14ac:dyDescent="0.3">
      <c r="A400" t="s">
        <v>402</v>
      </c>
      <c r="B400" s="1">
        <v>-35878.93</v>
      </c>
      <c r="C400" s="1">
        <v>89776</v>
      </c>
      <c r="D400" s="1">
        <v>0</v>
      </c>
      <c r="E400" s="21">
        <v>0</v>
      </c>
      <c r="F400" s="1">
        <v>53897.07</v>
      </c>
      <c r="G400" s="2">
        <f>IF(ISNUMBER(G399),G399+Balance[[#This Row],[Withdrawal/Deposit]],0)</f>
        <v>1048.5919999999999</v>
      </c>
      <c r="H400" s="3">
        <f>Balance[[#This Row],[End of Day Account Value]]-Balance[[#This Row],[Cumulative sent]]</f>
        <v>52848.478000000003</v>
      </c>
      <c r="I400" s="4">
        <f>IFERROR(Balance[[#This Row],[P/L]]/Balance[[#This Row],[Cumulative sent]],0)</f>
        <v>50.399467094923487</v>
      </c>
    </row>
    <row r="401" spans="1:9" x14ac:dyDescent="0.3">
      <c r="A401" t="s">
        <v>403</v>
      </c>
      <c r="B401" s="1">
        <v>-36095.68</v>
      </c>
      <c r="C401" s="1">
        <v>87934</v>
      </c>
      <c r="D401" s="1">
        <v>0</v>
      </c>
      <c r="E401" s="21">
        <v>0</v>
      </c>
      <c r="F401" s="1">
        <v>51838.32</v>
      </c>
      <c r="G401" s="2">
        <f>IF(ISNUMBER(G400),G400+Balance[[#This Row],[Withdrawal/Deposit]],0)</f>
        <v>1048.5919999999999</v>
      </c>
      <c r="H401" s="3">
        <f>Balance[[#This Row],[End of Day Account Value]]-Balance[[#This Row],[Cumulative sent]]</f>
        <v>50789.728000000003</v>
      </c>
      <c r="I401" s="4">
        <f>IFERROR(Balance[[#This Row],[P/L]]/Balance[[#This Row],[Cumulative sent]],0)</f>
        <v>48.436120054320469</v>
      </c>
    </row>
    <row r="402" spans="1:9" x14ac:dyDescent="0.3">
      <c r="A402" t="s">
        <v>404</v>
      </c>
      <c r="B402" s="1">
        <v>-36095.68</v>
      </c>
      <c r="C402" s="1">
        <v>86166</v>
      </c>
      <c r="D402" s="1">
        <v>0</v>
      </c>
      <c r="E402" s="21">
        <v>0</v>
      </c>
      <c r="F402" s="1">
        <v>50070.32</v>
      </c>
      <c r="G402" s="2">
        <f>IF(ISNUMBER(G401),G401+Balance[[#This Row],[Withdrawal/Deposit]],0)</f>
        <v>1048.5919999999999</v>
      </c>
      <c r="H402" s="3">
        <f>Balance[[#This Row],[End of Day Account Value]]-Balance[[#This Row],[Cumulative sent]]</f>
        <v>49021.728000000003</v>
      </c>
      <c r="I402" s="4">
        <f>IFERROR(Balance[[#This Row],[P/L]]/Balance[[#This Row],[Cumulative sent]],0)</f>
        <v>46.750049590307775</v>
      </c>
    </row>
    <row r="403" spans="1:9" x14ac:dyDescent="0.3">
      <c r="A403" t="s">
        <v>405</v>
      </c>
      <c r="B403" s="1">
        <v>-36095.68</v>
      </c>
      <c r="C403" s="1">
        <v>84388</v>
      </c>
      <c r="D403" s="1">
        <v>0</v>
      </c>
      <c r="E403" s="21">
        <v>0</v>
      </c>
      <c r="F403" s="1">
        <v>48292.32</v>
      </c>
      <c r="G403" s="2">
        <f>IF(ISNUMBER(G402),G402+Balance[[#This Row],[Withdrawal/Deposit]],0)</f>
        <v>1048.5919999999999</v>
      </c>
      <c r="H403" s="3">
        <f>Balance[[#This Row],[End of Day Account Value]]-Balance[[#This Row],[Cumulative sent]]</f>
        <v>47243.728000000003</v>
      </c>
      <c r="I403" s="4">
        <f>IFERROR(Balance[[#This Row],[P/L]]/Balance[[#This Row],[Cumulative sent]],0)</f>
        <v>45.054442528647947</v>
      </c>
    </row>
    <row r="404" spans="1:9" x14ac:dyDescent="0.3">
      <c r="A404" t="s">
        <v>406</v>
      </c>
      <c r="B404" s="1">
        <v>-36095.68</v>
      </c>
      <c r="C404" s="1">
        <v>84528</v>
      </c>
      <c r="D404" s="1">
        <v>0</v>
      </c>
      <c r="E404" s="21">
        <v>0</v>
      </c>
      <c r="F404" s="1">
        <v>48432.32</v>
      </c>
      <c r="G404" s="2">
        <f>IF(ISNUMBER(G403),G403+Balance[[#This Row],[Withdrawal/Deposit]],0)</f>
        <v>1048.5919999999999</v>
      </c>
      <c r="H404" s="3">
        <f>Balance[[#This Row],[End of Day Account Value]]-Balance[[#This Row],[Cumulative sent]]</f>
        <v>47383.728000000003</v>
      </c>
      <c r="I404" s="4">
        <f>IFERROR(Balance[[#This Row],[P/L]]/Balance[[#This Row],[Cumulative sent]],0)</f>
        <v>45.187954895707776</v>
      </c>
    </row>
    <row r="405" spans="1:9" x14ac:dyDescent="0.3">
      <c r="A405" t="s">
        <v>407</v>
      </c>
      <c r="B405" s="1">
        <v>-36095.68</v>
      </c>
      <c r="C405" s="1">
        <v>85158</v>
      </c>
      <c r="D405" s="1">
        <v>0</v>
      </c>
      <c r="E405" s="21">
        <v>0</v>
      </c>
      <c r="F405" s="1">
        <v>49062.32</v>
      </c>
      <c r="G405" s="2">
        <f>IF(ISNUMBER(G404),G404+Balance[[#This Row],[Withdrawal/Deposit]],0)</f>
        <v>1048.5919999999999</v>
      </c>
      <c r="H405" s="3">
        <f>Balance[[#This Row],[End of Day Account Value]]-Balance[[#This Row],[Cumulative sent]]</f>
        <v>48013.728000000003</v>
      </c>
      <c r="I405" s="4">
        <f>IFERROR(Balance[[#This Row],[P/L]]/Balance[[#This Row],[Cumulative sent]],0)</f>
        <v>45.788760547477004</v>
      </c>
    </row>
    <row r="406" spans="1:9" x14ac:dyDescent="0.3">
      <c r="A406" t="s">
        <v>408</v>
      </c>
      <c r="B406" s="1">
        <v>-36095.68</v>
      </c>
      <c r="C406" s="1">
        <v>84126</v>
      </c>
      <c r="D406" s="1">
        <v>0</v>
      </c>
      <c r="E406" s="21">
        <v>0</v>
      </c>
      <c r="F406" s="1">
        <v>48030.32</v>
      </c>
      <c r="G406" s="2">
        <f>IF(ISNUMBER(G405),G405+Balance[[#This Row],[Withdrawal/Deposit]],0)</f>
        <v>1048.5919999999999</v>
      </c>
      <c r="H406" s="3">
        <f>Balance[[#This Row],[End of Day Account Value]]-Balance[[#This Row],[Cumulative sent]]</f>
        <v>46981.728000000003</v>
      </c>
      <c r="I406" s="4">
        <f>IFERROR(Balance[[#This Row],[P/L]]/Balance[[#This Row],[Cumulative sent]],0)</f>
        <v>44.804583670293127</v>
      </c>
    </row>
    <row r="407" spans="1:9" x14ac:dyDescent="0.3">
      <c r="A407" t="s">
        <v>409</v>
      </c>
      <c r="B407" s="1">
        <v>-36095.68</v>
      </c>
      <c r="C407" s="1">
        <v>84056</v>
      </c>
      <c r="D407" s="1">
        <v>0</v>
      </c>
      <c r="E407" s="21">
        <v>0</v>
      </c>
      <c r="F407" s="1">
        <v>47960.32</v>
      </c>
      <c r="G407" s="2">
        <f>IF(ISNUMBER(G406),G406+Balance[[#This Row],[Withdrawal/Deposit]],0)</f>
        <v>1048.5919999999999</v>
      </c>
      <c r="H407" s="3">
        <f>Balance[[#This Row],[End of Day Account Value]]-Balance[[#This Row],[Cumulative sent]]</f>
        <v>46911.728000000003</v>
      </c>
      <c r="I407" s="4">
        <f>IFERROR(Balance[[#This Row],[P/L]]/Balance[[#This Row],[Cumulative sent]],0)</f>
        <v>44.737827486763209</v>
      </c>
    </row>
    <row r="408" spans="1:9" x14ac:dyDescent="0.3">
      <c r="A408" t="s">
        <v>410</v>
      </c>
      <c r="B408" s="1">
        <v>-36095.68</v>
      </c>
      <c r="C408" s="1">
        <v>84936</v>
      </c>
      <c r="D408" s="1">
        <v>0</v>
      </c>
      <c r="E408" s="21">
        <v>0</v>
      </c>
      <c r="F408" s="1">
        <v>48840.32</v>
      </c>
      <c r="G408" s="2">
        <f>IF(ISNUMBER(G407),G407+Balance[[#This Row],[Withdrawal/Deposit]],0)</f>
        <v>1048.5919999999999</v>
      </c>
      <c r="H408" s="3">
        <f>Balance[[#This Row],[End of Day Account Value]]-Balance[[#This Row],[Cumulative sent]]</f>
        <v>47791.728000000003</v>
      </c>
      <c r="I408" s="4">
        <f>IFERROR(Balance[[#This Row],[P/L]]/Balance[[#This Row],[Cumulative sent]],0)</f>
        <v>45.577048079710707</v>
      </c>
    </row>
    <row r="409" spans="1:9" x14ac:dyDescent="0.3">
      <c r="A409" t="s">
        <v>411</v>
      </c>
      <c r="B409" s="1">
        <v>-36095.68</v>
      </c>
      <c r="C409" s="1">
        <v>81204</v>
      </c>
      <c r="D409" s="1">
        <v>0</v>
      </c>
      <c r="E409" s="21">
        <v>0</v>
      </c>
      <c r="F409" s="1">
        <v>45108.32</v>
      </c>
      <c r="G409" s="2">
        <f>IF(ISNUMBER(G408),G408+Balance[[#This Row],[Withdrawal/Deposit]],0)</f>
        <v>1048.5919999999999</v>
      </c>
      <c r="H409" s="3">
        <f>Balance[[#This Row],[End of Day Account Value]]-Balance[[#This Row],[Cumulative sent]]</f>
        <v>44059.728000000003</v>
      </c>
      <c r="I409" s="4">
        <f>IFERROR(Balance[[#This Row],[P/L]]/Balance[[#This Row],[Cumulative sent]],0)</f>
        <v>42.017989837801558</v>
      </c>
    </row>
    <row r="410" spans="1:9" x14ac:dyDescent="0.3">
      <c r="A410" t="s">
        <v>412</v>
      </c>
      <c r="B410" s="1">
        <v>-36095.68</v>
      </c>
      <c r="C410" s="1">
        <v>82166</v>
      </c>
      <c r="D410" s="1">
        <v>0</v>
      </c>
      <c r="E410" s="21">
        <v>0</v>
      </c>
      <c r="F410" s="1">
        <v>46070.32</v>
      </c>
      <c r="G410" s="2">
        <f>IF(ISNUMBER(G409),G409+Balance[[#This Row],[Withdrawal/Deposit]],0)</f>
        <v>1048.5919999999999</v>
      </c>
      <c r="H410" s="3">
        <f>Balance[[#This Row],[End of Day Account Value]]-Balance[[#This Row],[Cumulative sent]]</f>
        <v>45021.728000000003</v>
      </c>
      <c r="I410" s="4">
        <f>IFERROR(Balance[[#This Row],[P/L]]/Balance[[#This Row],[Cumulative sent]],0)</f>
        <v>42.935410531455524</v>
      </c>
    </row>
    <row r="411" spans="1:9" x14ac:dyDescent="0.3">
      <c r="A411" t="s">
        <v>413</v>
      </c>
      <c r="B411" s="1">
        <v>-36095.68</v>
      </c>
      <c r="C411" s="1">
        <v>77608</v>
      </c>
      <c r="D411" s="1">
        <v>0</v>
      </c>
      <c r="E411" s="21">
        <v>0</v>
      </c>
      <c r="F411" s="1">
        <v>41512.32</v>
      </c>
      <c r="G411" s="2">
        <f>IF(ISNUMBER(G410),G410+Balance[[#This Row],[Withdrawal/Deposit]],0)</f>
        <v>1048.5919999999999</v>
      </c>
      <c r="H411" s="3">
        <f>Balance[[#This Row],[End of Day Account Value]]-Balance[[#This Row],[Cumulative sent]]</f>
        <v>40463.728000000003</v>
      </c>
      <c r="I411" s="4">
        <f>IFERROR(Balance[[#This Row],[P/L]]/Balance[[#This Row],[Cumulative sent]],0)</f>
        <v>38.588629323893379</v>
      </c>
    </row>
    <row r="412" spans="1:9" x14ac:dyDescent="0.3">
      <c r="A412" t="s">
        <v>414</v>
      </c>
      <c r="B412" s="1">
        <v>-36095.68</v>
      </c>
      <c r="C412" s="1">
        <v>80102</v>
      </c>
      <c r="D412" s="1">
        <v>0</v>
      </c>
      <c r="E412" s="21">
        <v>0</v>
      </c>
      <c r="F412" s="1">
        <v>44006.32</v>
      </c>
      <c r="G412" s="2">
        <f>IF(ISNUMBER(G411),G411+Balance[[#This Row],[Withdrawal/Deposit]],0)</f>
        <v>1048.5919999999999</v>
      </c>
      <c r="H412" s="3">
        <f>Balance[[#This Row],[End of Day Account Value]]-Balance[[#This Row],[Cumulative sent]]</f>
        <v>42957.728000000003</v>
      </c>
      <c r="I412" s="4">
        <f>IFERROR(Balance[[#This Row],[P/L]]/Balance[[#This Row],[Cumulative sent]],0)</f>
        <v>40.967056777087762</v>
      </c>
    </row>
    <row r="413" spans="1:9" x14ac:dyDescent="0.3">
      <c r="A413" t="s">
        <v>415</v>
      </c>
      <c r="B413" s="1">
        <v>-36095.68</v>
      </c>
      <c r="C413" s="1">
        <v>84780</v>
      </c>
      <c r="D413" s="1">
        <v>0</v>
      </c>
      <c r="E413" s="21">
        <v>0</v>
      </c>
      <c r="F413" s="1">
        <v>48684.32</v>
      </c>
      <c r="G413" s="2">
        <f>IF(ISNUMBER(G412),G412+Balance[[#This Row],[Withdrawal/Deposit]],0)</f>
        <v>1048.5919999999999</v>
      </c>
      <c r="H413" s="3">
        <f>Balance[[#This Row],[End of Day Account Value]]-Balance[[#This Row],[Cumulative sent]]</f>
        <v>47635.728000000003</v>
      </c>
      <c r="I413" s="4">
        <f>IFERROR(Balance[[#This Row],[P/L]]/Balance[[#This Row],[Cumulative sent]],0)</f>
        <v>45.428277156415469</v>
      </c>
    </row>
    <row r="414" spans="1:9" x14ac:dyDescent="0.3">
      <c r="A414" t="s">
        <v>416</v>
      </c>
      <c r="B414" s="1">
        <v>-36095.68</v>
      </c>
      <c r="C414" s="1">
        <v>84196</v>
      </c>
      <c r="D414" s="1">
        <v>0</v>
      </c>
      <c r="E414" s="21">
        <v>0</v>
      </c>
      <c r="F414" s="1">
        <v>48100.32</v>
      </c>
      <c r="G414" s="2">
        <f>IF(ISNUMBER(G413),G413+Balance[[#This Row],[Withdrawal/Deposit]],0)</f>
        <v>1048.5919999999999</v>
      </c>
      <c r="H414" s="3">
        <f>Balance[[#This Row],[End of Day Account Value]]-Balance[[#This Row],[Cumulative sent]]</f>
        <v>47051.728000000003</v>
      </c>
      <c r="I414" s="4">
        <f>IFERROR(Balance[[#This Row],[P/L]]/Balance[[#This Row],[Cumulative sent]],0)</f>
        <v>44.871339853823038</v>
      </c>
    </row>
    <row r="415" spans="1:9" x14ac:dyDescent="0.3">
      <c r="A415" t="s">
        <v>417</v>
      </c>
      <c r="B415" s="1">
        <v>-36095.68</v>
      </c>
      <c r="C415" s="1">
        <v>87618</v>
      </c>
      <c r="D415" s="1">
        <v>0</v>
      </c>
      <c r="E415" s="21">
        <v>0</v>
      </c>
      <c r="F415" s="1">
        <v>51522.32</v>
      </c>
      <c r="G415" s="2">
        <f>IF(ISNUMBER(G414),G414+Balance[[#This Row],[Withdrawal/Deposit]],0)</f>
        <v>1048.5919999999999</v>
      </c>
      <c r="H415" s="3">
        <f>Balance[[#This Row],[End of Day Account Value]]-Balance[[#This Row],[Cumulative sent]]</f>
        <v>50473.728000000003</v>
      </c>
      <c r="I415" s="4">
        <f>IFERROR(Balance[[#This Row],[P/L]]/Balance[[#This Row],[Cumulative sent]],0)</f>
        <v>48.13476356867114</v>
      </c>
    </row>
    <row r="416" spans="1:9" x14ac:dyDescent="0.3">
      <c r="A416" t="s">
        <v>418</v>
      </c>
      <c r="B416" s="1">
        <v>-36095.68</v>
      </c>
      <c r="C416" s="1">
        <v>85990</v>
      </c>
      <c r="D416" s="1">
        <v>0</v>
      </c>
      <c r="E416" s="21">
        <v>0</v>
      </c>
      <c r="F416" s="1">
        <v>49894.32</v>
      </c>
      <c r="G416" s="2">
        <f>IF(ISNUMBER(G415),G415+Balance[[#This Row],[Withdrawal/Deposit]],0)</f>
        <v>1048.5919999999999</v>
      </c>
      <c r="H416" s="3">
        <f>Balance[[#This Row],[End of Day Account Value]]-Balance[[#This Row],[Cumulative sent]]</f>
        <v>48845.728000000003</v>
      </c>
      <c r="I416" s="4">
        <f>IFERROR(Balance[[#This Row],[P/L]]/Balance[[#This Row],[Cumulative sent]],0)</f>
        <v>46.582205471718275</v>
      </c>
    </row>
    <row r="417" spans="1:9" x14ac:dyDescent="0.3">
      <c r="A417" t="s">
        <v>419</v>
      </c>
      <c r="B417" s="1">
        <v>-36095.68</v>
      </c>
      <c r="C417" s="1">
        <v>84252</v>
      </c>
      <c r="D417" s="1">
        <v>0</v>
      </c>
      <c r="E417" s="21">
        <v>0</v>
      </c>
      <c r="F417" s="1">
        <v>48156.32</v>
      </c>
      <c r="G417" s="2">
        <f>IF(ISNUMBER(G416),G416+Balance[[#This Row],[Withdrawal/Deposit]],0)</f>
        <v>1048.5919999999999</v>
      </c>
      <c r="H417" s="3">
        <f>Balance[[#This Row],[End of Day Account Value]]-Balance[[#This Row],[Cumulative sent]]</f>
        <v>47107.728000000003</v>
      </c>
      <c r="I417" s="4">
        <f>IFERROR(Balance[[#This Row],[P/L]]/Balance[[#This Row],[Cumulative sent]],0)</f>
        <v>44.92474480064697</v>
      </c>
    </row>
    <row r="418" spans="1:9" x14ac:dyDescent="0.3">
      <c r="A418" t="s">
        <v>420</v>
      </c>
      <c r="B418" s="1">
        <v>-36095.68</v>
      </c>
      <c r="C418" s="1">
        <v>83426</v>
      </c>
      <c r="D418" s="1">
        <v>0</v>
      </c>
      <c r="E418" s="21">
        <v>0</v>
      </c>
      <c r="F418" s="1">
        <v>47330.32</v>
      </c>
      <c r="G418" s="2">
        <f>IF(ISNUMBER(G417),G417+Balance[[#This Row],[Withdrawal/Deposit]],0)</f>
        <v>1048.5919999999999</v>
      </c>
      <c r="H418" s="3">
        <f>Balance[[#This Row],[End of Day Account Value]]-Balance[[#This Row],[Cumulative sent]]</f>
        <v>46281.728000000003</v>
      </c>
      <c r="I418" s="4">
        <f>IFERROR(Balance[[#This Row],[P/L]]/Balance[[#This Row],[Cumulative sent]],0)</f>
        <v>44.13702183499398</v>
      </c>
    </row>
    <row r="419" spans="1:9" x14ac:dyDescent="0.3">
      <c r="A419" t="s">
        <v>421</v>
      </c>
      <c r="B419" s="1">
        <v>-36095.68</v>
      </c>
      <c r="C419" s="1">
        <v>82352</v>
      </c>
      <c r="D419" s="1">
        <v>0</v>
      </c>
      <c r="E419" s="21">
        <v>0</v>
      </c>
      <c r="F419" s="1">
        <v>46256.32</v>
      </c>
      <c r="G419" s="2">
        <f>IF(ISNUMBER(G418),G418+Balance[[#This Row],[Withdrawal/Deposit]],0)</f>
        <v>1048.5919999999999</v>
      </c>
      <c r="H419" s="3">
        <f>Balance[[#This Row],[End of Day Account Value]]-Balance[[#This Row],[Cumulative sent]]</f>
        <v>45207.728000000003</v>
      </c>
      <c r="I419" s="4">
        <f>IFERROR(Balance[[#This Row],[P/L]]/Balance[[#This Row],[Cumulative sent]],0)</f>
        <v>43.112791247692151</v>
      </c>
    </row>
    <row r="420" spans="1:9" x14ac:dyDescent="0.3">
      <c r="A420" t="s">
        <v>422</v>
      </c>
      <c r="B420" s="1">
        <v>-36095.68</v>
      </c>
      <c r="C420" s="1">
        <v>81700</v>
      </c>
      <c r="D420" s="1">
        <v>0</v>
      </c>
      <c r="E420" s="21">
        <v>0</v>
      </c>
      <c r="F420" s="1">
        <v>45604.32</v>
      </c>
      <c r="G420" s="2">
        <f>IF(ISNUMBER(G419),G419+Balance[[#This Row],[Withdrawal/Deposit]],0)</f>
        <v>1048.5919999999999</v>
      </c>
      <c r="H420" s="3">
        <f>Balance[[#This Row],[End of Day Account Value]]-Balance[[#This Row],[Cumulative sent]]</f>
        <v>44555.728000000003</v>
      </c>
      <c r="I420" s="4">
        <f>IFERROR(Balance[[#This Row],[P/L]]/Balance[[#This Row],[Cumulative sent]],0)</f>
        <v>42.491005081099232</v>
      </c>
    </row>
    <row r="421" spans="1:9" x14ac:dyDescent="0.3">
      <c r="A421" t="s">
        <v>423</v>
      </c>
      <c r="B421" s="1">
        <v>-36321.03</v>
      </c>
      <c r="C421" s="1">
        <v>81618</v>
      </c>
      <c r="D421" s="1">
        <v>0</v>
      </c>
      <c r="E421" s="21">
        <v>0</v>
      </c>
      <c r="F421" s="1">
        <v>45296.97</v>
      </c>
      <c r="G421" s="2">
        <f>IF(ISNUMBER(G420),G420+Balance[[#This Row],[Withdrawal/Deposit]],0)</f>
        <v>1048.5919999999999</v>
      </c>
      <c r="H421" s="3">
        <f>Balance[[#This Row],[End of Day Account Value]]-Balance[[#This Row],[Cumulative sent]]</f>
        <v>44248.378000000004</v>
      </c>
      <c r="I421" s="4">
        <f>IFERROR(Balance[[#This Row],[P/L]]/Balance[[#This Row],[Cumulative sent]],0)</f>
        <v>42.197897752414676</v>
      </c>
    </row>
    <row r="422" spans="1:9" x14ac:dyDescent="0.3">
      <c r="A422" t="s">
        <v>424</v>
      </c>
      <c r="B422" s="1">
        <v>-36321.03</v>
      </c>
      <c r="C422" s="1">
        <v>88322</v>
      </c>
      <c r="D422" s="1">
        <v>0</v>
      </c>
      <c r="E422" s="21">
        <v>0</v>
      </c>
      <c r="F422" s="1">
        <v>52000.97</v>
      </c>
      <c r="G422" s="2">
        <f>IF(ISNUMBER(G421),G421+Balance[[#This Row],[Withdrawal/Deposit]],0)</f>
        <v>1048.5919999999999</v>
      </c>
      <c r="H422" s="3">
        <f>Balance[[#This Row],[End of Day Account Value]]-Balance[[#This Row],[Cumulative sent]]</f>
        <v>50952.378000000004</v>
      </c>
      <c r="I422" s="4">
        <f>IFERROR(Balance[[#This Row],[P/L]]/Balance[[#This Row],[Cumulative sent]],0)</f>
        <v>48.59123281505105</v>
      </c>
    </row>
    <row r="423" spans="1:9" x14ac:dyDescent="0.3">
      <c r="A423" t="s">
        <v>425</v>
      </c>
      <c r="B423" s="1">
        <v>-36321.03</v>
      </c>
      <c r="C423" s="1">
        <v>97328</v>
      </c>
      <c r="D423" s="1">
        <v>0</v>
      </c>
      <c r="E423" s="21">
        <v>0</v>
      </c>
      <c r="F423" s="1">
        <v>61006.97</v>
      </c>
      <c r="G423" s="2">
        <f>IF(ISNUMBER(G422),G422+Balance[[#This Row],[Withdrawal/Deposit]],0)</f>
        <v>1048.5919999999999</v>
      </c>
      <c r="H423" s="3">
        <f>Balance[[#This Row],[End of Day Account Value]]-Balance[[#This Row],[Cumulative sent]]</f>
        <v>59958.378000000004</v>
      </c>
      <c r="I423" s="4">
        <f>IFERROR(Balance[[#This Row],[P/L]]/Balance[[#This Row],[Cumulative sent]],0)</f>
        <v>57.179892656056893</v>
      </c>
    </row>
    <row r="424" spans="1:9" x14ac:dyDescent="0.3">
      <c r="A424" t="s">
        <v>426</v>
      </c>
      <c r="B424" s="1">
        <v>-38294.379999999997</v>
      </c>
      <c r="C424" s="1">
        <v>101851.08</v>
      </c>
      <c r="D424" s="1">
        <v>0</v>
      </c>
      <c r="E424" s="21">
        <v>0</v>
      </c>
      <c r="F424" s="1">
        <v>63556.7</v>
      </c>
      <c r="G424" s="2">
        <f>IF(ISNUMBER(G423),G423+Balance[[#This Row],[Withdrawal/Deposit]],0)</f>
        <v>1048.5919999999999</v>
      </c>
      <c r="H424" s="3">
        <f>Balance[[#This Row],[End of Day Account Value]]-Balance[[#This Row],[Cumulative sent]]</f>
        <v>62508.108</v>
      </c>
      <c r="I424" s="4">
        <f>IFERROR(Balance[[#This Row],[P/L]]/Balance[[#This Row],[Cumulative sent]],0)</f>
        <v>59.611467567938732</v>
      </c>
    </row>
    <row r="425" spans="1:9" x14ac:dyDescent="0.3">
      <c r="A425" t="s">
        <v>427</v>
      </c>
      <c r="B425" s="1">
        <v>-38294.379999999997</v>
      </c>
      <c r="C425" s="1">
        <v>99880.44</v>
      </c>
      <c r="D425" s="1">
        <v>0</v>
      </c>
      <c r="E425" s="21">
        <v>0</v>
      </c>
      <c r="F425" s="1">
        <v>61586.06</v>
      </c>
      <c r="G425" s="2">
        <f>IF(ISNUMBER(G424),G424+Balance[[#This Row],[Withdrawal/Deposit]],0)</f>
        <v>1048.5919999999999</v>
      </c>
      <c r="H425" s="3">
        <f>Balance[[#This Row],[End of Day Account Value]]-Balance[[#This Row],[Cumulative sent]]</f>
        <v>60537.468000000001</v>
      </c>
      <c r="I425" s="4">
        <f>IFERROR(Balance[[#This Row],[P/L]]/Balance[[#This Row],[Cumulative sent]],0)</f>
        <v>57.732147489204579</v>
      </c>
    </row>
    <row r="426" spans="1:9" x14ac:dyDescent="0.3">
      <c r="A426" t="s">
        <v>428</v>
      </c>
      <c r="B426" s="1">
        <v>-41337.339999999997</v>
      </c>
      <c r="C426" s="1">
        <v>109588.5</v>
      </c>
      <c r="D426" s="1">
        <v>0</v>
      </c>
      <c r="E426" s="21">
        <v>0</v>
      </c>
      <c r="F426" s="1">
        <v>68251.16</v>
      </c>
      <c r="G426" s="2">
        <f>IF(ISNUMBER(G425),G425+Balance[[#This Row],[Withdrawal/Deposit]],0)</f>
        <v>1048.5919999999999</v>
      </c>
      <c r="H426" s="3">
        <f>Balance[[#This Row],[End of Day Account Value]]-Balance[[#This Row],[Cumulative sent]]</f>
        <v>67202.567999999999</v>
      </c>
      <c r="I426" s="4">
        <f>IFERROR(Balance[[#This Row],[P/L]]/Balance[[#This Row],[Cumulative sent]],0)</f>
        <v>64.088385186993619</v>
      </c>
    </row>
    <row r="427" spans="1:9" x14ac:dyDescent="0.3">
      <c r="A427" t="s">
        <v>429</v>
      </c>
      <c r="B427" s="1">
        <v>-46755.99</v>
      </c>
      <c r="C427" s="1">
        <v>122183.6</v>
      </c>
      <c r="D427" s="1">
        <v>0</v>
      </c>
      <c r="E427" s="21">
        <v>0</v>
      </c>
      <c r="F427" s="1">
        <v>75427.61</v>
      </c>
      <c r="G427" s="2">
        <f>IF(ISNUMBER(G426),G426+Balance[[#This Row],[Withdrawal/Deposit]],0)</f>
        <v>1048.5919999999999</v>
      </c>
      <c r="H427" s="3">
        <f>Balance[[#This Row],[End of Day Account Value]]-Balance[[#This Row],[Cumulative sent]]</f>
        <v>74379.017999999996</v>
      </c>
      <c r="I427" s="4">
        <f>IFERROR(Balance[[#This Row],[P/L]]/Balance[[#This Row],[Cumulative sent]],0)</f>
        <v>70.932276805468675</v>
      </c>
    </row>
    <row r="428" spans="1:9" x14ac:dyDescent="0.3">
      <c r="A428" t="s">
        <v>430</v>
      </c>
      <c r="B428" s="1">
        <v>-46755.99</v>
      </c>
      <c r="C428" s="1">
        <v>126280</v>
      </c>
      <c r="D428" s="1">
        <v>0</v>
      </c>
      <c r="E428" s="21">
        <v>0</v>
      </c>
      <c r="F428" s="1">
        <v>79524.009999999995</v>
      </c>
      <c r="G428" s="2">
        <f>IF(ISNUMBER(G427),G427+Balance[[#This Row],[Withdrawal/Deposit]],0)</f>
        <v>1048.5919999999999</v>
      </c>
      <c r="H428" s="3">
        <f>Balance[[#This Row],[End of Day Account Value]]-Balance[[#This Row],[Cumulative sent]]</f>
        <v>78475.417999999991</v>
      </c>
      <c r="I428" s="4">
        <f>IFERROR(Balance[[#This Row],[P/L]]/Balance[[#This Row],[Cumulative sent]],0)</f>
        <v>74.838848665639262</v>
      </c>
    </row>
    <row r="429" spans="1:9" x14ac:dyDescent="0.3">
      <c r="A429" t="s">
        <v>431</v>
      </c>
      <c r="B429" s="1">
        <v>-46755.99</v>
      </c>
      <c r="C429" s="1">
        <v>128867.2</v>
      </c>
      <c r="D429" s="1">
        <v>0</v>
      </c>
      <c r="E429" s="21">
        <v>0</v>
      </c>
      <c r="F429" s="1">
        <v>82111.210000000006</v>
      </c>
      <c r="G429" s="2">
        <f>IF(ISNUMBER(G428),G428+Balance[[#This Row],[Withdrawal/Deposit]],0)</f>
        <v>1048.5919999999999</v>
      </c>
      <c r="H429" s="3">
        <f>Balance[[#This Row],[End of Day Account Value]]-Balance[[#This Row],[Cumulative sent]]</f>
        <v>81062.618000000002</v>
      </c>
      <c r="I429" s="4">
        <f>IFERROR(Balance[[#This Row],[P/L]]/Balance[[#This Row],[Cumulative sent]],0)</f>
        <v>77.306157208904906</v>
      </c>
    </row>
    <row r="430" spans="1:9" x14ac:dyDescent="0.3">
      <c r="A430" t="s">
        <v>432</v>
      </c>
      <c r="B430" s="1">
        <v>-46755.99</v>
      </c>
      <c r="C430" s="1">
        <v>124872</v>
      </c>
      <c r="D430" s="1">
        <v>0</v>
      </c>
      <c r="E430" s="21">
        <v>0</v>
      </c>
      <c r="F430" s="1">
        <v>78116.009999999995</v>
      </c>
      <c r="G430" s="2">
        <f>IF(ISNUMBER(G429),G429+Balance[[#This Row],[Withdrawal/Deposit]],0)</f>
        <v>1048.5919999999999</v>
      </c>
      <c r="H430" s="3">
        <f>Balance[[#This Row],[End of Day Account Value]]-Balance[[#This Row],[Cumulative sent]]</f>
        <v>77067.417999999991</v>
      </c>
      <c r="I430" s="4">
        <f>IFERROR(Balance[[#This Row],[P/L]]/Balance[[#This Row],[Cumulative sent]],0)</f>
        <v>73.496095716923264</v>
      </c>
    </row>
    <row r="431" spans="1:9" x14ac:dyDescent="0.3">
      <c r="A431" t="s">
        <v>433</v>
      </c>
      <c r="B431" s="1">
        <v>-64297.54</v>
      </c>
      <c r="C431" s="1">
        <v>146190</v>
      </c>
      <c r="D431" s="1">
        <v>0</v>
      </c>
      <c r="E431" s="21">
        <v>0</v>
      </c>
      <c r="F431" s="1">
        <v>81892.460000000006</v>
      </c>
      <c r="G431" s="2">
        <f>IF(ISNUMBER(G430),G430+Balance[[#This Row],[Withdrawal/Deposit]],0)</f>
        <v>1048.5919999999999</v>
      </c>
      <c r="H431" s="3">
        <f>Balance[[#This Row],[End of Day Account Value]]-Balance[[#This Row],[Cumulative sent]]</f>
        <v>80843.868000000002</v>
      </c>
      <c r="I431" s="4">
        <f>IFERROR(Balance[[#This Row],[P/L]]/Balance[[#This Row],[Cumulative sent]],0)</f>
        <v>77.097544135373923</v>
      </c>
    </row>
    <row r="432" spans="1:9" x14ac:dyDescent="0.3">
      <c r="A432" t="s">
        <v>434</v>
      </c>
      <c r="B432" s="1">
        <v>-64297.54</v>
      </c>
      <c r="C432" s="1">
        <v>142205</v>
      </c>
      <c r="D432" s="1">
        <v>0</v>
      </c>
      <c r="E432" s="21">
        <v>0</v>
      </c>
      <c r="F432" s="1">
        <v>77907.460000000006</v>
      </c>
      <c r="G432" s="2">
        <f>IF(ISNUMBER(G431),G431+Balance[[#This Row],[Withdrawal/Deposit]],0)</f>
        <v>1048.5919999999999</v>
      </c>
      <c r="H432" s="3">
        <f>Balance[[#This Row],[End of Day Account Value]]-Balance[[#This Row],[Cumulative sent]]</f>
        <v>76858.868000000002</v>
      </c>
      <c r="I432" s="4">
        <f>IFERROR(Balance[[#This Row],[P/L]]/Balance[[#This Row],[Cumulative sent]],0)</f>
        <v>73.297209972992363</v>
      </c>
    </row>
    <row r="433" spans="1:9" x14ac:dyDescent="0.3">
      <c r="A433" t="s">
        <v>435</v>
      </c>
      <c r="B433" s="1">
        <v>-64297.54</v>
      </c>
      <c r="C433" s="1">
        <v>148345</v>
      </c>
      <c r="D433" s="1">
        <v>0</v>
      </c>
      <c r="E433" s="21">
        <v>0</v>
      </c>
      <c r="F433" s="1">
        <v>84047.46</v>
      </c>
      <c r="G433" s="2">
        <f>IF(ISNUMBER(G432),G432+Balance[[#This Row],[Withdrawal/Deposit]],0)</f>
        <v>1048.5919999999999</v>
      </c>
      <c r="H433" s="3">
        <f>Balance[[#This Row],[End of Day Account Value]]-Balance[[#This Row],[Cumulative sent]]</f>
        <v>82998.868000000002</v>
      </c>
      <c r="I433" s="4">
        <f>IFERROR(Balance[[#This Row],[P/L]]/Balance[[#This Row],[Cumulative sent]],0)</f>
        <v>79.152680928330568</v>
      </c>
    </row>
    <row r="434" spans="1:9" x14ac:dyDescent="0.3">
      <c r="A434" t="s">
        <v>436</v>
      </c>
      <c r="B434" s="1">
        <v>-64297.54</v>
      </c>
      <c r="C434" s="1">
        <v>149760</v>
      </c>
      <c r="D434" s="1">
        <v>0</v>
      </c>
      <c r="E434" s="21">
        <v>0</v>
      </c>
      <c r="F434" s="1">
        <v>85462.46</v>
      </c>
      <c r="G434" s="2">
        <f>IF(ISNUMBER(G433),G433+Balance[[#This Row],[Withdrawal/Deposit]],0)</f>
        <v>1048.5919999999999</v>
      </c>
      <c r="H434" s="3">
        <f>Balance[[#This Row],[End of Day Account Value]]-Balance[[#This Row],[Cumulative sent]]</f>
        <v>84413.868000000002</v>
      </c>
      <c r="I434" s="4">
        <f>IFERROR(Balance[[#This Row],[P/L]]/Balance[[#This Row],[Cumulative sent]],0)</f>
        <v>80.502109495399552</v>
      </c>
    </row>
    <row r="435" spans="1:9" x14ac:dyDescent="0.3">
      <c r="A435" t="s">
        <v>437</v>
      </c>
      <c r="B435" s="1">
        <v>-64297.54</v>
      </c>
      <c r="C435" s="1">
        <v>160440</v>
      </c>
      <c r="D435" s="1">
        <v>0</v>
      </c>
      <c r="E435" s="21">
        <v>0</v>
      </c>
      <c r="F435" s="1">
        <v>96142.46</v>
      </c>
      <c r="G435" s="2">
        <f>IF(ISNUMBER(G434),G434+Balance[[#This Row],[Withdrawal/Deposit]],0)</f>
        <v>1048.5919999999999</v>
      </c>
      <c r="H435" s="3">
        <f>Balance[[#This Row],[End of Day Account Value]]-Balance[[#This Row],[Cumulative sent]]</f>
        <v>95093.868000000002</v>
      </c>
      <c r="I435" s="4">
        <f>IFERROR(Balance[[#This Row],[P/L]]/Balance[[#This Row],[Cumulative sent]],0)</f>
        <v>90.687195782535071</v>
      </c>
    </row>
    <row r="436" spans="1:9" x14ac:dyDescent="0.3">
      <c r="A436" t="s">
        <v>438</v>
      </c>
      <c r="B436" s="1">
        <v>-64297.54</v>
      </c>
      <c r="C436" s="1">
        <v>162470</v>
      </c>
      <c r="D436" s="1">
        <v>0</v>
      </c>
      <c r="E436" s="21">
        <v>0</v>
      </c>
      <c r="F436" s="1">
        <v>98172.46</v>
      </c>
      <c r="G436" s="2">
        <f>IF(ISNUMBER(G435),G435+Balance[[#This Row],[Withdrawal/Deposit]],0)</f>
        <v>1048.5919999999999</v>
      </c>
      <c r="H436" s="3">
        <f>Balance[[#This Row],[End of Day Account Value]]-Balance[[#This Row],[Cumulative sent]]</f>
        <v>97123.868000000002</v>
      </c>
      <c r="I436" s="4">
        <f>IFERROR(Balance[[#This Row],[P/L]]/Balance[[#This Row],[Cumulative sent]],0)</f>
        <v>92.623125104902584</v>
      </c>
    </row>
    <row r="437" spans="1:9" x14ac:dyDescent="0.3">
      <c r="A437" t="s">
        <v>439</v>
      </c>
      <c r="B437" s="1">
        <v>-64297.54</v>
      </c>
      <c r="C437" s="1">
        <v>151120</v>
      </c>
      <c r="D437" s="1">
        <v>0</v>
      </c>
      <c r="E437" s="21">
        <v>0</v>
      </c>
      <c r="F437" s="1">
        <v>86822.46</v>
      </c>
      <c r="G437" s="2">
        <f>IF(ISNUMBER(G436),G436+Balance[[#This Row],[Withdrawal/Deposit]],0)</f>
        <v>1048.5919999999999</v>
      </c>
      <c r="H437" s="3">
        <f>Balance[[#This Row],[End of Day Account Value]]-Balance[[#This Row],[Cumulative sent]]</f>
        <v>85773.868000000002</v>
      </c>
      <c r="I437" s="4">
        <f>IFERROR(Balance[[#This Row],[P/L]]/Balance[[#This Row],[Cumulative sent]],0)</f>
        <v>81.799086775409322</v>
      </c>
    </row>
    <row r="438" spans="1:9" x14ac:dyDescent="0.3">
      <c r="A438" t="s">
        <v>440</v>
      </c>
      <c r="B438" s="1">
        <v>-64297.54</v>
      </c>
      <c r="C438" s="1">
        <v>156767.5</v>
      </c>
      <c r="D438" s="1">
        <v>0</v>
      </c>
      <c r="E438" s="21">
        <v>0</v>
      </c>
      <c r="F438" s="1">
        <v>92469.96</v>
      </c>
      <c r="G438" s="2">
        <f>IF(ISNUMBER(G437),G437+Balance[[#This Row],[Withdrawal/Deposit]],0)</f>
        <v>1048.5919999999999</v>
      </c>
      <c r="H438" s="3">
        <f>Balance[[#This Row],[End of Day Account Value]]-Balance[[#This Row],[Cumulative sent]]</f>
        <v>91421.368000000002</v>
      </c>
      <c r="I438" s="4">
        <f>IFERROR(Balance[[#This Row],[P/L]]/Balance[[#This Row],[Cumulative sent]],0)</f>
        <v>87.184880296626346</v>
      </c>
    </row>
    <row r="439" spans="1:9" x14ac:dyDescent="0.3">
      <c r="A439" t="s">
        <v>441</v>
      </c>
      <c r="B439" s="1">
        <v>-64297.54</v>
      </c>
      <c r="C439" s="1">
        <v>152497.5</v>
      </c>
      <c r="D439" s="1">
        <v>0</v>
      </c>
      <c r="E439" s="21">
        <v>0</v>
      </c>
      <c r="F439" s="1">
        <v>88199.96</v>
      </c>
      <c r="G439" s="2">
        <f>IF(ISNUMBER(G438),G438+Balance[[#This Row],[Withdrawal/Deposit]],0)</f>
        <v>1048.5919999999999</v>
      </c>
      <c r="H439" s="3">
        <f>Balance[[#This Row],[End of Day Account Value]]-Balance[[#This Row],[Cumulative sent]]</f>
        <v>87151.368000000002</v>
      </c>
      <c r="I439" s="4">
        <f>IFERROR(Balance[[#This Row],[P/L]]/Balance[[#This Row],[Cumulative sent]],0)</f>
        <v>83.112753101301564</v>
      </c>
    </row>
    <row r="440" spans="1:9" x14ac:dyDescent="0.3">
      <c r="A440" t="s">
        <v>442</v>
      </c>
      <c r="B440" s="1">
        <v>-64297.54</v>
      </c>
      <c r="C440" s="1">
        <v>159957.5</v>
      </c>
      <c r="D440" s="1">
        <v>0</v>
      </c>
      <c r="E440" s="21">
        <v>0</v>
      </c>
      <c r="F440" s="1">
        <v>95659.96</v>
      </c>
      <c r="G440" s="2">
        <f>IF(ISNUMBER(G439),G439+Balance[[#This Row],[Withdrawal/Deposit]],0)</f>
        <v>1048.5919999999999</v>
      </c>
      <c r="H440" s="3">
        <f>Balance[[#This Row],[End of Day Account Value]]-Balance[[#This Row],[Cumulative sent]]</f>
        <v>94611.368000000002</v>
      </c>
      <c r="I440" s="4">
        <f>IFERROR(Balance[[#This Row],[P/L]]/Balance[[#This Row],[Cumulative sent]],0)</f>
        <v>90.227054946061017</v>
      </c>
    </row>
    <row r="441" spans="1:9" x14ac:dyDescent="0.3">
      <c r="A441" t="s">
        <v>443</v>
      </c>
      <c r="B441" s="1">
        <v>-64297.54</v>
      </c>
      <c r="C441" s="1">
        <v>158312.5</v>
      </c>
      <c r="D441" s="1">
        <v>0</v>
      </c>
      <c r="E441" s="21">
        <v>0</v>
      </c>
      <c r="F441" s="1">
        <v>94014.96</v>
      </c>
      <c r="G441" s="2">
        <f>IF(ISNUMBER(G440),G440+Balance[[#This Row],[Withdrawal/Deposit]],0)</f>
        <v>1048.5919999999999</v>
      </c>
      <c r="H441" s="3">
        <f>Balance[[#This Row],[End of Day Account Value]]-Balance[[#This Row],[Cumulative sent]]</f>
        <v>92966.368000000002</v>
      </c>
      <c r="I441" s="4">
        <f>IFERROR(Balance[[#This Row],[P/L]]/Balance[[#This Row],[Cumulative sent]],0)</f>
        <v>88.658284633108025</v>
      </c>
    </row>
    <row r="442" spans="1:9" x14ac:dyDescent="0.3">
      <c r="A442" t="s">
        <v>444</v>
      </c>
      <c r="B442" s="1">
        <v>-64595.03</v>
      </c>
      <c r="C442" s="1">
        <v>155692.5</v>
      </c>
      <c r="D442" s="1">
        <v>0</v>
      </c>
      <c r="E442" s="21">
        <v>0</v>
      </c>
      <c r="F442" s="1">
        <v>91097.47</v>
      </c>
      <c r="G442" s="2">
        <f>IF(ISNUMBER(G441),G441+Balance[[#This Row],[Withdrawal/Deposit]],0)</f>
        <v>1048.5919999999999</v>
      </c>
      <c r="H442" s="3">
        <f>Balance[[#This Row],[End of Day Account Value]]-Balance[[#This Row],[Cumulative sent]]</f>
        <v>90048.877999999997</v>
      </c>
      <c r="I442" s="4">
        <f>IFERROR(Balance[[#This Row],[P/L]]/Balance[[#This Row],[Cumulative sent]],0)</f>
        <v>85.875991806155312</v>
      </c>
    </row>
    <row r="443" spans="1:9" x14ac:dyDescent="0.3">
      <c r="A443" t="s">
        <v>445</v>
      </c>
      <c r="B443" s="1">
        <v>-64595.03</v>
      </c>
      <c r="C443" s="1">
        <v>163975</v>
      </c>
      <c r="D443" s="1">
        <v>0</v>
      </c>
      <c r="E443" s="21">
        <v>0</v>
      </c>
      <c r="F443" s="1">
        <v>99379.97</v>
      </c>
      <c r="G443" s="2">
        <f>IF(ISNUMBER(G442),G442+Balance[[#This Row],[Withdrawal/Deposit]],0)</f>
        <v>1048.5919999999999</v>
      </c>
      <c r="H443" s="3">
        <f>Balance[[#This Row],[End of Day Account Value]]-Balance[[#This Row],[Cumulative sent]]</f>
        <v>98331.377999999997</v>
      </c>
      <c r="I443" s="4">
        <f>IFERROR(Balance[[#This Row],[P/L]]/Balance[[#This Row],[Cumulative sent]],0)</f>
        <v>93.774678807391254</v>
      </c>
    </row>
    <row r="444" spans="1:9" x14ac:dyDescent="0.3">
      <c r="A444" t="s">
        <v>446</v>
      </c>
      <c r="B444" s="1">
        <v>-64595.03</v>
      </c>
      <c r="C444" s="1">
        <v>173750</v>
      </c>
      <c r="D444" s="1">
        <v>0</v>
      </c>
      <c r="E444" s="21">
        <v>0</v>
      </c>
      <c r="F444" s="1">
        <v>109154.97</v>
      </c>
      <c r="G444" s="2">
        <f>IF(ISNUMBER(G443),G443+Balance[[#This Row],[Withdrawal/Deposit]],0)</f>
        <v>1048.5919999999999</v>
      </c>
      <c r="H444" s="3">
        <f>Balance[[#This Row],[End of Day Account Value]]-Balance[[#This Row],[Cumulative sent]]</f>
        <v>108106.378</v>
      </c>
      <c r="I444" s="4">
        <f>IFERROR(Balance[[#This Row],[P/L]]/Balance[[#This Row],[Cumulative sent]],0)</f>
        <v>103.09670300746144</v>
      </c>
    </row>
    <row r="445" spans="1:9" x14ac:dyDescent="0.3">
      <c r="A445" t="s">
        <v>447</v>
      </c>
      <c r="B445" s="1">
        <v>-64595.03</v>
      </c>
      <c r="C445" s="1">
        <v>162465</v>
      </c>
      <c r="D445" s="1">
        <v>0</v>
      </c>
      <c r="E445" s="21">
        <v>0</v>
      </c>
      <c r="F445" s="1">
        <v>97869.97</v>
      </c>
      <c r="G445" s="2">
        <f>IF(ISNUMBER(G444),G444+Balance[[#This Row],[Withdrawal/Deposit]],0)</f>
        <v>1048.5919999999999</v>
      </c>
      <c r="H445" s="3">
        <f>Balance[[#This Row],[End of Day Account Value]]-Balance[[#This Row],[Cumulative sent]]</f>
        <v>96821.377999999997</v>
      </c>
      <c r="I445" s="4">
        <f>IFERROR(Balance[[#This Row],[P/L]]/Balance[[#This Row],[Cumulative sent]],0)</f>
        <v>92.334652562674535</v>
      </c>
    </row>
    <row r="446" spans="1:9" x14ac:dyDescent="0.3">
      <c r="A446" t="s">
        <v>448</v>
      </c>
      <c r="B446" s="1">
        <v>-64595.03</v>
      </c>
      <c r="C446" s="1">
        <v>160085</v>
      </c>
      <c r="D446" s="1">
        <v>0</v>
      </c>
      <c r="E446" s="21">
        <v>0</v>
      </c>
      <c r="F446" s="1">
        <v>95489.97</v>
      </c>
      <c r="G446" s="2">
        <f>IF(ISNUMBER(G445),G445+Balance[[#This Row],[Withdrawal/Deposit]],0)</f>
        <v>1048.5919999999999</v>
      </c>
      <c r="H446" s="3">
        <f>Balance[[#This Row],[End of Day Account Value]]-Balance[[#This Row],[Cumulative sent]]</f>
        <v>94441.377999999997</v>
      </c>
      <c r="I446" s="4">
        <f>IFERROR(Balance[[#This Row],[P/L]]/Balance[[#This Row],[Cumulative sent]],0)</f>
        <v>90.064942322657444</v>
      </c>
    </row>
    <row r="447" spans="1:9" x14ac:dyDescent="0.3">
      <c r="A447" t="s">
        <v>449</v>
      </c>
      <c r="B447" s="1">
        <v>-64595.03</v>
      </c>
      <c r="C447" s="1">
        <v>161495</v>
      </c>
      <c r="D447" s="1">
        <v>0</v>
      </c>
      <c r="E447" s="21">
        <v>0</v>
      </c>
      <c r="F447" s="1">
        <v>96899.97</v>
      </c>
      <c r="G447" s="2">
        <f>IF(ISNUMBER(G446),G446+Balance[[#This Row],[Withdrawal/Deposit]],0)</f>
        <v>1048.5919999999999</v>
      </c>
      <c r="H447" s="3">
        <f>Balance[[#This Row],[End of Day Account Value]]-Balance[[#This Row],[Cumulative sent]]</f>
        <v>95851.377999999997</v>
      </c>
      <c r="I447" s="4">
        <f>IFERROR(Balance[[#This Row],[P/L]]/Balance[[#This Row],[Cumulative sent]],0)</f>
        <v>91.409602590902864</v>
      </c>
    </row>
    <row r="448" spans="1:9" x14ac:dyDescent="0.3">
      <c r="A448" t="s">
        <v>450</v>
      </c>
      <c r="B448" s="1">
        <v>-64595.03</v>
      </c>
      <c r="C448" s="1">
        <v>165442.5</v>
      </c>
      <c r="D448" s="1">
        <v>0</v>
      </c>
      <c r="E448" s="21">
        <v>0</v>
      </c>
      <c r="F448" s="1">
        <v>100847.47</v>
      </c>
      <c r="G448" s="2">
        <f>IF(ISNUMBER(G447),G447+Balance[[#This Row],[Withdrawal/Deposit]],0)</f>
        <v>1048.5919999999999</v>
      </c>
      <c r="H448" s="3">
        <f>Balance[[#This Row],[End of Day Account Value]]-Balance[[#This Row],[Cumulative sent]]</f>
        <v>99798.877999999997</v>
      </c>
      <c r="I448" s="4">
        <f>IFERROR(Balance[[#This Row],[P/L]]/Balance[[#This Row],[Cumulative sent]],0)</f>
        <v>95.174174512107669</v>
      </c>
    </row>
    <row r="449" spans="1:9" x14ac:dyDescent="0.3">
      <c r="A449" t="s">
        <v>451</v>
      </c>
      <c r="B449" s="1">
        <v>-64595.03</v>
      </c>
      <c r="C449" s="1">
        <v>165922.5</v>
      </c>
      <c r="D449" s="1">
        <v>0</v>
      </c>
      <c r="E449" s="21">
        <v>0</v>
      </c>
      <c r="F449" s="1">
        <v>101327.47</v>
      </c>
      <c r="G449" s="2">
        <f>IF(ISNUMBER(G448),G448+Balance[[#This Row],[Withdrawal/Deposit]],0)</f>
        <v>1048.5919999999999</v>
      </c>
      <c r="H449" s="3">
        <f>Balance[[#This Row],[End of Day Account Value]]-Balance[[#This Row],[Cumulative sent]]</f>
        <v>100278.878</v>
      </c>
      <c r="I449" s="4">
        <f>IFERROR(Balance[[#This Row],[P/L]]/Balance[[#This Row],[Cumulative sent]],0)</f>
        <v>95.631931199169941</v>
      </c>
    </row>
    <row r="450" spans="1:9" x14ac:dyDescent="0.3">
      <c r="A450" t="s">
        <v>452</v>
      </c>
      <c r="B450" s="1">
        <v>-64595.03</v>
      </c>
      <c r="C450" s="1">
        <v>166497.5</v>
      </c>
      <c r="D450" s="1">
        <v>0</v>
      </c>
      <c r="E450" s="21">
        <v>0</v>
      </c>
      <c r="F450" s="1">
        <v>101902.47</v>
      </c>
      <c r="G450" s="2">
        <f>IF(ISNUMBER(G449),G449+Balance[[#This Row],[Withdrawal/Deposit]],0)</f>
        <v>1048.5919999999999</v>
      </c>
      <c r="H450" s="3">
        <f>Balance[[#This Row],[End of Day Account Value]]-Balance[[#This Row],[Cumulative sent]]</f>
        <v>100853.878</v>
      </c>
      <c r="I450" s="4">
        <f>IFERROR(Balance[[#This Row],[P/L]]/Balance[[#This Row],[Cumulative sent]],0)</f>
        <v>96.180285563879949</v>
      </c>
    </row>
    <row r="451" spans="1:9" x14ac:dyDescent="0.3">
      <c r="A451" t="s">
        <v>453</v>
      </c>
      <c r="B451" s="1">
        <v>-64595.03</v>
      </c>
      <c r="C451" s="1">
        <v>173695</v>
      </c>
      <c r="D451" s="1">
        <v>0</v>
      </c>
      <c r="E451" s="21">
        <v>0</v>
      </c>
      <c r="F451" s="1">
        <v>109099.97</v>
      </c>
      <c r="G451" s="2">
        <f>IF(ISNUMBER(G450),G450+Balance[[#This Row],[Withdrawal/Deposit]],0)</f>
        <v>1048.5919999999999</v>
      </c>
      <c r="H451" s="3">
        <f>Balance[[#This Row],[End of Day Account Value]]-Balance[[#This Row],[Cumulative sent]]</f>
        <v>108051.378</v>
      </c>
      <c r="I451" s="4">
        <f>IFERROR(Balance[[#This Row],[P/L]]/Balance[[#This Row],[Cumulative sent]],0)</f>
        <v>103.04425172040223</v>
      </c>
    </row>
    <row r="452" spans="1:9" x14ac:dyDescent="0.3">
      <c r="A452" t="s">
        <v>454</v>
      </c>
      <c r="B452" s="1">
        <v>-75453.02</v>
      </c>
      <c r="C452" s="1">
        <v>187002.55</v>
      </c>
      <c r="D452" s="1">
        <v>0</v>
      </c>
      <c r="E452" s="21">
        <v>0</v>
      </c>
      <c r="F452" s="1">
        <v>111549.53</v>
      </c>
      <c r="G452" s="2">
        <f>IF(ISNUMBER(G451),G451+Balance[[#This Row],[Withdrawal/Deposit]],0)</f>
        <v>1048.5919999999999</v>
      </c>
      <c r="H452" s="3">
        <f>Balance[[#This Row],[End of Day Account Value]]-Balance[[#This Row],[Cumulative sent]]</f>
        <v>110500.93799999999</v>
      </c>
      <c r="I452" s="4">
        <f>IFERROR(Balance[[#This Row],[P/L]]/Balance[[#This Row],[Cumulative sent]],0)</f>
        <v>105.38029853365275</v>
      </c>
    </row>
    <row r="453" spans="1:9" x14ac:dyDescent="0.3">
      <c r="A453" t="s">
        <v>455</v>
      </c>
      <c r="B453" s="1">
        <v>-75453.02</v>
      </c>
      <c r="C453" s="1">
        <v>193389.05</v>
      </c>
      <c r="D453" s="1">
        <v>0</v>
      </c>
      <c r="E453" s="21">
        <v>0</v>
      </c>
      <c r="F453" s="1">
        <v>117936.03</v>
      </c>
      <c r="G453" s="2">
        <f>IF(ISNUMBER(G452),G452+Balance[[#This Row],[Withdrawal/Deposit]],0)</f>
        <v>1048.5919999999999</v>
      </c>
      <c r="H453" s="3">
        <f>Balance[[#This Row],[End of Day Account Value]]-Balance[[#This Row],[Cumulative sent]]</f>
        <v>116887.43799999999</v>
      </c>
      <c r="I453" s="4">
        <f>IFERROR(Balance[[#This Row],[P/L]]/Balance[[#This Row],[Cumulative sent]],0)</f>
        <v>111.47084662099273</v>
      </c>
    </row>
    <row r="454" spans="1:9" x14ac:dyDescent="0.3">
      <c r="A454" t="s">
        <v>456</v>
      </c>
      <c r="B454" s="1">
        <v>-75453.02</v>
      </c>
      <c r="C454" s="1">
        <v>194804.15</v>
      </c>
      <c r="D454" s="1">
        <v>0</v>
      </c>
      <c r="E454" s="21">
        <v>0</v>
      </c>
      <c r="F454" s="1">
        <v>119351.13</v>
      </c>
      <c r="G454" s="2">
        <f>IF(ISNUMBER(G453),G453+Balance[[#This Row],[Withdrawal/Deposit]],0)</f>
        <v>1048.5919999999999</v>
      </c>
      <c r="H454" s="3">
        <f>Balance[[#This Row],[End of Day Account Value]]-Balance[[#This Row],[Cumulative sent]]</f>
        <v>118302.538</v>
      </c>
      <c r="I454" s="4">
        <f>IFERROR(Balance[[#This Row],[P/L]]/Balance[[#This Row],[Cumulative sent]],0)</f>
        <v>112.82037055403819</v>
      </c>
    </row>
    <row r="455" spans="1:9" x14ac:dyDescent="0.3">
      <c r="A455" t="s">
        <v>457</v>
      </c>
      <c r="B455" s="1">
        <v>-75453.02</v>
      </c>
      <c r="C455" s="1">
        <v>200334.7</v>
      </c>
      <c r="D455" s="1">
        <v>0</v>
      </c>
      <c r="E455" s="21">
        <v>0</v>
      </c>
      <c r="F455" s="1">
        <v>124881.68</v>
      </c>
      <c r="G455" s="2">
        <f>IF(ISNUMBER(G454),G454+Balance[[#This Row],[Withdrawal/Deposit]],0)</f>
        <v>1048.5919999999999</v>
      </c>
      <c r="H455" s="3">
        <f>Balance[[#This Row],[End of Day Account Value]]-Balance[[#This Row],[Cumulative sent]]</f>
        <v>123833.08799999999</v>
      </c>
      <c r="I455" s="4">
        <f>IFERROR(Balance[[#This Row],[P/L]]/Balance[[#This Row],[Cumulative sent]],0)</f>
        <v>118.09463356577201</v>
      </c>
    </row>
    <row r="456" spans="1:9" x14ac:dyDescent="0.3">
      <c r="A456" t="s">
        <v>458</v>
      </c>
      <c r="B456" s="1">
        <v>-75453.02</v>
      </c>
      <c r="C456" s="1">
        <v>216250.6</v>
      </c>
      <c r="D456" s="1">
        <v>0</v>
      </c>
      <c r="E456" s="21">
        <v>0</v>
      </c>
      <c r="F456" s="1">
        <v>140797.57999999999</v>
      </c>
      <c r="G456" s="2">
        <f>IF(ISNUMBER(G455),G455+Balance[[#This Row],[Withdrawal/Deposit]],0)</f>
        <v>1048.5919999999999</v>
      </c>
      <c r="H456" s="3">
        <f>Balance[[#This Row],[End of Day Account Value]]-Balance[[#This Row],[Cumulative sent]]</f>
        <v>139748.98799999998</v>
      </c>
      <c r="I456" s="4">
        <f>IFERROR(Balance[[#This Row],[P/L]]/Balance[[#This Row],[Cumulative sent]],0)</f>
        <v>133.27298701496863</v>
      </c>
    </row>
    <row r="457" spans="1:9" x14ac:dyDescent="0.3">
      <c r="A457" t="s">
        <v>459</v>
      </c>
      <c r="B457" s="1">
        <v>-81460.63</v>
      </c>
      <c r="C457" s="1">
        <v>239365.44</v>
      </c>
      <c r="D457" s="1">
        <v>0</v>
      </c>
      <c r="E457" s="21">
        <v>0</v>
      </c>
      <c r="F457" s="1">
        <v>157904.81</v>
      </c>
      <c r="G457" s="2">
        <f>IF(ISNUMBER(G456),G456+Balance[[#This Row],[Withdrawal/Deposit]],0)</f>
        <v>1048.5919999999999</v>
      </c>
      <c r="H457" s="3">
        <f>Balance[[#This Row],[End of Day Account Value]]-Balance[[#This Row],[Cumulative sent]]</f>
        <v>156856.21799999999</v>
      </c>
      <c r="I457" s="4">
        <f>IFERROR(Balance[[#This Row],[P/L]]/Balance[[#This Row],[Cumulative sent]],0)</f>
        <v>149.58746395166091</v>
      </c>
    </row>
    <row r="458" spans="1:9" x14ac:dyDescent="0.3">
      <c r="A458" t="s">
        <v>460</v>
      </c>
      <c r="B458" s="1">
        <v>-81460.63</v>
      </c>
      <c r="C458" s="1">
        <v>220643.68</v>
      </c>
      <c r="D458" s="1">
        <v>0</v>
      </c>
      <c r="E458" s="21">
        <v>0</v>
      </c>
      <c r="F458" s="1">
        <v>139183.04999999999</v>
      </c>
      <c r="G458" s="2">
        <f>IF(ISNUMBER(G457),G457+Balance[[#This Row],[Withdrawal/Deposit]],0)</f>
        <v>1048.5919999999999</v>
      </c>
      <c r="H458" s="3">
        <f>Balance[[#This Row],[End of Day Account Value]]-Balance[[#This Row],[Cumulative sent]]</f>
        <v>138134.45799999998</v>
      </c>
      <c r="I458" s="4">
        <f>IFERROR(Balance[[#This Row],[P/L]]/Balance[[#This Row],[Cumulative sent]],0)</f>
        <v>131.73327471504646</v>
      </c>
    </row>
    <row r="459" spans="1:9" x14ac:dyDescent="0.3">
      <c r="A459" t="s">
        <v>461</v>
      </c>
      <c r="B459" s="1">
        <v>-81460.63</v>
      </c>
      <c r="C459" s="1">
        <v>231047.67999999999</v>
      </c>
      <c r="D459" s="1">
        <v>0</v>
      </c>
      <c r="E459" s="21">
        <v>0</v>
      </c>
      <c r="F459" s="1">
        <v>149587.04999999999</v>
      </c>
      <c r="G459" s="2">
        <f>IF(ISNUMBER(G458),G458+Balance[[#This Row],[Withdrawal/Deposit]],0)</f>
        <v>1048.5919999999999</v>
      </c>
      <c r="H459" s="3">
        <f>Balance[[#This Row],[End of Day Account Value]]-Balance[[#This Row],[Cumulative sent]]</f>
        <v>148538.45799999998</v>
      </c>
      <c r="I459" s="4">
        <f>IFERROR(Balance[[#This Row],[P/L]]/Balance[[#This Row],[Cumulative sent]],0)</f>
        <v>141.65515090712117</v>
      </c>
    </row>
    <row r="460" spans="1:9" x14ac:dyDescent="0.3">
      <c r="A460" t="s">
        <v>462</v>
      </c>
      <c r="B460" s="1">
        <v>-81460.63</v>
      </c>
      <c r="C460" s="1">
        <v>232399.52</v>
      </c>
      <c r="D460" s="1">
        <v>0</v>
      </c>
      <c r="E460" s="21">
        <v>0</v>
      </c>
      <c r="F460" s="1">
        <v>150938.89000000001</v>
      </c>
      <c r="G460" s="2">
        <f>IF(ISNUMBER(G459),G459+Balance[[#This Row],[Withdrawal/Deposit]],0)</f>
        <v>1048.5919999999999</v>
      </c>
      <c r="H460" s="3">
        <f>Balance[[#This Row],[End of Day Account Value]]-Balance[[#This Row],[Cumulative sent]]</f>
        <v>149890.29800000001</v>
      </c>
      <c r="I460" s="4">
        <f>IFERROR(Balance[[#This Row],[P/L]]/Balance[[#This Row],[Cumulative sent]],0)</f>
        <v>142.9443463234509</v>
      </c>
    </row>
    <row r="461" spans="1:9" x14ac:dyDescent="0.3">
      <c r="A461" t="s">
        <v>463</v>
      </c>
      <c r="B461" s="1">
        <v>-81460.63</v>
      </c>
      <c r="C461" s="1">
        <v>229840</v>
      </c>
      <c r="D461" s="1">
        <v>0</v>
      </c>
      <c r="E461" s="21">
        <v>0</v>
      </c>
      <c r="F461" s="1">
        <v>148379.37</v>
      </c>
      <c r="G461" s="2">
        <f>IF(ISNUMBER(G460),G460+Balance[[#This Row],[Withdrawal/Deposit]],0)</f>
        <v>1048.5919999999999</v>
      </c>
      <c r="H461" s="3">
        <f>Balance[[#This Row],[End of Day Account Value]]-Balance[[#This Row],[Cumulative sent]]</f>
        <v>147330.77799999999</v>
      </c>
      <c r="I461" s="4">
        <f>IFERROR(Balance[[#This Row],[P/L]]/Balance[[#This Row],[Cumulative sent]],0)</f>
        <v>140.50343508247249</v>
      </c>
    </row>
    <row r="462" spans="1:9" x14ac:dyDescent="0.3">
      <c r="A462" t="s">
        <v>464</v>
      </c>
      <c r="B462" s="1">
        <v>-81460.63</v>
      </c>
      <c r="C462" s="1">
        <v>224715.51999999999</v>
      </c>
      <c r="D462" s="1">
        <v>0</v>
      </c>
      <c r="E462" s="21">
        <v>0</v>
      </c>
      <c r="F462" s="1">
        <v>143254.89000000001</v>
      </c>
      <c r="G462" s="2">
        <f>IF(ISNUMBER(G461),G461+Balance[[#This Row],[Withdrawal/Deposit]],0)</f>
        <v>1048.5919999999999</v>
      </c>
      <c r="H462" s="3">
        <f>Balance[[#This Row],[End of Day Account Value]]-Balance[[#This Row],[Cumulative sent]]</f>
        <v>142206.29800000001</v>
      </c>
      <c r="I462" s="4">
        <f>IFERROR(Balance[[#This Row],[P/L]]/Balance[[#This Row],[Cumulative sent]],0)</f>
        <v>135.61642469139574</v>
      </c>
    </row>
    <row r="463" spans="1:9" x14ac:dyDescent="0.3">
      <c r="A463" t="s">
        <v>465</v>
      </c>
      <c r="B463" s="1">
        <v>-90139.839999999997</v>
      </c>
      <c r="C463" s="1">
        <v>238163.1</v>
      </c>
      <c r="D463" s="1">
        <v>0</v>
      </c>
      <c r="E463" s="21">
        <v>0</v>
      </c>
      <c r="F463" s="1">
        <v>148023.26</v>
      </c>
      <c r="G463" s="2">
        <f>IF(ISNUMBER(G462),G462+Balance[[#This Row],[Withdrawal/Deposit]],0)</f>
        <v>1048.5919999999999</v>
      </c>
      <c r="H463" s="3">
        <f>Balance[[#This Row],[End of Day Account Value]]-Balance[[#This Row],[Cumulative sent]]</f>
        <v>146974.66800000001</v>
      </c>
      <c r="I463" s="4">
        <f>IFERROR(Balance[[#This Row],[P/L]]/Balance[[#This Row],[Cumulative sent]],0)</f>
        <v>140.16382730366055</v>
      </c>
    </row>
    <row r="464" spans="1:9" x14ac:dyDescent="0.3">
      <c r="A464" t="s">
        <v>466</v>
      </c>
      <c r="B464" s="1">
        <v>-90139.839999999997</v>
      </c>
      <c r="C464" s="1">
        <v>239826.9</v>
      </c>
      <c r="D464" s="1">
        <v>0</v>
      </c>
      <c r="E464" s="21">
        <v>0</v>
      </c>
      <c r="F464" s="1">
        <v>149687.06</v>
      </c>
      <c r="G464" s="2">
        <f>IF(ISNUMBER(G463),G463+Balance[[#This Row],[Withdrawal/Deposit]],0)</f>
        <v>1048.5919999999999</v>
      </c>
      <c r="H464" s="3">
        <f>Balance[[#This Row],[End of Day Account Value]]-Balance[[#This Row],[Cumulative sent]]</f>
        <v>148638.46799999999</v>
      </c>
      <c r="I464" s="4">
        <f>IFERROR(Balance[[#This Row],[P/L]]/Balance[[#This Row],[Cumulative sent]],0)</f>
        <v>141.75052642019014</v>
      </c>
    </row>
    <row r="465" spans="1:9" x14ac:dyDescent="0.3">
      <c r="A465" t="s">
        <v>467</v>
      </c>
      <c r="B465" s="1">
        <v>-90139.839999999997</v>
      </c>
      <c r="C465" s="1">
        <v>238287.18</v>
      </c>
      <c r="D465" s="1">
        <v>0</v>
      </c>
      <c r="E465" s="21">
        <v>0</v>
      </c>
      <c r="F465" s="1">
        <v>148147.34</v>
      </c>
      <c r="G465" s="2">
        <f>IF(ISNUMBER(G464),G464+Balance[[#This Row],[Withdrawal/Deposit]],0)</f>
        <v>1048.5919999999999</v>
      </c>
      <c r="H465" s="3">
        <f>Balance[[#This Row],[End of Day Account Value]]-Balance[[#This Row],[Cumulative sent]]</f>
        <v>147098.74799999999</v>
      </c>
      <c r="I465" s="4">
        <f>IFERROR(Balance[[#This Row],[P/L]]/Balance[[#This Row],[Cumulative sent]],0)</f>
        <v>140.28215740726614</v>
      </c>
    </row>
    <row r="466" spans="1:9" x14ac:dyDescent="0.3">
      <c r="A466" t="s">
        <v>468</v>
      </c>
      <c r="B466" s="1">
        <v>-90139.839999999997</v>
      </c>
      <c r="C466" s="1">
        <v>238752.48</v>
      </c>
      <c r="D466" s="1">
        <v>0</v>
      </c>
      <c r="E466" s="21">
        <v>0</v>
      </c>
      <c r="F466" s="1">
        <v>148612.64000000001</v>
      </c>
      <c r="G466" s="2">
        <f>IF(ISNUMBER(G465),G465+Balance[[#This Row],[Withdrawal/Deposit]],0)</f>
        <v>1048.5919999999999</v>
      </c>
      <c r="H466" s="3">
        <f>Balance[[#This Row],[End of Day Account Value]]-Balance[[#This Row],[Cumulative sent]]</f>
        <v>147564.04800000001</v>
      </c>
      <c r="I466" s="4">
        <f>IFERROR(Balance[[#This Row],[P/L]]/Balance[[#This Row],[Cumulative sent]],0)</f>
        <v>140.72589529578713</v>
      </c>
    </row>
    <row r="467" spans="1:9" x14ac:dyDescent="0.3">
      <c r="A467" t="s">
        <v>469</v>
      </c>
      <c r="B467" s="1">
        <v>-90139.839999999997</v>
      </c>
      <c r="C467" s="1">
        <v>248385.6</v>
      </c>
      <c r="D467" s="1">
        <v>0</v>
      </c>
      <c r="E467" s="21">
        <v>0</v>
      </c>
      <c r="F467" s="1">
        <v>158245.76000000001</v>
      </c>
      <c r="G467" s="2">
        <f>IF(ISNUMBER(G466),G466+Balance[[#This Row],[Withdrawal/Deposit]],0)</f>
        <v>1048.5919999999999</v>
      </c>
      <c r="H467" s="3">
        <f>Balance[[#This Row],[End of Day Account Value]]-Balance[[#This Row],[Cumulative sent]]</f>
        <v>157197.16800000001</v>
      </c>
      <c r="I467" s="4">
        <f>IFERROR(Balance[[#This Row],[P/L]]/Balance[[#This Row],[Cumulative sent]],0)</f>
        <v>149.91261424843984</v>
      </c>
    </row>
    <row r="468" spans="1:9" x14ac:dyDescent="0.3">
      <c r="A468" t="s">
        <v>470</v>
      </c>
      <c r="B468" s="1">
        <v>-98960.79</v>
      </c>
      <c r="C468" s="1">
        <v>257862.28</v>
      </c>
      <c r="D468" s="1">
        <v>0</v>
      </c>
      <c r="E468" s="21">
        <v>0</v>
      </c>
      <c r="F468" s="1">
        <v>158901.49</v>
      </c>
      <c r="G468" s="2">
        <f>IF(ISNUMBER(G467),G467+Balance[[#This Row],[Withdrawal/Deposit]],0)</f>
        <v>1048.5919999999999</v>
      </c>
      <c r="H468" s="3">
        <f>Balance[[#This Row],[End of Day Account Value]]-Balance[[#This Row],[Cumulative sent]]</f>
        <v>157852.89799999999</v>
      </c>
      <c r="I468" s="4">
        <f>IFERROR(Balance[[#This Row],[P/L]]/Balance[[#This Row],[Cumulative sent]],0)</f>
        <v>150.53795756595511</v>
      </c>
    </row>
    <row r="469" spans="1:9" x14ac:dyDescent="0.3">
      <c r="A469" t="s">
        <v>471</v>
      </c>
      <c r="B469" s="1">
        <v>-98960.79</v>
      </c>
      <c r="C469" s="1">
        <v>252334.72</v>
      </c>
      <c r="D469" s="1">
        <v>0</v>
      </c>
      <c r="E469" s="21">
        <v>0</v>
      </c>
      <c r="F469" s="1">
        <v>153373.93</v>
      </c>
      <c r="G469" s="2">
        <f>IF(ISNUMBER(G468),G468+Balance[[#This Row],[Withdrawal/Deposit]],0)</f>
        <v>1048.5919999999999</v>
      </c>
      <c r="H469" s="3">
        <f>Balance[[#This Row],[End of Day Account Value]]-Balance[[#This Row],[Cumulative sent]]</f>
        <v>152325.33799999999</v>
      </c>
      <c r="I469" s="4">
        <f>IFERROR(Balance[[#This Row],[P/L]]/Balance[[#This Row],[Cumulative sent]],0)</f>
        <v>145.26654599691778</v>
      </c>
    </row>
    <row r="470" spans="1:9" x14ac:dyDescent="0.3">
      <c r="A470" t="s">
        <v>472</v>
      </c>
      <c r="B470" s="1">
        <v>-104005.21</v>
      </c>
      <c r="C470" s="1">
        <v>248958.14</v>
      </c>
      <c r="D470" s="1">
        <v>0</v>
      </c>
      <c r="E470" s="21">
        <v>0</v>
      </c>
      <c r="F470" s="1">
        <v>144952.93</v>
      </c>
      <c r="G470" s="2">
        <f>IF(ISNUMBER(G469),G469+Balance[[#This Row],[Withdrawal/Deposit]],0)</f>
        <v>1048.5919999999999</v>
      </c>
      <c r="H470" s="3">
        <f>Balance[[#This Row],[End of Day Account Value]]-Balance[[#This Row],[Cumulative sent]]</f>
        <v>143904.33799999999</v>
      </c>
      <c r="I470" s="4">
        <f>IFERROR(Balance[[#This Row],[P/L]]/Balance[[#This Row],[Cumulative sent]],0)</f>
        <v>137.23577711826908</v>
      </c>
    </row>
    <row r="471" spans="1:9" x14ac:dyDescent="0.3">
      <c r="A471" t="s">
        <v>473</v>
      </c>
      <c r="B471" s="1">
        <v>-104005.21</v>
      </c>
      <c r="C471" s="1">
        <v>236471.94</v>
      </c>
      <c r="D471" s="1">
        <v>0</v>
      </c>
      <c r="E471" s="21">
        <v>0</v>
      </c>
      <c r="F471" s="1">
        <v>132466.73000000001</v>
      </c>
      <c r="G471" s="2">
        <f>IF(ISNUMBER(G470),G470+Balance[[#This Row],[Withdrawal/Deposit]],0)</f>
        <v>1048.5919999999999</v>
      </c>
      <c r="H471" s="3">
        <f>Balance[[#This Row],[End of Day Account Value]]-Balance[[#This Row],[Cumulative sent]]</f>
        <v>131418.13800000001</v>
      </c>
      <c r="I471" s="4">
        <f>IFERROR(Balance[[#This Row],[P/L]]/Balance[[#This Row],[Cumulative sent]],0)</f>
        <v>125.32819056410885</v>
      </c>
    </row>
    <row r="472" spans="1:9" x14ac:dyDescent="0.3">
      <c r="A472" t="s">
        <v>474</v>
      </c>
      <c r="B472" s="1">
        <v>-104005.21</v>
      </c>
      <c r="C472" s="1">
        <v>250263.38</v>
      </c>
      <c r="D472" s="1">
        <v>0</v>
      </c>
      <c r="E472" s="21">
        <v>0</v>
      </c>
      <c r="F472" s="1">
        <v>146258.17000000001</v>
      </c>
      <c r="G472" s="2">
        <f>IF(ISNUMBER(G471),G471+Balance[[#This Row],[Withdrawal/Deposit]],0)</f>
        <v>1048.5919999999999</v>
      </c>
      <c r="H472" s="3">
        <f>Balance[[#This Row],[End of Day Account Value]]-Balance[[#This Row],[Cumulative sent]]</f>
        <v>145209.57800000001</v>
      </c>
      <c r="I472" s="4">
        <f>IFERROR(Balance[[#This Row],[P/L]]/Balance[[#This Row],[Cumulative sent]],0)</f>
        <v>138.48053198956316</v>
      </c>
    </row>
    <row r="473" spans="1:9" x14ac:dyDescent="0.3">
      <c r="A473" t="s">
        <v>475</v>
      </c>
      <c r="B473" s="1">
        <v>-110989.42</v>
      </c>
      <c r="C473" s="1">
        <v>267073.74</v>
      </c>
      <c r="D473" s="1">
        <v>0</v>
      </c>
      <c r="E473" s="21">
        <v>0</v>
      </c>
      <c r="F473" s="1">
        <v>156084.32</v>
      </c>
      <c r="G473" s="2">
        <f>IF(ISNUMBER(G472),G472+Balance[[#This Row],[Withdrawal/Deposit]],0)</f>
        <v>1048.5919999999999</v>
      </c>
      <c r="H473" s="3">
        <f>Balance[[#This Row],[End of Day Account Value]]-Balance[[#This Row],[Cumulative sent]]</f>
        <v>155035.728</v>
      </c>
      <c r="I473" s="4">
        <f>IFERROR(Balance[[#This Row],[P/L]]/Balance[[#This Row],[Cumulative sent]],0)</f>
        <v>147.85133588659843</v>
      </c>
    </row>
    <row r="474" spans="1:9" x14ac:dyDescent="0.3">
      <c r="A474" t="s">
        <v>476</v>
      </c>
      <c r="B474" s="1">
        <v>-110989.42</v>
      </c>
      <c r="C474" s="1">
        <v>261535.14</v>
      </c>
      <c r="D474" s="1">
        <v>0</v>
      </c>
      <c r="E474" s="21">
        <v>0</v>
      </c>
      <c r="F474" s="1">
        <v>150545.72</v>
      </c>
      <c r="G474" s="2">
        <f>IF(ISNUMBER(G473),G473+Balance[[#This Row],[Withdrawal/Deposit]],0)</f>
        <v>1048.5919999999999</v>
      </c>
      <c r="H474" s="3">
        <f>Balance[[#This Row],[End of Day Account Value]]-Balance[[#This Row],[Cumulative sent]]</f>
        <v>149497.128</v>
      </c>
      <c r="I474" s="4">
        <f>IFERROR(Balance[[#This Row],[P/L]]/Balance[[#This Row],[Cumulative sent]],0)</f>
        <v>142.56939591375865</v>
      </c>
    </row>
    <row r="475" spans="1:9" x14ac:dyDescent="0.3">
      <c r="A475" t="s">
        <v>477</v>
      </c>
      <c r="B475" s="1">
        <v>-110989.42</v>
      </c>
      <c r="C475" s="1">
        <v>260096.94</v>
      </c>
      <c r="D475" s="1">
        <v>0</v>
      </c>
      <c r="E475" s="21">
        <v>0</v>
      </c>
      <c r="F475" s="1">
        <v>149107.51999999999</v>
      </c>
      <c r="G475" s="2">
        <f>IF(ISNUMBER(G474),G474+Balance[[#This Row],[Withdrawal/Deposit]],0)</f>
        <v>1048.5919999999999</v>
      </c>
      <c r="H475" s="3">
        <f>Balance[[#This Row],[End of Day Account Value]]-Balance[[#This Row],[Cumulative sent]]</f>
        <v>148058.92799999999</v>
      </c>
      <c r="I475" s="4">
        <f>IFERROR(Balance[[#This Row],[P/L]]/Balance[[#This Row],[Cumulative sent]],0)</f>
        <v>141.19784244014832</v>
      </c>
    </row>
    <row r="476" spans="1:9" x14ac:dyDescent="0.3">
      <c r="A476" t="s">
        <v>478</v>
      </c>
      <c r="B476" s="1">
        <v>-110989.42</v>
      </c>
      <c r="C476" s="1">
        <v>260782.38</v>
      </c>
      <c r="D476" s="1">
        <v>0</v>
      </c>
      <c r="E476" s="21">
        <v>0</v>
      </c>
      <c r="F476" s="1">
        <v>149792.95999999999</v>
      </c>
      <c r="G476" s="2">
        <f>IF(ISNUMBER(G475),G475+Balance[[#This Row],[Withdrawal/Deposit]],0)</f>
        <v>1048.5919999999999</v>
      </c>
      <c r="H476" s="3">
        <f>Balance[[#This Row],[End of Day Account Value]]-Balance[[#This Row],[Cumulative sent]]</f>
        <v>148744.36799999999</v>
      </c>
      <c r="I476" s="4">
        <f>IFERROR(Balance[[#This Row],[P/L]]/Balance[[#This Row],[Cumulative sent]],0)</f>
        <v>141.85151898927325</v>
      </c>
    </row>
    <row r="477" spans="1:9" x14ac:dyDescent="0.3">
      <c r="A477" t="s">
        <v>479</v>
      </c>
      <c r="B477" s="1">
        <v>-110989.42</v>
      </c>
      <c r="C477" s="1">
        <v>264206.52</v>
      </c>
      <c r="D477" s="1">
        <v>0</v>
      </c>
      <c r="E477" s="21">
        <v>0</v>
      </c>
      <c r="F477" s="1">
        <v>153217.1</v>
      </c>
      <c r="G477" s="2">
        <f>IF(ISNUMBER(G476),G476+Balance[[#This Row],[Withdrawal/Deposit]],0)</f>
        <v>1048.5919999999999</v>
      </c>
      <c r="H477" s="3">
        <f>Balance[[#This Row],[End of Day Account Value]]-Balance[[#This Row],[Cumulative sent]]</f>
        <v>152168.508</v>
      </c>
      <c r="I477" s="4">
        <f>IFERROR(Balance[[#This Row],[P/L]]/Balance[[#This Row],[Cumulative sent]],0)</f>
        <v>145.11698353601784</v>
      </c>
    </row>
    <row r="478" spans="1:9" x14ac:dyDescent="0.3">
      <c r="A478" t="s">
        <v>480</v>
      </c>
      <c r="B478" s="1">
        <v>-110989.42</v>
      </c>
      <c r="C478" s="1">
        <v>259934.76</v>
      </c>
      <c r="D478" s="1">
        <v>0</v>
      </c>
      <c r="E478" s="21">
        <v>0</v>
      </c>
      <c r="F478" s="1">
        <v>148945.34</v>
      </c>
      <c r="G478" s="2">
        <f>IF(ISNUMBER(G477),G477+Balance[[#This Row],[Withdrawal/Deposit]],0)</f>
        <v>1048.5919999999999</v>
      </c>
      <c r="H478" s="3">
        <f>Balance[[#This Row],[End of Day Account Value]]-Balance[[#This Row],[Cumulative sent]]</f>
        <v>147896.74799999999</v>
      </c>
      <c r="I478" s="4">
        <f>IFERROR(Balance[[#This Row],[P/L]]/Balance[[#This Row],[Cumulative sent]],0)</f>
        <v>141.04317789950716</v>
      </c>
    </row>
    <row r="479" spans="1:9" x14ac:dyDescent="0.3">
      <c r="A479" t="s">
        <v>481</v>
      </c>
      <c r="B479" s="1">
        <v>-110989.42</v>
      </c>
      <c r="C479" s="1">
        <v>246274.92</v>
      </c>
      <c r="D479" s="1">
        <v>0</v>
      </c>
      <c r="E479" s="21">
        <v>0</v>
      </c>
      <c r="F479" s="1">
        <v>135285.5</v>
      </c>
      <c r="G479" s="2">
        <f>IF(ISNUMBER(G478),G478+Balance[[#This Row],[Withdrawal/Deposit]],0)</f>
        <v>1048.5919999999999</v>
      </c>
      <c r="H479" s="3">
        <f>Balance[[#This Row],[End of Day Account Value]]-Balance[[#This Row],[Cumulative sent]]</f>
        <v>134236.908</v>
      </c>
      <c r="I479" s="4">
        <f>IFERROR(Balance[[#This Row],[P/L]]/Balance[[#This Row],[Cumulative sent]],0)</f>
        <v>128.01633809908907</v>
      </c>
    </row>
    <row r="480" spans="1:9" x14ac:dyDescent="0.3">
      <c r="A480" t="s">
        <v>482</v>
      </c>
      <c r="B480" s="1">
        <v>-110989.42</v>
      </c>
      <c r="C480" s="1">
        <v>248367.96</v>
      </c>
      <c r="D480" s="1">
        <v>0</v>
      </c>
      <c r="E480" s="21">
        <v>0</v>
      </c>
      <c r="F480" s="1">
        <v>137378.54</v>
      </c>
      <c r="G480" s="2">
        <f>IF(ISNUMBER(G479),G479+Balance[[#This Row],[Withdrawal/Deposit]],0)</f>
        <v>1048.5919999999999</v>
      </c>
      <c r="H480" s="3">
        <f>Balance[[#This Row],[End of Day Account Value]]-Balance[[#This Row],[Cumulative sent]]</f>
        <v>136329.948</v>
      </c>
      <c r="I480" s="4">
        <f>IFERROR(Balance[[#This Row],[P/L]]/Balance[[#This Row],[Cumulative sent]],0)</f>
        <v>130.01238613302411</v>
      </c>
    </row>
    <row r="481" spans="1:9" x14ac:dyDescent="0.3">
      <c r="A481" t="s">
        <v>483</v>
      </c>
      <c r="B481" s="1">
        <v>-110989.42</v>
      </c>
      <c r="C481" s="1">
        <v>249732.72</v>
      </c>
      <c r="D481" s="1">
        <v>0</v>
      </c>
      <c r="E481" s="21">
        <v>0</v>
      </c>
      <c r="F481" s="1">
        <v>138743.29999999999</v>
      </c>
      <c r="G481" s="2">
        <f>IF(ISNUMBER(G480),G480+Balance[[#This Row],[Withdrawal/Deposit]],0)</f>
        <v>1048.5919999999999</v>
      </c>
      <c r="H481" s="3">
        <f>Balance[[#This Row],[End of Day Account Value]]-Balance[[#This Row],[Cumulative sent]]</f>
        <v>137694.70799999998</v>
      </c>
      <c r="I481" s="4">
        <f>IFERROR(Balance[[#This Row],[P/L]]/Balance[[#This Row],[Cumulative sent]],0)</f>
        <v>131.31390283351391</v>
      </c>
    </row>
    <row r="482" spans="1:9" x14ac:dyDescent="0.3">
      <c r="A482" t="s">
        <v>484</v>
      </c>
      <c r="B482" s="1">
        <v>-111588.13</v>
      </c>
      <c r="C482" s="1">
        <v>243643.32</v>
      </c>
      <c r="D482" s="1">
        <v>0</v>
      </c>
      <c r="E482" s="21">
        <v>0</v>
      </c>
      <c r="F482" s="1">
        <v>132055.19</v>
      </c>
      <c r="G482" s="2">
        <f>IF(ISNUMBER(G481),G481+Balance[[#This Row],[Withdrawal/Deposit]],0)</f>
        <v>1048.5919999999999</v>
      </c>
      <c r="H482" s="3">
        <f>Balance[[#This Row],[End of Day Account Value]]-Balance[[#This Row],[Cumulative sent]]</f>
        <v>131006.598</v>
      </c>
      <c r="I482" s="4">
        <f>IFERROR(Balance[[#This Row],[P/L]]/Balance[[#This Row],[Cumulative sent]],0)</f>
        <v>124.93572142453883</v>
      </c>
    </row>
    <row r="483" spans="1:9" x14ac:dyDescent="0.3">
      <c r="A483" t="s">
        <v>485</v>
      </c>
      <c r="B483" s="1">
        <v>-111588.13</v>
      </c>
      <c r="C483" s="1">
        <v>244233.9</v>
      </c>
      <c r="D483" s="1">
        <v>0</v>
      </c>
      <c r="E483" s="21">
        <v>0</v>
      </c>
      <c r="F483" s="1">
        <v>132645.76999999999</v>
      </c>
      <c r="G483" s="2">
        <f>IF(ISNUMBER(G482),G482+Balance[[#This Row],[Withdrawal/Deposit]],0)</f>
        <v>1048.5919999999999</v>
      </c>
      <c r="H483" s="3">
        <f>Balance[[#This Row],[End of Day Account Value]]-Balance[[#This Row],[Cumulative sent]]</f>
        <v>131597.17799999999</v>
      </c>
      <c r="I483" s="4">
        <f>IFERROR(Balance[[#This Row],[P/L]]/Balance[[#This Row],[Cumulative sent]],0)</f>
        <v>125.49893380838306</v>
      </c>
    </row>
    <row r="484" spans="1:9" x14ac:dyDescent="0.3">
      <c r="A484" t="s">
        <v>486</v>
      </c>
      <c r="B484" s="1">
        <v>-111588.13</v>
      </c>
      <c r="C484" s="1">
        <v>240938.28</v>
      </c>
      <c r="D484" s="1">
        <v>0</v>
      </c>
      <c r="E484" s="21">
        <v>0</v>
      </c>
      <c r="F484" s="1">
        <v>129350.15</v>
      </c>
      <c r="G484" s="2">
        <f>IF(ISNUMBER(G483),G483+Balance[[#This Row],[Withdrawal/Deposit]],0)</f>
        <v>1048.5919999999999</v>
      </c>
      <c r="H484" s="3">
        <f>Balance[[#This Row],[End of Day Account Value]]-Balance[[#This Row],[Cumulative sent]]</f>
        <v>128301.55799999999</v>
      </c>
      <c r="I484" s="4">
        <f>IFERROR(Balance[[#This Row],[P/L]]/Balance[[#This Row],[Cumulative sent]],0)</f>
        <v>122.3560336145994</v>
      </c>
    </row>
    <row r="485" spans="1:9" x14ac:dyDescent="0.3">
      <c r="A485" t="s">
        <v>487</v>
      </c>
      <c r="B485" s="1">
        <v>-111588.13</v>
      </c>
      <c r="C485" s="1">
        <v>239077.8</v>
      </c>
      <c r="D485" s="1">
        <v>0</v>
      </c>
      <c r="E485" s="21">
        <v>0</v>
      </c>
      <c r="F485" s="1">
        <v>127489.67</v>
      </c>
      <c r="G485" s="2">
        <f>IF(ISNUMBER(G484),G484+Balance[[#This Row],[Withdrawal/Deposit]],0)</f>
        <v>1048.5919999999999</v>
      </c>
      <c r="H485" s="3">
        <f>Balance[[#This Row],[End of Day Account Value]]-Balance[[#This Row],[Cumulative sent]]</f>
        <v>126441.07799999999</v>
      </c>
      <c r="I485" s="4">
        <f>IFERROR(Balance[[#This Row],[P/L]]/Balance[[#This Row],[Cumulative sent]],0)</f>
        <v>120.58176869554603</v>
      </c>
    </row>
    <row r="486" spans="1:9" x14ac:dyDescent="0.3">
      <c r="A486" t="s">
        <v>488</v>
      </c>
      <c r="B486" s="1">
        <v>-116166.36</v>
      </c>
      <c r="C486" s="1">
        <v>222924</v>
      </c>
      <c r="D486" s="1">
        <v>0</v>
      </c>
      <c r="E486" s="21">
        <v>0</v>
      </c>
      <c r="F486" s="1">
        <v>106757.64</v>
      </c>
      <c r="G486" s="2">
        <f>IF(ISNUMBER(G485),G485+Balance[[#This Row],[Withdrawal/Deposit]],0)</f>
        <v>1048.5919999999999</v>
      </c>
      <c r="H486" s="3">
        <f>Balance[[#This Row],[End of Day Account Value]]-Balance[[#This Row],[Cumulative sent]]</f>
        <v>105709.048</v>
      </c>
      <c r="I486" s="4">
        <f>IFERROR(Balance[[#This Row],[P/L]]/Balance[[#This Row],[Cumulative sent]],0)</f>
        <v>100.81046584372187</v>
      </c>
    </row>
    <row r="487" spans="1:9" x14ac:dyDescent="0.3">
      <c r="A487" t="s">
        <v>489</v>
      </c>
      <c r="B487" s="1">
        <v>-116166.36</v>
      </c>
      <c r="C487" s="1">
        <v>218038.08</v>
      </c>
      <c r="D487" s="1">
        <v>0</v>
      </c>
      <c r="E487" s="21">
        <v>0</v>
      </c>
      <c r="F487" s="1">
        <v>101871.72</v>
      </c>
      <c r="G487" s="2">
        <f>IF(ISNUMBER(G486),G486+Balance[[#This Row],[Withdrawal/Deposit]],0)</f>
        <v>1048.5919999999999</v>
      </c>
      <c r="H487" s="3">
        <f>Balance[[#This Row],[End of Day Account Value]]-Balance[[#This Row],[Cumulative sent]]</f>
        <v>100823.128</v>
      </c>
      <c r="I487" s="4">
        <f>IFERROR(Balance[[#This Row],[P/L]]/Balance[[#This Row],[Cumulative sent]],0)</f>
        <v>96.150960526115028</v>
      </c>
    </row>
    <row r="488" spans="1:9" x14ac:dyDescent="0.3">
      <c r="A488" t="s">
        <v>490</v>
      </c>
      <c r="B488" s="1">
        <v>-116166.36</v>
      </c>
      <c r="C488" s="1">
        <v>231510.24</v>
      </c>
      <c r="D488" s="1">
        <v>0</v>
      </c>
      <c r="E488" s="21">
        <v>0</v>
      </c>
      <c r="F488" s="1">
        <v>115343.88</v>
      </c>
      <c r="G488" s="2">
        <f>IF(ISNUMBER(G487),G487+Balance[[#This Row],[Withdrawal/Deposit]],0)</f>
        <v>1048.5919999999999</v>
      </c>
      <c r="H488" s="3">
        <f>Balance[[#This Row],[End of Day Account Value]]-Balance[[#This Row],[Cumulative sent]]</f>
        <v>114295.288</v>
      </c>
      <c r="I488" s="4">
        <f>IFERROR(Balance[[#This Row],[P/L]]/Balance[[#This Row],[Cumulative sent]],0)</f>
        <v>108.99881746189178</v>
      </c>
    </row>
    <row r="489" spans="1:9" x14ac:dyDescent="0.3">
      <c r="A489" t="s">
        <v>491</v>
      </c>
      <c r="B489" s="1">
        <v>-116166.36</v>
      </c>
      <c r="C489" s="1">
        <v>212852.64</v>
      </c>
      <c r="D489" s="1">
        <v>0</v>
      </c>
      <c r="E489" s="21">
        <v>0</v>
      </c>
      <c r="F489" s="1">
        <v>96686.28</v>
      </c>
      <c r="G489" s="2">
        <f>IF(ISNUMBER(G488),G488+Balance[[#This Row],[Withdrawal/Deposit]],0)</f>
        <v>1048.5919999999999</v>
      </c>
      <c r="H489" s="3">
        <f>Balance[[#This Row],[End of Day Account Value]]-Balance[[#This Row],[Cumulative sent]]</f>
        <v>95637.687999999995</v>
      </c>
      <c r="I489" s="4">
        <f>IFERROR(Balance[[#This Row],[P/L]]/Balance[[#This Row],[Cumulative sent]],0)</f>
        <v>91.205815035781328</v>
      </c>
    </row>
    <row r="490" spans="1:9" x14ac:dyDescent="0.3">
      <c r="A490" t="s">
        <v>492</v>
      </c>
      <c r="B490" s="1">
        <v>-116166.36</v>
      </c>
      <c r="C490" s="1">
        <v>210756</v>
      </c>
      <c r="D490" s="1">
        <v>0</v>
      </c>
      <c r="E490" s="21">
        <v>0</v>
      </c>
      <c r="F490" s="1">
        <v>94589.64</v>
      </c>
      <c r="G490" s="2">
        <f>IF(ISNUMBER(G489),G489+Balance[[#This Row],[Withdrawal/Deposit]],0)</f>
        <v>1048.5919999999999</v>
      </c>
      <c r="H490" s="3">
        <f>Balance[[#This Row],[End of Day Account Value]]-Balance[[#This Row],[Cumulative sent]]</f>
        <v>93541.047999999995</v>
      </c>
      <c r="I490" s="4">
        <f>IFERROR(Balance[[#This Row],[P/L]]/Balance[[#This Row],[Cumulative sent]],0)</f>
        <v>89.206333826693324</v>
      </c>
    </row>
    <row r="491" spans="1:9" x14ac:dyDescent="0.3">
      <c r="A491" t="s">
        <v>493</v>
      </c>
      <c r="B491" s="1">
        <v>-116166.36</v>
      </c>
      <c r="C491" s="1">
        <v>214169.28</v>
      </c>
      <c r="D491" s="1">
        <v>0</v>
      </c>
      <c r="E491" s="21">
        <v>0</v>
      </c>
      <c r="F491" s="1">
        <v>98002.92</v>
      </c>
      <c r="G491" s="2">
        <f>IF(ISNUMBER(G490),G490+Balance[[#This Row],[Withdrawal/Deposit]],0)</f>
        <v>1048.5919999999999</v>
      </c>
      <c r="H491" s="3">
        <f>Balance[[#This Row],[End of Day Account Value]]-Balance[[#This Row],[Cumulative sent]]</f>
        <v>96954.327999999994</v>
      </c>
      <c r="I491" s="4">
        <f>IFERROR(Balance[[#This Row],[P/L]]/Balance[[#This Row],[Cumulative sent]],0)</f>
        <v>92.461441628393132</v>
      </c>
    </row>
    <row r="492" spans="1:9" x14ac:dyDescent="0.3">
      <c r="A492" t="s">
        <v>494</v>
      </c>
      <c r="B492" s="1">
        <v>-116166.36</v>
      </c>
      <c r="C492" s="1">
        <v>203798.39999999999</v>
      </c>
      <c r="D492" s="1">
        <v>0</v>
      </c>
      <c r="E492" s="21">
        <v>0</v>
      </c>
      <c r="F492" s="1">
        <v>87632.04</v>
      </c>
      <c r="G492" s="2">
        <f>IF(ISNUMBER(G491),G491+Balance[[#This Row],[Withdrawal/Deposit]],0)</f>
        <v>1048.5919999999999</v>
      </c>
      <c r="H492" s="3">
        <f>Balance[[#This Row],[End of Day Account Value]]-Balance[[#This Row],[Cumulative sent]]</f>
        <v>86583.447999999989</v>
      </c>
      <c r="I492" s="4">
        <f>IFERROR(Balance[[#This Row],[P/L]]/Balance[[#This Row],[Cumulative sent]],0)</f>
        <v>82.571150647725716</v>
      </c>
    </row>
    <row r="493" spans="1:9" x14ac:dyDescent="0.3">
      <c r="A493" t="s">
        <v>495</v>
      </c>
      <c r="B493" s="1">
        <v>-116166.36</v>
      </c>
      <c r="C493" s="1">
        <v>193889.28</v>
      </c>
      <c r="D493" s="1">
        <v>0</v>
      </c>
      <c r="E493" s="21">
        <v>0</v>
      </c>
      <c r="F493" s="1">
        <v>77722.92</v>
      </c>
      <c r="G493" s="2">
        <f>IF(ISNUMBER(G492),G492+Balance[[#This Row],[Withdrawal/Deposit]],0)</f>
        <v>1048.5919999999999</v>
      </c>
      <c r="H493" s="3">
        <f>Balance[[#This Row],[End of Day Account Value]]-Balance[[#This Row],[Cumulative sent]]</f>
        <v>76674.327999999994</v>
      </c>
      <c r="I493" s="4">
        <f>IFERROR(Balance[[#This Row],[P/L]]/Balance[[#This Row],[Cumulative sent]],0)</f>
        <v>73.121221600012205</v>
      </c>
    </row>
    <row r="494" spans="1:9" x14ac:dyDescent="0.3">
      <c r="A494" t="s">
        <v>496</v>
      </c>
      <c r="B494" s="1">
        <v>-116166.36</v>
      </c>
      <c r="C494" s="1">
        <v>186560.4</v>
      </c>
      <c r="D494" s="1">
        <v>0</v>
      </c>
      <c r="E494" s="21">
        <v>0</v>
      </c>
      <c r="F494" s="1">
        <v>70394.039999999994</v>
      </c>
      <c r="G494" s="2">
        <f>IF(ISNUMBER(G493),G493+Balance[[#This Row],[Withdrawal/Deposit]],0)</f>
        <v>1048.5919999999999</v>
      </c>
      <c r="H494" s="3">
        <f>Balance[[#This Row],[End of Day Account Value]]-Balance[[#This Row],[Cumulative sent]]</f>
        <v>69345.447999999989</v>
      </c>
      <c r="I494" s="4">
        <f>IFERROR(Balance[[#This Row],[P/L]]/Balance[[#This Row],[Cumulative sent]],0)</f>
        <v>66.131963623601933</v>
      </c>
    </row>
    <row r="495" spans="1:9" x14ac:dyDescent="0.3">
      <c r="A495" t="s">
        <v>497</v>
      </c>
      <c r="B495" s="1">
        <v>-116166.36</v>
      </c>
      <c r="C495" s="1">
        <v>175656</v>
      </c>
      <c r="D495" s="1">
        <v>0</v>
      </c>
      <c r="E495" s="21">
        <v>0</v>
      </c>
      <c r="F495" s="1">
        <v>59489.64</v>
      </c>
      <c r="G495" s="2">
        <f>IF(ISNUMBER(G494),G494+Balance[[#This Row],[Withdrawal/Deposit]],0)</f>
        <v>1048.5919999999999</v>
      </c>
      <c r="H495" s="3">
        <f>Balance[[#This Row],[End of Day Account Value]]-Balance[[#This Row],[Cumulative sent]]</f>
        <v>58441.048000000003</v>
      </c>
      <c r="I495" s="4">
        <f>IFERROR(Balance[[#This Row],[P/L]]/Balance[[#This Row],[Cumulative sent]],0)</f>
        <v>55.73287608526482</v>
      </c>
    </row>
    <row r="496" spans="1:9" x14ac:dyDescent="0.3">
      <c r="A496" t="s">
        <v>498</v>
      </c>
      <c r="B496" s="1">
        <v>-111466.36</v>
      </c>
      <c r="C496" s="1">
        <v>210156.96</v>
      </c>
      <c r="D496" s="1">
        <v>0</v>
      </c>
      <c r="E496" s="21">
        <v>0</v>
      </c>
      <c r="F496" s="1">
        <v>98690.6</v>
      </c>
      <c r="G496" s="2">
        <f>IF(ISNUMBER(G495),G495+Balance[[#This Row],[Withdrawal/Deposit]],0)</f>
        <v>1048.5919999999999</v>
      </c>
      <c r="H496" s="3">
        <f>Balance[[#This Row],[End of Day Account Value]]-Balance[[#This Row],[Cumulative sent]]</f>
        <v>97642.008000000002</v>
      </c>
      <c r="I496" s="4">
        <f>IFERROR(Balance[[#This Row],[P/L]]/Balance[[#This Row],[Cumulative sent]],0)</f>
        <v>93.117254375391013</v>
      </c>
    </row>
    <row r="497" spans="1:9" x14ac:dyDescent="0.3">
      <c r="A497" t="s">
        <v>499</v>
      </c>
      <c r="B497" s="1">
        <v>-111466.36</v>
      </c>
      <c r="C497" s="1">
        <v>208434.72</v>
      </c>
      <c r="D497" s="1">
        <v>0</v>
      </c>
      <c r="E497" s="21">
        <v>0</v>
      </c>
      <c r="F497" s="1">
        <v>96968.36</v>
      </c>
      <c r="G497" s="2">
        <f>IF(ISNUMBER(G496),G496+Balance[[#This Row],[Withdrawal/Deposit]],0)</f>
        <v>1048.5919999999999</v>
      </c>
      <c r="H497" s="3">
        <f>Balance[[#This Row],[End of Day Account Value]]-Balance[[#This Row],[Cumulative sent]]</f>
        <v>95919.767999999996</v>
      </c>
      <c r="I497" s="4">
        <f>IFERROR(Balance[[#This Row],[P/L]]/Balance[[#This Row],[Cumulative sent]],0)</f>
        <v>91.474823382211582</v>
      </c>
    </row>
    <row r="498" spans="1:9" x14ac:dyDescent="0.3">
      <c r="A498" t="s">
        <v>500</v>
      </c>
      <c r="B498" s="1">
        <v>-109715.61</v>
      </c>
      <c r="C498" s="1">
        <v>218275.20000000001</v>
      </c>
      <c r="D498" s="1">
        <v>0</v>
      </c>
      <c r="E498" s="21">
        <v>0</v>
      </c>
      <c r="F498" s="1">
        <v>108559.59</v>
      </c>
      <c r="G498" s="2">
        <f>IF(ISNUMBER(G497),G497+Balance[[#This Row],[Withdrawal/Deposit]],0)</f>
        <v>1048.5919999999999</v>
      </c>
      <c r="H498" s="3">
        <f>Balance[[#This Row],[End of Day Account Value]]-Balance[[#This Row],[Cumulative sent]]</f>
        <v>107510.99799999999</v>
      </c>
      <c r="I498" s="4">
        <f>IFERROR(Balance[[#This Row],[P/L]]/Balance[[#This Row],[Cumulative sent]],0)</f>
        <v>102.52891305674657</v>
      </c>
    </row>
    <row r="499" spans="1:9" x14ac:dyDescent="0.3">
      <c r="A499" t="s">
        <v>501</v>
      </c>
      <c r="B499" s="1">
        <v>-109723.61</v>
      </c>
      <c r="C499" s="1">
        <v>216443.76</v>
      </c>
      <c r="D499" s="1">
        <v>0</v>
      </c>
      <c r="E499" s="21">
        <v>0</v>
      </c>
      <c r="F499" s="1">
        <v>106720.15</v>
      </c>
      <c r="G499" s="2">
        <f>IF(ISNUMBER(G498),G498+Balance[[#This Row],[Withdrawal/Deposit]],0)</f>
        <v>1048.5919999999999</v>
      </c>
      <c r="H499" s="3">
        <f>Balance[[#This Row],[End of Day Account Value]]-Balance[[#This Row],[Cumulative sent]]</f>
        <v>105671.55799999999</v>
      </c>
      <c r="I499" s="4">
        <f>IFERROR(Balance[[#This Row],[P/L]]/Balance[[#This Row],[Cumulative sent]],0)</f>
        <v>100.77471313914278</v>
      </c>
    </row>
    <row r="500" spans="1:9" x14ac:dyDescent="0.3">
      <c r="A500" t="s">
        <v>502</v>
      </c>
      <c r="B500" s="1">
        <v>-110296.77</v>
      </c>
      <c r="C500" s="1">
        <v>211186.56</v>
      </c>
      <c r="D500" s="1">
        <v>0</v>
      </c>
      <c r="E500" s="21">
        <v>0</v>
      </c>
      <c r="F500" s="1">
        <v>100889.79</v>
      </c>
      <c r="G500" s="2">
        <f>IF(ISNUMBER(G499),G499+Balance[[#This Row],[Withdrawal/Deposit]],0)</f>
        <v>1048.5919999999999</v>
      </c>
      <c r="H500" s="3">
        <f>Balance[[#This Row],[End of Day Account Value]]-Balance[[#This Row],[Cumulative sent]]</f>
        <v>99841.197999999989</v>
      </c>
      <c r="I500" s="4">
        <f>IFERROR(Balance[[#This Row],[P/L]]/Balance[[#This Row],[Cumulative sent]],0)</f>
        <v>95.214533393350322</v>
      </c>
    </row>
    <row r="501" spans="1:9" x14ac:dyDescent="0.3">
      <c r="A501" t="s">
        <v>503</v>
      </c>
      <c r="B501" s="1">
        <v>-110296.77</v>
      </c>
      <c r="C501" s="1">
        <v>218964.72</v>
      </c>
      <c r="D501" s="1">
        <v>0</v>
      </c>
      <c r="E501" s="21">
        <v>0</v>
      </c>
      <c r="F501" s="1">
        <v>108667.95</v>
      </c>
      <c r="G501" s="2">
        <f>IF(ISNUMBER(G500),G500+Balance[[#This Row],[Withdrawal/Deposit]],0)</f>
        <v>1048.5919999999999</v>
      </c>
      <c r="H501" s="3">
        <f>Balance[[#This Row],[End of Day Account Value]]-Balance[[#This Row],[Cumulative sent]]</f>
        <v>107619.35799999999</v>
      </c>
      <c r="I501" s="4">
        <f>IFERROR(Balance[[#This Row],[P/L]]/Balance[[#This Row],[Cumulative sent]],0)</f>
        <v>102.63225162885088</v>
      </c>
    </row>
    <row r="502" spans="1:9" x14ac:dyDescent="0.3">
      <c r="A502" t="s">
        <v>504</v>
      </c>
      <c r="B502" s="1">
        <v>-110296.77</v>
      </c>
      <c r="C502" s="1">
        <v>203785.92</v>
      </c>
      <c r="D502" s="1">
        <v>0</v>
      </c>
      <c r="E502" s="21">
        <v>0</v>
      </c>
      <c r="F502" s="1">
        <v>93489.15</v>
      </c>
      <c r="G502" s="2">
        <f>IF(ISNUMBER(G501),G501+Balance[[#This Row],[Withdrawal/Deposit]],0)</f>
        <v>1048.5919999999999</v>
      </c>
      <c r="H502" s="3">
        <f>Balance[[#This Row],[End of Day Account Value]]-Balance[[#This Row],[Cumulative sent]]</f>
        <v>92440.55799999999</v>
      </c>
      <c r="I502" s="4">
        <f>IFERROR(Balance[[#This Row],[P/L]]/Balance[[#This Row],[Cumulative sent]],0)</f>
        <v>88.156840792224244</v>
      </c>
    </row>
    <row r="503" spans="1:9" x14ac:dyDescent="0.3">
      <c r="A503" t="s">
        <v>505</v>
      </c>
      <c r="B503" s="1">
        <v>-110296.77</v>
      </c>
      <c r="C503" s="1">
        <v>204319.44</v>
      </c>
      <c r="D503" s="1">
        <v>0</v>
      </c>
      <c r="E503" s="21">
        <v>0</v>
      </c>
      <c r="F503" s="1">
        <v>94022.67</v>
      </c>
      <c r="G503" s="2">
        <f>IF(ISNUMBER(G502),G502+Balance[[#This Row],[Withdrawal/Deposit]],0)</f>
        <v>1048.5919999999999</v>
      </c>
      <c r="H503" s="3">
        <f>Balance[[#This Row],[End of Day Account Value]]-Balance[[#This Row],[Cumulative sent]]</f>
        <v>92974.077999999994</v>
      </c>
      <c r="I503" s="4">
        <f>IFERROR(Balance[[#This Row],[P/L]]/Balance[[#This Row],[Cumulative sent]],0)</f>
        <v>88.665637349893956</v>
      </c>
    </row>
    <row r="504" spans="1:9" x14ac:dyDescent="0.3">
      <c r="A504" t="s">
        <v>506</v>
      </c>
      <c r="B504" s="1">
        <v>-110296.77</v>
      </c>
      <c r="C504" s="1">
        <v>209040</v>
      </c>
      <c r="D504" s="1">
        <v>0</v>
      </c>
      <c r="E504" s="21">
        <v>0</v>
      </c>
      <c r="F504" s="1">
        <v>98743.23</v>
      </c>
      <c r="G504" s="2">
        <f>IF(ISNUMBER(G503),G503+Balance[[#This Row],[Withdrawal/Deposit]],0)</f>
        <v>1048.5919999999999</v>
      </c>
      <c r="H504" s="3">
        <f>Balance[[#This Row],[End of Day Account Value]]-Balance[[#This Row],[Cumulative sent]]</f>
        <v>97694.637999999992</v>
      </c>
      <c r="I504" s="4">
        <f>IFERROR(Balance[[#This Row],[P/L]]/Balance[[#This Row],[Cumulative sent]],0)</f>
        <v>93.167445488807857</v>
      </c>
    </row>
    <row r="505" spans="1:9" x14ac:dyDescent="0.3">
      <c r="A505" t="s">
        <v>507</v>
      </c>
      <c r="B505" s="1">
        <v>-110296.77</v>
      </c>
      <c r="C505" s="1">
        <v>196644.24</v>
      </c>
      <c r="D505" s="1">
        <v>0</v>
      </c>
      <c r="E505" s="21">
        <v>0</v>
      </c>
      <c r="F505" s="1">
        <v>86347.47</v>
      </c>
      <c r="G505" s="2">
        <f>IF(ISNUMBER(G504),G504+Balance[[#This Row],[Withdrawal/Deposit]],0)</f>
        <v>1048.5919999999999</v>
      </c>
      <c r="H505" s="3">
        <f>Balance[[#This Row],[End of Day Account Value]]-Balance[[#This Row],[Cumulative sent]]</f>
        <v>85298.877999999997</v>
      </c>
      <c r="I505" s="4">
        <f>IFERROR(Balance[[#This Row],[P/L]]/Balance[[#This Row],[Cumulative sent]],0)</f>
        <v>81.346107923768258</v>
      </c>
    </row>
    <row r="506" spans="1:9" x14ac:dyDescent="0.3">
      <c r="A506" t="s">
        <v>508</v>
      </c>
      <c r="B506" s="1">
        <v>-110296.77</v>
      </c>
      <c r="C506" s="1">
        <v>199801.68</v>
      </c>
      <c r="D506" s="1">
        <v>0</v>
      </c>
      <c r="E506" s="21">
        <v>0</v>
      </c>
      <c r="F506" s="1">
        <v>89504.91</v>
      </c>
      <c r="G506" s="2">
        <f>IF(ISNUMBER(G505),G505+Balance[[#This Row],[Withdrawal/Deposit]],0)</f>
        <v>1048.5919999999999</v>
      </c>
      <c r="H506" s="3">
        <f>Balance[[#This Row],[End of Day Account Value]]-Balance[[#This Row],[Cumulative sent]]</f>
        <v>88456.317999999999</v>
      </c>
      <c r="I506" s="4">
        <f>IFERROR(Balance[[#This Row],[P/L]]/Balance[[#This Row],[Cumulative sent]],0)</f>
        <v>84.357231411263882</v>
      </c>
    </row>
    <row r="507" spans="1:9" x14ac:dyDescent="0.3">
      <c r="A507" t="s">
        <v>509</v>
      </c>
      <c r="B507" s="1">
        <v>-110296.77</v>
      </c>
      <c r="C507" s="1">
        <v>193037.52</v>
      </c>
      <c r="D507" s="1">
        <v>0</v>
      </c>
      <c r="E507" s="21">
        <v>0</v>
      </c>
      <c r="F507" s="1">
        <v>82740.75</v>
      </c>
      <c r="G507" s="2">
        <f>IF(ISNUMBER(G506),G506+Balance[[#This Row],[Withdrawal/Deposit]],0)</f>
        <v>1048.5919999999999</v>
      </c>
      <c r="H507" s="3">
        <f>Balance[[#This Row],[End of Day Account Value]]-Balance[[#This Row],[Cumulative sent]]</f>
        <v>81692.157999999996</v>
      </c>
      <c r="I507" s="4">
        <f>IFERROR(Balance[[#This Row],[P/L]]/Balance[[#This Row],[Cumulative sent]],0)</f>
        <v>77.906524177182362</v>
      </c>
    </row>
    <row r="508" spans="1:9" x14ac:dyDescent="0.3">
      <c r="A508" t="s">
        <v>510</v>
      </c>
      <c r="B508" s="1">
        <v>-110296.77</v>
      </c>
      <c r="C508" s="1">
        <v>198313.44</v>
      </c>
      <c r="D508" s="1">
        <v>0</v>
      </c>
      <c r="E508" s="21">
        <v>0</v>
      </c>
      <c r="F508" s="1">
        <v>88016.67</v>
      </c>
      <c r="G508" s="2">
        <f>IF(ISNUMBER(G507),G507+Balance[[#This Row],[Withdrawal/Deposit]],0)</f>
        <v>1048.5919999999999</v>
      </c>
      <c r="H508" s="3">
        <f>Balance[[#This Row],[End of Day Account Value]]-Balance[[#This Row],[Cumulative sent]]</f>
        <v>86968.077999999994</v>
      </c>
      <c r="I508" s="4">
        <f>IFERROR(Balance[[#This Row],[P/L]]/Balance[[#This Row],[Cumulative sent]],0)</f>
        <v>82.937956803027305</v>
      </c>
    </row>
    <row r="509" spans="1:9" x14ac:dyDescent="0.3">
      <c r="A509" t="s">
        <v>511</v>
      </c>
      <c r="B509" s="1">
        <v>-110296.77</v>
      </c>
      <c r="C509" s="1">
        <v>208394.16</v>
      </c>
      <c r="D509" s="1">
        <v>0</v>
      </c>
      <c r="E509" s="21">
        <v>0</v>
      </c>
      <c r="F509" s="1">
        <v>98097.39</v>
      </c>
      <c r="G509" s="2">
        <f>IF(ISNUMBER(G508),G508+Balance[[#This Row],[Withdrawal/Deposit]],0)</f>
        <v>1048.5919999999999</v>
      </c>
      <c r="H509" s="3">
        <f>Balance[[#This Row],[End of Day Account Value]]-Balance[[#This Row],[Cumulative sent]]</f>
        <v>97048.797999999995</v>
      </c>
      <c r="I509" s="4">
        <f>IFERROR(Balance[[#This Row],[P/L]]/Balance[[#This Row],[Cumulative sent]],0)</f>
        <v>92.551533866365574</v>
      </c>
    </row>
    <row r="510" spans="1:9" x14ac:dyDescent="0.3">
      <c r="A510" t="s">
        <v>512</v>
      </c>
      <c r="B510" s="1">
        <v>-110296.77</v>
      </c>
      <c r="C510" s="1">
        <v>206466</v>
      </c>
      <c r="D510" s="1">
        <v>0</v>
      </c>
      <c r="E510" s="21">
        <v>0</v>
      </c>
      <c r="F510" s="1">
        <v>96169.23</v>
      </c>
      <c r="G510" s="2">
        <f>IF(ISNUMBER(G509),G509+Balance[[#This Row],[Withdrawal/Deposit]],0)</f>
        <v>1048.5919999999999</v>
      </c>
      <c r="H510" s="3">
        <f>Balance[[#This Row],[End of Day Account Value]]-Balance[[#This Row],[Cumulative sent]]</f>
        <v>95120.637999999992</v>
      </c>
      <c r="I510" s="4">
        <f>IFERROR(Balance[[#This Row],[P/L]]/Balance[[#This Row],[Cumulative sent]],0)</f>
        <v>90.712725254436435</v>
      </c>
    </row>
    <row r="511" spans="1:9" x14ac:dyDescent="0.3">
      <c r="A511" t="s">
        <v>513</v>
      </c>
      <c r="B511" s="1">
        <v>-110296.77</v>
      </c>
      <c r="C511" s="1">
        <v>215785.44</v>
      </c>
      <c r="D511" s="1">
        <v>0</v>
      </c>
      <c r="E511" s="21">
        <v>0</v>
      </c>
      <c r="F511" s="1">
        <v>105488.67</v>
      </c>
      <c r="G511" s="2">
        <f>IF(ISNUMBER(G510),G510+Balance[[#This Row],[Withdrawal/Deposit]],0)</f>
        <v>1048.5919999999999</v>
      </c>
      <c r="H511" s="3">
        <f>Balance[[#This Row],[End of Day Account Value]]-Balance[[#This Row],[Cumulative sent]]</f>
        <v>104440.07799999999</v>
      </c>
      <c r="I511" s="4">
        <f>IFERROR(Balance[[#This Row],[P/L]]/Balance[[#This Row],[Cumulative sent]],0)</f>
        <v>99.600300212093941</v>
      </c>
    </row>
    <row r="512" spans="1:9" x14ac:dyDescent="0.3">
      <c r="A512" t="s">
        <v>514</v>
      </c>
      <c r="B512" s="1">
        <v>-110296.77</v>
      </c>
      <c r="C512" s="1">
        <v>209342.64</v>
      </c>
      <c r="D512" s="1">
        <v>0</v>
      </c>
      <c r="E512" s="21">
        <v>0</v>
      </c>
      <c r="F512" s="1">
        <v>99045.87</v>
      </c>
      <c r="G512" s="2">
        <f>IF(ISNUMBER(G511),G511+Balance[[#This Row],[Withdrawal/Deposit]],0)</f>
        <v>1048.5919999999999</v>
      </c>
      <c r="H512" s="3">
        <f>Balance[[#This Row],[End of Day Account Value]]-Balance[[#This Row],[Cumulative sent]]</f>
        <v>97997.277999999991</v>
      </c>
      <c r="I512" s="4">
        <f>IFERROR(Balance[[#This Row],[P/L]]/Balance[[#This Row],[Cumulative sent]],0)</f>
        <v>93.456061080000609</v>
      </c>
    </row>
    <row r="513" spans="1:9" x14ac:dyDescent="0.3">
      <c r="A513" t="s">
        <v>515</v>
      </c>
      <c r="B513" s="1">
        <v>-110304.77</v>
      </c>
      <c r="C513" s="1">
        <v>213345.6</v>
      </c>
      <c r="D513" s="1">
        <v>0</v>
      </c>
      <c r="E513" s="21">
        <v>0</v>
      </c>
      <c r="F513" s="1">
        <v>103040.83</v>
      </c>
      <c r="G513" s="2">
        <f>IF(ISNUMBER(G512),G512+Balance[[#This Row],[Withdrawal/Deposit]],0)</f>
        <v>1048.5919999999999</v>
      </c>
      <c r="H513" s="3">
        <f>Balance[[#This Row],[End of Day Account Value]]-Balance[[#This Row],[Cumulative sent]]</f>
        <v>101992.238</v>
      </c>
      <c r="I513" s="4">
        <f>IFERROR(Balance[[#This Row],[P/L]]/Balance[[#This Row],[Cumulative sent]],0)</f>
        <v>97.265893693638716</v>
      </c>
    </row>
    <row r="514" spans="1:9" x14ac:dyDescent="0.3">
      <c r="A514" t="s">
        <v>516</v>
      </c>
      <c r="B514" s="1">
        <v>-110304.77</v>
      </c>
      <c r="C514" s="1">
        <v>211230.24</v>
      </c>
      <c r="D514" s="1">
        <v>0</v>
      </c>
      <c r="E514" s="21">
        <v>0</v>
      </c>
      <c r="F514" s="1">
        <v>100925.47</v>
      </c>
      <c r="G514" s="2">
        <f>IF(ISNUMBER(G513),G513+Balance[[#This Row],[Withdrawal/Deposit]],0)</f>
        <v>1048.5919999999999</v>
      </c>
      <c r="H514" s="3">
        <f>Balance[[#This Row],[End of Day Account Value]]-Balance[[#This Row],[Cumulative sent]]</f>
        <v>99876.877999999997</v>
      </c>
      <c r="I514" s="4">
        <f>IFERROR(Balance[[#This Row],[P/L]]/Balance[[#This Row],[Cumulative sent]],0)</f>
        <v>95.248559973755292</v>
      </c>
    </row>
    <row r="515" spans="1:9" x14ac:dyDescent="0.3">
      <c r="A515" t="s">
        <v>517</v>
      </c>
      <c r="B515" s="1">
        <v>-110304.77</v>
      </c>
      <c r="C515" s="1">
        <v>219017.76</v>
      </c>
      <c r="D515" s="1">
        <v>0</v>
      </c>
      <c r="E515" s="21">
        <v>0</v>
      </c>
      <c r="F515" s="1">
        <v>108712.99</v>
      </c>
      <c r="G515" s="2">
        <f>IF(ISNUMBER(G514),G514+Balance[[#This Row],[Withdrawal/Deposit]],0)</f>
        <v>1048.5919999999999</v>
      </c>
      <c r="H515" s="3">
        <f>Balance[[#This Row],[End of Day Account Value]]-Balance[[#This Row],[Cumulative sent]]</f>
        <v>107664.398</v>
      </c>
      <c r="I515" s="4">
        <f>IFERROR(Balance[[#This Row],[P/L]]/Balance[[#This Row],[Cumulative sent]],0)</f>
        <v>102.67520446465358</v>
      </c>
    </row>
    <row r="516" spans="1:9" x14ac:dyDescent="0.3">
      <c r="A516" t="s">
        <v>518</v>
      </c>
      <c r="B516" s="1">
        <v>-110304.77</v>
      </c>
      <c r="C516" s="1">
        <v>237843.84</v>
      </c>
      <c r="D516" s="1">
        <v>0</v>
      </c>
      <c r="E516" s="21">
        <v>0</v>
      </c>
      <c r="F516" s="1">
        <v>127539.07</v>
      </c>
      <c r="G516" s="2">
        <f>IF(ISNUMBER(G515),G515+Balance[[#This Row],[Withdrawal/Deposit]],0)</f>
        <v>1048.5919999999999</v>
      </c>
      <c r="H516" s="3">
        <f>Balance[[#This Row],[End of Day Account Value]]-Balance[[#This Row],[Cumulative sent]]</f>
        <v>126490.478</v>
      </c>
      <c r="I516" s="4">
        <f>IFERROR(Balance[[#This Row],[P/L]]/Balance[[#This Row],[Cumulative sent]],0)</f>
        <v>120.62887948792287</v>
      </c>
    </row>
    <row r="517" spans="1:9" x14ac:dyDescent="0.3">
      <c r="A517" t="s">
        <v>519</v>
      </c>
      <c r="B517" s="1">
        <v>-110304.77</v>
      </c>
      <c r="C517" s="1">
        <v>230521.2</v>
      </c>
      <c r="D517" s="1">
        <v>0</v>
      </c>
      <c r="E517" s="21">
        <v>0</v>
      </c>
      <c r="F517" s="1">
        <v>120216.43</v>
      </c>
      <c r="G517" s="2">
        <f>IF(ISNUMBER(G516),G516+Balance[[#This Row],[Withdrawal/Deposit]],0)</f>
        <v>1048.5919999999999</v>
      </c>
      <c r="H517" s="3">
        <f>Balance[[#This Row],[End of Day Account Value]]-Balance[[#This Row],[Cumulative sent]]</f>
        <v>119167.83799999999</v>
      </c>
      <c r="I517" s="4">
        <f>IFERROR(Balance[[#This Row],[P/L]]/Balance[[#This Row],[Cumulative sent]],0)</f>
        <v>113.64557234844439</v>
      </c>
    </row>
    <row r="518" spans="1:9" x14ac:dyDescent="0.3">
      <c r="A518" t="s">
        <v>520</v>
      </c>
      <c r="B518" s="1">
        <v>-110922.14</v>
      </c>
      <c r="C518" s="1">
        <v>230811.36</v>
      </c>
      <c r="D518" s="1">
        <v>0</v>
      </c>
      <c r="E518" s="21">
        <v>0</v>
      </c>
      <c r="F518" s="1">
        <v>119889.22</v>
      </c>
      <c r="G518" s="2">
        <f>IF(ISNUMBER(G517),G517+Balance[[#This Row],[Withdrawal/Deposit]],0)</f>
        <v>1048.5919999999999</v>
      </c>
      <c r="H518" s="3">
        <f>Balance[[#This Row],[End of Day Account Value]]-Balance[[#This Row],[Cumulative sent]]</f>
        <v>118840.628</v>
      </c>
      <c r="I518" s="4">
        <f>IFERROR(Balance[[#This Row],[P/L]]/Balance[[#This Row],[Cumulative sent]],0)</f>
        <v>113.33352533683264</v>
      </c>
    </row>
    <row r="519" spans="1:9" x14ac:dyDescent="0.3">
      <c r="A519" t="s">
        <v>521</v>
      </c>
      <c r="B519" s="1">
        <v>-110922.14</v>
      </c>
      <c r="C519" s="1">
        <v>222964.56</v>
      </c>
      <c r="D519" s="1">
        <v>0</v>
      </c>
      <c r="E519" s="21">
        <v>0</v>
      </c>
      <c r="F519" s="1">
        <v>112042.42</v>
      </c>
      <c r="G519" s="2">
        <f>IF(ISNUMBER(G518),G518+Balance[[#This Row],[Withdrawal/Deposit]],0)</f>
        <v>1048.5919999999999</v>
      </c>
      <c r="H519" s="3">
        <f>Balance[[#This Row],[End of Day Account Value]]-Balance[[#This Row],[Cumulative sent]]</f>
        <v>110993.82799999999</v>
      </c>
      <c r="I519" s="4">
        <f>IFERROR(Balance[[#This Row],[P/L]]/Balance[[#This Row],[Cumulative sent]],0)</f>
        <v>105.85034789508218</v>
      </c>
    </row>
    <row r="520" spans="1:9" x14ac:dyDescent="0.3">
      <c r="A520" t="s">
        <v>522</v>
      </c>
      <c r="B520" s="1">
        <v>-110922.14</v>
      </c>
      <c r="C520" s="1">
        <v>232165.44</v>
      </c>
      <c r="D520" s="1">
        <v>0</v>
      </c>
      <c r="E520" s="21">
        <v>0</v>
      </c>
      <c r="F520" s="1">
        <v>121243.3</v>
      </c>
      <c r="G520" s="2">
        <f>IF(ISNUMBER(G519),G519+Balance[[#This Row],[Withdrawal/Deposit]],0)</f>
        <v>1048.5919999999999</v>
      </c>
      <c r="H520" s="3">
        <f>Balance[[#This Row],[End of Day Account Value]]-Balance[[#This Row],[Cumulative sent]]</f>
        <v>120194.708</v>
      </c>
      <c r="I520" s="4">
        <f>IFERROR(Balance[[#This Row],[P/L]]/Balance[[#This Row],[Cumulative sent]],0)</f>
        <v>114.62485695103531</v>
      </c>
    </row>
    <row r="521" spans="1:9" x14ac:dyDescent="0.3">
      <c r="A521" t="s">
        <v>523</v>
      </c>
      <c r="B521" s="1">
        <v>-110931.09</v>
      </c>
      <c r="C521" s="1">
        <v>224543.28</v>
      </c>
      <c r="D521" s="1">
        <v>0</v>
      </c>
      <c r="E521" s="21">
        <v>0</v>
      </c>
      <c r="F521" s="1">
        <v>113612.19</v>
      </c>
      <c r="G521" s="2">
        <f>IF(ISNUMBER(G520),G520+Balance[[#This Row],[Withdrawal/Deposit]],0)</f>
        <v>1048.5919999999999</v>
      </c>
      <c r="H521" s="3">
        <f>Balance[[#This Row],[End of Day Account Value]]-Balance[[#This Row],[Cumulative sent]]</f>
        <v>112563.598</v>
      </c>
      <c r="I521" s="4">
        <f>IFERROR(Balance[[#This Row],[P/L]]/Balance[[#This Row],[Cumulative sent]],0)</f>
        <v>107.3473743839358</v>
      </c>
    </row>
    <row r="522" spans="1:9" x14ac:dyDescent="0.3">
      <c r="A522" t="s">
        <v>524</v>
      </c>
      <c r="B522" s="1">
        <v>-110931.09</v>
      </c>
      <c r="C522" s="1">
        <v>227572.8</v>
      </c>
      <c r="D522" s="1">
        <v>0</v>
      </c>
      <c r="E522" s="21">
        <v>0</v>
      </c>
      <c r="F522" s="1">
        <v>116641.71</v>
      </c>
      <c r="G522" s="2">
        <f>IF(ISNUMBER(G521),G521+Balance[[#This Row],[Withdrawal/Deposit]],0)</f>
        <v>1048.5919999999999</v>
      </c>
      <c r="H522" s="3">
        <f>Balance[[#This Row],[End of Day Account Value]]-Balance[[#This Row],[Cumulative sent]]</f>
        <v>115593.118</v>
      </c>
      <c r="I522" s="4">
        <f>IFERROR(Balance[[#This Row],[P/L]]/Balance[[#This Row],[Cumulative sent]],0)</f>
        <v>110.23650571432933</v>
      </c>
    </row>
    <row r="523" spans="1:9" x14ac:dyDescent="0.3">
      <c r="A523" t="s">
        <v>525</v>
      </c>
      <c r="B523" s="1">
        <v>-110931.09</v>
      </c>
      <c r="C523" s="1">
        <v>219878.88</v>
      </c>
      <c r="D523" s="1">
        <v>0</v>
      </c>
      <c r="E523" s="21">
        <v>0</v>
      </c>
      <c r="F523" s="1">
        <v>108947.79</v>
      </c>
      <c r="G523" s="2">
        <f>IF(ISNUMBER(G522),G522+Balance[[#This Row],[Withdrawal/Deposit]],0)</f>
        <v>1048.5919999999999</v>
      </c>
      <c r="H523" s="3">
        <f>Balance[[#This Row],[End of Day Account Value]]-Balance[[#This Row],[Cumulative sent]]</f>
        <v>107899.19799999999</v>
      </c>
      <c r="I523" s="4">
        <f>IFERROR(Balance[[#This Row],[P/L]]/Balance[[#This Row],[Cumulative sent]],0)</f>
        <v>102.89912377740818</v>
      </c>
    </row>
    <row r="524" spans="1:9" x14ac:dyDescent="0.3">
      <c r="A524" t="s">
        <v>526</v>
      </c>
      <c r="B524" s="1">
        <v>-110931.09</v>
      </c>
      <c r="C524" s="1">
        <v>216652.79999999999</v>
      </c>
      <c r="D524" s="1">
        <v>0</v>
      </c>
      <c r="E524" s="21">
        <v>0</v>
      </c>
      <c r="F524" s="1">
        <v>105721.71</v>
      </c>
      <c r="G524" s="2">
        <f>IF(ISNUMBER(G523),G523+Balance[[#This Row],[Withdrawal/Deposit]],0)</f>
        <v>1048.5919999999999</v>
      </c>
      <c r="H524" s="3">
        <f>Balance[[#This Row],[End of Day Account Value]]-Balance[[#This Row],[Cumulative sent]]</f>
        <v>104673.118</v>
      </c>
      <c r="I524" s="4">
        <f>IFERROR(Balance[[#This Row],[P/L]]/Balance[[#This Row],[Cumulative sent]],0)</f>
        <v>99.822541083662685</v>
      </c>
    </row>
    <row r="525" spans="1:9" x14ac:dyDescent="0.3">
      <c r="A525" t="s">
        <v>527</v>
      </c>
      <c r="B525" s="1">
        <v>-110931.09</v>
      </c>
      <c r="C525" s="1">
        <v>211224</v>
      </c>
      <c r="D525" s="1">
        <v>0</v>
      </c>
      <c r="E525" s="21">
        <v>0</v>
      </c>
      <c r="F525" s="1">
        <v>100292.91</v>
      </c>
      <c r="G525" s="2">
        <f>IF(ISNUMBER(G524),G524+Balance[[#This Row],[Withdrawal/Deposit]],0)</f>
        <v>1048.5919999999999</v>
      </c>
      <c r="H525" s="3">
        <f>Balance[[#This Row],[End of Day Account Value]]-Balance[[#This Row],[Cumulative sent]]</f>
        <v>99244.317999999999</v>
      </c>
      <c r="I525" s="4">
        <f>IFERROR(Balance[[#This Row],[P/L]]/Balance[[#This Row],[Cumulative sent]],0)</f>
        <v>94.645312952988405</v>
      </c>
    </row>
    <row r="526" spans="1:9" x14ac:dyDescent="0.3">
      <c r="A526" t="s">
        <v>528</v>
      </c>
      <c r="B526" s="1">
        <v>-110931.09</v>
      </c>
      <c r="C526" s="1">
        <v>221345.28</v>
      </c>
      <c r="D526" s="1">
        <v>0</v>
      </c>
      <c r="E526" s="21">
        <v>0</v>
      </c>
      <c r="F526" s="1">
        <v>110414.19</v>
      </c>
      <c r="G526" s="2">
        <f>IF(ISNUMBER(G525),G525+Balance[[#This Row],[Withdrawal/Deposit]],0)</f>
        <v>1048.5919999999999</v>
      </c>
      <c r="H526" s="3">
        <f>Balance[[#This Row],[End of Day Account Value]]-Balance[[#This Row],[Cumulative sent]]</f>
        <v>109365.598</v>
      </c>
      <c r="I526" s="4">
        <f>IFERROR(Balance[[#This Row],[P/L]]/Balance[[#This Row],[Cumulative sent]],0)</f>
        <v>104.29757045638343</v>
      </c>
    </row>
    <row r="527" spans="1:9" x14ac:dyDescent="0.3">
      <c r="A527" t="s">
        <v>529</v>
      </c>
      <c r="B527" s="1">
        <v>-110931.09</v>
      </c>
      <c r="C527" s="1">
        <v>213688.8</v>
      </c>
      <c r="D527" s="1">
        <v>0</v>
      </c>
      <c r="E527" s="21">
        <v>0</v>
      </c>
      <c r="F527" s="1">
        <v>102757.71</v>
      </c>
      <c r="G527" s="2">
        <f>IF(ISNUMBER(G526),G526+Balance[[#This Row],[Withdrawal/Deposit]],0)</f>
        <v>1048.5919999999999</v>
      </c>
      <c r="H527" s="3">
        <f>Balance[[#This Row],[End of Day Account Value]]-Balance[[#This Row],[Cumulative sent]]</f>
        <v>101709.118</v>
      </c>
      <c r="I527" s="4">
        <f>IFERROR(Balance[[#This Row],[P/L]]/Balance[[#This Row],[Cumulative sent]],0)</f>
        <v>96.995893541053164</v>
      </c>
    </row>
    <row r="528" spans="1:9" x14ac:dyDescent="0.3">
      <c r="A528" t="s">
        <v>530</v>
      </c>
      <c r="B528" s="1">
        <v>-110931.09</v>
      </c>
      <c r="C528" s="1">
        <v>210163.20000000001</v>
      </c>
      <c r="D528" s="1">
        <v>0</v>
      </c>
      <c r="E528" s="21">
        <v>0</v>
      </c>
      <c r="F528" s="1">
        <v>99232.11</v>
      </c>
      <c r="G528" s="2">
        <f>IF(ISNUMBER(G527),G527+Balance[[#This Row],[Withdrawal/Deposit]],0)</f>
        <v>1048.5919999999999</v>
      </c>
      <c r="H528" s="3">
        <f>Balance[[#This Row],[End of Day Account Value]]-Balance[[#This Row],[Cumulative sent]]</f>
        <v>98183.517999999996</v>
      </c>
      <c r="I528" s="4">
        <f>IFERROR(Balance[[#This Row],[P/L]]/Balance[[#This Row],[Cumulative sent]],0)</f>
        <v>93.633670674580785</v>
      </c>
    </row>
    <row r="529" spans="1:9" x14ac:dyDescent="0.3">
      <c r="A529" t="s">
        <v>531</v>
      </c>
      <c r="B529" s="1">
        <v>-110931.09</v>
      </c>
      <c r="C529" s="1">
        <v>209333.28</v>
      </c>
      <c r="D529" s="1">
        <v>0</v>
      </c>
      <c r="E529" s="21">
        <v>0</v>
      </c>
      <c r="F529" s="1">
        <v>98402.19</v>
      </c>
      <c r="G529" s="2">
        <f>IF(ISNUMBER(G528),G528+Balance[[#This Row],[Withdrawal/Deposit]],0)</f>
        <v>1048.5919999999999</v>
      </c>
      <c r="H529" s="3">
        <f>Balance[[#This Row],[End of Day Account Value]]-Balance[[#This Row],[Cumulative sent]]</f>
        <v>97353.597999999998</v>
      </c>
      <c r="I529" s="4">
        <f>IFERROR(Balance[[#This Row],[P/L]]/Balance[[#This Row],[Cumulative sent]],0)</f>
        <v>92.842209362650109</v>
      </c>
    </row>
    <row r="530" spans="1:9" x14ac:dyDescent="0.3">
      <c r="A530" t="s">
        <v>532</v>
      </c>
      <c r="B530" s="1">
        <v>-110931.09</v>
      </c>
      <c r="C530" s="1">
        <v>207024.48</v>
      </c>
      <c r="D530" s="1">
        <v>0</v>
      </c>
      <c r="E530" s="21">
        <v>0</v>
      </c>
      <c r="F530" s="1">
        <v>96093.39</v>
      </c>
      <c r="G530" s="2">
        <f>IF(ISNUMBER(G529),G529+Balance[[#This Row],[Withdrawal/Deposit]],0)</f>
        <v>1048.5919999999999</v>
      </c>
      <c r="H530" s="3">
        <f>Balance[[#This Row],[End of Day Account Value]]-Balance[[#This Row],[Cumulative sent]]</f>
        <v>95044.797999999995</v>
      </c>
      <c r="I530" s="4">
        <f>IFERROR(Balance[[#This Row],[P/L]]/Balance[[#This Row],[Cumulative sent]],0)</f>
        <v>90.640399697880596</v>
      </c>
    </row>
    <row r="531" spans="1:9" x14ac:dyDescent="0.3">
      <c r="A531" t="s">
        <v>533</v>
      </c>
      <c r="B531" s="1">
        <v>-110931.09</v>
      </c>
      <c r="C531" s="1">
        <v>209779.44</v>
      </c>
      <c r="D531" s="1">
        <v>0</v>
      </c>
      <c r="E531" s="21">
        <v>0</v>
      </c>
      <c r="F531" s="1">
        <v>98848.35</v>
      </c>
      <c r="G531" s="2">
        <f>IF(ISNUMBER(G530),G530+Balance[[#This Row],[Withdrawal/Deposit]],0)</f>
        <v>1048.5919999999999</v>
      </c>
      <c r="H531" s="3">
        <f>Balance[[#This Row],[End of Day Account Value]]-Balance[[#This Row],[Cumulative sent]]</f>
        <v>97799.758000000002</v>
      </c>
      <c r="I531" s="4">
        <f>IFERROR(Balance[[#This Row],[P/L]]/Balance[[#This Row],[Cumulative sent]],0)</f>
        <v>93.267694203274502</v>
      </c>
    </row>
    <row r="532" spans="1:9" x14ac:dyDescent="0.3">
      <c r="A532" t="s">
        <v>534</v>
      </c>
      <c r="B532" s="1">
        <v>-110931.09</v>
      </c>
      <c r="C532" s="1">
        <v>196260.48000000001</v>
      </c>
      <c r="D532" s="1">
        <v>0</v>
      </c>
      <c r="E532" s="21">
        <v>0</v>
      </c>
      <c r="F532" s="1">
        <v>85329.39</v>
      </c>
      <c r="G532" s="2">
        <f>IF(ISNUMBER(G531),G531+Balance[[#This Row],[Withdrawal/Deposit]],0)</f>
        <v>1048.5919999999999</v>
      </c>
      <c r="H532" s="3">
        <f>Balance[[#This Row],[End of Day Account Value]]-Balance[[#This Row],[Cumulative sent]]</f>
        <v>84280.797999999995</v>
      </c>
      <c r="I532" s="4">
        <f>IFERROR(Balance[[#This Row],[P/L]]/Balance[[#This Row],[Cumulative sent]],0)</f>
        <v>80.375205990509187</v>
      </c>
    </row>
    <row r="533" spans="1:9" x14ac:dyDescent="0.3">
      <c r="A533" t="s">
        <v>535</v>
      </c>
      <c r="B533" s="1">
        <v>-110931.09</v>
      </c>
      <c r="C533" s="1">
        <v>192566.39999999999</v>
      </c>
      <c r="D533" s="1">
        <v>0</v>
      </c>
      <c r="E533" s="21">
        <v>0</v>
      </c>
      <c r="F533" s="1">
        <v>81635.31</v>
      </c>
      <c r="G533" s="2">
        <f>IF(ISNUMBER(G532),G532+Balance[[#This Row],[Withdrawal/Deposit]],0)</f>
        <v>1048.5919999999999</v>
      </c>
      <c r="H533" s="3">
        <f>Balance[[#This Row],[End of Day Account Value]]-Balance[[#This Row],[Cumulative sent]]</f>
        <v>80586.717999999993</v>
      </c>
      <c r="I533" s="4">
        <f>IFERROR(Balance[[#This Row],[P/L]]/Balance[[#This Row],[Cumulative sent]],0)</f>
        <v>76.852310526877943</v>
      </c>
    </row>
    <row r="534" spans="1:9" x14ac:dyDescent="0.3">
      <c r="A534" t="s">
        <v>536</v>
      </c>
      <c r="B534" s="1">
        <v>-110931.09</v>
      </c>
      <c r="C534" s="1">
        <v>184045.68</v>
      </c>
      <c r="D534" s="1">
        <v>0</v>
      </c>
      <c r="E534" s="21">
        <v>0</v>
      </c>
      <c r="F534" s="1">
        <v>73114.59</v>
      </c>
      <c r="G534" s="2">
        <f>IF(ISNUMBER(G533),G533+Balance[[#This Row],[Withdrawal/Deposit]],0)</f>
        <v>1048.5919999999999</v>
      </c>
      <c r="H534" s="3">
        <f>Balance[[#This Row],[End of Day Account Value]]-Balance[[#This Row],[Cumulative sent]]</f>
        <v>72065.997999999992</v>
      </c>
      <c r="I534" s="4">
        <f>IFERROR(Balance[[#This Row],[P/L]]/Balance[[#This Row],[Cumulative sent]],0)</f>
        <v>68.726442696492057</v>
      </c>
    </row>
    <row r="535" spans="1:9" x14ac:dyDescent="0.3">
      <c r="A535" t="s">
        <v>537</v>
      </c>
      <c r="B535" s="1">
        <v>-85402.38</v>
      </c>
      <c r="C535" s="1">
        <v>155499.68</v>
      </c>
      <c r="D535" s="1">
        <v>0</v>
      </c>
      <c r="E535" s="21">
        <v>0</v>
      </c>
      <c r="F535" s="1">
        <v>70097.3</v>
      </c>
      <c r="G535" s="2">
        <f>IF(ISNUMBER(G534),G534+Balance[[#This Row],[Withdrawal/Deposit]],0)</f>
        <v>1048.5919999999999</v>
      </c>
      <c r="H535" s="3">
        <f>Balance[[#This Row],[End of Day Account Value]]-Balance[[#This Row],[Cumulative sent]]</f>
        <v>69048.707999999999</v>
      </c>
      <c r="I535" s="4">
        <f>IFERROR(Balance[[#This Row],[P/L]]/Balance[[#This Row],[Cumulative sent]],0)</f>
        <v>65.848974625020986</v>
      </c>
    </row>
    <row r="536" spans="1:9" x14ac:dyDescent="0.3">
      <c r="A536" t="s">
        <v>538</v>
      </c>
      <c r="B536" s="1">
        <v>-85402.38</v>
      </c>
      <c r="C536" s="1">
        <v>160409.28</v>
      </c>
      <c r="D536" s="1">
        <v>0</v>
      </c>
      <c r="E536" s="21">
        <v>0</v>
      </c>
      <c r="F536" s="1">
        <v>75006.899999999994</v>
      </c>
      <c r="G536" s="2">
        <f>IF(ISNUMBER(G535),G535+Balance[[#This Row],[Withdrawal/Deposit]],0)</f>
        <v>1048.5919999999999</v>
      </c>
      <c r="H536" s="3">
        <f>Balance[[#This Row],[End of Day Account Value]]-Balance[[#This Row],[Cumulative sent]]</f>
        <v>73958.30799999999</v>
      </c>
      <c r="I536" s="4">
        <f>IFERROR(Balance[[#This Row],[P/L]]/Balance[[#This Row],[Cumulative sent]],0)</f>
        <v>70.531062605856235</v>
      </c>
    </row>
    <row r="537" spans="1:9" x14ac:dyDescent="0.3">
      <c r="A537" t="s">
        <v>539</v>
      </c>
      <c r="B537" s="1">
        <v>-86002.39</v>
      </c>
      <c r="C537" s="1">
        <v>160409.28</v>
      </c>
      <c r="D537" s="1">
        <v>0</v>
      </c>
      <c r="E537" s="21">
        <v>0</v>
      </c>
      <c r="F537" s="1">
        <v>74406.89</v>
      </c>
      <c r="G537" s="2">
        <f>IF(ISNUMBER(G536),G536+Balance[[#This Row],[Withdrawal/Deposit]],0)</f>
        <v>1048.5919999999999</v>
      </c>
      <c r="H537" s="3">
        <f>Balance[[#This Row],[End of Day Account Value]]-Balance[[#This Row],[Cumulative sent]]</f>
        <v>73358.297999999995</v>
      </c>
      <c r="I537" s="4">
        <f>IFERROR(Balance[[#This Row],[P/L]]/Balance[[#This Row],[Cumulative sent]],0)</f>
        <v>69.95885721043075</v>
      </c>
    </row>
    <row r="538" spans="1:9" x14ac:dyDescent="0.3">
      <c r="A538" t="s">
        <v>540</v>
      </c>
      <c r="B538" s="1">
        <v>-86002.39</v>
      </c>
      <c r="C538" s="1">
        <v>157180.64000000001</v>
      </c>
      <c r="D538" s="1">
        <v>0</v>
      </c>
      <c r="E538" s="21">
        <v>0</v>
      </c>
      <c r="F538" s="1">
        <v>71178.25</v>
      </c>
      <c r="G538" s="2">
        <f>IF(ISNUMBER(G537),G537+Balance[[#This Row],[Withdrawal/Deposit]],0)</f>
        <v>1048.5919999999999</v>
      </c>
      <c r="H538" s="3">
        <f>Balance[[#This Row],[End of Day Account Value]]-Balance[[#This Row],[Cumulative sent]]</f>
        <v>70129.657999999996</v>
      </c>
      <c r="I538" s="4">
        <f>IFERROR(Balance[[#This Row],[P/L]]/Balance[[#This Row],[Cumulative sent]],0)</f>
        <v>66.879833147687563</v>
      </c>
    </row>
    <row r="539" spans="1:9" x14ac:dyDescent="0.3">
      <c r="A539" t="s">
        <v>541</v>
      </c>
      <c r="B539" s="1">
        <v>-86002.39</v>
      </c>
      <c r="C539" s="1">
        <v>153261.12</v>
      </c>
      <c r="D539" s="1">
        <v>0</v>
      </c>
      <c r="E539" s="21">
        <v>0</v>
      </c>
      <c r="F539" s="1">
        <v>67258.73</v>
      </c>
      <c r="G539" s="2">
        <f>IF(ISNUMBER(G538),G538+Balance[[#This Row],[Withdrawal/Deposit]],0)</f>
        <v>1048.5919999999999</v>
      </c>
      <c r="H539" s="3">
        <f>Balance[[#This Row],[End of Day Account Value]]-Balance[[#This Row],[Cumulative sent]]</f>
        <v>66210.137999999992</v>
      </c>
      <c r="I539" s="4">
        <f>IFERROR(Balance[[#This Row],[P/L]]/Balance[[#This Row],[Cumulative sent]],0)</f>
        <v>63.14194462669942</v>
      </c>
    </row>
    <row r="540" spans="1:9" x14ac:dyDescent="0.3">
      <c r="A540" t="s">
        <v>542</v>
      </c>
      <c r="B540" s="1">
        <v>-86002.39</v>
      </c>
      <c r="C540" s="1">
        <v>159604.16</v>
      </c>
      <c r="D540" s="1">
        <v>0</v>
      </c>
      <c r="E540" s="21">
        <v>0</v>
      </c>
      <c r="F540" s="1">
        <v>73601.77</v>
      </c>
      <c r="G540" s="2">
        <f>IF(ISNUMBER(G539),G539+Balance[[#This Row],[Withdrawal/Deposit]],0)</f>
        <v>1048.5919999999999</v>
      </c>
      <c r="H540" s="3">
        <f>Balance[[#This Row],[End of Day Account Value]]-Balance[[#This Row],[Cumulative sent]]</f>
        <v>72553.178</v>
      </c>
      <c r="I540" s="4">
        <f>IFERROR(Balance[[#This Row],[P/L]]/Balance[[#This Row],[Cumulative sent]],0)</f>
        <v>69.191046660664981</v>
      </c>
    </row>
    <row r="541" spans="1:9" x14ac:dyDescent="0.3">
      <c r="A541" t="s">
        <v>543</v>
      </c>
      <c r="B541" s="1">
        <v>-85875.87</v>
      </c>
      <c r="C541" s="1">
        <v>157328.59</v>
      </c>
      <c r="D541" s="1">
        <v>0</v>
      </c>
      <c r="E541" s="21">
        <v>0</v>
      </c>
      <c r="F541" s="1">
        <v>71452.72</v>
      </c>
      <c r="G541" s="2">
        <f>IF(ISNUMBER(G540),G540+Balance[[#This Row],[Withdrawal/Deposit]],0)</f>
        <v>1048.5919999999999</v>
      </c>
      <c r="H541" s="3">
        <f>Balance[[#This Row],[End of Day Account Value]]-Balance[[#This Row],[Cumulative sent]]</f>
        <v>70404.127999999997</v>
      </c>
      <c r="I541" s="4">
        <f>IFERROR(Balance[[#This Row],[P/L]]/Balance[[#This Row],[Cumulative sent]],0)</f>
        <v>67.141584143308364</v>
      </c>
    </row>
    <row r="542" spans="1:9" x14ac:dyDescent="0.3">
      <c r="A542" t="s">
        <v>544</v>
      </c>
      <c r="B542" s="1">
        <v>-85884.82</v>
      </c>
      <c r="C542" s="1">
        <v>164690.29999999999</v>
      </c>
      <c r="D542" s="1">
        <v>0</v>
      </c>
      <c r="E542" s="21">
        <v>0</v>
      </c>
      <c r="F542" s="1">
        <v>78805.48</v>
      </c>
      <c r="G542" s="2">
        <f>IF(ISNUMBER(G541),G541+Balance[[#This Row],[Withdrawal/Deposit]],0)</f>
        <v>1048.5919999999999</v>
      </c>
      <c r="H542" s="3">
        <f>Balance[[#This Row],[End of Day Account Value]]-Balance[[#This Row],[Cumulative sent]]</f>
        <v>77756.887999999992</v>
      </c>
      <c r="I542" s="4">
        <f>IFERROR(Balance[[#This Row],[P/L]]/Balance[[#This Row],[Cumulative sent]],0)</f>
        <v>74.153615514899982</v>
      </c>
    </row>
    <row r="543" spans="1:9" x14ac:dyDescent="0.3">
      <c r="A543" t="s">
        <v>545</v>
      </c>
      <c r="B543" s="1">
        <v>-85884.82</v>
      </c>
      <c r="C543" s="1">
        <v>169038.01</v>
      </c>
      <c r="D543" s="1">
        <v>0</v>
      </c>
      <c r="E543" s="21">
        <v>0</v>
      </c>
      <c r="F543" s="1">
        <v>83153.19</v>
      </c>
      <c r="G543" s="2">
        <f>IF(ISNUMBER(G542),G542+Balance[[#This Row],[Withdrawal/Deposit]],0)</f>
        <v>1048.5919999999999</v>
      </c>
      <c r="H543" s="3">
        <f>Balance[[#This Row],[End of Day Account Value]]-Balance[[#This Row],[Cumulative sent]]</f>
        <v>82104.597999999998</v>
      </c>
      <c r="I543" s="4">
        <f>IFERROR(Balance[[#This Row],[P/L]]/Balance[[#This Row],[Cumulative sent]],0)</f>
        <v>78.299851610540614</v>
      </c>
    </row>
    <row r="544" spans="1:9" x14ac:dyDescent="0.3">
      <c r="A544" t="s">
        <v>546</v>
      </c>
      <c r="B544" s="1">
        <v>-85884.82</v>
      </c>
      <c r="C544" s="1">
        <v>170412.9</v>
      </c>
      <c r="D544" s="1">
        <v>0</v>
      </c>
      <c r="E544" s="21">
        <v>0</v>
      </c>
      <c r="F544" s="1">
        <v>84528.08</v>
      </c>
      <c r="G544" s="2">
        <f>IF(ISNUMBER(G543),G543+Balance[[#This Row],[Withdrawal/Deposit]],0)</f>
        <v>1048.5919999999999</v>
      </c>
      <c r="H544" s="3">
        <f>Balance[[#This Row],[End of Day Account Value]]-Balance[[#This Row],[Cumulative sent]]</f>
        <v>83479.487999999998</v>
      </c>
      <c r="I544" s="4">
        <f>IFERROR(Balance[[#This Row],[P/L]]/Balance[[#This Row],[Cumulative sent]],0)</f>
        <v>79.611028884446966</v>
      </c>
    </row>
    <row r="545" spans="1:9" x14ac:dyDescent="0.3">
      <c r="A545" t="s">
        <v>547</v>
      </c>
      <c r="B545" s="1">
        <v>-85884.82</v>
      </c>
      <c r="C545" s="1">
        <v>164560.85999999999</v>
      </c>
      <c r="D545" s="1">
        <v>0</v>
      </c>
      <c r="E545" s="21">
        <v>0</v>
      </c>
      <c r="F545" s="1">
        <v>78676.039999999994</v>
      </c>
      <c r="G545" s="2">
        <f>IF(ISNUMBER(G544),G544+Balance[[#This Row],[Withdrawal/Deposit]],0)</f>
        <v>1048.5919999999999</v>
      </c>
      <c r="H545" s="3">
        <f>Balance[[#This Row],[End of Day Account Value]]-Balance[[#This Row],[Cumulative sent]]</f>
        <v>77627.447999999989</v>
      </c>
      <c r="I545" s="4">
        <f>IFERROR(Balance[[#This Row],[P/L]]/Balance[[#This Row],[Cumulative sent]],0)</f>
        <v>74.030173794955516</v>
      </c>
    </row>
    <row r="546" spans="1:9" x14ac:dyDescent="0.3">
      <c r="A546" t="s">
        <v>548</v>
      </c>
      <c r="B546" s="1">
        <v>-85884.82</v>
      </c>
      <c r="C546" s="1">
        <v>155160.95999999999</v>
      </c>
      <c r="D546" s="1">
        <v>0</v>
      </c>
      <c r="E546" s="21">
        <v>0</v>
      </c>
      <c r="F546" s="1">
        <v>69276.14</v>
      </c>
      <c r="G546" s="2">
        <f>IF(ISNUMBER(G545),G545+Balance[[#This Row],[Withdrawal/Deposit]],0)</f>
        <v>1048.5919999999999</v>
      </c>
      <c r="H546" s="3">
        <f>Balance[[#This Row],[End of Day Account Value]]-Balance[[#This Row],[Cumulative sent]]</f>
        <v>68227.547999999995</v>
      </c>
      <c r="I546" s="4">
        <f>IFERROR(Balance[[#This Row],[P/L]]/Balance[[#This Row],[Cumulative sent]],0)</f>
        <v>65.065867372629199</v>
      </c>
    </row>
    <row r="547" spans="1:9" x14ac:dyDescent="0.3">
      <c r="A547" t="s">
        <v>549</v>
      </c>
      <c r="B547" s="1">
        <v>-85884.82</v>
      </c>
      <c r="C547" s="1">
        <v>162855.82999999999</v>
      </c>
      <c r="D547" s="1">
        <v>0</v>
      </c>
      <c r="E547" s="21">
        <v>0</v>
      </c>
      <c r="F547" s="1">
        <v>76971.009999999995</v>
      </c>
      <c r="G547" s="2">
        <f>IF(ISNUMBER(G546),G546+Balance[[#This Row],[Withdrawal/Deposit]],0)</f>
        <v>1048.5919999999999</v>
      </c>
      <c r="H547" s="3">
        <f>Balance[[#This Row],[End of Day Account Value]]-Balance[[#This Row],[Cumulative sent]]</f>
        <v>75922.417999999991</v>
      </c>
      <c r="I547" s="4">
        <f>IFERROR(Balance[[#This Row],[P/L]]/Balance[[#This Row],[Cumulative sent]],0)</f>
        <v>72.404155286326812</v>
      </c>
    </row>
    <row r="548" spans="1:9" x14ac:dyDescent="0.3">
      <c r="A548" t="s">
        <v>550</v>
      </c>
      <c r="B548" s="1">
        <v>-85884.82</v>
      </c>
      <c r="C548" s="1">
        <v>164869.26999999999</v>
      </c>
      <c r="D548" s="1">
        <v>0</v>
      </c>
      <c r="E548" s="21">
        <v>0</v>
      </c>
      <c r="F548" s="1">
        <v>78984.45</v>
      </c>
      <c r="G548" s="2">
        <f>IF(ISNUMBER(G547),G547+Balance[[#This Row],[Withdrawal/Deposit]],0)</f>
        <v>1048.5919999999999</v>
      </c>
      <c r="H548" s="3">
        <f>Balance[[#This Row],[End of Day Account Value]]-Balance[[#This Row],[Cumulative sent]]</f>
        <v>77935.857999999993</v>
      </c>
      <c r="I548" s="4">
        <f>IFERROR(Balance[[#This Row],[P/L]]/Balance[[#This Row],[Cumulative sent]],0)</f>
        <v>74.324292002990674</v>
      </c>
    </row>
    <row r="549" spans="1:9" x14ac:dyDescent="0.3">
      <c r="A549" t="s">
        <v>551</v>
      </c>
      <c r="B549" s="1">
        <v>-85884.82</v>
      </c>
      <c r="C549" s="1">
        <v>163013.9</v>
      </c>
      <c r="D549" s="1">
        <v>0</v>
      </c>
      <c r="E549" s="21">
        <v>0</v>
      </c>
      <c r="F549" s="1">
        <v>77129.08</v>
      </c>
      <c r="G549" s="2">
        <f>IF(ISNUMBER(G548),G548+Balance[[#This Row],[Withdrawal/Deposit]],0)</f>
        <v>1048.5919999999999</v>
      </c>
      <c r="H549" s="3">
        <f>Balance[[#This Row],[End of Day Account Value]]-Balance[[#This Row],[Cumulative sent]]</f>
        <v>76080.487999999998</v>
      </c>
      <c r="I549" s="4">
        <f>IFERROR(Balance[[#This Row],[P/L]]/Balance[[#This Row],[Cumulative sent]],0)</f>
        <v>72.554900285335009</v>
      </c>
    </row>
    <row r="550" spans="1:9" x14ac:dyDescent="0.3">
      <c r="A550" t="s">
        <v>552</v>
      </c>
      <c r="B550" s="1">
        <v>-85884.82</v>
      </c>
      <c r="C550" s="1">
        <v>166520.5</v>
      </c>
      <c r="D550" s="1">
        <v>0</v>
      </c>
      <c r="E550" s="21">
        <v>0</v>
      </c>
      <c r="F550" s="1">
        <v>80635.679999999993</v>
      </c>
      <c r="G550" s="2">
        <f>IF(ISNUMBER(G549),G549+Balance[[#This Row],[Withdrawal/Deposit]],0)</f>
        <v>1048.5919999999999</v>
      </c>
      <c r="H550" s="3">
        <f>Balance[[#This Row],[End of Day Account Value]]-Balance[[#This Row],[Cumulative sent]]</f>
        <v>79587.087999999989</v>
      </c>
      <c r="I550" s="4">
        <f>IFERROR(Balance[[#This Row],[P/L]]/Balance[[#This Row],[Cumulative sent]],0)</f>
        <v>75.899003616277824</v>
      </c>
    </row>
    <row r="551" spans="1:9" x14ac:dyDescent="0.3">
      <c r="A551" t="s">
        <v>553</v>
      </c>
      <c r="B551" s="1">
        <v>-85884.82</v>
      </c>
      <c r="C551" s="1">
        <v>166430.64000000001</v>
      </c>
      <c r="D551" s="1">
        <v>0</v>
      </c>
      <c r="E551" s="21">
        <v>0</v>
      </c>
      <c r="F551" s="1">
        <v>80545.820000000007</v>
      </c>
      <c r="G551" s="2">
        <f>IF(ISNUMBER(G550),G550+Balance[[#This Row],[Withdrawal/Deposit]],0)</f>
        <v>1048.5919999999999</v>
      </c>
      <c r="H551" s="3">
        <f>Balance[[#This Row],[End of Day Account Value]]-Balance[[#This Row],[Cumulative sent]]</f>
        <v>79497.228000000003</v>
      </c>
      <c r="I551" s="4">
        <f>IFERROR(Balance[[#This Row],[P/L]]/Balance[[#This Row],[Cumulative sent]],0)</f>
        <v>75.813307749820723</v>
      </c>
    </row>
    <row r="552" spans="1:9" x14ac:dyDescent="0.3">
      <c r="A552" t="s">
        <v>554</v>
      </c>
      <c r="B552" s="1">
        <v>-85884.82</v>
      </c>
      <c r="C552" s="1">
        <v>163238.39999999999</v>
      </c>
      <c r="D552" s="1">
        <v>0</v>
      </c>
      <c r="E552" s="21">
        <v>0</v>
      </c>
      <c r="F552" s="1">
        <v>77353.58</v>
      </c>
      <c r="G552" s="2">
        <f>IF(ISNUMBER(G551),G551+Balance[[#This Row],[Withdrawal/Deposit]],0)</f>
        <v>1048.5919999999999</v>
      </c>
      <c r="H552" s="3">
        <f>Balance[[#This Row],[End of Day Account Value]]-Balance[[#This Row],[Cumulative sent]]</f>
        <v>76304.987999999998</v>
      </c>
      <c r="I552" s="4">
        <f>IFERROR(Balance[[#This Row],[P/L]]/Balance[[#This Row],[Cumulative sent]],0)</f>
        <v>72.768996902513095</v>
      </c>
    </row>
    <row r="553" spans="1:9" x14ac:dyDescent="0.3">
      <c r="A553" t="s">
        <v>555</v>
      </c>
      <c r="B553" s="1">
        <v>-72457.09</v>
      </c>
      <c r="C553" s="1">
        <v>164545.22</v>
      </c>
      <c r="D553" s="1">
        <v>0</v>
      </c>
      <c r="E553" s="21">
        <v>0</v>
      </c>
      <c r="F553" s="1">
        <v>92088.13</v>
      </c>
      <c r="G553" s="2">
        <f>IF(ISNUMBER(G552),G552+Balance[[#This Row],[Withdrawal/Deposit]],0)</f>
        <v>1048.5919999999999</v>
      </c>
      <c r="H553" s="3">
        <f>Balance[[#This Row],[End of Day Account Value]]-Balance[[#This Row],[Cumulative sent]]</f>
        <v>91039.538</v>
      </c>
      <c r="I553" s="4">
        <f>IFERROR(Balance[[#This Row],[P/L]]/Balance[[#This Row],[Cumulative sent]],0)</f>
        <v>86.820744388665958</v>
      </c>
    </row>
    <row r="554" spans="1:9" x14ac:dyDescent="0.3">
      <c r="A554" t="s">
        <v>556</v>
      </c>
      <c r="B554" s="1">
        <v>-86447.98</v>
      </c>
      <c r="C554" s="1">
        <v>182021.6</v>
      </c>
      <c r="D554" s="1">
        <v>0</v>
      </c>
      <c r="E554" s="21">
        <v>0</v>
      </c>
      <c r="F554" s="1">
        <v>95573.62</v>
      </c>
      <c r="G554" s="2">
        <f>IF(ISNUMBER(G553),G553+Balance[[#This Row],[Withdrawal/Deposit]],0)</f>
        <v>1048.5919999999999</v>
      </c>
      <c r="H554" s="3">
        <f>Balance[[#This Row],[End of Day Account Value]]-Balance[[#This Row],[Cumulative sent]]</f>
        <v>94525.027999999991</v>
      </c>
      <c r="I554" s="4">
        <f>IFERROR(Balance[[#This Row],[P/L]]/Balance[[#This Row],[Cumulative sent]],0)</f>
        <v>90.144715961975677</v>
      </c>
    </row>
    <row r="555" spans="1:9" x14ac:dyDescent="0.3">
      <c r="A555" t="s">
        <v>557</v>
      </c>
      <c r="B555" s="1">
        <v>-86447.98</v>
      </c>
      <c r="C555" s="1">
        <v>184538.83</v>
      </c>
      <c r="D555" s="1">
        <v>0</v>
      </c>
      <c r="E555" s="21">
        <v>0</v>
      </c>
      <c r="F555" s="1">
        <v>98090.85</v>
      </c>
      <c r="G555" s="2">
        <f>IF(ISNUMBER(G554),G554+Balance[[#This Row],[Withdrawal/Deposit]],0)</f>
        <v>1048.5919999999999</v>
      </c>
      <c r="H555" s="3">
        <f>Balance[[#This Row],[End of Day Account Value]]-Balance[[#This Row],[Cumulative sent]]</f>
        <v>97042.258000000002</v>
      </c>
      <c r="I555" s="4">
        <f>IFERROR(Balance[[#This Row],[P/L]]/Balance[[#This Row],[Cumulative sent]],0)</f>
        <v>92.545296931504353</v>
      </c>
    </row>
    <row r="556" spans="1:9" x14ac:dyDescent="0.3">
      <c r="A556" t="s">
        <v>558</v>
      </c>
      <c r="B556" s="1">
        <v>-86447.98</v>
      </c>
      <c r="C556" s="1">
        <v>183542.78</v>
      </c>
      <c r="D556" s="1">
        <v>0</v>
      </c>
      <c r="E556" s="21">
        <v>0</v>
      </c>
      <c r="F556" s="1">
        <v>97094.8</v>
      </c>
      <c r="G556" s="2">
        <f>IF(ISNUMBER(G555),G555+Balance[[#This Row],[Withdrawal/Deposit]],0)</f>
        <v>1048.5919999999999</v>
      </c>
      <c r="H556" s="3">
        <f>Balance[[#This Row],[End of Day Account Value]]-Balance[[#This Row],[Cumulative sent]]</f>
        <v>96046.207999999999</v>
      </c>
      <c r="I556" s="4">
        <f>IFERROR(Balance[[#This Row],[P/L]]/Balance[[#This Row],[Cumulative sent]],0)</f>
        <v>91.595404122861908</v>
      </c>
    </row>
    <row r="557" spans="1:9" x14ac:dyDescent="0.3">
      <c r="A557" t="s">
        <v>559</v>
      </c>
      <c r="B557" s="1">
        <v>-86447.98</v>
      </c>
      <c r="C557" s="1">
        <v>184312.91</v>
      </c>
      <c r="D557" s="1">
        <v>0</v>
      </c>
      <c r="E557" s="21">
        <v>0</v>
      </c>
      <c r="F557" s="1">
        <v>97864.93</v>
      </c>
      <c r="G557" s="2">
        <f>IF(ISNUMBER(G556),G556+Balance[[#This Row],[Withdrawal/Deposit]],0)</f>
        <v>1048.5919999999999</v>
      </c>
      <c r="H557" s="3">
        <f>Balance[[#This Row],[End of Day Account Value]]-Balance[[#This Row],[Cumulative sent]]</f>
        <v>96816.337999999989</v>
      </c>
      <c r="I557" s="4">
        <f>IFERROR(Balance[[#This Row],[P/L]]/Balance[[#This Row],[Cumulative sent]],0)</f>
        <v>92.329846117460363</v>
      </c>
    </row>
    <row r="558" spans="1:9" x14ac:dyDescent="0.3">
      <c r="A558" t="s">
        <v>560</v>
      </c>
      <c r="B558" s="1">
        <v>-86447.98</v>
      </c>
      <c r="C558" s="1">
        <v>195013.22</v>
      </c>
      <c r="D558" s="1">
        <v>0</v>
      </c>
      <c r="E558" s="21">
        <v>0</v>
      </c>
      <c r="F558" s="1">
        <v>108565.24</v>
      </c>
      <c r="G558" s="2">
        <f>IF(ISNUMBER(G557),G557+Balance[[#This Row],[Withdrawal/Deposit]],0)</f>
        <v>1048.5919999999999</v>
      </c>
      <c r="H558" s="3">
        <f>Balance[[#This Row],[End of Day Account Value]]-Balance[[#This Row],[Cumulative sent]]</f>
        <v>107516.648</v>
      </c>
      <c r="I558" s="4">
        <f>IFERROR(Balance[[#This Row],[P/L]]/Balance[[#This Row],[Cumulative sent]],0)</f>
        <v>102.53430123441721</v>
      </c>
    </row>
    <row r="559" spans="1:9" x14ac:dyDescent="0.3">
      <c r="A559" t="s">
        <v>561</v>
      </c>
      <c r="B559" s="1">
        <v>-86447.98</v>
      </c>
      <c r="C559" s="1">
        <v>203581.72</v>
      </c>
      <c r="D559" s="1">
        <v>0</v>
      </c>
      <c r="E559" s="21">
        <v>0</v>
      </c>
      <c r="F559" s="1">
        <v>117133.74</v>
      </c>
      <c r="G559" s="2">
        <f>IF(ISNUMBER(G558),G558+Balance[[#This Row],[Withdrawal/Deposit]],0)</f>
        <v>1048.5919999999999</v>
      </c>
      <c r="H559" s="3">
        <f>Balance[[#This Row],[End of Day Account Value]]-Balance[[#This Row],[Cumulative sent]]</f>
        <v>116085.148</v>
      </c>
      <c r="I559" s="4">
        <f>IFERROR(Balance[[#This Row],[P/L]]/Balance[[#This Row],[Cumulative sent]],0)</f>
        <v>110.7057349283611</v>
      </c>
    </row>
    <row r="560" spans="1:9" x14ac:dyDescent="0.3">
      <c r="A560" t="s">
        <v>562</v>
      </c>
      <c r="B560" s="1">
        <v>-86447.98</v>
      </c>
      <c r="C560" s="1">
        <v>200641.88</v>
      </c>
      <c r="D560" s="1">
        <v>0</v>
      </c>
      <c r="E560" s="21">
        <v>0</v>
      </c>
      <c r="F560" s="1">
        <v>114193.9</v>
      </c>
      <c r="G560" s="2">
        <f>IF(ISNUMBER(G559),G559+Balance[[#This Row],[Withdrawal/Deposit]],0)</f>
        <v>1048.5919999999999</v>
      </c>
      <c r="H560" s="3">
        <f>Balance[[#This Row],[End of Day Account Value]]-Balance[[#This Row],[Cumulative sent]]</f>
        <v>113145.30799999999</v>
      </c>
      <c r="I560" s="4">
        <f>IFERROR(Balance[[#This Row],[P/L]]/Balance[[#This Row],[Cumulative sent]],0)</f>
        <v>107.90212780566704</v>
      </c>
    </row>
    <row r="561" spans="1:9" x14ac:dyDescent="0.3">
      <c r="A561" t="s">
        <v>563</v>
      </c>
      <c r="B561" s="1">
        <v>-86447.98</v>
      </c>
      <c r="C561" s="1">
        <v>206071.66</v>
      </c>
      <c r="D561" s="1">
        <v>0</v>
      </c>
      <c r="E561" s="21">
        <v>0</v>
      </c>
      <c r="F561" s="1">
        <v>119623.67999999999</v>
      </c>
      <c r="G561" s="2">
        <f>IF(ISNUMBER(G560),G560+Balance[[#This Row],[Withdrawal/Deposit]],0)</f>
        <v>1048.5919999999999</v>
      </c>
      <c r="H561" s="3">
        <f>Balance[[#This Row],[End of Day Account Value]]-Balance[[#This Row],[Cumulative sent]]</f>
        <v>118575.08799999999</v>
      </c>
      <c r="I561" s="4">
        <f>IFERROR(Balance[[#This Row],[P/L]]/Balance[[#This Row],[Cumulative sent]],0)</f>
        <v>113.08029052291073</v>
      </c>
    </row>
    <row r="562" spans="1:9" x14ac:dyDescent="0.3">
      <c r="A562" t="s">
        <v>564</v>
      </c>
      <c r="B562" s="1">
        <v>-86447.98</v>
      </c>
      <c r="C562" s="1">
        <v>203110.47</v>
      </c>
      <c r="D562" s="1">
        <v>0</v>
      </c>
      <c r="E562" s="21">
        <v>0</v>
      </c>
      <c r="F562" s="1">
        <v>116662.49</v>
      </c>
      <c r="G562" s="2">
        <f>IF(ISNUMBER(G561),G561+Balance[[#This Row],[Withdrawal/Deposit]],0)</f>
        <v>1048.5919999999999</v>
      </c>
      <c r="H562" s="3">
        <f>Balance[[#This Row],[End of Day Account Value]]-Balance[[#This Row],[Cumulative sent]]</f>
        <v>115613.898</v>
      </c>
      <c r="I562" s="4">
        <f>IFERROR(Balance[[#This Row],[P/L]]/Balance[[#This Row],[Cumulative sent]],0)</f>
        <v>110.25632276424007</v>
      </c>
    </row>
    <row r="563" spans="1:9" x14ac:dyDescent="0.3">
      <c r="A563" t="s">
        <v>565</v>
      </c>
      <c r="B563" s="1">
        <v>-86447.98</v>
      </c>
      <c r="C563" s="1">
        <v>203016.49</v>
      </c>
      <c r="D563" s="1">
        <v>0</v>
      </c>
      <c r="E563" s="21">
        <v>0</v>
      </c>
      <c r="F563" s="1">
        <v>116568.51</v>
      </c>
      <c r="G563" s="2">
        <f>IF(ISNUMBER(G562),G562+Balance[[#This Row],[Withdrawal/Deposit]],0)</f>
        <v>1048.5919999999999</v>
      </c>
      <c r="H563" s="3">
        <f>Balance[[#This Row],[End of Day Account Value]]-Balance[[#This Row],[Cumulative sent]]</f>
        <v>115519.91799999999</v>
      </c>
      <c r="I563" s="4">
        <f>IFERROR(Balance[[#This Row],[P/L]]/Balance[[#This Row],[Cumulative sent]],0)</f>
        <v>110.16669781955231</v>
      </c>
    </row>
    <row r="564" spans="1:9" x14ac:dyDescent="0.3">
      <c r="A564" t="s">
        <v>566</v>
      </c>
      <c r="B564" s="1">
        <v>-86447.98</v>
      </c>
      <c r="C564" s="1">
        <v>202397.58</v>
      </c>
      <c r="D564" s="1">
        <v>0</v>
      </c>
      <c r="E564" s="21">
        <v>0</v>
      </c>
      <c r="F564" s="1">
        <v>115949.6</v>
      </c>
      <c r="G564" s="2">
        <f>IF(ISNUMBER(G563),G563+Balance[[#This Row],[Withdrawal/Deposit]],0)</f>
        <v>1048.5919999999999</v>
      </c>
      <c r="H564" s="3">
        <f>Balance[[#This Row],[End of Day Account Value]]-Balance[[#This Row],[Cumulative sent]]</f>
        <v>114901.008</v>
      </c>
      <c r="I564" s="4">
        <f>IFERROR(Balance[[#This Row],[P/L]]/Balance[[#This Row],[Cumulative sent]],0)</f>
        <v>109.57646825457377</v>
      </c>
    </row>
    <row r="565" spans="1:9" x14ac:dyDescent="0.3">
      <c r="A565" t="s">
        <v>567</v>
      </c>
      <c r="B565" s="1">
        <v>-86447.98</v>
      </c>
      <c r="C565" s="1">
        <v>202533.88</v>
      </c>
      <c r="D565" s="1">
        <v>0</v>
      </c>
      <c r="E565" s="21">
        <v>0</v>
      </c>
      <c r="F565" s="1">
        <v>116085.9</v>
      </c>
      <c r="G565" s="2">
        <f>IF(ISNUMBER(G564),G564+Balance[[#This Row],[Withdrawal/Deposit]],0)</f>
        <v>1048.5919999999999</v>
      </c>
      <c r="H565" s="3">
        <f>Balance[[#This Row],[End of Day Account Value]]-Balance[[#This Row],[Cumulative sent]]</f>
        <v>115037.30799999999</v>
      </c>
      <c r="I565" s="4">
        <f>IFERROR(Balance[[#This Row],[P/L]]/Balance[[#This Row],[Cumulative sent]],0)</f>
        <v>109.70645208050415</v>
      </c>
    </row>
    <row r="566" spans="1:9" x14ac:dyDescent="0.3">
      <c r="A566" t="s">
        <v>568</v>
      </c>
      <c r="B566" s="1">
        <v>-86447.98</v>
      </c>
      <c r="C566" s="1">
        <v>196456.45</v>
      </c>
      <c r="D566" s="1">
        <v>0</v>
      </c>
      <c r="E566" s="21">
        <v>0</v>
      </c>
      <c r="F566" s="1">
        <v>110008.47</v>
      </c>
      <c r="G566" s="2">
        <f>IF(ISNUMBER(G565),G565+Balance[[#This Row],[Withdrawal/Deposit]],0)</f>
        <v>1048.5919999999999</v>
      </c>
      <c r="H566" s="3">
        <f>Balance[[#This Row],[End of Day Account Value]]-Balance[[#This Row],[Cumulative sent]]</f>
        <v>108959.878</v>
      </c>
      <c r="I566" s="4">
        <f>IFERROR(Balance[[#This Row],[P/L]]/Balance[[#This Row],[Cumulative sent]],0)</f>
        <v>103.91065161664405</v>
      </c>
    </row>
    <row r="567" spans="1:9" x14ac:dyDescent="0.3">
      <c r="A567" t="s">
        <v>569</v>
      </c>
      <c r="B567" s="1">
        <v>-86447.98</v>
      </c>
      <c r="C567" s="1">
        <v>191450.86</v>
      </c>
      <c r="D567" s="1">
        <v>0</v>
      </c>
      <c r="E567" s="21">
        <v>0</v>
      </c>
      <c r="F567" s="1">
        <v>105002.88</v>
      </c>
      <c r="G567" s="2">
        <f>IF(ISNUMBER(G566),G566+Balance[[#This Row],[Withdrawal/Deposit]],0)</f>
        <v>1048.5919999999999</v>
      </c>
      <c r="H567" s="3">
        <f>Balance[[#This Row],[End of Day Account Value]]-Balance[[#This Row],[Cumulative sent]]</f>
        <v>103954.288</v>
      </c>
      <c r="I567" s="4">
        <f>IFERROR(Balance[[#This Row],[P/L]]/Balance[[#This Row],[Cumulative sent]],0)</f>
        <v>99.137021834993988</v>
      </c>
    </row>
    <row r="568" spans="1:9" x14ac:dyDescent="0.3">
      <c r="A568" t="s">
        <v>570</v>
      </c>
      <c r="B568" s="1">
        <v>-86447.98</v>
      </c>
      <c r="C568" s="1">
        <v>194183.67999999999</v>
      </c>
      <c r="D568" s="1">
        <v>0</v>
      </c>
      <c r="E568" s="21">
        <v>0</v>
      </c>
      <c r="F568" s="1">
        <v>107735.7</v>
      </c>
      <c r="G568" s="2">
        <f>IF(ISNUMBER(G567),G567+Balance[[#This Row],[Withdrawal/Deposit]],0)</f>
        <v>1048.5919999999999</v>
      </c>
      <c r="H568" s="3">
        <f>Balance[[#This Row],[End of Day Account Value]]-Balance[[#This Row],[Cumulative sent]]</f>
        <v>106687.10799999999</v>
      </c>
      <c r="I568" s="4">
        <f>IFERROR(Balance[[#This Row],[P/L]]/Balance[[#This Row],[Cumulative sent]],0)</f>
        <v>101.74320231319713</v>
      </c>
    </row>
    <row r="569" spans="1:9" x14ac:dyDescent="0.3">
      <c r="A569" t="s">
        <v>571</v>
      </c>
      <c r="B569" s="1">
        <v>-86447.98</v>
      </c>
      <c r="C569" s="1">
        <v>195228.1</v>
      </c>
      <c r="D569" s="1">
        <v>0</v>
      </c>
      <c r="E569" s="21">
        <v>0</v>
      </c>
      <c r="F569" s="1">
        <v>108780.12</v>
      </c>
      <c r="G569" s="2">
        <f>IF(ISNUMBER(G568),G568+Balance[[#This Row],[Withdrawal/Deposit]],0)</f>
        <v>1048.5919999999999</v>
      </c>
      <c r="H569" s="3">
        <f>Balance[[#This Row],[End of Day Account Value]]-Balance[[#This Row],[Cumulative sent]]</f>
        <v>107731.52799999999</v>
      </c>
      <c r="I569" s="4">
        <f>IFERROR(Balance[[#This Row],[P/L]]/Balance[[#This Row],[Cumulative sent]],0)</f>
        <v>102.73922364465875</v>
      </c>
    </row>
    <row r="570" spans="1:9" x14ac:dyDescent="0.3">
      <c r="A570" t="s">
        <v>572</v>
      </c>
      <c r="B570" s="1">
        <v>-86447.98</v>
      </c>
      <c r="C570" s="1">
        <v>204414.66</v>
      </c>
      <c r="D570" s="1">
        <v>0</v>
      </c>
      <c r="E570" s="21">
        <v>0</v>
      </c>
      <c r="F570" s="1">
        <v>117966.68</v>
      </c>
      <c r="G570" s="2">
        <f>IF(ISNUMBER(G569),G569+Balance[[#This Row],[Withdrawal/Deposit]],0)</f>
        <v>1048.5919999999999</v>
      </c>
      <c r="H570" s="3">
        <f>Balance[[#This Row],[End of Day Account Value]]-Balance[[#This Row],[Cumulative sent]]</f>
        <v>116918.08799999999</v>
      </c>
      <c r="I570" s="4">
        <f>IFERROR(Balance[[#This Row],[P/L]]/Balance[[#This Row],[Cumulative sent]],0)</f>
        <v>111.50007629278117</v>
      </c>
    </row>
    <row r="571" spans="1:9" x14ac:dyDescent="0.3">
      <c r="A571" t="s">
        <v>573</v>
      </c>
      <c r="B571" s="1">
        <v>-86447.98</v>
      </c>
      <c r="C571" s="1">
        <v>193731.24</v>
      </c>
      <c r="D571" s="1">
        <v>0</v>
      </c>
      <c r="E571" s="21">
        <v>0</v>
      </c>
      <c r="F571" s="1">
        <v>107283.26</v>
      </c>
      <c r="G571" s="2">
        <f>IF(ISNUMBER(G570),G570+Balance[[#This Row],[Withdrawal/Deposit]],0)</f>
        <v>1048.5919999999999</v>
      </c>
      <c r="H571" s="3">
        <f>Balance[[#This Row],[End of Day Account Value]]-Balance[[#This Row],[Cumulative sent]]</f>
        <v>106234.66799999999</v>
      </c>
      <c r="I571" s="4">
        <f>IFERROR(Balance[[#This Row],[P/L]]/Balance[[#This Row],[Cumulative sent]],0)</f>
        <v>101.31172848925036</v>
      </c>
    </row>
    <row r="572" spans="1:9" x14ac:dyDescent="0.3">
      <c r="A572" t="s">
        <v>574</v>
      </c>
      <c r="B572" s="1">
        <v>-86447.98</v>
      </c>
      <c r="C572" s="1">
        <v>192126.41</v>
      </c>
      <c r="D572" s="1">
        <v>0</v>
      </c>
      <c r="E572" s="21">
        <v>0</v>
      </c>
      <c r="F572" s="1">
        <v>105678.43</v>
      </c>
      <c r="G572" s="2">
        <f>IF(ISNUMBER(G571),G571+Balance[[#This Row],[Withdrawal/Deposit]],0)</f>
        <v>1048.5919999999999</v>
      </c>
      <c r="H572" s="3">
        <f>Balance[[#This Row],[End of Day Account Value]]-Balance[[#This Row],[Cumulative sent]]</f>
        <v>104629.83799999999</v>
      </c>
      <c r="I572" s="4">
        <f>IFERROR(Balance[[#This Row],[P/L]]/Balance[[#This Row],[Cumulative sent]],0)</f>
        <v>99.781266689045879</v>
      </c>
    </row>
    <row r="573" spans="1:9" x14ac:dyDescent="0.3">
      <c r="A573" t="s">
        <v>575</v>
      </c>
      <c r="B573" s="1">
        <v>-86938.66</v>
      </c>
      <c r="C573" s="1">
        <v>189885.66</v>
      </c>
      <c r="D573" s="1">
        <v>0</v>
      </c>
      <c r="E573" s="21">
        <v>0</v>
      </c>
      <c r="F573" s="1">
        <v>102947</v>
      </c>
      <c r="G573" s="2">
        <f>IF(ISNUMBER(G572),G572+Balance[[#This Row],[Withdrawal/Deposit]],0)</f>
        <v>1048.5919999999999</v>
      </c>
      <c r="H573" s="3">
        <f>Balance[[#This Row],[End of Day Account Value]]-Balance[[#This Row],[Cumulative sent]]</f>
        <v>101898.408</v>
      </c>
      <c r="I573" s="4">
        <f>IFERROR(Balance[[#This Row],[P/L]]/Balance[[#This Row],[Cumulative sent]],0)</f>
        <v>97.176411797915691</v>
      </c>
    </row>
    <row r="574" spans="1:9" x14ac:dyDescent="0.3">
      <c r="A574" t="s">
        <v>576</v>
      </c>
      <c r="B574" s="1">
        <v>-86938.66</v>
      </c>
      <c r="C574" s="1">
        <v>190374.42</v>
      </c>
      <c r="D574" s="1">
        <v>0</v>
      </c>
      <c r="E574" s="21">
        <v>0</v>
      </c>
      <c r="F574" s="1">
        <v>103435.76</v>
      </c>
      <c r="G574" s="2">
        <f>IF(ISNUMBER(G573),G573+Balance[[#This Row],[Withdrawal/Deposit]],0)</f>
        <v>1048.5919999999999</v>
      </c>
      <c r="H574" s="3">
        <f>Balance[[#This Row],[End of Day Account Value]]-Balance[[#This Row],[Cumulative sent]]</f>
        <v>102387.16799999999</v>
      </c>
      <c r="I574" s="4">
        <f>IFERROR(Balance[[#This Row],[P/L]]/Balance[[#This Row],[Cumulative sent]],0)</f>
        <v>97.642522544516837</v>
      </c>
    </row>
    <row r="575" spans="1:9" x14ac:dyDescent="0.3">
      <c r="A575" t="s">
        <v>577</v>
      </c>
      <c r="B575" s="1">
        <v>-86947.61</v>
      </c>
      <c r="C575" s="1">
        <v>194898.93</v>
      </c>
      <c r="D575" s="1">
        <v>0</v>
      </c>
      <c r="E575" s="21">
        <v>0</v>
      </c>
      <c r="F575" s="1">
        <v>107951.32</v>
      </c>
      <c r="G575" s="2">
        <f>IF(ISNUMBER(G574),G574+Balance[[#This Row],[Withdrawal/Deposit]],0)</f>
        <v>1048.5919999999999</v>
      </c>
      <c r="H575" s="3">
        <f>Balance[[#This Row],[End of Day Account Value]]-Balance[[#This Row],[Cumulative sent]]</f>
        <v>106902.728</v>
      </c>
      <c r="I575" s="4">
        <f>IFERROR(Balance[[#This Row],[P/L]]/Balance[[#This Row],[Cumulative sent]],0)</f>
        <v>101.94883043166458</v>
      </c>
    </row>
    <row r="576" spans="1:9" x14ac:dyDescent="0.3">
      <c r="A576" t="s">
        <v>578</v>
      </c>
      <c r="B576" s="1">
        <v>-86947.61</v>
      </c>
      <c r="C576" s="1">
        <v>193160.4</v>
      </c>
      <c r="D576" s="1">
        <v>0</v>
      </c>
      <c r="E576" s="21">
        <v>0</v>
      </c>
      <c r="F576" s="1">
        <v>106212.79</v>
      </c>
      <c r="G576" s="2">
        <f>IF(ISNUMBER(G575),G575+Balance[[#This Row],[Withdrawal/Deposit]],0)</f>
        <v>1048.5919999999999</v>
      </c>
      <c r="H576" s="3">
        <f>Balance[[#This Row],[End of Day Account Value]]-Balance[[#This Row],[Cumulative sent]]</f>
        <v>105164.19799999999</v>
      </c>
      <c r="I576" s="4">
        <f>IFERROR(Balance[[#This Row],[P/L]]/Balance[[#This Row],[Cumulative sent]],0)</f>
        <v>100.29086432091796</v>
      </c>
    </row>
    <row r="577" spans="1:9" x14ac:dyDescent="0.3">
      <c r="A577" t="s">
        <v>579</v>
      </c>
      <c r="B577" s="1">
        <v>-86947.61</v>
      </c>
      <c r="C577" s="1">
        <v>189387.03</v>
      </c>
      <c r="D577" s="1">
        <v>0</v>
      </c>
      <c r="E577" s="21">
        <v>0</v>
      </c>
      <c r="F577" s="1">
        <v>102439.42</v>
      </c>
      <c r="G577" s="2">
        <f>IF(ISNUMBER(G576),G576+Balance[[#This Row],[Withdrawal/Deposit]],0)</f>
        <v>1048.5919999999999</v>
      </c>
      <c r="H577" s="3">
        <f>Balance[[#This Row],[End of Day Account Value]]-Balance[[#This Row],[Cumulative sent]]</f>
        <v>101390.82799999999</v>
      </c>
      <c r="I577" s="4">
        <f>IFERROR(Balance[[#This Row],[P/L]]/Balance[[#This Row],[Cumulative sent]],0)</f>
        <v>96.692353174542632</v>
      </c>
    </row>
    <row r="578" spans="1:9" x14ac:dyDescent="0.3">
      <c r="A578" t="s">
        <v>580</v>
      </c>
      <c r="B578" s="1">
        <v>-86947.61</v>
      </c>
      <c r="C578" s="1">
        <v>194090.86</v>
      </c>
      <c r="D578" s="1">
        <v>0</v>
      </c>
      <c r="E578" s="21">
        <v>0</v>
      </c>
      <c r="F578" s="1">
        <v>107143.25</v>
      </c>
      <c r="G578" s="2">
        <f>IF(ISNUMBER(G577),G577+Balance[[#This Row],[Withdrawal/Deposit]],0)</f>
        <v>1048.5919999999999</v>
      </c>
      <c r="H578" s="3">
        <f>Balance[[#This Row],[End of Day Account Value]]-Balance[[#This Row],[Cumulative sent]]</f>
        <v>106094.658</v>
      </c>
      <c r="I578" s="4">
        <f>IFERROR(Balance[[#This Row],[P/L]]/Balance[[#This Row],[Cumulative sent]],0)</f>
        <v>101.17820658559287</v>
      </c>
    </row>
    <row r="579" spans="1:9" x14ac:dyDescent="0.3">
      <c r="A579" t="s">
        <v>581</v>
      </c>
      <c r="B579" s="1">
        <v>-86947.61</v>
      </c>
      <c r="C579" s="1">
        <v>190467.21</v>
      </c>
      <c r="D579" s="1">
        <v>0</v>
      </c>
      <c r="E579" s="21">
        <v>0</v>
      </c>
      <c r="F579" s="1">
        <v>103519.6</v>
      </c>
      <c r="G579" s="2">
        <f>IF(ISNUMBER(G578),G578+Balance[[#This Row],[Withdrawal/Deposit]],0)</f>
        <v>1048.5919999999999</v>
      </c>
      <c r="H579" s="3">
        <f>Balance[[#This Row],[End of Day Account Value]]-Balance[[#This Row],[Cumulative sent]]</f>
        <v>102471.008</v>
      </c>
      <c r="I579" s="4">
        <f>IFERROR(Balance[[#This Row],[P/L]]/Balance[[#This Row],[Cumulative sent]],0)</f>
        <v>97.722477379190394</v>
      </c>
    </row>
    <row r="580" spans="1:9" x14ac:dyDescent="0.3">
      <c r="A580" t="s">
        <v>582</v>
      </c>
      <c r="B580" s="1">
        <v>-86947.61</v>
      </c>
      <c r="C580" s="1">
        <v>200321</v>
      </c>
      <c r="D580" s="1">
        <v>0</v>
      </c>
      <c r="E580" s="21">
        <v>0</v>
      </c>
      <c r="F580" s="1">
        <v>113373.39</v>
      </c>
      <c r="G580" s="2">
        <f>IF(ISNUMBER(G579),G579+Balance[[#This Row],[Withdrawal/Deposit]],0)</f>
        <v>1048.5919999999999</v>
      </c>
      <c r="H580" s="3">
        <f>Balance[[#This Row],[End of Day Account Value]]-Balance[[#This Row],[Cumulative sent]]</f>
        <v>112324.798</v>
      </c>
      <c r="I580" s="4">
        <f>IFERROR(Balance[[#This Row],[P/L]]/Balance[[#This Row],[Cumulative sent]],0)</f>
        <v>107.11964043212232</v>
      </c>
    </row>
    <row r="581" spans="1:9" x14ac:dyDescent="0.3">
      <c r="A581" t="s">
        <v>583</v>
      </c>
      <c r="B581" s="1">
        <v>-86947.61</v>
      </c>
      <c r="C581" s="1">
        <v>203772.96</v>
      </c>
      <c r="D581" s="1">
        <v>0</v>
      </c>
      <c r="E581" s="21">
        <v>0</v>
      </c>
      <c r="F581" s="1">
        <v>116825.35</v>
      </c>
      <c r="G581" s="2">
        <f>IF(ISNUMBER(G580),G580+Balance[[#This Row],[Withdrawal/Deposit]],0)</f>
        <v>1048.5919999999999</v>
      </c>
      <c r="H581" s="3">
        <f>Balance[[#This Row],[End of Day Account Value]]-Balance[[#This Row],[Cumulative sent]]</f>
        <v>115776.758</v>
      </c>
      <c r="I581" s="4">
        <f>IFERROR(Balance[[#This Row],[P/L]]/Balance[[#This Row],[Cumulative sent]],0)</f>
        <v>110.41163579352123</v>
      </c>
    </row>
    <row r="582" spans="1:9" x14ac:dyDescent="0.3">
      <c r="A582" t="s">
        <v>584</v>
      </c>
      <c r="B582" s="1">
        <v>-86947.61</v>
      </c>
      <c r="C582" s="1">
        <v>211167.27</v>
      </c>
      <c r="D582" s="1">
        <v>0</v>
      </c>
      <c r="E582" s="21">
        <v>0</v>
      </c>
      <c r="F582" s="1">
        <v>124219.66</v>
      </c>
      <c r="G582" s="2">
        <f>IF(ISNUMBER(G581),G581+Balance[[#This Row],[Withdrawal/Deposit]],0)</f>
        <v>1048.5919999999999</v>
      </c>
      <c r="H582" s="3">
        <f>Balance[[#This Row],[End of Day Account Value]]-Balance[[#This Row],[Cumulative sent]]</f>
        <v>123171.068</v>
      </c>
      <c r="I582" s="4">
        <f>IFERROR(Balance[[#This Row],[P/L]]/Balance[[#This Row],[Cumulative sent]],0)</f>
        <v>117.46329172833669</v>
      </c>
    </row>
    <row r="583" spans="1:9" x14ac:dyDescent="0.3">
      <c r="A583" t="s">
        <v>585</v>
      </c>
      <c r="B583" s="1">
        <v>-86947.61</v>
      </c>
      <c r="C583" s="1">
        <v>211120.22</v>
      </c>
      <c r="D583" s="1">
        <v>0</v>
      </c>
      <c r="E583" s="21">
        <v>0</v>
      </c>
      <c r="F583" s="1">
        <v>124172.61</v>
      </c>
      <c r="G583" s="2">
        <f>IF(ISNUMBER(G582),G582+Balance[[#This Row],[Withdrawal/Deposit]],0)</f>
        <v>1048.5919999999999</v>
      </c>
      <c r="H583" s="3">
        <f>Balance[[#This Row],[End of Day Account Value]]-Balance[[#This Row],[Cumulative sent]]</f>
        <v>123124.018</v>
      </c>
      <c r="I583" s="4">
        <f>IFERROR(Balance[[#This Row],[P/L]]/Balance[[#This Row],[Cumulative sent]],0)</f>
        <v>117.41842203640692</v>
      </c>
    </row>
    <row r="584" spans="1:9" x14ac:dyDescent="0.3">
      <c r="A584" t="s">
        <v>586</v>
      </c>
      <c r="B584" s="1">
        <v>-86947.61</v>
      </c>
      <c r="C584" s="1">
        <v>211653.9</v>
      </c>
      <c r="D584" s="1">
        <v>0</v>
      </c>
      <c r="E584" s="21">
        <v>0</v>
      </c>
      <c r="F584" s="1">
        <v>124706.29</v>
      </c>
      <c r="G584" s="2">
        <f>IF(ISNUMBER(G583),G583+Balance[[#This Row],[Withdrawal/Deposit]],0)</f>
        <v>1048.5919999999999</v>
      </c>
      <c r="H584" s="3">
        <f>Balance[[#This Row],[End of Day Account Value]]-Balance[[#This Row],[Cumulative sent]]</f>
        <v>123657.69799999999</v>
      </c>
      <c r="I584" s="4">
        <f>IFERROR(Balance[[#This Row],[P/L]]/Balance[[#This Row],[Cumulative sent]],0)</f>
        <v>117.92737117963898</v>
      </c>
    </row>
    <row r="585" spans="1:9" x14ac:dyDescent="0.3">
      <c r="A585" t="s">
        <v>587</v>
      </c>
      <c r="B585" s="1">
        <v>-86947.61</v>
      </c>
      <c r="C585" s="1">
        <v>212891.14</v>
      </c>
      <c r="D585" s="1">
        <v>0</v>
      </c>
      <c r="E585" s="21">
        <v>0</v>
      </c>
      <c r="F585" s="1">
        <v>125943.53</v>
      </c>
      <c r="G585" s="2">
        <f>IF(ISNUMBER(G584),G584+Balance[[#This Row],[Withdrawal/Deposit]],0)</f>
        <v>1048.5919999999999</v>
      </c>
      <c r="H585" s="3">
        <f>Balance[[#This Row],[End of Day Account Value]]-Balance[[#This Row],[Cumulative sent]]</f>
        <v>124894.93799999999</v>
      </c>
      <c r="I585" s="4">
        <f>IFERROR(Balance[[#This Row],[P/L]]/Balance[[#This Row],[Cumulative sent]],0)</f>
        <v>119.10727718693258</v>
      </c>
    </row>
    <row r="586" spans="1:9" x14ac:dyDescent="0.3">
      <c r="A586" t="s">
        <v>588</v>
      </c>
      <c r="B586" s="1">
        <v>-86947.61</v>
      </c>
      <c r="C586" s="1">
        <v>207929.59</v>
      </c>
      <c r="D586" s="1">
        <v>0</v>
      </c>
      <c r="E586" s="21">
        <v>0</v>
      </c>
      <c r="F586" s="1">
        <v>120981.98</v>
      </c>
      <c r="G586" s="2">
        <f>IF(ISNUMBER(G585),G585+Balance[[#This Row],[Withdrawal/Deposit]],0)</f>
        <v>1048.5919999999999</v>
      </c>
      <c r="H586" s="3">
        <f>Balance[[#This Row],[End of Day Account Value]]-Balance[[#This Row],[Cumulative sent]]</f>
        <v>119933.38799999999</v>
      </c>
      <c r="I586" s="4">
        <f>IFERROR(Balance[[#This Row],[P/L]]/Balance[[#This Row],[Cumulative sent]],0)</f>
        <v>114.37564658132048</v>
      </c>
    </row>
    <row r="587" spans="1:9" x14ac:dyDescent="0.3">
      <c r="A587" t="s">
        <v>589</v>
      </c>
      <c r="B587" s="1">
        <v>-86947.61</v>
      </c>
      <c r="C587" s="1">
        <v>212640.97</v>
      </c>
      <c r="D587" s="1">
        <v>0</v>
      </c>
      <c r="E587" s="21">
        <v>0</v>
      </c>
      <c r="F587" s="1">
        <v>125693.36</v>
      </c>
      <c r="G587" s="2">
        <f>IF(ISNUMBER(G586),G586+Balance[[#This Row],[Withdrawal/Deposit]],0)</f>
        <v>1048.5919999999999</v>
      </c>
      <c r="H587" s="3">
        <f>Balance[[#This Row],[End of Day Account Value]]-Balance[[#This Row],[Cumulative sent]]</f>
        <v>124644.768</v>
      </c>
      <c r="I587" s="4">
        <f>IFERROR(Balance[[#This Row],[P/L]]/Balance[[#This Row],[Cumulative sent]],0)</f>
        <v>118.86870012359432</v>
      </c>
    </row>
    <row r="588" spans="1:9" x14ac:dyDescent="0.3">
      <c r="A588" t="s">
        <v>590</v>
      </c>
      <c r="B588" s="1">
        <v>-86947.61</v>
      </c>
      <c r="C588" s="1">
        <v>211012.66</v>
      </c>
      <c r="D588" s="1">
        <v>0</v>
      </c>
      <c r="E588" s="21">
        <v>0</v>
      </c>
      <c r="F588" s="1">
        <v>124065.05</v>
      </c>
      <c r="G588" s="2">
        <f>IF(ISNUMBER(G587),G587+Balance[[#This Row],[Withdrawal/Deposit]],0)</f>
        <v>1048.5919999999999</v>
      </c>
      <c r="H588" s="3">
        <f>Balance[[#This Row],[End of Day Account Value]]-Balance[[#This Row],[Cumulative sent]]</f>
        <v>123016.458</v>
      </c>
      <c r="I588" s="4">
        <f>IFERROR(Balance[[#This Row],[P/L]]/Balance[[#This Row],[Cumulative sent]],0)</f>
        <v>117.31584639211439</v>
      </c>
    </row>
    <row r="589" spans="1:9" x14ac:dyDescent="0.3">
      <c r="A589" t="s">
        <v>591</v>
      </c>
      <c r="B589" s="1">
        <v>-86947.61</v>
      </c>
      <c r="C589" s="1">
        <v>210351.15</v>
      </c>
      <c r="D589" s="1">
        <v>0</v>
      </c>
      <c r="E589" s="21">
        <v>0</v>
      </c>
      <c r="F589" s="1">
        <v>123403.54</v>
      </c>
      <c r="G589" s="2">
        <f>IF(ISNUMBER(G588),G588+Balance[[#This Row],[Withdrawal/Deposit]],0)</f>
        <v>1048.5919999999999</v>
      </c>
      <c r="H589" s="3">
        <f>Balance[[#This Row],[End of Day Account Value]]-Balance[[#This Row],[Cumulative sent]]</f>
        <v>122354.94799999999</v>
      </c>
      <c r="I589" s="4">
        <f>IFERROR(Balance[[#This Row],[P/L]]/Balance[[#This Row],[Cumulative sent]],0)</f>
        <v>116.68499092115904</v>
      </c>
    </row>
    <row r="590" spans="1:9" x14ac:dyDescent="0.3">
      <c r="A590" t="s">
        <v>592</v>
      </c>
      <c r="B590" s="1">
        <v>-86947.61</v>
      </c>
      <c r="C590" s="1">
        <v>214648.4</v>
      </c>
      <c r="D590" s="1">
        <v>0</v>
      </c>
      <c r="E590" s="21">
        <v>0</v>
      </c>
      <c r="F590" s="1">
        <v>127700.79</v>
      </c>
      <c r="G590" s="2">
        <f>IF(ISNUMBER(G589),G589+Balance[[#This Row],[Withdrawal/Deposit]],0)</f>
        <v>1048.5919999999999</v>
      </c>
      <c r="H590" s="3">
        <f>Balance[[#This Row],[End of Day Account Value]]-Balance[[#This Row],[Cumulative sent]]</f>
        <v>126652.19799999999</v>
      </c>
      <c r="I590" s="4">
        <f>IFERROR(Balance[[#This Row],[P/L]]/Balance[[#This Row],[Cumulative sent]],0)</f>
        <v>120.78310534507226</v>
      </c>
    </row>
    <row r="591" spans="1:9" x14ac:dyDescent="0.3">
      <c r="A591" t="s">
        <v>593</v>
      </c>
      <c r="B591" s="1">
        <v>-86947.61</v>
      </c>
      <c r="C591" s="1">
        <v>212935.36</v>
      </c>
      <c r="D591" s="1">
        <v>0</v>
      </c>
      <c r="E591" s="21">
        <v>0</v>
      </c>
      <c r="F591" s="1">
        <v>125987.75</v>
      </c>
      <c r="G591" s="2">
        <f>IF(ISNUMBER(G590),G590+Balance[[#This Row],[Withdrawal/Deposit]],0)</f>
        <v>1048.5919999999999</v>
      </c>
      <c r="H591" s="3">
        <f>Balance[[#This Row],[End of Day Account Value]]-Balance[[#This Row],[Cumulative sent]]</f>
        <v>124939.158</v>
      </c>
      <c r="I591" s="4">
        <f>IFERROR(Balance[[#This Row],[P/L]]/Balance[[#This Row],[Cumulative sent]],0)</f>
        <v>119.14944802172819</v>
      </c>
    </row>
    <row r="592" spans="1:9" x14ac:dyDescent="0.3">
      <c r="A592" t="s">
        <v>594</v>
      </c>
      <c r="B592" s="1">
        <v>-87471.7</v>
      </c>
      <c r="C592" s="1">
        <v>203015.26</v>
      </c>
      <c r="D592" s="1">
        <v>0</v>
      </c>
      <c r="E592" s="21">
        <v>0</v>
      </c>
      <c r="F592" s="1">
        <v>115543.56</v>
      </c>
      <c r="G592" s="2">
        <f>IF(ISNUMBER(G591),G591+Balance[[#This Row],[Withdrawal/Deposit]],0)</f>
        <v>1048.5919999999999</v>
      </c>
      <c r="H592" s="3">
        <f>Balance[[#This Row],[End of Day Account Value]]-Balance[[#This Row],[Cumulative sent]]</f>
        <v>114494.96799999999</v>
      </c>
      <c r="I592" s="4">
        <f>IFERROR(Balance[[#This Row],[P/L]]/Balance[[#This Row],[Cumulative sent]],0)</f>
        <v>109.18924424370967</v>
      </c>
    </row>
    <row r="593" spans="1:9" x14ac:dyDescent="0.3">
      <c r="A593" t="s">
        <v>595</v>
      </c>
      <c r="B593" s="1">
        <v>-87471.7</v>
      </c>
      <c r="C593" s="1">
        <v>196477.14</v>
      </c>
      <c r="D593" s="1">
        <v>0</v>
      </c>
      <c r="E593" s="21">
        <v>0</v>
      </c>
      <c r="F593" s="1">
        <v>109005.44</v>
      </c>
      <c r="G593" s="2">
        <f>IF(ISNUMBER(G592),G592+Balance[[#This Row],[Withdrawal/Deposit]],0)</f>
        <v>1048.5919999999999</v>
      </c>
      <c r="H593" s="3">
        <f>Balance[[#This Row],[End of Day Account Value]]-Balance[[#This Row],[Cumulative sent]]</f>
        <v>107956.848</v>
      </c>
      <c r="I593" s="4">
        <f>IFERROR(Balance[[#This Row],[P/L]]/Balance[[#This Row],[Cumulative sent]],0)</f>
        <v>102.9541022628439</v>
      </c>
    </row>
    <row r="594" spans="1:9" x14ac:dyDescent="0.3">
      <c r="A594" t="s">
        <v>596</v>
      </c>
      <c r="B594" s="1">
        <v>-87471.7</v>
      </c>
      <c r="C594" s="1">
        <v>203880.31</v>
      </c>
      <c r="D594" s="1">
        <v>0</v>
      </c>
      <c r="E594" s="21">
        <v>0</v>
      </c>
      <c r="F594" s="1">
        <v>116408.61</v>
      </c>
      <c r="G594" s="2">
        <f>IF(ISNUMBER(G593),G593+Balance[[#This Row],[Withdrawal/Deposit]],0)</f>
        <v>1048.5919999999999</v>
      </c>
      <c r="H594" s="3">
        <f>Balance[[#This Row],[End of Day Account Value]]-Balance[[#This Row],[Cumulative sent]]</f>
        <v>115360.018</v>
      </c>
      <c r="I594" s="4">
        <f>IFERROR(Balance[[#This Row],[P/L]]/Balance[[#This Row],[Cumulative sent]],0)</f>
        <v>110.0142076231747</v>
      </c>
    </row>
    <row r="595" spans="1:9" x14ac:dyDescent="0.3">
      <c r="A595" t="s">
        <v>597</v>
      </c>
      <c r="B595" s="1">
        <v>-87471.7</v>
      </c>
      <c r="C595" s="1">
        <v>198984.49</v>
      </c>
      <c r="D595" s="1">
        <v>0</v>
      </c>
      <c r="E595" s="21">
        <v>0</v>
      </c>
      <c r="F595" s="1">
        <v>111512.79</v>
      </c>
      <c r="G595" s="2">
        <f>IF(ISNUMBER(G594),G594+Balance[[#This Row],[Withdrawal/Deposit]],0)</f>
        <v>1048.5919999999999</v>
      </c>
      <c r="H595" s="3">
        <f>Balance[[#This Row],[End of Day Account Value]]-Balance[[#This Row],[Cumulative sent]]</f>
        <v>110464.19799999999</v>
      </c>
      <c r="I595" s="4">
        <f>IFERROR(Balance[[#This Row],[P/L]]/Balance[[#This Row],[Cumulative sent]],0)</f>
        <v>105.34526107389719</v>
      </c>
    </row>
    <row r="596" spans="1:9" x14ac:dyDescent="0.3">
      <c r="A596" t="s">
        <v>598</v>
      </c>
      <c r="B596" s="1">
        <v>-87471.7</v>
      </c>
      <c r="C596" s="1">
        <v>201061.81</v>
      </c>
      <c r="D596" s="1">
        <v>0</v>
      </c>
      <c r="E596" s="21">
        <v>0</v>
      </c>
      <c r="F596" s="1">
        <v>113590.11</v>
      </c>
      <c r="G596" s="2">
        <f>IF(ISNUMBER(G595),G595+Balance[[#This Row],[Withdrawal/Deposit]],0)</f>
        <v>1048.5919999999999</v>
      </c>
      <c r="H596" s="3">
        <f>Balance[[#This Row],[End of Day Account Value]]-Balance[[#This Row],[Cumulative sent]]</f>
        <v>112541.518</v>
      </c>
      <c r="I596" s="4">
        <f>IFERROR(Balance[[#This Row],[P/L]]/Balance[[#This Row],[Cumulative sent]],0)</f>
        <v>107.32631757633094</v>
      </c>
    </row>
    <row r="597" spans="1:9" x14ac:dyDescent="0.3">
      <c r="A597" t="s">
        <v>599</v>
      </c>
      <c r="B597" s="1">
        <v>-87471.7</v>
      </c>
      <c r="C597" s="1">
        <v>209579.1</v>
      </c>
      <c r="D597" s="1">
        <v>0</v>
      </c>
      <c r="E597" s="21">
        <v>0</v>
      </c>
      <c r="F597" s="1">
        <v>122107.4</v>
      </c>
      <c r="G597" s="2">
        <f>IF(ISNUMBER(G596),G596+Balance[[#This Row],[Withdrawal/Deposit]],0)</f>
        <v>1048.5919999999999</v>
      </c>
      <c r="H597" s="3">
        <f>Balance[[#This Row],[End of Day Account Value]]-Balance[[#This Row],[Cumulative sent]]</f>
        <v>121058.80799999999</v>
      </c>
      <c r="I597" s="4">
        <f>IFERROR(Balance[[#This Row],[P/L]]/Balance[[#This Row],[Cumulative sent]],0)</f>
        <v>115.44891435372385</v>
      </c>
    </row>
    <row r="598" spans="1:9" x14ac:dyDescent="0.3">
      <c r="A598" t="s">
        <v>600</v>
      </c>
      <c r="B598" s="1">
        <v>-87471.7</v>
      </c>
      <c r="C598" s="1">
        <v>210024.78</v>
      </c>
      <c r="D598" s="1">
        <v>0</v>
      </c>
      <c r="E598" s="21">
        <v>0</v>
      </c>
      <c r="F598" s="1">
        <v>122553.08</v>
      </c>
      <c r="G598" s="2">
        <f>IF(ISNUMBER(G597),G597+Balance[[#This Row],[Withdrawal/Deposit]],0)</f>
        <v>1048.5919999999999</v>
      </c>
      <c r="H598" s="3">
        <f>Balance[[#This Row],[End of Day Account Value]]-Balance[[#This Row],[Cumulative sent]]</f>
        <v>121504.488</v>
      </c>
      <c r="I598" s="4">
        <f>IFERROR(Balance[[#This Row],[P/L]]/Balance[[#This Row],[Cumulative sent]],0)</f>
        <v>115.87394143766117</v>
      </c>
    </row>
    <row r="599" spans="1:9" x14ac:dyDescent="0.3">
      <c r="A599" t="s">
        <v>601</v>
      </c>
      <c r="B599" s="1">
        <v>-87471.7</v>
      </c>
      <c r="C599" s="1">
        <v>211201.14</v>
      </c>
      <c r="D599" s="1">
        <v>0</v>
      </c>
      <c r="E599" s="21">
        <v>0</v>
      </c>
      <c r="F599" s="1">
        <v>123729.44</v>
      </c>
      <c r="G599" s="2">
        <f>IF(ISNUMBER(G598),G598+Balance[[#This Row],[Withdrawal/Deposit]],0)</f>
        <v>1048.5919999999999</v>
      </c>
      <c r="H599" s="3">
        <f>Balance[[#This Row],[End of Day Account Value]]-Balance[[#This Row],[Cumulative sent]]</f>
        <v>122680.848</v>
      </c>
      <c r="I599" s="4">
        <f>IFERROR(Balance[[#This Row],[P/L]]/Balance[[#This Row],[Cumulative sent]],0)</f>
        <v>116.99578863847904</v>
      </c>
    </row>
    <row r="600" spans="1:9" x14ac:dyDescent="0.3">
      <c r="A600" t="s">
        <v>602</v>
      </c>
      <c r="B600" s="1">
        <v>-87471.7</v>
      </c>
      <c r="C600" s="1">
        <v>207775.86</v>
      </c>
      <c r="D600" s="1">
        <v>0</v>
      </c>
      <c r="E600" s="21">
        <v>0</v>
      </c>
      <c r="F600" s="1">
        <v>120304.16</v>
      </c>
      <c r="G600" s="2">
        <f>IF(ISNUMBER(G599),G599+Balance[[#This Row],[Withdrawal/Deposit]],0)</f>
        <v>1048.5919999999999</v>
      </c>
      <c r="H600" s="3">
        <f>Balance[[#This Row],[End of Day Account Value]]-Balance[[#This Row],[Cumulative sent]]</f>
        <v>119255.568</v>
      </c>
      <c r="I600" s="4">
        <f>IFERROR(Balance[[#This Row],[P/L]]/Balance[[#This Row],[Cumulative sent]],0)</f>
        <v>113.72923691960268</v>
      </c>
    </row>
    <row r="601" spans="1:9" x14ac:dyDescent="0.3">
      <c r="A601" t="s">
        <v>603</v>
      </c>
      <c r="B601" s="1">
        <v>-87471.7</v>
      </c>
      <c r="C601" s="1">
        <v>210865.98</v>
      </c>
      <c r="D601" s="1">
        <v>0</v>
      </c>
      <c r="E601" s="21">
        <v>0</v>
      </c>
      <c r="F601" s="1">
        <v>123394.28</v>
      </c>
      <c r="G601" s="2">
        <f>IF(ISNUMBER(G600),G600+Balance[[#This Row],[Withdrawal/Deposit]],0)</f>
        <v>1048.5919999999999</v>
      </c>
      <c r="H601" s="3">
        <f>Balance[[#This Row],[End of Day Account Value]]-Balance[[#This Row],[Cumulative sent]]</f>
        <v>122345.68799999999</v>
      </c>
      <c r="I601" s="4">
        <f>IFERROR(Balance[[#This Row],[P/L]]/Balance[[#This Row],[Cumulative sent]],0)</f>
        <v>116.67616003173781</v>
      </c>
    </row>
    <row r="602" spans="1:9" x14ac:dyDescent="0.3">
      <c r="A602" t="s">
        <v>604</v>
      </c>
      <c r="B602" s="1">
        <v>-87480.65</v>
      </c>
      <c r="C602" s="1">
        <v>215784.95</v>
      </c>
      <c r="D602" s="1">
        <v>0</v>
      </c>
      <c r="E602" s="21">
        <v>0</v>
      </c>
      <c r="F602" s="1">
        <v>128304.3</v>
      </c>
      <c r="G602" s="2">
        <f>IF(ISNUMBER(G601),G601+Balance[[#This Row],[Withdrawal/Deposit]],0)</f>
        <v>1048.5919999999999</v>
      </c>
      <c r="H602" s="3">
        <f>Balance[[#This Row],[End of Day Account Value]]-Balance[[#This Row],[Cumulative sent]]</f>
        <v>127255.708</v>
      </c>
      <c r="I602" s="4">
        <f>IFERROR(Balance[[#This Row],[P/L]]/Balance[[#This Row],[Cumulative sent]],0)</f>
        <v>121.35864854967424</v>
      </c>
    </row>
    <row r="603" spans="1:9" x14ac:dyDescent="0.3">
      <c r="A603" t="s">
        <v>605</v>
      </c>
      <c r="B603" s="1">
        <v>-87480.65</v>
      </c>
      <c r="C603" s="1">
        <v>216908.29</v>
      </c>
      <c r="D603" s="1">
        <v>0</v>
      </c>
      <c r="E603" s="21">
        <v>0</v>
      </c>
      <c r="F603" s="1">
        <v>129427.64</v>
      </c>
      <c r="G603" s="2">
        <f>IF(ISNUMBER(G602),G602+Balance[[#This Row],[Withdrawal/Deposit]],0)</f>
        <v>1048.5919999999999</v>
      </c>
      <c r="H603" s="3">
        <f>Balance[[#This Row],[End of Day Account Value]]-Balance[[#This Row],[Cumulative sent]]</f>
        <v>128379.048</v>
      </c>
      <c r="I603" s="4">
        <f>IFERROR(Balance[[#This Row],[P/L]]/Balance[[#This Row],[Cumulative sent]],0)</f>
        <v>122.42993270976702</v>
      </c>
    </row>
    <row r="604" spans="1:9" x14ac:dyDescent="0.3">
      <c r="A604" t="s">
        <v>606</v>
      </c>
      <c r="B604" s="1">
        <v>-87480.65</v>
      </c>
      <c r="C604" s="1">
        <v>216291.98</v>
      </c>
      <c r="D604" s="1">
        <v>0</v>
      </c>
      <c r="E604" s="21">
        <v>0</v>
      </c>
      <c r="F604" s="1">
        <v>128811.33</v>
      </c>
      <c r="G604" s="2">
        <f>IF(ISNUMBER(G603),G603+Balance[[#This Row],[Withdrawal/Deposit]],0)</f>
        <v>1048.5919999999999</v>
      </c>
      <c r="H604" s="3">
        <f>Balance[[#This Row],[End of Day Account Value]]-Balance[[#This Row],[Cumulative sent]]</f>
        <v>127762.738</v>
      </c>
      <c r="I604" s="4">
        <f>IFERROR(Balance[[#This Row],[P/L]]/Balance[[#This Row],[Cumulative sent]],0)</f>
        <v>121.8421826601767</v>
      </c>
    </row>
    <row r="605" spans="1:9" x14ac:dyDescent="0.3">
      <c r="A605" t="s">
        <v>607</v>
      </c>
      <c r="B605" s="1">
        <v>-87480.65</v>
      </c>
      <c r="C605" s="1">
        <v>215709.42</v>
      </c>
      <c r="D605" s="1">
        <v>0</v>
      </c>
      <c r="E605" s="21">
        <v>0</v>
      </c>
      <c r="F605" s="1">
        <v>128228.77</v>
      </c>
      <c r="G605" s="2">
        <f>IF(ISNUMBER(G604),G604+Balance[[#This Row],[Withdrawal/Deposit]],0)</f>
        <v>1048.5919999999999</v>
      </c>
      <c r="H605" s="3">
        <f>Balance[[#This Row],[End of Day Account Value]]-Balance[[#This Row],[Cumulative sent]]</f>
        <v>127180.178</v>
      </c>
      <c r="I605" s="4">
        <f>IFERROR(Balance[[#This Row],[P/L]]/Balance[[#This Row],[Cumulative sent]],0)</f>
        <v>121.28661862764547</v>
      </c>
    </row>
    <row r="606" spans="1:9" x14ac:dyDescent="0.3">
      <c r="A606" t="s">
        <v>608</v>
      </c>
      <c r="B606" s="1">
        <v>-87480.65</v>
      </c>
      <c r="C606" s="1">
        <v>216072.46</v>
      </c>
      <c r="D606" s="1">
        <v>0</v>
      </c>
      <c r="E606" s="21">
        <v>0</v>
      </c>
      <c r="F606" s="1">
        <v>128591.81</v>
      </c>
      <c r="G606" s="2">
        <f>IF(ISNUMBER(G605),G605+Balance[[#This Row],[Withdrawal/Deposit]],0)</f>
        <v>1048.5919999999999</v>
      </c>
      <c r="H606" s="3">
        <f>Balance[[#This Row],[End of Day Account Value]]-Balance[[#This Row],[Cumulative sent]]</f>
        <v>127543.21799999999</v>
      </c>
      <c r="I606" s="4">
        <f>IFERROR(Balance[[#This Row],[P/L]]/Balance[[#This Row],[Cumulative sent]],0)</f>
        <v>121.63283526862689</v>
      </c>
    </row>
    <row r="607" spans="1:9" x14ac:dyDescent="0.3">
      <c r="A607" t="s">
        <v>609</v>
      </c>
      <c r="B607" s="1">
        <v>-87480.65</v>
      </c>
      <c r="C607" s="1">
        <v>222118.68</v>
      </c>
      <c r="D607" s="1">
        <v>0</v>
      </c>
      <c r="E607" s="21">
        <v>0</v>
      </c>
      <c r="F607" s="1">
        <v>134638.03</v>
      </c>
      <c r="G607" s="2">
        <f>IF(ISNUMBER(G606),G606+Balance[[#This Row],[Withdrawal/Deposit]],0)</f>
        <v>1048.5919999999999</v>
      </c>
      <c r="H607" s="3">
        <f>Balance[[#This Row],[End of Day Account Value]]-Balance[[#This Row],[Cumulative sent]]</f>
        <v>133589.43799999999</v>
      </c>
      <c r="I607" s="4">
        <f>IFERROR(Balance[[#This Row],[P/L]]/Balance[[#This Row],[Cumulative sent]],0)</f>
        <v>127.39887201123031</v>
      </c>
    </row>
    <row r="608" spans="1:9" x14ac:dyDescent="0.3">
      <c r="A608" t="s">
        <v>610</v>
      </c>
      <c r="B608" s="1">
        <v>-87480.65</v>
      </c>
      <c r="C608" s="1">
        <v>222251.33</v>
      </c>
      <c r="D608" s="1">
        <v>0</v>
      </c>
      <c r="E608" s="21">
        <v>0</v>
      </c>
      <c r="F608" s="1">
        <v>134770.68</v>
      </c>
      <c r="G608" s="2">
        <f>IF(ISNUMBER(G607),G607+Balance[[#This Row],[Withdrawal/Deposit]],0)</f>
        <v>1048.5919999999999</v>
      </c>
      <c r="H608" s="3">
        <f>Balance[[#This Row],[End of Day Account Value]]-Balance[[#This Row],[Cumulative sent]]</f>
        <v>133722.08799999999</v>
      </c>
      <c r="I608" s="4">
        <f>IFERROR(Balance[[#This Row],[P/L]]/Balance[[#This Row],[Cumulative sent]],0)</f>
        <v>127.52537497901949</v>
      </c>
    </row>
    <row r="609" spans="1:9" x14ac:dyDescent="0.3">
      <c r="A609" t="s">
        <v>611</v>
      </c>
      <c r="B609" s="1">
        <v>-87480.65</v>
      </c>
      <c r="C609" s="1">
        <v>222626.08</v>
      </c>
      <c r="D609" s="1">
        <v>0</v>
      </c>
      <c r="E609" s="21">
        <v>0</v>
      </c>
      <c r="F609" s="1">
        <v>135145.43</v>
      </c>
      <c r="G609" s="2">
        <f>IF(ISNUMBER(G608),G608+Balance[[#This Row],[Withdrawal/Deposit]],0)</f>
        <v>1048.5919999999999</v>
      </c>
      <c r="H609" s="3">
        <f>Balance[[#This Row],[End of Day Account Value]]-Balance[[#This Row],[Cumulative sent]]</f>
        <v>134096.83799999999</v>
      </c>
      <c r="I609" s="4">
        <f>IFERROR(Balance[[#This Row],[P/L]]/Balance[[#This Row],[Cumulative sent]],0)</f>
        <v>127.8827589758457</v>
      </c>
    </row>
    <row r="610" spans="1:9" x14ac:dyDescent="0.3">
      <c r="A610" t="s">
        <v>612</v>
      </c>
      <c r="B610" s="1">
        <v>-87480.65</v>
      </c>
      <c r="C610" s="1">
        <v>216339.47</v>
      </c>
      <c r="D610" s="1">
        <v>0</v>
      </c>
      <c r="E610" s="21">
        <v>0</v>
      </c>
      <c r="F610" s="1">
        <v>128858.82</v>
      </c>
      <c r="G610" s="2">
        <f>IF(ISNUMBER(G609),G609+Balance[[#This Row],[Withdrawal/Deposit]],0)</f>
        <v>1048.5919999999999</v>
      </c>
      <c r="H610" s="3">
        <f>Balance[[#This Row],[End of Day Account Value]]-Balance[[#This Row],[Cumulative sent]]</f>
        <v>127810.228</v>
      </c>
      <c r="I610" s="4">
        <f>IFERROR(Balance[[#This Row],[P/L]]/Balance[[#This Row],[Cumulative sent]],0)</f>
        <v>121.88747196240294</v>
      </c>
    </row>
    <row r="611" spans="1:9" x14ac:dyDescent="0.3">
      <c r="A611" t="s">
        <v>613</v>
      </c>
      <c r="B611" s="1">
        <v>-87480.65</v>
      </c>
      <c r="C611" s="1">
        <v>218185.51</v>
      </c>
      <c r="D611" s="1">
        <v>0</v>
      </c>
      <c r="E611" s="21">
        <v>0</v>
      </c>
      <c r="F611" s="1">
        <v>130704.86</v>
      </c>
      <c r="G611" s="2">
        <f>IF(ISNUMBER(G610),G610+Balance[[#This Row],[Withdrawal/Deposit]],0)</f>
        <v>1048.5919999999999</v>
      </c>
      <c r="H611" s="3">
        <f>Balance[[#This Row],[End of Day Account Value]]-Balance[[#This Row],[Cumulative sent]]</f>
        <v>129656.268</v>
      </c>
      <c r="I611" s="4">
        <f>IFERROR(Balance[[#This Row],[P/L]]/Balance[[#This Row],[Cumulative sent]],0)</f>
        <v>123.64796603445383</v>
      </c>
    </row>
    <row r="612" spans="1:9" x14ac:dyDescent="0.3">
      <c r="A612" t="s">
        <v>614</v>
      </c>
      <c r="B612" s="1">
        <v>-87480.65</v>
      </c>
      <c r="C612" s="1">
        <v>221618.27</v>
      </c>
      <c r="D612" s="1">
        <v>0</v>
      </c>
      <c r="E612" s="21">
        <v>0</v>
      </c>
      <c r="F612" s="1">
        <v>134137.62</v>
      </c>
      <c r="G612" s="2">
        <f>IF(ISNUMBER(G611),G611+Balance[[#This Row],[Withdrawal/Deposit]],0)</f>
        <v>1048.5919999999999</v>
      </c>
      <c r="H612" s="3">
        <f>Balance[[#This Row],[End of Day Account Value]]-Balance[[#This Row],[Cumulative sent]]</f>
        <v>133089.02799999999</v>
      </c>
      <c r="I612" s="4">
        <f>IFERROR(Balance[[#This Row],[P/L]]/Balance[[#This Row],[Cumulative sent]],0)</f>
        <v>126.92165112837024</v>
      </c>
    </row>
    <row r="613" spans="1:9" x14ac:dyDescent="0.3">
      <c r="A613" t="s">
        <v>615</v>
      </c>
      <c r="B613" s="1">
        <v>-88007.94</v>
      </c>
      <c r="C613" s="1">
        <v>221927.81</v>
      </c>
      <c r="D613" s="1">
        <v>0</v>
      </c>
      <c r="E613" s="21">
        <v>0</v>
      </c>
      <c r="F613" s="1">
        <v>133919.87</v>
      </c>
      <c r="G613" s="2">
        <f>IF(ISNUMBER(G612),G612+Balance[[#This Row],[Withdrawal/Deposit]],0)</f>
        <v>1048.5919999999999</v>
      </c>
      <c r="H613" s="3">
        <f>Balance[[#This Row],[End of Day Account Value]]-Balance[[#This Row],[Cumulative sent]]</f>
        <v>132871.27799999999</v>
      </c>
      <c r="I613" s="4">
        <f>IFERROR(Balance[[#This Row],[P/L]]/Balance[[#This Row],[Cumulative sent]],0)</f>
        <v>126.71399171460398</v>
      </c>
    </row>
    <row r="614" spans="1:9" x14ac:dyDescent="0.3">
      <c r="A614" t="s">
        <v>616</v>
      </c>
      <c r="B614" s="1">
        <v>-88007.94</v>
      </c>
      <c r="C614" s="1">
        <v>222827.29</v>
      </c>
      <c r="D614" s="1">
        <v>0</v>
      </c>
      <c r="E614" s="21">
        <v>0</v>
      </c>
      <c r="F614" s="1">
        <v>134819.35</v>
      </c>
      <c r="G614" s="2">
        <f>IF(ISNUMBER(G613),G613+Balance[[#This Row],[Withdrawal/Deposit]],0)</f>
        <v>1048.5919999999999</v>
      </c>
      <c r="H614" s="3">
        <f>Balance[[#This Row],[End of Day Account Value]]-Balance[[#This Row],[Cumulative sent]]</f>
        <v>133770.758</v>
      </c>
      <c r="I614" s="4">
        <f>IFERROR(Balance[[#This Row],[P/L]]/Balance[[#This Row],[Cumulative sent]],0)</f>
        <v>127.57178959976808</v>
      </c>
    </row>
    <row r="615" spans="1:9" x14ac:dyDescent="0.3">
      <c r="A615" t="s">
        <v>617</v>
      </c>
      <c r="B615" s="1">
        <v>-88007.94</v>
      </c>
      <c r="C615" s="1">
        <v>213449.52</v>
      </c>
      <c r="D615" s="1">
        <v>0</v>
      </c>
      <c r="E615" s="21">
        <v>0</v>
      </c>
      <c r="F615" s="1">
        <v>125441.58</v>
      </c>
      <c r="G615" s="2">
        <f>IF(ISNUMBER(G614),G614+Balance[[#This Row],[Withdrawal/Deposit]],0)</f>
        <v>1048.5919999999999</v>
      </c>
      <c r="H615" s="3">
        <f>Balance[[#This Row],[End of Day Account Value]]-Balance[[#This Row],[Cumulative sent]]</f>
        <v>124392.988</v>
      </c>
      <c r="I615" s="4">
        <f>IFERROR(Balance[[#This Row],[P/L]]/Balance[[#This Row],[Cumulative sent]],0)</f>
        <v>118.62858766803487</v>
      </c>
    </row>
    <row r="616" spans="1:9" x14ac:dyDescent="0.3">
      <c r="A616" t="s">
        <v>618</v>
      </c>
      <c r="B616" s="1">
        <v>-88007.94</v>
      </c>
      <c r="C616" s="1">
        <v>216620.89</v>
      </c>
      <c r="D616" s="1">
        <v>0</v>
      </c>
      <c r="E616" s="21">
        <v>0</v>
      </c>
      <c r="F616" s="1">
        <v>128612.95</v>
      </c>
      <c r="G616" s="2">
        <f>IF(ISNUMBER(G615),G615+Balance[[#This Row],[Withdrawal/Deposit]],0)</f>
        <v>1048.5919999999999</v>
      </c>
      <c r="H616" s="3">
        <f>Balance[[#This Row],[End of Day Account Value]]-Balance[[#This Row],[Cumulative sent]]</f>
        <v>127564.35799999999</v>
      </c>
      <c r="I616" s="4">
        <f>IFERROR(Balance[[#This Row],[P/L]]/Balance[[#This Row],[Cumulative sent]],0)</f>
        <v>121.65299563605292</v>
      </c>
    </row>
    <row r="617" spans="1:9" x14ac:dyDescent="0.3">
      <c r="A617" t="s">
        <v>619</v>
      </c>
      <c r="B617" s="1">
        <v>-88007.94</v>
      </c>
      <c r="C617" s="1">
        <v>220285.65</v>
      </c>
      <c r="D617" s="1">
        <v>0</v>
      </c>
      <c r="E617" s="21">
        <v>0</v>
      </c>
      <c r="F617" s="1">
        <v>132277.71</v>
      </c>
      <c r="G617" s="2">
        <f>IF(ISNUMBER(G616),G616+Balance[[#This Row],[Withdrawal/Deposit]],0)</f>
        <v>1048.5919999999999</v>
      </c>
      <c r="H617" s="3">
        <f>Balance[[#This Row],[End of Day Account Value]]-Balance[[#This Row],[Cumulative sent]]</f>
        <v>131229.11799999999</v>
      </c>
      <c r="I617" s="4">
        <f>IFERROR(Balance[[#This Row],[P/L]]/Balance[[#This Row],[Cumulative sent]],0)</f>
        <v>125.14792979538277</v>
      </c>
    </row>
    <row r="618" spans="1:9" x14ac:dyDescent="0.3">
      <c r="A618" t="s">
        <v>620</v>
      </c>
      <c r="B618" s="1">
        <v>-88007.94</v>
      </c>
      <c r="C618" s="1">
        <v>220810.68</v>
      </c>
      <c r="D618" s="1">
        <v>0</v>
      </c>
      <c r="E618" s="21">
        <v>0</v>
      </c>
      <c r="F618" s="1">
        <v>132802.74</v>
      </c>
      <c r="G618" s="2">
        <f>IF(ISNUMBER(G617),G617+Balance[[#This Row],[Withdrawal/Deposit]],0)</f>
        <v>1048.5919999999999</v>
      </c>
      <c r="H618" s="3">
        <f>Balance[[#This Row],[End of Day Account Value]]-Balance[[#This Row],[Cumulative sent]]</f>
        <v>131754.14799999999</v>
      </c>
      <c r="I618" s="4">
        <f>IFERROR(Balance[[#This Row],[P/L]]/Balance[[#This Row],[Cumulative sent]],0)</f>
        <v>125.64862978165006</v>
      </c>
    </row>
    <row r="619" spans="1:9" x14ac:dyDescent="0.3">
      <c r="A619" t="s">
        <v>621</v>
      </c>
      <c r="B619" s="1">
        <v>-88007.94</v>
      </c>
      <c r="C619" s="1">
        <v>227176.78</v>
      </c>
      <c r="D619" s="1">
        <v>0</v>
      </c>
      <c r="E619" s="21">
        <v>0</v>
      </c>
      <c r="F619" s="1">
        <v>139168.84</v>
      </c>
      <c r="G619" s="2">
        <f>IF(ISNUMBER(G618),G618+Balance[[#This Row],[Withdrawal/Deposit]],0)</f>
        <v>1048.5919999999999</v>
      </c>
      <c r="H619" s="3">
        <f>Balance[[#This Row],[End of Day Account Value]]-Balance[[#This Row],[Cumulative sent]]</f>
        <v>138120.24799999999</v>
      </c>
      <c r="I619" s="4">
        <f>IFERROR(Balance[[#This Row],[P/L]]/Balance[[#This Row],[Cumulative sent]],0)</f>
        <v>131.71972320978989</v>
      </c>
    </row>
    <row r="620" spans="1:9" x14ac:dyDescent="0.3">
      <c r="A620" t="s">
        <v>622</v>
      </c>
      <c r="B620" s="1">
        <v>-88016.89</v>
      </c>
      <c r="C620" s="1">
        <v>233068.94</v>
      </c>
      <c r="D620" s="1">
        <v>0</v>
      </c>
      <c r="E620" s="21">
        <v>0</v>
      </c>
      <c r="F620" s="1">
        <v>145052.04999999999</v>
      </c>
      <c r="G620" s="2">
        <f>IF(ISNUMBER(G619),G619+Balance[[#This Row],[Withdrawal/Deposit]],0)</f>
        <v>1048.5919999999999</v>
      </c>
      <c r="H620" s="3">
        <f>Balance[[#This Row],[End of Day Account Value]]-Balance[[#This Row],[Cumulative sent]]</f>
        <v>144003.45799999998</v>
      </c>
      <c r="I620" s="4">
        <f>IFERROR(Balance[[#This Row],[P/L]]/Balance[[#This Row],[Cumulative sent]],0)</f>
        <v>137.33030387414743</v>
      </c>
    </row>
    <row r="621" spans="1:9" x14ac:dyDescent="0.3">
      <c r="A621" t="s">
        <v>623</v>
      </c>
      <c r="B621" s="1">
        <v>-88016.89</v>
      </c>
      <c r="C621" s="1">
        <v>228911.68</v>
      </c>
      <c r="D621" s="1">
        <v>0</v>
      </c>
      <c r="E621" s="21">
        <v>0</v>
      </c>
      <c r="F621" s="1">
        <v>140894.79</v>
      </c>
      <c r="G621" s="2">
        <f>IF(ISNUMBER(G620),G620+Balance[[#This Row],[Withdrawal/Deposit]],0)</f>
        <v>1048.5919999999999</v>
      </c>
      <c r="H621" s="3">
        <f>Balance[[#This Row],[End of Day Account Value]]-Balance[[#This Row],[Cumulative sent]]</f>
        <v>139846.198</v>
      </c>
      <c r="I621" s="4">
        <f>IFERROR(Balance[[#This Row],[P/L]]/Balance[[#This Row],[Cumulative sent]],0)</f>
        <v>133.36569228069641</v>
      </c>
    </row>
    <row r="622" spans="1:9" x14ac:dyDescent="0.3">
      <c r="A622" t="s">
        <v>624</v>
      </c>
      <c r="B622" s="1">
        <v>-88016.89</v>
      </c>
      <c r="C622" s="1">
        <v>228935.33</v>
      </c>
      <c r="D622" s="1">
        <v>0</v>
      </c>
      <c r="E622" s="21">
        <v>0</v>
      </c>
      <c r="F622" s="1">
        <v>140918.44</v>
      </c>
      <c r="G622" s="2">
        <f>IF(ISNUMBER(G621),G621+Balance[[#This Row],[Withdrawal/Deposit]],0)</f>
        <v>1048.5919999999999</v>
      </c>
      <c r="H622" s="3">
        <f>Balance[[#This Row],[End of Day Account Value]]-Balance[[#This Row],[Cumulative sent]]</f>
        <v>139869.848</v>
      </c>
      <c r="I622" s="4">
        <f>IFERROR(Balance[[#This Row],[P/L]]/Balance[[#This Row],[Cumulative sent]],0)</f>
        <v>133.38824633413188</v>
      </c>
    </row>
    <row r="623" spans="1:9" x14ac:dyDescent="0.3">
      <c r="A623" t="s">
        <v>625</v>
      </c>
      <c r="B623" s="1">
        <v>-88016.89</v>
      </c>
      <c r="C623" s="1">
        <v>228689.45</v>
      </c>
      <c r="D623" s="1">
        <v>0</v>
      </c>
      <c r="E623" s="21">
        <v>0</v>
      </c>
      <c r="F623" s="1">
        <v>140672.56</v>
      </c>
      <c r="G623" s="2">
        <f>IF(ISNUMBER(G622),G622+Balance[[#This Row],[Withdrawal/Deposit]],0)</f>
        <v>1048.5919999999999</v>
      </c>
      <c r="H623" s="3">
        <f>Balance[[#This Row],[End of Day Account Value]]-Balance[[#This Row],[Cumulative sent]]</f>
        <v>139623.96799999999</v>
      </c>
      <c r="I623" s="4">
        <f>IFERROR(Balance[[#This Row],[P/L]]/Balance[[#This Row],[Cumulative sent]],0)</f>
        <v>133.15376047118423</v>
      </c>
    </row>
    <row r="624" spans="1:9" x14ac:dyDescent="0.3">
      <c r="A624" t="s">
        <v>626</v>
      </c>
      <c r="B624" s="1">
        <v>-88016.89</v>
      </c>
      <c r="C624" s="1">
        <v>230564.94</v>
      </c>
      <c r="D624" s="1">
        <v>0</v>
      </c>
      <c r="E624" s="21">
        <v>0</v>
      </c>
      <c r="F624" s="1">
        <v>142548.04999999999</v>
      </c>
      <c r="G624" s="2">
        <f>IF(ISNUMBER(G623),G623+Balance[[#This Row],[Withdrawal/Deposit]],0)</f>
        <v>1048.5919999999999</v>
      </c>
      <c r="H624" s="3">
        <f>Balance[[#This Row],[End of Day Account Value]]-Balance[[#This Row],[Cumulative sent]]</f>
        <v>141499.45799999998</v>
      </c>
      <c r="I624" s="4">
        <f>IFERROR(Balance[[#This Row],[P/L]]/Balance[[#This Row],[Cumulative sent]],0)</f>
        <v>134.94233982330593</v>
      </c>
    </row>
    <row r="625" spans="1:9" x14ac:dyDescent="0.3">
      <c r="A625" t="s">
        <v>627</v>
      </c>
      <c r="B625" s="1">
        <v>-88016.89</v>
      </c>
      <c r="C625" s="1">
        <v>231271.15</v>
      </c>
      <c r="D625" s="1">
        <v>0</v>
      </c>
      <c r="E625" s="21">
        <v>0</v>
      </c>
      <c r="F625" s="1">
        <v>143254.26</v>
      </c>
      <c r="G625" s="2">
        <f>IF(ISNUMBER(G624),G624+Balance[[#This Row],[Withdrawal/Deposit]],0)</f>
        <v>1048.5919999999999</v>
      </c>
      <c r="H625" s="3">
        <f>Balance[[#This Row],[End of Day Account Value]]-Balance[[#This Row],[Cumulative sent]]</f>
        <v>142205.66800000001</v>
      </c>
      <c r="I625" s="4">
        <f>IFERROR(Balance[[#This Row],[P/L]]/Balance[[#This Row],[Cumulative sent]],0)</f>
        <v>135.61582388574396</v>
      </c>
    </row>
    <row r="626" spans="1:9" x14ac:dyDescent="0.3">
      <c r="A626" t="s">
        <v>628</v>
      </c>
      <c r="B626" s="1">
        <v>-88016.89</v>
      </c>
      <c r="C626" s="1">
        <v>232212.09</v>
      </c>
      <c r="D626" s="1">
        <v>0</v>
      </c>
      <c r="E626" s="21">
        <v>0</v>
      </c>
      <c r="F626" s="1">
        <v>144195.20000000001</v>
      </c>
      <c r="G626" s="2">
        <f>IF(ISNUMBER(G625),G625+Balance[[#This Row],[Withdrawal/Deposit]],0)</f>
        <v>1048.5919999999999</v>
      </c>
      <c r="H626" s="3">
        <f>Balance[[#This Row],[End of Day Account Value]]-Balance[[#This Row],[Cumulative sent]]</f>
        <v>143146.60800000001</v>
      </c>
      <c r="I626" s="4">
        <f>IFERROR(Balance[[#This Row],[P/L]]/Balance[[#This Row],[Cumulative sent]],0)</f>
        <v>136.51316050475307</v>
      </c>
    </row>
    <row r="627" spans="1:9" x14ac:dyDescent="0.3">
      <c r="A627" t="s">
        <v>629</v>
      </c>
      <c r="B627" s="1">
        <v>-88016.89</v>
      </c>
      <c r="C627" s="1">
        <v>238190.16</v>
      </c>
      <c r="D627" s="1">
        <v>0</v>
      </c>
      <c r="E627" s="21">
        <v>0</v>
      </c>
      <c r="F627" s="1">
        <v>150173.26999999999</v>
      </c>
      <c r="G627" s="2">
        <f>IF(ISNUMBER(G626),G626+Balance[[#This Row],[Withdrawal/Deposit]],0)</f>
        <v>1048.5919999999999</v>
      </c>
      <c r="H627" s="3">
        <f>Balance[[#This Row],[End of Day Account Value]]-Balance[[#This Row],[Cumulative sent]]</f>
        <v>149124.67799999999</v>
      </c>
      <c r="I627" s="4">
        <f>IFERROR(Balance[[#This Row],[P/L]]/Balance[[#This Row],[Cumulative sent]],0)</f>
        <v>142.21420533439127</v>
      </c>
    </row>
    <row r="628" spans="1:9" x14ac:dyDescent="0.3">
      <c r="A628" t="s">
        <v>630</v>
      </c>
      <c r="B628" s="1">
        <v>-88016.89</v>
      </c>
      <c r="C628" s="1">
        <v>239605.24</v>
      </c>
      <c r="D628" s="1">
        <v>0</v>
      </c>
      <c r="E628" s="21">
        <v>0</v>
      </c>
      <c r="F628" s="1">
        <v>151588.35</v>
      </c>
      <c r="G628" s="2">
        <f>IF(ISNUMBER(G627),G627+Balance[[#This Row],[Withdrawal/Deposit]],0)</f>
        <v>1048.5919999999999</v>
      </c>
      <c r="H628" s="3">
        <f>Balance[[#This Row],[End of Day Account Value]]-Balance[[#This Row],[Cumulative sent]]</f>
        <v>150539.758</v>
      </c>
      <c r="I628" s="4">
        <f>IFERROR(Balance[[#This Row],[P/L]]/Balance[[#This Row],[Cumulative sent]],0)</f>
        <v>143.56371019424145</v>
      </c>
    </row>
    <row r="629" spans="1:9" x14ac:dyDescent="0.3">
      <c r="A629" t="s">
        <v>631</v>
      </c>
      <c r="B629" s="1">
        <v>-88016.89</v>
      </c>
      <c r="C629" s="1">
        <v>242058.43</v>
      </c>
      <c r="D629" s="1">
        <v>0</v>
      </c>
      <c r="E629" s="21">
        <v>0</v>
      </c>
      <c r="F629" s="1">
        <v>154041.54</v>
      </c>
      <c r="G629" s="2">
        <f>IF(ISNUMBER(G628),G628+Balance[[#This Row],[Withdrawal/Deposit]],0)</f>
        <v>1048.5919999999999</v>
      </c>
      <c r="H629" s="3">
        <f>Balance[[#This Row],[End of Day Account Value]]-Balance[[#This Row],[Cumulative sent]]</f>
        <v>152992.948</v>
      </c>
      <c r="I629" s="4">
        <f>IFERROR(Balance[[#This Row],[P/L]]/Balance[[#This Row],[Cumulative sent]],0)</f>
        <v>145.90321879243788</v>
      </c>
    </row>
    <row r="630" spans="1:9" x14ac:dyDescent="0.3">
      <c r="A630" t="s">
        <v>632</v>
      </c>
      <c r="B630" s="1">
        <v>-88016.89</v>
      </c>
      <c r="C630" s="1">
        <v>249749.84</v>
      </c>
      <c r="D630" s="1">
        <v>0</v>
      </c>
      <c r="E630" s="21">
        <v>0</v>
      </c>
      <c r="F630" s="1">
        <v>161732.95000000001</v>
      </c>
      <c r="G630" s="2">
        <f>IF(ISNUMBER(G629),G629+Balance[[#This Row],[Withdrawal/Deposit]],0)</f>
        <v>1048.5919999999999</v>
      </c>
      <c r="H630" s="3">
        <f>Balance[[#This Row],[End of Day Account Value]]-Balance[[#This Row],[Cumulative sent]]</f>
        <v>160684.35800000001</v>
      </c>
      <c r="I630" s="4">
        <f>IFERROR(Balance[[#This Row],[P/L]]/Balance[[#This Row],[Cumulative sent]],0)</f>
        <v>153.23820704334958</v>
      </c>
    </row>
    <row r="631" spans="1:9" x14ac:dyDescent="0.3">
      <c r="A631" t="s">
        <v>633</v>
      </c>
      <c r="B631" s="1">
        <v>-88530.3</v>
      </c>
      <c r="C631" s="1">
        <v>258283.83</v>
      </c>
      <c r="D631" s="1">
        <v>0</v>
      </c>
      <c r="E631" s="21">
        <v>0</v>
      </c>
      <c r="F631" s="1">
        <v>169753.53</v>
      </c>
      <c r="G631" s="2">
        <f>IF(ISNUMBER(G630),G630+Balance[[#This Row],[Withdrawal/Deposit]],0)</f>
        <v>1048.5919999999999</v>
      </c>
      <c r="H631" s="3">
        <f>Balance[[#This Row],[End of Day Account Value]]-Balance[[#This Row],[Cumulative sent]]</f>
        <v>168704.93799999999</v>
      </c>
      <c r="I631" s="4">
        <f>IFERROR(Balance[[#This Row],[P/L]]/Balance[[#This Row],[Cumulative sent]],0)</f>
        <v>160.88711147901188</v>
      </c>
    </row>
    <row r="632" spans="1:9" x14ac:dyDescent="0.3">
      <c r="A632" t="s">
        <v>634</v>
      </c>
      <c r="B632" s="1">
        <v>-88530.3</v>
      </c>
      <c r="C632" s="1">
        <v>256575.22</v>
      </c>
      <c r="D632" s="1">
        <v>0</v>
      </c>
      <c r="E632" s="21">
        <v>0</v>
      </c>
      <c r="F632" s="1">
        <v>168044.92</v>
      </c>
      <c r="G632" s="2">
        <f>IF(ISNUMBER(G631),G631+Balance[[#This Row],[Withdrawal/Deposit]],0)</f>
        <v>1048.5919999999999</v>
      </c>
      <c r="H632" s="3">
        <f>Balance[[#This Row],[End of Day Account Value]]-Balance[[#This Row],[Cumulative sent]]</f>
        <v>166996.32800000001</v>
      </c>
      <c r="I632" s="4">
        <f>IFERROR(Balance[[#This Row],[P/L]]/Balance[[#This Row],[Cumulative sent]],0)</f>
        <v>159.2576788684255</v>
      </c>
    </row>
    <row r="633" spans="1:9" x14ac:dyDescent="0.3">
      <c r="A633" t="s">
        <v>635</v>
      </c>
      <c r="B633" s="1">
        <v>-88530.3</v>
      </c>
      <c r="C633" s="1">
        <v>265875.09999999998</v>
      </c>
      <c r="D633" s="1">
        <v>0</v>
      </c>
      <c r="E633" s="21">
        <v>0</v>
      </c>
      <c r="F633" s="1">
        <v>177344.8</v>
      </c>
      <c r="G633" s="2">
        <f>IF(ISNUMBER(G632),G632+Balance[[#This Row],[Withdrawal/Deposit]],0)</f>
        <v>1048.5919999999999</v>
      </c>
      <c r="H633" s="3">
        <f>Balance[[#This Row],[End of Day Account Value]]-Balance[[#This Row],[Cumulative sent]]</f>
        <v>176296.20799999998</v>
      </c>
      <c r="I633" s="4">
        <f>IFERROR(Balance[[#This Row],[P/L]]/Balance[[#This Row],[Cumulative sent]],0)</f>
        <v>168.12660024108519</v>
      </c>
    </row>
    <row r="634" spans="1:9" x14ac:dyDescent="0.3">
      <c r="A634" t="s">
        <v>636</v>
      </c>
      <c r="B634" s="1">
        <v>-88530.3</v>
      </c>
      <c r="C634" s="1">
        <v>271244.98</v>
      </c>
      <c r="D634" s="1">
        <v>0</v>
      </c>
      <c r="E634" s="21">
        <v>0</v>
      </c>
      <c r="F634" s="1">
        <v>182714.68</v>
      </c>
      <c r="G634" s="2">
        <f>IF(ISNUMBER(G633),G633+Balance[[#This Row],[Withdrawal/Deposit]],0)</f>
        <v>1048.5919999999999</v>
      </c>
      <c r="H634" s="3">
        <f>Balance[[#This Row],[End of Day Account Value]]-Balance[[#This Row],[Cumulative sent]]</f>
        <v>181666.08799999999</v>
      </c>
      <c r="I634" s="4">
        <f>IFERROR(Balance[[#This Row],[P/L]]/Balance[[#This Row],[Cumulative sent]],0)</f>
        <v>173.24763873842258</v>
      </c>
    </row>
    <row r="635" spans="1:9" x14ac:dyDescent="0.3">
      <c r="A635" t="s">
        <v>637</v>
      </c>
      <c r="B635" s="1">
        <v>-88530.3</v>
      </c>
      <c r="C635" s="1">
        <v>311858.74</v>
      </c>
      <c r="D635" s="1">
        <v>0</v>
      </c>
      <c r="E635" s="21">
        <v>0</v>
      </c>
      <c r="F635" s="1">
        <v>223328.44</v>
      </c>
      <c r="G635" s="2">
        <f>IF(ISNUMBER(G634),G634+Balance[[#This Row],[Withdrawal/Deposit]],0)</f>
        <v>1048.5919999999999</v>
      </c>
      <c r="H635" s="3">
        <f>Balance[[#This Row],[End of Day Account Value]]-Balance[[#This Row],[Cumulative sent]]</f>
        <v>222279.848</v>
      </c>
      <c r="I635" s="4">
        <f>IFERROR(Balance[[#This Row],[P/L]]/Balance[[#This Row],[Cumulative sent]],0)</f>
        <v>211.97934754413541</v>
      </c>
    </row>
    <row r="636" spans="1:9" x14ac:dyDescent="0.3">
      <c r="A636" t="s">
        <v>638</v>
      </c>
      <c r="B636" s="1">
        <v>-88539.25</v>
      </c>
      <c r="C636" s="1">
        <v>309722.07</v>
      </c>
      <c r="D636" s="1">
        <v>0</v>
      </c>
      <c r="E636" s="21">
        <v>0</v>
      </c>
      <c r="F636" s="1">
        <v>221182.82</v>
      </c>
      <c r="G636" s="2">
        <f>IF(ISNUMBER(G635),G635+Balance[[#This Row],[Withdrawal/Deposit]],0)</f>
        <v>1048.5919999999999</v>
      </c>
      <c r="H636" s="3">
        <f>Balance[[#This Row],[End of Day Account Value]]-Balance[[#This Row],[Cumulative sent]]</f>
        <v>220134.228</v>
      </c>
      <c r="I636" s="4">
        <f>IFERROR(Balance[[#This Row],[P/L]]/Balance[[#This Row],[Cumulative sent]],0)</f>
        <v>209.93315607977175</v>
      </c>
    </row>
    <row r="637" spans="1:9" x14ac:dyDescent="0.3">
      <c r="A637" t="s">
        <v>639</v>
      </c>
      <c r="B637" s="1">
        <v>-88539.25</v>
      </c>
      <c r="C637" s="1">
        <v>316566.34999999998</v>
      </c>
      <c r="D637" s="1">
        <v>0</v>
      </c>
      <c r="E637" s="21">
        <v>0</v>
      </c>
      <c r="F637" s="1">
        <v>228027.1</v>
      </c>
      <c r="G637" s="2">
        <f>IF(ISNUMBER(G636),G636+Balance[[#This Row],[Withdrawal/Deposit]],0)</f>
        <v>1048.5919999999999</v>
      </c>
      <c r="H637" s="3">
        <f>Balance[[#This Row],[End of Day Account Value]]-Balance[[#This Row],[Cumulative sent]]</f>
        <v>226978.508</v>
      </c>
      <c r="I637" s="4">
        <f>IFERROR(Balance[[#This Row],[P/L]]/Balance[[#This Row],[Cumulative sent]],0)</f>
        <v>216.4602705342021</v>
      </c>
    </row>
    <row r="638" spans="1:9" x14ac:dyDescent="0.3">
      <c r="A638" t="s">
        <v>640</v>
      </c>
      <c r="B638" s="1">
        <v>-88539.25</v>
      </c>
      <c r="C638" s="1">
        <v>330648.13</v>
      </c>
      <c r="D638" s="1">
        <v>0</v>
      </c>
      <c r="E638" s="21">
        <v>0</v>
      </c>
      <c r="F638" s="1">
        <v>242108.88</v>
      </c>
      <c r="G638" s="2">
        <f>IF(ISNUMBER(G637),G637+Balance[[#This Row],[Withdrawal/Deposit]],0)</f>
        <v>1048.5919999999999</v>
      </c>
      <c r="H638" s="3">
        <f>Balance[[#This Row],[End of Day Account Value]]-Balance[[#This Row],[Cumulative sent]]</f>
        <v>241060.288</v>
      </c>
      <c r="I638" s="4">
        <f>IFERROR(Balance[[#This Row],[P/L]]/Balance[[#This Row],[Cumulative sent]],0)</f>
        <v>229.8894975357432</v>
      </c>
    </row>
    <row r="639" spans="1:9" x14ac:dyDescent="0.3">
      <c r="A639" t="s">
        <v>641</v>
      </c>
      <c r="B639" s="1">
        <v>-88539.25</v>
      </c>
      <c r="C639" s="1">
        <v>344039.18</v>
      </c>
      <c r="D639" s="1">
        <v>0</v>
      </c>
      <c r="E639" s="21">
        <v>0</v>
      </c>
      <c r="F639" s="1">
        <v>255499.93</v>
      </c>
      <c r="G639" s="2">
        <f>IF(ISNUMBER(G638),G638+Balance[[#This Row],[Withdrawal/Deposit]],0)</f>
        <v>1048.5919999999999</v>
      </c>
      <c r="H639" s="3">
        <f>Balance[[#This Row],[End of Day Account Value]]-Balance[[#This Row],[Cumulative sent]]</f>
        <v>254451.33799999999</v>
      </c>
      <c r="I639" s="4">
        <f>IFERROR(Balance[[#This Row],[P/L]]/Balance[[#This Row],[Cumulative sent]],0)</f>
        <v>242.66000312800404</v>
      </c>
    </row>
    <row r="640" spans="1:9" x14ac:dyDescent="0.3">
      <c r="A640" t="s">
        <v>642</v>
      </c>
      <c r="B640" s="1">
        <v>-88539.25</v>
      </c>
      <c r="C640" s="1">
        <v>365914.94</v>
      </c>
      <c r="D640" s="1">
        <v>0</v>
      </c>
      <c r="E640" s="21">
        <v>0</v>
      </c>
      <c r="F640" s="1">
        <v>277375.69</v>
      </c>
      <c r="G640" s="2">
        <f>IF(ISNUMBER(G639),G639+Balance[[#This Row],[Withdrawal/Deposit]],0)</f>
        <v>1048.5919999999999</v>
      </c>
      <c r="H640" s="3">
        <f>Balance[[#This Row],[End of Day Account Value]]-Balance[[#This Row],[Cumulative sent]]</f>
        <v>276327.098</v>
      </c>
      <c r="I640" s="4">
        <f>IFERROR(Balance[[#This Row],[P/L]]/Balance[[#This Row],[Cumulative sent]],0)</f>
        <v>263.5220352625235</v>
      </c>
    </row>
    <row r="641" spans="1:9" x14ac:dyDescent="0.3">
      <c r="A641" t="s">
        <v>643</v>
      </c>
      <c r="B641" s="1">
        <v>-88539.25</v>
      </c>
      <c r="C641" s="1">
        <v>382393.33</v>
      </c>
      <c r="D641" s="1">
        <v>0</v>
      </c>
      <c r="E641" s="21">
        <v>0</v>
      </c>
      <c r="F641" s="1">
        <v>293854.08000000002</v>
      </c>
      <c r="G641" s="2">
        <f>IF(ISNUMBER(G640),G640+Balance[[#This Row],[Withdrawal/Deposit]],0)</f>
        <v>1048.5919999999999</v>
      </c>
      <c r="H641" s="3">
        <f>Balance[[#This Row],[End of Day Account Value]]-Balance[[#This Row],[Cumulative sent]]</f>
        <v>292805.48800000001</v>
      </c>
      <c r="I641" s="4">
        <f>IFERROR(Balance[[#This Row],[P/L]]/Balance[[#This Row],[Cumulative sent]],0)</f>
        <v>279.23681279277361</v>
      </c>
    </row>
    <row r="642" spans="1:9" x14ac:dyDescent="0.3">
      <c r="A642" t="s">
        <v>644</v>
      </c>
      <c r="B642" s="1">
        <v>-88539.25</v>
      </c>
      <c r="C642" s="1">
        <v>389469.29</v>
      </c>
      <c r="D642" s="1">
        <v>0</v>
      </c>
      <c r="E642" s="21">
        <v>0</v>
      </c>
      <c r="F642" s="1">
        <v>300930.03999999998</v>
      </c>
      <c r="G642" s="2">
        <f>IF(ISNUMBER(G641),G641+Balance[[#This Row],[Withdrawal/Deposit]],0)</f>
        <v>1048.5919999999999</v>
      </c>
      <c r="H642" s="3">
        <f>Balance[[#This Row],[End of Day Account Value]]-Balance[[#This Row],[Cumulative sent]]</f>
        <v>299881.44799999997</v>
      </c>
      <c r="I642" s="4">
        <f>IFERROR(Balance[[#This Row],[P/L]]/Balance[[#This Row],[Cumulative sent]],0)</f>
        <v>285.98487114149259</v>
      </c>
    </row>
    <row r="643" spans="1:9" x14ac:dyDescent="0.3">
      <c r="A643" t="s">
        <v>645</v>
      </c>
      <c r="B643" s="1">
        <v>-88539.25</v>
      </c>
      <c r="C643" s="1">
        <v>385892.29</v>
      </c>
      <c r="D643" s="1">
        <v>0</v>
      </c>
      <c r="E643" s="21">
        <v>0</v>
      </c>
      <c r="F643" s="1">
        <v>297353.03999999998</v>
      </c>
      <c r="G643" s="2">
        <f>IF(ISNUMBER(G642),G642+Balance[[#This Row],[Withdrawal/Deposit]],0)</f>
        <v>1048.5919999999999</v>
      </c>
      <c r="H643" s="3">
        <f>Balance[[#This Row],[End of Day Account Value]]-Balance[[#This Row],[Cumulative sent]]</f>
        <v>296304.44799999997</v>
      </c>
      <c r="I643" s="4">
        <f>IFERROR(Balance[[#This Row],[P/L]]/Balance[[#This Row],[Cumulative sent]],0)</f>
        <v>282.57363016311399</v>
      </c>
    </row>
    <row r="644" spans="1:9" x14ac:dyDescent="0.3">
      <c r="A644" t="s">
        <v>646</v>
      </c>
      <c r="B644" s="1">
        <v>-88539.25</v>
      </c>
      <c r="C644" s="1">
        <v>365025.24</v>
      </c>
      <c r="D644" s="1">
        <v>0</v>
      </c>
      <c r="E644" s="21">
        <v>0</v>
      </c>
      <c r="F644" s="1">
        <v>276485.99</v>
      </c>
      <c r="G644" s="2">
        <f>IF(ISNUMBER(G643),G643+Balance[[#This Row],[Withdrawal/Deposit]],0)</f>
        <v>1048.5919999999999</v>
      </c>
      <c r="H644" s="3">
        <f>Balance[[#This Row],[End of Day Account Value]]-Balance[[#This Row],[Cumulative sent]]</f>
        <v>275437.39799999999</v>
      </c>
      <c r="I644" s="4">
        <f>IFERROR(Balance[[#This Row],[P/L]]/Balance[[#This Row],[Cumulative sent]],0)</f>
        <v>262.67356416985825</v>
      </c>
    </row>
    <row r="645" spans="1:9" x14ac:dyDescent="0.3">
      <c r="A645" t="s">
        <v>647</v>
      </c>
      <c r="B645" s="1">
        <v>-88539.25</v>
      </c>
      <c r="C645" s="1">
        <v>317558.17</v>
      </c>
      <c r="D645" s="1">
        <v>0</v>
      </c>
      <c r="E645" s="21">
        <v>0</v>
      </c>
      <c r="F645" s="1">
        <v>229018.92</v>
      </c>
      <c r="G645" s="2">
        <f>IF(ISNUMBER(G644),G644+Balance[[#This Row],[Withdrawal/Deposit]],0)</f>
        <v>1048.5919999999999</v>
      </c>
      <c r="H645" s="3">
        <f>Balance[[#This Row],[End of Day Account Value]]-Balance[[#This Row],[Cumulative sent]]</f>
        <v>227970.32800000001</v>
      </c>
      <c r="I645" s="4">
        <f>IFERROR(Balance[[#This Row],[P/L]]/Balance[[#This Row],[Cumulative sent]],0)</f>
        <v>217.40612936203979</v>
      </c>
    </row>
    <row r="646" spans="1:9" x14ac:dyDescent="0.3">
      <c r="A646" t="s">
        <v>648</v>
      </c>
      <c r="B646" s="1">
        <v>-88539.25</v>
      </c>
      <c r="C646" s="1">
        <v>332592.01</v>
      </c>
      <c r="D646" s="1">
        <v>0</v>
      </c>
      <c r="E646" s="21">
        <v>0</v>
      </c>
      <c r="F646" s="1">
        <v>244052.76</v>
      </c>
      <c r="G646" s="2">
        <f>IF(ISNUMBER(G645),G645+Balance[[#This Row],[Withdrawal/Deposit]],0)</f>
        <v>1048.5919999999999</v>
      </c>
      <c r="H646" s="3">
        <f>Balance[[#This Row],[End of Day Account Value]]-Balance[[#This Row],[Cumulative sent]]</f>
        <v>243004.16800000001</v>
      </c>
      <c r="I646" s="4">
        <f>IFERROR(Balance[[#This Row],[P/L]]/Balance[[#This Row],[Cumulative sent]],0)</f>
        <v>231.74329767917362</v>
      </c>
    </row>
    <row r="647" spans="1:9" x14ac:dyDescent="0.3">
      <c r="A647" t="s">
        <v>649</v>
      </c>
      <c r="B647" s="1">
        <v>-88539.25</v>
      </c>
      <c r="C647" s="1">
        <v>330692.09000000003</v>
      </c>
      <c r="D647" s="1">
        <v>0</v>
      </c>
      <c r="E647" s="21">
        <v>0</v>
      </c>
      <c r="F647" s="1">
        <v>242152.84</v>
      </c>
      <c r="G647" s="2">
        <f>IF(ISNUMBER(G646),G646+Balance[[#This Row],[Withdrawal/Deposit]],0)</f>
        <v>1048.5919999999999</v>
      </c>
      <c r="H647" s="3">
        <f>Balance[[#This Row],[End of Day Account Value]]-Balance[[#This Row],[Cumulative sent]]</f>
        <v>241104.24799999999</v>
      </c>
      <c r="I647" s="4">
        <f>IFERROR(Balance[[#This Row],[P/L]]/Balance[[#This Row],[Cumulative sent]],0)</f>
        <v>229.93142041899998</v>
      </c>
    </row>
    <row r="648" spans="1:9" x14ac:dyDescent="0.3">
      <c r="A648" t="s">
        <v>650</v>
      </c>
      <c r="B648" s="1">
        <v>-88539.25</v>
      </c>
      <c r="C648" s="1">
        <v>319328.15999999997</v>
      </c>
      <c r="D648" s="1">
        <v>0</v>
      </c>
      <c r="E648" s="21">
        <v>0</v>
      </c>
      <c r="F648" s="1">
        <v>230788.91</v>
      </c>
      <c r="G648" s="2">
        <f>IF(ISNUMBER(G647),G647+Balance[[#This Row],[Withdrawal/Deposit]],0)</f>
        <v>1048.5919999999999</v>
      </c>
      <c r="H648" s="3">
        <f>Balance[[#This Row],[End of Day Account Value]]-Balance[[#This Row],[Cumulative sent]]</f>
        <v>229740.318</v>
      </c>
      <c r="I648" s="4">
        <f>IFERROR(Balance[[#This Row],[P/L]]/Balance[[#This Row],[Cumulative sent]],0)</f>
        <v>219.09409760898427</v>
      </c>
    </row>
    <row r="649" spans="1:9" x14ac:dyDescent="0.3">
      <c r="A649" t="s">
        <v>651</v>
      </c>
      <c r="B649" s="1">
        <v>-94053.58</v>
      </c>
      <c r="C649" s="1">
        <v>332183.94</v>
      </c>
      <c r="D649" s="1">
        <v>0</v>
      </c>
      <c r="E649" s="21">
        <v>0</v>
      </c>
      <c r="F649" s="1">
        <v>238130.36</v>
      </c>
      <c r="G649" s="2">
        <f>IF(ISNUMBER(G648),G648+Balance[[#This Row],[Withdrawal/Deposit]],0)</f>
        <v>1048.5919999999999</v>
      </c>
      <c r="H649" s="3">
        <f>Balance[[#This Row],[End of Day Account Value]]-Balance[[#This Row],[Cumulative sent]]</f>
        <v>237081.76799999998</v>
      </c>
      <c r="I649" s="4">
        <f>IFERROR(Balance[[#This Row],[P/L]]/Balance[[#This Row],[Cumulative sent]],0)</f>
        <v>226.09534308863695</v>
      </c>
    </row>
    <row r="650" spans="1:9" x14ac:dyDescent="0.3">
      <c r="A650" t="s">
        <v>652</v>
      </c>
      <c r="B650" s="1">
        <v>-94053.58</v>
      </c>
      <c r="C650" s="1">
        <v>343590.95</v>
      </c>
      <c r="D650" s="1">
        <v>0</v>
      </c>
      <c r="E650" s="21">
        <v>0</v>
      </c>
      <c r="F650" s="1">
        <v>249537.37</v>
      </c>
      <c r="G650" s="2">
        <f>IF(ISNUMBER(G649),G649+Balance[[#This Row],[Withdrawal/Deposit]],0)</f>
        <v>1048.5919999999999</v>
      </c>
      <c r="H650" s="3">
        <f>Balance[[#This Row],[End of Day Account Value]]-Balance[[#This Row],[Cumulative sent]]</f>
        <v>248488.77799999999</v>
      </c>
      <c r="I650" s="4">
        <f>IFERROR(Balance[[#This Row],[P/L]]/Balance[[#This Row],[Cumulative sent]],0)</f>
        <v>236.97374956131654</v>
      </c>
    </row>
    <row r="651" spans="1:9" x14ac:dyDescent="0.3">
      <c r="A651" t="s">
        <v>653</v>
      </c>
      <c r="B651" s="1">
        <v>-94053.58</v>
      </c>
      <c r="C651" s="1">
        <v>346159.32</v>
      </c>
      <c r="D651" s="1">
        <v>0</v>
      </c>
      <c r="E651" s="21">
        <v>0</v>
      </c>
      <c r="F651" s="1">
        <v>252105.74</v>
      </c>
      <c r="G651" s="2">
        <f>IF(ISNUMBER(G650),G650+Balance[[#This Row],[Withdrawal/Deposit]],0)</f>
        <v>1048.5919999999999</v>
      </c>
      <c r="H651" s="3">
        <f>Balance[[#This Row],[End of Day Account Value]]-Balance[[#This Row],[Cumulative sent]]</f>
        <v>251057.14799999999</v>
      </c>
      <c r="I651" s="4">
        <f>IFERROR(Balance[[#This Row],[P/L]]/Balance[[#This Row],[Cumulative sent]],0)</f>
        <v>239.42310069121262</v>
      </c>
    </row>
    <row r="652" spans="1:9" x14ac:dyDescent="0.3">
      <c r="A652" t="s">
        <v>654</v>
      </c>
      <c r="B652" s="1">
        <v>-94053.58</v>
      </c>
      <c r="C652" s="1">
        <v>361239.61</v>
      </c>
      <c r="D652" s="1">
        <v>0</v>
      </c>
      <c r="E652" s="21">
        <v>0</v>
      </c>
      <c r="F652" s="1">
        <v>267186.03000000003</v>
      </c>
      <c r="G652" s="2">
        <f>IF(ISNUMBER(G651),G651+Balance[[#This Row],[Withdrawal/Deposit]],0)</f>
        <v>1048.5919999999999</v>
      </c>
      <c r="H652" s="3">
        <f>Balance[[#This Row],[End of Day Account Value]]-Balance[[#This Row],[Cumulative sent]]</f>
        <v>266137.43800000002</v>
      </c>
      <c r="I652" s="4">
        <f>IFERROR(Balance[[#This Row],[P/L]]/Balance[[#This Row],[Cumulative sent]],0)</f>
        <v>253.80456650441741</v>
      </c>
    </row>
    <row r="653" spans="1:9" x14ac:dyDescent="0.3">
      <c r="A653" t="s">
        <v>655</v>
      </c>
      <c r="B653" s="1">
        <v>-94053.58</v>
      </c>
      <c r="C653" s="1">
        <v>370275.3</v>
      </c>
      <c r="D653" s="1">
        <v>0</v>
      </c>
      <c r="E653" s="21">
        <v>0</v>
      </c>
      <c r="F653" s="1">
        <v>276221.71999999997</v>
      </c>
      <c r="G653" s="2">
        <f>IF(ISNUMBER(G652),G652+Balance[[#This Row],[Withdrawal/Deposit]],0)</f>
        <v>1048.5919999999999</v>
      </c>
      <c r="H653" s="3">
        <f>Balance[[#This Row],[End of Day Account Value]]-Balance[[#This Row],[Cumulative sent]]</f>
        <v>275173.12799999997</v>
      </c>
      <c r="I653" s="4">
        <f>IFERROR(Balance[[#This Row],[P/L]]/Balance[[#This Row],[Cumulative sent]],0)</f>
        <v>262.42154050383755</v>
      </c>
    </row>
    <row r="654" spans="1:9" x14ac:dyDescent="0.3">
      <c r="A654" t="s">
        <v>656</v>
      </c>
      <c r="B654" s="1">
        <v>-94062.53</v>
      </c>
      <c r="C654" s="1">
        <v>353510.43</v>
      </c>
      <c r="D654" s="1">
        <v>0</v>
      </c>
      <c r="E654" s="21">
        <v>0</v>
      </c>
      <c r="F654" s="1">
        <v>259447.9</v>
      </c>
      <c r="G654" s="2">
        <f>IF(ISNUMBER(G653),G653+Balance[[#This Row],[Withdrawal/Deposit]],0)</f>
        <v>1048.5919999999999</v>
      </c>
      <c r="H654" s="3">
        <f>Balance[[#This Row],[End of Day Account Value]]-Balance[[#This Row],[Cumulative sent]]</f>
        <v>258399.30799999999</v>
      </c>
      <c r="I654" s="4">
        <f>IFERROR(Balance[[#This Row],[P/L]]/Balance[[#This Row],[Cumulative sent]],0)</f>
        <v>246.42502326929829</v>
      </c>
    </row>
    <row r="655" spans="1:9" x14ac:dyDescent="0.3">
      <c r="A655" t="s">
        <v>657</v>
      </c>
      <c r="B655" s="1">
        <v>-94062.53</v>
      </c>
      <c r="C655" s="1">
        <v>355475.76</v>
      </c>
      <c r="D655" s="1">
        <v>0</v>
      </c>
      <c r="E655" s="21">
        <v>0</v>
      </c>
      <c r="F655" s="1">
        <v>261413.23</v>
      </c>
      <c r="G655" s="2">
        <f>IF(ISNUMBER(G654),G654+Balance[[#This Row],[Withdrawal/Deposit]],0)</f>
        <v>1048.5919999999999</v>
      </c>
      <c r="H655" s="3">
        <f>Balance[[#This Row],[End of Day Account Value]]-Balance[[#This Row],[Cumulative sent]]</f>
        <v>260364.63800000001</v>
      </c>
      <c r="I655" s="4">
        <f>IFERROR(Balance[[#This Row],[P/L]]/Balance[[#This Row],[Cumulative sent]],0)</f>
        <v>248.29927941468182</v>
      </c>
    </row>
    <row r="656" spans="1:9" x14ac:dyDescent="0.3">
      <c r="A656" t="s">
        <v>658</v>
      </c>
      <c r="B656" s="1">
        <v>-94062.53</v>
      </c>
      <c r="C656" s="1">
        <v>343586.21</v>
      </c>
      <c r="D656" s="1">
        <v>0</v>
      </c>
      <c r="E656" s="21">
        <v>0</v>
      </c>
      <c r="F656" s="1">
        <v>249523.68</v>
      </c>
      <c r="G656" s="2">
        <f>IF(ISNUMBER(G655),G655+Balance[[#This Row],[Withdrawal/Deposit]],0)</f>
        <v>1048.5919999999999</v>
      </c>
      <c r="H656" s="3">
        <f>Balance[[#This Row],[End of Day Account Value]]-Balance[[#This Row],[Cumulative sent]]</f>
        <v>248475.08799999999</v>
      </c>
      <c r="I656" s="4">
        <f>IFERROR(Balance[[#This Row],[P/L]]/Balance[[#This Row],[Cumulative sent]],0)</f>
        <v>236.96069395913761</v>
      </c>
    </row>
    <row r="657" spans="1:9" x14ac:dyDescent="0.3">
      <c r="A657" t="s">
        <v>659</v>
      </c>
      <c r="B657" s="1">
        <v>-94062.53</v>
      </c>
      <c r="C657" s="1">
        <v>365151.65</v>
      </c>
      <c r="D657" s="1">
        <v>0</v>
      </c>
      <c r="E657" s="21">
        <v>0</v>
      </c>
      <c r="F657" s="1">
        <v>271089.12</v>
      </c>
      <c r="G657" s="2">
        <f>IF(ISNUMBER(G656),G656+Balance[[#This Row],[Withdrawal/Deposit]],0)</f>
        <v>1048.5919999999999</v>
      </c>
      <c r="H657" s="3">
        <f>Balance[[#This Row],[End of Day Account Value]]-Balance[[#This Row],[Cumulative sent]]</f>
        <v>270040.52799999999</v>
      </c>
      <c r="I657" s="4">
        <f>IFERROR(Balance[[#This Row],[P/L]]/Balance[[#This Row],[Cumulative sent]],0)</f>
        <v>257.52678639547128</v>
      </c>
    </row>
    <row r="658" spans="1:9" x14ac:dyDescent="0.3">
      <c r="A658" t="s">
        <v>660</v>
      </c>
      <c r="B658" s="1">
        <v>-94062.53</v>
      </c>
      <c r="C658" s="1">
        <v>343719.12</v>
      </c>
      <c r="D658" s="1">
        <v>0</v>
      </c>
      <c r="E658" s="21">
        <v>0</v>
      </c>
      <c r="F658" s="1">
        <v>249656.59</v>
      </c>
      <c r="G658" s="2">
        <f>IF(ISNUMBER(G657),G657+Balance[[#This Row],[Withdrawal/Deposit]],0)</f>
        <v>1048.5919999999999</v>
      </c>
      <c r="H658" s="3">
        <f>Balance[[#This Row],[End of Day Account Value]]-Balance[[#This Row],[Cumulative sent]]</f>
        <v>248607.99799999999</v>
      </c>
      <c r="I658" s="4">
        <f>IFERROR(Balance[[#This Row],[P/L]]/Balance[[#This Row],[Cumulative sent]],0)</f>
        <v>237.08744487846562</v>
      </c>
    </row>
    <row r="659" spans="1:9" x14ac:dyDescent="0.3">
      <c r="A659" t="s">
        <v>661</v>
      </c>
      <c r="B659" s="1">
        <v>-99165.48</v>
      </c>
      <c r="C659" s="1">
        <v>325178.23999999999</v>
      </c>
      <c r="D659" s="1">
        <v>0</v>
      </c>
      <c r="E659" s="21">
        <v>0</v>
      </c>
      <c r="F659" s="1">
        <v>226012.76</v>
      </c>
      <c r="G659" s="2">
        <f>IF(ISNUMBER(G658),G658+Balance[[#This Row],[Withdrawal/Deposit]],0)</f>
        <v>1048.5919999999999</v>
      </c>
      <c r="H659" s="3">
        <f>Balance[[#This Row],[End of Day Account Value]]-Balance[[#This Row],[Cumulative sent]]</f>
        <v>224964.16800000001</v>
      </c>
      <c r="I659" s="4">
        <f>IFERROR(Balance[[#This Row],[P/L]]/Balance[[#This Row],[Cumulative sent]],0)</f>
        <v>214.53927552374998</v>
      </c>
    </row>
    <row r="660" spans="1:9" x14ac:dyDescent="0.3">
      <c r="A660" t="s">
        <v>662</v>
      </c>
      <c r="B660" s="1">
        <v>-99165.48</v>
      </c>
      <c r="C660" s="1">
        <v>323112.92</v>
      </c>
      <c r="D660" s="1">
        <v>0</v>
      </c>
      <c r="E660" s="21">
        <v>0</v>
      </c>
      <c r="F660" s="1">
        <v>223947.44</v>
      </c>
      <c r="G660" s="2">
        <f>IF(ISNUMBER(G659),G659+Balance[[#This Row],[Withdrawal/Deposit]],0)</f>
        <v>1048.5919999999999</v>
      </c>
      <c r="H660" s="3">
        <f>Balance[[#This Row],[End of Day Account Value]]-Balance[[#This Row],[Cumulative sent]]</f>
        <v>222898.848</v>
      </c>
      <c r="I660" s="4">
        <f>IFERROR(Balance[[#This Row],[P/L]]/Balance[[#This Row],[Cumulative sent]],0)</f>
        <v>212.5696629384928</v>
      </c>
    </row>
    <row r="661" spans="1:9" x14ac:dyDescent="0.3">
      <c r="A661" t="s">
        <v>663</v>
      </c>
      <c r="B661" s="1">
        <v>-99165.48</v>
      </c>
      <c r="C661" s="1">
        <v>338010.46</v>
      </c>
      <c r="D661" s="1">
        <v>0</v>
      </c>
      <c r="E661" s="21">
        <v>0</v>
      </c>
      <c r="F661" s="1">
        <v>238844.98</v>
      </c>
      <c r="G661" s="2">
        <f>IF(ISNUMBER(G660),G660+Balance[[#This Row],[Withdrawal/Deposit]],0)</f>
        <v>1048.5919999999999</v>
      </c>
      <c r="H661" s="3">
        <f>Balance[[#This Row],[End of Day Account Value]]-Balance[[#This Row],[Cumulative sent]]</f>
        <v>237796.38800000001</v>
      </c>
      <c r="I661" s="4">
        <f>IFERROR(Balance[[#This Row],[P/L]]/Balance[[#This Row],[Cumulative sent]],0)</f>
        <v>226.77684742969623</v>
      </c>
    </row>
    <row r="662" spans="1:9" x14ac:dyDescent="0.3">
      <c r="A662" t="s">
        <v>664</v>
      </c>
      <c r="B662" s="1">
        <v>-99165.48</v>
      </c>
      <c r="C662" s="1">
        <v>344256.95</v>
      </c>
      <c r="D662" s="1">
        <v>0</v>
      </c>
      <c r="E662" s="21">
        <v>0</v>
      </c>
      <c r="F662" s="1">
        <v>245091.47</v>
      </c>
      <c r="G662" s="2">
        <f>IF(ISNUMBER(G661),G661+Balance[[#This Row],[Withdrawal/Deposit]],0)</f>
        <v>1048.5919999999999</v>
      </c>
      <c r="H662" s="3">
        <f>Balance[[#This Row],[End of Day Account Value]]-Balance[[#This Row],[Cumulative sent]]</f>
        <v>244042.878</v>
      </c>
      <c r="I662" s="4">
        <f>IFERROR(Balance[[#This Row],[P/L]]/Balance[[#This Row],[Cumulative sent]],0)</f>
        <v>232.73387361337873</v>
      </c>
    </row>
    <row r="663" spans="1:9" x14ac:dyDescent="0.3">
      <c r="A663" t="s">
        <v>665</v>
      </c>
      <c r="B663" s="1">
        <v>-99165.48</v>
      </c>
      <c r="C663" s="1">
        <v>320743.84000000003</v>
      </c>
      <c r="D663" s="1">
        <v>0</v>
      </c>
      <c r="E663" s="21">
        <v>0</v>
      </c>
      <c r="F663" s="1">
        <v>221578.36</v>
      </c>
      <c r="G663" s="2">
        <f>IF(ISNUMBER(G662),G662+Balance[[#This Row],[Withdrawal/Deposit]],0)</f>
        <v>1048.5919999999999</v>
      </c>
      <c r="H663" s="3">
        <f>Balance[[#This Row],[End of Day Account Value]]-Balance[[#This Row],[Cumulative sent]]</f>
        <v>220529.76799999998</v>
      </c>
      <c r="I663" s="4">
        <f>IFERROR(Balance[[#This Row],[P/L]]/Balance[[#This Row],[Cumulative sent]],0)</f>
        <v>210.31036666310635</v>
      </c>
    </row>
    <row r="664" spans="1:9" x14ac:dyDescent="0.3">
      <c r="A664" t="s">
        <v>666</v>
      </c>
      <c r="B664" s="1">
        <v>-99165.48</v>
      </c>
      <c r="C664" s="1">
        <v>324957.90999999997</v>
      </c>
      <c r="D664" s="1">
        <v>0</v>
      </c>
      <c r="E664" s="21">
        <v>0</v>
      </c>
      <c r="F664" s="1">
        <v>225792.43</v>
      </c>
      <c r="G664" s="2">
        <f>IF(ISNUMBER(G663),G663+Balance[[#This Row],[Withdrawal/Deposit]],0)</f>
        <v>1048.5919999999999</v>
      </c>
      <c r="H664" s="3">
        <f>Balance[[#This Row],[End of Day Account Value]]-Balance[[#This Row],[Cumulative sent]]</f>
        <v>224743.83799999999</v>
      </c>
      <c r="I664" s="4">
        <f>IFERROR(Balance[[#This Row],[P/L]]/Balance[[#This Row],[Cumulative sent]],0)</f>
        <v>214.32915566779073</v>
      </c>
    </row>
    <row r="665" spans="1:9" x14ac:dyDescent="0.3">
      <c r="A665" t="s">
        <v>667</v>
      </c>
      <c r="B665" s="1">
        <v>-99165.48</v>
      </c>
      <c r="C665" s="1">
        <v>307081.23</v>
      </c>
      <c r="D665" s="1">
        <v>0</v>
      </c>
      <c r="E665" s="21">
        <v>0</v>
      </c>
      <c r="F665" s="1">
        <v>207915.75</v>
      </c>
      <c r="G665" s="2">
        <f>IF(ISNUMBER(G664),G664+Balance[[#This Row],[Withdrawal/Deposit]],0)</f>
        <v>1048.5919999999999</v>
      </c>
      <c r="H665" s="3">
        <f>Balance[[#This Row],[End of Day Account Value]]-Balance[[#This Row],[Cumulative sent]]</f>
        <v>206867.158</v>
      </c>
      <c r="I665" s="4">
        <f>IFERROR(Balance[[#This Row],[P/L]]/Balance[[#This Row],[Cumulative sent]],0)</f>
        <v>197.28088522514003</v>
      </c>
    </row>
    <row r="666" spans="1:9" x14ac:dyDescent="0.3">
      <c r="A666" t="s">
        <v>668</v>
      </c>
      <c r="B666" s="1">
        <v>-99165.48</v>
      </c>
      <c r="C666" s="1">
        <v>304188.38</v>
      </c>
      <c r="D666" s="1">
        <v>0</v>
      </c>
      <c r="E666" s="21">
        <v>0</v>
      </c>
      <c r="F666" s="1">
        <v>205022.9</v>
      </c>
      <c r="G666" s="2">
        <f>IF(ISNUMBER(G665),G665+Balance[[#This Row],[Withdrawal/Deposit]],0)</f>
        <v>1048.5919999999999</v>
      </c>
      <c r="H666" s="3">
        <f>Balance[[#This Row],[End of Day Account Value]]-Balance[[#This Row],[Cumulative sent]]</f>
        <v>203974.30799999999</v>
      </c>
      <c r="I666" s="4">
        <f>IFERROR(Balance[[#This Row],[P/L]]/Balance[[#This Row],[Cumulative sent]],0)</f>
        <v>194.52209057478981</v>
      </c>
    </row>
    <row r="667" spans="1:9" x14ac:dyDescent="0.3">
      <c r="A667" t="s">
        <v>669</v>
      </c>
      <c r="B667" s="1">
        <v>-99165.48</v>
      </c>
      <c r="C667" s="1">
        <v>309967.62</v>
      </c>
      <c r="D667" s="1">
        <v>0</v>
      </c>
      <c r="E667" s="21">
        <v>0</v>
      </c>
      <c r="F667" s="1">
        <v>210802.14</v>
      </c>
      <c r="G667" s="2">
        <f>IF(ISNUMBER(G666),G666+Balance[[#This Row],[Withdrawal/Deposit]],0)</f>
        <v>1048.5919999999999</v>
      </c>
      <c r="H667" s="3">
        <f>Balance[[#This Row],[End of Day Account Value]]-Balance[[#This Row],[Cumulative sent]]</f>
        <v>209753.54800000001</v>
      </c>
      <c r="I667" s="4">
        <f>IFERROR(Balance[[#This Row],[P/L]]/Balance[[#This Row],[Cumulative sent]],0)</f>
        <v>200.03351923341017</v>
      </c>
    </row>
    <row r="668" spans="1:9" x14ac:dyDescent="0.3">
      <c r="A668" t="s">
        <v>670</v>
      </c>
      <c r="B668" s="1">
        <v>-99722.13</v>
      </c>
      <c r="C668" s="1">
        <v>293297.37</v>
      </c>
      <c r="D668" s="1">
        <v>0</v>
      </c>
      <c r="E668" s="21">
        <v>0</v>
      </c>
      <c r="F668" s="1">
        <v>193575.24</v>
      </c>
      <c r="G668" s="2">
        <f>IF(ISNUMBER(G667),G667+Balance[[#This Row],[Withdrawal/Deposit]],0)</f>
        <v>1048.5919999999999</v>
      </c>
      <c r="H668" s="3">
        <f>Balance[[#This Row],[End of Day Account Value]]-Balance[[#This Row],[Cumulative sent]]</f>
        <v>192526.64799999999</v>
      </c>
      <c r="I668" s="4">
        <f>IFERROR(Balance[[#This Row],[P/L]]/Balance[[#This Row],[Cumulative sent]],0)</f>
        <v>183.60491783267469</v>
      </c>
    </row>
    <row r="669" spans="1:9" x14ac:dyDescent="0.3">
      <c r="A669" t="s">
        <v>671</v>
      </c>
      <c r="B669" s="1">
        <v>-99722.13</v>
      </c>
      <c r="C669" s="1">
        <v>294820.86</v>
      </c>
      <c r="D669" s="1">
        <v>0</v>
      </c>
      <c r="E669" s="21">
        <v>0</v>
      </c>
      <c r="F669" s="1">
        <v>195098.73</v>
      </c>
      <c r="G669" s="2">
        <f>IF(ISNUMBER(G668),G668+Balance[[#This Row],[Withdrawal/Deposit]],0)</f>
        <v>1048.5919999999999</v>
      </c>
      <c r="H669" s="3">
        <f>Balance[[#This Row],[End of Day Account Value]]-Balance[[#This Row],[Cumulative sent]]</f>
        <v>194050.13800000001</v>
      </c>
      <c r="I669" s="4">
        <f>IFERROR(Balance[[#This Row],[P/L]]/Balance[[#This Row],[Cumulative sent]],0)</f>
        <v>185.05780894761742</v>
      </c>
    </row>
    <row r="670" spans="1:9" x14ac:dyDescent="0.3">
      <c r="A670" t="s">
        <v>672</v>
      </c>
      <c r="B670" s="1">
        <v>-99722.13</v>
      </c>
      <c r="C670" s="1">
        <v>283377.71999999997</v>
      </c>
      <c r="D670" s="1">
        <v>0</v>
      </c>
      <c r="E670" s="21">
        <v>0</v>
      </c>
      <c r="F670" s="1">
        <v>183655.59</v>
      </c>
      <c r="G670" s="2">
        <f>IF(ISNUMBER(G669),G669+Balance[[#This Row],[Withdrawal/Deposit]],0)</f>
        <v>1048.5919999999999</v>
      </c>
      <c r="H670" s="3">
        <f>Balance[[#This Row],[End of Day Account Value]]-Balance[[#This Row],[Cumulative sent]]</f>
        <v>182606.99799999999</v>
      </c>
      <c r="I670" s="4">
        <f>IFERROR(Balance[[#This Row],[P/L]]/Balance[[#This Row],[Cumulative sent]],0)</f>
        <v>174.14494674763876</v>
      </c>
    </row>
    <row r="671" spans="1:9" x14ac:dyDescent="0.3">
      <c r="A671" t="s">
        <v>673</v>
      </c>
      <c r="B671" s="1">
        <v>-99722.13</v>
      </c>
      <c r="C671" s="1">
        <v>296339.14</v>
      </c>
      <c r="D671" s="1">
        <v>0</v>
      </c>
      <c r="E671" s="21">
        <v>0</v>
      </c>
      <c r="F671" s="1">
        <v>196617.01</v>
      </c>
      <c r="G671" s="2">
        <f>IF(ISNUMBER(G670),G670+Balance[[#This Row],[Withdrawal/Deposit]],0)</f>
        <v>1048.5919999999999</v>
      </c>
      <c r="H671" s="3">
        <f>Balance[[#This Row],[End of Day Account Value]]-Balance[[#This Row],[Cumulative sent]]</f>
        <v>195568.41800000001</v>
      </c>
      <c r="I671" s="4">
        <f>IFERROR(Balance[[#This Row],[P/L]]/Balance[[#This Row],[Cumulative sent]],0)</f>
        <v>186.50573149518596</v>
      </c>
    </row>
    <row r="672" spans="1:9" x14ac:dyDescent="0.3">
      <c r="A672" t="s">
        <v>674</v>
      </c>
      <c r="B672" s="1">
        <v>-99731.08</v>
      </c>
      <c r="C672" s="1">
        <v>342618.74</v>
      </c>
      <c r="D672" s="1">
        <v>0</v>
      </c>
      <c r="E672" s="21">
        <v>0</v>
      </c>
      <c r="F672" s="1">
        <v>242887.66</v>
      </c>
      <c r="G672" s="2">
        <f>IF(ISNUMBER(G671),G671+Balance[[#This Row],[Withdrawal/Deposit]],0)</f>
        <v>1048.5919999999999</v>
      </c>
      <c r="H672" s="3">
        <f>Balance[[#This Row],[End of Day Account Value]]-Balance[[#This Row],[Cumulative sent]]</f>
        <v>241839.068</v>
      </c>
      <c r="I672" s="4">
        <f>IFERROR(Balance[[#This Row],[P/L]]/Balance[[#This Row],[Cumulative sent]],0)</f>
        <v>230.63218868730644</v>
      </c>
    </row>
    <row r="673" spans="1:9" x14ac:dyDescent="0.3">
      <c r="A673" t="s">
        <v>675</v>
      </c>
      <c r="B673" s="1">
        <v>-99731.08</v>
      </c>
      <c r="C673" s="1">
        <v>349817.79</v>
      </c>
      <c r="D673" s="1">
        <v>0</v>
      </c>
      <c r="E673" s="21">
        <v>0</v>
      </c>
      <c r="F673" s="1">
        <v>250086.71</v>
      </c>
      <c r="G673" s="2">
        <f>IF(ISNUMBER(G672),G672+Balance[[#This Row],[Withdrawal/Deposit]],0)</f>
        <v>1048.5919999999999</v>
      </c>
      <c r="H673" s="3">
        <f>Balance[[#This Row],[End of Day Account Value]]-Balance[[#This Row],[Cumulative sent]]</f>
        <v>249038.11799999999</v>
      </c>
      <c r="I673" s="4">
        <f>IFERROR(Balance[[#This Row],[P/L]]/Balance[[#This Row],[Cumulative sent]],0)</f>
        <v>237.49763301646399</v>
      </c>
    </row>
    <row r="674" spans="1:9" x14ac:dyDescent="0.3">
      <c r="A674" t="s">
        <v>676</v>
      </c>
      <c r="B674" s="1">
        <v>-99731.08</v>
      </c>
      <c r="C674" s="1">
        <v>349253.22</v>
      </c>
      <c r="D674" s="1">
        <v>0</v>
      </c>
      <c r="E674" s="21">
        <v>0</v>
      </c>
      <c r="F674" s="1">
        <v>249522.14</v>
      </c>
      <c r="G674" s="2">
        <f>IF(ISNUMBER(G673),G673+Balance[[#This Row],[Withdrawal/Deposit]],0)</f>
        <v>1048.5919999999999</v>
      </c>
      <c r="H674" s="3">
        <f>Balance[[#This Row],[End of Day Account Value]]-Balance[[#This Row],[Cumulative sent]]</f>
        <v>248473.54800000001</v>
      </c>
      <c r="I674" s="4">
        <f>IFERROR(Balance[[#This Row],[P/L]]/Balance[[#This Row],[Cumulative sent]],0)</f>
        <v>236.95922532309996</v>
      </c>
    </row>
    <row r="675" spans="1:9" x14ac:dyDescent="0.3">
      <c r="A675" t="s">
        <v>677</v>
      </c>
      <c r="B675" s="1">
        <v>-99731.08</v>
      </c>
      <c r="C675" s="1">
        <v>343257.92</v>
      </c>
      <c r="D675" s="1">
        <v>0</v>
      </c>
      <c r="E675" s="21">
        <v>0</v>
      </c>
      <c r="F675" s="1">
        <v>243526.84</v>
      </c>
      <c r="G675" s="2">
        <f>IF(ISNUMBER(G674),G674+Balance[[#This Row],[Withdrawal/Deposit]],0)</f>
        <v>1048.5919999999999</v>
      </c>
      <c r="H675" s="3">
        <f>Balance[[#This Row],[End of Day Account Value]]-Balance[[#This Row],[Cumulative sent]]</f>
        <v>242478.24799999999</v>
      </c>
      <c r="I675" s="4">
        <f>IFERROR(Balance[[#This Row],[P/L]]/Balance[[#This Row],[Cumulative sent]],0)</f>
        <v>231.24174893571572</v>
      </c>
    </row>
    <row r="676" spans="1:9" x14ac:dyDescent="0.3">
      <c r="A676" t="s">
        <v>678</v>
      </c>
      <c r="B676" s="1">
        <v>-100041.34</v>
      </c>
      <c r="C676" s="1">
        <v>338106.34</v>
      </c>
      <c r="D676" s="1">
        <v>0</v>
      </c>
      <c r="E676" s="21">
        <v>0</v>
      </c>
      <c r="F676" s="1">
        <v>238065</v>
      </c>
      <c r="G676" s="2">
        <f>IF(ISNUMBER(G675),G675+Balance[[#This Row],[Withdrawal/Deposit]],0)</f>
        <v>1048.5919999999999</v>
      </c>
      <c r="H676" s="3">
        <f>Balance[[#This Row],[End of Day Account Value]]-Balance[[#This Row],[Cumulative sent]]</f>
        <v>237016.408</v>
      </c>
      <c r="I676" s="4">
        <f>IFERROR(Balance[[#This Row],[P/L]]/Balance[[#This Row],[Cumulative sent]],0)</f>
        <v>226.03301188641532</v>
      </c>
    </row>
    <row r="677" spans="1:9" x14ac:dyDescent="0.3">
      <c r="A677" t="s">
        <v>679</v>
      </c>
      <c r="B677" s="1">
        <v>-100041.34</v>
      </c>
      <c r="C677" s="1">
        <v>389936.64000000001</v>
      </c>
      <c r="D677" s="1">
        <v>0</v>
      </c>
      <c r="E677" s="21">
        <v>0</v>
      </c>
      <c r="F677" s="1">
        <v>289895.3</v>
      </c>
      <c r="G677" s="2">
        <f>IF(ISNUMBER(G676),G676+Balance[[#This Row],[Withdrawal/Deposit]],0)</f>
        <v>1048.5919999999999</v>
      </c>
      <c r="H677" s="3">
        <f>Balance[[#This Row],[End of Day Account Value]]-Balance[[#This Row],[Cumulative sent]]</f>
        <v>288846.70799999998</v>
      </c>
      <c r="I677" s="4">
        <f>IFERROR(Balance[[#This Row],[P/L]]/Balance[[#This Row],[Cumulative sent]],0)</f>
        <v>275.46148358942281</v>
      </c>
    </row>
    <row r="678" spans="1:9" x14ac:dyDescent="0.3">
      <c r="A678" t="s">
        <v>680</v>
      </c>
      <c r="B678" s="1">
        <v>-100041.34</v>
      </c>
      <c r="C678" s="1">
        <v>371930.32</v>
      </c>
      <c r="D678" s="1">
        <v>0</v>
      </c>
      <c r="E678" s="21">
        <v>0</v>
      </c>
      <c r="F678" s="1">
        <v>271888.98</v>
      </c>
      <c r="G678" s="2">
        <f>IF(ISNUMBER(G677),G677+Balance[[#This Row],[Withdrawal/Deposit]],0)</f>
        <v>1048.5919999999999</v>
      </c>
      <c r="H678" s="3">
        <f>Balance[[#This Row],[End of Day Account Value]]-Balance[[#This Row],[Cumulative sent]]</f>
        <v>270840.38799999998</v>
      </c>
      <c r="I678" s="4">
        <f>IFERROR(Balance[[#This Row],[P/L]]/Balance[[#This Row],[Cumulative sent]],0)</f>
        <v>258.28958069487464</v>
      </c>
    </row>
    <row r="679" spans="1:9" x14ac:dyDescent="0.3">
      <c r="A679" t="s">
        <v>681</v>
      </c>
      <c r="B679" s="1">
        <v>-100041.34</v>
      </c>
      <c r="C679" s="1">
        <v>349183.27</v>
      </c>
      <c r="D679" s="1">
        <v>0</v>
      </c>
      <c r="E679" s="21">
        <v>0</v>
      </c>
      <c r="F679" s="1">
        <v>249141.93</v>
      </c>
      <c r="G679" s="2">
        <f>IF(ISNUMBER(G678),G678+Balance[[#This Row],[Withdrawal/Deposit]],0)</f>
        <v>1048.5919999999999</v>
      </c>
      <c r="H679" s="3">
        <f>Balance[[#This Row],[End of Day Account Value]]-Balance[[#This Row],[Cumulative sent]]</f>
        <v>248093.33799999999</v>
      </c>
      <c r="I679" s="4">
        <f>IFERROR(Balance[[#This Row],[P/L]]/Balance[[#This Row],[Cumulative sent]],0)</f>
        <v>236.59663434395839</v>
      </c>
    </row>
    <row r="680" spans="1:9" x14ac:dyDescent="0.3">
      <c r="A680" t="s">
        <v>682</v>
      </c>
      <c r="B680" s="1">
        <v>-100041.34</v>
      </c>
      <c r="C680" s="1">
        <v>340522.93</v>
      </c>
      <c r="D680" s="1">
        <v>0</v>
      </c>
      <c r="E680" s="21">
        <v>0</v>
      </c>
      <c r="F680" s="1">
        <v>240481.59</v>
      </c>
      <c r="G680" s="2">
        <f>IF(ISNUMBER(G679),G679+Balance[[#This Row],[Withdrawal/Deposit]],0)</f>
        <v>1048.5919999999999</v>
      </c>
      <c r="H680" s="3">
        <f>Balance[[#This Row],[End of Day Account Value]]-Balance[[#This Row],[Cumulative sent]]</f>
        <v>239432.99799999999</v>
      </c>
      <c r="I680" s="4">
        <f>IFERROR(Balance[[#This Row],[P/L]]/Balance[[#This Row],[Cumulative sent]],0)</f>
        <v>228.33761653722325</v>
      </c>
    </row>
    <row r="681" spans="1:9" x14ac:dyDescent="0.3">
      <c r="A681" t="s">
        <v>683</v>
      </c>
      <c r="B681" s="1">
        <v>-100041.34</v>
      </c>
      <c r="C681" s="1">
        <v>327398.69</v>
      </c>
      <c r="D681" s="1">
        <v>0</v>
      </c>
      <c r="E681" s="21">
        <v>0</v>
      </c>
      <c r="F681" s="1">
        <v>227357.35</v>
      </c>
      <c r="G681" s="2">
        <f>IF(ISNUMBER(G680),G680+Balance[[#This Row],[Withdrawal/Deposit]],0)</f>
        <v>1048.5919999999999</v>
      </c>
      <c r="H681" s="3">
        <f>Balance[[#This Row],[End of Day Account Value]]-Balance[[#This Row],[Cumulative sent]]</f>
        <v>226308.758</v>
      </c>
      <c r="I681" s="4">
        <f>IFERROR(Balance[[#This Row],[P/L]]/Balance[[#This Row],[Cumulative sent]],0)</f>
        <v>215.8215569067855</v>
      </c>
    </row>
    <row r="682" spans="1:9" x14ac:dyDescent="0.3">
      <c r="A682" t="s">
        <v>684</v>
      </c>
      <c r="B682" s="1">
        <v>-106054.29</v>
      </c>
      <c r="C682" s="1">
        <v>344981.13</v>
      </c>
      <c r="D682" s="1">
        <v>0</v>
      </c>
      <c r="E682" s="21">
        <v>0</v>
      </c>
      <c r="F682" s="1">
        <v>238926.84</v>
      </c>
      <c r="G682" s="2">
        <f>IF(ISNUMBER(G681),G681+Balance[[#This Row],[Withdrawal/Deposit]],0)</f>
        <v>1048.5919999999999</v>
      </c>
      <c r="H682" s="3">
        <f>Balance[[#This Row],[End of Day Account Value]]-Balance[[#This Row],[Cumulative sent]]</f>
        <v>237878.24799999999</v>
      </c>
      <c r="I682" s="4">
        <f>IFERROR(Balance[[#This Row],[P/L]]/Balance[[#This Row],[Cumulative sent]],0)</f>
        <v>226.85491401803563</v>
      </c>
    </row>
    <row r="683" spans="1:9" x14ac:dyDescent="0.3">
      <c r="A683" t="s">
        <v>685</v>
      </c>
      <c r="B683" s="1">
        <v>-106054.29</v>
      </c>
      <c r="C683" s="1">
        <v>347317.78</v>
      </c>
      <c r="D683" s="1">
        <v>0</v>
      </c>
      <c r="E683" s="21">
        <v>0</v>
      </c>
      <c r="F683" s="1">
        <v>241263.49</v>
      </c>
      <c r="G683" s="2">
        <f>IF(ISNUMBER(G682),G682+Balance[[#This Row],[Withdrawal/Deposit]],0)</f>
        <v>1048.5919999999999</v>
      </c>
      <c r="H683" s="3">
        <f>Balance[[#This Row],[End of Day Account Value]]-Balance[[#This Row],[Cumulative sent]]</f>
        <v>240214.89799999999</v>
      </c>
      <c r="I683" s="4">
        <f>IFERROR(Balance[[#This Row],[P/L]]/Balance[[#This Row],[Cumulative sent]],0)</f>
        <v>229.08328310725241</v>
      </c>
    </row>
    <row r="684" spans="1:9" x14ac:dyDescent="0.3">
      <c r="A684" t="s">
        <v>686</v>
      </c>
      <c r="B684" s="1">
        <v>-106054.29</v>
      </c>
      <c r="C684" s="1">
        <v>362510.45</v>
      </c>
      <c r="D684" s="1">
        <v>0</v>
      </c>
      <c r="E684" s="21">
        <v>0</v>
      </c>
      <c r="F684" s="1">
        <v>256456.16</v>
      </c>
      <c r="G684" s="2">
        <f>IF(ISNUMBER(G683),G683+Balance[[#This Row],[Withdrawal/Deposit]],0)</f>
        <v>1048.5919999999999</v>
      </c>
      <c r="H684" s="3">
        <f>Balance[[#This Row],[End of Day Account Value]]-Balance[[#This Row],[Cumulative sent]]</f>
        <v>255407.568</v>
      </c>
      <c r="I684" s="4">
        <f>IFERROR(Balance[[#This Row],[P/L]]/Balance[[#This Row],[Cumulative sent]],0)</f>
        <v>243.57192120481562</v>
      </c>
    </row>
    <row r="685" spans="1:9" x14ac:dyDescent="0.3">
      <c r="A685" t="s">
        <v>687</v>
      </c>
      <c r="B685" s="1">
        <v>-106054.29</v>
      </c>
      <c r="C685" s="1">
        <v>335339.23</v>
      </c>
      <c r="D685" s="1">
        <v>0</v>
      </c>
      <c r="E685" s="21">
        <v>0</v>
      </c>
      <c r="F685" s="1">
        <v>229284.94</v>
      </c>
      <c r="G685" s="2">
        <f>IF(ISNUMBER(G684),G684+Balance[[#This Row],[Withdrawal/Deposit]],0)</f>
        <v>1048.5919999999999</v>
      </c>
      <c r="H685" s="3">
        <f>Balance[[#This Row],[End of Day Account Value]]-Balance[[#This Row],[Cumulative sent]]</f>
        <v>228236.348</v>
      </c>
      <c r="I685" s="4">
        <f>IFERROR(Balance[[#This Row],[P/L]]/Balance[[#This Row],[Cumulative sent]],0)</f>
        <v>217.65982193264875</v>
      </c>
    </row>
    <row r="686" spans="1:9" x14ac:dyDescent="0.3">
      <c r="A686" t="s">
        <v>688</v>
      </c>
      <c r="B686" s="1">
        <v>-106054.29</v>
      </c>
      <c r="C686" s="1">
        <v>341446.69</v>
      </c>
      <c r="D686" s="1">
        <v>0</v>
      </c>
      <c r="E686" s="21">
        <v>0</v>
      </c>
      <c r="F686" s="1">
        <v>235392.4</v>
      </c>
      <c r="G686" s="2">
        <f>IF(ISNUMBER(G685),G685+Balance[[#This Row],[Withdrawal/Deposit]],0)</f>
        <v>1048.5919999999999</v>
      </c>
      <c r="H686" s="3">
        <f>Balance[[#This Row],[End of Day Account Value]]-Balance[[#This Row],[Cumulative sent]]</f>
        <v>234343.80799999999</v>
      </c>
      <c r="I686" s="4">
        <f>IFERROR(Balance[[#This Row],[P/L]]/Balance[[#This Row],[Cumulative sent]],0)</f>
        <v>223.4842607992432</v>
      </c>
    </row>
    <row r="687" spans="1:9" x14ac:dyDescent="0.3">
      <c r="A687" t="s">
        <v>689</v>
      </c>
      <c r="B687" s="1">
        <v>-106329.58</v>
      </c>
      <c r="C687" s="1">
        <v>334278.19</v>
      </c>
      <c r="D687" s="1">
        <v>0</v>
      </c>
      <c r="E687" s="21">
        <v>0</v>
      </c>
      <c r="F687" s="1">
        <v>227948.61</v>
      </c>
      <c r="G687" s="2">
        <f>IF(ISNUMBER(G686),G686+Balance[[#This Row],[Withdrawal/Deposit]],0)</f>
        <v>1048.5919999999999</v>
      </c>
      <c r="H687" s="3">
        <f>Balance[[#This Row],[End of Day Account Value]]-Balance[[#This Row],[Cumulative sent]]</f>
        <v>226900.01799999998</v>
      </c>
      <c r="I687" s="4">
        <f>IFERROR(Balance[[#This Row],[P/L]]/Balance[[#This Row],[Cumulative sent]],0)</f>
        <v>216.38541777926974</v>
      </c>
    </row>
    <row r="688" spans="1:9" x14ac:dyDescent="0.3">
      <c r="A688" t="s">
        <v>690</v>
      </c>
      <c r="B688" s="1">
        <v>-106329.58</v>
      </c>
      <c r="C688" s="1">
        <v>321908.69</v>
      </c>
      <c r="D688" s="1">
        <v>0</v>
      </c>
      <c r="E688" s="21">
        <v>0</v>
      </c>
      <c r="F688" s="1">
        <v>215579.11</v>
      </c>
      <c r="G688" s="2">
        <f>IF(ISNUMBER(G687),G687+Balance[[#This Row],[Withdrawal/Deposit]],0)</f>
        <v>1048.5919999999999</v>
      </c>
      <c r="H688" s="3">
        <f>Balance[[#This Row],[End of Day Account Value]]-Balance[[#This Row],[Cumulative sent]]</f>
        <v>214530.51799999998</v>
      </c>
      <c r="I688" s="4">
        <f>IFERROR(Balance[[#This Row],[P/L]]/Balance[[#This Row],[Cumulative sent]],0)</f>
        <v>204.58912331965149</v>
      </c>
    </row>
    <row r="689" spans="1:9" x14ac:dyDescent="0.3">
      <c r="A689" t="s">
        <v>691</v>
      </c>
      <c r="B689" s="1">
        <v>-106338.53</v>
      </c>
      <c r="C689" s="1">
        <v>321735.46999999997</v>
      </c>
      <c r="D689" s="1">
        <v>0</v>
      </c>
      <c r="E689" s="21">
        <v>0</v>
      </c>
      <c r="F689" s="1">
        <v>215396.94</v>
      </c>
      <c r="G689" s="2">
        <f>IF(ISNUMBER(G688),G688+Balance[[#This Row],[Withdrawal/Deposit]],0)</f>
        <v>1048.5919999999999</v>
      </c>
      <c r="H689" s="3">
        <f>Balance[[#This Row],[End of Day Account Value]]-Balance[[#This Row],[Cumulative sent]]</f>
        <v>214348.348</v>
      </c>
      <c r="I689" s="4">
        <f>IFERROR(Balance[[#This Row],[P/L]]/Balance[[#This Row],[Cumulative sent]],0)</f>
        <v>204.41539512031375</v>
      </c>
    </row>
    <row r="690" spans="1:9" x14ac:dyDescent="0.3">
      <c r="A690" t="s">
        <v>692</v>
      </c>
      <c r="B690" s="1">
        <v>-106338.53</v>
      </c>
      <c r="C690" s="1">
        <v>303411.73</v>
      </c>
      <c r="D690" s="1">
        <v>0</v>
      </c>
      <c r="E690" s="21">
        <v>0</v>
      </c>
      <c r="F690" s="1">
        <v>197073.2</v>
      </c>
      <c r="G690" s="2">
        <f>IF(ISNUMBER(G689),G689+Balance[[#This Row],[Withdrawal/Deposit]],0)</f>
        <v>1048.5919999999999</v>
      </c>
      <c r="H690" s="3">
        <f>Balance[[#This Row],[End of Day Account Value]]-Balance[[#This Row],[Cumulative sent]]</f>
        <v>196024.60800000001</v>
      </c>
      <c r="I690" s="4">
        <f>IFERROR(Balance[[#This Row],[P/L]]/Balance[[#This Row],[Cumulative sent]],0)</f>
        <v>186.94078154325041</v>
      </c>
    </row>
    <row r="691" spans="1:9" x14ac:dyDescent="0.3">
      <c r="A691" t="s">
        <v>693</v>
      </c>
      <c r="B691" s="1">
        <v>-106338.53</v>
      </c>
      <c r="C691" s="1">
        <v>295297.09999999998</v>
      </c>
      <c r="D691" s="1">
        <v>0</v>
      </c>
      <c r="E691" s="21">
        <v>0</v>
      </c>
      <c r="F691" s="1">
        <v>188958.57</v>
      </c>
      <c r="G691" s="2">
        <f>IF(ISNUMBER(G690),G690+Balance[[#This Row],[Withdrawal/Deposit]],0)</f>
        <v>1048.5919999999999</v>
      </c>
      <c r="H691" s="3">
        <f>Balance[[#This Row],[End of Day Account Value]]-Balance[[#This Row],[Cumulative sent]]</f>
        <v>187909.978</v>
      </c>
      <c r="I691" s="4">
        <f>IFERROR(Balance[[#This Row],[P/L]]/Balance[[#This Row],[Cumulative sent]],0)</f>
        <v>179.20218540671684</v>
      </c>
    </row>
    <row r="692" spans="1:9" x14ac:dyDescent="0.3">
      <c r="A692" t="s">
        <v>694</v>
      </c>
      <c r="B692" s="1">
        <v>-106338.53</v>
      </c>
      <c r="C692" s="1">
        <v>301854.23</v>
      </c>
      <c r="D692" s="1">
        <v>0</v>
      </c>
      <c r="E692" s="21">
        <v>0</v>
      </c>
      <c r="F692" s="1">
        <v>195515.7</v>
      </c>
      <c r="G692" s="2">
        <f>IF(ISNUMBER(G691),G691+Balance[[#This Row],[Withdrawal/Deposit]],0)</f>
        <v>1048.5919999999999</v>
      </c>
      <c r="H692" s="3">
        <f>Balance[[#This Row],[End of Day Account Value]]-Balance[[#This Row],[Cumulative sent]]</f>
        <v>194467.10800000001</v>
      </c>
      <c r="I692" s="4">
        <f>IFERROR(Balance[[#This Row],[P/L]]/Balance[[#This Row],[Cumulative sent]],0)</f>
        <v>185.45545645970981</v>
      </c>
    </row>
    <row r="693" spans="1:9" x14ac:dyDescent="0.3">
      <c r="A693" t="s">
        <v>695</v>
      </c>
      <c r="B693" s="1">
        <v>-106338.53</v>
      </c>
      <c r="C693" s="1">
        <v>262902.90000000002</v>
      </c>
      <c r="D693" s="1">
        <v>0</v>
      </c>
      <c r="E693" s="21">
        <v>0</v>
      </c>
      <c r="F693" s="1">
        <v>156564.37</v>
      </c>
      <c r="G693" s="2">
        <f>IF(ISNUMBER(G692),G692+Balance[[#This Row],[Withdrawal/Deposit]],0)</f>
        <v>1048.5919999999999</v>
      </c>
      <c r="H693" s="3">
        <f>Balance[[#This Row],[End of Day Account Value]]-Balance[[#This Row],[Cumulative sent]]</f>
        <v>155515.77799999999</v>
      </c>
      <c r="I693" s="4">
        <f>IFERROR(Balance[[#This Row],[P/L]]/Balance[[#This Row],[Cumulative sent]],0)</f>
        <v>148.30914025664893</v>
      </c>
    </row>
    <row r="694" spans="1:9" x14ac:dyDescent="0.3">
      <c r="A694" t="s">
        <v>696</v>
      </c>
      <c r="B694" s="1">
        <v>-106338.53</v>
      </c>
      <c r="C694" s="1">
        <v>268237.36</v>
      </c>
      <c r="D694" s="1">
        <v>0</v>
      </c>
      <c r="E694" s="21">
        <v>0</v>
      </c>
      <c r="F694" s="1">
        <v>161898.82999999999</v>
      </c>
      <c r="G694" s="2">
        <f>IF(ISNUMBER(G693),G693+Balance[[#This Row],[Withdrawal/Deposit]],0)</f>
        <v>1048.5919999999999</v>
      </c>
      <c r="H694" s="3">
        <f>Balance[[#This Row],[End of Day Account Value]]-Balance[[#This Row],[Cumulative sent]]</f>
        <v>160850.23799999998</v>
      </c>
      <c r="I694" s="4">
        <f>IFERROR(Balance[[#This Row],[P/L]]/Balance[[#This Row],[Cumulative sent]],0)</f>
        <v>153.39640012512015</v>
      </c>
    </row>
    <row r="695" spans="1:9" x14ac:dyDescent="0.3">
      <c r="A695" t="s">
        <v>697</v>
      </c>
      <c r="B695" s="1">
        <v>-106338.53</v>
      </c>
      <c r="C695" s="1">
        <v>299971.46000000002</v>
      </c>
      <c r="D695" s="1">
        <v>0</v>
      </c>
      <c r="E695" s="21">
        <v>0</v>
      </c>
      <c r="F695" s="1">
        <v>193632.93</v>
      </c>
      <c r="G695" s="2">
        <f>IF(ISNUMBER(G694),G694+Balance[[#This Row],[Withdrawal/Deposit]],0)</f>
        <v>1048.5919999999999</v>
      </c>
      <c r="H695" s="3">
        <f>Balance[[#This Row],[End of Day Account Value]]-Balance[[#This Row],[Cumulative sent]]</f>
        <v>192584.33799999999</v>
      </c>
      <c r="I695" s="4">
        <f>IFERROR(Balance[[#This Row],[P/L]]/Balance[[#This Row],[Cumulative sent]],0)</f>
        <v>183.65993446450099</v>
      </c>
    </row>
    <row r="696" spans="1:9" x14ac:dyDescent="0.3">
      <c r="A696" t="s">
        <v>698</v>
      </c>
      <c r="B696" s="1">
        <v>-106338.53</v>
      </c>
      <c r="C696" s="1">
        <v>298200</v>
      </c>
      <c r="D696" s="1">
        <v>0</v>
      </c>
      <c r="E696" s="21">
        <v>0</v>
      </c>
      <c r="F696" s="1">
        <v>191861.47</v>
      </c>
      <c r="G696" s="2">
        <f>IF(ISNUMBER(G695),G695+Balance[[#This Row],[Withdrawal/Deposit]],0)</f>
        <v>1048.5919999999999</v>
      </c>
      <c r="H696" s="3">
        <f>Balance[[#This Row],[End of Day Account Value]]-Balance[[#This Row],[Cumulative sent]]</f>
        <v>190812.878</v>
      </c>
      <c r="I696" s="4">
        <f>IFERROR(Balance[[#This Row],[P/L]]/Balance[[#This Row],[Cumulative sent]],0)</f>
        <v>181.9705643377024</v>
      </c>
    </row>
    <row r="697" spans="1:9" x14ac:dyDescent="0.3">
      <c r="A697" t="s">
        <v>699</v>
      </c>
      <c r="B697" s="1">
        <v>-106338.53</v>
      </c>
      <c r="C697" s="1">
        <v>284082.65999999997</v>
      </c>
      <c r="D697" s="1">
        <v>0</v>
      </c>
      <c r="E697" s="21">
        <v>0</v>
      </c>
      <c r="F697" s="1">
        <v>177744.13</v>
      </c>
      <c r="G697" s="2">
        <f>IF(ISNUMBER(G696),G696+Balance[[#This Row],[Withdrawal/Deposit]],0)</f>
        <v>1048.5919999999999</v>
      </c>
      <c r="H697" s="3">
        <f>Balance[[#This Row],[End of Day Account Value]]-Balance[[#This Row],[Cumulative sent]]</f>
        <v>176695.538</v>
      </c>
      <c r="I697" s="4">
        <f>IFERROR(Balance[[#This Row],[P/L]]/Balance[[#This Row],[Cumulative sent]],0)</f>
        <v>168.50742519492809</v>
      </c>
    </row>
    <row r="698" spans="1:9" x14ac:dyDescent="0.3">
      <c r="A698" t="s">
        <v>700</v>
      </c>
      <c r="B698" s="1">
        <v>-106338.53</v>
      </c>
      <c r="C698" s="1">
        <v>295216.08</v>
      </c>
      <c r="D698" s="1">
        <v>0</v>
      </c>
      <c r="E698" s="21">
        <v>0</v>
      </c>
      <c r="F698" s="1">
        <v>188877.55</v>
      </c>
      <c r="G698" s="2">
        <f>IF(ISNUMBER(G697),G697+Balance[[#This Row],[Withdrawal/Deposit]],0)</f>
        <v>1048.5919999999999</v>
      </c>
      <c r="H698" s="3">
        <f>Balance[[#This Row],[End of Day Account Value]]-Balance[[#This Row],[Cumulative sent]]</f>
        <v>187828.95799999998</v>
      </c>
      <c r="I698" s="4">
        <f>IFERROR(Balance[[#This Row],[P/L]]/Balance[[#This Row],[Cumulative sent]],0)</f>
        <v>179.12491989257978</v>
      </c>
    </row>
    <row r="699" spans="1:9" x14ac:dyDescent="0.3">
      <c r="A699" t="s">
        <v>701</v>
      </c>
      <c r="B699" s="1">
        <v>-106338.53</v>
      </c>
      <c r="C699" s="1">
        <v>289043.01</v>
      </c>
      <c r="D699" s="1">
        <v>0</v>
      </c>
      <c r="E699" s="21">
        <v>0</v>
      </c>
      <c r="F699" s="1">
        <v>182704.48</v>
      </c>
      <c r="G699" s="2">
        <f>IF(ISNUMBER(G698),G698+Balance[[#This Row],[Withdrawal/Deposit]],0)</f>
        <v>1048.5919999999999</v>
      </c>
      <c r="H699" s="3">
        <f>Balance[[#This Row],[End of Day Account Value]]-Balance[[#This Row],[Cumulative sent]]</f>
        <v>181655.88800000001</v>
      </c>
      <c r="I699" s="4">
        <f>IFERROR(Balance[[#This Row],[P/L]]/Balance[[#This Row],[Cumulative sent]],0)</f>
        <v>173.23791140882253</v>
      </c>
    </row>
    <row r="700" spans="1:9" x14ac:dyDescent="0.3">
      <c r="A700" t="s">
        <v>702</v>
      </c>
      <c r="B700" s="1">
        <v>-106338.53</v>
      </c>
      <c r="C700" s="1">
        <v>293820.5</v>
      </c>
      <c r="D700" s="1">
        <v>0</v>
      </c>
      <c r="E700" s="21">
        <v>0</v>
      </c>
      <c r="F700" s="1">
        <v>187481.97</v>
      </c>
      <c r="G700" s="2">
        <f>IF(ISNUMBER(G699),G699+Balance[[#This Row],[Withdrawal/Deposit]],0)</f>
        <v>1048.5919999999999</v>
      </c>
      <c r="H700" s="3">
        <f>Balance[[#This Row],[End of Day Account Value]]-Balance[[#This Row],[Cumulative sent]]</f>
        <v>186433.378</v>
      </c>
      <c r="I700" s="4">
        <f>IFERROR(Balance[[#This Row],[P/L]]/Balance[[#This Row],[Cumulative sent]],0)</f>
        <v>177.79401139814152</v>
      </c>
    </row>
    <row r="701" spans="1:9" x14ac:dyDescent="0.3">
      <c r="A701" t="s">
        <v>703</v>
      </c>
      <c r="B701" s="1">
        <v>-106338.53</v>
      </c>
      <c r="C701" s="1">
        <v>297056.32</v>
      </c>
      <c r="D701" s="1">
        <v>0</v>
      </c>
      <c r="E701" s="21">
        <v>0</v>
      </c>
      <c r="F701" s="1">
        <v>190717.79</v>
      </c>
      <c r="G701" s="2">
        <f>IF(ISNUMBER(G700),G700+Balance[[#This Row],[Withdrawal/Deposit]],0)</f>
        <v>1048.5919999999999</v>
      </c>
      <c r="H701" s="3">
        <f>Balance[[#This Row],[End of Day Account Value]]-Balance[[#This Row],[Cumulative sent]]</f>
        <v>189669.198</v>
      </c>
      <c r="I701" s="4">
        <f>IFERROR(Balance[[#This Row],[P/L]]/Balance[[#This Row],[Cumulative sent]],0)</f>
        <v>180.87988273799536</v>
      </c>
    </row>
    <row r="702" spans="1:9" x14ac:dyDescent="0.3">
      <c r="A702" t="s">
        <v>704</v>
      </c>
      <c r="B702" s="1">
        <v>-106338.53</v>
      </c>
      <c r="C702" s="1">
        <v>287279.05</v>
      </c>
      <c r="D702" s="1">
        <v>0</v>
      </c>
      <c r="E702" s="21">
        <v>0</v>
      </c>
      <c r="F702" s="1">
        <v>180940.52</v>
      </c>
      <c r="G702" s="2">
        <f>IF(ISNUMBER(G701),G701+Balance[[#This Row],[Withdrawal/Deposit]],0)</f>
        <v>1048.5919999999999</v>
      </c>
      <c r="H702" s="3">
        <f>Balance[[#This Row],[End of Day Account Value]]-Balance[[#This Row],[Cumulative sent]]</f>
        <v>179891.92799999999</v>
      </c>
      <c r="I702" s="4">
        <f>IFERROR(Balance[[#This Row],[P/L]]/Balance[[#This Row],[Cumulative sent]],0)</f>
        <v>171.55569373025924</v>
      </c>
    </row>
    <row r="703" spans="1:9" x14ac:dyDescent="0.3">
      <c r="A703" t="s">
        <v>705</v>
      </c>
      <c r="B703" s="1">
        <v>-106338.53</v>
      </c>
      <c r="C703" s="1">
        <v>271590</v>
      </c>
      <c r="D703" s="1">
        <v>0</v>
      </c>
      <c r="E703" s="21">
        <v>0</v>
      </c>
      <c r="F703" s="1">
        <v>165251.47</v>
      </c>
      <c r="G703" s="2">
        <f>IF(ISNUMBER(G702),G702+Balance[[#This Row],[Withdrawal/Deposit]],0)</f>
        <v>1048.5919999999999</v>
      </c>
      <c r="H703" s="3">
        <f>Balance[[#This Row],[End of Day Account Value]]-Balance[[#This Row],[Cumulative sent]]</f>
        <v>164202.878</v>
      </c>
      <c r="I703" s="4">
        <f>IFERROR(Balance[[#This Row],[P/L]]/Balance[[#This Row],[Cumulative sent]],0)</f>
        <v>156.59367799868778</v>
      </c>
    </row>
    <row r="704" spans="1:9" x14ac:dyDescent="0.3">
      <c r="A704" t="s">
        <v>706</v>
      </c>
      <c r="B704" s="1">
        <v>-106338.53</v>
      </c>
      <c r="C704" s="1">
        <v>276860.94</v>
      </c>
      <c r="D704" s="1">
        <v>0</v>
      </c>
      <c r="E704" s="21">
        <v>0</v>
      </c>
      <c r="F704" s="1">
        <v>170522.41</v>
      </c>
      <c r="G704" s="2">
        <f>IF(ISNUMBER(G703),G703+Balance[[#This Row],[Withdrawal/Deposit]],0)</f>
        <v>1048.5919999999999</v>
      </c>
      <c r="H704" s="3">
        <f>Balance[[#This Row],[End of Day Account Value]]-Balance[[#This Row],[Cumulative sent]]</f>
        <v>169473.818</v>
      </c>
      <c r="I704" s="4">
        <f>IFERROR(Balance[[#This Row],[P/L]]/Balance[[#This Row],[Cumulative sent]],0)</f>
        <v>161.62036139890446</v>
      </c>
    </row>
    <row r="705" spans="1:9" x14ac:dyDescent="0.3">
      <c r="A705" t="s">
        <v>707</v>
      </c>
      <c r="B705" s="1">
        <v>-106338.53</v>
      </c>
      <c r="C705" s="1">
        <v>292860.7</v>
      </c>
      <c r="D705" s="1">
        <v>0</v>
      </c>
      <c r="E705" s="21">
        <v>0</v>
      </c>
      <c r="F705" s="1">
        <v>186522.17</v>
      </c>
      <c r="G705" s="2">
        <f>IF(ISNUMBER(G704),G704+Balance[[#This Row],[Withdrawal/Deposit]],0)</f>
        <v>1048.5919999999999</v>
      </c>
      <c r="H705" s="3">
        <f>Balance[[#This Row],[End of Day Account Value]]-Balance[[#This Row],[Cumulative sent]]</f>
        <v>185473.57800000001</v>
      </c>
      <c r="I705" s="4">
        <f>IFERROR(Balance[[#This Row],[P/L]]/Balance[[#This Row],[Cumulative sent]],0)</f>
        <v>176.87868875596993</v>
      </c>
    </row>
    <row r="706" spans="1:9" x14ac:dyDescent="0.3">
      <c r="A706" t="s">
        <v>708</v>
      </c>
      <c r="B706" s="1">
        <v>-106933.72</v>
      </c>
      <c r="C706" s="1">
        <v>293272.82</v>
      </c>
      <c r="D706" s="1">
        <v>0</v>
      </c>
      <c r="E706" s="21">
        <v>-595.19000000000005</v>
      </c>
      <c r="F706" s="1">
        <v>186339.1</v>
      </c>
      <c r="G706" s="2">
        <f>IF(ISNUMBER(G705),G705+Balance[[#This Row],[Withdrawal/Deposit]],0)</f>
        <v>453.40199999999982</v>
      </c>
      <c r="H706" s="3">
        <f>Balance[[#This Row],[End of Day Account Value]]-Balance[[#This Row],[Cumulative sent]]</f>
        <v>185885.698</v>
      </c>
      <c r="I706" s="4">
        <f>IFERROR(Balance[[#This Row],[P/L]]/Balance[[#This Row],[Cumulative sent]],0)</f>
        <v>409.97988098861515</v>
      </c>
    </row>
    <row r="707" spans="1:9" x14ac:dyDescent="0.3">
      <c r="A707" t="s">
        <v>709</v>
      </c>
      <c r="B707" s="1">
        <v>-106933.72</v>
      </c>
      <c r="C707" s="1">
        <v>276813.52</v>
      </c>
      <c r="D707" s="1">
        <v>0</v>
      </c>
      <c r="E707" s="21">
        <v>0</v>
      </c>
      <c r="F707" s="1">
        <v>169879.8</v>
      </c>
      <c r="G707" s="2">
        <f>IF(ISNUMBER(G706),G706+Balance[[#This Row],[Withdrawal/Deposit]],0)</f>
        <v>453.40199999999982</v>
      </c>
      <c r="H707" s="3">
        <f>Balance[[#This Row],[End of Day Account Value]]-Balance[[#This Row],[Cumulative sent]]</f>
        <v>169426.39799999999</v>
      </c>
      <c r="I707" s="4">
        <f>IFERROR(Balance[[#This Row],[P/L]]/Balance[[#This Row],[Cumulative sent]],0)</f>
        <v>373.67810022893605</v>
      </c>
    </row>
    <row r="708" spans="1:9" x14ac:dyDescent="0.3">
      <c r="A708" t="s">
        <v>710</v>
      </c>
      <c r="B708" s="1">
        <v>-106933.72</v>
      </c>
      <c r="C708" s="1">
        <v>270179.58</v>
      </c>
      <c r="D708" s="1">
        <v>0</v>
      </c>
      <c r="E708" s="21">
        <v>0</v>
      </c>
      <c r="F708" s="1">
        <v>163245.85999999999</v>
      </c>
      <c r="G708" s="2">
        <f>IF(ISNUMBER(G707),G707+Balance[[#This Row],[Withdrawal/Deposit]],0)</f>
        <v>453.40199999999982</v>
      </c>
      <c r="H708" s="3">
        <f>Balance[[#This Row],[End of Day Account Value]]-Balance[[#This Row],[Cumulative sent]]</f>
        <v>162792.45799999998</v>
      </c>
      <c r="I708" s="4">
        <f>IFERROR(Balance[[#This Row],[P/L]]/Balance[[#This Row],[Cumulative sent]],0)</f>
        <v>359.04662529058112</v>
      </c>
    </row>
    <row r="709" spans="1:9" x14ac:dyDescent="0.3">
      <c r="A709" t="s">
        <v>711</v>
      </c>
      <c r="B709" s="1">
        <v>-106933.72</v>
      </c>
      <c r="C709" s="1">
        <v>257977.32</v>
      </c>
      <c r="D709" s="1">
        <v>0</v>
      </c>
      <c r="E709" s="21">
        <v>0</v>
      </c>
      <c r="F709" s="1">
        <v>151043.6</v>
      </c>
      <c r="G709" s="2">
        <f>IF(ISNUMBER(G708),G708+Balance[[#This Row],[Withdrawal/Deposit]],0)</f>
        <v>453.40199999999982</v>
      </c>
      <c r="H709" s="3">
        <f>Balance[[#This Row],[End of Day Account Value]]-Balance[[#This Row],[Cumulative sent]]</f>
        <v>150590.198</v>
      </c>
      <c r="I709" s="4">
        <f>IFERROR(Balance[[#This Row],[P/L]]/Balance[[#This Row],[Cumulative sent]],0)</f>
        <v>332.13395176907039</v>
      </c>
    </row>
    <row r="710" spans="1:9" x14ac:dyDescent="0.3">
      <c r="A710" t="s">
        <v>712</v>
      </c>
      <c r="B710" s="1">
        <v>-106942.67</v>
      </c>
      <c r="C710" s="1">
        <v>237622.39999999999</v>
      </c>
      <c r="D710" s="1">
        <v>0</v>
      </c>
      <c r="E710" s="21">
        <v>-8.9499999999999993</v>
      </c>
      <c r="F710" s="1">
        <v>130679.73</v>
      </c>
      <c r="G710" s="2">
        <f>IF(ISNUMBER(G709),G709+Balance[[#This Row],[Withdrawal/Deposit]],0)</f>
        <v>444.45199999999983</v>
      </c>
      <c r="H710" s="3">
        <f>Balance[[#This Row],[End of Day Account Value]]-Balance[[#This Row],[Cumulative sent]]</f>
        <v>130235.27799999999</v>
      </c>
      <c r="I710" s="4">
        <f>IFERROR(Balance[[#This Row],[P/L]]/Balance[[#This Row],[Cumulative sent]],0)</f>
        <v>293.02439408530063</v>
      </c>
    </row>
    <row r="711" spans="1:9" x14ac:dyDescent="0.3">
      <c r="A711" t="s">
        <v>713</v>
      </c>
      <c r="B711" s="1">
        <v>-106942.67</v>
      </c>
      <c r="C711" s="1">
        <v>250241.35</v>
      </c>
      <c r="D711" s="1">
        <v>0</v>
      </c>
      <c r="E711" s="21">
        <v>0</v>
      </c>
      <c r="F711" s="1">
        <v>143298.68</v>
      </c>
      <c r="G711" s="2">
        <f>IF(ISNUMBER(G710),G710+Balance[[#This Row],[Withdrawal/Deposit]],0)</f>
        <v>444.45199999999983</v>
      </c>
      <c r="H711" s="3">
        <f>Balance[[#This Row],[End of Day Account Value]]-Balance[[#This Row],[Cumulative sent]]</f>
        <v>142854.228</v>
      </c>
      <c r="I711" s="4">
        <f>IFERROR(Balance[[#This Row],[P/L]]/Balance[[#This Row],[Cumulative sent]],0)</f>
        <v>321.41654891866852</v>
      </c>
    </row>
    <row r="712" spans="1:9" x14ac:dyDescent="0.3">
      <c r="A712" t="s">
        <v>714</v>
      </c>
      <c r="B712" s="1">
        <v>-106942.67</v>
      </c>
      <c r="C712" s="1">
        <v>253421.78</v>
      </c>
      <c r="D712" s="1">
        <v>0</v>
      </c>
      <c r="E712" s="21">
        <v>0</v>
      </c>
      <c r="F712" s="1">
        <v>146479.10999999999</v>
      </c>
      <c r="G712" s="2">
        <f>IF(ISNUMBER(G711),G711+Balance[[#This Row],[Withdrawal/Deposit]],0)</f>
        <v>444.45199999999983</v>
      </c>
      <c r="H712" s="3">
        <f>Balance[[#This Row],[End of Day Account Value]]-Balance[[#This Row],[Cumulative sent]]</f>
        <v>146034.658</v>
      </c>
      <c r="I712" s="4">
        <f>IFERROR(Balance[[#This Row],[P/L]]/Balance[[#This Row],[Cumulative sent]],0)</f>
        <v>328.57239476928902</v>
      </c>
    </row>
    <row r="713" spans="1:9" x14ac:dyDescent="0.3">
      <c r="A713" t="s">
        <v>715</v>
      </c>
      <c r="B713" s="1">
        <v>-106942.67</v>
      </c>
      <c r="C713" s="1">
        <v>275121.42</v>
      </c>
      <c r="D713" s="1">
        <v>0</v>
      </c>
      <c r="E713" s="21">
        <v>0</v>
      </c>
      <c r="F713" s="1">
        <v>168178.75</v>
      </c>
      <c r="G713" s="2">
        <f>IF(ISNUMBER(G712),G712+Balance[[#This Row],[Withdrawal/Deposit]],0)</f>
        <v>444.45199999999983</v>
      </c>
      <c r="H713" s="3">
        <f>Balance[[#This Row],[End of Day Account Value]]-Balance[[#This Row],[Cumulative sent]]</f>
        <v>167734.29800000001</v>
      </c>
      <c r="I713" s="4">
        <f>IFERROR(Balance[[#This Row],[P/L]]/Balance[[#This Row],[Cumulative sent]],0)</f>
        <v>377.39575477216903</v>
      </c>
    </row>
    <row r="714" spans="1:9" x14ac:dyDescent="0.3">
      <c r="A714" t="s">
        <v>716</v>
      </c>
      <c r="B714" s="1">
        <v>-106942.67</v>
      </c>
      <c r="C714" s="1">
        <v>273337.28000000003</v>
      </c>
      <c r="D714" s="1">
        <v>0</v>
      </c>
      <c r="E714" s="21">
        <v>0</v>
      </c>
      <c r="F714" s="1">
        <v>166394.60999999999</v>
      </c>
      <c r="G714" s="2">
        <f>IF(ISNUMBER(G713),G713+Balance[[#This Row],[Withdrawal/Deposit]],0)</f>
        <v>444.45199999999983</v>
      </c>
      <c r="H714" s="3">
        <f>Balance[[#This Row],[End of Day Account Value]]-Balance[[#This Row],[Cumulative sent]]</f>
        <v>165950.158</v>
      </c>
      <c r="I714" s="4">
        <f>IFERROR(Balance[[#This Row],[P/L]]/Balance[[#This Row],[Cumulative sent]],0)</f>
        <v>373.38150801436387</v>
      </c>
    </row>
    <row r="715" spans="1:9" x14ac:dyDescent="0.3">
      <c r="A715" t="s">
        <v>717</v>
      </c>
      <c r="B715" s="1">
        <v>-106942.67</v>
      </c>
      <c r="C715" s="1">
        <v>278977.49</v>
      </c>
      <c r="D715" s="1">
        <v>0</v>
      </c>
      <c r="E715" s="21">
        <v>0</v>
      </c>
      <c r="F715" s="1">
        <v>172034.82</v>
      </c>
      <c r="G715" s="2">
        <f>IF(ISNUMBER(G714),G714+Balance[[#This Row],[Withdrawal/Deposit]],0)</f>
        <v>444.45199999999983</v>
      </c>
      <c r="H715" s="3">
        <f>Balance[[#This Row],[End of Day Account Value]]-Balance[[#This Row],[Cumulative sent]]</f>
        <v>171590.36800000002</v>
      </c>
      <c r="I715" s="4">
        <f>IFERROR(Balance[[#This Row],[P/L]]/Balance[[#This Row],[Cumulative sent]],0)</f>
        <v>386.07176477999894</v>
      </c>
    </row>
    <row r="716" spans="1:9" x14ac:dyDescent="0.3">
      <c r="A716" t="s">
        <v>718</v>
      </c>
      <c r="B716" s="1">
        <v>-106942.67</v>
      </c>
      <c r="C716" s="1">
        <v>264423.76</v>
      </c>
      <c r="D716" s="1">
        <v>0</v>
      </c>
      <c r="E716" s="21">
        <v>0</v>
      </c>
      <c r="F716" s="1">
        <v>157481.09</v>
      </c>
      <c r="G716" s="2">
        <f>IF(ISNUMBER(G715),G715+Balance[[#This Row],[Withdrawal/Deposit]],0)</f>
        <v>444.45199999999983</v>
      </c>
      <c r="H716" s="3">
        <f>Balance[[#This Row],[End of Day Account Value]]-Balance[[#This Row],[Cumulative sent]]</f>
        <v>157036.63800000001</v>
      </c>
      <c r="I716" s="4">
        <f>IFERROR(Balance[[#This Row],[P/L]]/Balance[[#This Row],[Cumulative sent]],0)</f>
        <v>353.32642895070796</v>
      </c>
    </row>
    <row r="717" spans="1:9" x14ac:dyDescent="0.3">
      <c r="A717" t="s">
        <v>719</v>
      </c>
      <c r="B717" s="1">
        <v>-106942.67</v>
      </c>
      <c r="C717" s="1">
        <v>264507.26</v>
      </c>
      <c r="D717" s="1">
        <v>0</v>
      </c>
      <c r="E717" s="21">
        <v>0</v>
      </c>
      <c r="F717" s="1">
        <v>157564.59</v>
      </c>
      <c r="G717" s="2">
        <f>IF(ISNUMBER(G716),G716+Balance[[#This Row],[Withdrawal/Deposit]],0)</f>
        <v>444.45199999999983</v>
      </c>
      <c r="H717" s="3">
        <f>Balance[[#This Row],[End of Day Account Value]]-Balance[[#This Row],[Cumulative sent]]</f>
        <v>157120.13800000001</v>
      </c>
      <c r="I717" s="4">
        <f>IFERROR(Balance[[#This Row],[P/L]]/Balance[[#This Row],[Cumulative sent]],0)</f>
        <v>353.51430075688728</v>
      </c>
    </row>
    <row r="718" spans="1:9" x14ac:dyDescent="0.3">
      <c r="A718" t="s">
        <v>720</v>
      </c>
      <c r="B718" s="1">
        <v>-106942.67</v>
      </c>
      <c r="C718" s="1">
        <v>252967.31</v>
      </c>
      <c r="D718" s="1">
        <v>0</v>
      </c>
      <c r="E718" s="21">
        <v>0</v>
      </c>
      <c r="F718" s="1">
        <v>146024.64000000001</v>
      </c>
      <c r="G718" s="2">
        <f>IF(ISNUMBER(G717),G717+Balance[[#This Row],[Withdrawal/Deposit]],0)</f>
        <v>444.45199999999983</v>
      </c>
      <c r="H718" s="3">
        <f>Balance[[#This Row],[End of Day Account Value]]-Balance[[#This Row],[Cumulative sent]]</f>
        <v>145580.18800000002</v>
      </c>
      <c r="I718" s="4">
        <f>IFERROR(Balance[[#This Row],[P/L]]/Balance[[#This Row],[Cumulative sent]],0)</f>
        <v>327.54985465247108</v>
      </c>
    </row>
    <row r="719" spans="1:9" x14ac:dyDescent="0.3">
      <c r="A719" t="s">
        <v>721</v>
      </c>
      <c r="B719" s="1">
        <v>-106942.67</v>
      </c>
      <c r="C719" s="1">
        <v>259850.04</v>
      </c>
      <c r="D719" s="1">
        <v>0</v>
      </c>
      <c r="E719" s="21">
        <v>0</v>
      </c>
      <c r="F719" s="1">
        <v>152907.37</v>
      </c>
      <c r="G719" s="2">
        <f>IF(ISNUMBER(G718),G718+Balance[[#This Row],[Withdrawal/Deposit]],0)</f>
        <v>444.45199999999983</v>
      </c>
      <c r="H719" s="3">
        <f>Balance[[#This Row],[End of Day Account Value]]-Balance[[#This Row],[Cumulative sent]]</f>
        <v>152462.91800000001</v>
      </c>
      <c r="I719" s="4">
        <f>IFERROR(Balance[[#This Row],[P/L]]/Balance[[#This Row],[Cumulative sent]],0)</f>
        <v>343.03573389252398</v>
      </c>
    </row>
    <row r="720" spans="1:9" x14ac:dyDescent="0.3">
      <c r="A720" t="s">
        <v>722</v>
      </c>
      <c r="B720" s="1">
        <v>-106942.67</v>
      </c>
      <c r="C720" s="1">
        <v>271258.38</v>
      </c>
      <c r="D720" s="1">
        <v>0</v>
      </c>
      <c r="E720" s="21">
        <v>0</v>
      </c>
      <c r="F720" s="1">
        <v>164315.71</v>
      </c>
      <c r="G720" s="2">
        <f>IF(ISNUMBER(G719),G719+Balance[[#This Row],[Withdrawal/Deposit]],0)</f>
        <v>444.45199999999983</v>
      </c>
      <c r="H720" s="3">
        <f>Balance[[#This Row],[End of Day Account Value]]-Balance[[#This Row],[Cumulative sent]]</f>
        <v>163871.258</v>
      </c>
      <c r="I720" s="4">
        <f>IFERROR(Balance[[#This Row],[P/L]]/Balance[[#This Row],[Cumulative sent]],0)</f>
        <v>368.70406253093711</v>
      </c>
    </row>
    <row r="721" spans="1:9" x14ac:dyDescent="0.3">
      <c r="A721" t="s">
        <v>723</v>
      </c>
      <c r="B721" s="1">
        <v>-106942.67</v>
      </c>
      <c r="C721" s="1">
        <v>264208.3</v>
      </c>
      <c r="D721" s="1">
        <v>0</v>
      </c>
      <c r="E721" s="21">
        <v>0</v>
      </c>
      <c r="F721" s="1">
        <v>157265.63</v>
      </c>
      <c r="G721" s="2">
        <f>IF(ISNUMBER(G720),G720+Balance[[#This Row],[Withdrawal/Deposit]],0)</f>
        <v>444.45199999999983</v>
      </c>
      <c r="H721" s="3">
        <f>Balance[[#This Row],[End of Day Account Value]]-Balance[[#This Row],[Cumulative sent]]</f>
        <v>156821.17800000001</v>
      </c>
      <c r="I721" s="4">
        <f>IFERROR(Balance[[#This Row],[P/L]]/Balance[[#This Row],[Cumulative sent]],0)</f>
        <v>352.84165219191289</v>
      </c>
    </row>
    <row r="722" spans="1:9" x14ac:dyDescent="0.3">
      <c r="A722" t="s">
        <v>724</v>
      </c>
      <c r="B722" s="1">
        <v>-106942.67</v>
      </c>
      <c r="C722" s="1">
        <v>249582.9</v>
      </c>
      <c r="D722" s="1">
        <v>0</v>
      </c>
      <c r="E722" s="21">
        <v>0</v>
      </c>
      <c r="F722" s="1">
        <v>142640.23000000001</v>
      </c>
      <c r="G722" s="2">
        <f>IF(ISNUMBER(G721),G721+Balance[[#This Row],[Withdrawal/Deposit]],0)</f>
        <v>444.45199999999983</v>
      </c>
      <c r="H722" s="3">
        <f>Balance[[#This Row],[End of Day Account Value]]-Balance[[#This Row],[Cumulative sent]]</f>
        <v>142195.77800000002</v>
      </c>
      <c r="I722" s="4">
        <f>IFERROR(Balance[[#This Row],[P/L]]/Balance[[#This Row],[Cumulative sent]],0)</f>
        <v>319.93506160395287</v>
      </c>
    </row>
    <row r="723" spans="1:9" x14ac:dyDescent="0.3">
      <c r="A723" t="s">
        <v>725</v>
      </c>
      <c r="B723" s="1">
        <v>-106942.67</v>
      </c>
      <c r="C723" s="1">
        <v>239447.59</v>
      </c>
      <c r="D723" s="1">
        <v>0</v>
      </c>
      <c r="E723" s="21">
        <v>0</v>
      </c>
      <c r="F723" s="1">
        <v>132504.92000000001</v>
      </c>
      <c r="G723" s="2">
        <f>IF(ISNUMBER(G722),G722+Balance[[#This Row],[Withdrawal/Deposit]],0)</f>
        <v>444.45199999999983</v>
      </c>
      <c r="H723" s="3">
        <f>Balance[[#This Row],[End of Day Account Value]]-Balance[[#This Row],[Cumulative sent]]</f>
        <v>132060.46800000002</v>
      </c>
      <c r="I723" s="4">
        <f>IFERROR(Balance[[#This Row],[P/L]]/Balance[[#This Row],[Cumulative sent]],0)</f>
        <v>297.13100177297002</v>
      </c>
    </row>
    <row r="724" spans="1:9" x14ac:dyDescent="0.3">
      <c r="A724" t="s">
        <v>726</v>
      </c>
      <c r="B724" s="1">
        <v>-106942.67</v>
      </c>
      <c r="C724" s="1">
        <v>251330.66</v>
      </c>
      <c r="D724" s="1">
        <v>0</v>
      </c>
      <c r="E724" s="21">
        <v>0</v>
      </c>
      <c r="F724" s="1">
        <v>144387.99</v>
      </c>
      <c r="G724" s="2">
        <f>IF(ISNUMBER(G723),G723+Balance[[#This Row],[Withdrawal/Deposit]],0)</f>
        <v>444.45199999999983</v>
      </c>
      <c r="H724" s="3">
        <f>Balance[[#This Row],[End of Day Account Value]]-Balance[[#This Row],[Cumulative sent]]</f>
        <v>143943.538</v>
      </c>
      <c r="I724" s="4">
        <f>IFERROR(Balance[[#This Row],[P/L]]/Balance[[#This Row],[Cumulative sent]],0)</f>
        <v>323.86745475326933</v>
      </c>
    </row>
    <row r="725" spans="1:9" x14ac:dyDescent="0.3">
      <c r="A725" t="s">
        <v>727</v>
      </c>
      <c r="B725" s="1">
        <v>-107483.31</v>
      </c>
      <c r="C725" s="1">
        <v>264283.61</v>
      </c>
      <c r="D725" s="1">
        <v>0</v>
      </c>
      <c r="E725" s="21">
        <v>-540.64</v>
      </c>
      <c r="F725" s="1">
        <v>156800.29999999999</v>
      </c>
      <c r="G725" s="2">
        <f>IF(ISNUMBER(G724),G724+Balance[[#This Row],[Withdrawal/Deposit]],0)</f>
        <v>-96.188000000000159</v>
      </c>
      <c r="H725" s="3">
        <f>Balance[[#This Row],[End of Day Account Value]]-Balance[[#This Row],[Cumulative sent]]</f>
        <v>156896.48799999998</v>
      </c>
      <c r="I725" s="4">
        <f>IFERROR(Balance[[#This Row],[P/L]]/Balance[[#This Row],[Cumulative sent]],0)</f>
        <v>-1631.144092818228</v>
      </c>
    </row>
    <row r="726" spans="1:9" x14ac:dyDescent="0.3">
      <c r="A726" t="s">
        <v>728</v>
      </c>
      <c r="B726" s="1">
        <v>-107483.31</v>
      </c>
      <c r="C726" s="1">
        <v>274726.76</v>
      </c>
      <c r="D726" s="1">
        <v>0</v>
      </c>
      <c r="E726" s="21">
        <v>0</v>
      </c>
      <c r="F726" s="1">
        <v>167243.45000000001</v>
      </c>
      <c r="G726" s="2">
        <f>IF(ISNUMBER(G725),G725+Balance[[#This Row],[Withdrawal/Deposit]],0)</f>
        <v>-96.188000000000159</v>
      </c>
      <c r="H726" s="3">
        <f>Balance[[#This Row],[End of Day Account Value]]-Balance[[#This Row],[Cumulative sent]]</f>
        <v>167339.63800000001</v>
      </c>
      <c r="I726" s="4">
        <f>IFERROR(Balance[[#This Row],[P/L]]/Balance[[#This Row],[Cumulative sent]],0)</f>
        <v>-1739.7142886846564</v>
      </c>
    </row>
    <row r="727" spans="1:9" x14ac:dyDescent="0.3">
      <c r="A727" t="s">
        <v>729</v>
      </c>
      <c r="B727" s="1">
        <v>-107483.31</v>
      </c>
      <c r="C727" s="1">
        <v>286753.25</v>
      </c>
      <c r="D727" s="1">
        <v>0</v>
      </c>
      <c r="E727" s="21">
        <v>0</v>
      </c>
      <c r="F727" s="1">
        <v>179269.94</v>
      </c>
      <c r="G727" s="2">
        <f>IF(ISNUMBER(G726),G726+Balance[[#This Row],[Withdrawal/Deposit]],0)</f>
        <v>-96.188000000000159</v>
      </c>
      <c r="H727" s="3">
        <f>Balance[[#This Row],[End of Day Account Value]]-Balance[[#This Row],[Cumulative sent]]</f>
        <v>179366.128</v>
      </c>
      <c r="I727" s="4">
        <f>IFERROR(Balance[[#This Row],[P/L]]/Balance[[#This Row],[Cumulative sent]],0)</f>
        <v>-1864.7453736432788</v>
      </c>
    </row>
    <row r="728" spans="1:9" x14ac:dyDescent="0.3">
      <c r="A728" t="s">
        <v>730</v>
      </c>
      <c r="B728" s="1">
        <v>-107483.31</v>
      </c>
      <c r="C728" s="1">
        <v>292748.53999999998</v>
      </c>
      <c r="D728" s="1">
        <v>0</v>
      </c>
      <c r="E728" s="21">
        <v>0</v>
      </c>
      <c r="F728" s="1">
        <v>185265.23</v>
      </c>
      <c r="G728" s="2">
        <f>IF(ISNUMBER(G727),G727+Balance[[#This Row],[Withdrawal/Deposit]],0)</f>
        <v>-96.188000000000159</v>
      </c>
      <c r="H728" s="3">
        <f>Balance[[#This Row],[End of Day Account Value]]-Balance[[#This Row],[Cumulative sent]]</f>
        <v>185361.41800000001</v>
      </c>
      <c r="I728" s="4">
        <f>IFERROR(Balance[[#This Row],[P/L]]/Balance[[#This Row],[Cumulative sent]],0)</f>
        <v>-1927.0742504262455</v>
      </c>
    </row>
    <row r="729" spans="1:9" x14ac:dyDescent="0.3">
      <c r="A729" t="s">
        <v>731</v>
      </c>
      <c r="B729" s="1">
        <v>-107492.26</v>
      </c>
      <c r="C729" s="1">
        <v>319346.3</v>
      </c>
      <c r="D729" s="1">
        <v>0</v>
      </c>
      <c r="E729" s="21">
        <v>-8.9499999999999993</v>
      </c>
      <c r="F729" s="1">
        <v>211854.04</v>
      </c>
      <c r="G729" s="2">
        <f>IF(ISNUMBER(G728),G728+Balance[[#This Row],[Withdrawal/Deposit]],0)</f>
        <v>-105.13800000000016</v>
      </c>
      <c r="H729" s="3">
        <f>Balance[[#This Row],[End of Day Account Value]]-Balance[[#This Row],[Cumulative sent]]</f>
        <v>211959.17800000001</v>
      </c>
      <c r="I729" s="4">
        <f>IFERROR(Balance[[#This Row],[P/L]]/Balance[[#This Row],[Cumulative sent]],0)</f>
        <v>-2016.0092259696751</v>
      </c>
    </row>
    <row r="730" spans="1:9" x14ac:dyDescent="0.3">
      <c r="A730" t="s">
        <v>732</v>
      </c>
      <c r="B730" s="1">
        <v>-107492.26</v>
      </c>
      <c r="C730" s="1">
        <v>321344.49</v>
      </c>
      <c r="D730" s="1">
        <v>0</v>
      </c>
      <c r="E730" s="21">
        <v>0</v>
      </c>
      <c r="F730" s="1">
        <v>213852.23</v>
      </c>
      <c r="G730" s="2">
        <f>IF(ISNUMBER(G729),G729+Balance[[#This Row],[Withdrawal/Deposit]],0)</f>
        <v>-105.13800000000016</v>
      </c>
      <c r="H730" s="3">
        <f>Balance[[#This Row],[End of Day Account Value]]-Balance[[#This Row],[Cumulative sent]]</f>
        <v>213957.36800000002</v>
      </c>
      <c r="I730" s="4">
        <f>IFERROR(Balance[[#This Row],[P/L]]/Balance[[#This Row],[Cumulative sent]],0)</f>
        <v>-2035.0146283931565</v>
      </c>
    </row>
    <row r="731" spans="1:9" x14ac:dyDescent="0.3">
      <c r="A731" t="s">
        <v>733</v>
      </c>
      <c r="B731" s="1">
        <v>-107492.26</v>
      </c>
      <c r="C731" s="1">
        <v>326282.11</v>
      </c>
      <c r="D731" s="1">
        <v>0</v>
      </c>
      <c r="E731" s="21">
        <v>0</v>
      </c>
      <c r="F731" s="1">
        <v>218789.85</v>
      </c>
      <c r="G731" s="2">
        <f>IF(ISNUMBER(G730),G730+Balance[[#This Row],[Withdrawal/Deposit]],0)</f>
        <v>-105.13800000000016</v>
      </c>
      <c r="H731" s="3">
        <f>Balance[[#This Row],[End of Day Account Value]]-Balance[[#This Row],[Cumulative sent]]</f>
        <v>218894.98800000001</v>
      </c>
      <c r="I731" s="4">
        <f>IFERROR(Balance[[#This Row],[P/L]]/Balance[[#This Row],[Cumulative sent]],0)</f>
        <v>-2081.9778576727699</v>
      </c>
    </row>
    <row r="732" spans="1:9" x14ac:dyDescent="0.3">
      <c r="A732" t="s">
        <v>734</v>
      </c>
      <c r="B732" s="1">
        <v>-107492.26</v>
      </c>
      <c r="C732" s="1">
        <v>324880.96000000002</v>
      </c>
      <c r="D732" s="1">
        <v>0</v>
      </c>
      <c r="E732" s="21">
        <v>0</v>
      </c>
      <c r="F732" s="1">
        <v>217388.7</v>
      </c>
      <c r="G732" s="2">
        <f>IF(ISNUMBER(G731),G731+Balance[[#This Row],[Withdrawal/Deposit]],0)</f>
        <v>-105.13800000000016</v>
      </c>
      <c r="H732" s="3">
        <f>Balance[[#This Row],[End of Day Account Value]]-Balance[[#This Row],[Cumulative sent]]</f>
        <v>217493.83800000002</v>
      </c>
      <c r="I732" s="4">
        <f>IFERROR(Balance[[#This Row],[P/L]]/Balance[[#This Row],[Cumulative sent]],0)</f>
        <v>-2068.6510871426094</v>
      </c>
    </row>
    <row r="733" spans="1:9" x14ac:dyDescent="0.3">
      <c r="A733" t="s">
        <v>735</v>
      </c>
      <c r="B733" s="1">
        <v>-107492.26</v>
      </c>
      <c r="C733" s="1">
        <v>355181.4</v>
      </c>
      <c r="D733" s="1">
        <v>0</v>
      </c>
      <c r="E733" s="21">
        <v>0</v>
      </c>
      <c r="F733" s="1">
        <v>247689.14</v>
      </c>
      <c r="G733" s="2">
        <f>IF(ISNUMBER(G732),G732+Balance[[#This Row],[Withdrawal/Deposit]],0)</f>
        <v>-105.13800000000016</v>
      </c>
      <c r="H733" s="3">
        <f>Balance[[#This Row],[End of Day Account Value]]-Balance[[#This Row],[Cumulative sent]]</f>
        <v>247794.27800000002</v>
      </c>
      <c r="I733" s="4">
        <f>IFERROR(Balance[[#This Row],[P/L]]/Balance[[#This Row],[Cumulative sent]],0)</f>
        <v>-2356.8479331925623</v>
      </c>
    </row>
    <row r="734" spans="1:9" x14ac:dyDescent="0.3">
      <c r="A734" t="s">
        <v>736</v>
      </c>
      <c r="B734" s="1">
        <v>-107492.26</v>
      </c>
      <c r="C734" s="1">
        <v>357904.06</v>
      </c>
      <c r="D734" s="1">
        <v>0</v>
      </c>
      <c r="E734" s="21">
        <v>0</v>
      </c>
      <c r="F734" s="1">
        <v>250411.8</v>
      </c>
      <c r="G734" s="2">
        <f>IF(ISNUMBER(G733),G733+Balance[[#This Row],[Withdrawal/Deposit]],0)</f>
        <v>-105.13800000000016</v>
      </c>
      <c r="H734" s="3">
        <f>Balance[[#This Row],[End of Day Account Value]]-Balance[[#This Row],[Cumulative sent]]</f>
        <v>250516.93799999999</v>
      </c>
      <c r="I734" s="4">
        <f>IFERROR(Balance[[#This Row],[P/L]]/Balance[[#This Row],[Cumulative sent]],0)</f>
        <v>-2382.7439936083965</v>
      </c>
    </row>
    <row r="735" spans="1:9" x14ac:dyDescent="0.3">
      <c r="A735" t="s">
        <v>737</v>
      </c>
      <c r="B735" s="1">
        <v>-107492.26</v>
      </c>
      <c r="C735" s="1">
        <v>355610.16</v>
      </c>
      <c r="D735" s="1">
        <v>0</v>
      </c>
      <c r="E735" s="21">
        <v>0</v>
      </c>
      <c r="F735" s="1">
        <v>248117.9</v>
      </c>
      <c r="G735" s="2">
        <f>IF(ISNUMBER(G734),G734+Balance[[#This Row],[Withdrawal/Deposit]],0)</f>
        <v>-105.13800000000016</v>
      </c>
      <c r="H735" s="3">
        <f>Balance[[#This Row],[End of Day Account Value]]-Balance[[#This Row],[Cumulative sent]]</f>
        <v>248223.038</v>
      </c>
      <c r="I735" s="4">
        <f>IFERROR(Balance[[#This Row],[P/L]]/Balance[[#This Row],[Cumulative sent]],0)</f>
        <v>-2360.9260020163938</v>
      </c>
    </row>
    <row r="736" spans="1:9" x14ac:dyDescent="0.3">
      <c r="A736" t="s">
        <v>738</v>
      </c>
      <c r="B736" s="1">
        <v>-107492.26</v>
      </c>
      <c r="C736" s="1">
        <v>349858.39</v>
      </c>
      <c r="D736" s="1">
        <v>0</v>
      </c>
      <c r="E736" s="21">
        <v>0</v>
      </c>
      <c r="F736" s="1">
        <v>242366.13</v>
      </c>
      <c r="G736" s="2">
        <f>IF(ISNUMBER(G735),G735+Balance[[#This Row],[Withdrawal/Deposit]],0)</f>
        <v>-105.13800000000016</v>
      </c>
      <c r="H736" s="3">
        <f>Balance[[#This Row],[End of Day Account Value]]-Balance[[#This Row],[Cumulative sent]]</f>
        <v>242471.26800000001</v>
      </c>
      <c r="I736" s="4">
        <f>IFERROR(Balance[[#This Row],[P/L]]/Balance[[#This Row],[Cumulative sent]],0)</f>
        <v>-2306.2191405581202</v>
      </c>
    </row>
    <row r="737" spans="1:9" x14ac:dyDescent="0.3">
      <c r="A737" t="s">
        <v>739</v>
      </c>
      <c r="B737" s="1">
        <v>-107492.26</v>
      </c>
      <c r="C737" s="1">
        <v>352151.2</v>
      </c>
      <c r="D737" s="1">
        <v>0</v>
      </c>
      <c r="E737" s="21">
        <v>0</v>
      </c>
      <c r="F737" s="1">
        <v>244658.94</v>
      </c>
      <c r="G737" s="2">
        <f>IF(ISNUMBER(G736),G736+Balance[[#This Row],[Withdrawal/Deposit]],0)</f>
        <v>-105.13800000000016</v>
      </c>
      <c r="H737" s="3">
        <f>Balance[[#This Row],[End of Day Account Value]]-Balance[[#This Row],[Cumulative sent]]</f>
        <v>244764.07800000001</v>
      </c>
      <c r="I737" s="4">
        <f>IFERROR(Balance[[#This Row],[P/L]]/Balance[[#This Row],[Cumulative sent]],0)</f>
        <v>-2328.0267648233716</v>
      </c>
    </row>
    <row r="738" spans="1:9" x14ac:dyDescent="0.3">
      <c r="A738" t="s">
        <v>740</v>
      </c>
      <c r="B738" s="1">
        <v>-107492.26</v>
      </c>
      <c r="C738" s="1">
        <v>374488.22</v>
      </c>
      <c r="D738" s="1">
        <v>0</v>
      </c>
      <c r="E738" s="21">
        <v>0</v>
      </c>
      <c r="F738" s="1">
        <v>266995.96000000002</v>
      </c>
      <c r="G738" s="2">
        <f>IF(ISNUMBER(G737),G737+Balance[[#This Row],[Withdrawal/Deposit]],0)</f>
        <v>-105.13800000000016</v>
      </c>
      <c r="H738" s="3">
        <f>Balance[[#This Row],[End of Day Account Value]]-Balance[[#This Row],[Cumulative sent]]</f>
        <v>267101.098</v>
      </c>
      <c r="I738" s="4">
        <f>IFERROR(Balance[[#This Row],[P/L]]/Balance[[#This Row],[Cumulative sent]],0)</f>
        <v>-2540.4810629838839</v>
      </c>
    </row>
    <row r="739" spans="1:9" x14ac:dyDescent="0.3">
      <c r="A739" t="s">
        <v>741</v>
      </c>
      <c r="B739" s="1">
        <v>-107492.26</v>
      </c>
      <c r="C739" s="1">
        <v>354680.38</v>
      </c>
      <c r="D739" s="1">
        <v>0</v>
      </c>
      <c r="E739" s="21">
        <v>0</v>
      </c>
      <c r="F739" s="1">
        <v>247188.12</v>
      </c>
      <c r="G739" s="2">
        <f>IF(ISNUMBER(G738),G738+Balance[[#This Row],[Withdrawal/Deposit]],0)</f>
        <v>-105.13800000000016</v>
      </c>
      <c r="H739" s="3">
        <f>Balance[[#This Row],[End of Day Account Value]]-Balance[[#This Row],[Cumulative sent]]</f>
        <v>247293.258</v>
      </c>
      <c r="I739" s="4">
        <f>IFERROR(Balance[[#This Row],[P/L]]/Balance[[#This Row],[Cumulative sent]],0)</f>
        <v>-2352.0825771842683</v>
      </c>
    </row>
    <row r="740" spans="1:9" x14ac:dyDescent="0.3">
      <c r="A740" t="s">
        <v>742</v>
      </c>
      <c r="B740" s="1">
        <v>-107492.26</v>
      </c>
      <c r="C740" s="1">
        <v>338201.66</v>
      </c>
      <c r="D740" s="1">
        <v>0</v>
      </c>
      <c r="E740" s="21">
        <v>0</v>
      </c>
      <c r="F740" s="1">
        <v>230709.4</v>
      </c>
      <c r="G740" s="2">
        <f>IF(ISNUMBER(G739),G739+Balance[[#This Row],[Withdrawal/Deposit]],0)</f>
        <v>-105.13800000000016</v>
      </c>
      <c r="H740" s="3">
        <f>Balance[[#This Row],[End of Day Account Value]]-Balance[[#This Row],[Cumulative sent]]</f>
        <v>230814.538</v>
      </c>
      <c r="I740" s="4">
        <f>IFERROR(Balance[[#This Row],[P/L]]/Balance[[#This Row],[Cumulative sent]],0)</f>
        <v>-2195.348380224083</v>
      </c>
    </row>
    <row r="741" spans="1:9" x14ac:dyDescent="0.3">
      <c r="A741" t="s">
        <v>743</v>
      </c>
      <c r="B741" s="1">
        <v>-107492.26</v>
      </c>
      <c r="C741" s="1">
        <v>342035.63</v>
      </c>
      <c r="D741" s="1">
        <v>0</v>
      </c>
      <c r="E741" s="21">
        <v>0</v>
      </c>
      <c r="F741" s="1">
        <v>234543.37</v>
      </c>
      <c r="G741" s="2">
        <f>IF(ISNUMBER(G740),G740+Balance[[#This Row],[Withdrawal/Deposit]],0)</f>
        <v>-105.13800000000016</v>
      </c>
      <c r="H741" s="3">
        <f>Balance[[#This Row],[End of Day Account Value]]-Balance[[#This Row],[Cumulative sent]]</f>
        <v>234648.508</v>
      </c>
      <c r="I741" s="4">
        <f>IFERROR(Balance[[#This Row],[P/L]]/Balance[[#This Row],[Cumulative sent]],0)</f>
        <v>-2231.8144533850714</v>
      </c>
    </row>
    <row r="742" spans="1:9" x14ac:dyDescent="0.3">
      <c r="A742" t="s">
        <v>744</v>
      </c>
      <c r="B742" s="1">
        <v>-107492.26</v>
      </c>
      <c r="C742" s="1">
        <v>330147.34999999998</v>
      </c>
      <c r="D742" s="1">
        <v>0</v>
      </c>
      <c r="E742" s="21">
        <v>0</v>
      </c>
      <c r="F742" s="1">
        <v>222655.09</v>
      </c>
      <c r="G742" s="2">
        <f>IF(ISNUMBER(G741),G741+Balance[[#This Row],[Withdrawal/Deposit]],0)</f>
        <v>-105.13800000000016</v>
      </c>
      <c r="H742" s="3">
        <f>Balance[[#This Row],[End of Day Account Value]]-Balance[[#This Row],[Cumulative sent]]</f>
        <v>222760.228</v>
      </c>
      <c r="I742" s="4">
        <f>IFERROR(Balance[[#This Row],[P/L]]/Balance[[#This Row],[Cumulative sent]],0)</f>
        <v>-2118.7413494645102</v>
      </c>
    </row>
    <row r="743" spans="1:9" x14ac:dyDescent="0.3">
      <c r="A743" t="s">
        <v>745</v>
      </c>
      <c r="B743" s="1">
        <v>-107492.26</v>
      </c>
      <c r="C743" s="1">
        <v>311775.08</v>
      </c>
      <c r="D743" s="1">
        <v>0</v>
      </c>
      <c r="E743" s="21">
        <v>0</v>
      </c>
      <c r="F743" s="1">
        <v>204282.82</v>
      </c>
      <c r="G743" s="2">
        <f>IF(ISNUMBER(G742),G742+Balance[[#This Row],[Withdrawal/Deposit]],0)</f>
        <v>-105.13800000000016</v>
      </c>
      <c r="H743" s="3">
        <f>Balance[[#This Row],[End of Day Account Value]]-Balance[[#This Row],[Cumulative sent]]</f>
        <v>204387.95800000001</v>
      </c>
      <c r="I743" s="4">
        <f>IFERROR(Balance[[#This Row],[P/L]]/Balance[[#This Row],[Cumulative sent]],0)</f>
        <v>-1943.9970134489879</v>
      </c>
    </row>
    <row r="744" spans="1:9" x14ac:dyDescent="0.3">
      <c r="A744" t="s">
        <v>746</v>
      </c>
      <c r="B744" s="1">
        <v>-107492.26</v>
      </c>
      <c r="C744" s="1">
        <v>315179.24</v>
      </c>
      <c r="D744" s="1">
        <v>0</v>
      </c>
      <c r="E744" s="21">
        <v>0</v>
      </c>
      <c r="F744" s="1">
        <v>207686.98</v>
      </c>
      <c r="G744" s="2">
        <f>IF(ISNUMBER(G743),G743+Balance[[#This Row],[Withdrawal/Deposit]],0)</f>
        <v>-105.13800000000016</v>
      </c>
      <c r="H744" s="3">
        <f>Balance[[#This Row],[End of Day Account Value]]-Balance[[#This Row],[Cumulative sent]]</f>
        <v>207792.11800000002</v>
      </c>
      <c r="I744" s="4">
        <f>IFERROR(Balance[[#This Row],[P/L]]/Balance[[#This Row],[Cumulative sent]],0)</f>
        <v>-1976.3750309117513</v>
      </c>
    </row>
    <row r="745" spans="1:9" x14ac:dyDescent="0.3">
      <c r="A745" t="s">
        <v>747</v>
      </c>
      <c r="B745" s="1">
        <v>-107492.26</v>
      </c>
      <c r="C745" s="1">
        <v>327399.96000000002</v>
      </c>
      <c r="D745" s="1">
        <v>0</v>
      </c>
      <c r="E745" s="21">
        <v>0</v>
      </c>
      <c r="F745" s="1">
        <v>219907.7</v>
      </c>
      <c r="G745" s="2">
        <f>IF(ISNUMBER(G744),G744+Balance[[#This Row],[Withdrawal/Deposit]],0)</f>
        <v>-105.13800000000016</v>
      </c>
      <c r="H745" s="3">
        <f>Balance[[#This Row],[End of Day Account Value]]-Balance[[#This Row],[Cumulative sent]]</f>
        <v>220012.83800000002</v>
      </c>
      <c r="I745" s="4">
        <f>IFERROR(Balance[[#This Row],[P/L]]/Balance[[#This Row],[Cumulative sent]],0)</f>
        <v>-2092.6100743784327</v>
      </c>
    </row>
    <row r="746" spans="1:9" x14ac:dyDescent="0.3">
      <c r="A746" t="s">
        <v>748</v>
      </c>
      <c r="B746" s="1">
        <v>-107492.26</v>
      </c>
      <c r="C746" s="1">
        <v>314117.23</v>
      </c>
      <c r="D746" s="1">
        <v>0</v>
      </c>
      <c r="E746" s="21">
        <v>0</v>
      </c>
      <c r="F746" s="1">
        <v>206624.97</v>
      </c>
      <c r="G746" s="2">
        <f>IF(ISNUMBER(G745),G745+Balance[[#This Row],[Withdrawal/Deposit]],0)</f>
        <v>-105.13800000000016</v>
      </c>
      <c r="H746" s="3">
        <f>Balance[[#This Row],[End of Day Account Value]]-Balance[[#This Row],[Cumulative sent]]</f>
        <v>206730.10800000001</v>
      </c>
      <c r="I746" s="4">
        <f>IFERROR(Balance[[#This Row],[P/L]]/Balance[[#This Row],[Cumulative sent]],0)</f>
        <v>-1966.2739256976515</v>
      </c>
    </row>
    <row r="747" spans="1:9" x14ac:dyDescent="0.3">
      <c r="A747" t="s">
        <v>749</v>
      </c>
      <c r="B747" s="1">
        <v>-108093.91</v>
      </c>
      <c r="C747" s="1">
        <v>320656.51</v>
      </c>
      <c r="D747" s="1">
        <v>0</v>
      </c>
      <c r="E747" s="21">
        <v>-601.65</v>
      </c>
      <c r="F747" s="1">
        <v>212562.6</v>
      </c>
      <c r="G747" s="2">
        <f>IF(ISNUMBER(G746),G746+Balance[[#This Row],[Withdrawal/Deposit]],0)</f>
        <v>-706.78800000000012</v>
      </c>
      <c r="H747" s="3">
        <f>Balance[[#This Row],[End of Day Account Value]]-Balance[[#This Row],[Cumulative sent]]</f>
        <v>213269.38800000001</v>
      </c>
      <c r="I747" s="4">
        <f>IFERROR(Balance[[#This Row],[P/L]]/Balance[[#This Row],[Cumulative sent]],0)</f>
        <v>-301.74449481315469</v>
      </c>
    </row>
    <row r="748" spans="1:9" x14ac:dyDescent="0.3">
      <c r="A748" t="s">
        <v>750</v>
      </c>
      <c r="B748" s="1">
        <v>-108093.91</v>
      </c>
      <c r="C748" s="1">
        <v>329355.62</v>
      </c>
      <c r="D748" s="1">
        <v>0</v>
      </c>
      <c r="E748" s="21">
        <v>0</v>
      </c>
      <c r="F748" s="1">
        <v>221261.71</v>
      </c>
      <c r="G748" s="2">
        <f>IF(ISNUMBER(G747),G747+Balance[[#This Row],[Withdrawal/Deposit]],0)</f>
        <v>-706.78800000000012</v>
      </c>
      <c r="H748" s="3">
        <f>Balance[[#This Row],[End of Day Account Value]]-Balance[[#This Row],[Cumulative sent]]</f>
        <v>221968.49799999999</v>
      </c>
      <c r="I748" s="4">
        <f>IFERROR(Balance[[#This Row],[P/L]]/Balance[[#This Row],[Cumulative sent]],0)</f>
        <v>-314.05244288244842</v>
      </c>
    </row>
    <row r="749" spans="1:9" x14ac:dyDescent="0.3">
      <c r="A749" t="s">
        <v>751</v>
      </c>
      <c r="B749" s="1">
        <v>-108093.91</v>
      </c>
      <c r="C749" s="1">
        <v>312030.42</v>
      </c>
      <c r="D749" s="1">
        <v>0</v>
      </c>
      <c r="E749" s="21">
        <v>0</v>
      </c>
      <c r="F749" s="1">
        <v>203936.51</v>
      </c>
      <c r="G749" s="2">
        <f>IF(ISNUMBER(G748),G748+Balance[[#This Row],[Withdrawal/Deposit]],0)</f>
        <v>-706.78800000000012</v>
      </c>
      <c r="H749" s="3">
        <f>Balance[[#This Row],[End of Day Account Value]]-Balance[[#This Row],[Cumulative sent]]</f>
        <v>204643.29800000001</v>
      </c>
      <c r="I749" s="4">
        <f>IFERROR(Balance[[#This Row],[P/L]]/Balance[[#This Row],[Cumulative sent]],0)</f>
        <v>-289.53985919398741</v>
      </c>
    </row>
    <row r="750" spans="1:9" x14ac:dyDescent="0.3">
      <c r="A750" t="s">
        <v>752</v>
      </c>
      <c r="B750" s="1">
        <v>-108093.91</v>
      </c>
      <c r="C750" s="1">
        <v>323306.65999999997</v>
      </c>
      <c r="D750" s="1">
        <v>0</v>
      </c>
      <c r="E750" s="21">
        <v>0</v>
      </c>
      <c r="F750" s="1">
        <v>215212.75</v>
      </c>
      <c r="G750" s="2">
        <f>IF(ISNUMBER(G749),G749+Balance[[#This Row],[Withdrawal/Deposit]],0)</f>
        <v>-706.78800000000012</v>
      </c>
      <c r="H750" s="3">
        <f>Balance[[#This Row],[End of Day Account Value]]-Balance[[#This Row],[Cumulative sent]]</f>
        <v>215919.538</v>
      </c>
      <c r="I750" s="4">
        <f>IFERROR(Balance[[#This Row],[P/L]]/Balance[[#This Row],[Cumulative sent]],0)</f>
        <v>-305.49406328347391</v>
      </c>
    </row>
    <row r="751" spans="1:9" x14ac:dyDescent="0.3">
      <c r="A751" t="s">
        <v>753</v>
      </c>
      <c r="B751" s="1">
        <v>-108093.91</v>
      </c>
      <c r="C751" s="1">
        <v>322445.5</v>
      </c>
      <c r="D751" s="1">
        <v>0</v>
      </c>
      <c r="E751" s="21">
        <v>0</v>
      </c>
      <c r="F751" s="1">
        <v>214351.59</v>
      </c>
      <c r="G751" s="2">
        <f>IF(ISNUMBER(G750),G750+Balance[[#This Row],[Withdrawal/Deposit]],0)</f>
        <v>-706.78800000000012</v>
      </c>
      <c r="H751" s="3">
        <f>Balance[[#This Row],[End of Day Account Value]]-Balance[[#This Row],[Cumulative sent]]</f>
        <v>215058.378</v>
      </c>
      <c r="I751" s="4">
        <f>IFERROR(Balance[[#This Row],[P/L]]/Balance[[#This Row],[Cumulative sent]],0)</f>
        <v>-304.2756498412536</v>
      </c>
    </row>
    <row r="752" spans="1:9" x14ac:dyDescent="0.3">
      <c r="A752" t="s">
        <v>754</v>
      </c>
      <c r="B752" s="1">
        <v>-108093.91</v>
      </c>
      <c r="C752" s="1">
        <v>319355.26</v>
      </c>
      <c r="D752" s="1">
        <v>0</v>
      </c>
      <c r="E752" s="21">
        <v>0</v>
      </c>
      <c r="F752" s="1">
        <v>211261.35</v>
      </c>
      <c r="G752" s="2">
        <f>IF(ISNUMBER(G751),G751+Balance[[#This Row],[Withdrawal/Deposit]],0)</f>
        <v>-706.78800000000012</v>
      </c>
      <c r="H752" s="3">
        <f>Balance[[#This Row],[End of Day Account Value]]-Balance[[#This Row],[Cumulative sent]]</f>
        <v>211968.13800000001</v>
      </c>
      <c r="I752" s="4">
        <f>IFERROR(Balance[[#This Row],[P/L]]/Balance[[#This Row],[Cumulative sent]],0)</f>
        <v>-299.90341941289319</v>
      </c>
    </row>
    <row r="753" spans="1:9" x14ac:dyDescent="0.3">
      <c r="A753" t="s">
        <v>755</v>
      </c>
      <c r="B753" s="1">
        <v>-108102.86</v>
      </c>
      <c r="C753" s="1">
        <v>276777.48</v>
      </c>
      <c r="D753" s="1">
        <v>0</v>
      </c>
      <c r="E753" s="21">
        <v>-8.9499999999999993</v>
      </c>
      <c r="F753" s="1">
        <v>168674.62</v>
      </c>
      <c r="G753" s="2">
        <f>IF(ISNUMBER(G752),G752+Balance[[#This Row],[Withdrawal/Deposit]],0)</f>
        <v>-715.73800000000017</v>
      </c>
      <c r="H753" s="3">
        <f>Balance[[#This Row],[End of Day Account Value]]-Balance[[#This Row],[Cumulative sent]]</f>
        <v>169390.35800000001</v>
      </c>
      <c r="I753" s="4">
        <f>IFERROR(Balance[[#This Row],[P/L]]/Balance[[#This Row],[Cumulative sent]],0)</f>
        <v>-236.66531328502884</v>
      </c>
    </row>
    <row r="754" spans="1:9" x14ac:dyDescent="0.3">
      <c r="A754" t="s">
        <v>756</v>
      </c>
      <c r="B754" s="1">
        <v>-108102.86</v>
      </c>
      <c r="C754" s="1">
        <v>278571.90000000002</v>
      </c>
      <c r="D754" s="1">
        <v>0</v>
      </c>
      <c r="E754" s="21">
        <v>0</v>
      </c>
      <c r="F754" s="1">
        <v>170469.04</v>
      </c>
      <c r="G754" s="2">
        <f>IF(ISNUMBER(G753),G753+Balance[[#This Row],[Withdrawal/Deposit]],0)</f>
        <v>-715.73800000000017</v>
      </c>
      <c r="H754" s="3">
        <f>Balance[[#This Row],[End of Day Account Value]]-Balance[[#This Row],[Cumulative sent]]</f>
        <v>171184.77800000002</v>
      </c>
      <c r="I754" s="4">
        <f>IFERROR(Balance[[#This Row],[P/L]]/Balance[[#This Row],[Cumulative sent]],0)</f>
        <v>-239.17240386845464</v>
      </c>
    </row>
    <row r="755" spans="1:9" x14ac:dyDescent="0.3">
      <c r="A755" t="s">
        <v>757</v>
      </c>
      <c r="B755" s="1">
        <v>-108102.86</v>
      </c>
      <c r="C755" s="1">
        <v>277392.94</v>
      </c>
      <c r="D755" s="1">
        <v>0</v>
      </c>
      <c r="E755" s="21">
        <v>0</v>
      </c>
      <c r="F755" s="1">
        <v>169290.08</v>
      </c>
      <c r="G755" s="2">
        <f>IF(ISNUMBER(G754),G754+Balance[[#This Row],[Withdrawal/Deposit]],0)</f>
        <v>-715.73800000000017</v>
      </c>
      <c r="H755" s="3">
        <f>Balance[[#This Row],[End of Day Account Value]]-Balance[[#This Row],[Cumulative sent]]</f>
        <v>170005.818</v>
      </c>
      <c r="I755" s="4">
        <f>IFERROR(Balance[[#This Row],[P/L]]/Balance[[#This Row],[Cumulative sent]],0)</f>
        <v>-237.52520894517261</v>
      </c>
    </row>
    <row r="756" spans="1:9" x14ac:dyDescent="0.3">
      <c r="A756" t="s">
        <v>758</v>
      </c>
      <c r="B756" s="1">
        <v>-108102.86</v>
      </c>
      <c r="C756" s="1">
        <v>275293.14</v>
      </c>
      <c r="D756" s="1">
        <v>0</v>
      </c>
      <c r="E756" s="21">
        <v>0</v>
      </c>
      <c r="F756" s="1">
        <v>167190.28</v>
      </c>
      <c r="G756" s="2">
        <f>IF(ISNUMBER(G755),G755+Balance[[#This Row],[Withdrawal/Deposit]],0)</f>
        <v>-715.73800000000017</v>
      </c>
      <c r="H756" s="3">
        <f>Balance[[#This Row],[End of Day Account Value]]-Balance[[#This Row],[Cumulative sent]]</f>
        <v>167906.01800000001</v>
      </c>
      <c r="I756" s="4">
        <f>IFERROR(Balance[[#This Row],[P/L]]/Balance[[#This Row],[Cumulative sent]],0)</f>
        <v>-234.59145385601991</v>
      </c>
    </row>
    <row r="757" spans="1:9" x14ac:dyDescent="0.3">
      <c r="A757" t="s">
        <v>759</v>
      </c>
      <c r="B757" s="1">
        <v>-108102.86</v>
      </c>
      <c r="C757" s="1">
        <v>286368.42</v>
      </c>
      <c r="D757" s="1">
        <v>0</v>
      </c>
      <c r="E757" s="21">
        <v>0</v>
      </c>
      <c r="F757" s="1">
        <v>178265.56</v>
      </c>
      <c r="G757" s="2">
        <f>IF(ISNUMBER(G756),G756+Balance[[#This Row],[Withdrawal/Deposit]],0)</f>
        <v>-715.73800000000017</v>
      </c>
      <c r="H757" s="3">
        <f>Balance[[#This Row],[End of Day Account Value]]-Balance[[#This Row],[Cumulative sent]]</f>
        <v>178981.29800000001</v>
      </c>
      <c r="I757" s="4">
        <f>IFERROR(Balance[[#This Row],[P/L]]/Balance[[#This Row],[Cumulative sent]],0)</f>
        <v>-250.06538426072106</v>
      </c>
    </row>
    <row r="758" spans="1:9" x14ac:dyDescent="0.3">
      <c r="A758" t="s">
        <v>760</v>
      </c>
      <c r="B758" s="1">
        <v>-108102.86</v>
      </c>
      <c r="C758" s="1">
        <v>288494.76</v>
      </c>
      <c r="D758" s="1">
        <v>0</v>
      </c>
      <c r="E758" s="21">
        <v>0</v>
      </c>
      <c r="F758" s="1">
        <v>180391.9</v>
      </c>
      <c r="G758" s="2">
        <f>IF(ISNUMBER(G757),G757+Balance[[#This Row],[Withdrawal/Deposit]],0)</f>
        <v>-715.73800000000017</v>
      </c>
      <c r="H758" s="3">
        <f>Balance[[#This Row],[End of Day Account Value]]-Balance[[#This Row],[Cumulative sent]]</f>
        <v>181107.63800000001</v>
      </c>
      <c r="I758" s="4">
        <f>IFERROR(Balance[[#This Row],[P/L]]/Balance[[#This Row],[Cumulative sent]],0)</f>
        <v>-253.0362199575822</v>
      </c>
    </row>
    <row r="759" spans="1:9" x14ac:dyDescent="0.3">
      <c r="A759" t="s">
        <v>761</v>
      </c>
      <c r="B759" s="1">
        <v>-108102.86</v>
      </c>
      <c r="C759" s="1">
        <v>303887.78000000003</v>
      </c>
      <c r="D759" s="1">
        <v>0</v>
      </c>
      <c r="E759" s="21">
        <v>0</v>
      </c>
      <c r="F759" s="1">
        <v>195784.92</v>
      </c>
      <c r="G759" s="2">
        <f>IF(ISNUMBER(G758),G758+Balance[[#This Row],[Withdrawal/Deposit]],0)</f>
        <v>-715.73800000000017</v>
      </c>
      <c r="H759" s="3">
        <f>Balance[[#This Row],[End of Day Account Value]]-Balance[[#This Row],[Cumulative sent]]</f>
        <v>196500.65800000002</v>
      </c>
      <c r="I759" s="4">
        <f>IFERROR(Balance[[#This Row],[P/L]]/Balance[[#This Row],[Cumulative sent]],0)</f>
        <v>-274.54272093978523</v>
      </c>
    </row>
    <row r="760" spans="1:9" x14ac:dyDescent="0.3">
      <c r="A760" t="s">
        <v>762</v>
      </c>
      <c r="B760" s="1">
        <v>-108102.86</v>
      </c>
      <c r="C760" s="1">
        <v>276094.95</v>
      </c>
      <c r="D760" s="1">
        <v>0</v>
      </c>
      <c r="E760" s="21">
        <v>0</v>
      </c>
      <c r="F760" s="1">
        <v>167992.09</v>
      </c>
      <c r="G760" s="2">
        <f>IF(ISNUMBER(G759),G759+Balance[[#This Row],[Withdrawal/Deposit]],0)</f>
        <v>-715.73800000000017</v>
      </c>
      <c r="H760" s="3">
        <f>Balance[[#This Row],[End of Day Account Value]]-Balance[[#This Row],[Cumulative sent]]</f>
        <v>168707.82800000001</v>
      </c>
      <c r="I760" s="4">
        <f>IFERROR(Balance[[#This Row],[P/L]]/Balance[[#This Row],[Cumulative sent]],0)</f>
        <v>-235.71171015092111</v>
      </c>
    </row>
    <row r="761" spans="1:9" x14ac:dyDescent="0.3">
      <c r="A761" t="s">
        <v>763</v>
      </c>
      <c r="B761" s="1">
        <v>-108102.86</v>
      </c>
      <c r="C761" s="1">
        <v>273373.59999999998</v>
      </c>
      <c r="D761" s="1">
        <v>0</v>
      </c>
      <c r="E761" s="21">
        <v>0</v>
      </c>
      <c r="F761" s="1">
        <v>165270.74</v>
      </c>
      <c r="G761" s="2">
        <f>IF(ISNUMBER(G760),G760+Balance[[#This Row],[Withdrawal/Deposit]],0)</f>
        <v>-715.73800000000017</v>
      </c>
      <c r="H761" s="3">
        <f>Balance[[#This Row],[End of Day Account Value]]-Balance[[#This Row],[Cumulative sent]]</f>
        <v>165986.478</v>
      </c>
      <c r="I761" s="4">
        <f>IFERROR(Balance[[#This Row],[P/L]]/Balance[[#This Row],[Cumulative sent]],0)</f>
        <v>-231.90955070151364</v>
      </c>
    </row>
    <row r="762" spans="1:9" x14ac:dyDescent="0.3">
      <c r="A762" t="s">
        <v>764</v>
      </c>
      <c r="B762" s="1">
        <v>-108102.86</v>
      </c>
      <c r="C762" s="1">
        <v>246190.34</v>
      </c>
      <c r="D762" s="1">
        <v>0</v>
      </c>
      <c r="E762" s="21">
        <v>0</v>
      </c>
      <c r="F762" s="1">
        <v>138087.48000000001</v>
      </c>
      <c r="G762" s="2">
        <f>IF(ISNUMBER(G761),G761+Balance[[#This Row],[Withdrawal/Deposit]],0)</f>
        <v>-715.73800000000017</v>
      </c>
      <c r="H762" s="3">
        <f>Balance[[#This Row],[End of Day Account Value]]-Balance[[#This Row],[Cumulative sent]]</f>
        <v>138803.21800000002</v>
      </c>
      <c r="I762" s="4">
        <f>IFERROR(Balance[[#This Row],[P/L]]/Balance[[#This Row],[Cumulative sent]],0)</f>
        <v>-193.9302063045416</v>
      </c>
    </row>
    <row r="763" spans="1:9" x14ac:dyDescent="0.3">
      <c r="A763" t="s">
        <v>765</v>
      </c>
      <c r="B763" s="1">
        <v>-108102.86</v>
      </c>
      <c r="C763" s="1">
        <v>250730.63</v>
      </c>
      <c r="D763" s="1">
        <v>0</v>
      </c>
      <c r="E763" s="21">
        <v>0</v>
      </c>
      <c r="F763" s="1">
        <v>142627.76999999999</v>
      </c>
      <c r="G763" s="2">
        <f>IF(ISNUMBER(G762),G762+Balance[[#This Row],[Withdrawal/Deposit]],0)</f>
        <v>-715.73800000000017</v>
      </c>
      <c r="H763" s="3">
        <f>Balance[[#This Row],[End of Day Account Value]]-Balance[[#This Row],[Cumulative sent]]</f>
        <v>143343.508</v>
      </c>
      <c r="I763" s="4">
        <f>IFERROR(Balance[[#This Row],[P/L]]/Balance[[#This Row],[Cumulative sent]],0)</f>
        <v>-200.27371468330585</v>
      </c>
    </row>
    <row r="764" spans="1:9" x14ac:dyDescent="0.3">
      <c r="A764" t="s">
        <v>766</v>
      </c>
      <c r="B764" s="1">
        <v>-108102.86</v>
      </c>
      <c r="C764" s="1">
        <v>228488.5</v>
      </c>
      <c r="D764" s="1">
        <v>0</v>
      </c>
      <c r="E764" s="21">
        <v>0</v>
      </c>
      <c r="F764" s="1">
        <v>120385.64</v>
      </c>
      <c r="G764" s="2">
        <f>IF(ISNUMBER(G763),G763+Balance[[#This Row],[Withdrawal/Deposit]],0)</f>
        <v>-715.73800000000017</v>
      </c>
      <c r="H764" s="3">
        <f>Balance[[#This Row],[End of Day Account Value]]-Balance[[#This Row],[Cumulative sent]]</f>
        <v>121101.378</v>
      </c>
      <c r="I764" s="4">
        <f>IFERROR(Balance[[#This Row],[P/L]]/Balance[[#This Row],[Cumulative sent]],0)</f>
        <v>-169.19791599719446</v>
      </c>
    </row>
    <row r="765" spans="1:9" x14ac:dyDescent="0.3">
      <c r="A765" t="s">
        <v>767</v>
      </c>
      <c r="B765" s="1">
        <v>-108102.86</v>
      </c>
      <c r="C765" s="1">
        <v>226708.4</v>
      </c>
      <c r="D765" s="1">
        <v>0</v>
      </c>
      <c r="E765" s="21">
        <v>0</v>
      </c>
      <c r="F765" s="1">
        <v>118605.54</v>
      </c>
      <c r="G765" s="2">
        <f>IF(ISNUMBER(G764),G764+Balance[[#This Row],[Withdrawal/Deposit]],0)</f>
        <v>-715.73800000000017</v>
      </c>
      <c r="H765" s="3">
        <f>Balance[[#This Row],[End of Day Account Value]]-Balance[[#This Row],[Cumulative sent]]</f>
        <v>119321.27799999999</v>
      </c>
      <c r="I765" s="4">
        <f>IFERROR(Balance[[#This Row],[P/L]]/Balance[[#This Row],[Cumulative sent]],0)</f>
        <v>-166.71083273488338</v>
      </c>
    </row>
    <row r="766" spans="1:9" x14ac:dyDescent="0.3">
      <c r="A766" t="s">
        <v>768</v>
      </c>
      <c r="B766" s="1">
        <v>-108102.86</v>
      </c>
      <c r="C766" s="1">
        <v>240671.96</v>
      </c>
      <c r="D766" s="1">
        <v>0</v>
      </c>
      <c r="E766" s="21">
        <v>0</v>
      </c>
      <c r="F766" s="1">
        <v>132569.1</v>
      </c>
      <c r="G766" s="2">
        <f>IF(ISNUMBER(G765),G765+Balance[[#This Row],[Withdrawal/Deposit]],0)</f>
        <v>-715.73800000000017</v>
      </c>
      <c r="H766" s="3">
        <f>Balance[[#This Row],[End of Day Account Value]]-Balance[[#This Row],[Cumulative sent]]</f>
        <v>133284.83800000002</v>
      </c>
      <c r="I766" s="4">
        <f>IFERROR(Balance[[#This Row],[P/L]]/Balance[[#This Row],[Cumulative sent]],0)</f>
        <v>-186.22015039022656</v>
      </c>
    </row>
    <row r="767" spans="1:9" x14ac:dyDescent="0.3">
      <c r="A767" t="s">
        <v>769</v>
      </c>
      <c r="B767" s="1">
        <v>-108688.4</v>
      </c>
      <c r="C767" s="1">
        <v>224649.37</v>
      </c>
      <c r="D767" s="1">
        <v>0</v>
      </c>
      <c r="E767" s="21">
        <v>-585.54</v>
      </c>
      <c r="F767" s="1">
        <v>115960.97</v>
      </c>
      <c r="G767" s="2">
        <f>IF(ISNUMBER(G766),G766+Balance[[#This Row],[Withdrawal/Deposit]],0)</f>
        <v>-1301.2780000000002</v>
      </c>
      <c r="H767" s="3">
        <f>Balance[[#This Row],[End of Day Account Value]]-Balance[[#This Row],[Cumulative sent]]</f>
        <v>117262.24800000001</v>
      </c>
      <c r="I767" s="4">
        <f>IFERROR(Balance[[#This Row],[P/L]]/Balance[[#This Row],[Cumulative sent]],0)</f>
        <v>-90.11314108130621</v>
      </c>
    </row>
    <row r="768" spans="1:9" x14ac:dyDescent="0.3">
      <c r="A768" t="s">
        <v>770</v>
      </c>
      <c r="B768" s="1">
        <v>-108688.4</v>
      </c>
      <c r="C768" s="1">
        <v>236680.66</v>
      </c>
      <c r="D768" s="1">
        <v>0</v>
      </c>
      <c r="E768" s="21">
        <v>0</v>
      </c>
      <c r="F768" s="1">
        <v>127992.26</v>
      </c>
      <c r="G768" s="2">
        <f>IF(ISNUMBER(G767),G767+Balance[[#This Row],[Withdrawal/Deposit]],0)</f>
        <v>-1301.2780000000002</v>
      </c>
      <c r="H768" s="3">
        <f>Balance[[#This Row],[End of Day Account Value]]-Balance[[#This Row],[Cumulative sent]]</f>
        <v>129293.538</v>
      </c>
      <c r="I768" s="4">
        <f>IFERROR(Balance[[#This Row],[P/L]]/Balance[[#This Row],[Cumulative sent]],0)</f>
        <v>-99.35889026019035</v>
      </c>
    </row>
    <row r="769" spans="1:9" x14ac:dyDescent="0.3">
      <c r="A769" t="s">
        <v>771</v>
      </c>
      <c r="B769" s="1">
        <v>-108688.4</v>
      </c>
      <c r="C769" s="1">
        <v>219451.64</v>
      </c>
      <c r="D769" s="1">
        <v>0</v>
      </c>
      <c r="E769" s="21">
        <v>0</v>
      </c>
      <c r="F769" s="1">
        <v>110763.24</v>
      </c>
      <c r="G769" s="2">
        <f>IF(ISNUMBER(G768),G768+Balance[[#This Row],[Withdrawal/Deposit]],0)</f>
        <v>-1301.2780000000002</v>
      </c>
      <c r="H769" s="3">
        <f>Balance[[#This Row],[End of Day Account Value]]-Balance[[#This Row],[Cumulative sent]]</f>
        <v>112064.51800000001</v>
      </c>
      <c r="I769" s="4">
        <f>IFERROR(Balance[[#This Row],[P/L]]/Balance[[#This Row],[Cumulative sent]],0)</f>
        <v>-86.118813965962687</v>
      </c>
    </row>
    <row r="770" spans="1:9" x14ac:dyDescent="0.3">
      <c r="A770" t="s">
        <v>772</v>
      </c>
      <c r="B770" s="1">
        <v>-108688.4</v>
      </c>
      <c r="C770" s="1">
        <v>219101.86</v>
      </c>
      <c r="D770" s="1">
        <v>0</v>
      </c>
      <c r="E770" s="21">
        <v>0</v>
      </c>
      <c r="F770" s="1">
        <v>110413.46</v>
      </c>
      <c r="G770" s="2">
        <f>IF(ISNUMBER(G769),G769+Balance[[#This Row],[Withdrawal/Deposit]],0)</f>
        <v>-1301.2780000000002</v>
      </c>
      <c r="H770" s="3">
        <f>Balance[[#This Row],[End of Day Account Value]]-Balance[[#This Row],[Cumulative sent]]</f>
        <v>111714.73800000001</v>
      </c>
      <c r="I770" s="4">
        <f>IFERROR(Balance[[#This Row],[P/L]]/Balance[[#This Row],[Cumulative sent]],0)</f>
        <v>-85.850016675913977</v>
      </c>
    </row>
    <row r="771" spans="1:9" x14ac:dyDescent="0.3">
      <c r="A771" t="s">
        <v>773</v>
      </c>
      <c r="B771" s="1">
        <v>-108688.4</v>
      </c>
      <c r="C771" s="1">
        <v>204439.1</v>
      </c>
      <c r="D771" s="1">
        <v>0</v>
      </c>
      <c r="E771" s="21">
        <v>0</v>
      </c>
      <c r="F771" s="1">
        <v>95750.7</v>
      </c>
      <c r="G771" s="2">
        <f>IF(ISNUMBER(G770),G770+Balance[[#This Row],[Withdrawal/Deposit]],0)</f>
        <v>-1301.2780000000002</v>
      </c>
      <c r="H771" s="3">
        <f>Balance[[#This Row],[End of Day Account Value]]-Balance[[#This Row],[Cumulative sent]]</f>
        <v>97051.978000000003</v>
      </c>
      <c r="I771" s="4">
        <f>IFERROR(Balance[[#This Row],[P/L]]/Balance[[#This Row],[Cumulative sent]],0)</f>
        <v>-74.582047802237483</v>
      </c>
    </row>
    <row r="772" spans="1:9" x14ac:dyDescent="0.3">
      <c r="A772" t="s">
        <v>774</v>
      </c>
      <c r="B772" s="1">
        <v>-87117.54</v>
      </c>
      <c r="C772" s="1">
        <v>186289.62</v>
      </c>
      <c r="D772" s="1">
        <v>-12.95</v>
      </c>
      <c r="E772" s="21">
        <v>0</v>
      </c>
      <c r="F772" s="1">
        <v>99172.08</v>
      </c>
      <c r="G772" s="2">
        <f>IF(ISNUMBER(G771),G771+Balance[[#This Row],[Withdrawal/Deposit]],0)</f>
        <v>-1301.2780000000002</v>
      </c>
      <c r="H772" s="3">
        <f>Balance[[#This Row],[End of Day Account Value]]-Balance[[#This Row],[Cumulative sent]]</f>
        <v>100473.35800000001</v>
      </c>
      <c r="I772" s="4">
        <f>IFERROR(Balance[[#This Row],[P/L]]/Balance[[#This Row],[Cumulative sent]],0)</f>
        <v>-77.211293820382721</v>
      </c>
    </row>
    <row r="773" spans="1:9" x14ac:dyDescent="0.3">
      <c r="A773" t="s">
        <v>775</v>
      </c>
      <c r="B773" s="1">
        <v>-62391.35</v>
      </c>
      <c r="C773" s="1">
        <v>147095.84</v>
      </c>
      <c r="D773" s="1">
        <v>-27.9</v>
      </c>
      <c r="E773" s="21">
        <v>-0.51</v>
      </c>
      <c r="F773" s="1">
        <v>84704.49</v>
      </c>
      <c r="G773" s="2">
        <f>IF(ISNUMBER(G772),G772+Balance[[#This Row],[Withdrawal/Deposit]],0)</f>
        <v>-1301.7880000000002</v>
      </c>
      <c r="H773" s="3">
        <f>Balance[[#This Row],[End of Day Account Value]]-Balance[[#This Row],[Cumulative sent]]</f>
        <v>86006.278000000006</v>
      </c>
      <c r="I773" s="4">
        <f>IFERROR(Balance[[#This Row],[P/L]]/Balance[[#This Row],[Cumulative sent]],0)</f>
        <v>-66.067806739653449</v>
      </c>
    </row>
    <row r="774" spans="1:9" x14ac:dyDescent="0.3">
      <c r="A774" t="s">
        <v>776</v>
      </c>
      <c r="B774" s="1">
        <v>-62400.3</v>
      </c>
      <c r="C774" s="1">
        <v>154937.28</v>
      </c>
      <c r="D774" s="1">
        <v>0</v>
      </c>
      <c r="E774" s="21">
        <v>-9.8659999999999997</v>
      </c>
      <c r="F774" s="1">
        <v>92536.98</v>
      </c>
      <c r="G774" s="2">
        <f>IF(ISNUMBER(G773),G773+Balance[[#This Row],[Withdrawal/Deposit]],0)</f>
        <v>-1311.6540000000002</v>
      </c>
      <c r="H774" s="3">
        <f>Balance[[#This Row],[End of Day Account Value]]-Balance[[#This Row],[Cumulative sent]]</f>
        <v>93848.633999999991</v>
      </c>
      <c r="I774" s="4">
        <f>IFERROR(Balance[[#This Row],[P/L]]/Balance[[#This Row],[Cumulative sent]],0)</f>
        <v>-71.549840125520888</v>
      </c>
    </row>
    <row r="775" spans="1:9" x14ac:dyDescent="0.3">
      <c r="A775" t="s">
        <v>777</v>
      </c>
      <c r="B775" s="1">
        <v>-62400.3</v>
      </c>
      <c r="C775" s="1">
        <v>168996.23</v>
      </c>
      <c r="D775" s="1">
        <v>0</v>
      </c>
      <c r="E775" s="21">
        <v>0</v>
      </c>
      <c r="F775" s="1">
        <v>106595.93</v>
      </c>
      <c r="G775" s="2">
        <f>IF(ISNUMBER(G774),G774+Balance[[#This Row],[Withdrawal/Deposit]],0)</f>
        <v>-1311.6540000000002</v>
      </c>
      <c r="H775" s="3">
        <f>Balance[[#This Row],[End of Day Account Value]]-Balance[[#This Row],[Cumulative sent]]</f>
        <v>107907.58399999999</v>
      </c>
      <c r="I775" s="4">
        <f>IFERROR(Balance[[#This Row],[P/L]]/Balance[[#This Row],[Cumulative sent]],0)</f>
        <v>-82.268329910174458</v>
      </c>
    </row>
    <row r="776" spans="1:9" x14ac:dyDescent="0.3">
      <c r="A776" t="s">
        <v>778</v>
      </c>
      <c r="B776" s="1">
        <v>-62400.3</v>
      </c>
      <c r="C776" s="1">
        <v>184691.20000000001</v>
      </c>
      <c r="D776" s="1">
        <v>0</v>
      </c>
      <c r="E776" s="21">
        <v>0</v>
      </c>
      <c r="F776" s="1">
        <v>122290.9</v>
      </c>
      <c r="G776" s="2">
        <f>IF(ISNUMBER(G775),G775+Balance[[#This Row],[Withdrawal/Deposit]],0)</f>
        <v>-1311.6540000000002</v>
      </c>
      <c r="H776" s="3">
        <f>Balance[[#This Row],[End of Day Account Value]]-Balance[[#This Row],[Cumulative sent]]</f>
        <v>123602.55399999999</v>
      </c>
      <c r="I776" s="4">
        <f>IFERROR(Balance[[#This Row],[P/L]]/Balance[[#This Row],[Cumulative sent]],0)</f>
        <v>-94.234115094377003</v>
      </c>
    </row>
    <row r="777" spans="1:9" x14ac:dyDescent="0.3">
      <c r="A777" t="s">
        <v>779</v>
      </c>
      <c r="B777" s="1">
        <v>-62400.3</v>
      </c>
      <c r="C777" s="1">
        <v>184599.11</v>
      </c>
      <c r="D777" s="1">
        <v>0</v>
      </c>
      <c r="E777" s="21">
        <v>0</v>
      </c>
      <c r="F777" s="1">
        <v>122198.81</v>
      </c>
      <c r="G777" s="2">
        <f>IF(ISNUMBER(G776),G776+Balance[[#This Row],[Withdrawal/Deposit]],0)</f>
        <v>-1311.6540000000002</v>
      </c>
      <c r="H777" s="3">
        <f>Balance[[#This Row],[End of Day Account Value]]-Balance[[#This Row],[Cumulative sent]]</f>
        <v>123510.46399999999</v>
      </c>
      <c r="I777" s="4">
        <f>IFERROR(Balance[[#This Row],[P/L]]/Balance[[#This Row],[Cumulative sent]],0)</f>
        <v>-94.163906030096328</v>
      </c>
    </row>
    <row r="778" spans="1:9" x14ac:dyDescent="0.3">
      <c r="A778" t="s">
        <v>780</v>
      </c>
      <c r="B778" s="1">
        <v>-62400.3</v>
      </c>
      <c r="C778" s="1">
        <v>178923.92</v>
      </c>
      <c r="D778" s="1">
        <v>0</v>
      </c>
      <c r="E778" s="21">
        <v>0</v>
      </c>
      <c r="F778" s="1">
        <v>116523.62</v>
      </c>
      <c r="G778" s="2">
        <f>IF(ISNUMBER(G777),G777+Balance[[#This Row],[Withdrawal/Deposit]],0)</f>
        <v>-1311.6540000000002</v>
      </c>
      <c r="H778" s="3">
        <f>Balance[[#This Row],[End of Day Account Value]]-Balance[[#This Row],[Cumulative sent]]</f>
        <v>117835.27399999999</v>
      </c>
      <c r="I778" s="4">
        <f>IFERROR(Balance[[#This Row],[P/L]]/Balance[[#This Row],[Cumulative sent]],0)</f>
        <v>-89.837162849348971</v>
      </c>
    </row>
    <row r="779" spans="1:9" x14ac:dyDescent="0.3">
      <c r="A779" t="s">
        <v>781</v>
      </c>
      <c r="B779" s="1">
        <v>-62400.3</v>
      </c>
      <c r="C779" s="1">
        <v>189481.47</v>
      </c>
      <c r="D779" s="1">
        <v>0</v>
      </c>
      <c r="E779" s="21">
        <v>0</v>
      </c>
      <c r="F779" s="1">
        <v>127081.17</v>
      </c>
      <c r="G779" s="2">
        <f>IF(ISNUMBER(G778),G778+Balance[[#This Row],[Withdrawal/Deposit]],0)</f>
        <v>-1311.6540000000002</v>
      </c>
      <c r="H779" s="3">
        <f>Balance[[#This Row],[End of Day Account Value]]-Balance[[#This Row],[Cumulative sent]]</f>
        <v>128392.82399999999</v>
      </c>
      <c r="I779" s="4">
        <f>IFERROR(Balance[[#This Row],[P/L]]/Balance[[#This Row],[Cumulative sent]],0)</f>
        <v>-97.886198646899231</v>
      </c>
    </row>
    <row r="780" spans="1:9" x14ac:dyDescent="0.3">
      <c r="A780" t="s">
        <v>782</v>
      </c>
      <c r="B780" s="1">
        <v>-62400.3</v>
      </c>
      <c r="C780" s="1">
        <v>168412.26</v>
      </c>
      <c r="D780" s="1">
        <v>0</v>
      </c>
      <c r="E780" s="21">
        <v>0</v>
      </c>
      <c r="F780" s="1">
        <v>106011.96</v>
      </c>
      <c r="G780" s="2">
        <f>IF(ISNUMBER(G779),G779+Balance[[#This Row],[Withdrawal/Deposit]],0)</f>
        <v>-1311.6540000000002</v>
      </c>
      <c r="H780" s="3">
        <f>Balance[[#This Row],[End of Day Account Value]]-Balance[[#This Row],[Cumulative sent]]</f>
        <v>107323.614</v>
      </c>
      <c r="I780" s="4">
        <f>IFERROR(Balance[[#This Row],[P/L]]/Balance[[#This Row],[Cumulative sent]],0)</f>
        <v>-81.823113412531029</v>
      </c>
    </row>
    <row r="781" spans="1:9" x14ac:dyDescent="0.3">
      <c r="A781" t="s">
        <v>783</v>
      </c>
      <c r="B781" s="1">
        <v>-62400.3</v>
      </c>
      <c r="C781" s="1">
        <v>171277.91</v>
      </c>
      <c r="D781" s="1">
        <v>0</v>
      </c>
      <c r="E781" s="21">
        <v>0</v>
      </c>
      <c r="F781" s="1">
        <v>108877.61</v>
      </c>
      <c r="G781" s="2">
        <f>IF(ISNUMBER(G780),G780+Balance[[#This Row],[Withdrawal/Deposit]],0)</f>
        <v>-1311.6540000000002</v>
      </c>
      <c r="H781" s="3">
        <f>Balance[[#This Row],[End of Day Account Value]]-Balance[[#This Row],[Cumulative sent]]</f>
        <v>110189.264</v>
      </c>
      <c r="I781" s="4">
        <f>IFERROR(Balance[[#This Row],[P/L]]/Balance[[#This Row],[Cumulative sent]],0)</f>
        <v>-84.007874027754255</v>
      </c>
    </row>
    <row r="782" spans="1:9" x14ac:dyDescent="0.3">
      <c r="A782" t="s">
        <v>784</v>
      </c>
      <c r="B782" s="1">
        <v>-62400.3</v>
      </c>
      <c r="C782" s="1">
        <v>170930.02</v>
      </c>
      <c r="D782" s="1">
        <v>0</v>
      </c>
      <c r="E782" s="21">
        <v>0</v>
      </c>
      <c r="F782" s="1">
        <v>108529.72</v>
      </c>
      <c r="G782" s="2">
        <f>IF(ISNUMBER(G781),G781+Balance[[#This Row],[Withdrawal/Deposit]],0)</f>
        <v>-1311.6540000000002</v>
      </c>
      <c r="H782" s="3">
        <f>Balance[[#This Row],[End of Day Account Value]]-Balance[[#This Row],[Cumulative sent]]</f>
        <v>109841.374</v>
      </c>
      <c r="I782" s="4">
        <f>IFERROR(Balance[[#This Row],[P/L]]/Balance[[#This Row],[Cumulative sent]],0)</f>
        <v>-83.742644020450498</v>
      </c>
    </row>
    <row r="783" spans="1:9" x14ac:dyDescent="0.3">
      <c r="A783" t="s">
        <v>785</v>
      </c>
      <c r="B783" s="1">
        <v>-62400.3</v>
      </c>
      <c r="C783" s="1">
        <v>173512.75</v>
      </c>
      <c r="D783" s="1">
        <v>0</v>
      </c>
      <c r="E783" s="21">
        <v>0</v>
      </c>
      <c r="F783" s="1">
        <v>111112.45</v>
      </c>
      <c r="G783" s="2">
        <f>IF(ISNUMBER(G782),G782+Balance[[#This Row],[Withdrawal/Deposit]],0)</f>
        <v>-1311.6540000000002</v>
      </c>
      <c r="H783" s="3">
        <f>Balance[[#This Row],[End of Day Account Value]]-Balance[[#This Row],[Cumulative sent]]</f>
        <v>112424.10399999999</v>
      </c>
      <c r="I783" s="4">
        <f>IFERROR(Balance[[#This Row],[P/L]]/Balance[[#This Row],[Cumulative sent]],0)</f>
        <v>-85.711707508230049</v>
      </c>
    </row>
    <row r="784" spans="1:9" x14ac:dyDescent="0.3">
      <c r="A784" t="s">
        <v>786</v>
      </c>
      <c r="B784" s="1">
        <v>-62400.3</v>
      </c>
      <c r="C784" s="1">
        <v>171699.97</v>
      </c>
      <c r="D784" s="1">
        <v>0</v>
      </c>
      <c r="E784" s="21">
        <v>0</v>
      </c>
      <c r="F784" s="1">
        <v>109299.67</v>
      </c>
      <c r="G784" s="2">
        <f>IF(ISNUMBER(G783),G783+Balance[[#This Row],[Withdrawal/Deposit]],0)</f>
        <v>-1311.6540000000002</v>
      </c>
      <c r="H784" s="3">
        <f>Balance[[#This Row],[End of Day Account Value]]-Balance[[#This Row],[Cumulative sent]]</f>
        <v>110611.32399999999</v>
      </c>
      <c r="I784" s="4">
        <f>IFERROR(Balance[[#This Row],[P/L]]/Balance[[#This Row],[Cumulative sent]],0)</f>
        <v>-84.329650959780537</v>
      </c>
    </row>
    <row r="785" spans="1:9" x14ac:dyDescent="0.3">
      <c r="A785" t="s">
        <v>787</v>
      </c>
      <c r="B785" s="1">
        <v>-62400.3</v>
      </c>
      <c r="C785" s="1">
        <v>165344.59</v>
      </c>
      <c r="D785" s="1">
        <v>0</v>
      </c>
      <c r="E785" s="21">
        <v>0</v>
      </c>
      <c r="F785" s="1">
        <v>102944.29</v>
      </c>
      <c r="G785" s="2">
        <f>IF(ISNUMBER(G784),G784+Balance[[#This Row],[Withdrawal/Deposit]],0)</f>
        <v>-1311.6540000000002</v>
      </c>
      <c r="H785" s="3">
        <f>Balance[[#This Row],[End of Day Account Value]]-Balance[[#This Row],[Cumulative sent]]</f>
        <v>104255.94399999999</v>
      </c>
      <c r="I785" s="4">
        <f>IFERROR(Balance[[#This Row],[P/L]]/Balance[[#This Row],[Cumulative sent]],0)</f>
        <v>-79.484333520882771</v>
      </c>
    </row>
    <row r="786" spans="1:9" x14ac:dyDescent="0.3">
      <c r="A786" t="s">
        <v>788</v>
      </c>
      <c r="B786" s="1">
        <v>-62400.3</v>
      </c>
      <c r="C786" s="1">
        <v>151540.31</v>
      </c>
      <c r="D786" s="1">
        <v>0</v>
      </c>
      <c r="E786" s="21">
        <v>0</v>
      </c>
      <c r="F786" s="1">
        <v>89140.01</v>
      </c>
      <c r="G786" s="2">
        <f>IF(ISNUMBER(G785),G785+Balance[[#This Row],[Withdrawal/Deposit]],0)</f>
        <v>-1311.6540000000002</v>
      </c>
      <c r="H786" s="3">
        <f>Balance[[#This Row],[End of Day Account Value]]-Balance[[#This Row],[Cumulative sent]]</f>
        <v>90451.66399999999</v>
      </c>
      <c r="I786" s="4">
        <f>IFERROR(Balance[[#This Row],[P/L]]/Balance[[#This Row],[Cumulative sent]],0)</f>
        <v>-68.96000317156809</v>
      </c>
    </row>
    <row r="787" spans="1:9" x14ac:dyDescent="0.3">
      <c r="A787" t="s">
        <v>789</v>
      </c>
      <c r="B787" s="1">
        <v>-62400.3</v>
      </c>
      <c r="C787" s="1">
        <v>155898.87</v>
      </c>
      <c r="D787" s="1">
        <v>0</v>
      </c>
      <c r="E787" s="21">
        <v>0</v>
      </c>
      <c r="F787" s="1">
        <v>93498.57</v>
      </c>
      <c r="G787" s="2">
        <f>IF(ISNUMBER(G786),G786+Balance[[#This Row],[Withdrawal/Deposit]],0)</f>
        <v>-1311.6540000000002</v>
      </c>
      <c r="H787" s="3">
        <f>Balance[[#This Row],[End of Day Account Value]]-Balance[[#This Row],[Cumulative sent]]</f>
        <v>94810.224000000002</v>
      </c>
      <c r="I787" s="4">
        <f>IFERROR(Balance[[#This Row],[P/L]]/Balance[[#This Row],[Cumulative sent]],0)</f>
        <v>-72.282952668920302</v>
      </c>
    </row>
    <row r="788" spans="1:9" x14ac:dyDescent="0.3">
      <c r="A788" t="s">
        <v>790</v>
      </c>
      <c r="B788" s="1">
        <v>-62400.3</v>
      </c>
      <c r="C788" s="1">
        <v>165940.21</v>
      </c>
      <c r="D788" s="1">
        <v>0</v>
      </c>
      <c r="E788" s="21">
        <v>0</v>
      </c>
      <c r="F788" s="1">
        <v>103539.91</v>
      </c>
      <c r="G788" s="2">
        <f>IF(ISNUMBER(G787),G787+Balance[[#This Row],[Withdrawal/Deposit]],0)</f>
        <v>-1311.6540000000002</v>
      </c>
      <c r="H788" s="3">
        <f>Balance[[#This Row],[End of Day Account Value]]-Balance[[#This Row],[Cumulative sent]]</f>
        <v>104851.564</v>
      </c>
      <c r="I788" s="4">
        <f>IFERROR(Balance[[#This Row],[P/L]]/Balance[[#This Row],[Cumulative sent]],0)</f>
        <v>-79.938431934031371</v>
      </c>
    </row>
    <row r="789" spans="1:9" x14ac:dyDescent="0.3">
      <c r="A789" t="s">
        <v>791</v>
      </c>
      <c r="B789" s="1">
        <v>-62864.72</v>
      </c>
      <c r="C789" s="1">
        <v>149725.56</v>
      </c>
      <c r="D789" s="1">
        <v>0</v>
      </c>
      <c r="E789" s="21">
        <v>-464.42</v>
      </c>
      <c r="F789" s="1">
        <v>86860.84</v>
      </c>
      <c r="G789" s="2">
        <f>IF(ISNUMBER(G788),G788+Balance[[#This Row],[Withdrawal/Deposit]],0)</f>
        <v>-1776.0740000000003</v>
      </c>
      <c r="H789" s="3">
        <f>Balance[[#This Row],[End of Day Account Value]]-Balance[[#This Row],[Cumulative sent]]</f>
        <v>88636.91399999999</v>
      </c>
      <c r="I789" s="4">
        <f>IFERROR(Balance[[#This Row],[P/L]]/Balance[[#This Row],[Cumulative sent]],0)</f>
        <v>-49.906092876760752</v>
      </c>
    </row>
    <row r="790" spans="1:9" x14ac:dyDescent="0.3">
      <c r="A790" t="s">
        <v>792</v>
      </c>
      <c r="B790" s="1">
        <v>-62864.72</v>
      </c>
      <c r="C790" s="1">
        <v>152465.53</v>
      </c>
      <c r="D790" s="1">
        <v>0</v>
      </c>
      <c r="E790" s="21">
        <v>0</v>
      </c>
      <c r="F790" s="1">
        <v>89600.81</v>
      </c>
      <c r="G790" s="2">
        <f>IF(ISNUMBER(G789),G789+Balance[[#This Row],[Withdrawal/Deposit]],0)</f>
        <v>-1776.0740000000003</v>
      </c>
      <c r="H790" s="3">
        <f>Balance[[#This Row],[End of Day Account Value]]-Balance[[#This Row],[Cumulative sent]]</f>
        <v>91376.883999999991</v>
      </c>
      <c r="I790" s="4">
        <f>IFERROR(Balance[[#This Row],[P/L]]/Balance[[#This Row],[Cumulative sent]],0)</f>
        <v>-51.448804498010766</v>
      </c>
    </row>
    <row r="791" spans="1:9" x14ac:dyDescent="0.3">
      <c r="A791" t="s">
        <v>793</v>
      </c>
      <c r="B791" s="1">
        <v>-62864.72</v>
      </c>
      <c r="C791" s="1">
        <v>169533.48</v>
      </c>
      <c r="D791" s="1">
        <v>0</v>
      </c>
      <c r="E791" s="21">
        <v>0</v>
      </c>
      <c r="F791" s="1">
        <v>106668.76</v>
      </c>
      <c r="G791" s="2">
        <f>IF(ISNUMBER(G790),G790+Balance[[#This Row],[Withdrawal/Deposit]],0)</f>
        <v>-1776.0740000000003</v>
      </c>
      <c r="H791" s="3">
        <f>Balance[[#This Row],[End of Day Account Value]]-Balance[[#This Row],[Cumulative sent]]</f>
        <v>108444.83399999999</v>
      </c>
      <c r="I791" s="4">
        <f>IFERROR(Balance[[#This Row],[P/L]]/Balance[[#This Row],[Cumulative sent]],0)</f>
        <v>-61.058736291393245</v>
      </c>
    </row>
    <row r="792" spans="1:9" x14ac:dyDescent="0.3">
      <c r="A792" t="s">
        <v>794</v>
      </c>
      <c r="B792" s="1">
        <v>-62864.72</v>
      </c>
      <c r="C792" s="1">
        <v>168300.68</v>
      </c>
      <c r="D792" s="1">
        <v>0</v>
      </c>
      <c r="E792" s="21">
        <v>0</v>
      </c>
      <c r="F792" s="1">
        <v>105435.96</v>
      </c>
      <c r="G792" s="2">
        <f>IF(ISNUMBER(G791),G791+Balance[[#This Row],[Withdrawal/Deposit]],0)</f>
        <v>-1776.0740000000003</v>
      </c>
      <c r="H792" s="3">
        <f>Balance[[#This Row],[End of Day Account Value]]-Balance[[#This Row],[Cumulative sent]]</f>
        <v>107212.034</v>
      </c>
      <c r="I792" s="4">
        <f>IFERROR(Balance[[#This Row],[P/L]]/Balance[[#This Row],[Cumulative sent]],0)</f>
        <v>-60.364621068716723</v>
      </c>
    </row>
    <row r="793" spans="1:9" x14ac:dyDescent="0.3">
      <c r="A793" t="s">
        <v>795</v>
      </c>
      <c r="B793" s="1">
        <v>-62864.72</v>
      </c>
      <c r="C793" s="1">
        <v>167240.99</v>
      </c>
      <c r="D793" s="1">
        <v>0</v>
      </c>
      <c r="E793" s="21">
        <v>0</v>
      </c>
      <c r="F793" s="1">
        <v>104376.27</v>
      </c>
      <c r="G793" s="2">
        <f>IF(ISNUMBER(G792),G792+Balance[[#This Row],[Withdrawal/Deposit]],0)</f>
        <v>-1776.0740000000003</v>
      </c>
      <c r="H793" s="3">
        <f>Balance[[#This Row],[End of Day Account Value]]-Balance[[#This Row],[Cumulative sent]]</f>
        <v>106152.344</v>
      </c>
      <c r="I793" s="4">
        <f>IFERROR(Balance[[#This Row],[P/L]]/Balance[[#This Row],[Cumulative sent]],0)</f>
        <v>-59.767973631729298</v>
      </c>
    </row>
    <row r="794" spans="1:9" x14ac:dyDescent="0.3">
      <c r="A794" t="s">
        <v>796</v>
      </c>
      <c r="B794" s="1">
        <v>-62864.72</v>
      </c>
      <c r="C794" s="1">
        <v>176385.41</v>
      </c>
      <c r="D794" s="1">
        <v>0</v>
      </c>
      <c r="E794" s="21">
        <v>0</v>
      </c>
      <c r="F794" s="1">
        <v>113520.69</v>
      </c>
      <c r="G794" s="2">
        <f>IF(ISNUMBER(G793),G793+Balance[[#This Row],[Withdrawal/Deposit]],0)</f>
        <v>-1776.0740000000003</v>
      </c>
      <c r="H794" s="3">
        <f>Balance[[#This Row],[End of Day Account Value]]-Balance[[#This Row],[Cumulative sent]]</f>
        <v>115296.764</v>
      </c>
      <c r="I794" s="4">
        <f>IFERROR(Balance[[#This Row],[P/L]]/Balance[[#This Row],[Cumulative sent]],0)</f>
        <v>-64.916644238922458</v>
      </c>
    </row>
    <row r="795" spans="1:9" x14ac:dyDescent="0.3">
      <c r="A795" t="s">
        <v>797</v>
      </c>
      <c r="B795" s="1">
        <v>-62864.72</v>
      </c>
      <c r="C795" s="1">
        <v>175833.58</v>
      </c>
      <c r="D795" s="1">
        <v>0</v>
      </c>
      <c r="E795" s="21">
        <v>0</v>
      </c>
      <c r="F795" s="1">
        <v>112968.86</v>
      </c>
      <c r="G795" s="2">
        <f>IF(ISNUMBER(G794),G794+Balance[[#This Row],[Withdrawal/Deposit]],0)</f>
        <v>-1776.0740000000003</v>
      </c>
      <c r="H795" s="3">
        <f>Balance[[#This Row],[End of Day Account Value]]-Balance[[#This Row],[Cumulative sent]]</f>
        <v>114744.93399999999</v>
      </c>
      <c r="I795" s="4">
        <f>IFERROR(Balance[[#This Row],[P/L]]/Balance[[#This Row],[Cumulative sent]],0)</f>
        <v>-64.605942094755051</v>
      </c>
    </row>
    <row r="796" spans="1:9" x14ac:dyDescent="0.3">
      <c r="A796" t="s">
        <v>798</v>
      </c>
      <c r="B796" s="1">
        <v>-62864.72</v>
      </c>
      <c r="C796" s="1">
        <v>165264.53</v>
      </c>
      <c r="D796" s="1">
        <v>0</v>
      </c>
      <c r="E796" s="21">
        <v>0</v>
      </c>
      <c r="F796" s="1">
        <v>102399.81</v>
      </c>
      <c r="G796" s="2">
        <f>IF(ISNUMBER(G795),G795+Balance[[#This Row],[Withdrawal/Deposit]],0)</f>
        <v>-1776.0740000000003</v>
      </c>
      <c r="H796" s="3">
        <f>Balance[[#This Row],[End of Day Account Value]]-Balance[[#This Row],[Cumulative sent]]</f>
        <v>104175.88399999999</v>
      </c>
      <c r="I796" s="4">
        <f>IFERROR(Balance[[#This Row],[P/L]]/Balance[[#This Row],[Cumulative sent]],0)</f>
        <v>-58.655148377826585</v>
      </c>
    </row>
    <row r="797" spans="1:9" x14ac:dyDescent="0.3">
      <c r="A797" t="s">
        <v>799</v>
      </c>
      <c r="B797" s="1">
        <v>-62864.72</v>
      </c>
      <c r="C797" s="1">
        <v>161517.66</v>
      </c>
      <c r="D797" s="1">
        <v>0</v>
      </c>
      <c r="E797" s="21">
        <v>0</v>
      </c>
      <c r="F797" s="1">
        <v>98652.94</v>
      </c>
      <c r="G797" s="2">
        <f>IF(ISNUMBER(G796),G796+Balance[[#This Row],[Withdrawal/Deposit]],0)</f>
        <v>-1776.0740000000003</v>
      </c>
      <c r="H797" s="3">
        <f>Balance[[#This Row],[End of Day Account Value]]-Balance[[#This Row],[Cumulative sent]]</f>
        <v>100429.014</v>
      </c>
      <c r="I797" s="4">
        <f>IFERROR(Balance[[#This Row],[P/L]]/Balance[[#This Row],[Cumulative sent]],0)</f>
        <v>-56.545512180235718</v>
      </c>
    </row>
    <row r="798" spans="1:9" x14ac:dyDescent="0.3">
      <c r="A798" t="s">
        <v>800</v>
      </c>
      <c r="B798" s="1">
        <v>-62864.72</v>
      </c>
      <c r="C798" s="1">
        <v>157925.1</v>
      </c>
      <c r="D798" s="1">
        <v>0</v>
      </c>
      <c r="E798" s="21">
        <v>0</v>
      </c>
      <c r="F798" s="1">
        <v>95060.38</v>
      </c>
      <c r="G798" s="2">
        <f>IF(ISNUMBER(G797),G797+Balance[[#This Row],[Withdrawal/Deposit]],0)</f>
        <v>-1776.0740000000003</v>
      </c>
      <c r="H798" s="3">
        <f>Balance[[#This Row],[End of Day Account Value]]-Balance[[#This Row],[Cumulative sent]]</f>
        <v>96836.453999999998</v>
      </c>
      <c r="I798" s="4">
        <f>IFERROR(Balance[[#This Row],[P/L]]/Balance[[#This Row],[Cumulative sent]],0)</f>
        <v>-54.522758623796072</v>
      </c>
    </row>
    <row r="799" spans="1:9" x14ac:dyDescent="0.3">
      <c r="A799" t="s">
        <v>801</v>
      </c>
      <c r="B799" s="1">
        <v>-62864.72</v>
      </c>
      <c r="C799" s="1">
        <v>160028.1</v>
      </c>
      <c r="D799" s="1">
        <v>0</v>
      </c>
      <c r="E799" s="21">
        <v>0</v>
      </c>
      <c r="F799" s="1">
        <v>97163.38</v>
      </c>
      <c r="G799" s="2">
        <f>IF(ISNUMBER(G798),G798+Balance[[#This Row],[Withdrawal/Deposit]],0)</f>
        <v>-1776.0740000000003</v>
      </c>
      <c r="H799" s="3">
        <f>Balance[[#This Row],[End of Day Account Value]]-Balance[[#This Row],[Cumulative sent]]</f>
        <v>98939.453999999998</v>
      </c>
      <c r="I799" s="4">
        <f>IFERROR(Balance[[#This Row],[P/L]]/Balance[[#This Row],[Cumulative sent]],0)</f>
        <v>-55.706830909072472</v>
      </c>
    </row>
    <row r="800" spans="1:9" x14ac:dyDescent="0.3">
      <c r="A800" t="s">
        <v>802</v>
      </c>
      <c r="B800" s="1">
        <v>-62864.72</v>
      </c>
      <c r="C800" s="1">
        <v>164709.18</v>
      </c>
      <c r="D800" s="1">
        <v>0</v>
      </c>
      <c r="E800" s="21">
        <v>0</v>
      </c>
      <c r="F800" s="1">
        <v>101844.46</v>
      </c>
      <c r="G800" s="2">
        <f>IF(ISNUMBER(G799),G799+Balance[[#This Row],[Withdrawal/Deposit]],0)</f>
        <v>-1776.0740000000003</v>
      </c>
      <c r="H800" s="3">
        <f>Balance[[#This Row],[End of Day Account Value]]-Balance[[#This Row],[Cumulative sent]]</f>
        <v>103620.534</v>
      </c>
      <c r="I800" s="4">
        <f>IFERROR(Balance[[#This Row],[P/L]]/Balance[[#This Row],[Cumulative sent]],0)</f>
        <v>-58.342464334256334</v>
      </c>
    </row>
    <row r="801" spans="1:9" x14ac:dyDescent="0.3">
      <c r="A801" t="s">
        <v>803</v>
      </c>
      <c r="B801" s="1">
        <v>-62864.72</v>
      </c>
      <c r="C801" s="1">
        <v>163390.32</v>
      </c>
      <c r="D801" s="1">
        <v>0</v>
      </c>
      <c r="E801" s="21">
        <v>0</v>
      </c>
      <c r="F801" s="1">
        <v>100525.6</v>
      </c>
      <c r="G801" s="2">
        <f>IF(ISNUMBER(G800),G800+Balance[[#This Row],[Withdrawal/Deposit]],0)</f>
        <v>-1776.0740000000003</v>
      </c>
      <c r="H801" s="3">
        <f>Balance[[#This Row],[End of Day Account Value]]-Balance[[#This Row],[Cumulative sent]]</f>
        <v>102301.674</v>
      </c>
      <c r="I801" s="4">
        <f>IFERROR(Balance[[#This Row],[P/L]]/Balance[[#This Row],[Cumulative sent]],0)</f>
        <v>-57.599893923338769</v>
      </c>
    </row>
    <row r="802" spans="1:9" x14ac:dyDescent="0.3">
      <c r="A802" t="s">
        <v>804</v>
      </c>
      <c r="B802" s="1">
        <v>-62864.72</v>
      </c>
      <c r="C802" s="1">
        <v>174529.38</v>
      </c>
      <c r="D802" s="1">
        <v>0</v>
      </c>
      <c r="E802" s="21">
        <v>0</v>
      </c>
      <c r="F802" s="1">
        <v>111664.66</v>
      </c>
      <c r="G802" s="2">
        <f>IF(ISNUMBER(G801),G801+Balance[[#This Row],[Withdrawal/Deposit]],0)</f>
        <v>-1776.0740000000003</v>
      </c>
      <c r="H802" s="3">
        <f>Balance[[#This Row],[End of Day Account Value]]-Balance[[#This Row],[Cumulative sent]]</f>
        <v>113440.734</v>
      </c>
      <c r="I802" s="4">
        <f>IFERROR(Balance[[#This Row],[P/L]]/Balance[[#This Row],[Cumulative sent]],0)</f>
        <v>-63.871625844418631</v>
      </c>
    </row>
    <row r="803" spans="1:9" x14ac:dyDescent="0.3">
      <c r="A803" t="s">
        <v>805</v>
      </c>
      <c r="B803" s="1">
        <v>-62864.72</v>
      </c>
      <c r="C803" s="1">
        <v>180044.77</v>
      </c>
      <c r="D803" s="1">
        <v>0</v>
      </c>
      <c r="E803" s="21">
        <v>0</v>
      </c>
      <c r="F803" s="1">
        <v>117180.05</v>
      </c>
      <c r="G803" s="2">
        <f>IF(ISNUMBER(G802),G802+Balance[[#This Row],[Withdrawal/Deposit]],0)</f>
        <v>-1776.0740000000003</v>
      </c>
      <c r="H803" s="3">
        <f>Balance[[#This Row],[End of Day Account Value]]-Balance[[#This Row],[Cumulative sent]]</f>
        <v>118956.124</v>
      </c>
      <c r="I803" s="4">
        <f>IFERROR(Balance[[#This Row],[P/L]]/Balance[[#This Row],[Cumulative sent]],0)</f>
        <v>-66.97700884084783</v>
      </c>
    </row>
    <row r="804" spans="1:9" x14ac:dyDescent="0.3">
      <c r="A804" t="s">
        <v>806</v>
      </c>
      <c r="B804" s="1">
        <v>-62864.72</v>
      </c>
      <c r="C804" s="1">
        <v>165790.01</v>
      </c>
      <c r="D804" s="1">
        <v>0</v>
      </c>
      <c r="E804" s="21">
        <v>0</v>
      </c>
      <c r="F804" s="1">
        <v>102925.29</v>
      </c>
      <c r="G804" s="2">
        <f>IF(ISNUMBER(G803),G803+Balance[[#This Row],[Withdrawal/Deposit]],0)</f>
        <v>-1776.0740000000003</v>
      </c>
      <c r="H804" s="3">
        <f>Balance[[#This Row],[End of Day Account Value]]-Balance[[#This Row],[Cumulative sent]]</f>
        <v>104701.36399999999</v>
      </c>
      <c r="I804" s="4">
        <f>IFERROR(Balance[[#This Row],[P/L]]/Balance[[#This Row],[Cumulative sent]],0)</f>
        <v>-58.951014428452851</v>
      </c>
    </row>
    <row r="805" spans="1:9" x14ac:dyDescent="0.3">
      <c r="A805" t="s">
        <v>807</v>
      </c>
      <c r="B805" s="1">
        <v>-62864.72</v>
      </c>
      <c r="C805" s="1">
        <v>164465.60000000001</v>
      </c>
      <c r="D805" s="1">
        <v>0</v>
      </c>
      <c r="E805" s="21">
        <v>0</v>
      </c>
      <c r="F805" s="1">
        <v>101600.88</v>
      </c>
      <c r="G805" s="2">
        <f>IF(ISNUMBER(G804),G804+Balance[[#This Row],[Withdrawal/Deposit]],0)</f>
        <v>-1776.0740000000003</v>
      </c>
      <c r="H805" s="3">
        <f>Balance[[#This Row],[End of Day Account Value]]-Balance[[#This Row],[Cumulative sent]]</f>
        <v>103376.954</v>
      </c>
      <c r="I805" s="4">
        <f>IFERROR(Balance[[#This Row],[P/L]]/Balance[[#This Row],[Cumulative sent]],0)</f>
        <v>-58.205319147738201</v>
      </c>
    </row>
    <row r="806" spans="1:9" x14ac:dyDescent="0.3">
      <c r="A806" t="s">
        <v>808</v>
      </c>
      <c r="B806" s="1">
        <v>-62864.72</v>
      </c>
      <c r="C806" s="1">
        <v>167802.25</v>
      </c>
      <c r="D806" s="1">
        <v>0</v>
      </c>
      <c r="E806" s="21">
        <v>0</v>
      </c>
      <c r="F806" s="1">
        <v>104937.53</v>
      </c>
      <c r="G806" s="2">
        <f>IF(ISNUMBER(G805),G805+Balance[[#This Row],[Withdrawal/Deposit]],0)</f>
        <v>-1776.0740000000003</v>
      </c>
      <c r="H806" s="3">
        <f>Balance[[#This Row],[End of Day Account Value]]-Balance[[#This Row],[Cumulative sent]]</f>
        <v>106713.60399999999</v>
      </c>
      <c r="I806" s="4">
        <f>IFERROR(Balance[[#This Row],[P/L]]/Balance[[#This Row],[Cumulative sent]],0)</f>
        <v>-60.083985239353751</v>
      </c>
    </row>
    <row r="807" spans="1:9" x14ac:dyDescent="0.3">
      <c r="A807" t="s">
        <v>809</v>
      </c>
      <c r="B807" s="1">
        <v>-62864.72</v>
      </c>
      <c r="C807" s="1">
        <v>168685.88</v>
      </c>
      <c r="D807" s="1">
        <v>0</v>
      </c>
      <c r="E807" s="21">
        <v>0</v>
      </c>
      <c r="F807" s="1">
        <v>105821.16</v>
      </c>
      <c r="G807" s="2">
        <f>IF(ISNUMBER(G806),G806+Balance[[#This Row],[Withdrawal/Deposit]],0)</f>
        <v>-1776.0740000000003</v>
      </c>
      <c r="H807" s="3">
        <f>Balance[[#This Row],[End of Day Account Value]]-Balance[[#This Row],[Cumulative sent]]</f>
        <v>107597.234</v>
      </c>
      <c r="I807" s="4">
        <f>IFERROR(Balance[[#This Row],[P/L]]/Balance[[#This Row],[Cumulative sent]],0)</f>
        <v>-60.581503923822979</v>
      </c>
    </row>
    <row r="808" spans="1:9" x14ac:dyDescent="0.3">
      <c r="A808" t="s">
        <v>810</v>
      </c>
      <c r="B808" s="1">
        <v>-62864.72</v>
      </c>
      <c r="C808" s="1">
        <v>169859.31</v>
      </c>
      <c r="D808" s="1">
        <v>0</v>
      </c>
      <c r="E808" s="21">
        <v>0</v>
      </c>
      <c r="F808" s="1">
        <v>106994.59</v>
      </c>
      <c r="G808" s="2">
        <f>IF(ISNUMBER(G807),G807+Balance[[#This Row],[Withdrawal/Deposit]],0)</f>
        <v>-1776.0740000000003</v>
      </c>
      <c r="H808" s="3">
        <f>Balance[[#This Row],[End of Day Account Value]]-Balance[[#This Row],[Cumulative sent]]</f>
        <v>108770.66399999999</v>
      </c>
      <c r="I808" s="4">
        <f>IFERROR(Balance[[#This Row],[P/L]]/Balance[[#This Row],[Cumulative sent]],0)</f>
        <v>-61.242191485264676</v>
      </c>
    </row>
    <row r="809" spans="1:9" x14ac:dyDescent="0.3">
      <c r="A809" t="s">
        <v>811</v>
      </c>
      <c r="B809" s="1">
        <v>-63231.43</v>
      </c>
      <c r="C809" s="1">
        <v>170251.94</v>
      </c>
      <c r="D809" s="1">
        <v>0</v>
      </c>
      <c r="E809" s="21">
        <v>-366.71</v>
      </c>
      <c r="F809" s="1">
        <v>107020.51</v>
      </c>
      <c r="G809" s="2">
        <f>IF(ISNUMBER(G808),G808+Balance[[#This Row],[Withdrawal/Deposit]],0)</f>
        <v>-2142.7840000000001</v>
      </c>
      <c r="H809" s="3">
        <f>Balance[[#This Row],[End of Day Account Value]]-Balance[[#This Row],[Cumulative sent]]</f>
        <v>109163.29399999999</v>
      </c>
      <c r="I809" s="4">
        <f>IFERROR(Balance[[#This Row],[P/L]]/Balance[[#This Row],[Cumulative sent]],0)</f>
        <v>-50.94460944266897</v>
      </c>
    </row>
    <row r="810" spans="1:9" x14ac:dyDescent="0.3">
      <c r="A810" t="s">
        <v>812</v>
      </c>
      <c r="B810" s="1">
        <v>-63231.43</v>
      </c>
      <c r="C810" s="1">
        <v>174212.03</v>
      </c>
      <c r="D810" s="1">
        <v>0</v>
      </c>
      <c r="E810" s="21">
        <v>0</v>
      </c>
      <c r="F810" s="1">
        <v>110980.6</v>
      </c>
      <c r="G810" s="2">
        <f>IF(ISNUMBER(G809),G809+Balance[[#This Row],[Withdrawal/Deposit]],0)</f>
        <v>-2142.7840000000001</v>
      </c>
      <c r="H810" s="3">
        <f>Balance[[#This Row],[End of Day Account Value]]-Balance[[#This Row],[Cumulative sent]]</f>
        <v>113123.38400000001</v>
      </c>
      <c r="I810" s="4">
        <f>IFERROR(Balance[[#This Row],[P/L]]/Balance[[#This Row],[Cumulative sent]],0)</f>
        <v>-52.792714524655771</v>
      </c>
    </row>
    <row r="811" spans="1:9" x14ac:dyDescent="0.3">
      <c r="A811" t="s">
        <v>813</v>
      </c>
      <c r="B811" s="1">
        <v>-63231.43</v>
      </c>
      <c r="C811" s="1">
        <v>176103.47</v>
      </c>
      <c r="D811" s="1">
        <v>0</v>
      </c>
      <c r="E811" s="21">
        <v>0</v>
      </c>
      <c r="F811" s="1">
        <v>112872.04</v>
      </c>
      <c r="G811" s="2">
        <f>IF(ISNUMBER(G810),G810+Balance[[#This Row],[Withdrawal/Deposit]],0)</f>
        <v>-2142.7840000000001</v>
      </c>
      <c r="H811" s="3">
        <f>Balance[[#This Row],[End of Day Account Value]]-Balance[[#This Row],[Cumulative sent]]</f>
        <v>115014.82399999999</v>
      </c>
      <c r="I811" s="4">
        <f>IFERROR(Balance[[#This Row],[P/L]]/Balance[[#This Row],[Cumulative sent]],0)</f>
        <v>-53.675416654221792</v>
      </c>
    </row>
    <row r="812" spans="1:9" x14ac:dyDescent="0.3">
      <c r="A812" t="s">
        <v>814</v>
      </c>
      <c r="B812" s="1">
        <v>-63231.43</v>
      </c>
      <c r="C812" s="1">
        <v>197907.95</v>
      </c>
      <c r="D812" s="1">
        <v>0</v>
      </c>
      <c r="E812" s="21">
        <v>0</v>
      </c>
      <c r="F812" s="1">
        <v>134676.51999999999</v>
      </c>
      <c r="G812" s="2">
        <f>IF(ISNUMBER(G811),G811+Balance[[#This Row],[Withdrawal/Deposit]],0)</f>
        <v>-2142.7840000000001</v>
      </c>
      <c r="H812" s="3">
        <f>Balance[[#This Row],[End of Day Account Value]]-Balance[[#This Row],[Cumulative sent]]</f>
        <v>136819.304</v>
      </c>
      <c r="I812" s="4">
        <f>IFERROR(Balance[[#This Row],[P/L]]/Balance[[#This Row],[Cumulative sent]],0)</f>
        <v>-63.851187987216626</v>
      </c>
    </row>
    <row r="813" spans="1:9" x14ac:dyDescent="0.3">
      <c r="A813" t="s">
        <v>815</v>
      </c>
      <c r="B813" s="1">
        <v>-63231.43</v>
      </c>
      <c r="C813" s="1">
        <v>198347.9</v>
      </c>
      <c r="D813" s="1">
        <v>0</v>
      </c>
      <c r="E813" s="21">
        <v>0</v>
      </c>
      <c r="F813" s="1">
        <v>135116.47</v>
      </c>
      <c r="G813" s="2">
        <f>IF(ISNUMBER(G812),G812+Balance[[#This Row],[Withdrawal/Deposit]],0)</f>
        <v>-2142.7840000000001</v>
      </c>
      <c r="H813" s="3">
        <f>Balance[[#This Row],[End of Day Account Value]]-Balance[[#This Row],[Cumulative sent]]</f>
        <v>137259.25400000002</v>
      </c>
      <c r="I813" s="4">
        <f>IFERROR(Balance[[#This Row],[P/L]]/Balance[[#This Row],[Cumulative sent]],0)</f>
        <v>-64.056504995370517</v>
      </c>
    </row>
    <row r="814" spans="1:9" x14ac:dyDescent="0.3">
      <c r="A814" t="s">
        <v>816</v>
      </c>
      <c r="B814" s="1">
        <v>-63231.43</v>
      </c>
      <c r="C814" s="1">
        <v>194459.48</v>
      </c>
      <c r="D814" s="1">
        <v>0</v>
      </c>
      <c r="E814" s="21">
        <v>0</v>
      </c>
      <c r="F814" s="1">
        <v>131228.04999999999</v>
      </c>
      <c r="G814" s="2">
        <f>IF(ISNUMBER(G813),G813+Balance[[#This Row],[Withdrawal/Deposit]],0)</f>
        <v>-2142.7840000000001</v>
      </c>
      <c r="H814" s="3">
        <f>Balance[[#This Row],[End of Day Account Value]]-Balance[[#This Row],[Cumulative sent]]</f>
        <v>133370.834</v>
      </c>
      <c r="I814" s="4">
        <f>IFERROR(Balance[[#This Row],[P/L]]/Balance[[#This Row],[Cumulative sent]],0)</f>
        <v>-62.241847055046144</v>
      </c>
    </row>
    <row r="815" spans="1:9" x14ac:dyDescent="0.3">
      <c r="A815" t="s">
        <v>817</v>
      </c>
      <c r="B815" s="1">
        <v>-63231.43</v>
      </c>
      <c r="C815" s="1">
        <v>185577.15</v>
      </c>
      <c r="D815" s="1">
        <v>0</v>
      </c>
      <c r="E815" s="21">
        <v>0</v>
      </c>
      <c r="F815" s="1">
        <v>122345.72</v>
      </c>
      <c r="G815" s="2">
        <f>IF(ISNUMBER(G814),G814+Balance[[#This Row],[Withdrawal/Deposit]],0)</f>
        <v>-2142.7840000000001</v>
      </c>
      <c r="H815" s="3">
        <f>Balance[[#This Row],[End of Day Account Value]]-Balance[[#This Row],[Cumulative sent]]</f>
        <v>124488.504</v>
      </c>
      <c r="I815" s="4">
        <f>IFERROR(Balance[[#This Row],[P/L]]/Balance[[#This Row],[Cumulative sent]],0)</f>
        <v>-58.096618231235624</v>
      </c>
    </row>
    <row r="816" spans="1:9" x14ac:dyDescent="0.3">
      <c r="A816" t="s">
        <v>818</v>
      </c>
      <c r="B816" s="1">
        <v>-63240.38</v>
      </c>
      <c r="C816" s="1">
        <v>199420.83</v>
      </c>
      <c r="D816" s="1">
        <v>0</v>
      </c>
      <c r="E816" s="21">
        <v>-8.9499999999999993</v>
      </c>
      <c r="F816" s="1">
        <v>136180.45000000001</v>
      </c>
      <c r="G816" s="2">
        <f>IF(ISNUMBER(G815),G815+Balance[[#This Row],[Withdrawal/Deposit]],0)</f>
        <v>-2151.7339999999999</v>
      </c>
      <c r="H816" s="3">
        <f>Balance[[#This Row],[End of Day Account Value]]-Balance[[#This Row],[Cumulative sent]]</f>
        <v>138332.18400000001</v>
      </c>
      <c r="I816" s="4">
        <f>IFERROR(Balance[[#This Row],[P/L]]/Balance[[#This Row],[Cumulative sent]],0)</f>
        <v>-64.288701112684009</v>
      </c>
    </row>
    <row r="817" spans="1:9" x14ac:dyDescent="0.3">
      <c r="A817" t="s">
        <v>819</v>
      </c>
      <c r="B817" s="1">
        <v>-63240.38</v>
      </c>
      <c r="C817" s="1">
        <v>204739.6</v>
      </c>
      <c r="D817" s="1">
        <v>0</v>
      </c>
      <c r="E817" s="21">
        <v>0</v>
      </c>
      <c r="F817" s="1">
        <v>141499.22</v>
      </c>
      <c r="G817" s="2">
        <f>IF(ISNUMBER(G816),G816+Balance[[#This Row],[Withdrawal/Deposit]],0)</f>
        <v>-2151.7339999999999</v>
      </c>
      <c r="H817" s="3">
        <f>Balance[[#This Row],[End of Day Account Value]]-Balance[[#This Row],[Cumulative sent]]</f>
        <v>143650.954</v>
      </c>
      <c r="I817" s="4">
        <f>IFERROR(Balance[[#This Row],[P/L]]/Balance[[#This Row],[Cumulative sent]],0)</f>
        <v>-66.760554046178569</v>
      </c>
    </row>
    <row r="818" spans="1:9" x14ac:dyDescent="0.3">
      <c r="A818" t="s">
        <v>820</v>
      </c>
      <c r="B818" s="1">
        <v>-63240.38</v>
      </c>
      <c r="C818" s="1">
        <v>219969.7</v>
      </c>
      <c r="D818" s="1">
        <v>0</v>
      </c>
      <c r="E818" s="21">
        <v>0</v>
      </c>
      <c r="F818" s="1">
        <v>156729.32</v>
      </c>
      <c r="G818" s="2">
        <f>IF(ISNUMBER(G817),G817+Balance[[#This Row],[Withdrawal/Deposit]],0)</f>
        <v>-2151.7339999999999</v>
      </c>
      <c r="H818" s="3">
        <f>Balance[[#This Row],[End of Day Account Value]]-Balance[[#This Row],[Cumulative sent]]</f>
        <v>158881.054</v>
      </c>
      <c r="I818" s="4">
        <f>IFERROR(Balance[[#This Row],[P/L]]/Balance[[#This Row],[Cumulative sent]],0)</f>
        <v>-73.838612951229109</v>
      </c>
    </row>
    <row r="819" spans="1:9" x14ac:dyDescent="0.3">
      <c r="A819" t="s">
        <v>821</v>
      </c>
      <c r="B819" s="1">
        <v>-63240.38</v>
      </c>
      <c r="C819" s="1">
        <v>220762.89</v>
      </c>
      <c r="D819" s="1">
        <v>0</v>
      </c>
      <c r="E819" s="21">
        <v>0</v>
      </c>
      <c r="F819" s="1">
        <v>157522.51</v>
      </c>
      <c r="G819" s="2">
        <f>IF(ISNUMBER(G818),G818+Balance[[#This Row],[Withdrawal/Deposit]],0)</f>
        <v>-2151.7339999999999</v>
      </c>
      <c r="H819" s="3">
        <f>Balance[[#This Row],[End of Day Account Value]]-Balance[[#This Row],[Cumulative sent]]</f>
        <v>159674.24400000001</v>
      </c>
      <c r="I819" s="4">
        <f>IFERROR(Balance[[#This Row],[P/L]]/Balance[[#This Row],[Cumulative sent]],0)</f>
        <v>-74.207241229631549</v>
      </c>
    </row>
    <row r="820" spans="1:9" x14ac:dyDescent="0.3">
      <c r="A820" t="s">
        <v>822</v>
      </c>
      <c r="B820" s="1">
        <v>-63240.38</v>
      </c>
      <c r="C820" s="1">
        <v>224378.57</v>
      </c>
      <c r="D820" s="1">
        <v>0</v>
      </c>
      <c r="E820" s="21">
        <v>0</v>
      </c>
      <c r="F820" s="1">
        <v>161138.19</v>
      </c>
      <c r="G820" s="2">
        <f>IF(ISNUMBER(G819),G819+Balance[[#This Row],[Withdrawal/Deposit]],0)</f>
        <v>-2151.7339999999999</v>
      </c>
      <c r="H820" s="3">
        <f>Balance[[#This Row],[End of Day Account Value]]-Balance[[#This Row],[Cumulative sent]]</f>
        <v>163289.924</v>
      </c>
      <c r="I820" s="4">
        <f>IFERROR(Balance[[#This Row],[P/L]]/Balance[[#This Row],[Cumulative sent]],0)</f>
        <v>-75.887597630562141</v>
      </c>
    </row>
    <row r="821" spans="1:9" x14ac:dyDescent="0.3">
      <c r="A821" t="s">
        <v>823</v>
      </c>
      <c r="B821" s="1">
        <v>-63240.38</v>
      </c>
      <c r="C821" s="1">
        <v>231177.08</v>
      </c>
      <c r="D821" s="1">
        <v>0</v>
      </c>
      <c r="E821" s="21">
        <v>0</v>
      </c>
      <c r="F821" s="1">
        <v>167936.7</v>
      </c>
      <c r="G821" s="2">
        <f>IF(ISNUMBER(G820),G820+Balance[[#This Row],[Withdrawal/Deposit]],0)</f>
        <v>-2151.7339999999999</v>
      </c>
      <c r="H821" s="3">
        <f>Balance[[#This Row],[End of Day Account Value]]-Balance[[#This Row],[Cumulative sent]]</f>
        <v>170088.43400000001</v>
      </c>
      <c r="I821" s="4">
        <f>IFERROR(Balance[[#This Row],[P/L]]/Balance[[#This Row],[Cumulative sent]],0)</f>
        <v>-79.047147091601474</v>
      </c>
    </row>
    <row r="822" spans="1:9" x14ac:dyDescent="0.3">
      <c r="A822" t="s">
        <v>824</v>
      </c>
      <c r="B822" s="1">
        <v>-63240.38</v>
      </c>
      <c r="C822" s="1">
        <v>231787.83</v>
      </c>
      <c r="D822" s="1">
        <v>0</v>
      </c>
      <c r="E822" s="21">
        <v>0</v>
      </c>
      <c r="F822" s="1">
        <v>168547.45</v>
      </c>
      <c r="G822" s="2">
        <f>IF(ISNUMBER(G821),G821+Balance[[#This Row],[Withdrawal/Deposit]],0)</f>
        <v>-2151.7339999999999</v>
      </c>
      <c r="H822" s="3">
        <f>Balance[[#This Row],[End of Day Account Value]]-Balance[[#This Row],[Cumulative sent]]</f>
        <v>170699.18400000001</v>
      </c>
      <c r="I822" s="4">
        <f>IFERROR(Balance[[#This Row],[P/L]]/Balance[[#This Row],[Cumulative sent]],0)</f>
        <v>-79.330987938100165</v>
      </c>
    </row>
    <row r="823" spans="1:9" x14ac:dyDescent="0.3">
      <c r="A823" t="s">
        <v>825</v>
      </c>
      <c r="B823" s="1">
        <v>-63240.38</v>
      </c>
      <c r="C823" s="1">
        <v>212113.23</v>
      </c>
      <c r="D823" s="1">
        <v>0</v>
      </c>
      <c r="E823" s="21">
        <v>0</v>
      </c>
      <c r="F823" s="1">
        <v>148872.85</v>
      </c>
      <c r="G823" s="2">
        <f>IF(ISNUMBER(G822),G822+Balance[[#This Row],[Withdrawal/Deposit]],0)</f>
        <v>-2151.7339999999999</v>
      </c>
      <c r="H823" s="3">
        <f>Balance[[#This Row],[End of Day Account Value]]-Balance[[#This Row],[Cumulative sent]]</f>
        <v>151024.584</v>
      </c>
      <c r="I823" s="4">
        <f>IFERROR(Balance[[#This Row],[P/L]]/Balance[[#This Row],[Cumulative sent]],0)</f>
        <v>-70.187385615508234</v>
      </c>
    </row>
    <row r="824" spans="1:9" x14ac:dyDescent="0.3">
      <c r="A824" t="s">
        <v>826</v>
      </c>
      <c r="B824" s="1">
        <v>-63240.38</v>
      </c>
      <c r="C824" s="1">
        <v>213908.28</v>
      </c>
      <c r="D824" s="1">
        <v>0</v>
      </c>
      <c r="E824" s="21">
        <v>0</v>
      </c>
      <c r="F824" s="1">
        <v>150667.9</v>
      </c>
      <c r="G824" s="2">
        <f>IF(ISNUMBER(G823),G823+Balance[[#This Row],[Withdrawal/Deposit]],0)</f>
        <v>-2151.7339999999999</v>
      </c>
      <c r="H824" s="3">
        <f>Balance[[#This Row],[End of Day Account Value]]-Balance[[#This Row],[Cumulative sent]]</f>
        <v>152819.63399999999</v>
      </c>
      <c r="I824" s="4">
        <f>IFERROR(Balance[[#This Row],[P/L]]/Balance[[#This Row],[Cumulative sent]],0)</f>
        <v>-71.021619772704241</v>
      </c>
    </row>
    <row r="825" spans="1:9" x14ac:dyDescent="0.3">
      <c r="A825" t="s">
        <v>827</v>
      </c>
      <c r="B825" s="1">
        <v>-63240.38</v>
      </c>
      <c r="C825" s="1">
        <v>207238.78</v>
      </c>
      <c r="D825" s="1">
        <v>0</v>
      </c>
      <c r="E825" s="21">
        <v>0</v>
      </c>
      <c r="F825" s="1">
        <v>143998.39999999999</v>
      </c>
      <c r="G825" s="2">
        <f>IF(ISNUMBER(G824),G824+Balance[[#This Row],[Withdrawal/Deposit]],0)</f>
        <v>-2151.7339999999999</v>
      </c>
      <c r="H825" s="3">
        <f>Balance[[#This Row],[End of Day Account Value]]-Balance[[#This Row],[Cumulative sent]]</f>
        <v>146150.13399999999</v>
      </c>
      <c r="I825" s="4">
        <f>IFERROR(Balance[[#This Row],[P/L]]/Balance[[#This Row],[Cumulative sent]],0)</f>
        <v>-67.922026607378044</v>
      </c>
    </row>
    <row r="826" spans="1:9" x14ac:dyDescent="0.3">
      <c r="A826" t="s">
        <v>828</v>
      </c>
      <c r="B826" s="1">
        <v>-63240.38</v>
      </c>
      <c r="C826" s="1">
        <v>217245.14</v>
      </c>
      <c r="D826" s="1">
        <v>0</v>
      </c>
      <c r="E826" s="21">
        <v>0</v>
      </c>
      <c r="F826" s="1">
        <v>154004.76</v>
      </c>
      <c r="G826" s="2">
        <f>IF(ISNUMBER(G825),G825+Balance[[#This Row],[Withdrawal/Deposit]],0)</f>
        <v>-2151.7339999999999</v>
      </c>
      <c r="H826" s="3">
        <f>Balance[[#This Row],[End of Day Account Value]]-Balance[[#This Row],[Cumulative sent]]</f>
        <v>156156.49400000001</v>
      </c>
      <c r="I826" s="4">
        <f>IFERROR(Balance[[#This Row],[P/L]]/Balance[[#This Row],[Cumulative sent]],0)</f>
        <v>-72.572396959847268</v>
      </c>
    </row>
    <row r="827" spans="1:9" x14ac:dyDescent="0.3">
      <c r="A827" t="s">
        <v>829</v>
      </c>
      <c r="B827" s="1">
        <v>-63240.38</v>
      </c>
      <c r="C827" s="1">
        <v>209503.38</v>
      </c>
      <c r="D827" s="1">
        <v>0</v>
      </c>
      <c r="E827" s="21">
        <v>0</v>
      </c>
      <c r="F827" s="1">
        <v>146263</v>
      </c>
      <c r="G827" s="2">
        <f>IF(ISNUMBER(G826),G826+Balance[[#This Row],[Withdrawal/Deposit]],0)</f>
        <v>-2151.7339999999999</v>
      </c>
      <c r="H827" s="3">
        <f>Balance[[#This Row],[End of Day Account Value]]-Balance[[#This Row],[Cumulative sent]]</f>
        <v>148414.734</v>
      </c>
      <c r="I827" s="4">
        <f>IFERROR(Balance[[#This Row],[P/L]]/Balance[[#This Row],[Cumulative sent]],0)</f>
        <v>-68.974480116966134</v>
      </c>
    </row>
    <row r="828" spans="1:9" x14ac:dyDescent="0.3">
      <c r="A828" t="s">
        <v>830</v>
      </c>
      <c r="B828" s="1">
        <v>-63240.38</v>
      </c>
      <c r="C828" s="1">
        <v>221774.59</v>
      </c>
      <c r="D828" s="1">
        <v>0</v>
      </c>
      <c r="E828" s="21">
        <v>0</v>
      </c>
      <c r="F828" s="1">
        <v>158534.21</v>
      </c>
      <c r="G828" s="2">
        <f>IF(ISNUMBER(G827),G827+Balance[[#This Row],[Withdrawal/Deposit]],0)</f>
        <v>-2151.7339999999999</v>
      </c>
      <c r="H828" s="3">
        <f>Balance[[#This Row],[End of Day Account Value]]-Balance[[#This Row],[Cumulative sent]]</f>
        <v>160685.94399999999</v>
      </c>
      <c r="I828" s="4">
        <f>IFERROR(Balance[[#This Row],[P/L]]/Balance[[#This Row],[Cumulative sent]],0)</f>
        <v>-74.677420164388352</v>
      </c>
    </row>
    <row r="829" spans="1:9" x14ac:dyDescent="0.3">
      <c r="A829" t="s">
        <v>831</v>
      </c>
      <c r="B829" s="1">
        <v>-63240.38</v>
      </c>
      <c r="C829" s="1">
        <v>230787.4</v>
      </c>
      <c r="D829" s="1">
        <v>0</v>
      </c>
      <c r="E829" s="21">
        <v>0</v>
      </c>
      <c r="F829" s="1">
        <v>167547.01999999999</v>
      </c>
      <c r="G829" s="2">
        <f>IF(ISNUMBER(G828),G828+Balance[[#This Row],[Withdrawal/Deposit]],0)</f>
        <v>-2151.7339999999999</v>
      </c>
      <c r="H829" s="3">
        <f>Balance[[#This Row],[End of Day Account Value]]-Balance[[#This Row],[Cumulative sent]]</f>
        <v>169698.75399999999</v>
      </c>
      <c r="I829" s="4">
        <f>IFERROR(Balance[[#This Row],[P/L]]/Balance[[#This Row],[Cumulative sent]],0)</f>
        <v>-78.866046639593918</v>
      </c>
    </row>
    <row r="830" spans="1:9" x14ac:dyDescent="0.3">
      <c r="A830" t="s">
        <v>832</v>
      </c>
      <c r="B830" s="1">
        <v>-63621.56</v>
      </c>
      <c r="C830" s="1">
        <v>228298.95</v>
      </c>
      <c r="D830" s="1">
        <v>0</v>
      </c>
      <c r="E830" s="21">
        <v>-381.18</v>
      </c>
      <c r="F830" s="1">
        <v>164677.39000000001</v>
      </c>
      <c r="G830" s="2">
        <f>IF(ISNUMBER(G829),G829+Balance[[#This Row],[Withdrawal/Deposit]],0)</f>
        <v>-2532.9139999999998</v>
      </c>
      <c r="H830" s="3">
        <f>Balance[[#This Row],[End of Day Account Value]]-Balance[[#This Row],[Cumulative sent]]</f>
        <v>167210.304</v>
      </c>
      <c r="I830" s="4">
        <f>IFERROR(Balance[[#This Row],[P/L]]/Balance[[#This Row],[Cumulative sent]],0)</f>
        <v>-66.014994587261953</v>
      </c>
    </row>
    <row r="831" spans="1:9" x14ac:dyDescent="0.3">
      <c r="A831" t="s">
        <v>833</v>
      </c>
      <c r="B831" s="1">
        <v>-63621.56</v>
      </c>
      <c r="C831" s="1">
        <v>225588.56</v>
      </c>
      <c r="D831" s="1">
        <v>0</v>
      </c>
      <c r="E831" s="21">
        <v>0</v>
      </c>
      <c r="F831" s="1">
        <v>161967</v>
      </c>
      <c r="G831" s="2">
        <f>IF(ISNUMBER(G830),G830+Balance[[#This Row],[Withdrawal/Deposit]],0)</f>
        <v>-2532.9139999999998</v>
      </c>
      <c r="H831" s="3">
        <f>Balance[[#This Row],[End of Day Account Value]]-Balance[[#This Row],[Cumulative sent]]</f>
        <v>164499.91399999999</v>
      </c>
      <c r="I831" s="4">
        <f>IFERROR(Balance[[#This Row],[P/L]]/Balance[[#This Row],[Cumulative sent]],0)</f>
        <v>-64.944926673388835</v>
      </c>
    </row>
    <row r="832" spans="1:9" x14ac:dyDescent="0.3">
      <c r="A832" t="s">
        <v>834</v>
      </c>
      <c r="B832" s="1">
        <v>-63621.56</v>
      </c>
      <c r="C832" s="1">
        <v>224162.18</v>
      </c>
      <c r="D832" s="1">
        <v>0</v>
      </c>
      <c r="E832" s="21">
        <v>0</v>
      </c>
      <c r="F832" s="1">
        <v>160540.62</v>
      </c>
      <c r="G832" s="2">
        <f>IF(ISNUMBER(G831),G831+Balance[[#This Row],[Withdrawal/Deposit]],0)</f>
        <v>-2532.9139999999998</v>
      </c>
      <c r="H832" s="3">
        <f>Balance[[#This Row],[End of Day Account Value]]-Balance[[#This Row],[Cumulative sent]]</f>
        <v>163073.53399999999</v>
      </c>
      <c r="I832" s="4">
        <f>IFERROR(Balance[[#This Row],[P/L]]/Balance[[#This Row],[Cumulative sent]],0)</f>
        <v>-64.381788722396422</v>
      </c>
    </row>
    <row r="833" spans="1:9" x14ac:dyDescent="0.3">
      <c r="A833" t="s">
        <v>835</v>
      </c>
      <c r="B833" s="1">
        <v>-63621.56</v>
      </c>
      <c r="C833" s="1">
        <v>218264.84</v>
      </c>
      <c r="D833" s="1">
        <v>0</v>
      </c>
      <c r="E833" s="21">
        <v>0</v>
      </c>
      <c r="F833" s="1">
        <v>154643.28</v>
      </c>
      <c r="G833" s="2">
        <f>IF(ISNUMBER(G832),G832+Balance[[#This Row],[Withdrawal/Deposit]],0)</f>
        <v>-2532.9139999999998</v>
      </c>
      <c r="H833" s="3">
        <f>Balance[[#This Row],[End of Day Account Value]]-Balance[[#This Row],[Cumulative sent]]</f>
        <v>157176.19399999999</v>
      </c>
      <c r="I833" s="4">
        <f>IFERROR(Balance[[#This Row],[P/L]]/Balance[[#This Row],[Cumulative sent]],0)</f>
        <v>-62.053505961907909</v>
      </c>
    </row>
    <row r="834" spans="1:9" x14ac:dyDescent="0.3">
      <c r="A834" t="s">
        <v>836</v>
      </c>
      <c r="B834" s="1">
        <v>-63621.56</v>
      </c>
      <c r="C834" s="1">
        <v>211926.34</v>
      </c>
      <c r="D834" s="1">
        <v>0</v>
      </c>
      <c r="E834" s="21">
        <v>0</v>
      </c>
      <c r="F834" s="1">
        <v>148304.78</v>
      </c>
      <c r="G834" s="2">
        <f>IF(ISNUMBER(G833),G833+Balance[[#This Row],[Withdrawal/Deposit]],0)</f>
        <v>-2532.9139999999998</v>
      </c>
      <c r="H834" s="3">
        <f>Balance[[#This Row],[End of Day Account Value]]-Balance[[#This Row],[Cumulative sent]]</f>
        <v>150837.69399999999</v>
      </c>
      <c r="I834" s="4">
        <f>IFERROR(Balance[[#This Row],[P/L]]/Balance[[#This Row],[Cumulative sent]],0)</f>
        <v>-59.551052266283023</v>
      </c>
    </row>
    <row r="835" spans="1:9" x14ac:dyDescent="0.3">
      <c r="A835" t="s">
        <v>837</v>
      </c>
      <c r="B835" s="1">
        <v>-63621.56</v>
      </c>
      <c r="C835" s="1">
        <v>218272.21</v>
      </c>
      <c r="D835" s="1">
        <v>0</v>
      </c>
      <c r="E835" s="21">
        <v>0</v>
      </c>
      <c r="F835" s="1">
        <v>154650.65</v>
      </c>
      <c r="G835" s="2">
        <f>IF(ISNUMBER(G834),G834+Balance[[#This Row],[Withdrawal/Deposit]],0)</f>
        <v>-2532.9139999999998</v>
      </c>
      <c r="H835" s="3">
        <f>Balance[[#This Row],[End of Day Account Value]]-Balance[[#This Row],[Cumulative sent]]</f>
        <v>157183.56399999998</v>
      </c>
      <c r="I835" s="4">
        <f>IFERROR(Balance[[#This Row],[P/L]]/Balance[[#This Row],[Cumulative sent]],0)</f>
        <v>-62.056415654064843</v>
      </c>
    </row>
    <row r="836" spans="1:9" x14ac:dyDescent="0.3">
      <c r="A836" t="s">
        <v>838</v>
      </c>
      <c r="B836" s="1">
        <v>-63621.56</v>
      </c>
      <c r="C836" s="1">
        <v>218709.62</v>
      </c>
      <c r="D836" s="1">
        <v>0</v>
      </c>
      <c r="E836" s="21">
        <v>0</v>
      </c>
      <c r="F836" s="1">
        <v>155088.06</v>
      </c>
      <c r="G836" s="2">
        <f>IF(ISNUMBER(G835),G835+Balance[[#This Row],[Withdrawal/Deposit]],0)</f>
        <v>-2532.9139999999998</v>
      </c>
      <c r="H836" s="3">
        <f>Balance[[#This Row],[End of Day Account Value]]-Balance[[#This Row],[Cumulative sent]]</f>
        <v>157620.97399999999</v>
      </c>
      <c r="I836" s="4">
        <f>IFERROR(Balance[[#This Row],[P/L]]/Balance[[#This Row],[Cumulative sent]],0)</f>
        <v>-62.229106080980245</v>
      </c>
    </row>
    <row r="837" spans="1:9" x14ac:dyDescent="0.3">
      <c r="A837" t="s">
        <v>839</v>
      </c>
      <c r="B837" s="1">
        <v>-63621.56</v>
      </c>
      <c r="C837" s="1">
        <v>217166.37</v>
      </c>
      <c r="D837" s="1">
        <v>0</v>
      </c>
      <c r="E837" s="21">
        <v>0</v>
      </c>
      <c r="F837" s="1">
        <v>153544.81</v>
      </c>
      <c r="G837" s="2">
        <f>IF(ISNUMBER(G836),G836+Balance[[#This Row],[Withdrawal/Deposit]],0)</f>
        <v>-2532.9139999999998</v>
      </c>
      <c r="H837" s="3">
        <f>Balance[[#This Row],[End of Day Account Value]]-Balance[[#This Row],[Cumulative sent]]</f>
        <v>156077.72399999999</v>
      </c>
      <c r="I837" s="4">
        <f>IFERROR(Balance[[#This Row],[P/L]]/Balance[[#This Row],[Cumulative sent]],0)</f>
        <v>-61.619827597778688</v>
      </c>
    </row>
    <row r="838" spans="1:9" x14ac:dyDescent="0.3">
      <c r="A838" t="s">
        <v>840</v>
      </c>
      <c r="B838" s="1">
        <v>-63621.56</v>
      </c>
      <c r="C838" s="1">
        <v>210130.71</v>
      </c>
      <c r="D838" s="1">
        <v>0</v>
      </c>
      <c r="E838" s="21">
        <v>0</v>
      </c>
      <c r="F838" s="1">
        <v>146509.15</v>
      </c>
      <c r="G838" s="2">
        <f>IF(ISNUMBER(G837),G837+Balance[[#This Row],[Withdrawal/Deposit]],0)</f>
        <v>-2532.9139999999998</v>
      </c>
      <c r="H838" s="3">
        <f>Balance[[#This Row],[End of Day Account Value]]-Balance[[#This Row],[Cumulative sent]]</f>
        <v>149042.06399999998</v>
      </c>
      <c r="I838" s="4">
        <f>IFERROR(Balance[[#This Row],[P/L]]/Balance[[#This Row],[Cumulative sent]],0)</f>
        <v>-58.842133605799482</v>
      </c>
    </row>
    <row r="839" spans="1:9" x14ac:dyDescent="0.3">
      <c r="A839" t="s">
        <v>841</v>
      </c>
      <c r="B839" s="1">
        <v>-63621.56</v>
      </c>
      <c r="C839" s="1">
        <v>206481.87</v>
      </c>
      <c r="D839" s="1">
        <v>0</v>
      </c>
      <c r="E839" s="21">
        <v>0</v>
      </c>
      <c r="F839" s="1">
        <v>142860.31</v>
      </c>
      <c r="G839" s="2">
        <f>IF(ISNUMBER(G838),G838+Balance[[#This Row],[Withdrawal/Deposit]],0)</f>
        <v>-2532.9139999999998</v>
      </c>
      <c r="H839" s="3">
        <f>Balance[[#This Row],[End of Day Account Value]]-Balance[[#This Row],[Cumulative sent]]</f>
        <v>145393.22399999999</v>
      </c>
      <c r="I839" s="4">
        <f>IFERROR(Balance[[#This Row],[P/L]]/Balance[[#This Row],[Cumulative sent]],0)</f>
        <v>-57.401563574602214</v>
      </c>
    </row>
    <row r="840" spans="1:9" x14ac:dyDescent="0.3">
      <c r="A840" t="s">
        <v>842</v>
      </c>
      <c r="B840" s="1">
        <v>-63630.51</v>
      </c>
      <c r="C840" s="1">
        <v>199650.51</v>
      </c>
      <c r="D840" s="1">
        <v>0</v>
      </c>
      <c r="E840" s="21">
        <v>-8.9499999999999993</v>
      </c>
      <c r="F840" s="1">
        <v>136020</v>
      </c>
      <c r="G840" s="2">
        <f>IF(ISNUMBER(G839),G839+Balance[[#This Row],[Withdrawal/Deposit]],0)</f>
        <v>-2541.8639999999996</v>
      </c>
      <c r="H840" s="3">
        <f>Balance[[#This Row],[End of Day Account Value]]-Balance[[#This Row],[Cumulative sent]]</f>
        <v>138561.864</v>
      </c>
      <c r="I840" s="4">
        <f>IFERROR(Balance[[#This Row],[P/L]]/Balance[[#This Row],[Cumulative sent]],0)</f>
        <v>-54.511910944094581</v>
      </c>
    </row>
    <row r="841" spans="1:9" x14ac:dyDescent="0.3">
      <c r="A841" t="s">
        <v>843</v>
      </c>
      <c r="B841" s="1">
        <v>-63630.51</v>
      </c>
      <c r="C841" s="1">
        <v>197064.48</v>
      </c>
      <c r="D841" s="1">
        <v>0</v>
      </c>
      <c r="E841" s="21">
        <v>0</v>
      </c>
      <c r="F841" s="1">
        <v>133433.97</v>
      </c>
      <c r="G841" s="2">
        <f>IF(ISNUMBER(G840),G840+Balance[[#This Row],[Withdrawal/Deposit]],0)</f>
        <v>-2541.8639999999996</v>
      </c>
      <c r="H841" s="3">
        <f>Balance[[#This Row],[End of Day Account Value]]-Balance[[#This Row],[Cumulative sent]]</f>
        <v>135975.834</v>
      </c>
      <c r="I841" s="4">
        <f>IFERROR(Balance[[#This Row],[P/L]]/Balance[[#This Row],[Cumulative sent]],0)</f>
        <v>-53.494535506226939</v>
      </c>
    </row>
    <row r="842" spans="1:9" x14ac:dyDescent="0.3">
      <c r="A842" t="s">
        <v>844</v>
      </c>
      <c r="B842" s="1">
        <v>-63630.51</v>
      </c>
      <c r="C842" s="1">
        <v>198574.17</v>
      </c>
      <c r="D842" s="1">
        <v>0</v>
      </c>
      <c r="E842" s="21">
        <v>0</v>
      </c>
      <c r="F842" s="1">
        <v>134943.66</v>
      </c>
      <c r="G842" s="2">
        <f>IF(ISNUMBER(G841),G841+Balance[[#This Row],[Withdrawal/Deposit]],0)</f>
        <v>-2541.8639999999996</v>
      </c>
      <c r="H842" s="3">
        <f>Balance[[#This Row],[End of Day Account Value]]-Balance[[#This Row],[Cumulative sent]]</f>
        <v>137485.524</v>
      </c>
      <c r="I842" s="4">
        <f>IFERROR(Balance[[#This Row],[P/L]]/Balance[[#This Row],[Cumulative sent]],0)</f>
        <v>-54.088465787311996</v>
      </c>
    </row>
    <row r="843" spans="1:9" x14ac:dyDescent="0.3">
      <c r="A843" t="s">
        <v>845</v>
      </c>
      <c r="B843" s="1">
        <v>-63630.51</v>
      </c>
      <c r="C843" s="1">
        <v>192253.2</v>
      </c>
      <c r="D843" s="1">
        <v>0</v>
      </c>
      <c r="E843" s="21">
        <v>0</v>
      </c>
      <c r="F843" s="1">
        <v>128622.69</v>
      </c>
      <c r="G843" s="2">
        <f>IF(ISNUMBER(G842),G842+Balance[[#This Row],[Withdrawal/Deposit]],0)</f>
        <v>-2541.8639999999996</v>
      </c>
      <c r="H843" s="3">
        <f>Balance[[#This Row],[End of Day Account Value]]-Balance[[#This Row],[Cumulative sent]]</f>
        <v>131164.554</v>
      </c>
      <c r="I843" s="4">
        <f>IFERROR(Balance[[#This Row],[P/L]]/Balance[[#This Row],[Cumulative sent]],0)</f>
        <v>-51.601719840243234</v>
      </c>
    </row>
    <row r="844" spans="1:9" x14ac:dyDescent="0.3">
      <c r="A844" t="s">
        <v>846</v>
      </c>
      <c r="B844" s="1">
        <v>-63630.51</v>
      </c>
      <c r="C844" s="1">
        <v>196050.06</v>
      </c>
      <c r="D844" s="1">
        <v>0</v>
      </c>
      <c r="E844" s="21">
        <v>0</v>
      </c>
      <c r="F844" s="1">
        <v>132419.54999999999</v>
      </c>
      <c r="G844" s="2">
        <f>IF(ISNUMBER(G843),G843+Balance[[#This Row],[Withdrawal/Deposit]],0)</f>
        <v>-2541.8639999999996</v>
      </c>
      <c r="H844" s="3">
        <f>Balance[[#This Row],[End of Day Account Value]]-Balance[[#This Row],[Cumulative sent]]</f>
        <v>134961.41399999999</v>
      </c>
      <c r="I844" s="4">
        <f>IFERROR(Balance[[#This Row],[P/L]]/Balance[[#This Row],[Cumulative sent]],0)</f>
        <v>-53.095450425357143</v>
      </c>
    </row>
    <row r="845" spans="1:9" x14ac:dyDescent="0.3">
      <c r="A845" t="s">
        <v>847</v>
      </c>
      <c r="B845" s="1">
        <v>-63630.51</v>
      </c>
      <c r="C845" s="1">
        <v>204324.54</v>
      </c>
      <c r="D845" s="1">
        <v>0</v>
      </c>
      <c r="E845" s="21">
        <v>0</v>
      </c>
      <c r="F845" s="1">
        <v>140694.03</v>
      </c>
      <c r="G845" s="2">
        <f>IF(ISNUMBER(G844),G844+Balance[[#This Row],[Withdrawal/Deposit]],0)</f>
        <v>-2541.8639999999996</v>
      </c>
      <c r="H845" s="3">
        <f>Balance[[#This Row],[End of Day Account Value]]-Balance[[#This Row],[Cumulative sent]]</f>
        <v>143235.894</v>
      </c>
      <c r="I845" s="4">
        <f>IFERROR(Balance[[#This Row],[P/L]]/Balance[[#This Row],[Cumulative sent]],0)</f>
        <v>-56.35073080227739</v>
      </c>
    </row>
    <row r="846" spans="1:9" x14ac:dyDescent="0.3">
      <c r="A846" t="s">
        <v>848</v>
      </c>
      <c r="B846" s="1">
        <v>-63630.51</v>
      </c>
      <c r="C846" s="1">
        <v>209257.65</v>
      </c>
      <c r="D846" s="1">
        <v>0</v>
      </c>
      <c r="E846" s="21">
        <v>0</v>
      </c>
      <c r="F846" s="1">
        <v>145627.14000000001</v>
      </c>
      <c r="G846" s="2">
        <f>IF(ISNUMBER(G845),G845+Balance[[#This Row],[Withdrawal/Deposit]],0)</f>
        <v>-2541.8639999999996</v>
      </c>
      <c r="H846" s="3">
        <f>Balance[[#This Row],[End of Day Account Value]]-Balance[[#This Row],[Cumulative sent]]</f>
        <v>148169.00400000002</v>
      </c>
      <c r="I846" s="4">
        <f>IFERROR(Balance[[#This Row],[P/L]]/Balance[[#This Row],[Cumulative sent]],0)</f>
        <v>-58.291475861808514</v>
      </c>
    </row>
    <row r="847" spans="1:9" x14ac:dyDescent="0.3">
      <c r="A847" t="s">
        <v>849</v>
      </c>
      <c r="B847" s="1">
        <v>-63630.51</v>
      </c>
      <c r="C847" s="1">
        <v>218893.47</v>
      </c>
      <c r="D847" s="1">
        <v>0</v>
      </c>
      <c r="E847" s="21">
        <v>0</v>
      </c>
      <c r="F847" s="1">
        <v>155262.96</v>
      </c>
      <c r="G847" s="2">
        <f>IF(ISNUMBER(G846),G846+Balance[[#This Row],[Withdrawal/Deposit]],0)</f>
        <v>-2541.8639999999996</v>
      </c>
      <c r="H847" s="3">
        <f>Balance[[#This Row],[End of Day Account Value]]-Balance[[#This Row],[Cumulative sent]]</f>
        <v>157804.82399999999</v>
      </c>
      <c r="I847" s="4">
        <f>IFERROR(Balance[[#This Row],[P/L]]/Balance[[#This Row],[Cumulative sent]],0)</f>
        <v>-62.082323837939413</v>
      </c>
    </row>
    <row r="848" spans="1:9" x14ac:dyDescent="0.3">
      <c r="A848" t="s">
        <v>850</v>
      </c>
      <c r="B848" s="1">
        <v>-63630.51</v>
      </c>
      <c r="C848" s="1">
        <v>223419.45</v>
      </c>
      <c r="D848" s="1">
        <v>0</v>
      </c>
      <c r="E848" s="21">
        <v>0</v>
      </c>
      <c r="F848" s="1">
        <v>159788.94</v>
      </c>
      <c r="G848" s="2">
        <f>IF(ISNUMBER(G847),G847+Balance[[#This Row],[Withdrawal/Deposit]],0)</f>
        <v>-2541.8639999999996</v>
      </c>
      <c r="H848" s="3">
        <f>Balance[[#This Row],[End of Day Account Value]]-Balance[[#This Row],[Cumulative sent]]</f>
        <v>162330.804</v>
      </c>
      <c r="I848" s="4">
        <f>IFERROR(Balance[[#This Row],[P/L]]/Balance[[#This Row],[Cumulative sent]],0)</f>
        <v>-63.862899037871429</v>
      </c>
    </row>
    <row r="849" spans="1:9" x14ac:dyDescent="0.3">
      <c r="A849" t="s">
        <v>851</v>
      </c>
      <c r="B849" s="1">
        <v>-63630.51</v>
      </c>
      <c r="C849" s="1">
        <v>212451.12</v>
      </c>
      <c r="D849" s="1">
        <v>0</v>
      </c>
      <c r="E849" s="21">
        <v>0</v>
      </c>
      <c r="F849" s="1">
        <v>148820.60999999999</v>
      </c>
      <c r="G849" s="2">
        <f>IF(ISNUMBER(G848),G848+Balance[[#This Row],[Withdrawal/Deposit]],0)</f>
        <v>-2541.8639999999996</v>
      </c>
      <c r="H849" s="3">
        <f>Balance[[#This Row],[End of Day Account Value]]-Balance[[#This Row],[Cumulative sent]]</f>
        <v>151362.47399999999</v>
      </c>
      <c r="I849" s="4">
        <f>IFERROR(Balance[[#This Row],[P/L]]/Balance[[#This Row],[Cumulative sent]],0)</f>
        <v>-59.547825532758644</v>
      </c>
    </row>
    <row r="850" spans="1:9" x14ac:dyDescent="0.3">
      <c r="A850" t="s">
        <v>852</v>
      </c>
      <c r="B850" s="1">
        <v>-63630.51</v>
      </c>
      <c r="C850" s="1">
        <v>222570.75</v>
      </c>
      <c r="D850" s="1">
        <v>0</v>
      </c>
      <c r="E850" s="21">
        <v>0</v>
      </c>
      <c r="F850" s="1">
        <v>158940.24</v>
      </c>
      <c r="G850" s="2">
        <f>IF(ISNUMBER(G849),G849+Balance[[#This Row],[Withdrawal/Deposit]],0)</f>
        <v>-2541.8639999999996</v>
      </c>
      <c r="H850" s="3">
        <f>Balance[[#This Row],[End of Day Account Value]]-Balance[[#This Row],[Cumulative sent]]</f>
        <v>161482.10399999999</v>
      </c>
      <c r="I850" s="4">
        <f>IFERROR(Balance[[#This Row],[P/L]]/Balance[[#This Row],[Cumulative sent]],0)</f>
        <v>-63.529010206682976</v>
      </c>
    </row>
    <row r="851" spans="1:9" x14ac:dyDescent="0.3">
      <c r="A851" t="s">
        <v>853</v>
      </c>
      <c r="B851" s="1">
        <v>-63630.51</v>
      </c>
      <c r="C851" s="1">
        <v>223711.32</v>
      </c>
      <c r="D851" s="1">
        <v>0</v>
      </c>
      <c r="E851" s="21">
        <v>0</v>
      </c>
      <c r="F851" s="1">
        <v>160080.81</v>
      </c>
      <c r="G851" s="2">
        <f>IF(ISNUMBER(G850),G850+Balance[[#This Row],[Withdrawal/Deposit]],0)</f>
        <v>-2541.8639999999996</v>
      </c>
      <c r="H851" s="3">
        <f>Balance[[#This Row],[End of Day Account Value]]-Balance[[#This Row],[Cumulative sent]]</f>
        <v>162622.674</v>
      </c>
      <c r="I851" s="4">
        <f>IFERROR(Balance[[#This Row],[P/L]]/Balance[[#This Row],[Cumulative sent]],0)</f>
        <v>-63.977724221280141</v>
      </c>
    </row>
    <row r="852" spans="1:9" x14ac:dyDescent="0.3">
      <c r="A852" t="s">
        <v>854</v>
      </c>
      <c r="B852" s="1">
        <v>-64053.81</v>
      </c>
      <c r="C852" s="1">
        <v>223156.98</v>
      </c>
      <c r="D852" s="1">
        <v>0</v>
      </c>
      <c r="E852" s="21">
        <v>-423.3</v>
      </c>
      <c r="F852" s="1">
        <v>159103.17000000001</v>
      </c>
      <c r="G852" s="2">
        <f>IF(ISNUMBER(G851),G851+Balance[[#This Row],[Withdrawal/Deposit]],0)</f>
        <v>-2965.1639999999998</v>
      </c>
      <c r="H852" s="3">
        <f>Balance[[#This Row],[End of Day Account Value]]-Balance[[#This Row],[Cumulative sent]]</f>
        <v>162068.334</v>
      </c>
      <c r="I852" s="4">
        <f>IFERROR(Balance[[#This Row],[P/L]]/Balance[[#This Row],[Cumulative sent]],0)</f>
        <v>-54.657460430519194</v>
      </c>
    </row>
    <row r="853" spans="1:9" x14ac:dyDescent="0.3">
      <c r="A853" t="s">
        <v>855</v>
      </c>
      <c r="B853" s="1">
        <v>-64053.81</v>
      </c>
      <c r="C853" s="1">
        <v>228219.99</v>
      </c>
      <c r="D853" s="1">
        <v>0</v>
      </c>
      <c r="E853" s="21">
        <v>0</v>
      </c>
      <c r="F853" s="1">
        <v>164166.18</v>
      </c>
      <c r="G853" s="2">
        <f>IF(ISNUMBER(G852),G852+Balance[[#This Row],[Withdrawal/Deposit]],0)</f>
        <v>-2965.1639999999998</v>
      </c>
      <c r="H853" s="3">
        <f>Balance[[#This Row],[End of Day Account Value]]-Balance[[#This Row],[Cumulative sent]]</f>
        <v>167131.34399999998</v>
      </c>
      <c r="I853" s="4">
        <f>IFERROR(Balance[[#This Row],[P/L]]/Balance[[#This Row],[Cumulative sent]],0)</f>
        <v>-56.364957891030649</v>
      </c>
    </row>
    <row r="854" spans="1:9" x14ac:dyDescent="0.3">
      <c r="A854" t="s">
        <v>856</v>
      </c>
      <c r="B854" s="1">
        <v>-64053.81</v>
      </c>
      <c r="C854" s="1">
        <v>228119.49</v>
      </c>
      <c r="D854" s="1">
        <v>0</v>
      </c>
      <c r="E854" s="21">
        <v>0</v>
      </c>
      <c r="F854" s="1">
        <v>164065.68</v>
      </c>
      <c r="G854" s="2">
        <f>IF(ISNUMBER(G853),G853+Balance[[#This Row],[Withdrawal/Deposit]],0)</f>
        <v>-2965.1639999999998</v>
      </c>
      <c r="H854" s="3">
        <f>Balance[[#This Row],[End of Day Account Value]]-Balance[[#This Row],[Cumulative sent]]</f>
        <v>167030.84399999998</v>
      </c>
      <c r="I854" s="4">
        <f>IFERROR(Balance[[#This Row],[P/L]]/Balance[[#This Row],[Cumulative sent]],0)</f>
        <v>-56.331064318870723</v>
      </c>
    </row>
    <row r="855" spans="1:9" x14ac:dyDescent="0.3">
      <c r="A855" t="s">
        <v>857</v>
      </c>
      <c r="B855" s="1">
        <v>-64053.81</v>
      </c>
      <c r="C855" s="1">
        <v>220743.96</v>
      </c>
      <c r="D855" s="1">
        <v>0</v>
      </c>
      <c r="E855" s="21">
        <v>0</v>
      </c>
      <c r="F855" s="1">
        <v>156690.15</v>
      </c>
      <c r="G855" s="2">
        <f>IF(ISNUMBER(G854),G854+Balance[[#This Row],[Withdrawal/Deposit]],0)</f>
        <v>-2965.1639999999998</v>
      </c>
      <c r="H855" s="3">
        <f>Balance[[#This Row],[End of Day Account Value]]-Balance[[#This Row],[Cumulative sent]]</f>
        <v>159655.31399999998</v>
      </c>
      <c r="I855" s="4">
        <f>IFERROR(Balance[[#This Row],[P/L]]/Balance[[#This Row],[Cumulative sent]],0)</f>
        <v>-53.843670704217374</v>
      </c>
    </row>
    <row r="856" spans="1:9" x14ac:dyDescent="0.3">
      <c r="A856" t="s">
        <v>858</v>
      </c>
      <c r="B856" s="1">
        <v>-64062.76</v>
      </c>
      <c r="C856" s="1">
        <v>208759.02</v>
      </c>
      <c r="D856" s="1">
        <v>0</v>
      </c>
      <c r="E856" s="21">
        <v>-8.9499999999999993</v>
      </c>
      <c r="F856" s="1">
        <v>144696.26</v>
      </c>
      <c r="G856" s="2">
        <f>IF(ISNUMBER(G855),G855+Balance[[#This Row],[Withdrawal/Deposit]],0)</f>
        <v>-2974.1139999999996</v>
      </c>
      <c r="H856" s="3">
        <f>Balance[[#This Row],[End of Day Account Value]]-Balance[[#This Row],[Cumulative sent]]</f>
        <v>147670.37400000001</v>
      </c>
      <c r="I856" s="4">
        <f>IFERROR(Balance[[#This Row],[P/L]]/Balance[[#This Row],[Cumulative sent]],0)</f>
        <v>-49.651887587362161</v>
      </c>
    </row>
    <row r="857" spans="1:9" x14ac:dyDescent="0.3">
      <c r="A857" t="s">
        <v>859</v>
      </c>
      <c r="B857" s="1">
        <v>-64062.76</v>
      </c>
      <c r="C857" s="1">
        <v>196872.69</v>
      </c>
      <c r="D857" s="1">
        <v>0</v>
      </c>
      <c r="E857" s="21">
        <v>0</v>
      </c>
      <c r="F857" s="1">
        <v>132809.93</v>
      </c>
      <c r="G857" s="2">
        <f>IF(ISNUMBER(G856),G856+Balance[[#This Row],[Withdrawal/Deposit]],0)</f>
        <v>-2974.1139999999996</v>
      </c>
      <c r="H857" s="3">
        <f>Balance[[#This Row],[End of Day Account Value]]-Balance[[#This Row],[Cumulative sent]]</f>
        <v>135784.04399999999</v>
      </c>
      <c r="I857" s="4">
        <f>IFERROR(Balance[[#This Row],[P/L]]/Balance[[#This Row],[Cumulative sent]],0)</f>
        <v>-45.655292298815716</v>
      </c>
    </row>
    <row r="858" spans="1:9" x14ac:dyDescent="0.3">
      <c r="A858" t="s">
        <v>860</v>
      </c>
      <c r="B858" s="1">
        <v>-64062.76</v>
      </c>
      <c r="C858" s="1">
        <v>197362.29</v>
      </c>
      <c r="D858" s="1">
        <v>0</v>
      </c>
      <c r="E858" s="21">
        <v>0</v>
      </c>
      <c r="F858" s="1">
        <v>133299.53</v>
      </c>
      <c r="G858" s="2">
        <f>IF(ISNUMBER(G857),G857+Balance[[#This Row],[Withdrawal/Deposit]],0)</f>
        <v>-2974.1139999999996</v>
      </c>
      <c r="H858" s="3">
        <f>Balance[[#This Row],[End of Day Account Value]]-Balance[[#This Row],[Cumulative sent]]</f>
        <v>136273.644</v>
      </c>
      <c r="I858" s="4">
        <f>IFERROR(Balance[[#This Row],[P/L]]/Balance[[#This Row],[Cumulative sent]],0)</f>
        <v>-45.819912753848719</v>
      </c>
    </row>
    <row r="859" spans="1:9" x14ac:dyDescent="0.3">
      <c r="A859" t="s">
        <v>861</v>
      </c>
      <c r="B859" s="1">
        <v>-64062.76</v>
      </c>
      <c r="C859" s="1">
        <v>203859.18</v>
      </c>
      <c r="D859" s="1">
        <v>0</v>
      </c>
      <c r="E859" s="21">
        <v>0</v>
      </c>
      <c r="F859" s="1">
        <v>139796.42000000001</v>
      </c>
      <c r="G859" s="2">
        <f>IF(ISNUMBER(G858),G858+Balance[[#This Row],[Withdrawal/Deposit]],0)</f>
        <v>-2974.1139999999996</v>
      </c>
      <c r="H859" s="3">
        <f>Balance[[#This Row],[End of Day Account Value]]-Balance[[#This Row],[Cumulative sent]]</f>
        <v>142770.53400000001</v>
      </c>
      <c r="I859" s="4">
        <f>IFERROR(Balance[[#This Row],[P/L]]/Balance[[#This Row],[Cumulative sent]],0)</f>
        <v>-48.004391896208432</v>
      </c>
    </row>
    <row r="860" spans="1:9" x14ac:dyDescent="0.3">
      <c r="A860" t="s">
        <v>862</v>
      </c>
      <c r="B860" s="1">
        <v>-64062.76</v>
      </c>
      <c r="C860" s="1">
        <v>207831.15</v>
      </c>
      <c r="D860" s="1">
        <v>0</v>
      </c>
      <c r="E860" s="21">
        <v>0</v>
      </c>
      <c r="F860" s="1">
        <v>143768.39000000001</v>
      </c>
      <c r="G860" s="2">
        <f>IF(ISNUMBER(G859),G859+Balance[[#This Row],[Withdrawal/Deposit]],0)</f>
        <v>-2974.1139999999996</v>
      </c>
      <c r="H860" s="3">
        <f>Balance[[#This Row],[End of Day Account Value]]-Balance[[#This Row],[Cumulative sent]]</f>
        <v>146742.50400000002</v>
      </c>
      <c r="I860" s="4">
        <f>IFERROR(Balance[[#This Row],[P/L]]/Balance[[#This Row],[Cumulative sent]],0)</f>
        <v>-49.339905598776653</v>
      </c>
    </row>
    <row r="861" spans="1:9" x14ac:dyDescent="0.3">
      <c r="A861" t="s">
        <v>863</v>
      </c>
      <c r="B861" s="1">
        <v>-64062.76</v>
      </c>
      <c r="C861" s="1">
        <v>190377.27</v>
      </c>
      <c r="D861" s="1">
        <v>0</v>
      </c>
      <c r="E861" s="21">
        <v>0</v>
      </c>
      <c r="F861" s="1">
        <v>126314.51</v>
      </c>
      <c r="G861" s="2">
        <f>IF(ISNUMBER(G860),G860+Balance[[#This Row],[Withdrawal/Deposit]],0)</f>
        <v>-2974.1139999999996</v>
      </c>
      <c r="H861" s="3">
        <f>Balance[[#This Row],[End of Day Account Value]]-Balance[[#This Row],[Cumulative sent]]</f>
        <v>129288.624</v>
      </c>
      <c r="I861" s="4">
        <f>IFERROR(Balance[[#This Row],[P/L]]/Balance[[#This Row],[Cumulative sent]],0)</f>
        <v>-43.471307421302619</v>
      </c>
    </row>
    <row r="862" spans="1:9" x14ac:dyDescent="0.3">
      <c r="A862" t="s">
        <v>864</v>
      </c>
      <c r="B862" s="1">
        <v>-64062.76</v>
      </c>
      <c r="C862" s="1">
        <v>187890.27</v>
      </c>
      <c r="D862" s="1">
        <v>0</v>
      </c>
      <c r="E862" s="21">
        <v>0</v>
      </c>
      <c r="F862" s="1">
        <v>123827.51</v>
      </c>
      <c r="G862" s="2">
        <f>IF(ISNUMBER(G861),G861+Balance[[#This Row],[Withdrawal/Deposit]],0)</f>
        <v>-2974.1139999999996</v>
      </c>
      <c r="H862" s="3">
        <f>Balance[[#This Row],[End of Day Account Value]]-Balance[[#This Row],[Cumulative sent]]</f>
        <v>126801.624</v>
      </c>
      <c r="I862" s="4">
        <f>IFERROR(Balance[[#This Row],[P/L]]/Balance[[#This Row],[Cumulative sent]],0)</f>
        <v>-42.635091997146048</v>
      </c>
    </row>
    <row r="863" spans="1:9" x14ac:dyDescent="0.3">
      <c r="A863" t="s">
        <v>865</v>
      </c>
      <c r="B863" s="1">
        <v>-66362.720000000001</v>
      </c>
      <c r="C863" s="1">
        <v>169221.01</v>
      </c>
      <c r="D863" s="1">
        <v>-29.9</v>
      </c>
      <c r="E863" s="21">
        <v>0</v>
      </c>
      <c r="F863" s="1">
        <v>102858.29</v>
      </c>
      <c r="G863" s="2">
        <f>IF(ISNUMBER(G862),G862+Balance[[#This Row],[Withdrawal/Deposit]],0)</f>
        <v>-2974.1139999999996</v>
      </c>
      <c r="H863" s="3">
        <f>Balance[[#This Row],[End of Day Account Value]]-Balance[[#This Row],[Cumulative sent]]</f>
        <v>105832.40399999999</v>
      </c>
      <c r="I863" s="4">
        <f>IFERROR(Balance[[#This Row],[P/L]]/Balance[[#This Row],[Cumulative sent]],0)</f>
        <v>-35.584514917720035</v>
      </c>
    </row>
    <row r="864" spans="1:9" x14ac:dyDescent="0.3">
      <c r="A864" t="s">
        <v>866</v>
      </c>
      <c r="B864" s="1">
        <v>-66362.720000000001</v>
      </c>
      <c r="C864" s="1">
        <v>175187.26</v>
      </c>
      <c r="D864" s="1">
        <v>0</v>
      </c>
      <c r="E864" s="21">
        <v>-0.06</v>
      </c>
      <c r="F864" s="1">
        <v>108824.54</v>
      </c>
      <c r="G864" s="2">
        <f>IF(ISNUMBER(G863),G863+Balance[[#This Row],[Withdrawal/Deposit]],0)</f>
        <v>-2974.1739999999995</v>
      </c>
      <c r="H864" s="3">
        <f>Balance[[#This Row],[End of Day Account Value]]-Balance[[#This Row],[Cumulative sent]]</f>
        <v>111798.71399999999</v>
      </c>
      <c r="I864" s="4">
        <f>IFERROR(Balance[[#This Row],[P/L]]/Balance[[#This Row],[Cumulative sent]],0)</f>
        <v>-37.589836371375718</v>
      </c>
    </row>
    <row r="865" spans="1:9" x14ac:dyDescent="0.3">
      <c r="A865" t="s">
        <v>867</v>
      </c>
      <c r="B865" s="1">
        <v>-66362.720000000001</v>
      </c>
      <c r="C865" s="1">
        <v>166982.79999999999</v>
      </c>
      <c r="D865" s="1">
        <v>0</v>
      </c>
      <c r="E865" s="21">
        <v>0</v>
      </c>
      <c r="F865" s="1">
        <v>100620.08</v>
      </c>
      <c r="G865" s="2">
        <f>IF(ISNUMBER(G864),G864+Balance[[#This Row],[Withdrawal/Deposit]],0)</f>
        <v>-2974.1739999999995</v>
      </c>
      <c r="H865" s="3">
        <f>Balance[[#This Row],[End of Day Account Value]]-Balance[[#This Row],[Cumulative sent]]</f>
        <v>103594.254</v>
      </c>
      <c r="I865" s="4">
        <f>IFERROR(Balance[[#This Row],[P/L]]/Balance[[#This Row],[Cumulative sent]],0)</f>
        <v>-34.831268782525846</v>
      </c>
    </row>
    <row r="866" spans="1:9" x14ac:dyDescent="0.3">
      <c r="A866" t="s">
        <v>868</v>
      </c>
      <c r="B866" s="1">
        <v>-68827.7</v>
      </c>
      <c r="C866" s="1">
        <v>167180.35999999999</v>
      </c>
      <c r="D866" s="1">
        <v>-14.95</v>
      </c>
      <c r="E866" s="21">
        <v>0</v>
      </c>
      <c r="F866" s="1">
        <v>98352.66</v>
      </c>
      <c r="G866" s="2">
        <f>IF(ISNUMBER(G865),G865+Balance[[#This Row],[Withdrawal/Deposit]],0)</f>
        <v>-2974.1739999999995</v>
      </c>
      <c r="H866" s="3">
        <f>Balance[[#This Row],[End of Day Account Value]]-Balance[[#This Row],[Cumulative sent]]</f>
        <v>101326.834</v>
      </c>
      <c r="I866" s="4">
        <f>IFERROR(Balance[[#This Row],[P/L]]/Balance[[#This Row],[Cumulative sent]],0)</f>
        <v>-34.068899129640705</v>
      </c>
    </row>
    <row r="867" spans="1:9" x14ac:dyDescent="0.3">
      <c r="A867" t="s">
        <v>869</v>
      </c>
      <c r="B867" s="1">
        <v>-68827.7</v>
      </c>
      <c r="C867" s="1">
        <v>153870.49</v>
      </c>
      <c r="D867" s="1">
        <v>0</v>
      </c>
      <c r="E867" s="21">
        <v>-0.03</v>
      </c>
      <c r="F867" s="1">
        <v>85042.79</v>
      </c>
      <c r="G867" s="2">
        <f>IF(ISNUMBER(G866),G866+Balance[[#This Row],[Withdrawal/Deposit]],0)</f>
        <v>-2974.2039999999997</v>
      </c>
      <c r="H867" s="3">
        <f>Balance[[#This Row],[End of Day Account Value]]-Balance[[#This Row],[Cumulative sent]]</f>
        <v>88016.993999999992</v>
      </c>
      <c r="I867" s="4">
        <f>IFERROR(Balance[[#This Row],[P/L]]/Balance[[#This Row],[Cumulative sent]],0)</f>
        <v>-29.593462317984912</v>
      </c>
    </row>
    <row r="868" spans="1:9" x14ac:dyDescent="0.3">
      <c r="A868" t="s">
        <v>870</v>
      </c>
      <c r="B868" s="1">
        <v>-54778.52</v>
      </c>
      <c r="C868" s="1">
        <v>139184.12</v>
      </c>
      <c r="D868" s="1">
        <v>-42.85</v>
      </c>
      <c r="E868" s="21">
        <v>0</v>
      </c>
      <c r="F868" s="1">
        <v>84405.6</v>
      </c>
      <c r="G868" s="2">
        <f>IF(ISNUMBER(G867),G867+Balance[[#This Row],[Withdrawal/Deposit]],0)</f>
        <v>-2974.2039999999997</v>
      </c>
      <c r="H868" s="3">
        <f>Balance[[#This Row],[End of Day Account Value]]-Balance[[#This Row],[Cumulative sent]]</f>
        <v>87379.804000000004</v>
      </c>
      <c r="I868" s="4">
        <f>IFERROR(Balance[[#This Row],[P/L]]/Balance[[#This Row],[Cumulative sent]],0)</f>
        <v>-29.379223482989065</v>
      </c>
    </row>
    <row r="869" spans="1:9" x14ac:dyDescent="0.3">
      <c r="A869" t="s">
        <v>871</v>
      </c>
      <c r="B869" s="1">
        <v>-54778.52</v>
      </c>
      <c r="C869" s="1">
        <v>134085.35</v>
      </c>
      <c r="D869" s="1">
        <v>0</v>
      </c>
      <c r="E869" s="21">
        <v>-0.65</v>
      </c>
      <c r="F869" s="1">
        <v>79306.83</v>
      </c>
      <c r="G869" s="2">
        <f>IF(ISNUMBER(G868),G868+Balance[[#This Row],[Withdrawal/Deposit]],0)</f>
        <v>-2974.8539999999998</v>
      </c>
      <c r="H869" s="3">
        <f>Balance[[#This Row],[End of Day Account Value]]-Balance[[#This Row],[Cumulative sent]]</f>
        <v>82281.684000000008</v>
      </c>
      <c r="I869" s="4">
        <f>IFERROR(Balance[[#This Row],[P/L]]/Balance[[#This Row],[Cumulative sent]],0)</f>
        <v>-27.659066293673575</v>
      </c>
    </row>
    <row r="870" spans="1:9" x14ac:dyDescent="0.3">
      <c r="A870" t="s">
        <v>872</v>
      </c>
      <c r="B870" s="1">
        <v>-54778.52</v>
      </c>
      <c r="C870" s="1">
        <v>134961.23000000001</v>
      </c>
      <c r="D870" s="1">
        <v>0</v>
      </c>
      <c r="E870" s="21">
        <v>0</v>
      </c>
      <c r="F870" s="1">
        <v>80182.710000000006</v>
      </c>
      <c r="G870" s="2">
        <f>IF(ISNUMBER(G869),G869+Balance[[#This Row],[Withdrawal/Deposit]],0)</f>
        <v>-2974.8539999999998</v>
      </c>
      <c r="H870" s="3">
        <f>Balance[[#This Row],[End of Day Account Value]]-Balance[[#This Row],[Cumulative sent]]</f>
        <v>83157.564000000013</v>
      </c>
      <c r="I870" s="4">
        <f>IFERROR(Balance[[#This Row],[P/L]]/Balance[[#This Row],[Cumulative sent]],0)</f>
        <v>-27.953494188286221</v>
      </c>
    </row>
    <row r="871" spans="1:9" x14ac:dyDescent="0.3">
      <c r="A871" t="s">
        <v>873</v>
      </c>
      <c r="B871" s="1">
        <v>-54778.52</v>
      </c>
      <c r="C871" s="1">
        <v>139009.70000000001</v>
      </c>
      <c r="D871" s="1">
        <v>0</v>
      </c>
      <c r="E871" s="21">
        <v>0</v>
      </c>
      <c r="F871" s="1">
        <v>84231.18</v>
      </c>
      <c r="G871" s="2">
        <f>IF(ISNUMBER(G870),G870+Balance[[#This Row],[Withdrawal/Deposit]],0)</f>
        <v>-2974.8539999999998</v>
      </c>
      <c r="H871" s="3">
        <f>Balance[[#This Row],[End of Day Account Value]]-Balance[[#This Row],[Cumulative sent]]</f>
        <v>87206.034</v>
      </c>
      <c r="I871" s="4">
        <f>IFERROR(Balance[[#This Row],[P/L]]/Balance[[#This Row],[Cumulative sent]],0)</f>
        <v>-29.314391227266952</v>
      </c>
    </row>
    <row r="872" spans="1:9" x14ac:dyDescent="0.3">
      <c r="A872" t="s">
        <v>874</v>
      </c>
      <c r="B872" s="1">
        <v>-54778.52</v>
      </c>
      <c r="C872" s="1">
        <v>125388.39</v>
      </c>
      <c r="D872" s="1">
        <v>0</v>
      </c>
      <c r="E872" s="21">
        <v>0</v>
      </c>
      <c r="F872" s="1">
        <v>70609.87</v>
      </c>
      <c r="G872" s="2">
        <f>IF(ISNUMBER(G871),G871+Balance[[#This Row],[Withdrawal/Deposit]],0)</f>
        <v>-2974.8539999999998</v>
      </c>
      <c r="H872" s="3">
        <f>Balance[[#This Row],[End of Day Account Value]]-Balance[[#This Row],[Cumulative sent]]</f>
        <v>73584.724000000002</v>
      </c>
      <c r="I872" s="4">
        <f>IFERROR(Balance[[#This Row],[P/L]]/Balance[[#This Row],[Cumulative sent]],0)</f>
        <v>-24.735574922332326</v>
      </c>
    </row>
    <row r="873" spans="1:9" x14ac:dyDescent="0.3">
      <c r="A873" t="s">
        <v>875</v>
      </c>
      <c r="B873" s="1">
        <v>-55233.04</v>
      </c>
      <c r="C873" s="1">
        <v>136791.25</v>
      </c>
      <c r="D873" s="1">
        <v>0</v>
      </c>
      <c r="E873" s="21">
        <v>-454.52</v>
      </c>
      <c r="F873" s="1">
        <v>81558.210000000006</v>
      </c>
      <c r="G873" s="2">
        <f>IF(ISNUMBER(G872),G872+Balance[[#This Row],[Withdrawal/Deposit]],0)</f>
        <v>-3429.3739999999998</v>
      </c>
      <c r="H873" s="3">
        <f>Balance[[#This Row],[End of Day Account Value]]-Balance[[#This Row],[Cumulative sent]]</f>
        <v>84987.584000000003</v>
      </c>
      <c r="I873" s="4">
        <f>IFERROR(Balance[[#This Row],[P/L]]/Balance[[#This Row],[Cumulative sent]],0)</f>
        <v>-24.782244222998134</v>
      </c>
    </row>
    <row r="874" spans="1:9" x14ac:dyDescent="0.3">
      <c r="A874" t="s">
        <v>876</v>
      </c>
      <c r="B874" s="1">
        <v>-55233.04</v>
      </c>
      <c r="C874" s="1">
        <v>136980.48000000001</v>
      </c>
      <c r="D874" s="1">
        <v>0</v>
      </c>
      <c r="E874" s="21">
        <v>0</v>
      </c>
      <c r="F874" s="1">
        <v>81747.44</v>
      </c>
      <c r="G874" s="2">
        <f>IF(ISNUMBER(G873),G873+Balance[[#This Row],[Withdrawal/Deposit]],0)</f>
        <v>-3429.3739999999998</v>
      </c>
      <c r="H874" s="3">
        <f>Balance[[#This Row],[End of Day Account Value]]-Balance[[#This Row],[Cumulative sent]]</f>
        <v>85176.813999999998</v>
      </c>
      <c r="I874" s="4">
        <f>IFERROR(Balance[[#This Row],[P/L]]/Balance[[#This Row],[Cumulative sent]],0)</f>
        <v>-24.837423389808169</v>
      </c>
    </row>
    <row r="875" spans="1:9" x14ac:dyDescent="0.3">
      <c r="A875" t="s">
        <v>877</v>
      </c>
      <c r="B875" s="1">
        <v>-55233.04</v>
      </c>
      <c r="C875" s="1">
        <v>138495.26999999999</v>
      </c>
      <c r="D875" s="1">
        <v>0</v>
      </c>
      <c r="E875" s="21">
        <v>0</v>
      </c>
      <c r="F875" s="1">
        <v>83262.23</v>
      </c>
      <c r="G875" s="2">
        <f>IF(ISNUMBER(G874),G874+Balance[[#This Row],[Withdrawal/Deposit]],0)</f>
        <v>-3429.3739999999998</v>
      </c>
      <c r="H875" s="3">
        <f>Balance[[#This Row],[End of Day Account Value]]-Balance[[#This Row],[Cumulative sent]]</f>
        <v>86691.603999999992</v>
      </c>
      <c r="I875" s="4">
        <f>IFERROR(Balance[[#This Row],[P/L]]/Balance[[#This Row],[Cumulative sent]],0)</f>
        <v>-25.279133742776377</v>
      </c>
    </row>
    <row r="876" spans="1:9" x14ac:dyDescent="0.3">
      <c r="A876" t="s">
        <v>878</v>
      </c>
      <c r="B876" s="1">
        <v>-55233.04</v>
      </c>
      <c r="C876" s="1">
        <v>125448.15</v>
      </c>
      <c r="D876" s="1">
        <v>0</v>
      </c>
      <c r="E876" s="21">
        <v>0</v>
      </c>
      <c r="F876" s="1">
        <v>70215.11</v>
      </c>
      <c r="G876" s="2">
        <f>IF(ISNUMBER(G875),G875+Balance[[#This Row],[Withdrawal/Deposit]],0)</f>
        <v>-3429.3739999999998</v>
      </c>
      <c r="H876" s="3">
        <f>Balance[[#This Row],[End of Day Account Value]]-Balance[[#This Row],[Cumulative sent]]</f>
        <v>73644.483999999997</v>
      </c>
      <c r="I876" s="4">
        <f>IFERROR(Balance[[#This Row],[P/L]]/Balance[[#This Row],[Cumulative sent]],0)</f>
        <v>-21.474614317365209</v>
      </c>
    </row>
    <row r="877" spans="1:9" x14ac:dyDescent="0.3">
      <c r="A877" t="s">
        <v>879</v>
      </c>
      <c r="B877" s="1">
        <v>-55233.04</v>
      </c>
      <c r="C877" s="1">
        <v>131082.04999999999</v>
      </c>
      <c r="D877" s="1">
        <v>0</v>
      </c>
      <c r="E877" s="21">
        <v>0</v>
      </c>
      <c r="F877" s="1">
        <v>75849.009999999995</v>
      </c>
      <c r="G877" s="2">
        <f>IF(ISNUMBER(G876),G876+Balance[[#This Row],[Withdrawal/Deposit]],0)</f>
        <v>-3429.3739999999998</v>
      </c>
      <c r="H877" s="3">
        <f>Balance[[#This Row],[End of Day Account Value]]-Balance[[#This Row],[Cumulative sent]]</f>
        <v>79278.383999999991</v>
      </c>
      <c r="I877" s="4">
        <f>IFERROR(Balance[[#This Row],[P/L]]/Balance[[#This Row],[Cumulative sent]],0)</f>
        <v>-23.117450590107698</v>
      </c>
    </row>
    <row r="878" spans="1:9" x14ac:dyDescent="0.3">
      <c r="A878" t="s">
        <v>880</v>
      </c>
      <c r="B878" s="1">
        <v>-55233.04</v>
      </c>
      <c r="C878" s="1">
        <v>128199.8</v>
      </c>
      <c r="D878" s="1">
        <v>0</v>
      </c>
      <c r="E878" s="21">
        <v>0</v>
      </c>
      <c r="F878" s="1">
        <v>72966.759999999995</v>
      </c>
      <c r="G878" s="2">
        <f>IF(ISNUMBER(G877),G877+Balance[[#This Row],[Withdrawal/Deposit]],0)</f>
        <v>-3429.3739999999998</v>
      </c>
      <c r="H878" s="3">
        <f>Balance[[#This Row],[End of Day Account Value]]-Balance[[#This Row],[Cumulative sent]]</f>
        <v>76396.133999999991</v>
      </c>
      <c r="I878" s="4">
        <f>IFERROR(Balance[[#This Row],[P/L]]/Balance[[#This Row],[Cumulative sent]],0)</f>
        <v>-22.276991077671902</v>
      </c>
    </row>
    <row r="879" spans="1:9" x14ac:dyDescent="0.3">
      <c r="A879" t="s">
        <v>881</v>
      </c>
      <c r="B879" s="1">
        <v>-55241.99</v>
      </c>
      <c r="C879" s="1">
        <v>137069</v>
      </c>
      <c r="D879" s="1">
        <v>0</v>
      </c>
      <c r="E879" s="21">
        <v>-8.9499999999999993</v>
      </c>
      <c r="F879" s="1">
        <v>81827.009999999995</v>
      </c>
      <c r="G879" s="2">
        <f>IF(ISNUMBER(G878),G878+Balance[[#This Row],[Withdrawal/Deposit]],0)</f>
        <v>-3438.3239999999996</v>
      </c>
      <c r="H879" s="3">
        <f>Balance[[#This Row],[End of Day Account Value]]-Balance[[#This Row],[Cumulative sent]]</f>
        <v>85265.333999999988</v>
      </c>
      <c r="I879" s="4">
        <f>IFERROR(Balance[[#This Row],[P/L]]/Balance[[#This Row],[Cumulative sent]],0)</f>
        <v>-24.798516370185009</v>
      </c>
    </row>
    <row r="880" spans="1:9" x14ac:dyDescent="0.3">
      <c r="A880" t="s">
        <v>882</v>
      </c>
      <c r="B880" s="1">
        <v>-55241.99</v>
      </c>
      <c r="C880" s="1">
        <v>138748.51999999999</v>
      </c>
      <c r="D880" s="1">
        <v>0</v>
      </c>
      <c r="E880" s="21">
        <v>0</v>
      </c>
      <c r="F880" s="1">
        <v>83506.53</v>
      </c>
      <c r="G880" s="2">
        <f>IF(ISNUMBER(G879),G879+Balance[[#This Row],[Withdrawal/Deposit]],0)</f>
        <v>-3438.3239999999996</v>
      </c>
      <c r="H880" s="3">
        <f>Balance[[#This Row],[End of Day Account Value]]-Balance[[#This Row],[Cumulative sent]]</f>
        <v>86944.853999999992</v>
      </c>
      <c r="I880" s="4">
        <f>IFERROR(Balance[[#This Row],[P/L]]/Balance[[#This Row],[Cumulative sent]],0)</f>
        <v>-25.286986915718241</v>
      </c>
    </row>
    <row r="881" spans="1:9" x14ac:dyDescent="0.3">
      <c r="A881" t="s">
        <v>883</v>
      </c>
      <c r="B881" s="1">
        <v>-55241.99</v>
      </c>
      <c r="C881" s="1">
        <v>139148.57</v>
      </c>
      <c r="D881" s="1">
        <v>0</v>
      </c>
      <c r="E881" s="21">
        <v>0</v>
      </c>
      <c r="F881" s="1">
        <v>83906.58</v>
      </c>
      <c r="G881" s="2">
        <f>IF(ISNUMBER(G880),G880+Balance[[#This Row],[Withdrawal/Deposit]],0)</f>
        <v>-3438.3239999999996</v>
      </c>
      <c r="H881" s="3">
        <f>Balance[[#This Row],[End of Day Account Value]]-Balance[[#This Row],[Cumulative sent]]</f>
        <v>87344.903999999995</v>
      </c>
      <c r="I881" s="4">
        <f>IFERROR(Balance[[#This Row],[P/L]]/Balance[[#This Row],[Cumulative sent]],0)</f>
        <v>-25.403337207313797</v>
      </c>
    </row>
    <row r="882" spans="1:9" x14ac:dyDescent="0.3">
      <c r="A882" t="s">
        <v>884</v>
      </c>
      <c r="B882" s="1">
        <v>-55241.99</v>
      </c>
      <c r="C882" s="1">
        <v>141670.04</v>
      </c>
      <c r="D882" s="1">
        <v>0</v>
      </c>
      <c r="E882" s="21">
        <v>0</v>
      </c>
      <c r="F882" s="1">
        <v>86428.05</v>
      </c>
      <c r="G882" s="2">
        <f>IF(ISNUMBER(G881),G881+Balance[[#This Row],[Withdrawal/Deposit]],0)</f>
        <v>-3438.3239999999996</v>
      </c>
      <c r="H882" s="3">
        <f>Balance[[#This Row],[End of Day Account Value]]-Balance[[#This Row],[Cumulative sent]]</f>
        <v>89866.373999999996</v>
      </c>
      <c r="I882" s="4">
        <f>IFERROR(Balance[[#This Row],[P/L]]/Balance[[#This Row],[Cumulative sent]],0)</f>
        <v>-26.136679963842852</v>
      </c>
    </row>
    <row r="883" spans="1:9" x14ac:dyDescent="0.3">
      <c r="A883" t="s">
        <v>885</v>
      </c>
      <c r="B883" s="1">
        <v>-55241.99</v>
      </c>
      <c r="C883" s="1">
        <v>140701.51999999999</v>
      </c>
      <c r="D883" s="1">
        <v>0</v>
      </c>
      <c r="E883" s="21">
        <v>0</v>
      </c>
      <c r="F883" s="1">
        <v>85459.53</v>
      </c>
      <c r="G883" s="2">
        <f>IF(ISNUMBER(G882),G882+Balance[[#This Row],[Withdrawal/Deposit]],0)</f>
        <v>-3438.3239999999996</v>
      </c>
      <c r="H883" s="3">
        <f>Balance[[#This Row],[End of Day Account Value]]-Balance[[#This Row],[Cumulative sent]]</f>
        <v>88897.853999999992</v>
      </c>
      <c r="I883" s="4">
        <f>IFERROR(Balance[[#This Row],[P/L]]/Balance[[#This Row],[Cumulative sent]],0)</f>
        <v>-25.854996213271349</v>
      </c>
    </row>
    <row r="884" spans="1:9" x14ac:dyDescent="0.3">
      <c r="A884" t="s">
        <v>886</v>
      </c>
      <c r="B884" s="1">
        <v>-55241.99</v>
      </c>
      <c r="C884" s="1">
        <v>140828.95000000001</v>
      </c>
      <c r="D884" s="1">
        <v>0</v>
      </c>
      <c r="E884" s="21">
        <v>0</v>
      </c>
      <c r="F884" s="1">
        <v>85586.96</v>
      </c>
      <c r="G884" s="2">
        <f>IF(ISNUMBER(G883),G883+Balance[[#This Row],[Withdrawal/Deposit]],0)</f>
        <v>-3438.3239999999996</v>
      </c>
      <c r="H884" s="3">
        <f>Balance[[#This Row],[End of Day Account Value]]-Balance[[#This Row],[Cumulative sent]]</f>
        <v>89025.284</v>
      </c>
      <c r="I884" s="4">
        <f>IFERROR(Balance[[#This Row],[P/L]]/Balance[[#This Row],[Cumulative sent]],0)</f>
        <v>-25.892057874708726</v>
      </c>
    </row>
    <row r="885" spans="1:9" x14ac:dyDescent="0.3">
      <c r="A885" t="s">
        <v>887</v>
      </c>
      <c r="B885" s="1">
        <v>-55241.99</v>
      </c>
      <c r="C885" s="1">
        <v>130079.66</v>
      </c>
      <c r="D885" s="1">
        <v>0</v>
      </c>
      <c r="E885" s="21">
        <v>0</v>
      </c>
      <c r="F885" s="1">
        <v>74837.67</v>
      </c>
      <c r="G885" s="2">
        <f>IF(ISNUMBER(G884),G884+Balance[[#This Row],[Withdrawal/Deposit]],0)</f>
        <v>-3438.3239999999996</v>
      </c>
      <c r="H885" s="3">
        <f>Balance[[#This Row],[End of Day Account Value]]-Balance[[#This Row],[Cumulative sent]]</f>
        <v>78275.993999999992</v>
      </c>
      <c r="I885" s="4">
        <f>IFERROR(Balance[[#This Row],[P/L]]/Balance[[#This Row],[Cumulative sent]],0)</f>
        <v>-22.765741099442636</v>
      </c>
    </row>
    <row r="886" spans="1:9" x14ac:dyDescent="0.3">
      <c r="A886" t="s">
        <v>888</v>
      </c>
      <c r="B886" s="1">
        <v>-55241.99</v>
      </c>
      <c r="C886" s="1">
        <v>130173.35</v>
      </c>
      <c r="D886" s="1">
        <v>0</v>
      </c>
      <c r="E886" s="21">
        <v>0</v>
      </c>
      <c r="F886" s="1">
        <v>74931.360000000001</v>
      </c>
      <c r="G886" s="2">
        <f>IF(ISNUMBER(G885),G885+Balance[[#This Row],[Withdrawal/Deposit]],0)</f>
        <v>-3438.3239999999996</v>
      </c>
      <c r="H886" s="3">
        <f>Balance[[#This Row],[End of Day Account Value]]-Balance[[#This Row],[Cumulative sent]]</f>
        <v>78369.683999999994</v>
      </c>
      <c r="I886" s="4">
        <f>IFERROR(Balance[[#This Row],[P/L]]/Balance[[#This Row],[Cumulative sent]],0)</f>
        <v>-22.792989840398985</v>
      </c>
    </row>
    <row r="887" spans="1:9" x14ac:dyDescent="0.3">
      <c r="A887" t="s">
        <v>889</v>
      </c>
      <c r="B887" s="1">
        <v>-55241.99</v>
      </c>
      <c r="C887" s="1">
        <v>123475.08</v>
      </c>
      <c r="D887" s="1">
        <v>0</v>
      </c>
      <c r="E887" s="21">
        <v>0</v>
      </c>
      <c r="F887" s="1">
        <v>68233.09</v>
      </c>
      <c r="G887" s="2">
        <f>IF(ISNUMBER(G886),G886+Balance[[#This Row],[Withdrawal/Deposit]],0)</f>
        <v>-3438.3239999999996</v>
      </c>
      <c r="H887" s="3">
        <f>Balance[[#This Row],[End of Day Account Value]]-Balance[[#This Row],[Cumulative sent]]</f>
        <v>71671.41399999999</v>
      </c>
      <c r="I887" s="4">
        <f>IFERROR(Balance[[#This Row],[P/L]]/Balance[[#This Row],[Cumulative sent]],0)</f>
        <v>-20.844869186266333</v>
      </c>
    </row>
    <row r="888" spans="1:9" x14ac:dyDescent="0.3">
      <c r="A888" t="s">
        <v>890</v>
      </c>
      <c r="B888" s="1">
        <v>-55241.99</v>
      </c>
      <c r="C888" s="1">
        <v>115411.81</v>
      </c>
      <c r="D888" s="1">
        <v>0</v>
      </c>
      <c r="E888" s="21">
        <v>0</v>
      </c>
      <c r="F888" s="1">
        <v>60169.82</v>
      </c>
      <c r="G888" s="2">
        <f>IF(ISNUMBER(G887),G887+Balance[[#This Row],[Withdrawal/Deposit]],0)</f>
        <v>-3438.3239999999996</v>
      </c>
      <c r="H888" s="3">
        <f>Balance[[#This Row],[End of Day Account Value]]-Balance[[#This Row],[Cumulative sent]]</f>
        <v>63608.144</v>
      </c>
      <c r="I888" s="4">
        <f>IFERROR(Balance[[#This Row],[P/L]]/Balance[[#This Row],[Cumulative sent]],0)</f>
        <v>-18.499752786532046</v>
      </c>
    </row>
    <row r="889" spans="1:9" x14ac:dyDescent="0.3">
      <c r="A889" t="s">
        <v>891</v>
      </c>
      <c r="B889" s="1">
        <v>-55241.99</v>
      </c>
      <c r="C889" s="1">
        <v>110838.32</v>
      </c>
      <c r="D889" s="1">
        <v>0</v>
      </c>
      <c r="E889" s="21">
        <v>0</v>
      </c>
      <c r="F889" s="1">
        <v>55596.33</v>
      </c>
      <c r="G889" s="2">
        <f>IF(ISNUMBER(G888),G888+Balance[[#This Row],[Withdrawal/Deposit]],0)</f>
        <v>-3438.3239999999996</v>
      </c>
      <c r="H889" s="3">
        <f>Balance[[#This Row],[End of Day Account Value]]-Balance[[#This Row],[Cumulative sent]]</f>
        <v>59034.654000000002</v>
      </c>
      <c r="I889" s="4">
        <f>IFERROR(Balance[[#This Row],[P/L]]/Balance[[#This Row],[Cumulative sent]],0)</f>
        <v>-17.169601817629754</v>
      </c>
    </row>
    <row r="890" spans="1:9" x14ac:dyDescent="0.3">
      <c r="A890" t="s">
        <v>892</v>
      </c>
      <c r="B890" s="1">
        <v>-27488.35</v>
      </c>
      <c r="C890" s="1">
        <v>75463.070000000007</v>
      </c>
      <c r="D890" s="1">
        <v>-40.85</v>
      </c>
      <c r="E890" s="21">
        <v>0</v>
      </c>
      <c r="F890" s="1">
        <v>47974.720000000001</v>
      </c>
      <c r="G890" s="2">
        <f>IF(ISNUMBER(G889),G889+Balance[[#This Row],[Withdrawal/Deposit]],0)</f>
        <v>-3438.3239999999996</v>
      </c>
      <c r="H890" s="3">
        <f>Balance[[#This Row],[End of Day Account Value]]-Balance[[#This Row],[Cumulative sent]]</f>
        <v>51413.044000000002</v>
      </c>
      <c r="I890" s="4">
        <f>IFERROR(Balance[[#This Row],[P/L]]/Balance[[#This Row],[Cumulative sent]],0)</f>
        <v>-14.952937535845955</v>
      </c>
    </row>
    <row r="891" spans="1:9" x14ac:dyDescent="0.3">
      <c r="A891" t="s">
        <v>893</v>
      </c>
      <c r="B891" s="1">
        <v>-27488.35</v>
      </c>
      <c r="C891" s="1">
        <v>83586.570000000007</v>
      </c>
      <c r="D891" s="1">
        <v>0</v>
      </c>
      <c r="E891" s="21">
        <v>-0.99</v>
      </c>
      <c r="F891" s="1">
        <v>56098.22</v>
      </c>
      <c r="G891" s="2">
        <f>IF(ISNUMBER(G890),G890+Balance[[#This Row],[Withdrawal/Deposit]],0)</f>
        <v>-3439.3139999999994</v>
      </c>
      <c r="H891" s="3">
        <f>Balance[[#This Row],[End of Day Account Value]]-Balance[[#This Row],[Cumulative sent]]</f>
        <v>59537.534</v>
      </c>
      <c r="I891" s="4">
        <f>IFERROR(Balance[[#This Row],[P/L]]/Balance[[#This Row],[Cumulative sent]],0)</f>
        <v>-17.310874784913505</v>
      </c>
    </row>
    <row r="892" spans="1:9" x14ac:dyDescent="0.3">
      <c r="A892" t="s">
        <v>894</v>
      </c>
      <c r="B892" s="1">
        <v>-27488.35</v>
      </c>
      <c r="C892" s="1">
        <v>86681.87</v>
      </c>
      <c r="D892" s="1">
        <v>0</v>
      </c>
      <c r="E892" s="21">
        <v>0</v>
      </c>
      <c r="F892" s="1">
        <v>59193.52</v>
      </c>
      <c r="G892" s="2">
        <f>IF(ISNUMBER(G891),G891+Balance[[#This Row],[Withdrawal/Deposit]],0)</f>
        <v>-3439.3139999999994</v>
      </c>
      <c r="H892" s="3">
        <f>Balance[[#This Row],[End of Day Account Value]]-Balance[[#This Row],[Cumulative sent]]</f>
        <v>62632.833999999995</v>
      </c>
      <c r="I892" s="4">
        <f>IFERROR(Balance[[#This Row],[P/L]]/Balance[[#This Row],[Cumulative sent]],0)</f>
        <v>-18.210850768496279</v>
      </c>
    </row>
    <row r="893" spans="1:9" x14ac:dyDescent="0.3">
      <c r="A893" t="s">
        <v>895</v>
      </c>
      <c r="B893" s="1">
        <v>-28663.97</v>
      </c>
      <c r="C893" s="1">
        <v>84421.58</v>
      </c>
      <c r="D893" s="1">
        <v>-12.95</v>
      </c>
      <c r="E893" s="21">
        <v>0</v>
      </c>
      <c r="F893" s="1">
        <v>55757.61</v>
      </c>
      <c r="G893" s="2">
        <f>IF(ISNUMBER(G892),G892+Balance[[#This Row],[Withdrawal/Deposit]],0)</f>
        <v>-3439.3139999999994</v>
      </c>
      <c r="H893" s="3">
        <f>Balance[[#This Row],[End of Day Account Value]]-Balance[[#This Row],[Cumulative sent]]</f>
        <v>59196.923999999999</v>
      </c>
      <c r="I893" s="4">
        <f>IFERROR(Balance[[#This Row],[P/L]]/Balance[[#This Row],[Cumulative sent]],0)</f>
        <v>-17.211840500751023</v>
      </c>
    </row>
    <row r="894" spans="1:9" x14ac:dyDescent="0.3">
      <c r="A894" t="s">
        <v>896</v>
      </c>
      <c r="B894" s="1">
        <v>-28663.97</v>
      </c>
      <c r="C894" s="1">
        <v>86427.31</v>
      </c>
      <c r="D894" s="1">
        <v>0</v>
      </c>
      <c r="E894" s="21">
        <v>-5.0000000000000001E-3</v>
      </c>
      <c r="F894" s="1">
        <v>57763.34</v>
      </c>
      <c r="G894" s="2">
        <f>IF(ISNUMBER(G893),G893+Balance[[#This Row],[Withdrawal/Deposit]],0)</f>
        <v>-3439.3189999999995</v>
      </c>
      <c r="H894" s="3">
        <f>Balance[[#This Row],[End of Day Account Value]]-Balance[[#This Row],[Cumulative sent]]</f>
        <v>61202.659</v>
      </c>
      <c r="I894" s="4">
        <f>IFERROR(Balance[[#This Row],[P/L]]/Balance[[#This Row],[Cumulative sent]],0)</f>
        <v>-17.794993427477941</v>
      </c>
    </row>
    <row r="895" spans="1:9" x14ac:dyDescent="0.3">
      <c r="A895" t="s">
        <v>897</v>
      </c>
      <c r="B895" s="1">
        <v>-29315.62</v>
      </c>
      <c r="C895" s="1">
        <v>81593.899999999994</v>
      </c>
      <c r="D895" s="1">
        <v>-44.85</v>
      </c>
      <c r="E895" s="21">
        <v>-401.68</v>
      </c>
      <c r="F895" s="1">
        <v>52278.28</v>
      </c>
      <c r="G895" s="2">
        <f>IF(ISNUMBER(G894),G894+Balance[[#This Row],[Withdrawal/Deposit]],0)</f>
        <v>-3840.9989999999993</v>
      </c>
      <c r="H895" s="3">
        <f>Balance[[#This Row],[End of Day Account Value]]-Balance[[#This Row],[Cumulative sent]]</f>
        <v>56119.278999999995</v>
      </c>
      <c r="I895" s="4">
        <f>IFERROR(Balance[[#This Row],[P/L]]/Balance[[#This Row],[Cumulative sent]],0)</f>
        <v>-14.610594535432059</v>
      </c>
    </row>
    <row r="896" spans="1:9" x14ac:dyDescent="0.3">
      <c r="A896" t="s">
        <v>898</v>
      </c>
      <c r="B896" s="1">
        <v>-29315.62</v>
      </c>
      <c r="C896" s="1">
        <v>78536.34</v>
      </c>
      <c r="D896" s="1">
        <v>0</v>
      </c>
      <c r="E896" s="21">
        <v>-0.12</v>
      </c>
      <c r="F896" s="1">
        <v>49220.72</v>
      </c>
      <c r="G896" s="2">
        <f>IF(ISNUMBER(G895),G895+Balance[[#This Row],[Withdrawal/Deposit]],0)</f>
        <v>-3841.1189999999992</v>
      </c>
      <c r="H896" s="3">
        <f>Balance[[#This Row],[End of Day Account Value]]-Balance[[#This Row],[Cumulative sent]]</f>
        <v>53061.839</v>
      </c>
      <c r="I896" s="4">
        <f>IFERROR(Balance[[#This Row],[P/L]]/Balance[[#This Row],[Cumulative sent]],0)</f>
        <v>-13.814161706523544</v>
      </c>
    </row>
    <row r="897" spans="1:9" x14ac:dyDescent="0.3">
      <c r="A897" t="s">
        <v>899</v>
      </c>
      <c r="B897" s="1">
        <v>-29315.62</v>
      </c>
      <c r="C897" s="1">
        <v>76329.98</v>
      </c>
      <c r="D897" s="1">
        <v>0</v>
      </c>
      <c r="E897" s="21">
        <v>0</v>
      </c>
      <c r="F897" s="1">
        <v>47014.36</v>
      </c>
      <c r="G897" s="2">
        <f>IF(ISNUMBER(G896),G896+Balance[[#This Row],[Withdrawal/Deposit]],0)</f>
        <v>-3841.1189999999992</v>
      </c>
      <c r="H897" s="3">
        <f>Balance[[#This Row],[End of Day Account Value]]-Balance[[#This Row],[Cumulative sent]]</f>
        <v>50855.478999999999</v>
      </c>
      <c r="I897" s="4">
        <f>IFERROR(Balance[[#This Row],[P/L]]/Balance[[#This Row],[Cumulative sent]],0)</f>
        <v>-13.239756175218734</v>
      </c>
    </row>
    <row r="898" spans="1:9" x14ac:dyDescent="0.3">
      <c r="A898" t="s">
        <v>900</v>
      </c>
      <c r="B898" s="1">
        <v>-29315.62</v>
      </c>
      <c r="C898" s="1">
        <v>69270.84</v>
      </c>
      <c r="D898" s="1">
        <v>0</v>
      </c>
      <c r="E898" s="21">
        <v>0</v>
      </c>
      <c r="F898" s="1">
        <v>39955.22</v>
      </c>
      <c r="G898" s="2">
        <f>IF(ISNUMBER(G897),G897+Balance[[#This Row],[Withdrawal/Deposit]],0)</f>
        <v>-3841.1189999999992</v>
      </c>
      <c r="H898" s="3">
        <f>Balance[[#This Row],[End of Day Account Value]]-Balance[[#This Row],[Cumulative sent]]</f>
        <v>43796.339</v>
      </c>
      <c r="I898" s="4">
        <f>IFERROR(Balance[[#This Row],[P/L]]/Balance[[#This Row],[Cumulative sent]],0)</f>
        <v>-11.401974008095038</v>
      </c>
    </row>
    <row r="899" spans="1:9" x14ac:dyDescent="0.3">
      <c r="A899" t="s">
        <v>901</v>
      </c>
      <c r="B899" s="1">
        <v>-24225.7</v>
      </c>
      <c r="C899" s="1">
        <v>65306.720000000001</v>
      </c>
      <c r="D899" s="1">
        <v>-12.95</v>
      </c>
      <c r="E899" s="21">
        <v>0</v>
      </c>
      <c r="F899" s="1">
        <v>41081.019999999997</v>
      </c>
      <c r="G899" s="2">
        <f>IF(ISNUMBER(G898),G898+Balance[[#This Row],[Withdrawal/Deposit]],0)</f>
        <v>-3841.1189999999992</v>
      </c>
      <c r="H899" s="3">
        <f>Balance[[#This Row],[End of Day Account Value]]-Balance[[#This Row],[Cumulative sent]]</f>
        <v>44922.138999999996</v>
      </c>
      <c r="I899" s="4">
        <f>IFERROR(Balance[[#This Row],[P/L]]/Balance[[#This Row],[Cumulative sent]],0)</f>
        <v>-11.695065682682573</v>
      </c>
    </row>
    <row r="900" spans="1:9" x14ac:dyDescent="0.3">
      <c r="A900" t="s">
        <v>902</v>
      </c>
      <c r="B900" s="1">
        <v>-24225.7</v>
      </c>
      <c r="C900" s="1">
        <v>73939.600000000006</v>
      </c>
      <c r="D900" s="1">
        <v>0</v>
      </c>
      <c r="E900" s="21">
        <v>-0.13</v>
      </c>
      <c r="F900" s="1">
        <v>49713.9</v>
      </c>
      <c r="G900" s="2">
        <f>IF(ISNUMBER(G899),G899+Balance[[#This Row],[Withdrawal/Deposit]],0)</f>
        <v>-3841.2489999999993</v>
      </c>
      <c r="H900" s="3">
        <f>Balance[[#This Row],[End of Day Account Value]]-Balance[[#This Row],[Cumulative sent]]</f>
        <v>53555.148999999998</v>
      </c>
      <c r="I900" s="4">
        <f>IFERROR(Balance[[#This Row],[P/L]]/Balance[[#This Row],[Cumulative sent]],0)</f>
        <v>-13.942118566122636</v>
      </c>
    </row>
    <row r="901" spans="1:9" x14ac:dyDescent="0.3">
      <c r="A901" t="s">
        <v>903</v>
      </c>
      <c r="B901" s="1">
        <v>-24225.7</v>
      </c>
      <c r="C901" s="1">
        <v>73727.009999999995</v>
      </c>
      <c r="D901" s="1">
        <v>0</v>
      </c>
      <c r="E901" s="21">
        <v>0</v>
      </c>
      <c r="F901" s="1">
        <v>49501.31</v>
      </c>
      <c r="G901" s="2">
        <f>IF(ISNUMBER(G900),G900+Balance[[#This Row],[Withdrawal/Deposit]],0)</f>
        <v>-3841.2489999999993</v>
      </c>
      <c r="H901" s="3">
        <f>Balance[[#This Row],[End of Day Account Value]]-Balance[[#This Row],[Cumulative sent]]</f>
        <v>53342.558999999994</v>
      </c>
      <c r="I901" s="4">
        <f>IFERROR(Balance[[#This Row],[P/L]]/Balance[[#This Row],[Cumulative sent]],0)</f>
        <v>-13.8867745881613</v>
      </c>
    </row>
    <row r="902" spans="1:9" x14ac:dyDescent="0.3">
      <c r="A902" t="s">
        <v>904</v>
      </c>
      <c r="B902" s="1">
        <v>-24225.7</v>
      </c>
      <c r="C902" s="1">
        <v>74049.289999999994</v>
      </c>
      <c r="D902" s="1">
        <v>0</v>
      </c>
      <c r="E902" s="21">
        <v>0</v>
      </c>
      <c r="F902" s="1">
        <v>49823.59</v>
      </c>
      <c r="G902" s="2">
        <f>IF(ISNUMBER(G901),G901+Balance[[#This Row],[Withdrawal/Deposit]],0)</f>
        <v>-3841.2489999999993</v>
      </c>
      <c r="H902" s="3">
        <f>Balance[[#This Row],[End of Day Account Value]]-Balance[[#This Row],[Cumulative sent]]</f>
        <v>53664.838999999993</v>
      </c>
      <c r="I902" s="4">
        <f>IFERROR(Balance[[#This Row],[P/L]]/Balance[[#This Row],[Cumulative sent]],0)</f>
        <v>-13.97067438221266</v>
      </c>
    </row>
    <row r="903" spans="1:9" x14ac:dyDescent="0.3">
      <c r="A903" t="s">
        <v>905</v>
      </c>
      <c r="B903" s="1">
        <v>-18062.7</v>
      </c>
      <c r="C903" s="1">
        <v>72348.759999999995</v>
      </c>
      <c r="D903" s="1">
        <v>0</v>
      </c>
      <c r="E903" s="21">
        <v>6163</v>
      </c>
      <c r="F903" s="1">
        <v>54286.06</v>
      </c>
      <c r="G903" s="2">
        <f>IF(ISNUMBER(G902),G902+Balance[[#This Row],[Withdrawal/Deposit]],0)</f>
        <v>2321.7510000000007</v>
      </c>
      <c r="H903" s="3">
        <f>Balance[[#This Row],[End of Day Account Value]]-Balance[[#This Row],[Cumulative sent]]</f>
        <v>51964.308999999994</v>
      </c>
      <c r="I903" s="4">
        <f>IFERROR(Balance[[#This Row],[P/L]]/Balance[[#This Row],[Cumulative sent]],0)</f>
        <v>22.381516794867313</v>
      </c>
    </row>
    <row r="904" spans="1:9" x14ac:dyDescent="0.3">
      <c r="A904" t="s">
        <v>906</v>
      </c>
      <c r="B904" s="1">
        <v>-23569.83</v>
      </c>
      <c r="C904" s="1">
        <v>86144.37</v>
      </c>
      <c r="D904" s="1">
        <v>-12.95</v>
      </c>
      <c r="E904" s="21">
        <v>0</v>
      </c>
      <c r="F904" s="1">
        <v>62574.54</v>
      </c>
      <c r="G904" s="2">
        <f>IF(ISNUMBER(G903),G903+Balance[[#This Row],[Withdrawal/Deposit]],0)</f>
        <v>2321.7510000000007</v>
      </c>
      <c r="H904" s="3">
        <f>Balance[[#This Row],[End of Day Account Value]]-Balance[[#This Row],[Cumulative sent]]</f>
        <v>60252.788999999997</v>
      </c>
      <c r="I904" s="4">
        <f>IFERROR(Balance[[#This Row],[P/L]]/Balance[[#This Row],[Cumulative sent]],0)</f>
        <v>25.951443113408793</v>
      </c>
    </row>
    <row r="905" spans="1:9" x14ac:dyDescent="0.3">
      <c r="A905" t="s">
        <v>907</v>
      </c>
      <c r="B905" s="1">
        <v>-23569.83</v>
      </c>
      <c r="C905" s="1">
        <v>86008.3</v>
      </c>
      <c r="D905" s="1">
        <v>0</v>
      </c>
      <c r="E905" s="21">
        <v>-1E-3</v>
      </c>
      <c r="F905" s="1">
        <v>62438.47</v>
      </c>
      <c r="G905" s="2">
        <f>IF(ISNUMBER(G904),G904+Balance[[#This Row],[Withdrawal/Deposit]],0)</f>
        <v>2321.7500000000005</v>
      </c>
      <c r="H905" s="3">
        <f>Balance[[#This Row],[End of Day Account Value]]-Balance[[#This Row],[Cumulative sent]]</f>
        <v>60116.72</v>
      </c>
      <c r="I905" s="4">
        <f>IFERROR(Balance[[#This Row],[P/L]]/Balance[[#This Row],[Cumulative sent]],0)</f>
        <v>25.892848067190691</v>
      </c>
    </row>
    <row r="906" spans="1:9" x14ac:dyDescent="0.3">
      <c r="A906" t="s">
        <v>908</v>
      </c>
      <c r="B906" s="1">
        <v>-23569.83</v>
      </c>
      <c r="C906" s="1">
        <v>85219.86</v>
      </c>
      <c r="D906" s="1">
        <v>0</v>
      </c>
      <c r="E906" s="21">
        <v>0</v>
      </c>
      <c r="F906" s="1">
        <v>61650.03</v>
      </c>
      <c r="G906" s="2">
        <f>IF(ISNUMBER(G905),G905+Balance[[#This Row],[Withdrawal/Deposit]],0)</f>
        <v>2321.7500000000005</v>
      </c>
      <c r="H906" s="3">
        <f>Balance[[#This Row],[End of Day Account Value]]-Balance[[#This Row],[Cumulative sent]]</f>
        <v>59328.28</v>
      </c>
      <c r="I906" s="4">
        <f>IFERROR(Balance[[#This Row],[P/L]]/Balance[[#This Row],[Cumulative sent]],0)</f>
        <v>25.553259394853015</v>
      </c>
    </row>
    <row r="907" spans="1:9" x14ac:dyDescent="0.3">
      <c r="A907" t="s">
        <v>909</v>
      </c>
      <c r="B907" s="1">
        <v>-23569.83</v>
      </c>
      <c r="C907" s="1">
        <v>76667.360000000001</v>
      </c>
      <c r="D907" s="1">
        <v>0</v>
      </c>
      <c r="E907" s="21">
        <v>0</v>
      </c>
      <c r="F907" s="1">
        <v>53097.53</v>
      </c>
      <c r="G907" s="2">
        <f>IF(ISNUMBER(G906),G906+Balance[[#This Row],[Withdrawal/Deposit]],0)</f>
        <v>2321.7500000000005</v>
      </c>
      <c r="H907" s="3">
        <f>Balance[[#This Row],[End of Day Account Value]]-Balance[[#This Row],[Cumulative sent]]</f>
        <v>50775.78</v>
      </c>
      <c r="I907" s="4">
        <f>IFERROR(Balance[[#This Row],[P/L]]/Balance[[#This Row],[Cumulative sent]],0)</f>
        <v>21.8696155916873</v>
      </c>
    </row>
    <row r="908" spans="1:9" x14ac:dyDescent="0.3">
      <c r="A908" t="s">
        <v>910</v>
      </c>
      <c r="B908" s="1">
        <v>-23569.83</v>
      </c>
      <c r="C908" s="1">
        <v>75093.67</v>
      </c>
      <c r="D908" s="1">
        <v>0</v>
      </c>
      <c r="E908" s="21">
        <v>0</v>
      </c>
      <c r="F908" s="1">
        <v>51523.839999999997</v>
      </c>
      <c r="G908" s="2">
        <f>IF(ISNUMBER(G907),G907+Balance[[#This Row],[Withdrawal/Deposit]],0)</f>
        <v>2321.7500000000005</v>
      </c>
      <c r="H908" s="3">
        <f>Balance[[#This Row],[End of Day Account Value]]-Balance[[#This Row],[Cumulative sent]]</f>
        <v>49202.09</v>
      </c>
      <c r="I908" s="4">
        <f>IFERROR(Balance[[#This Row],[P/L]]/Balance[[#This Row],[Cumulative sent]],0)</f>
        <v>21.191812210616987</v>
      </c>
    </row>
    <row r="909" spans="1:9" x14ac:dyDescent="0.3">
      <c r="A909" t="s">
        <v>911</v>
      </c>
      <c r="B909" s="1">
        <v>-23569.83</v>
      </c>
      <c r="C909" s="1">
        <v>71761.460000000006</v>
      </c>
      <c r="D909" s="1">
        <v>0</v>
      </c>
      <c r="E909" s="21">
        <v>0</v>
      </c>
      <c r="F909" s="1">
        <v>48191.63</v>
      </c>
      <c r="G909" s="2">
        <f>IF(ISNUMBER(G908),G908+Balance[[#This Row],[Withdrawal/Deposit]],0)</f>
        <v>2321.7500000000005</v>
      </c>
      <c r="H909" s="3">
        <f>Balance[[#This Row],[End of Day Account Value]]-Balance[[#This Row],[Cumulative sent]]</f>
        <v>45869.88</v>
      </c>
      <c r="I909" s="4">
        <f>IFERROR(Balance[[#This Row],[P/L]]/Balance[[#This Row],[Cumulative sent]],0)</f>
        <v>19.756597394206953</v>
      </c>
    </row>
    <row r="910" spans="1:9" x14ac:dyDescent="0.3">
      <c r="A910" t="s">
        <v>912</v>
      </c>
      <c r="B910" s="1">
        <v>-23569.83</v>
      </c>
      <c r="C910" s="1">
        <v>71529.98</v>
      </c>
      <c r="D910" s="1">
        <v>0</v>
      </c>
      <c r="E910" s="21">
        <v>0</v>
      </c>
      <c r="F910" s="1">
        <v>47960.15</v>
      </c>
      <c r="G910" s="2">
        <f>IF(ISNUMBER(G909),G909+Balance[[#This Row],[Withdrawal/Deposit]],0)</f>
        <v>2321.7500000000005</v>
      </c>
      <c r="H910" s="3">
        <f>Balance[[#This Row],[End of Day Account Value]]-Balance[[#This Row],[Cumulative sent]]</f>
        <v>45638.400000000001</v>
      </c>
      <c r="I910" s="4">
        <f>IFERROR(Balance[[#This Row],[P/L]]/Balance[[#This Row],[Cumulative sent]],0)</f>
        <v>19.656896737374822</v>
      </c>
    </row>
    <row r="911" spans="1:9" x14ac:dyDescent="0.3">
      <c r="A911" t="s">
        <v>913</v>
      </c>
      <c r="B911" s="1">
        <v>-23569.83</v>
      </c>
      <c r="C911" s="1">
        <v>74410.720000000001</v>
      </c>
      <c r="D911" s="1">
        <v>0</v>
      </c>
      <c r="E911" s="21">
        <v>0</v>
      </c>
      <c r="F911" s="1">
        <v>50840.89</v>
      </c>
      <c r="G911" s="2">
        <f>IF(ISNUMBER(G910),G910+Balance[[#This Row],[Withdrawal/Deposit]],0)</f>
        <v>2321.7500000000005</v>
      </c>
      <c r="H911" s="3">
        <f>Balance[[#This Row],[End of Day Account Value]]-Balance[[#This Row],[Cumulative sent]]</f>
        <v>48519.14</v>
      </c>
      <c r="I911" s="4">
        <f>IFERROR(Balance[[#This Row],[P/L]]/Balance[[#This Row],[Cumulative sent]],0)</f>
        <v>20.8976590933563</v>
      </c>
    </row>
    <row r="912" spans="1:9" x14ac:dyDescent="0.3">
      <c r="A912" t="s">
        <v>914</v>
      </c>
      <c r="B912" s="1">
        <v>-23569.83</v>
      </c>
      <c r="C912" s="1">
        <v>67815.490000000005</v>
      </c>
      <c r="D912" s="1">
        <v>0</v>
      </c>
      <c r="E912" s="21">
        <v>0</v>
      </c>
      <c r="F912" s="1">
        <v>44245.66</v>
      </c>
      <c r="G912" s="2">
        <f>IF(ISNUMBER(G911),G911+Balance[[#This Row],[Withdrawal/Deposit]],0)</f>
        <v>2321.7500000000005</v>
      </c>
      <c r="H912" s="3">
        <f>Balance[[#This Row],[End of Day Account Value]]-Balance[[#This Row],[Cumulative sent]]</f>
        <v>41923.910000000003</v>
      </c>
      <c r="I912" s="4">
        <f>IFERROR(Balance[[#This Row],[P/L]]/Balance[[#This Row],[Cumulative sent]],0)</f>
        <v>18.05703025734898</v>
      </c>
    </row>
    <row r="913" spans="1:9" x14ac:dyDescent="0.3">
      <c r="A913" t="s">
        <v>915</v>
      </c>
      <c r="B913" s="1">
        <v>-23569.83</v>
      </c>
      <c r="C913" s="1">
        <v>63837.3</v>
      </c>
      <c r="D913" s="1">
        <v>0</v>
      </c>
      <c r="E913" s="21">
        <v>0</v>
      </c>
      <c r="F913" s="1">
        <v>40267.47</v>
      </c>
      <c r="G913" s="2">
        <f>IF(ISNUMBER(G912),G912+Balance[[#This Row],[Withdrawal/Deposit]],0)</f>
        <v>2321.7500000000005</v>
      </c>
      <c r="H913" s="3">
        <f>Balance[[#This Row],[End of Day Account Value]]-Balance[[#This Row],[Cumulative sent]]</f>
        <v>37945.72</v>
      </c>
      <c r="I913" s="4">
        <f>IFERROR(Balance[[#This Row],[P/L]]/Balance[[#This Row],[Cumulative sent]],0)</f>
        <v>16.343585657370514</v>
      </c>
    </row>
    <row r="914" spans="1:9" x14ac:dyDescent="0.3">
      <c r="A914" t="s">
        <v>916</v>
      </c>
      <c r="B914" s="1">
        <v>-23569.83</v>
      </c>
      <c r="C914" s="1">
        <v>61726.96</v>
      </c>
      <c r="D914" s="1">
        <v>0</v>
      </c>
      <c r="E914" s="21">
        <v>0</v>
      </c>
      <c r="F914" s="1">
        <v>38157.129999999997</v>
      </c>
      <c r="G914" s="2">
        <f>IF(ISNUMBER(G913),G913+Balance[[#This Row],[Withdrawal/Deposit]],0)</f>
        <v>2321.7500000000005</v>
      </c>
      <c r="H914" s="3">
        <f>Balance[[#This Row],[End of Day Account Value]]-Balance[[#This Row],[Cumulative sent]]</f>
        <v>35835.379999999997</v>
      </c>
      <c r="I914" s="4">
        <f>IFERROR(Balance[[#This Row],[P/L]]/Balance[[#This Row],[Cumulative sent]],0)</f>
        <v>15.434641972649937</v>
      </c>
    </row>
    <row r="915" spans="1:9" x14ac:dyDescent="0.3">
      <c r="A915" t="s">
        <v>917</v>
      </c>
      <c r="B915" s="1">
        <v>-22019.759999999998</v>
      </c>
      <c r="C915" s="1">
        <v>60404.07</v>
      </c>
      <c r="D915" s="1">
        <v>-42.85</v>
      </c>
      <c r="E915" s="21">
        <v>0</v>
      </c>
      <c r="F915" s="1">
        <v>38384.31</v>
      </c>
      <c r="G915" s="2">
        <f>IF(ISNUMBER(G914),G914+Balance[[#This Row],[Withdrawal/Deposit]],0)</f>
        <v>2321.7500000000005</v>
      </c>
      <c r="H915" s="3">
        <f>Balance[[#This Row],[End of Day Account Value]]-Balance[[#This Row],[Cumulative sent]]</f>
        <v>36062.559999999998</v>
      </c>
      <c r="I915" s="4">
        <f>IFERROR(Balance[[#This Row],[P/L]]/Balance[[#This Row],[Cumulative sent]],0)</f>
        <v>15.532490578227627</v>
      </c>
    </row>
    <row r="916" spans="1:9" x14ac:dyDescent="0.3">
      <c r="A916" t="s">
        <v>918</v>
      </c>
      <c r="B916" s="1">
        <v>-22200.75</v>
      </c>
      <c r="C916" s="1">
        <v>56762.69</v>
      </c>
      <c r="D916" s="1">
        <v>0</v>
      </c>
      <c r="E916" s="21">
        <v>-181.1078</v>
      </c>
      <c r="F916" s="1">
        <v>34561.94</v>
      </c>
      <c r="G916" s="2">
        <f>IF(ISNUMBER(G915),G915+Balance[[#This Row],[Withdrawal/Deposit]],0)</f>
        <v>2140.6422000000002</v>
      </c>
      <c r="H916" s="3">
        <f>Balance[[#This Row],[End of Day Account Value]]-Balance[[#This Row],[Cumulative sent]]</f>
        <v>32421.2978</v>
      </c>
      <c r="I916" s="4">
        <f>IFERROR(Balance[[#This Row],[P/L]]/Balance[[#This Row],[Cumulative sent]],0)</f>
        <v>15.145594065182868</v>
      </c>
    </row>
    <row r="917" spans="1:9" x14ac:dyDescent="0.3">
      <c r="A917" t="s">
        <v>919</v>
      </c>
      <c r="B917" s="1">
        <v>-22200.75</v>
      </c>
      <c r="C917" s="1">
        <v>56435.64</v>
      </c>
      <c r="D917" s="1">
        <v>0</v>
      </c>
      <c r="E917" s="21">
        <v>0</v>
      </c>
      <c r="F917" s="1">
        <v>34234.89</v>
      </c>
      <c r="G917" s="2">
        <f>IF(ISNUMBER(G916),G916+Balance[[#This Row],[Withdrawal/Deposit]],0)</f>
        <v>2140.6422000000002</v>
      </c>
      <c r="H917" s="3">
        <f>Balance[[#This Row],[End of Day Account Value]]-Balance[[#This Row],[Cumulative sent]]</f>
        <v>32094.247799999997</v>
      </c>
      <c r="I917" s="4">
        <f>IFERROR(Balance[[#This Row],[P/L]]/Balance[[#This Row],[Cumulative sent]],0)</f>
        <v>14.992812811033994</v>
      </c>
    </row>
    <row r="918" spans="1:9" x14ac:dyDescent="0.3">
      <c r="A918" t="s">
        <v>920</v>
      </c>
      <c r="B918" s="1">
        <v>-22200.75</v>
      </c>
      <c r="C918" s="1">
        <v>50644.34</v>
      </c>
      <c r="D918" s="1">
        <v>0</v>
      </c>
      <c r="E918" s="21">
        <v>0</v>
      </c>
      <c r="F918" s="1">
        <v>28443.59</v>
      </c>
      <c r="G918" s="2">
        <f>IF(ISNUMBER(G917),G917+Balance[[#This Row],[Withdrawal/Deposit]],0)</f>
        <v>2140.6422000000002</v>
      </c>
      <c r="H918" s="3">
        <f>Balance[[#This Row],[End of Day Account Value]]-Balance[[#This Row],[Cumulative sent]]</f>
        <v>26302.947800000002</v>
      </c>
      <c r="I918" s="4">
        <f>IFERROR(Balance[[#This Row],[P/L]]/Balance[[#This Row],[Cumulative sent]],0)</f>
        <v>12.28740973152823</v>
      </c>
    </row>
    <row r="919" spans="1:9" x14ac:dyDescent="0.3">
      <c r="A919" t="s">
        <v>921</v>
      </c>
      <c r="B919" s="1">
        <v>-16347.08</v>
      </c>
      <c r="C919" s="1">
        <v>44860.02</v>
      </c>
      <c r="D919" s="1">
        <v>-12.95</v>
      </c>
      <c r="E919" s="21">
        <v>0</v>
      </c>
      <c r="F919" s="1">
        <v>28512.94</v>
      </c>
      <c r="G919" s="2">
        <f>IF(ISNUMBER(G918),G918+Balance[[#This Row],[Withdrawal/Deposit]],0)</f>
        <v>2140.6422000000002</v>
      </c>
      <c r="H919" s="3">
        <f>Balance[[#This Row],[End of Day Account Value]]-Balance[[#This Row],[Cumulative sent]]</f>
        <v>26372.2978</v>
      </c>
      <c r="I919" s="4">
        <f>IFERROR(Balance[[#This Row],[P/L]]/Balance[[#This Row],[Cumulative sent]],0)</f>
        <v>12.319806551510569</v>
      </c>
    </row>
    <row r="920" spans="1:9" x14ac:dyDescent="0.3">
      <c r="A920" t="s">
        <v>922</v>
      </c>
      <c r="B920" s="1">
        <v>-9678.26</v>
      </c>
      <c r="C920" s="1">
        <v>32554.87</v>
      </c>
      <c r="D920" s="1">
        <v>-27.9</v>
      </c>
      <c r="E920" s="21">
        <v>-0.15</v>
      </c>
      <c r="F920" s="1">
        <v>22876.61</v>
      </c>
      <c r="G920" s="2">
        <f>IF(ISNUMBER(G919),G919+Balance[[#This Row],[Withdrawal/Deposit]],0)</f>
        <v>2140.4922000000001</v>
      </c>
      <c r="H920" s="3">
        <f>Balance[[#This Row],[End of Day Account Value]]-Balance[[#This Row],[Cumulative sent]]</f>
        <v>20736.1178</v>
      </c>
      <c r="I920" s="4">
        <f>IFERROR(Balance[[#This Row],[P/L]]/Balance[[#This Row],[Cumulative sent]],0)</f>
        <v>9.6875465371936418</v>
      </c>
    </row>
    <row r="921" spans="1:9" x14ac:dyDescent="0.3">
      <c r="A921" t="s">
        <v>923</v>
      </c>
      <c r="B921" s="1">
        <v>-9678.26</v>
      </c>
      <c r="C921" s="1">
        <v>31759.119999999999</v>
      </c>
      <c r="D921" s="1">
        <v>0</v>
      </c>
      <c r="E921" s="21">
        <v>-0.32269999999999999</v>
      </c>
      <c r="F921" s="1">
        <v>22080.86</v>
      </c>
      <c r="G921" s="2">
        <f>IF(ISNUMBER(G920),G920+Balance[[#This Row],[Withdrawal/Deposit]],0)</f>
        <v>2140.1695</v>
      </c>
      <c r="H921" s="3">
        <f>Balance[[#This Row],[End of Day Account Value]]-Balance[[#This Row],[Cumulative sent]]</f>
        <v>19940.690500000001</v>
      </c>
      <c r="I921" s="4">
        <f>IFERROR(Balance[[#This Row],[P/L]]/Balance[[#This Row],[Cumulative sent]],0)</f>
        <v>9.3173416871887955</v>
      </c>
    </row>
    <row r="922" spans="1:9" x14ac:dyDescent="0.3">
      <c r="A922" t="s">
        <v>924</v>
      </c>
      <c r="B922" s="1">
        <v>-9678.26</v>
      </c>
      <c r="C922" s="1">
        <v>26531.119999999999</v>
      </c>
      <c r="D922" s="1">
        <v>0</v>
      </c>
      <c r="E922" s="21">
        <v>0</v>
      </c>
      <c r="F922" s="1">
        <v>16852.86</v>
      </c>
      <c r="G922" s="2">
        <f>IF(ISNUMBER(G921),G921+Balance[[#This Row],[Withdrawal/Deposit]],0)</f>
        <v>2140.1695</v>
      </c>
      <c r="H922" s="3">
        <f>Balance[[#This Row],[End of Day Account Value]]-Balance[[#This Row],[Cumulative sent]]</f>
        <v>14712.690500000001</v>
      </c>
      <c r="I922" s="4">
        <f>IFERROR(Balance[[#This Row],[P/L]]/Balance[[#This Row],[Cumulative sent]],0)</f>
        <v>6.8745445162170569</v>
      </c>
    </row>
    <row r="923" spans="1:9" x14ac:dyDescent="0.3">
      <c r="A923" t="s">
        <v>925</v>
      </c>
      <c r="B923" s="1">
        <v>-9678.26</v>
      </c>
      <c r="C923" s="1">
        <v>27937.21</v>
      </c>
      <c r="D923" s="1">
        <v>0</v>
      </c>
      <c r="E923" s="21">
        <v>0</v>
      </c>
      <c r="F923" s="1">
        <v>18258.95</v>
      </c>
      <c r="G923" s="2">
        <f>IF(ISNUMBER(G922),G922+Balance[[#This Row],[Withdrawal/Deposit]],0)</f>
        <v>2140.1695</v>
      </c>
      <c r="H923" s="3">
        <f>Balance[[#This Row],[End of Day Account Value]]-Balance[[#This Row],[Cumulative sent]]</f>
        <v>16118.780500000001</v>
      </c>
      <c r="I923" s="4">
        <f>IFERROR(Balance[[#This Row],[P/L]]/Balance[[#This Row],[Cumulative sent]],0)</f>
        <v>7.5315438800524914</v>
      </c>
    </row>
    <row r="924" spans="1:9" x14ac:dyDescent="0.3">
      <c r="A924" t="s">
        <v>926</v>
      </c>
      <c r="B924" s="1">
        <v>-9678.26</v>
      </c>
      <c r="C924" s="1">
        <v>32033.06</v>
      </c>
      <c r="D924" s="1">
        <v>0</v>
      </c>
      <c r="E924" s="21">
        <v>0</v>
      </c>
      <c r="F924" s="1">
        <v>22354.799999999999</v>
      </c>
      <c r="G924" s="2">
        <f>IF(ISNUMBER(G923),G923+Balance[[#This Row],[Withdrawal/Deposit]],0)</f>
        <v>2140.1695</v>
      </c>
      <c r="H924" s="3">
        <f>Balance[[#This Row],[End of Day Account Value]]-Balance[[#This Row],[Cumulative sent]]</f>
        <v>20214.630499999999</v>
      </c>
      <c r="I924" s="4">
        <f>IFERROR(Balance[[#This Row],[P/L]]/Balance[[#This Row],[Cumulative sent]],0)</f>
        <v>9.4453408947281972</v>
      </c>
    </row>
    <row r="925" spans="1:9" x14ac:dyDescent="0.3">
      <c r="A925" t="s">
        <v>927</v>
      </c>
      <c r="B925" s="1">
        <v>-9749</v>
      </c>
      <c r="C925" s="1">
        <v>32699.33</v>
      </c>
      <c r="D925" s="1">
        <v>0</v>
      </c>
      <c r="E925" s="21">
        <v>-70.739999999999995</v>
      </c>
      <c r="F925" s="1">
        <v>22950.33</v>
      </c>
      <c r="G925" s="2">
        <f>IF(ISNUMBER(G924),G924+Balance[[#This Row],[Withdrawal/Deposit]],0)</f>
        <v>2069.4295000000002</v>
      </c>
      <c r="H925" s="3">
        <f>Balance[[#This Row],[End of Day Account Value]]-Balance[[#This Row],[Cumulative sent]]</f>
        <v>20880.900500000003</v>
      </c>
      <c r="I925" s="4">
        <f>IFERROR(Balance[[#This Row],[P/L]]/Balance[[#This Row],[Cumulative sent]],0)</f>
        <v>10.090172436413031</v>
      </c>
    </row>
    <row r="926" spans="1:9" x14ac:dyDescent="0.3">
      <c r="A926" t="s">
        <v>928</v>
      </c>
      <c r="B926" s="1">
        <v>-9749</v>
      </c>
      <c r="C926" s="1">
        <v>26208.27</v>
      </c>
      <c r="D926" s="1">
        <v>0</v>
      </c>
      <c r="E926" s="21">
        <v>0</v>
      </c>
      <c r="F926" s="1">
        <v>16459.27</v>
      </c>
      <c r="G926" s="2">
        <f>IF(ISNUMBER(G925),G925+Balance[[#This Row],[Withdrawal/Deposit]],0)</f>
        <v>2069.4295000000002</v>
      </c>
      <c r="H926" s="3">
        <f>Balance[[#This Row],[End of Day Account Value]]-Balance[[#This Row],[Cumulative sent]]</f>
        <v>14389.8405</v>
      </c>
      <c r="I926" s="4">
        <f>IFERROR(Balance[[#This Row],[P/L]]/Balance[[#This Row],[Cumulative sent]],0)</f>
        <v>6.9535301879092763</v>
      </c>
    </row>
    <row r="927" spans="1:9" x14ac:dyDescent="0.3">
      <c r="A927" t="s">
        <v>929</v>
      </c>
      <c r="B927" s="1">
        <v>-9749</v>
      </c>
      <c r="C927" s="1">
        <v>28084.75</v>
      </c>
      <c r="D927" s="1">
        <v>0</v>
      </c>
      <c r="E927" s="21">
        <v>0</v>
      </c>
      <c r="F927" s="1">
        <v>18335.75</v>
      </c>
      <c r="G927" s="2">
        <f>IF(ISNUMBER(G926),G926+Balance[[#This Row],[Withdrawal/Deposit]],0)</f>
        <v>2069.4295000000002</v>
      </c>
      <c r="H927" s="3">
        <f>Balance[[#This Row],[End of Day Account Value]]-Balance[[#This Row],[Cumulative sent]]</f>
        <v>16266.3205</v>
      </c>
      <c r="I927" s="4">
        <f>IFERROR(Balance[[#This Row],[P/L]]/Balance[[#This Row],[Cumulative sent]],0)</f>
        <v>7.8602921723112571</v>
      </c>
    </row>
    <row r="928" spans="1:9" x14ac:dyDescent="0.3">
      <c r="A928" t="s">
        <v>930</v>
      </c>
      <c r="B928" s="1">
        <v>-9749</v>
      </c>
      <c r="C928" s="1">
        <v>26508.97</v>
      </c>
      <c r="D928" s="1">
        <v>0</v>
      </c>
      <c r="E928" s="21">
        <v>0</v>
      </c>
      <c r="F928" s="1">
        <v>16759.97</v>
      </c>
      <c r="G928" s="2">
        <f>IF(ISNUMBER(G927),G927+Balance[[#This Row],[Withdrawal/Deposit]],0)</f>
        <v>2069.4295000000002</v>
      </c>
      <c r="H928" s="3">
        <f>Balance[[#This Row],[End of Day Account Value]]-Balance[[#This Row],[Cumulative sent]]</f>
        <v>14690.540500000001</v>
      </c>
      <c r="I928" s="4">
        <f>IFERROR(Balance[[#This Row],[P/L]]/Balance[[#This Row],[Cumulative sent]],0)</f>
        <v>7.0988359352178945</v>
      </c>
    </row>
    <row r="929" spans="1:9" x14ac:dyDescent="0.3">
      <c r="A929" t="s">
        <v>931</v>
      </c>
      <c r="B929" s="1">
        <v>11305</v>
      </c>
      <c r="C929" s="1">
        <v>27452.42</v>
      </c>
      <c r="D929" s="1">
        <v>0</v>
      </c>
      <c r="E929" s="21">
        <v>21054</v>
      </c>
      <c r="F929" s="1">
        <v>38757.42</v>
      </c>
      <c r="G929" s="2">
        <f>IF(ISNUMBER(G928),G928+Balance[[#This Row],[Withdrawal/Deposit]],0)</f>
        <v>23123.429499999998</v>
      </c>
      <c r="H929" s="3">
        <f>Balance[[#This Row],[End of Day Account Value]]-Balance[[#This Row],[Cumulative sent]]</f>
        <v>15633.9905</v>
      </c>
      <c r="I929" s="4">
        <f>IFERROR(Balance[[#This Row],[P/L]]/Balance[[#This Row],[Cumulative sent]],0)</f>
        <v>0.67611037108487737</v>
      </c>
    </row>
    <row r="930" spans="1:9" x14ac:dyDescent="0.3">
      <c r="A930" t="s">
        <v>932</v>
      </c>
      <c r="B930" s="1">
        <v>-11876.54</v>
      </c>
      <c r="C930" s="1">
        <v>52343.62</v>
      </c>
      <c r="D930" s="1">
        <v>-27.9</v>
      </c>
      <c r="E930" s="21">
        <v>0</v>
      </c>
      <c r="F930" s="1">
        <v>40467.08</v>
      </c>
      <c r="G930" s="2">
        <f>IF(ISNUMBER(G929),G929+Balance[[#This Row],[Withdrawal/Deposit]],0)</f>
        <v>23123.429499999998</v>
      </c>
      <c r="H930" s="3">
        <f>Balance[[#This Row],[End of Day Account Value]]-Balance[[#This Row],[Cumulative sent]]</f>
        <v>17343.650500000003</v>
      </c>
      <c r="I930" s="4">
        <f>IFERROR(Balance[[#This Row],[P/L]]/Balance[[#This Row],[Cumulative sent]],0)</f>
        <v>0.75004663559962004</v>
      </c>
    </row>
    <row r="931" spans="1:9" x14ac:dyDescent="0.3">
      <c r="A931" t="s">
        <v>933</v>
      </c>
      <c r="B931" s="1">
        <v>-11876.54</v>
      </c>
      <c r="C931" s="1">
        <v>51374.54</v>
      </c>
      <c r="D931" s="1">
        <v>0</v>
      </c>
      <c r="E931" s="21">
        <v>-2.3900000000000001E-2</v>
      </c>
      <c r="F931" s="1">
        <v>39498</v>
      </c>
      <c r="G931" s="2">
        <f>IF(ISNUMBER(G930),G930+Balance[[#This Row],[Withdrawal/Deposit]],0)</f>
        <v>23123.405599999998</v>
      </c>
      <c r="H931" s="3">
        <f>Balance[[#This Row],[End of Day Account Value]]-Balance[[#This Row],[Cumulative sent]]</f>
        <v>16374.594400000002</v>
      </c>
      <c r="I931" s="4">
        <f>IFERROR(Balance[[#This Row],[P/L]]/Balance[[#This Row],[Cumulative sent]],0)</f>
        <v>0.70813939275449989</v>
      </c>
    </row>
    <row r="932" spans="1:9" x14ac:dyDescent="0.3">
      <c r="A932" t="s">
        <v>934</v>
      </c>
      <c r="B932" s="1">
        <v>-11876.54</v>
      </c>
      <c r="C932" s="1">
        <v>53729.31</v>
      </c>
      <c r="D932" s="1">
        <v>0</v>
      </c>
      <c r="E932" s="21">
        <v>0</v>
      </c>
      <c r="F932" s="1">
        <v>41852.769999999997</v>
      </c>
      <c r="G932" s="2">
        <f>IF(ISNUMBER(G931),G931+Balance[[#This Row],[Withdrawal/Deposit]],0)</f>
        <v>23123.405599999998</v>
      </c>
      <c r="H932" s="3">
        <f>Balance[[#This Row],[End of Day Account Value]]-Balance[[#This Row],[Cumulative sent]]</f>
        <v>18729.364399999999</v>
      </c>
      <c r="I932" s="4">
        <f>IFERROR(Balance[[#This Row],[P/L]]/Balance[[#This Row],[Cumulative sent]],0)</f>
        <v>0.80997430586089791</v>
      </c>
    </row>
    <row r="933" spans="1:9" x14ac:dyDescent="0.3">
      <c r="A933" t="s">
        <v>935</v>
      </c>
      <c r="B933" s="1">
        <v>-11876.54</v>
      </c>
      <c r="C933" s="1">
        <v>53458.93</v>
      </c>
      <c r="D933" s="1">
        <v>0</v>
      </c>
      <c r="E933" s="21">
        <v>0</v>
      </c>
      <c r="F933" s="1">
        <v>41582.39</v>
      </c>
      <c r="G933" s="2">
        <f>IF(ISNUMBER(G932),G932+Balance[[#This Row],[Withdrawal/Deposit]],0)</f>
        <v>23123.405599999998</v>
      </c>
      <c r="H933" s="3">
        <f>Balance[[#This Row],[End of Day Account Value]]-Balance[[#This Row],[Cumulative sent]]</f>
        <v>18458.984400000001</v>
      </c>
      <c r="I933" s="4">
        <f>IFERROR(Balance[[#This Row],[P/L]]/Balance[[#This Row],[Cumulative sent]],0)</f>
        <v>0.79828139156111166</v>
      </c>
    </row>
    <row r="934" spans="1:9" x14ac:dyDescent="0.3">
      <c r="A934" t="s">
        <v>936</v>
      </c>
      <c r="B934" s="1">
        <v>-11876.54</v>
      </c>
      <c r="C934" s="1">
        <v>52463.44</v>
      </c>
      <c r="D934" s="1">
        <v>0</v>
      </c>
      <c r="E934" s="21">
        <v>0</v>
      </c>
      <c r="F934" s="1">
        <v>40586.9</v>
      </c>
      <c r="G934" s="2">
        <f>IF(ISNUMBER(G933),G933+Balance[[#This Row],[Withdrawal/Deposit]],0)</f>
        <v>23123.405599999998</v>
      </c>
      <c r="H934" s="3">
        <f>Balance[[#This Row],[End of Day Account Value]]-Balance[[#This Row],[Cumulative sent]]</f>
        <v>17463.494400000003</v>
      </c>
      <c r="I934" s="4">
        <f>IFERROR(Balance[[#This Row],[P/L]]/Balance[[#This Row],[Cumulative sent]],0)</f>
        <v>0.75523020709371658</v>
      </c>
    </row>
    <row r="935" spans="1:9" x14ac:dyDescent="0.3">
      <c r="A935" t="s">
        <v>937</v>
      </c>
      <c r="B935" s="1">
        <v>-11905.82</v>
      </c>
      <c r="C935" s="1">
        <v>58147.839999999997</v>
      </c>
      <c r="D935" s="1">
        <v>0</v>
      </c>
      <c r="E935" s="21">
        <v>-29.28</v>
      </c>
      <c r="F935" s="1">
        <v>46242.02</v>
      </c>
      <c r="G935" s="2">
        <f>IF(ISNUMBER(G934),G934+Balance[[#This Row],[Withdrawal/Deposit]],0)</f>
        <v>23094.125599999999</v>
      </c>
      <c r="H935" s="3">
        <f>Balance[[#This Row],[End of Day Account Value]]-Balance[[#This Row],[Cumulative sent]]</f>
        <v>23147.894399999997</v>
      </c>
      <c r="I935" s="4">
        <f>IFERROR(Balance[[#This Row],[P/L]]/Balance[[#This Row],[Cumulative sent]],0)</f>
        <v>1.0023282457596054</v>
      </c>
    </row>
    <row r="936" spans="1:9" x14ac:dyDescent="0.3">
      <c r="A936" t="s">
        <v>938</v>
      </c>
      <c r="B936" s="1">
        <v>-11905.82</v>
      </c>
      <c r="C936" s="1">
        <v>56074.33</v>
      </c>
      <c r="D936" s="1">
        <v>0</v>
      </c>
      <c r="E936" s="21">
        <v>0</v>
      </c>
      <c r="F936" s="1">
        <v>44168.51</v>
      </c>
      <c r="G936" s="2">
        <f>IF(ISNUMBER(G935),G935+Balance[[#This Row],[Withdrawal/Deposit]],0)</f>
        <v>23094.125599999999</v>
      </c>
      <c r="H936" s="3">
        <f>Balance[[#This Row],[End of Day Account Value]]-Balance[[#This Row],[Cumulative sent]]</f>
        <v>21074.384400000003</v>
      </c>
      <c r="I936" s="4">
        <f>IFERROR(Balance[[#This Row],[P/L]]/Balance[[#This Row],[Cumulative sent]],0)</f>
        <v>0.91254307545638369</v>
      </c>
    </row>
    <row r="937" spans="1:9" x14ac:dyDescent="0.3">
      <c r="A937" t="s">
        <v>939</v>
      </c>
      <c r="B937" s="1">
        <v>-11905.82</v>
      </c>
      <c r="C937" s="1">
        <v>55080.33</v>
      </c>
      <c r="D937" s="1">
        <v>0</v>
      </c>
      <c r="E937" s="21">
        <v>0</v>
      </c>
      <c r="F937" s="1">
        <v>43174.51</v>
      </c>
      <c r="G937" s="2">
        <f>IF(ISNUMBER(G936),G936+Balance[[#This Row],[Withdrawal/Deposit]],0)</f>
        <v>23094.125599999999</v>
      </c>
      <c r="H937" s="3">
        <f>Balance[[#This Row],[End of Day Account Value]]-Balance[[#This Row],[Cumulative sent]]</f>
        <v>20080.384400000003</v>
      </c>
      <c r="I937" s="4">
        <f>IFERROR(Balance[[#This Row],[P/L]]/Balance[[#This Row],[Cumulative sent]],0)</f>
        <v>0.8695018269061463</v>
      </c>
    </row>
    <row r="938" spans="1:9" x14ac:dyDescent="0.3">
      <c r="A938" t="s">
        <v>940</v>
      </c>
      <c r="B938" s="1">
        <v>-11905.82</v>
      </c>
      <c r="C938" s="1">
        <v>58105.69</v>
      </c>
      <c r="D938" s="1">
        <v>0</v>
      </c>
      <c r="E938" s="21">
        <v>0</v>
      </c>
      <c r="F938" s="1">
        <v>46199.87</v>
      </c>
      <c r="G938" s="2">
        <f>IF(ISNUMBER(G937),G937+Balance[[#This Row],[Withdrawal/Deposit]],0)</f>
        <v>23094.125599999999</v>
      </c>
      <c r="H938" s="3">
        <f>Balance[[#This Row],[End of Day Account Value]]-Balance[[#This Row],[Cumulative sent]]</f>
        <v>23105.744400000003</v>
      </c>
      <c r="I938" s="4">
        <f>IFERROR(Balance[[#This Row],[P/L]]/Balance[[#This Row],[Cumulative sent]],0)</f>
        <v>1.0005031062964342</v>
      </c>
    </row>
    <row r="939" spans="1:9" x14ac:dyDescent="0.3">
      <c r="A939" t="s">
        <v>941</v>
      </c>
      <c r="B939" s="1">
        <v>-11905.82</v>
      </c>
      <c r="C939" s="1">
        <v>64494.04</v>
      </c>
      <c r="D939" s="1">
        <v>0</v>
      </c>
      <c r="E939" s="21">
        <v>0</v>
      </c>
      <c r="F939" s="1">
        <v>52588.22</v>
      </c>
      <c r="G939" s="2">
        <f>IF(ISNUMBER(G938),G938+Balance[[#This Row],[Withdrawal/Deposit]],0)</f>
        <v>23094.125599999999</v>
      </c>
      <c r="H939" s="3">
        <f>Balance[[#This Row],[End of Day Account Value]]-Balance[[#This Row],[Cumulative sent]]</f>
        <v>29494.094400000002</v>
      </c>
      <c r="I939" s="4">
        <f>IFERROR(Balance[[#This Row],[P/L]]/Balance[[#This Row],[Cumulative sent]],0)</f>
        <v>1.2771254002359804</v>
      </c>
    </row>
    <row r="940" spans="1:9" x14ac:dyDescent="0.3">
      <c r="A940" t="s">
        <v>942</v>
      </c>
      <c r="B940" s="1">
        <v>-11905.82</v>
      </c>
      <c r="C940" s="1">
        <v>64163.08</v>
      </c>
      <c r="D940" s="1">
        <v>0</v>
      </c>
      <c r="E940" s="21">
        <v>0</v>
      </c>
      <c r="F940" s="1">
        <v>52257.26</v>
      </c>
      <c r="G940" s="2">
        <f>IF(ISNUMBER(G939),G939+Balance[[#This Row],[Withdrawal/Deposit]],0)</f>
        <v>23094.125599999999</v>
      </c>
      <c r="H940" s="3">
        <f>Balance[[#This Row],[End of Day Account Value]]-Balance[[#This Row],[Cumulative sent]]</f>
        <v>29163.134400000003</v>
      </c>
      <c r="I940" s="4">
        <f>IFERROR(Balance[[#This Row],[P/L]]/Balance[[#This Row],[Cumulative sent]],0)</f>
        <v>1.2627944831130564</v>
      </c>
    </row>
    <row r="941" spans="1:9" x14ac:dyDescent="0.3">
      <c r="A941" t="s">
        <v>943</v>
      </c>
      <c r="B941" s="1">
        <v>-11905.82</v>
      </c>
      <c r="C941" s="1">
        <v>63417.25</v>
      </c>
      <c r="D941" s="1">
        <v>0</v>
      </c>
      <c r="E941" s="21">
        <v>0</v>
      </c>
      <c r="F941" s="1">
        <v>51511.43</v>
      </c>
      <c r="G941" s="2">
        <f>IF(ISNUMBER(G940),G940+Balance[[#This Row],[Withdrawal/Deposit]],0)</f>
        <v>23094.125599999999</v>
      </c>
      <c r="H941" s="3">
        <f>Balance[[#This Row],[End of Day Account Value]]-Balance[[#This Row],[Cumulative sent]]</f>
        <v>28417.304400000001</v>
      </c>
      <c r="I941" s="4">
        <f>IFERROR(Balance[[#This Row],[P/L]]/Balance[[#This Row],[Cumulative sent]],0)</f>
        <v>1.2304992573522679</v>
      </c>
    </row>
    <row r="942" spans="1:9" x14ac:dyDescent="0.3">
      <c r="A942" t="s">
        <v>944</v>
      </c>
      <c r="B942" s="1">
        <v>-11905.82</v>
      </c>
      <c r="C942" s="1">
        <v>71981.649999999994</v>
      </c>
      <c r="D942" s="1">
        <v>0</v>
      </c>
      <c r="E942" s="21">
        <v>0</v>
      </c>
      <c r="F942" s="1">
        <v>60075.83</v>
      </c>
      <c r="G942" s="2">
        <f>IF(ISNUMBER(G941),G941+Balance[[#This Row],[Withdrawal/Deposit]],0)</f>
        <v>23094.125599999999</v>
      </c>
      <c r="H942" s="3">
        <f>Balance[[#This Row],[End of Day Account Value]]-Balance[[#This Row],[Cumulative sent]]</f>
        <v>36981.704400000002</v>
      </c>
      <c r="I942" s="4">
        <f>IFERROR(Balance[[#This Row],[P/L]]/Balance[[#This Row],[Cumulative sent]],0)</f>
        <v>1.6013468117623819</v>
      </c>
    </row>
    <row r="943" spans="1:9" x14ac:dyDescent="0.3">
      <c r="A943" t="s">
        <v>945</v>
      </c>
      <c r="B943" s="1">
        <v>-11905.82</v>
      </c>
      <c r="C943" s="1">
        <v>90422.39</v>
      </c>
      <c r="D943" s="1">
        <v>0</v>
      </c>
      <c r="E943" s="21">
        <v>0</v>
      </c>
      <c r="F943" s="1">
        <v>78516.570000000007</v>
      </c>
      <c r="G943" s="2">
        <f>IF(ISNUMBER(G942),G942+Balance[[#This Row],[Withdrawal/Deposit]],0)</f>
        <v>23094.125599999999</v>
      </c>
      <c r="H943" s="3">
        <f>Balance[[#This Row],[End of Day Account Value]]-Balance[[#This Row],[Cumulative sent]]</f>
        <v>55422.444400000008</v>
      </c>
      <c r="I943" s="4">
        <f>IFERROR(Balance[[#This Row],[P/L]]/Balance[[#This Row],[Cumulative sent]],0)</f>
        <v>2.3998503065212398</v>
      </c>
    </row>
    <row r="944" spans="1:9" x14ac:dyDescent="0.3">
      <c r="A944" t="s">
        <v>946</v>
      </c>
      <c r="B944" s="1">
        <v>-11905.82</v>
      </c>
      <c r="C944" s="1">
        <v>79744.070000000007</v>
      </c>
      <c r="D944" s="1">
        <v>0</v>
      </c>
      <c r="E944" s="21">
        <v>0</v>
      </c>
      <c r="F944" s="1">
        <v>67838.25</v>
      </c>
      <c r="G944" s="2">
        <f>IF(ISNUMBER(G943),G943+Balance[[#This Row],[Withdrawal/Deposit]],0)</f>
        <v>23094.125599999999</v>
      </c>
      <c r="H944" s="3">
        <f>Balance[[#This Row],[End of Day Account Value]]-Balance[[#This Row],[Cumulative sent]]</f>
        <v>44744.124400000001</v>
      </c>
      <c r="I944" s="4">
        <f>IFERROR(Balance[[#This Row],[P/L]]/Balance[[#This Row],[Cumulative sent]],0)</f>
        <v>1.9374677861802225</v>
      </c>
    </row>
    <row r="945" spans="1:9" x14ac:dyDescent="0.3">
      <c r="A945" t="s">
        <v>947</v>
      </c>
      <c r="B945" s="1">
        <v>-11905.82</v>
      </c>
      <c r="C945" s="1">
        <v>84262.080000000002</v>
      </c>
      <c r="D945" s="1">
        <v>0</v>
      </c>
      <c r="E945" s="21">
        <v>0</v>
      </c>
      <c r="F945" s="1">
        <v>72356.259999999995</v>
      </c>
      <c r="G945" s="2">
        <f>IF(ISNUMBER(G944),G944+Balance[[#This Row],[Withdrawal/Deposit]],0)</f>
        <v>23094.125599999999</v>
      </c>
      <c r="H945" s="3">
        <f>Balance[[#This Row],[End of Day Account Value]]-Balance[[#This Row],[Cumulative sent]]</f>
        <v>49262.134399999995</v>
      </c>
      <c r="I945" s="4">
        <f>IFERROR(Balance[[#This Row],[P/L]]/Balance[[#This Row],[Cumulative sent]],0)</f>
        <v>2.1331023851364175</v>
      </c>
    </row>
    <row r="946" spans="1:9" x14ac:dyDescent="0.3">
      <c r="A946" t="s">
        <v>948</v>
      </c>
      <c r="B946" s="1">
        <v>-11905.82</v>
      </c>
      <c r="C946" s="1">
        <v>90458.33</v>
      </c>
      <c r="D946" s="1">
        <v>0</v>
      </c>
      <c r="E946" s="21">
        <v>0</v>
      </c>
      <c r="F946" s="1">
        <v>78552.509999999995</v>
      </c>
      <c r="G946" s="2">
        <f>IF(ISNUMBER(G945),G945+Balance[[#This Row],[Withdrawal/Deposit]],0)</f>
        <v>23094.125599999999</v>
      </c>
      <c r="H946" s="3">
        <f>Balance[[#This Row],[End of Day Account Value]]-Balance[[#This Row],[Cumulative sent]]</f>
        <v>55458.384399999995</v>
      </c>
      <c r="I946" s="4">
        <f>IFERROR(Balance[[#This Row],[P/L]]/Balance[[#This Row],[Cumulative sent]],0)</f>
        <v>2.4014065464336087</v>
      </c>
    </row>
    <row r="947" spans="1:9" x14ac:dyDescent="0.3">
      <c r="A947" t="s">
        <v>949</v>
      </c>
      <c r="B947" s="1">
        <v>-11905.82</v>
      </c>
      <c r="C947" s="1">
        <v>96841.51</v>
      </c>
      <c r="D947" s="1">
        <v>0</v>
      </c>
      <c r="E947" s="21">
        <v>0</v>
      </c>
      <c r="F947" s="1">
        <v>84935.69</v>
      </c>
      <c r="G947" s="2">
        <f>IF(ISNUMBER(G946),G946+Balance[[#This Row],[Withdrawal/Deposit]],0)</f>
        <v>23094.125599999999</v>
      </c>
      <c r="H947" s="3">
        <f>Balance[[#This Row],[End of Day Account Value]]-Balance[[#This Row],[Cumulative sent]]</f>
        <v>61841.564400000003</v>
      </c>
      <c r="I947" s="4">
        <f>IFERROR(Balance[[#This Row],[P/L]]/Balance[[#This Row],[Cumulative sent]],0)</f>
        <v>2.6778049739194283</v>
      </c>
    </row>
    <row r="948" spans="1:9" x14ac:dyDescent="0.3">
      <c r="A948" t="s">
        <v>950</v>
      </c>
      <c r="B948" s="1">
        <v>-11905.82</v>
      </c>
      <c r="C948" s="1">
        <v>100413.2</v>
      </c>
      <c r="D948" s="1">
        <v>0</v>
      </c>
      <c r="E948" s="21">
        <v>0</v>
      </c>
      <c r="F948" s="1">
        <v>88507.38</v>
      </c>
      <c r="G948" s="2">
        <f>IF(ISNUMBER(G947),G947+Balance[[#This Row],[Withdrawal/Deposit]],0)</f>
        <v>23094.125599999999</v>
      </c>
      <c r="H948" s="3">
        <f>Balance[[#This Row],[End of Day Account Value]]-Balance[[#This Row],[Cumulative sent]]</f>
        <v>65413.254400000005</v>
      </c>
      <c r="I948" s="4">
        <f>IFERROR(Balance[[#This Row],[P/L]]/Balance[[#This Row],[Cumulative sent]],0)</f>
        <v>2.8324629186220416</v>
      </c>
    </row>
    <row r="949" spans="1:9" x14ac:dyDescent="0.3">
      <c r="A949" t="s">
        <v>951</v>
      </c>
      <c r="B949" s="1">
        <v>-11905.82</v>
      </c>
      <c r="C949" s="1">
        <v>105892.27</v>
      </c>
      <c r="D949" s="1">
        <v>0</v>
      </c>
      <c r="E949" s="21">
        <v>0</v>
      </c>
      <c r="F949" s="1">
        <v>93986.45</v>
      </c>
      <c r="G949" s="2">
        <f>IF(ISNUMBER(G948),G948+Balance[[#This Row],[Withdrawal/Deposit]],0)</f>
        <v>23094.125599999999</v>
      </c>
      <c r="H949" s="3">
        <f>Balance[[#This Row],[End of Day Account Value]]-Balance[[#This Row],[Cumulative sent]]</f>
        <v>70892.324399999998</v>
      </c>
      <c r="I949" s="4">
        <f>IFERROR(Balance[[#This Row],[P/L]]/Balance[[#This Row],[Cumulative sent]],0)</f>
        <v>3.0697124293807425</v>
      </c>
    </row>
    <row r="950" spans="1:9" x14ac:dyDescent="0.3">
      <c r="A950" t="s">
        <v>952</v>
      </c>
      <c r="B950" s="1">
        <v>-11905.82</v>
      </c>
      <c r="C950" s="1">
        <v>106909.98</v>
      </c>
      <c r="D950" s="1">
        <v>0</v>
      </c>
      <c r="E950" s="21">
        <v>0</v>
      </c>
      <c r="F950" s="1">
        <v>95004.160000000003</v>
      </c>
      <c r="G950" s="2">
        <f>IF(ISNUMBER(G949),G949+Balance[[#This Row],[Withdrawal/Deposit]],0)</f>
        <v>23094.125599999999</v>
      </c>
      <c r="H950" s="3">
        <f>Balance[[#This Row],[End of Day Account Value]]-Balance[[#This Row],[Cumulative sent]]</f>
        <v>71910.034400000004</v>
      </c>
      <c r="I950" s="4">
        <f>IFERROR(Balance[[#This Row],[P/L]]/Balance[[#This Row],[Cumulative sent]],0)</f>
        <v>3.1137803459421733</v>
      </c>
    </row>
    <row r="951" spans="1:9" x14ac:dyDescent="0.3">
      <c r="A951" t="s">
        <v>953</v>
      </c>
      <c r="B951" s="1">
        <v>-11905.82</v>
      </c>
      <c r="C951" s="1">
        <v>112607.03</v>
      </c>
      <c r="D951" s="1">
        <v>0</v>
      </c>
      <c r="E951" s="21">
        <v>0</v>
      </c>
      <c r="F951" s="1">
        <v>100701.21</v>
      </c>
      <c r="G951" s="2">
        <f>IF(ISNUMBER(G950),G950+Balance[[#This Row],[Withdrawal/Deposit]],0)</f>
        <v>23094.125599999999</v>
      </c>
      <c r="H951" s="3">
        <f>Balance[[#This Row],[End of Day Account Value]]-Balance[[#This Row],[Cumulative sent]]</f>
        <v>77607.084400000007</v>
      </c>
      <c r="I951" s="4">
        <f>IFERROR(Balance[[#This Row],[P/L]]/Balance[[#This Row],[Cumulative sent]],0)</f>
        <v>3.3604686206435117</v>
      </c>
    </row>
    <row r="952" spans="1:9" x14ac:dyDescent="0.3">
      <c r="A952" t="s">
        <v>954</v>
      </c>
      <c r="B952" s="1">
        <v>-11905.82</v>
      </c>
      <c r="C952" s="1">
        <v>120389.01</v>
      </c>
      <c r="D952" s="1">
        <v>0</v>
      </c>
      <c r="E952" s="21">
        <v>0</v>
      </c>
      <c r="F952" s="1">
        <v>108483.19</v>
      </c>
      <c r="G952" s="2">
        <f>IF(ISNUMBER(G951),G951+Balance[[#This Row],[Withdrawal/Deposit]],0)</f>
        <v>23094.125599999999</v>
      </c>
      <c r="H952" s="3">
        <f>Balance[[#This Row],[End of Day Account Value]]-Balance[[#This Row],[Cumulative sent]]</f>
        <v>85389.064400000003</v>
      </c>
      <c r="I952" s="4">
        <f>IFERROR(Balance[[#This Row],[P/L]]/Balance[[#This Row],[Cumulative sent]],0)</f>
        <v>3.6974365636947955</v>
      </c>
    </row>
    <row r="953" spans="1:9" x14ac:dyDescent="0.3">
      <c r="A953" t="s">
        <v>955</v>
      </c>
      <c r="B953" s="1">
        <v>-11905.82</v>
      </c>
      <c r="C953" s="1">
        <v>108679.41</v>
      </c>
      <c r="D953" s="1">
        <v>0</v>
      </c>
      <c r="E953" s="21">
        <v>0</v>
      </c>
      <c r="F953" s="1">
        <v>96773.59</v>
      </c>
      <c r="G953" s="2">
        <f>IF(ISNUMBER(G952),G952+Balance[[#This Row],[Withdrawal/Deposit]],0)</f>
        <v>23094.125599999999</v>
      </c>
      <c r="H953" s="3">
        <f>Balance[[#This Row],[End of Day Account Value]]-Balance[[#This Row],[Cumulative sent]]</f>
        <v>73679.464399999997</v>
      </c>
      <c r="I953" s="4">
        <f>IFERROR(Balance[[#This Row],[P/L]]/Balance[[#This Row],[Cumulative sent]],0)</f>
        <v>3.1903985314776326</v>
      </c>
    </row>
    <row r="954" spans="1:9" x14ac:dyDescent="0.3">
      <c r="A954" t="s">
        <v>956</v>
      </c>
      <c r="B954" s="1">
        <v>-11905.82</v>
      </c>
      <c r="C954" s="1">
        <v>105790.25</v>
      </c>
      <c r="D954" s="1">
        <v>0</v>
      </c>
      <c r="E954" s="21">
        <v>0</v>
      </c>
      <c r="F954" s="1">
        <v>93884.43</v>
      </c>
      <c r="G954" s="2">
        <f>IF(ISNUMBER(G953),G953+Balance[[#This Row],[Withdrawal/Deposit]],0)</f>
        <v>23094.125599999999</v>
      </c>
      <c r="H954" s="3">
        <f>Balance[[#This Row],[End of Day Account Value]]-Balance[[#This Row],[Cumulative sent]]</f>
        <v>70790.304399999994</v>
      </c>
      <c r="I954" s="4">
        <f>IFERROR(Balance[[#This Row],[P/L]]/Balance[[#This Row],[Cumulative sent]],0)</f>
        <v>3.0652948557619344</v>
      </c>
    </row>
    <row r="955" spans="1:9" x14ac:dyDescent="0.3">
      <c r="A955" t="s">
        <v>957</v>
      </c>
      <c r="B955" s="1">
        <v>-11905.82</v>
      </c>
      <c r="C955" s="1">
        <v>120960.74</v>
      </c>
      <c r="D955" s="1">
        <v>0</v>
      </c>
      <c r="E955" s="21">
        <v>0</v>
      </c>
      <c r="F955" s="1">
        <v>109054.92</v>
      </c>
      <c r="G955" s="2">
        <f>IF(ISNUMBER(G954),G954+Balance[[#This Row],[Withdrawal/Deposit]],0)</f>
        <v>23094.125599999999</v>
      </c>
      <c r="H955" s="3">
        <f>Balance[[#This Row],[End of Day Account Value]]-Balance[[#This Row],[Cumulative sent]]</f>
        <v>85960.794399999999</v>
      </c>
      <c r="I955" s="4">
        <f>IFERROR(Balance[[#This Row],[P/L]]/Balance[[#This Row],[Cumulative sent]],0)</f>
        <v>3.72219307580106</v>
      </c>
    </row>
    <row r="956" spans="1:9" x14ac:dyDescent="0.3">
      <c r="A956" t="s">
        <v>958</v>
      </c>
      <c r="B956" s="1">
        <v>-11905.82</v>
      </c>
      <c r="C956" s="1">
        <v>126415.08</v>
      </c>
      <c r="D956" s="1">
        <v>0</v>
      </c>
      <c r="E956" s="21">
        <v>0</v>
      </c>
      <c r="F956" s="1">
        <v>114509.26</v>
      </c>
      <c r="G956" s="2">
        <f>IF(ISNUMBER(G955),G955+Balance[[#This Row],[Withdrawal/Deposit]],0)</f>
        <v>23094.125599999999</v>
      </c>
      <c r="H956" s="3">
        <f>Balance[[#This Row],[End of Day Account Value]]-Balance[[#This Row],[Cumulative sent]]</f>
        <v>91415.134399999995</v>
      </c>
      <c r="I956" s="4">
        <f>IFERROR(Balance[[#This Row],[P/L]]/Balance[[#This Row],[Cumulative sent]],0)</f>
        <v>3.9583717514725909</v>
      </c>
    </row>
    <row r="957" spans="1:9" x14ac:dyDescent="0.3">
      <c r="A957" t="s">
        <v>959</v>
      </c>
      <c r="B957" s="1">
        <v>-12005.78</v>
      </c>
      <c r="C957" s="1">
        <v>114319.77</v>
      </c>
      <c r="D957" s="1">
        <v>0</v>
      </c>
      <c r="E957" s="21">
        <v>-99.96</v>
      </c>
      <c r="F957" s="1">
        <v>102313.99</v>
      </c>
      <c r="G957" s="2">
        <f>IF(ISNUMBER(G956),G956+Balance[[#This Row],[Withdrawal/Deposit]],0)</f>
        <v>22994.1656</v>
      </c>
      <c r="H957" s="3">
        <f>Balance[[#This Row],[End of Day Account Value]]-Balance[[#This Row],[Cumulative sent]]</f>
        <v>79319.824400000012</v>
      </c>
      <c r="I957" s="4">
        <f>IFERROR(Balance[[#This Row],[P/L]]/Balance[[#This Row],[Cumulative sent]],0)</f>
        <v>3.4495630665545876</v>
      </c>
    </row>
    <row r="958" spans="1:9" x14ac:dyDescent="0.3">
      <c r="A958" t="s">
        <v>960</v>
      </c>
      <c r="B958" s="1">
        <v>-12005.78</v>
      </c>
      <c r="C958" s="1">
        <v>120333.96</v>
      </c>
      <c r="D958" s="1">
        <v>0</v>
      </c>
      <c r="E958" s="21">
        <v>0</v>
      </c>
      <c r="F958" s="1">
        <v>108328.18</v>
      </c>
      <c r="G958" s="2">
        <f>IF(ISNUMBER(G957),G957+Balance[[#This Row],[Withdrawal/Deposit]],0)</f>
        <v>22994.1656</v>
      </c>
      <c r="H958" s="3">
        <f>Balance[[#This Row],[End of Day Account Value]]-Balance[[#This Row],[Cumulative sent]]</f>
        <v>85334.014399999985</v>
      </c>
      <c r="I958" s="4">
        <f>IFERROR(Balance[[#This Row],[P/L]]/Balance[[#This Row],[Cumulative sent]],0)</f>
        <v>3.7111159362964656</v>
      </c>
    </row>
    <row r="959" spans="1:9" x14ac:dyDescent="0.3">
      <c r="A959" t="s">
        <v>961</v>
      </c>
      <c r="B959" s="1">
        <v>-12005.78</v>
      </c>
      <c r="C959" s="1">
        <v>109111.17</v>
      </c>
      <c r="D959" s="1">
        <v>0</v>
      </c>
      <c r="E959" s="21">
        <v>0</v>
      </c>
      <c r="F959" s="1">
        <v>97105.39</v>
      </c>
      <c r="G959" s="2">
        <f>IF(ISNUMBER(G958),G958+Balance[[#This Row],[Withdrawal/Deposit]],0)</f>
        <v>22994.1656</v>
      </c>
      <c r="H959" s="3">
        <f>Balance[[#This Row],[End of Day Account Value]]-Balance[[#This Row],[Cumulative sent]]</f>
        <v>74111.224400000006</v>
      </c>
      <c r="I959" s="4">
        <f>IFERROR(Balance[[#This Row],[P/L]]/Balance[[#This Row],[Cumulative sent]],0)</f>
        <v>3.2230447361829908</v>
      </c>
    </row>
    <row r="960" spans="1:9" x14ac:dyDescent="0.3">
      <c r="A960" t="s">
        <v>962</v>
      </c>
      <c r="B960" s="1">
        <v>-12005.78</v>
      </c>
      <c r="C960" s="1">
        <v>110779.46</v>
      </c>
      <c r="D960" s="1">
        <v>0</v>
      </c>
      <c r="E960" s="21">
        <v>0</v>
      </c>
      <c r="F960" s="1">
        <v>98773.68</v>
      </c>
      <c r="G960" s="2">
        <f>IF(ISNUMBER(G959),G959+Balance[[#This Row],[Withdrawal/Deposit]],0)</f>
        <v>22994.1656</v>
      </c>
      <c r="H960" s="3">
        <f>Balance[[#This Row],[End of Day Account Value]]-Balance[[#This Row],[Cumulative sent]]</f>
        <v>75779.514399999985</v>
      </c>
      <c r="I960" s="4">
        <f>IFERROR(Balance[[#This Row],[P/L]]/Balance[[#This Row],[Cumulative sent]],0)</f>
        <v>3.2955974884341961</v>
      </c>
    </row>
    <row r="961" spans="1:9" x14ac:dyDescent="0.3">
      <c r="A961" t="s">
        <v>963</v>
      </c>
      <c r="B961" s="1">
        <v>-12005.78</v>
      </c>
      <c r="C961" s="1">
        <v>111909.52</v>
      </c>
      <c r="D961" s="1">
        <v>0</v>
      </c>
      <c r="E961" s="21">
        <v>0</v>
      </c>
      <c r="F961" s="1">
        <v>99903.74</v>
      </c>
      <c r="G961" s="2">
        <f>IF(ISNUMBER(G960),G960+Balance[[#This Row],[Withdrawal/Deposit]],0)</f>
        <v>22994.1656</v>
      </c>
      <c r="H961" s="3">
        <f>Balance[[#This Row],[End of Day Account Value]]-Balance[[#This Row],[Cumulative sent]]</f>
        <v>76909.574400000012</v>
      </c>
      <c r="I961" s="4">
        <f>IFERROR(Balance[[#This Row],[P/L]]/Balance[[#This Row],[Cumulative sent]],0)</f>
        <v>3.3447429986326624</v>
      </c>
    </row>
    <row r="962" spans="1:9" x14ac:dyDescent="0.3">
      <c r="A962" t="s">
        <v>964</v>
      </c>
      <c r="B962" s="1">
        <v>-12005.78</v>
      </c>
      <c r="C962" s="1">
        <v>106751.03</v>
      </c>
      <c r="D962" s="1">
        <v>0</v>
      </c>
      <c r="E962" s="21">
        <v>0</v>
      </c>
      <c r="F962" s="1">
        <v>94745.25</v>
      </c>
      <c r="G962" s="2">
        <f>IF(ISNUMBER(G961),G961+Balance[[#This Row],[Withdrawal/Deposit]],0)</f>
        <v>22994.1656</v>
      </c>
      <c r="H962" s="3">
        <f>Balance[[#This Row],[End of Day Account Value]]-Balance[[#This Row],[Cumulative sent]]</f>
        <v>71751.084399999992</v>
      </c>
      <c r="I962" s="4">
        <f>IFERROR(Balance[[#This Row],[P/L]]/Balance[[#This Row],[Cumulative sent]],0)</f>
        <v>3.1204039167222484</v>
      </c>
    </row>
    <row r="963" spans="1:9" x14ac:dyDescent="0.3">
      <c r="A963" t="s">
        <v>965</v>
      </c>
      <c r="B963" s="1">
        <v>-12005.78</v>
      </c>
      <c r="C963" s="1">
        <v>116342.72</v>
      </c>
      <c r="D963" s="1">
        <v>0</v>
      </c>
      <c r="E963" s="21">
        <v>0</v>
      </c>
      <c r="F963" s="1">
        <v>104336.94</v>
      </c>
      <c r="G963" s="2">
        <f>IF(ISNUMBER(G962),G962+Balance[[#This Row],[Withdrawal/Deposit]],0)</f>
        <v>22994.1656</v>
      </c>
      <c r="H963" s="3">
        <f>Balance[[#This Row],[End of Day Account Value]]-Balance[[#This Row],[Cumulative sent]]</f>
        <v>81342.774399999995</v>
      </c>
      <c r="I963" s="4">
        <f>IFERROR(Balance[[#This Row],[P/L]]/Balance[[#This Row],[Cumulative sent]],0)</f>
        <v>3.5375397313829904</v>
      </c>
    </row>
    <row r="964" spans="1:9" x14ac:dyDescent="0.3">
      <c r="A964" t="s">
        <v>966</v>
      </c>
      <c r="B964" s="1">
        <v>-12005.78</v>
      </c>
      <c r="C964" s="1">
        <v>112931.7</v>
      </c>
      <c r="D964" s="1">
        <v>0</v>
      </c>
      <c r="E964" s="21">
        <v>0</v>
      </c>
      <c r="F964" s="1">
        <v>100925.92</v>
      </c>
      <c r="G964" s="2">
        <f>IF(ISNUMBER(G963),G963+Balance[[#This Row],[Withdrawal/Deposit]],0)</f>
        <v>22994.1656</v>
      </c>
      <c r="H964" s="3">
        <f>Balance[[#This Row],[End of Day Account Value]]-Balance[[#This Row],[Cumulative sent]]</f>
        <v>77931.754400000005</v>
      </c>
      <c r="I964" s="4">
        <f>IFERROR(Balance[[#This Row],[P/L]]/Balance[[#This Row],[Cumulative sent]],0)</f>
        <v>3.3891968839260689</v>
      </c>
    </row>
    <row r="965" spans="1:9" x14ac:dyDescent="0.3">
      <c r="A965" t="s">
        <v>967</v>
      </c>
      <c r="B965" s="1">
        <v>-12005.78</v>
      </c>
      <c r="C965" s="1">
        <v>109629.35</v>
      </c>
      <c r="D965" s="1">
        <v>0</v>
      </c>
      <c r="E965" s="21">
        <v>0</v>
      </c>
      <c r="F965" s="1">
        <v>97623.57</v>
      </c>
      <c r="G965" s="2">
        <f>IF(ISNUMBER(G964),G964+Balance[[#This Row],[Withdrawal/Deposit]],0)</f>
        <v>22994.1656</v>
      </c>
      <c r="H965" s="3">
        <f>Balance[[#This Row],[End of Day Account Value]]-Balance[[#This Row],[Cumulative sent]]</f>
        <v>74629.404399999999</v>
      </c>
      <c r="I965" s="4">
        <f>IFERROR(Balance[[#This Row],[P/L]]/Balance[[#This Row],[Cumulative sent]],0)</f>
        <v>3.245580017915501</v>
      </c>
    </row>
    <row r="966" spans="1:9" x14ac:dyDescent="0.3">
      <c r="A966" t="s">
        <v>968</v>
      </c>
      <c r="B966" s="1">
        <v>-12005.78</v>
      </c>
      <c r="C966" s="1">
        <v>98521.54</v>
      </c>
      <c r="D966" s="1">
        <v>0</v>
      </c>
      <c r="E966" s="21">
        <v>0</v>
      </c>
      <c r="F966" s="1">
        <v>86515.76</v>
      </c>
      <c r="G966" s="2">
        <f>IF(ISNUMBER(G965),G965+Balance[[#This Row],[Withdrawal/Deposit]],0)</f>
        <v>22994.1656</v>
      </c>
      <c r="H966" s="3">
        <f>Balance[[#This Row],[End of Day Account Value]]-Balance[[#This Row],[Cumulative sent]]</f>
        <v>63521.594399999994</v>
      </c>
      <c r="I966" s="4">
        <f>IFERROR(Balance[[#This Row],[P/L]]/Balance[[#This Row],[Cumulative sent]],0)</f>
        <v>2.7625092166858183</v>
      </c>
    </row>
    <row r="967" spans="1:9" x14ac:dyDescent="0.3">
      <c r="A967" t="s">
        <v>969</v>
      </c>
      <c r="B967" s="1">
        <v>-12005.78</v>
      </c>
      <c r="C967" s="1">
        <v>103530.53</v>
      </c>
      <c r="D967" s="1">
        <v>0</v>
      </c>
      <c r="E967" s="21">
        <v>0</v>
      </c>
      <c r="F967" s="1">
        <v>91524.75</v>
      </c>
      <c r="G967" s="2">
        <f>IF(ISNUMBER(G966),G966+Balance[[#This Row],[Withdrawal/Deposit]],0)</f>
        <v>22994.1656</v>
      </c>
      <c r="H967" s="3">
        <f>Balance[[#This Row],[End of Day Account Value]]-Balance[[#This Row],[Cumulative sent]]</f>
        <v>68530.584399999992</v>
      </c>
      <c r="I967" s="4">
        <f>IFERROR(Balance[[#This Row],[P/L]]/Balance[[#This Row],[Cumulative sent]],0)</f>
        <v>2.9803466493256878</v>
      </c>
    </row>
    <row r="968" spans="1:9" x14ac:dyDescent="0.3">
      <c r="A968" t="s">
        <v>970</v>
      </c>
      <c r="B968" s="1">
        <v>-12005.78</v>
      </c>
      <c r="C968" s="1">
        <v>99283.34</v>
      </c>
      <c r="D968" s="1">
        <v>0</v>
      </c>
      <c r="E968" s="21">
        <v>0</v>
      </c>
      <c r="F968" s="1">
        <v>87277.56</v>
      </c>
      <c r="G968" s="2">
        <f>IF(ISNUMBER(G967),G967+Balance[[#This Row],[Withdrawal/Deposit]],0)</f>
        <v>22994.1656</v>
      </c>
      <c r="H968" s="3">
        <f>Balance[[#This Row],[End of Day Account Value]]-Balance[[#This Row],[Cumulative sent]]</f>
        <v>64283.394399999997</v>
      </c>
      <c r="I968" s="4">
        <f>IFERROR(Balance[[#This Row],[P/L]]/Balance[[#This Row],[Cumulative sent]],0)</f>
        <v>2.7956393599252847</v>
      </c>
    </row>
    <row r="969" spans="1:9" x14ac:dyDescent="0.3">
      <c r="A969" t="s">
        <v>971</v>
      </c>
      <c r="B969" s="1">
        <v>-12005.78</v>
      </c>
      <c r="C969" s="1">
        <v>94113.59</v>
      </c>
      <c r="D969" s="1">
        <v>0</v>
      </c>
      <c r="E969" s="21">
        <v>0</v>
      </c>
      <c r="F969" s="1">
        <v>82107.81</v>
      </c>
      <c r="G969" s="2">
        <f>IF(ISNUMBER(G968),G968+Balance[[#This Row],[Withdrawal/Deposit]],0)</f>
        <v>22994.1656</v>
      </c>
      <c r="H969" s="3">
        <f>Balance[[#This Row],[End of Day Account Value]]-Balance[[#This Row],[Cumulative sent]]</f>
        <v>59113.644399999997</v>
      </c>
      <c r="I969" s="4">
        <f>IFERROR(Balance[[#This Row],[P/L]]/Balance[[#This Row],[Cumulative sent]],0)</f>
        <v>2.5708105885781736</v>
      </c>
    </row>
    <row r="970" spans="1:9" x14ac:dyDescent="0.3">
      <c r="A970" t="s">
        <v>972</v>
      </c>
      <c r="B970" s="1">
        <v>-12005.78</v>
      </c>
      <c r="C970" s="1">
        <v>88667.520000000004</v>
      </c>
      <c r="D970" s="1">
        <v>0</v>
      </c>
      <c r="E970" s="21">
        <v>0</v>
      </c>
      <c r="F970" s="1">
        <v>76661.740000000005</v>
      </c>
      <c r="G970" s="2">
        <f>IF(ISNUMBER(G969),G969+Balance[[#This Row],[Withdrawal/Deposit]],0)</f>
        <v>22994.1656</v>
      </c>
      <c r="H970" s="3">
        <f>Balance[[#This Row],[End of Day Account Value]]-Balance[[#This Row],[Cumulative sent]]</f>
        <v>53667.574400000005</v>
      </c>
      <c r="I970" s="4">
        <f>IFERROR(Balance[[#This Row],[P/L]]/Balance[[#This Row],[Cumulative sent]],0)</f>
        <v>2.3339648558502164</v>
      </c>
    </row>
    <row r="971" spans="1:9" x14ac:dyDescent="0.3">
      <c r="A971" t="s">
        <v>973</v>
      </c>
      <c r="B971" s="1">
        <v>-12005.78</v>
      </c>
      <c r="C971" s="1">
        <v>81754.679999999993</v>
      </c>
      <c r="D971" s="1">
        <v>0</v>
      </c>
      <c r="E971" s="21">
        <v>0</v>
      </c>
      <c r="F971" s="1">
        <v>69748.899999999994</v>
      </c>
      <c r="G971" s="2">
        <f>IF(ISNUMBER(G970),G970+Balance[[#This Row],[Withdrawal/Deposit]],0)</f>
        <v>22994.1656</v>
      </c>
      <c r="H971" s="3">
        <f>Balance[[#This Row],[End of Day Account Value]]-Balance[[#This Row],[Cumulative sent]]</f>
        <v>46754.734399999994</v>
      </c>
      <c r="I971" s="4">
        <f>IFERROR(Balance[[#This Row],[P/L]]/Balance[[#This Row],[Cumulative sent]],0)</f>
        <v>2.0333303331519885</v>
      </c>
    </row>
    <row r="972" spans="1:9" x14ac:dyDescent="0.3">
      <c r="A972" t="s">
        <v>974</v>
      </c>
      <c r="B972" s="1">
        <v>-12005.78</v>
      </c>
      <c r="C972" s="1">
        <v>81782.84</v>
      </c>
      <c r="D972" s="1">
        <v>0</v>
      </c>
      <c r="E972" s="21">
        <v>0</v>
      </c>
      <c r="F972" s="1">
        <v>69777.06</v>
      </c>
      <c r="G972" s="2">
        <f>IF(ISNUMBER(G971),G971+Balance[[#This Row],[Withdrawal/Deposit]],0)</f>
        <v>22994.1656</v>
      </c>
      <c r="H972" s="3">
        <f>Balance[[#This Row],[End of Day Account Value]]-Balance[[#This Row],[Cumulative sent]]</f>
        <v>46782.894399999997</v>
      </c>
      <c r="I972" s="4">
        <f>IFERROR(Balance[[#This Row],[P/L]]/Balance[[#This Row],[Cumulative sent]],0)</f>
        <v>2.0345549916366608</v>
      </c>
    </row>
    <row r="973" spans="1:9" x14ac:dyDescent="0.3">
      <c r="A973" t="s">
        <v>975</v>
      </c>
      <c r="B973" s="1">
        <v>-12005.78</v>
      </c>
      <c r="C973" s="1">
        <v>81520.710000000006</v>
      </c>
      <c r="D973" s="1">
        <v>0</v>
      </c>
      <c r="E973" s="21">
        <v>0</v>
      </c>
      <c r="F973" s="1">
        <v>69514.929999999993</v>
      </c>
      <c r="G973" s="2">
        <f>IF(ISNUMBER(G972),G972+Balance[[#This Row],[Withdrawal/Deposit]],0)</f>
        <v>22994.1656</v>
      </c>
      <c r="H973" s="3">
        <f>Balance[[#This Row],[End of Day Account Value]]-Balance[[#This Row],[Cumulative sent]]</f>
        <v>46520.764399999993</v>
      </c>
      <c r="I973" s="4">
        <f>IFERROR(Balance[[#This Row],[P/L]]/Balance[[#This Row],[Cumulative sent]],0)</f>
        <v>2.0231551433203556</v>
      </c>
    </row>
    <row r="974" spans="1:9" x14ac:dyDescent="0.3">
      <c r="A974" t="s">
        <v>976</v>
      </c>
      <c r="B974" s="1">
        <v>-12005.78</v>
      </c>
      <c r="C974" s="1">
        <v>88270.03</v>
      </c>
      <c r="D974" s="1">
        <v>0</v>
      </c>
      <c r="E974" s="21">
        <v>0</v>
      </c>
      <c r="F974" s="1">
        <v>76264.25</v>
      </c>
      <c r="G974" s="2">
        <f>IF(ISNUMBER(G973),G973+Balance[[#This Row],[Withdrawal/Deposit]],0)</f>
        <v>22994.1656</v>
      </c>
      <c r="H974" s="3">
        <f>Balance[[#This Row],[End of Day Account Value]]-Balance[[#This Row],[Cumulative sent]]</f>
        <v>53270.0844</v>
      </c>
      <c r="I974" s="4">
        <f>IFERROR(Balance[[#This Row],[P/L]]/Balance[[#This Row],[Cumulative sent]],0)</f>
        <v>2.3166782968632704</v>
      </c>
    </row>
    <row r="975" spans="1:9" x14ac:dyDescent="0.3">
      <c r="A975" t="s">
        <v>977</v>
      </c>
      <c r="B975" s="1">
        <v>-12014.73</v>
      </c>
      <c r="C975" s="1">
        <v>85573.04</v>
      </c>
      <c r="D975" s="1">
        <v>0</v>
      </c>
      <c r="E975" s="21">
        <v>-8.9499999999999993</v>
      </c>
      <c r="F975" s="1">
        <v>73558.31</v>
      </c>
      <c r="G975" s="2">
        <f>IF(ISNUMBER(G974),G974+Balance[[#This Row],[Withdrawal/Deposit]],0)</f>
        <v>22985.2156</v>
      </c>
      <c r="H975" s="3">
        <f>Balance[[#This Row],[End of Day Account Value]]-Balance[[#This Row],[Cumulative sent]]</f>
        <v>50573.094400000002</v>
      </c>
      <c r="I975" s="4">
        <f>IFERROR(Balance[[#This Row],[P/L]]/Balance[[#This Row],[Cumulative sent]],0)</f>
        <v>2.2002445084743951</v>
      </c>
    </row>
    <row r="976" spans="1:9" x14ac:dyDescent="0.3">
      <c r="A976" t="s">
        <v>978</v>
      </c>
      <c r="B976" s="1">
        <v>-12110.78</v>
      </c>
      <c r="C976" s="1">
        <v>88164.9</v>
      </c>
      <c r="D976" s="1">
        <v>0</v>
      </c>
      <c r="E976" s="21">
        <v>-96.05</v>
      </c>
      <c r="F976" s="1">
        <v>76054.12</v>
      </c>
      <c r="G976" s="2">
        <f>IF(ISNUMBER(G975),G975+Balance[[#This Row],[Withdrawal/Deposit]],0)</f>
        <v>22889.1656</v>
      </c>
      <c r="H976" s="3">
        <f>Balance[[#This Row],[End of Day Account Value]]-Balance[[#This Row],[Cumulative sent]]</f>
        <v>53164.954399999995</v>
      </c>
      <c r="I976" s="4">
        <f>IFERROR(Balance[[#This Row],[P/L]]/Balance[[#This Row],[Cumulative sent]],0)</f>
        <v>2.322712646196242</v>
      </c>
    </row>
    <row r="977" spans="1:9" x14ac:dyDescent="0.3">
      <c r="A977" t="s">
        <v>979</v>
      </c>
      <c r="B977" s="1">
        <v>-12110.78</v>
      </c>
      <c r="C977" s="1">
        <v>85402.67</v>
      </c>
      <c r="D977" s="1">
        <v>0</v>
      </c>
      <c r="E977" s="21">
        <v>0</v>
      </c>
      <c r="F977" s="1">
        <v>73291.89</v>
      </c>
      <c r="G977" s="2">
        <f>IF(ISNUMBER(G976),G976+Balance[[#This Row],[Withdrawal/Deposit]],0)</f>
        <v>22889.1656</v>
      </c>
      <c r="H977" s="3">
        <f>Balance[[#This Row],[End of Day Account Value]]-Balance[[#This Row],[Cumulative sent]]</f>
        <v>50402.724399999999</v>
      </c>
      <c r="I977" s="4">
        <f>IFERROR(Balance[[#This Row],[P/L]]/Balance[[#This Row],[Cumulative sent]],0)</f>
        <v>2.2020341536608918</v>
      </c>
    </row>
    <row r="978" spans="1:9" x14ac:dyDescent="0.3">
      <c r="A978" t="s">
        <v>980</v>
      </c>
      <c r="B978" s="1">
        <v>-12110.78</v>
      </c>
      <c r="C978" s="1">
        <v>87235.3</v>
      </c>
      <c r="D978" s="1">
        <v>0</v>
      </c>
      <c r="E978" s="21">
        <v>0</v>
      </c>
      <c r="F978" s="1">
        <v>75124.52</v>
      </c>
      <c r="G978" s="2">
        <f>IF(ISNUMBER(G977),G977+Balance[[#This Row],[Withdrawal/Deposit]],0)</f>
        <v>22889.1656</v>
      </c>
      <c r="H978" s="3">
        <f>Balance[[#This Row],[End of Day Account Value]]-Balance[[#This Row],[Cumulative sent]]</f>
        <v>52235.354400000004</v>
      </c>
      <c r="I978" s="4">
        <f>IFERROR(Balance[[#This Row],[P/L]]/Balance[[#This Row],[Cumulative sent]],0)</f>
        <v>2.2820995449480255</v>
      </c>
    </row>
    <row r="979" spans="1:9" x14ac:dyDescent="0.3">
      <c r="A979" t="s">
        <v>981</v>
      </c>
      <c r="B979" s="1">
        <v>-12110.78</v>
      </c>
      <c r="C979" s="1">
        <v>99361.23</v>
      </c>
      <c r="D979" s="1">
        <v>0</v>
      </c>
      <c r="E979" s="21">
        <v>0</v>
      </c>
      <c r="F979" s="1">
        <v>87250.45</v>
      </c>
      <c r="G979" s="2">
        <f>IF(ISNUMBER(G978),G978+Balance[[#This Row],[Withdrawal/Deposit]],0)</f>
        <v>22889.1656</v>
      </c>
      <c r="H979" s="3">
        <f>Balance[[#This Row],[End of Day Account Value]]-Balance[[#This Row],[Cumulative sent]]</f>
        <v>64361.284399999997</v>
      </c>
      <c r="I979" s="4">
        <f>IFERROR(Balance[[#This Row],[P/L]]/Balance[[#This Row],[Cumulative sent]],0)</f>
        <v>2.8118667811988742</v>
      </c>
    </row>
    <row r="980" spans="1:9" x14ac:dyDescent="0.3">
      <c r="A980" t="s">
        <v>982</v>
      </c>
      <c r="B980" s="1">
        <v>-12110.78</v>
      </c>
      <c r="C980" s="1">
        <v>94265.78</v>
      </c>
      <c r="D980" s="1">
        <v>0</v>
      </c>
      <c r="E980" s="21">
        <v>0</v>
      </c>
      <c r="F980" s="1">
        <v>82155</v>
      </c>
      <c r="G980" s="2">
        <f>IF(ISNUMBER(G979),G979+Balance[[#This Row],[Withdrawal/Deposit]],0)</f>
        <v>22889.1656</v>
      </c>
      <c r="H980" s="3">
        <f>Balance[[#This Row],[End of Day Account Value]]-Balance[[#This Row],[Cumulative sent]]</f>
        <v>59265.8344</v>
      </c>
      <c r="I980" s="4">
        <f>IFERROR(Balance[[#This Row],[P/L]]/Balance[[#This Row],[Cumulative sent]],0)</f>
        <v>2.5892527248787087</v>
      </c>
    </row>
    <row r="981" spans="1:9" x14ac:dyDescent="0.3">
      <c r="A981" t="s">
        <v>983</v>
      </c>
      <c r="B981" s="1">
        <v>-12110.78</v>
      </c>
      <c r="C981" s="1">
        <v>95578.04</v>
      </c>
      <c r="D981" s="1">
        <v>0</v>
      </c>
      <c r="E981" s="21">
        <v>0</v>
      </c>
      <c r="F981" s="1">
        <v>83467.259999999995</v>
      </c>
      <c r="G981" s="2">
        <f>IF(ISNUMBER(G980),G980+Balance[[#This Row],[Withdrawal/Deposit]],0)</f>
        <v>22889.1656</v>
      </c>
      <c r="H981" s="3">
        <f>Balance[[#This Row],[End of Day Account Value]]-Balance[[#This Row],[Cumulative sent]]</f>
        <v>60578.094399999994</v>
      </c>
      <c r="I981" s="4">
        <f>IFERROR(Balance[[#This Row],[P/L]]/Balance[[#This Row],[Cumulative sent]],0)</f>
        <v>2.6465837793580382</v>
      </c>
    </row>
    <row r="982" spans="1:9" x14ac:dyDescent="0.3">
      <c r="A982" t="s">
        <v>984</v>
      </c>
      <c r="B982" s="1">
        <v>-12110.78</v>
      </c>
      <c r="C982" s="1">
        <v>93995.28</v>
      </c>
      <c r="D982" s="1">
        <v>0</v>
      </c>
      <c r="E982" s="21">
        <v>0</v>
      </c>
      <c r="F982" s="1">
        <v>81884.5</v>
      </c>
      <c r="G982" s="2">
        <f>IF(ISNUMBER(G981),G981+Balance[[#This Row],[Withdrawal/Deposit]],0)</f>
        <v>22889.1656</v>
      </c>
      <c r="H982" s="3">
        <f>Balance[[#This Row],[End of Day Account Value]]-Balance[[#This Row],[Cumulative sent]]</f>
        <v>58995.3344</v>
      </c>
      <c r="I982" s="4">
        <f>IFERROR(Balance[[#This Row],[P/L]]/Balance[[#This Row],[Cumulative sent]],0)</f>
        <v>2.5774349065830515</v>
      </c>
    </row>
    <row r="983" spans="1:9" x14ac:dyDescent="0.3">
      <c r="A983" t="s">
        <v>985</v>
      </c>
      <c r="B983" s="1">
        <v>-12110.78</v>
      </c>
      <c r="C983" s="1">
        <v>95286.86</v>
      </c>
      <c r="D983" s="1">
        <v>0</v>
      </c>
      <c r="E983" s="21">
        <v>0</v>
      </c>
      <c r="F983" s="1">
        <v>83176.08</v>
      </c>
      <c r="G983" s="2">
        <f>IF(ISNUMBER(G982),G982+Balance[[#This Row],[Withdrawal/Deposit]],0)</f>
        <v>22889.1656</v>
      </c>
      <c r="H983" s="3">
        <f>Balance[[#This Row],[End of Day Account Value]]-Balance[[#This Row],[Cumulative sent]]</f>
        <v>60286.914400000001</v>
      </c>
      <c r="I983" s="4">
        <f>IFERROR(Balance[[#This Row],[P/L]]/Balance[[#This Row],[Cumulative sent]],0)</f>
        <v>2.6338624768392607</v>
      </c>
    </row>
    <row r="984" spans="1:9" x14ac:dyDescent="0.3">
      <c r="A984" t="s">
        <v>986</v>
      </c>
      <c r="B984" s="1">
        <v>-12110.78</v>
      </c>
      <c r="C984" s="1">
        <v>93046.27</v>
      </c>
      <c r="D984" s="1">
        <v>0</v>
      </c>
      <c r="E984" s="21">
        <v>0</v>
      </c>
      <c r="F984" s="1">
        <v>80935.490000000005</v>
      </c>
      <c r="G984" s="2">
        <f>IF(ISNUMBER(G983),G983+Balance[[#This Row],[Withdrawal/Deposit]],0)</f>
        <v>22889.1656</v>
      </c>
      <c r="H984" s="3">
        <f>Balance[[#This Row],[End of Day Account Value]]-Balance[[#This Row],[Cumulative sent]]</f>
        <v>58046.324400000005</v>
      </c>
      <c r="I984" s="4">
        <f>IFERROR(Balance[[#This Row],[P/L]]/Balance[[#This Row],[Cumulative sent]],0)</f>
        <v>2.5359738058778345</v>
      </c>
    </row>
    <row r="985" spans="1:9" x14ac:dyDescent="0.3">
      <c r="A985" t="s">
        <v>987</v>
      </c>
      <c r="B985" s="1">
        <v>-12110.78</v>
      </c>
      <c r="C985" s="1">
        <v>96260.34</v>
      </c>
      <c r="D985" s="1">
        <v>0</v>
      </c>
      <c r="E985" s="21">
        <v>0</v>
      </c>
      <c r="F985" s="1">
        <v>84149.56</v>
      </c>
      <c r="G985" s="2">
        <f>IF(ISNUMBER(G984),G984+Balance[[#This Row],[Withdrawal/Deposit]],0)</f>
        <v>22889.1656</v>
      </c>
      <c r="H985" s="3">
        <f>Balance[[#This Row],[End of Day Account Value]]-Balance[[#This Row],[Cumulative sent]]</f>
        <v>61260.394399999997</v>
      </c>
      <c r="I985" s="4">
        <f>IFERROR(Balance[[#This Row],[P/L]]/Balance[[#This Row],[Cumulative sent]],0)</f>
        <v>2.6763926422901148</v>
      </c>
    </row>
    <row r="986" spans="1:9" x14ac:dyDescent="0.3">
      <c r="A986" t="s">
        <v>988</v>
      </c>
      <c r="B986" s="1">
        <v>-12110.78</v>
      </c>
      <c r="C986" s="1">
        <v>97369.17</v>
      </c>
      <c r="D986" s="1">
        <v>0</v>
      </c>
      <c r="E986" s="21">
        <v>0</v>
      </c>
      <c r="F986" s="1">
        <v>85258.39</v>
      </c>
      <c r="G986" s="2">
        <f>IF(ISNUMBER(G985),G985+Balance[[#This Row],[Withdrawal/Deposit]],0)</f>
        <v>22889.1656</v>
      </c>
      <c r="H986" s="3">
        <f>Balance[[#This Row],[End of Day Account Value]]-Balance[[#This Row],[Cumulative sent]]</f>
        <v>62369.224399999999</v>
      </c>
      <c r="I986" s="4">
        <f>IFERROR(Balance[[#This Row],[P/L]]/Balance[[#This Row],[Cumulative sent]],0)</f>
        <v>2.7248360857680192</v>
      </c>
    </row>
    <row r="987" spans="1:9" x14ac:dyDescent="0.3">
      <c r="A987" t="s">
        <v>989</v>
      </c>
      <c r="B987" s="1">
        <v>-12110.78</v>
      </c>
      <c r="C987" s="1">
        <v>107679.98</v>
      </c>
      <c r="D987" s="1">
        <v>0</v>
      </c>
      <c r="E987" s="21">
        <v>0</v>
      </c>
      <c r="F987" s="1">
        <v>95569.2</v>
      </c>
      <c r="G987" s="2">
        <f>IF(ISNUMBER(G986),G986+Balance[[#This Row],[Withdrawal/Deposit]],0)</f>
        <v>22889.1656</v>
      </c>
      <c r="H987" s="3">
        <f>Balance[[#This Row],[End of Day Account Value]]-Balance[[#This Row],[Cumulative sent]]</f>
        <v>72680.034400000004</v>
      </c>
      <c r="I987" s="4">
        <f>IFERROR(Balance[[#This Row],[P/L]]/Balance[[#This Row],[Cumulative sent]],0)</f>
        <v>3.1753029214835164</v>
      </c>
    </row>
    <row r="988" spans="1:9" x14ac:dyDescent="0.3">
      <c r="A988" t="s">
        <v>990</v>
      </c>
      <c r="B988" s="1">
        <v>-12110.78</v>
      </c>
      <c r="C988" s="1">
        <v>96758.04</v>
      </c>
      <c r="D988" s="1">
        <v>0</v>
      </c>
      <c r="E988" s="21">
        <v>0</v>
      </c>
      <c r="F988" s="1">
        <v>84647.26</v>
      </c>
      <c r="G988" s="2">
        <f>IF(ISNUMBER(G987),G987+Balance[[#This Row],[Withdrawal/Deposit]],0)</f>
        <v>22889.1656</v>
      </c>
      <c r="H988" s="3">
        <f>Balance[[#This Row],[End of Day Account Value]]-Balance[[#This Row],[Cumulative sent]]</f>
        <v>61758.094399999994</v>
      </c>
      <c r="I988" s="4">
        <f>IFERROR(Balance[[#This Row],[P/L]]/Balance[[#This Row],[Cumulative sent]],0)</f>
        <v>2.6981365541782787</v>
      </c>
    </row>
    <row r="989" spans="1:9" x14ac:dyDescent="0.3">
      <c r="A989" t="s">
        <v>991</v>
      </c>
      <c r="B989" s="1">
        <v>-12110.78</v>
      </c>
      <c r="C989" s="1">
        <v>94704.52</v>
      </c>
      <c r="D989" s="1">
        <v>0</v>
      </c>
      <c r="E989" s="21">
        <v>0</v>
      </c>
      <c r="F989" s="1">
        <v>82593.740000000005</v>
      </c>
      <c r="G989" s="2">
        <f>IF(ISNUMBER(G988),G988+Balance[[#This Row],[Withdrawal/Deposit]],0)</f>
        <v>22889.1656</v>
      </c>
      <c r="H989" s="3">
        <f>Balance[[#This Row],[End of Day Account Value]]-Balance[[#This Row],[Cumulative sent]]</f>
        <v>59704.574400000005</v>
      </c>
      <c r="I989" s="4">
        <f>IFERROR(Balance[[#This Row],[P/L]]/Balance[[#This Row],[Cumulative sent]],0)</f>
        <v>2.6084207455775497</v>
      </c>
    </row>
    <row r="990" spans="1:9" x14ac:dyDescent="0.3">
      <c r="A990" t="s">
        <v>992</v>
      </c>
      <c r="B990" s="1">
        <v>-12110.78</v>
      </c>
      <c r="C990" s="1">
        <v>89225.12</v>
      </c>
      <c r="D990" s="1">
        <v>0</v>
      </c>
      <c r="E990" s="21">
        <v>0</v>
      </c>
      <c r="F990" s="1">
        <v>77114.34</v>
      </c>
      <c r="G990" s="2">
        <f>IF(ISNUMBER(G989),G989+Balance[[#This Row],[Withdrawal/Deposit]],0)</f>
        <v>22889.1656</v>
      </c>
      <c r="H990" s="3">
        <f>Balance[[#This Row],[End of Day Account Value]]-Balance[[#This Row],[Cumulative sent]]</f>
        <v>54225.174399999996</v>
      </c>
      <c r="I990" s="4">
        <f>IFERROR(Balance[[#This Row],[P/L]]/Balance[[#This Row],[Cumulative sent]],0)</f>
        <v>2.3690323774843063</v>
      </c>
    </row>
    <row r="991" spans="1:9" x14ac:dyDescent="0.3">
      <c r="A991" t="s">
        <v>993</v>
      </c>
      <c r="B991" s="1">
        <v>-12110.78</v>
      </c>
      <c r="C991" s="1">
        <v>88468.52</v>
      </c>
      <c r="D991" s="1">
        <v>0</v>
      </c>
      <c r="E991" s="21">
        <v>0</v>
      </c>
      <c r="F991" s="1">
        <v>76357.740000000005</v>
      </c>
      <c r="G991" s="2">
        <f>IF(ISNUMBER(G990),G990+Balance[[#This Row],[Withdrawal/Deposit]],0)</f>
        <v>22889.1656</v>
      </c>
      <c r="H991" s="3">
        <f>Balance[[#This Row],[End of Day Account Value]]-Balance[[#This Row],[Cumulative sent]]</f>
        <v>53468.574400000005</v>
      </c>
      <c r="I991" s="4">
        <f>IFERROR(Balance[[#This Row],[P/L]]/Balance[[#This Row],[Cumulative sent]],0)</f>
        <v>2.3359774372902438</v>
      </c>
    </row>
    <row r="992" spans="1:9" x14ac:dyDescent="0.3">
      <c r="A992" t="s">
        <v>994</v>
      </c>
      <c r="B992" s="1">
        <v>-12110.78</v>
      </c>
      <c r="C992" s="1">
        <v>88129.600000000006</v>
      </c>
      <c r="D992" s="1">
        <v>0</v>
      </c>
      <c r="E992" s="21">
        <v>0</v>
      </c>
      <c r="F992" s="1">
        <v>76018.820000000007</v>
      </c>
      <c r="G992" s="2">
        <f>IF(ISNUMBER(G991),G991+Balance[[#This Row],[Withdrawal/Deposit]],0)</f>
        <v>22889.1656</v>
      </c>
      <c r="H992" s="3">
        <f>Balance[[#This Row],[End of Day Account Value]]-Balance[[#This Row],[Cumulative sent]]</f>
        <v>53129.654400000007</v>
      </c>
      <c r="I992" s="4">
        <f>IFERROR(Balance[[#This Row],[P/L]]/Balance[[#This Row],[Cumulative sent]],0)</f>
        <v>2.3211704318308573</v>
      </c>
    </row>
    <row r="993" spans="1:9" x14ac:dyDescent="0.3">
      <c r="A993" t="s">
        <v>995</v>
      </c>
      <c r="B993" s="1">
        <v>-12110.78</v>
      </c>
      <c r="C993" s="1">
        <v>89879.35</v>
      </c>
      <c r="D993" s="1">
        <v>0</v>
      </c>
      <c r="E993" s="21">
        <v>0</v>
      </c>
      <c r="F993" s="1">
        <v>77768.570000000007</v>
      </c>
      <c r="G993" s="2">
        <f>IF(ISNUMBER(G992),G992+Balance[[#This Row],[Withdrawal/Deposit]],0)</f>
        <v>22889.1656</v>
      </c>
      <c r="H993" s="3">
        <f>Balance[[#This Row],[End of Day Account Value]]-Balance[[#This Row],[Cumulative sent]]</f>
        <v>54879.404400000007</v>
      </c>
      <c r="I993" s="4">
        <f>IFERROR(Balance[[#This Row],[P/L]]/Balance[[#This Row],[Cumulative sent]],0)</f>
        <v>2.3976148960187524</v>
      </c>
    </row>
    <row r="994" spans="1:9" x14ac:dyDescent="0.3">
      <c r="A994" t="s">
        <v>996</v>
      </c>
      <c r="B994" s="1">
        <v>-12110.78</v>
      </c>
      <c r="C994" s="1">
        <v>85023.47</v>
      </c>
      <c r="D994" s="1">
        <v>0</v>
      </c>
      <c r="E994" s="21">
        <v>0</v>
      </c>
      <c r="F994" s="1">
        <v>72912.69</v>
      </c>
      <c r="G994" s="2">
        <f>IF(ISNUMBER(G993),G993+Balance[[#This Row],[Withdrawal/Deposit]],0)</f>
        <v>22889.1656</v>
      </c>
      <c r="H994" s="3">
        <f>Balance[[#This Row],[End of Day Account Value]]-Balance[[#This Row],[Cumulative sent]]</f>
        <v>50023.524400000002</v>
      </c>
      <c r="I994" s="4">
        <f>IFERROR(Balance[[#This Row],[P/L]]/Balance[[#This Row],[Cumulative sent]],0)</f>
        <v>2.1854673636508619</v>
      </c>
    </row>
    <row r="995" spans="1:9" x14ac:dyDescent="0.3">
      <c r="A995" t="s">
        <v>997</v>
      </c>
      <c r="B995" s="1">
        <v>-12110.78</v>
      </c>
      <c r="C995" s="1">
        <v>88071.72</v>
      </c>
      <c r="D995" s="1">
        <v>0</v>
      </c>
      <c r="E995" s="21">
        <v>0</v>
      </c>
      <c r="F995" s="1">
        <v>75960.94</v>
      </c>
      <c r="G995" s="2">
        <f>IF(ISNUMBER(G994),G994+Balance[[#This Row],[Withdrawal/Deposit]],0)</f>
        <v>22889.1656</v>
      </c>
      <c r="H995" s="3">
        <f>Balance[[#This Row],[End of Day Account Value]]-Balance[[#This Row],[Cumulative sent]]</f>
        <v>53071.774400000002</v>
      </c>
      <c r="I995" s="4">
        <f>IFERROR(Balance[[#This Row],[P/L]]/Balance[[#This Row],[Cumulative sent]],0)</f>
        <v>2.318641724537132</v>
      </c>
    </row>
    <row r="996" spans="1:9" x14ac:dyDescent="0.3">
      <c r="A996" t="s">
        <v>998</v>
      </c>
      <c r="B996" s="1">
        <v>-12110.78</v>
      </c>
      <c r="C996" s="1">
        <v>86846.64</v>
      </c>
      <c r="D996" s="1">
        <v>0</v>
      </c>
      <c r="E996" s="21">
        <v>0</v>
      </c>
      <c r="F996" s="1">
        <v>74735.86</v>
      </c>
      <c r="G996" s="2">
        <f>IF(ISNUMBER(G995),G995+Balance[[#This Row],[Withdrawal/Deposit]],0)</f>
        <v>22889.1656</v>
      </c>
      <c r="H996" s="3">
        <f>Balance[[#This Row],[End of Day Account Value]]-Balance[[#This Row],[Cumulative sent]]</f>
        <v>51846.6944</v>
      </c>
      <c r="I996" s="4">
        <f>IFERROR(Balance[[#This Row],[P/L]]/Balance[[#This Row],[Cumulative sent]],0)</f>
        <v>2.2651194589635892</v>
      </c>
    </row>
    <row r="997" spans="1:9" x14ac:dyDescent="0.3">
      <c r="A997" t="s">
        <v>999</v>
      </c>
      <c r="B997" s="1">
        <v>-12222.89</v>
      </c>
      <c r="C997" s="1">
        <v>87292.29</v>
      </c>
      <c r="D997" s="1">
        <v>0</v>
      </c>
      <c r="E997" s="21">
        <v>-112.11</v>
      </c>
      <c r="F997" s="1">
        <v>75069.399999999994</v>
      </c>
      <c r="G997" s="2">
        <f>IF(ISNUMBER(G996),G996+Balance[[#This Row],[Withdrawal/Deposit]],0)</f>
        <v>22777.0556</v>
      </c>
      <c r="H997" s="3">
        <f>Balance[[#This Row],[End of Day Account Value]]-Balance[[#This Row],[Cumulative sent]]</f>
        <v>52292.344399999994</v>
      </c>
      <c r="I997" s="4">
        <f>IFERROR(Balance[[#This Row],[P/L]]/Balance[[#This Row],[Cumulative sent]],0)</f>
        <v>2.295834251728305</v>
      </c>
    </row>
    <row r="998" spans="1:9" x14ac:dyDescent="0.3">
      <c r="A998" t="s">
        <v>1000</v>
      </c>
      <c r="B998" s="1">
        <v>-12222.89</v>
      </c>
      <c r="C998" s="1">
        <v>84318.22</v>
      </c>
      <c r="D998" s="1">
        <v>0</v>
      </c>
      <c r="E998" s="21">
        <v>0</v>
      </c>
      <c r="F998" s="1">
        <v>72095.33</v>
      </c>
      <c r="G998" s="2">
        <f>IF(ISNUMBER(G997),G997+Balance[[#This Row],[Withdrawal/Deposit]],0)</f>
        <v>22777.0556</v>
      </c>
      <c r="H998" s="3">
        <f>Balance[[#This Row],[End of Day Account Value]]-Balance[[#This Row],[Cumulative sent]]</f>
        <v>49318.274400000002</v>
      </c>
      <c r="I998" s="4">
        <f>IFERROR(Balance[[#This Row],[P/L]]/Balance[[#This Row],[Cumulative sent]],0)</f>
        <v>2.1652611850321866</v>
      </c>
    </row>
    <row r="999" spans="1:9" x14ac:dyDescent="0.3">
      <c r="A999" t="s">
        <v>1001</v>
      </c>
      <c r="B999" s="1">
        <v>-12222.89</v>
      </c>
      <c r="C999" s="1">
        <v>80795.89</v>
      </c>
      <c r="D999" s="1">
        <v>0</v>
      </c>
      <c r="E999" s="21">
        <v>0</v>
      </c>
      <c r="F999" s="1">
        <v>68573</v>
      </c>
      <c r="G999" s="2">
        <f>IF(ISNUMBER(G998),G998+Balance[[#This Row],[Withdrawal/Deposit]],0)</f>
        <v>22777.0556</v>
      </c>
      <c r="H999" s="3">
        <f>Balance[[#This Row],[End of Day Account Value]]-Balance[[#This Row],[Cumulative sent]]</f>
        <v>45795.9444</v>
      </c>
      <c r="I999" s="4">
        <f>IFERROR(Balance[[#This Row],[P/L]]/Balance[[#This Row],[Cumulative sent]],0)</f>
        <v>2.0106174039457496</v>
      </c>
    </row>
    <row r="1000" spans="1:9" x14ac:dyDescent="0.3">
      <c r="A1000" t="s">
        <v>1002</v>
      </c>
      <c r="B1000" s="1">
        <v>-12231.84</v>
      </c>
      <c r="C1000" s="1">
        <v>69031.55</v>
      </c>
      <c r="D1000" s="1">
        <v>0</v>
      </c>
      <c r="E1000" s="21">
        <v>-8.9499999999999993</v>
      </c>
      <c r="F1000" s="1">
        <v>56799.71</v>
      </c>
      <c r="G1000" s="2">
        <f>IF(ISNUMBER(G999),G999+Balance[[#This Row],[Withdrawal/Deposit]],0)</f>
        <v>22768.105599999999</v>
      </c>
      <c r="H1000" s="3">
        <f>Balance[[#This Row],[End of Day Account Value]]-Balance[[#This Row],[Cumulative sent]]</f>
        <v>34031.604399999997</v>
      </c>
      <c r="I1000" s="4">
        <f>IFERROR(Balance[[#This Row],[P/L]]/Balance[[#This Row],[Cumulative sent]],0)</f>
        <v>1.4947051369965536</v>
      </c>
    </row>
    <row r="1001" spans="1:9" x14ac:dyDescent="0.3">
      <c r="A1001" t="s">
        <v>1003</v>
      </c>
      <c r="B1001" s="1">
        <v>-12231.84</v>
      </c>
      <c r="C1001" s="1">
        <v>69543.59</v>
      </c>
      <c r="D1001" s="1">
        <v>0</v>
      </c>
      <c r="E1001" s="21">
        <v>0</v>
      </c>
      <c r="F1001" s="1">
        <v>57311.75</v>
      </c>
      <c r="G1001" s="2">
        <f>IF(ISNUMBER(G1000),G1000+Balance[[#This Row],[Withdrawal/Deposit]],0)</f>
        <v>22768.105599999999</v>
      </c>
      <c r="H1001" s="3">
        <f>Balance[[#This Row],[End of Day Account Value]]-Balance[[#This Row],[Cumulative sent]]</f>
        <v>34543.644400000005</v>
      </c>
      <c r="I1001" s="4">
        <f>IFERROR(Balance[[#This Row],[P/L]]/Balance[[#This Row],[Cumulative sent]],0)</f>
        <v>1.5171944915786058</v>
      </c>
    </row>
    <row r="1002" spans="1:9" x14ac:dyDescent="0.3">
      <c r="A1002" t="s">
        <v>1004</v>
      </c>
      <c r="B1002" s="1">
        <v>-13804.14</v>
      </c>
      <c r="C1002" s="1">
        <v>68710.710000000006</v>
      </c>
      <c r="D1002" s="1">
        <v>-42.9</v>
      </c>
      <c r="E1002" s="21">
        <v>0</v>
      </c>
      <c r="F1002" s="1">
        <v>54906.57</v>
      </c>
      <c r="G1002" s="2">
        <f>IF(ISNUMBER(G1001),G1001+Balance[[#This Row],[Withdrawal/Deposit]],0)</f>
        <v>22768.105599999999</v>
      </c>
      <c r="H1002" s="3">
        <f>Balance[[#This Row],[End of Day Account Value]]-Balance[[#This Row],[Cumulative sent]]</f>
        <v>32138.464400000001</v>
      </c>
      <c r="I1002" s="4">
        <f>IFERROR(Balance[[#This Row],[P/L]]/Balance[[#This Row],[Cumulative sent]],0)</f>
        <v>1.4115563659367427</v>
      </c>
    </row>
    <row r="1003" spans="1:9" x14ac:dyDescent="0.3">
      <c r="A1003" t="s">
        <v>1005</v>
      </c>
      <c r="B1003" s="1">
        <v>-13804.14</v>
      </c>
      <c r="C1003" s="1">
        <v>67945.86</v>
      </c>
      <c r="D1003" s="1">
        <v>0</v>
      </c>
      <c r="E1003" s="21">
        <v>-0.51190000000000002</v>
      </c>
      <c r="F1003" s="1">
        <v>54141.72</v>
      </c>
      <c r="G1003" s="2">
        <f>IF(ISNUMBER(G1002),G1002+Balance[[#This Row],[Withdrawal/Deposit]],0)</f>
        <v>22767.593699999998</v>
      </c>
      <c r="H1003" s="3">
        <f>Balance[[#This Row],[End of Day Account Value]]-Balance[[#This Row],[Cumulative sent]]</f>
        <v>31374.126300000004</v>
      </c>
      <c r="I1003" s="4">
        <f>IFERROR(Balance[[#This Row],[P/L]]/Balance[[#This Row],[Cumulative sent]],0)</f>
        <v>1.3780167862008188</v>
      </c>
    </row>
    <row r="1004" spans="1:9" x14ac:dyDescent="0.3">
      <c r="A1004" t="s">
        <v>1006</v>
      </c>
      <c r="B1004" s="1">
        <v>-13804.14</v>
      </c>
      <c r="C1004" s="1">
        <v>63990.65</v>
      </c>
      <c r="D1004" s="1">
        <v>0</v>
      </c>
      <c r="E1004" s="21">
        <v>0</v>
      </c>
      <c r="F1004" s="1">
        <v>50186.51</v>
      </c>
      <c r="G1004" s="2">
        <f>IF(ISNUMBER(G1003),G1003+Balance[[#This Row],[Withdrawal/Deposit]],0)</f>
        <v>22767.593699999998</v>
      </c>
      <c r="H1004" s="3">
        <f>Balance[[#This Row],[End of Day Account Value]]-Balance[[#This Row],[Cumulative sent]]</f>
        <v>27418.916300000004</v>
      </c>
      <c r="I1004" s="4">
        <f>IFERROR(Balance[[#This Row],[P/L]]/Balance[[#This Row],[Cumulative sent]],0)</f>
        <v>1.2042957486543695</v>
      </c>
    </row>
    <row r="1005" spans="1:9" x14ac:dyDescent="0.3">
      <c r="A1005" t="s">
        <v>1007</v>
      </c>
      <c r="B1005" s="1">
        <v>-13804.14</v>
      </c>
      <c r="C1005" s="1">
        <v>67664.02</v>
      </c>
      <c r="D1005" s="1">
        <v>0</v>
      </c>
      <c r="E1005" s="21">
        <v>0</v>
      </c>
      <c r="F1005" s="1">
        <v>53859.88</v>
      </c>
      <c r="G1005" s="2">
        <f>IF(ISNUMBER(G1004),G1004+Balance[[#This Row],[Withdrawal/Deposit]],0)</f>
        <v>22767.593699999998</v>
      </c>
      <c r="H1005" s="3">
        <f>Balance[[#This Row],[End of Day Account Value]]-Balance[[#This Row],[Cumulative sent]]</f>
        <v>31092.2863</v>
      </c>
      <c r="I1005" s="4">
        <f>IFERROR(Balance[[#This Row],[P/L]]/Balance[[#This Row],[Cumulative sent]],0)</f>
        <v>1.3656377880636548</v>
      </c>
    </row>
    <row r="1006" spans="1:9" x14ac:dyDescent="0.3">
      <c r="A1006" t="s">
        <v>1008</v>
      </c>
      <c r="B1006" s="1">
        <v>-13804.14</v>
      </c>
      <c r="C1006" s="1">
        <v>70221.509999999995</v>
      </c>
      <c r="D1006" s="1">
        <v>0</v>
      </c>
      <c r="E1006" s="21">
        <v>0</v>
      </c>
      <c r="F1006" s="1">
        <v>56417.37</v>
      </c>
      <c r="G1006" s="2">
        <f>IF(ISNUMBER(G1005),G1005+Balance[[#This Row],[Withdrawal/Deposit]],0)</f>
        <v>22767.593699999998</v>
      </c>
      <c r="H1006" s="3">
        <f>Balance[[#This Row],[End of Day Account Value]]-Balance[[#This Row],[Cumulative sent]]</f>
        <v>33649.776300000005</v>
      </c>
      <c r="I1006" s="4">
        <f>IFERROR(Balance[[#This Row],[P/L]]/Balance[[#This Row],[Cumulative sent]],0)</f>
        <v>1.4779680603664325</v>
      </c>
    </row>
    <row r="1007" spans="1:9" x14ac:dyDescent="0.3">
      <c r="A1007" t="s">
        <v>1009</v>
      </c>
      <c r="B1007" s="1">
        <v>-13804.14</v>
      </c>
      <c r="C1007" s="1">
        <v>68471.13</v>
      </c>
      <c r="D1007" s="1">
        <v>0</v>
      </c>
      <c r="E1007" s="21">
        <v>0</v>
      </c>
      <c r="F1007" s="1">
        <v>54666.99</v>
      </c>
      <c r="G1007" s="2">
        <f>IF(ISNUMBER(G1006),G1006+Balance[[#This Row],[Withdrawal/Deposit]],0)</f>
        <v>22767.593699999998</v>
      </c>
      <c r="H1007" s="3">
        <f>Balance[[#This Row],[End of Day Account Value]]-Balance[[#This Row],[Cumulative sent]]</f>
        <v>31899.3963</v>
      </c>
      <c r="I1007" s="4">
        <f>IFERROR(Balance[[#This Row],[P/L]]/Balance[[#This Row],[Cumulative sent]],0)</f>
        <v>1.4010877355036429</v>
      </c>
    </row>
    <row r="1008" spans="1:9" x14ac:dyDescent="0.3">
      <c r="A1008" t="s">
        <v>1010</v>
      </c>
      <c r="B1008" s="1">
        <v>-13804.14</v>
      </c>
      <c r="C1008" s="1">
        <v>67700.62</v>
      </c>
      <c r="D1008" s="1">
        <v>0</v>
      </c>
      <c r="E1008" s="21">
        <v>0</v>
      </c>
      <c r="F1008" s="1">
        <v>53896.480000000003</v>
      </c>
      <c r="G1008" s="2">
        <f>IF(ISNUMBER(G1007),G1007+Balance[[#This Row],[Withdrawal/Deposit]],0)</f>
        <v>22767.593699999998</v>
      </c>
      <c r="H1008" s="3">
        <f>Balance[[#This Row],[End of Day Account Value]]-Balance[[#This Row],[Cumulative sent]]</f>
        <v>31128.886300000006</v>
      </c>
      <c r="I1008" s="4">
        <f>IFERROR(Balance[[#This Row],[P/L]]/Balance[[#This Row],[Cumulative sent]],0)</f>
        <v>1.3672453360760741</v>
      </c>
    </row>
    <row r="1009" spans="1:9" x14ac:dyDescent="0.3">
      <c r="A1009" t="s">
        <v>1011</v>
      </c>
      <c r="B1009" s="1">
        <v>-13804.14</v>
      </c>
      <c r="C1009" s="1">
        <v>67934.25</v>
      </c>
      <c r="D1009" s="1">
        <v>0</v>
      </c>
      <c r="E1009" s="21">
        <v>0</v>
      </c>
      <c r="F1009" s="1">
        <v>54130.11</v>
      </c>
      <c r="G1009" s="2">
        <f>IF(ISNUMBER(G1008),G1008+Balance[[#This Row],[Withdrawal/Deposit]],0)</f>
        <v>22767.593699999998</v>
      </c>
      <c r="H1009" s="3">
        <f>Balance[[#This Row],[End of Day Account Value]]-Balance[[#This Row],[Cumulative sent]]</f>
        <v>31362.516300000003</v>
      </c>
      <c r="I1009" s="4">
        <f>IFERROR(Balance[[#This Row],[P/L]]/Balance[[#This Row],[Cumulative sent]],0)</f>
        <v>1.3775068508886825</v>
      </c>
    </row>
    <row r="1010" spans="1:9" x14ac:dyDescent="0.3">
      <c r="A1010" t="s">
        <v>1012</v>
      </c>
      <c r="B1010" s="1">
        <v>-13804.14</v>
      </c>
      <c r="C1010" s="1">
        <v>67863.839999999997</v>
      </c>
      <c r="D1010" s="1">
        <v>0</v>
      </c>
      <c r="E1010" s="21">
        <v>0</v>
      </c>
      <c r="F1010" s="1">
        <v>54059.7</v>
      </c>
      <c r="G1010" s="2">
        <f>IF(ISNUMBER(G1009),G1009+Balance[[#This Row],[Withdrawal/Deposit]],0)</f>
        <v>22767.593699999998</v>
      </c>
      <c r="H1010" s="3">
        <f>Balance[[#This Row],[End of Day Account Value]]-Balance[[#This Row],[Cumulative sent]]</f>
        <v>31292.106299999999</v>
      </c>
      <c r="I1010" s="4">
        <f>IFERROR(Balance[[#This Row],[P/L]]/Balance[[#This Row],[Cumulative sent]],0)</f>
        <v>1.3744142974582334</v>
      </c>
    </row>
    <row r="1011" spans="1:9" x14ac:dyDescent="0.3">
      <c r="A1011" t="s">
        <v>1013</v>
      </c>
      <c r="B1011" s="1">
        <v>-13804.14</v>
      </c>
      <c r="C1011" s="1">
        <v>73227.289999999994</v>
      </c>
      <c r="D1011" s="1">
        <v>0</v>
      </c>
      <c r="E1011" s="21">
        <v>0</v>
      </c>
      <c r="F1011" s="1">
        <v>59423.15</v>
      </c>
      <c r="G1011" s="2">
        <f>IF(ISNUMBER(G1010),G1010+Balance[[#This Row],[Withdrawal/Deposit]],0)</f>
        <v>22767.593699999998</v>
      </c>
      <c r="H1011" s="3">
        <f>Balance[[#This Row],[End of Day Account Value]]-Balance[[#This Row],[Cumulative sent]]</f>
        <v>36655.556300000004</v>
      </c>
      <c r="I1011" s="4">
        <f>IFERROR(Balance[[#This Row],[P/L]]/Balance[[#This Row],[Cumulative sent]],0)</f>
        <v>1.609988160496733</v>
      </c>
    </row>
    <row r="1012" spans="1:9" x14ac:dyDescent="0.3">
      <c r="A1012" t="s">
        <v>1014</v>
      </c>
      <c r="B1012" s="1">
        <v>-13804.14</v>
      </c>
      <c r="C1012" s="1">
        <v>74798.490000000005</v>
      </c>
      <c r="D1012" s="1">
        <v>0</v>
      </c>
      <c r="E1012" s="21">
        <v>0</v>
      </c>
      <c r="F1012" s="1">
        <v>60994.35</v>
      </c>
      <c r="G1012" s="2">
        <f>IF(ISNUMBER(G1011),G1011+Balance[[#This Row],[Withdrawal/Deposit]],0)</f>
        <v>22767.593699999998</v>
      </c>
      <c r="H1012" s="3">
        <f>Balance[[#This Row],[End of Day Account Value]]-Balance[[#This Row],[Cumulative sent]]</f>
        <v>38226.756300000001</v>
      </c>
      <c r="I1012" s="4">
        <f>IFERROR(Balance[[#This Row],[P/L]]/Balance[[#This Row],[Cumulative sent]],0)</f>
        <v>1.6789985276309638</v>
      </c>
    </row>
    <row r="1013" spans="1:9" x14ac:dyDescent="0.3">
      <c r="A1013" t="s">
        <v>1015</v>
      </c>
      <c r="B1013" s="1">
        <v>-13804.14</v>
      </c>
      <c r="C1013" s="1">
        <v>72944.47</v>
      </c>
      <c r="D1013" s="1">
        <v>0</v>
      </c>
      <c r="E1013" s="21">
        <v>0</v>
      </c>
      <c r="F1013" s="1">
        <v>59140.33</v>
      </c>
      <c r="G1013" s="2">
        <f>IF(ISNUMBER(G1012),G1012+Balance[[#This Row],[Withdrawal/Deposit]],0)</f>
        <v>22767.593699999998</v>
      </c>
      <c r="H1013" s="3">
        <f>Balance[[#This Row],[End of Day Account Value]]-Balance[[#This Row],[Cumulative sent]]</f>
        <v>36372.736300000004</v>
      </c>
      <c r="I1013" s="4">
        <f>IFERROR(Balance[[#This Row],[P/L]]/Balance[[#This Row],[Cumulative sent]],0)</f>
        <v>1.597566118724264</v>
      </c>
    </row>
    <row r="1014" spans="1:9" x14ac:dyDescent="0.3">
      <c r="A1014" t="s">
        <v>1016</v>
      </c>
      <c r="B1014" s="1">
        <v>-13804.14</v>
      </c>
      <c r="C1014" s="1">
        <v>72459.960000000006</v>
      </c>
      <c r="D1014" s="1">
        <v>0</v>
      </c>
      <c r="E1014" s="21">
        <v>0</v>
      </c>
      <c r="F1014" s="1">
        <v>58655.82</v>
      </c>
      <c r="G1014" s="2">
        <f>IF(ISNUMBER(G1013),G1013+Balance[[#This Row],[Withdrawal/Deposit]],0)</f>
        <v>22767.593699999998</v>
      </c>
      <c r="H1014" s="3">
        <f>Balance[[#This Row],[End of Day Account Value]]-Balance[[#This Row],[Cumulative sent]]</f>
        <v>35888.226300000002</v>
      </c>
      <c r="I1014" s="4">
        <f>IFERROR(Balance[[#This Row],[P/L]]/Balance[[#This Row],[Cumulative sent]],0)</f>
        <v>1.5762854332735219</v>
      </c>
    </row>
    <row r="1015" spans="1:9" x14ac:dyDescent="0.3">
      <c r="A1015" t="s">
        <v>1017</v>
      </c>
      <c r="B1015" s="1">
        <v>-13804.14</v>
      </c>
      <c r="C1015" s="1">
        <v>74345.62</v>
      </c>
      <c r="D1015" s="1">
        <v>0</v>
      </c>
      <c r="E1015" s="21">
        <v>0</v>
      </c>
      <c r="F1015" s="1">
        <v>60541.48</v>
      </c>
      <c r="G1015" s="2">
        <f>IF(ISNUMBER(G1014),G1014+Balance[[#This Row],[Withdrawal/Deposit]],0)</f>
        <v>22767.593699999998</v>
      </c>
      <c r="H1015" s="3">
        <f>Balance[[#This Row],[End of Day Account Value]]-Balance[[#This Row],[Cumulative sent]]</f>
        <v>37773.886300000006</v>
      </c>
      <c r="I1015" s="4">
        <f>IFERROR(Balance[[#This Row],[P/L]]/Balance[[#This Row],[Cumulative sent]],0)</f>
        <v>1.6591075366915042</v>
      </c>
    </row>
    <row r="1016" spans="1:9" x14ac:dyDescent="0.3">
      <c r="A1016" t="s">
        <v>1018</v>
      </c>
      <c r="B1016" s="1">
        <v>-13804.14</v>
      </c>
      <c r="C1016" s="1">
        <v>72316.22</v>
      </c>
      <c r="D1016" s="1">
        <v>0</v>
      </c>
      <c r="E1016" s="21">
        <v>0</v>
      </c>
      <c r="F1016" s="1">
        <v>58512.08</v>
      </c>
      <c r="G1016" s="2">
        <f>IF(ISNUMBER(G1015),G1015+Balance[[#This Row],[Withdrawal/Deposit]],0)</f>
        <v>22767.593699999998</v>
      </c>
      <c r="H1016" s="3">
        <f>Balance[[#This Row],[End of Day Account Value]]-Balance[[#This Row],[Cumulative sent]]</f>
        <v>35744.486300000004</v>
      </c>
      <c r="I1016" s="4">
        <f>IFERROR(Balance[[#This Row],[P/L]]/Balance[[#This Row],[Cumulative sent]],0)</f>
        <v>1.5699720739482455</v>
      </c>
    </row>
    <row r="1017" spans="1:9" x14ac:dyDescent="0.3">
      <c r="A1017" t="s">
        <v>1019</v>
      </c>
      <c r="B1017" s="1">
        <v>-13804.14</v>
      </c>
      <c r="C1017" s="1">
        <v>71269.759999999995</v>
      </c>
      <c r="D1017" s="1">
        <v>0</v>
      </c>
      <c r="E1017" s="21">
        <v>0</v>
      </c>
      <c r="F1017" s="1">
        <v>57465.62</v>
      </c>
      <c r="G1017" s="2">
        <f>IF(ISNUMBER(G1016),G1016+Balance[[#This Row],[Withdrawal/Deposit]],0)</f>
        <v>22767.593699999998</v>
      </c>
      <c r="H1017" s="3">
        <f>Balance[[#This Row],[End of Day Account Value]]-Balance[[#This Row],[Cumulative sent]]</f>
        <v>34698.026300000005</v>
      </c>
      <c r="I1017" s="4">
        <f>IFERROR(Balance[[#This Row],[P/L]]/Balance[[#This Row],[Cumulative sent]],0)</f>
        <v>1.5240093774161128</v>
      </c>
    </row>
    <row r="1018" spans="1:9" x14ac:dyDescent="0.3">
      <c r="A1018" t="s">
        <v>1020</v>
      </c>
      <c r="B1018" s="1">
        <v>-13924.2</v>
      </c>
      <c r="C1018" s="1">
        <v>71076.320000000007</v>
      </c>
      <c r="D1018" s="1">
        <v>0</v>
      </c>
      <c r="E1018" s="21">
        <v>-120.06</v>
      </c>
      <c r="F1018" s="1">
        <v>57152.12</v>
      </c>
      <c r="G1018" s="2">
        <f>IF(ISNUMBER(G1017),G1017+Balance[[#This Row],[Withdrawal/Deposit]],0)</f>
        <v>22647.533699999996</v>
      </c>
      <c r="H1018" s="3">
        <f>Balance[[#This Row],[End of Day Account Value]]-Balance[[#This Row],[Cumulative sent]]</f>
        <v>34504.58630000001</v>
      </c>
      <c r="I1018" s="4">
        <f>IFERROR(Balance[[#This Row],[P/L]]/Balance[[#This Row],[Cumulative sent]],0)</f>
        <v>1.5235471887166245</v>
      </c>
    </row>
    <row r="1019" spans="1:9" x14ac:dyDescent="0.3">
      <c r="A1019" t="s">
        <v>1021</v>
      </c>
      <c r="B1019" s="1">
        <v>-13924.2</v>
      </c>
      <c r="C1019" s="1">
        <v>75245.87</v>
      </c>
      <c r="D1019" s="1">
        <v>0</v>
      </c>
      <c r="E1019" s="21">
        <v>0</v>
      </c>
      <c r="F1019" s="1">
        <v>61321.67</v>
      </c>
      <c r="G1019" s="2">
        <f>IF(ISNUMBER(G1018),G1018+Balance[[#This Row],[Withdrawal/Deposit]],0)</f>
        <v>22647.533699999996</v>
      </c>
      <c r="H1019" s="3">
        <f>Balance[[#This Row],[End of Day Account Value]]-Balance[[#This Row],[Cumulative sent]]</f>
        <v>38674.136299999998</v>
      </c>
      <c r="I1019" s="4">
        <f>IFERROR(Balance[[#This Row],[P/L]]/Balance[[#This Row],[Cumulative sent]],0)</f>
        <v>1.7076533282738864</v>
      </c>
    </row>
    <row r="1020" spans="1:9" x14ac:dyDescent="0.3">
      <c r="A1020" t="s">
        <v>1022</v>
      </c>
      <c r="B1020" s="1">
        <v>-13924.2</v>
      </c>
      <c r="C1020" s="1">
        <v>76798.89</v>
      </c>
      <c r="D1020" s="1">
        <v>0</v>
      </c>
      <c r="E1020" s="21">
        <v>0</v>
      </c>
      <c r="F1020" s="1">
        <v>62874.69</v>
      </c>
      <c r="G1020" s="2">
        <f>IF(ISNUMBER(G1019),G1019+Balance[[#This Row],[Withdrawal/Deposit]],0)</f>
        <v>22647.533699999996</v>
      </c>
      <c r="H1020" s="3">
        <f>Balance[[#This Row],[End of Day Account Value]]-Balance[[#This Row],[Cumulative sent]]</f>
        <v>40227.156300000002</v>
      </c>
      <c r="I1020" s="4">
        <f>IFERROR(Balance[[#This Row],[P/L]]/Balance[[#This Row],[Cumulative sent]],0)</f>
        <v>1.7762267994770666</v>
      </c>
    </row>
    <row r="1021" spans="1:9" x14ac:dyDescent="0.3">
      <c r="A1021" t="s">
        <v>1023</v>
      </c>
      <c r="B1021" s="1">
        <v>-13924.2</v>
      </c>
      <c r="C1021" s="1">
        <v>79181.86</v>
      </c>
      <c r="D1021" s="1">
        <v>0</v>
      </c>
      <c r="E1021" s="21">
        <v>0</v>
      </c>
      <c r="F1021" s="1">
        <v>65257.66</v>
      </c>
      <c r="G1021" s="2">
        <f>IF(ISNUMBER(G1020),G1020+Balance[[#This Row],[Withdrawal/Deposit]],0)</f>
        <v>22647.533699999996</v>
      </c>
      <c r="H1021" s="3">
        <f>Balance[[#This Row],[End of Day Account Value]]-Balance[[#This Row],[Cumulative sent]]</f>
        <v>42610.126300000004</v>
      </c>
      <c r="I1021" s="4">
        <f>IFERROR(Balance[[#This Row],[P/L]]/Balance[[#This Row],[Cumulative sent]],0)</f>
        <v>1.8814466451152696</v>
      </c>
    </row>
    <row r="1022" spans="1:9" x14ac:dyDescent="0.3">
      <c r="A1022" t="s">
        <v>1024</v>
      </c>
      <c r="B1022" s="1">
        <v>-13924.2</v>
      </c>
      <c r="C1022" s="1">
        <v>86477.96</v>
      </c>
      <c r="D1022" s="1">
        <v>0</v>
      </c>
      <c r="E1022" s="21">
        <v>0</v>
      </c>
      <c r="F1022" s="1">
        <v>72553.759999999995</v>
      </c>
      <c r="G1022" s="2">
        <f>IF(ISNUMBER(G1021),G1021+Balance[[#This Row],[Withdrawal/Deposit]],0)</f>
        <v>22647.533699999996</v>
      </c>
      <c r="H1022" s="3">
        <f>Balance[[#This Row],[End of Day Account Value]]-Balance[[#This Row],[Cumulative sent]]</f>
        <v>49906.226299999995</v>
      </c>
      <c r="I1022" s="4">
        <f>IFERROR(Balance[[#This Row],[P/L]]/Balance[[#This Row],[Cumulative sent]],0)</f>
        <v>2.2036053444530257</v>
      </c>
    </row>
    <row r="1023" spans="1:9" x14ac:dyDescent="0.3">
      <c r="A1023" t="s">
        <v>1025</v>
      </c>
      <c r="B1023" s="1">
        <v>-13924.2</v>
      </c>
      <c r="C1023" s="1">
        <v>85073.44</v>
      </c>
      <c r="D1023" s="1">
        <v>0</v>
      </c>
      <c r="E1023" s="21">
        <v>0</v>
      </c>
      <c r="F1023" s="1">
        <v>71149.240000000005</v>
      </c>
      <c r="G1023" s="2">
        <f>IF(ISNUMBER(G1022),G1022+Balance[[#This Row],[Withdrawal/Deposit]],0)</f>
        <v>22647.533699999996</v>
      </c>
      <c r="H1023" s="3">
        <f>Balance[[#This Row],[End of Day Account Value]]-Balance[[#This Row],[Cumulative sent]]</f>
        <v>48501.706300000005</v>
      </c>
      <c r="I1023" s="4">
        <f>IFERROR(Balance[[#This Row],[P/L]]/Balance[[#This Row],[Cumulative sent]],0)</f>
        <v>2.1415888786159534</v>
      </c>
    </row>
    <row r="1024" spans="1:9" x14ac:dyDescent="0.3">
      <c r="A1024" t="s">
        <v>1026</v>
      </c>
      <c r="B1024" s="1">
        <v>-13924.2</v>
      </c>
      <c r="C1024" s="1">
        <v>83138.570000000007</v>
      </c>
      <c r="D1024" s="1">
        <v>0</v>
      </c>
      <c r="E1024" s="21">
        <v>0</v>
      </c>
      <c r="F1024" s="1">
        <v>69214.37</v>
      </c>
      <c r="G1024" s="2">
        <f>IF(ISNUMBER(G1023),G1023+Balance[[#This Row],[Withdrawal/Deposit]],0)</f>
        <v>22647.533699999996</v>
      </c>
      <c r="H1024" s="3">
        <f>Balance[[#This Row],[End of Day Account Value]]-Balance[[#This Row],[Cumulative sent]]</f>
        <v>46566.836299999995</v>
      </c>
      <c r="I1024" s="4">
        <f>IFERROR(Balance[[#This Row],[P/L]]/Balance[[#This Row],[Cumulative sent]],0)</f>
        <v>2.056154851863627</v>
      </c>
    </row>
    <row r="1025" spans="1:9" x14ac:dyDescent="0.3">
      <c r="A1025" t="s">
        <v>1027</v>
      </c>
      <c r="B1025" s="1">
        <v>-13924.2</v>
      </c>
      <c r="C1025" s="1">
        <v>83792.94</v>
      </c>
      <c r="D1025" s="1">
        <v>0</v>
      </c>
      <c r="E1025" s="21">
        <v>0</v>
      </c>
      <c r="F1025" s="1">
        <v>69868.740000000005</v>
      </c>
      <c r="G1025" s="2">
        <f>IF(ISNUMBER(G1024),G1024+Balance[[#This Row],[Withdrawal/Deposit]],0)</f>
        <v>22647.533699999996</v>
      </c>
      <c r="H1025" s="3">
        <f>Balance[[#This Row],[End of Day Account Value]]-Balance[[#This Row],[Cumulative sent]]</f>
        <v>47221.206300000005</v>
      </c>
      <c r="I1025" s="4">
        <f>IFERROR(Balance[[#This Row],[P/L]]/Balance[[#This Row],[Cumulative sent]],0)</f>
        <v>2.0850485057452421</v>
      </c>
    </row>
    <row r="1026" spans="1:9" x14ac:dyDescent="0.3">
      <c r="A1026" t="s">
        <v>1028</v>
      </c>
      <c r="B1026" s="1">
        <v>-13924.2</v>
      </c>
      <c r="C1026" s="1">
        <v>91471.57</v>
      </c>
      <c r="D1026" s="1">
        <v>0</v>
      </c>
      <c r="E1026" s="21">
        <v>0</v>
      </c>
      <c r="F1026" s="1">
        <v>77547.37</v>
      </c>
      <c r="G1026" s="2">
        <f>IF(ISNUMBER(G1025),G1025+Balance[[#This Row],[Withdrawal/Deposit]],0)</f>
        <v>22647.533699999996</v>
      </c>
      <c r="H1026" s="3">
        <f>Balance[[#This Row],[End of Day Account Value]]-Balance[[#This Row],[Cumulative sent]]</f>
        <v>54899.836299999995</v>
      </c>
      <c r="I1026" s="4">
        <f>IFERROR(Balance[[#This Row],[P/L]]/Balance[[#This Row],[Cumulative sent]],0)</f>
        <v>2.4240977859765809</v>
      </c>
    </row>
    <row r="1027" spans="1:9" x14ac:dyDescent="0.3">
      <c r="A1027" t="s">
        <v>1029</v>
      </c>
      <c r="B1027" s="1">
        <v>-13924.2</v>
      </c>
      <c r="C1027" s="1">
        <v>99001.4</v>
      </c>
      <c r="D1027" s="1">
        <v>0</v>
      </c>
      <c r="E1027" s="21">
        <v>0</v>
      </c>
      <c r="F1027" s="1">
        <v>85077.2</v>
      </c>
      <c r="G1027" s="2">
        <f>IF(ISNUMBER(G1026),G1026+Balance[[#This Row],[Withdrawal/Deposit]],0)</f>
        <v>22647.533699999996</v>
      </c>
      <c r="H1027" s="3">
        <f>Balance[[#This Row],[End of Day Account Value]]-Balance[[#This Row],[Cumulative sent]]</f>
        <v>62429.666299999997</v>
      </c>
      <c r="I1027" s="4">
        <f>IFERROR(Balance[[#This Row],[P/L]]/Balance[[#This Row],[Cumulative sent]],0)</f>
        <v>2.7565768143663258</v>
      </c>
    </row>
    <row r="1028" spans="1:9" x14ac:dyDescent="0.3">
      <c r="A1028" t="s">
        <v>1030</v>
      </c>
      <c r="B1028" s="1">
        <v>-13924.2</v>
      </c>
      <c r="C1028" s="1">
        <v>101130.03</v>
      </c>
      <c r="D1028" s="1">
        <v>0</v>
      </c>
      <c r="E1028" s="21">
        <v>0</v>
      </c>
      <c r="F1028" s="1">
        <v>87205.83</v>
      </c>
      <c r="G1028" s="2">
        <f>IF(ISNUMBER(G1027),G1027+Balance[[#This Row],[Withdrawal/Deposit]],0)</f>
        <v>22647.533699999996</v>
      </c>
      <c r="H1028" s="3">
        <f>Balance[[#This Row],[End of Day Account Value]]-Balance[[#This Row],[Cumulative sent]]</f>
        <v>64558.296300000002</v>
      </c>
      <c r="I1028" s="4">
        <f>IFERROR(Balance[[#This Row],[P/L]]/Balance[[#This Row],[Cumulative sent]],0)</f>
        <v>2.8505662980865778</v>
      </c>
    </row>
    <row r="1029" spans="1:9" x14ac:dyDescent="0.3">
      <c r="A1029" t="s">
        <v>1031</v>
      </c>
      <c r="B1029" s="1">
        <v>-13924.2</v>
      </c>
      <c r="C1029" s="1">
        <v>104416.44</v>
      </c>
      <c r="D1029" s="1">
        <v>0</v>
      </c>
      <c r="E1029" s="21">
        <v>0</v>
      </c>
      <c r="F1029" s="1">
        <v>90492.24</v>
      </c>
      <c r="G1029" s="2">
        <f>IF(ISNUMBER(G1028),G1028+Balance[[#This Row],[Withdrawal/Deposit]],0)</f>
        <v>22647.533699999996</v>
      </c>
      <c r="H1029" s="3">
        <f>Balance[[#This Row],[End of Day Account Value]]-Balance[[#This Row],[Cumulative sent]]</f>
        <v>67844.706300000005</v>
      </c>
      <c r="I1029" s="4">
        <f>IFERROR(Balance[[#This Row],[P/L]]/Balance[[#This Row],[Cumulative sent]],0)</f>
        <v>2.9956774631049568</v>
      </c>
    </row>
    <row r="1030" spans="1:9" x14ac:dyDescent="0.3">
      <c r="A1030" t="s">
        <v>1032</v>
      </c>
      <c r="B1030" s="1">
        <v>-13924.2</v>
      </c>
      <c r="C1030" s="1">
        <v>110303.65</v>
      </c>
      <c r="D1030" s="1">
        <v>0</v>
      </c>
      <c r="E1030" s="21">
        <v>0</v>
      </c>
      <c r="F1030" s="1">
        <v>96379.45</v>
      </c>
      <c r="G1030" s="2">
        <f>IF(ISNUMBER(G1029),G1029+Balance[[#This Row],[Withdrawal/Deposit]],0)</f>
        <v>22647.533699999996</v>
      </c>
      <c r="H1030" s="3">
        <f>Balance[[#This Row],[End of Day Account Value]]-Balance[[#This Row],[Cumulative sent]]</f>
        <v>73731.916299999997</v>
      </c>
      <c r="I1030" s="4">
        <f>IFERROR(Balance[[#This Row],[P/L]]/Balance[[#This Row],[Cumulative sent]],0)</f>
        <v>3.2556267396127114</v>
      </c>
    </row>
    <row r="1031" spans="1:9" x14ac:dyDescent="0.3">
      <c r="A1031" t="s">
        <v>1033</v>
      </c>
      <c r="B1031" s="1">
        <v>-13924.2</v>
      </c>
      <c r="C1031" s="1">
        <v>113418.72</v>
      </c>
      <c r="D1031" s="1">
        <v>0</v>
      </c>
      <c r="E1031" s="21">
        <v>0</v>
      </c>
      <c r="F1031" s="1">
        <v>99494.52</v>
      </c>
      <c r="G1031" s="2">
        <f>IF(ISNUMBER(G1030),G1030+Balance[[#This Row],[Withdrawal/Deposit]],0)</f>
        <v>22647.533699999996</v>
      </c>
      <c r="H1031" s="3">
        <f>Balance[[#This Row],[End of Day Account Value]]-Balance[[#This Row],[Cumulative sent]]</f>
        <v>76846.986300000004</v>
      </c>
      <c r="I1031" s="4">
        <f>IFERROR(Balance[[#This Row],[P/L]]/Balance[[#This Row],[Cumulative sent]],0)</f>
        <v>3.3931724009312334</v>
      </c>
    </row>
    <row r="1032" spans="1:9" x14ac:dyDescent="0.3">
      <c r="A1032" t="s">
        <v>1034</v>
      </c>
      <c r="B1032" s="1">
        <v>-13924.2</v>
      </c>
      <c r="C1032" s="1">
        <v>116091.13</v>
      </c>
      <c r="D1032" s="1">
        <v>0</v>
      </c>
      <c r="E1032" s="21">
        <v>0</v>
      </c>
      <c r="F1032" s="1">
        <v>102166.93</v>
      </c>
      <c r="G1032" s="2">
        <f>IF(ISNUMBER(G1031),G1031+Balance[[#This Row],[Withdrawal/Deposit]],0)</f>
        <v>22647.533699999996</v>
      </c>
      <c r="H1032" s="3">
        <f>Balance[[#This Row],[End of Day Account Value]]-Balance[[#This Row],[Cumulative sent]]</f>
        <v>79519.396299999993</v>
      </c>
      <c r="I1032" s="4">
        <f>IFERROR(Balance[[#This Row],[P/L]]/Balance[[#This Row],[Cumulative sent]],0)</f>
        <v>3.5111724461193763</v>
      </c>
    </row>
    <row r="1033" spans="1:9" x14ac:dyDescent="0.3">
      <c r="A1033" t="s">
        <v>1035</v>
      </c>
      <c r="B1033" s="1">
        <v>-13924.2</v>
      </c>
      <c r="C1033" s="1">
        <v>118559.95</v>
      </c>
      <c r="D1033" s="1">
        <v>0</v>
      </c>
      <c r="E1033" s="21">
        <v>0</v>
      </c>
      <c r="F1033" s="1">
        <v>104635.75</v>
      </c>
      <c r="G1033" s="2">
        <f>IF(ISNUMBER(G1032),G1032+Balance[[#This Row],[Withdrawal/Deposit]],0)</f>
        <v>22647.533699999996</v>
      </c>
      <c r="H1033" s="3">
        <f>Balance[[#This Row],[End of Day Account Value]]-Balance[[#This Row],[Cumulative sent]]</f>
        <v>81988.2163</v>
      </c>
      <c r="I1033" s="4">
        <f>IFERROR(Balance[[#This Row],[P/L]]/Balance[[#This Row],[Cumulative sent]],0)</f>
        <v>3.6201829914928005</v>
      </c>
    </row>
    <row r="1034" spans="1:9" x14ac:dyDescent="0.3">
      <c r="A1034" t="s">
        <v>1036</v>
      </c>
      <c r="B1034" s="1">
        <v>-13924.2</v>
      </c>
      <c r="C1034" s="1">
        <v>128974.7</v>
      </c>
      <c r="D1034" s="1">
        <v>0</v>
      </c>
      <c r="E1034" s="21">
        <v>0</v>
      </c>
      <c r="F1034" s="1">
        <v>115050.5</v>
      </c>
      <c r="G1034" s="2">
        <f>IF(ISNUMBER(G1033),G1033+Balance[[#This Row],[Withdrawal/Deposit]],0)</f>
        <v>22647.533699999996</v>
      </c>
      <c r="H1034" s="3">
        <f>Balance[[#This Row],[End of Day Account Value]]-Balance[[#This Row],[Cumulative sent]]</f>
        <v>92402.9663</v>
      </c>
      <c r="I1034" s="4">
        <f>IFERROR(Balance[[#This Row],[P/L]]/Balance[[#This Row],[Cumulative sent]],0)</f>
        <v>4.0800454267565573</v>
      </c>
    </row>
    <row r="1035" spans="1:9" x14ac:dyDescent="0.3">
      <c r="A1035" t="s">
        <v>1037</v>
      </c>
      <c r="B1035" s="1">
        <v>-13924.2</v>
      </c>
      <c r="C1035" s="1">
        <v>138800.74</v>
      </c>
      <c r="D1035" s="1">
        <v>0</v>
      </c>
      <c r="E1035" s="21">
        <v>0</v>
      </c>
      <c r="F1035" s="1">
        <v>124876.54</v>
      </c>
      <c r="G1035" s="2">
        <f>IF(ISNUMBER(G1034),G1034+Balance[[#This Row],[Withdrawal/Deposit]],0)</f>
        <v>22647.533699999996</v>
      </c>
      <c r="H1035" s="3">
        <f>Balance[[#This Row],[End of Day Account Value]]-Balance[[#This Row],[Cumulative sent]]</f>
        <v>102229.00629999999</v>
      </c>
      <c r="I1035" s="4">
        <f>IFERROR(Balance[[#This Row],[P/L]]/Balance[[#This Row],[Cumulative sent]],0)</f>
        <v>4.5139134200736395</v>
      </c>
    </row>
    <row r="1036" spans="1:9" x14ac:dyDescent="0.3">
      <c r="A1036" t="s">
        <v>1038</v>
      </c>
      <c r="B1036" s="1">
        <v>-13924.2</v>
      </c>
      <c r="C1036" s="1">
        <v>143386.35</v>
      </c>
      <c r="D1036" s="1">
        <v>0</v>
      </c>
      <c r="E1036" s="21">
        <v>0</v>
      </c>
      <c r="F1036" s="1">
        <v>129462.15</v>
      </c>
      <c r="G1036" s="2">
        <f>IF(ISNUMBER(G1035),G1035+Balance[[#This Row],[Withdrawal/Deposit]],0)</f>
        <v>22647.533699999996</v>
      </c>
      <c r="H1036" s="3">
        <f>Balance[[#This Row],[End of Day Account Value]]-Balance[[#This Row],[Cumulative sent]]</f>
        <v>106814.61629999999</v>
      </c>
      <c r="I1036" s="4">
        <f>IFERROR(Balance[[#This Row],[P/L]]/Balance[[#This Row],[Cumulative sent]],0)</f>
        <v>4.7163906549347585</v>
      </c>
    </row>
    <row r="1037" spans="1:9" x14ac:dyDescent="0.3">
      <c r="A1037" t="s">
        <v>1039</v>
      </c>
      <c r="B1037" s="1">
        <v>-13924.2</v>
      </c>
      <c r="C1037" s="1">
        <v>153041.71</v>
      </c>
      <c r="D1037" s="1">
        <v>0</v>
      </c>
      <c r="E1037" s="21">
        <v>0</v>
      </c>
      <c r="F1037" s="1">
        <v>139117.51</v>
      </c>
      <c r="G1037" s="2">
        <f>IF(ISNUMBER(G1036),G1036+Balance[[#This Row],[Withdrawal/Deposit]],0)</f>
        <v>22647.533699999996</v>
      </c>
      <c r="H1037" s="3">
        <f>Balance[[#This Row],[End of Day Account Value]]-Balance[[#This Row],[Cumulative sent]]</f>
        <v>116469.97630000001</v>
      </c>
      <c r="I1037" s="4">
        <f>IFERROR(Balance[[#This Row],[P/L]]/Balance[[#This Row],[Cumulative sent]],0)</f>
        <v>5.1427222867980555</v>
      </c>
    </row>
    <row r="1038" spans="1:9" x14ac:dyDescent="0.3">
      <c r="A1038" t="s">
        <v>1040</v>
      </c>
      <c r="B1038" s="1">
        <v>-13924.2</v>
      </c>
      <c r="C1038" s="1">
        <v>151260.01999999999</v>
      </c>
      <c r="D1038" s="1">
        <v>0</v>
      </c>
      <c r="E1038" s="21">
        <v>0</v>
      </c>
      <c r="F1038" s="1">
        <v>137335.82</v>
      </c>
      <c r="G1038" s="2">
        <f>IF(ISNUMBER(G1037),G1037+Balance[[#This Row],[Withdrawal/Deposit]],0)</f>
        <v>22647.533699999996</v>
      </c>
      <c r="H1038" s="3">
        <f>Balance[[#This Row],[End of Day Account Value]]-Balance[[#This Row],[Cumulative sent]]</f>
        <v>114688.28630000001</v>
      </c>
      <c r="I1038" s="4">
        <f>IFERROR(Balance[[#This Row],[P/L]]/Balance[[#This Row],[Cumulative sent]],0)</f>
        <v>5.0640519104294359</v>
      </c>
    </row>
    <row r="1039" spans="1:9" x14ac:dyDescent="0.3">
      <c r="A1039" t="s">
        <v>1041</v>
      </c>
      <c r="B1039" s="1">
        <v>-13924.2</v>
      </c>
      <c r="C1039" s="1">
        <v>151833.91</v>
      </c>
      <c r="D1039" s="1">
        <v>0</v>
      </c>
      <c r="E1039" s="21">
        <v>0</v>
      </c>
      <c r="F1039" s="1">
        <v>137909.71</v>
      </c>
      <c r="G1039" s="2">
        <f>IF(ISNUMBER(G1038),G1038+Balance[[#This Row],[Withdrawal/Deposit]],0)</f>
        <v>22647.533699999996</v>
      </c>
      <c r="H1039" s="3">
        <f>Balance[[#This Row],[End of Day Account Value]]-Balance[[#This Row],[Cumulative sent]]</f>
        <v>115262.17629999999</v>
      </c>
      <c r="I1039" s="4">
        <f>IFERROR(Balance[[#This Row],[P/L]]/Balance[[#This Row],[Cumulative sent]],0)</f>
        <v>5.0893919764870477</v>
      </c>
    </row>
    <row r="1040" spans="1:9" x14ac:dyDescent="0.3">
      <c r="A1040" t="s">
        <v>1042</v>
      </c>
      <c r="B1040" s="1">
        <v>-14062.05</v>
      </c>
      <c r="C1040" s="1">
        <v>157098.76</v>
      </c>
      <c r="D1040" s="1">
        <v>0</v>
      </c>
      <c r="E1040" s="21">
        <v>-137.85</v>
      </c>
      <c r="F1040" s="1">
        <v>143036.71</v>
      </c>
      <c r="G1040" s="2">
        <f>IF(ISNUMBER(G1039),G1039+Balance[[#This Row],[Withdrawal/Deposit]],0)</f>
        <v>22509.683699999998</v>
      </c>
      <c r="H1040" s="3">
        <f>Balance[[#This Row],[End of Day Account Value]]-Balance[[#This Row],[Cumulative sent]]</f>
        <v>120527.0263</v>
      </c>
      <c r="I1040" s="4">
        <f>IFERROR(Balance[[#This Row],[P/L]]/Balance[[#This Row],[Cumulative sent]],0)</f>
        <v>5.3544522395932201</v>
      </c>
    </row>
    <row r="1041" spans="1:9" x14ac:dyDescent="0.3">
      <c r="A1041" t="s">
        <v>1043</v>
      </c>
      <c r="B1041" s="1">
        <v>-14062.05</v>
      </c>
      <c r="C1041" s="1">
        <v>173867.21</v>
      </c>
      <c r="D1041" s="1">
        <v>0</v>
      </c>
      <c r="E1041" s="21">
        <v>0</v>
      </c>
      <c r="F1041" s="1">
        <v>159805.16</v>
      </c>
      <c r="G1041" s="2">
        <f>IF(ISNUMBER(G1040),G1040+Balance[[#This Row],[Withdrawal/Deposit]],0)</f>
        <v>22509.683699999998</v>
      </c>
      <c r="H1041" s="3">
        <f>Balance[[#This Row],[End of Day Account Value]]-Balance[[#This Row],[Cumulative sent]]</f>
        <v>137295.47630000001</v>
      </c>
      <c r="I1041" s="4">
        <f>IFERROR(Balance[[#This Row],[P/L]]/Balance[[#This Row],[Cumulative sent]],0)</f>
        <v>6.0993960701455805</v>
      </c>
    </row>
    <row r="1042" spans="1:9" x14ac:dyDescent="0.3">
      <c r="A1042" t="s">
        <v>1044</v>
      </c>
      <c r="B1042" s="1">
        <v>-14062.05</v>
      </c>
      <c r="C1042" s="1">
        <v>155846.95000000001</v>
      </c>
      <c r="D1042" s="1">
        <v>0</v>
      </c>
      <c r="E1042" s="21">
        <v>0</v>
      </c>
      <c r="F1042" s="1">
        <v>141784.9</v>
      </c>
      <c r="G1042" s="2">
        <f>IF(ISNUMBER(G1041),G1041+Balance[[#This Row],[Withdrawal/Deposit]],0)</f>
        <v>22509.683699999998</v>
      </c>
      <c r="H1042" s="3">
        <f>Balance[[#This Row],[End of Day Account Value]]-Balance[[#This Row],[Cumulative sent]]</f>
        <v>119275.2163</v>
      </c>
      <c r="I1042" s="4">
        <f>IFERROR(Balance[[#This Row],[P/L]]/Balance[[#This Row],[Cumulative sent]],0)</f>
        <v>5.2988401742846349</v>
      </c>
    </row>
    <row r="1043" spans="1:9" x14ac:dyDescent="0.3">
      <c r="A1043" t="s">
        <v>1045</v>
      </c>
      <c r="B1043" s="1">
        <v>-14062.05</v>
      </c>
      <c r="C1043" s="1">
        <v>161553.04</v>
      </c>
      <c r="D1043" s="1">
        <v>0</v>
      </c>
      <c r="E1043" s="21">
        <v>0</v>
      </c>
      <c r="F1043" s="1">
        <v>147490.99</v>
      </c>
      <c r="G1043" s="2">
        <f>IF(ISNUMBER(G1042),G1042+Balance[[#This Row],[Withdrawal/Deposit]],0)</f>
        <v>22509.683699999998</v>
      </c>
      <c r="H1043" s="3">
        <f>Balance[[#This Row],[End of Day Account Value]]-Balance[[#This Row],[Cumulative sent]]</f>
        <v>124981.3063</v>
      </c>
      <c r="I1043" s="4">
        <f>IFERROR(Balance[[#This Row],[P/L]]/Balance[[#This Row],[Cumulative sent]],0)</f>
        <v>5.5523350734599619</v>
      </c>
    </row>
    <row r="1044" spans="1:9" x14ac:dyDescent="0.3">
      <c r="A1044" t="s">
        <v>1046</v>
      </c>
      <c r="B1044" s="1">
        <v>-14062.05</v>
      </c>
      <c r="C1044" s="1">
        <v>151707.45000000001</v>
      </c>
      <c r="D1044" s="1">
        <v>0</v>
      </c>
      <c r="E1044" s="21">
        <v>0</v>
      </c>
      <c r="F1044" s="1">
        <v>137645.4</v>
      </c>
      <c r="G1044" s="2">
        <f>IF(ISNUMBER(G1043),G1043+Balance[[#This Row],[Withdrawal/Deposit]],0)</f>
        <v>22509.683699999998</v>
      </c>
      <c r="H1044" s="3">
        <f>Balance[[#This Row],[End of Day Account Value]]-Balance[[#This Row],[Cumulative sent]]</f>
        <v>115135.7163</v>
      </c>
      <c r="I1044" s="4">
        <f>IFERROR(Balance[[#This Row],[P/L]]/Balance[[#This Row],[Cumulative sent]],0)</f>
        <v>5.1149415440253394</v>
      </c>
    </row>
    <row r="1045" spans="1:9" x14ac:dyDescent="0.3">
      <c r="A1045" t="s">
        <v>1047</v>
      </c>
      <c r="B1045" s="1">
        <v>-14062.05</v>
      </c>
      <c r="C1045" s="1">
        <v>133802.39000000001</v>
      </c>
      <c r="D1045" s="1">
        <v>0</v>
      </c>
      <c r="E1045" s="21">
        <v>0</v>
      </c>
      <c r="F1045" s="1">
        <v>119740.34</v>
      </c>
      <c r="G1045" s="2">
        <f>IF(ISNUMBER(G1044),G1044+Balance[[#This Row],[Withdrawal/Deposit]],0)</f>
        <v>22509.683699999998</v>
      </c>
      <c r="H1045" s="3">
        <f>Balance[[#This Row],[End of Day Account Value]]-Balance[[#This Row],[Cumulative sent]]</f>
        <v>97230.656300000002</v>
      </c>
      <c r="I1045" s="4">
        <f>IFERROR(Balance[[#This Row],[P/L]]/Balance[[#This Row],[Cumulative sent]],0)</f>
        <v>4.3195034455326446</v>
      </c>
    </row>
    <row r="1046" spans="1:9" x14ac:dyDescent="0.3">
      <c r="A1046" t="s">
        <v>1048</v>
      </c>
      <c r="B1046" s="1">
        <v>-14062.05</v>
      </c>
      <c r="C1046" s="1">
        <v>161570.67000000001</v>
      </c>
      <c r="D1046" s="1">
        <v>0</v>
      </c>
      <c r="E1046" s="21">
        <v>0</v>
      </c>
      <c r="F1046" s="1">
        <v>147508.62</v>
      </c>
      <c r="G1046" s="2">
        <f>IF(ISNUMBER(G1045),G1045+Balance[[#This Row],[Withdrawal/Deposit]],0)</f>
        <v>22509.683699999998</v>
      </c>
      <c r="H1046" s="3">
        <f>Balance[[#This Row],[End of Day Account Value]]-Balance[[#This Row],[Cumulative sent]]</f>
        <v>124998.9363</v>
      </c>
      <c r="I1046" s="4">
        <f>IFERROR(Balance[[#This Row],[P/L]]/Balance[[#This Row],[Cumulative sent]],0)</f>
        <v>5.5531182919287314</v>
      </c>
    </row>
    <row r="1047" spans="1:9" x14ac:dyDescent="0.3">
      <c r="A1047" t="s">
        <v>1049</v>
      </c>
      <c r="B1047" s="1">
        <v>-14062.05</v>
      </c>
      <c r="C1047" s="1">
        <v>168667.72</v>
      </c>
      <c r="D1047" s="1">
        <v>0</v>
      </c>
      <c r="E1047" s="21">
        <v>0</v>
      </c>
      <c r="F1047" s="1">
        <v>154605.67000000001</v>
      </c>
      <c r="G1047" s="2">
        <f>IF(ISNUMBER(G1046),G1046+Balance[[#This Row],[Withdrawal/Deposit]],0)</f>
        <v>22509.683699999998</v>
      </c>
      <c r="H1047" s="3">
        <f>Balance[[#This Row],[End of Day Account Value]]-Balance[[#This Row],[Cumulative sent]]</f>
        <v>132095.98630000002</v>
      </c>
      <c r="I1047" s="4">
        <f>IFERROR(Balance[[#This Row],[P/L]]/Balance[[#This Row],[Cumulative sent]],0)</f>
        <v>5.8684070402997284</v>
      </c>
    </row>
    <row r="1048" spans="1:9" x14ac:dyDescent="0.3">
      <c r="A1048" t="s">
        <v>1050</v>
      </c>
      <c r="B1048" s="1">
        <v>-14062.05</v>
      </c>
      <c r="C1048" s="1">
        <v>170370.82</v>
      </c>
      <c r="D1048" s="1">
        <v>0</v>
      </c>
      <c r="E1048" s="21">
        <v>0</v>
      </c>
      <c r="F1048" s="1">
        <v>156308.76999999999</v>
      </c>
      <c r="G1048" s="2">
        <f>IF(ISNUMBER(G1047),G1047+Balance[[#This Row],[Withdrawal/Deposit]],0)</f>
        <v>22509.683699999998</v>
      </c>
      <c r="H1048" s="3">
        <f>Balance[[#This Row],[End of Day Account Value]]-Balance[[#This Row],[Cumulative sent]]</f>
        <v>133799.0863</v>
      </c>
      <c r="I1048" s="4">
        <f>IFERROR(Balance[[#This Row],[P/L]]/Balance[[#This Row],[Cumulative sent]],0)</f>
        <v>5.9440678102464855</v>
      </c>
    </row>
    <row r="1049" spans="1:9" x14ac:dyDescent="0.3">
      <c r="A1049" t="s">
        <v>1051</v>
      </c>
      <c r="B1049" s="1">
        <v>-14062.05</v>
      </c>
      <c r="C1049" s="1">
        <v>175735.61</v>
      </c>
      <c r="D1049" s="1">
        <v>0</v>
      </c>
      <c r="E1049" s="21">
        <v>0</v>
      </c>
      <c r="F1049" s="1">
        <v>161673.56</v>
      </c>
      <c r="G1049" s="2">
        <f>IF(ISNUMBER(G1048),G1048+Balance[[#This Row],[Withdrawal/Deposit]],0)</f>
        <v>22509.683699999998</v>
      </c>
      <c r="H1049" s="3">
        <f>Balance[[#This Row],[End of Day Account Value]]-Balance[[#This Row],[Cumulative sent]]</f>
        <v>139163.8763</v>
      </c>
      <c r="I1049" s="4">
        <f>IFERROR(Balance[[#This Row],[P/L]]/Balance[[#This Row],[Cumulative sent]],0)</f>
        <v>6.1824003462118844</v>
      </c>
    </row>
    <row r="1050" spans="1:9" x14ac:dyDescent="0.3">
      <c r="A1050" t="s">
        <v>1052</v>
      </c>
      <c r="B1050" s="1">
        <v>-14062.05</v>
      </c>
      <c r="C1050" s="1">
        <v>198428.47</v>
      </c>
      <c r="D1050" s="1">
        <v>0</v>
      </c>
      <c r="E1050" s="21">
        <v>0</v>
      </c>
      <c r="F1050" s="1">
        <v>184366.42</v>
      </c>
      <c r="G1050" s="2">
        <f>IF(ISNUMBER(G1049),G1049+Balance[[#This Row],[Withdrawal/Deposit]],0)</f>
        <v>22509.683699999998</v>
      </c>
      <c r="H1050" s="3">
        <f>Balance[[#This Row],[End of Day Account Value]]-Balance[[#This Row],[Cumulative sent]]</f>
        <v>161856.73630000002</v>
      </c>
      <c r="I1050" s="4">
        <f>IFERROR(Balance[[#This Row],[P/L]]/Balance[[#This Row],[Cumulative sent]],0)</f>
        <v>7.1905380127575951</v>
      </c>
    </row>
    <row r="1051" spans="1:9" x14ac:dyDescent="0.3">
      <c r="A1051" t="s">
        <v>1053</v>
      </c>
      <c r="B1051" s="1">
        <v>-14062.05</v>
      </c>
      <c r="C1051" s="1">
        <v>201572.66</v>
      </c>
      <c r="D1051" s="1">
        <v>0</v>
      </c>
      <c r="E1051" s="21">
        <v>0</v>
      </c>
      <c r="F1051" s="1">
        <v>187510.61</v>
      </c>
      <c r="G1051" s="2">
        <f>IF(ISNUMBER(G1050),G1050+Balance[[#This Row],[Withdrawal/Deposit]],0)</f>
        <v>22509.683699999998</v>
      </c>
      <c r="H1051" s="3">
        <f>Balance[[#This Row],[End of Day Account Value]]-Balance[[#This Row],[Cumulative sent]]</f>
        <v>165000.92629999999</v>
      </c>
      <c r="I1051" s="4">
        <f>IFERROR(Balance[[#This Row],[P/L]]/Balance[[#This Row],[Cumulative sent]],0)</f>
        <v>7.3302196734110492</v>
      </c>
    </row>
    <row r="1052" spans="1:9" x14ac:dyDescent="0.3">
      <c r="A1052" t="s">
        <v>1054</v>
      </c>
      <c r="B1052" s="1">
        <v>-14062.05</v>
      </c>
      <c r="C1052" s="1">
        <v>193523.25</v>
      </c>
      <c r="D1052" s="1">
        <v>0</v>
      </c>
      <c r="E1052" s="21">
        <v>0</v>
      </c>
      <c r="F1052" s="1">
        <v>179461.2</v>
      </c>
      <c r="G1052" s="2">
        <f>IF(ISNUMBER(G1051),G1051+Balance[[#This Row],[Withdrawal/Deposit]],0)</f>
        <v>22509.683699999998</v>
      </c>
      <c r="H1052" s="3">
        <f>Balance[[#This Row],[End of Day Account Value]]-Balance[[#This Row],[Cumulative sent]]</f>
        <v>156951.51630000002</v>
      </c>
      <c r="I1052" s="4">
        <f>IFERROR(Balance[[#This Row],[P/L]]/Balance[[#This Row],[Cumulative sent]],0)</f>
        <v>6.9726220231162124</v>
      </c>
    </row>
    <row r="1053" spans="1:9" x14ac:dyDescent="0.3">
      <c r="A1053" t="s">
        <v>1055</v>
      </c>
      <c r="B1053" s="1">
        <v>-14062.05</v>
      </c>
      <c r="C1053" s="1">
        <v>189532.63</v>
      </c>
      <c r="D1053" s="1">
        <v>0</v>
      </c>
      <c r="E1053" s="21">
        <v>0</v>
      </c>
      <c r="F1053" s="1">
        <v>175470.58</v>
      </c>
      <c r="G1053" s="2">
        <f>IF(ISNUMBER(G1052),G1052+Balance[[#This Row],[Withdrawal/Deposit]],0)</f>
        <v>22509.683699999998</v>
      </c>
      <c r="H1053" s="3">
        <f>Balance[[#This Row],[End of Day Account Value]]-Balance[[#This Row],[Cumulative sent]]</f>
        <v>152960.89629999999</v>
      </c>
      <c r="I1053" s="4">
        <f>IFERROR(Balance[[#This Row],[P/L]]/Balance[[#This Row],[Cumulative sent]],0)</f>
        <v>6.7953374351501887</v>
      </c>
    </row>
    <row r="1054" spans="1:9" x14ac:dyDescent="0.3">
      <c r="A1054" t="s">
        <v>1056</v>
      </c>
      <c r="B1054" s="1">
        <v>-14062.05</v>
      </c>
      <c r="C1054" s="1">
        <v>180982.71</v>
      </c>
      <c r="D1054" s="1">
        <v>0</v>
      </c>
      <c r="E1054" s="21">
        <v>0</v>
      </c>
      <c r="F1054" s="1">
        <v>166920.66</v>
      </c>
      <c r="G1054" s="2">
        <f>IF(ISNUMBER(G1053),G1053+Balance[[#This Row],[Withdrawal/Deposit]],0)</f>
        <v>22509.683699999998</v>
      </c>
      <c r="H1054" s="3">
        <f>Balance[[#This Row],[End of Day Account Value]]-Balance[[#This Row],[Cumulative sent]]</f>
        <v>144410.97630000001</v>
      </c>
      <c r="I1054" s="4">
        <f>IFERROR(Balance[[#This Row],[P/L]]/Balance[[#This Row],[Cumulative sent]],0)</f>
        <v>6.4155044657513347</v>
      </c>
    </row>
    <row r="1055" spans="1:9" x14ac:dyDescent="0.3">
      <c r="A1055" t="s">
        <v>1057</v>
      </c>
      <c r="B1055" s="1">
        <v>-14062.05</v>
      </c>
      <c r="C1055" s="1">
        <v>180035.05</v>
      </c>
      <c r="D1055" s="1">
        <v>0</v>
      </c>
      <c r="E1055" s="21">
        <v>0</v>
      </c>
      <c r="F1055" s="1">
        <v>165973</v>
      </c>
      <c r="G1055" s="2">
        <f>IF(ISNUMBER(G1054),G1054+Balance[[#This Row],[Withdrawal/Deposit]],0)</f>
        <v>22509.683699999998</v>
      </c>
      <c r="H1055" s="3">
        <f>Balance[[#This Row],[End of Day Account Value]]-Balance[[#This Row],[Cumulative sent]]</f>
        <v>143463.31630000001</v>
      </c>
      <c r="I1055" s="4">
        <f>IFERROR(Balance[[#This Row],[P/L]]/Balance[[#This Row],[Cumulative sent]],0)</f>
        <v>6.3734043628520656</v>
      </c>
    </row>
    <row r="1056" spans="1:9" x14ac:dyDescent="0.3">
      <c r="A1056" t="s">
        <v>1058</v>
      </c>
      <c r="B1056" s="1">
        <v>-14062.05</v>
      </c>
      <c r="C1056" s="1">
        <v>181025.35</v>
      </c>
      <c r="D1056" s="1">
        <v>0</v>
      </c>
      <c r="E1056" s="21">
        <v>0</v>
      </c>
      <c r="F1056" s="1">
        <v>166963.29999999999</v>
      </c>
      <c r="G1056" s="2">
        <f>IF(ISNUMBER(G1055),G1055+Balance[[#This Row],[Withdrawal/Deposit]],0)</f>
        <v>22509.683699999998</v>
      </c>
      <c r="H1056" s="3">
        <f>Balance[[#This Row],[End of Day Account Value]]-Balance[[#This Row],[Cumulative sent]]</f>
        <v>144453.61629999999</v>
      </c>
      <c r="I1056" s="4">
        <f>IFERROR(Balance[[#This Row],[P/L]]/Balance[[#This Row],[Cumulative sent]],0)</f>
        <v>6.4173987615827768</v>
      </c>
    </row>
    <row r="1057" spans="1:9" x14ac:dyDescent="0.3">
      <c r="A1057" t="s">
        <v>1059</v>
      </c>
      <c r="B1057" s="1">
        <v>-14062.05</v>
      </c>
      <c r="C1057" s="1">
        <v>188789.35</v>
      </c>
      <c r="D1057" s="1">
        <v>0</v>
      </c>
      <c r="E1057" s="21">
        <v>0</v>
      </c>
      <c r="F1057" s="1">
        <v>174727.3</v>
      </c>
      <c r="G1057" s="2">
        <f>IF(ISNUMBER(G1056),G1056+Balance[[#This Row],[Withdrawal/Deposit]],0)</f>
        <v>22509.683699999998</v>
      </c>
      <c r="H1057" s="3">
        <f>Balance[[#This Row],[End of Day Account Value]]-Balance[[#This Row],[Cumulative sent]]</f>
        <v>152217.61629999999</v>
      </c>
      <c r="I1057" s="4">
        <f>IFERROR(Balance[[#This Row],[P/L]]/Balance[[#This Row],[Cumulative sent]],0)</f>
        <v>6.7623169800471254</v>
      </c>
    </row>
    <row r="1058" spans="1:9" x14ac:dyDescent="0.3">
      <c r="A1058" t="s">
        <v>1060</v>
      </c>
      <c r="B1058" s="1">
        <v>-14062.05</v>
      </c>
      <c r="C1058" s="1">
        <v>195256.66</v>
      </c>
      <c r="D1058" s="1">
        <v>0</v>
      </c>
      <c r="E1058" s="21">
        <v>0</v>
      </c>
      <c r="F1058" s="1">
        <v>181194.61</v>
      </c>
      <c r="G1058" s="2">
        <f>IF(ISNUMBER(G1057),G1057+Balance[[#This Row],[Withdrawal/Deposit]],0)</f>
        <v>22509.683699999998</v>
      </c>
      <c r="H1058" s="3">
        <f>Balance[[#This Row],[End of Day Account Value]]-Balance[[#This Row],[Cumulative sent]]</f>
        <v>158684.92629999999</v>
      </c>
      <c r="I1058" s="4">
        <f>IFERROR(Balance[[#This Row],[P/L]]/Balance[[#This Row],[Cumulative sent]],0)</f>
        <v>7.049629324644842</v>
      </c>
    </row>
    <row r="1059" spans="1:9" x14ac:dyDescent="0.3">
      <c r="A1059" t="s">
        <v>1061</v>
      </c>
      <c r="B1059" s="1">
        <v>-14188.02</v>
      </c>
      <c r="C1059" s="1">
        <v>207705.91</v>
      </c>
      <c r="D1059" s="1">
        <v>0</v>
      </c>
      <c r="E1059" s="21">
        <v>-251.94</v>
      </c>
      <c r="F1059" s="1">
        <v>193517.89</v>
      </c>
      <c r="G1059" s="2">
        <f>IF(ISNUMBER(G1058),G1058+Balance[[#This Row],[Withdrawal/Deposit]],0)</f>
        <v>22257.743699999999</v>
      </c>
      <c r="H1059" s="3">
        <f>Balance[[#This Row],[End of Day Account Value]]-Balance[[#This Row],[Cumulative sent]]</f>
        <v>171260.14630000002</v>
      </c>
      <c r="I1059" s="4">
        <f>IFERROR(Balance[[#This Row],[P/L]]/Balance[[#This Row],[Cumulative sent]],0)</f>
        <v>7.6944073311438137</v>
      </c>
    </row>
    <row r="1060" spans="1:9" x14ac:dyDescent="0.3">
      <c r="A1060" t="s">
        <v>1062</v>
      </c>
      <c r="B1060" s="1">
        <v>-14188.02</v>
      </c>
      <c r="C1060" s="1">
        <v>211742.81</v>
      </c>
      <c r="D1060" s="1">
        <v>0</v>
      </c>
      <c r="E1060" s="21">
        <v>0</v>
      </c>
      <c r="F1060" s="1">
        <v>197554.79</v>
      </c>
      <c r="G1060" s="2">
        <f>IF(ISNUMBER(G1059),G1059+Balance[[#This Row],[Withdrawal/Deposit]],0)</f>
        <v>22257.743699999999</v>
      </c>
      <c r="H1060" s="3">
        <f>Balance[[#This Row],[End of Day Account Value]]-Balance[[#This Row],[Cumulative sent]]</f>
        <v>175297.04630000002</v>
      </c>
      <c r="I1060" s="4">
        <f>IFERROR(Balance[[#This Row],[P/L]]/Balance[[#This Row],[Cumulative sent]],0)</f>
        <v>7.8757779163392927</v>
      </c>
    </row>
    <row r="1061" spans="1:9" x14ac:dyDescent="0.3">
      <c r="A1061" t="s">
        <v>1063</v>
      </c>
      <c r="B1061" s="1">
        <v>-14188.02</v>
      </c>
      <c r="C1061" s="1">
        <v>207692.64</v>
      </c>
      <c r="D1061" s="1">
        <v>0</v>
      </c>
      <c r="E1061" s="21">
        <v>0</v>
      </c>
      <c r="F1061" s="1">
        <v>193504.62</v>
      </c>
      <c r="G1061" s="2">
        <f>IF(ISNUMBER(G1060),G1060+Balance[[#This Row],[Withdrawal/Deposit]],0)</f>
        <v>22257.743699999999</v>
      </c>
      <c r="H1061" s="3">
        <f>Balance[[#This Row],[End of Day Account Value]]-Balance[[#This Row],[Cumulative sent]]</f>
        <v>171246.8763</v>
      </c>
      <c r="I1061" s="4">
        <f>IFERROR(Balance[[#This Row],[P/L]]/Balance[[#This Row],[Cumulative sent]],0)</f>
        <v>7.6938111341447435</v>
      </c>
    </row>
    <row r="1062" spans="1:9" x14ac:dyDescent="0.3">
      <c r="A1062" t="s">
        <v>1064</v>
      </c>
      <c r="B1062" s="1">
        <v>-14196.97</v>
      </c>
      <c r="C1062" s="1">
        <v>171747.6</v>
      </c>
      <c r="D1062" s="1">
        <v>0</v>
      </c>
      <c r="E1062" s="21">
        <v>-17.899999999999999</v>
      </c>
      <c r="F1062" s="1">
        <v>157550.63</v>
      </c>
      <c r="G1062" s="2">
        <f>IF(ISNUMBER(G1061),G1061+Balance[[#This Row],[Withdrawal/Deposit]],0)</f>
        <v>22239.843699999998</v>
      </c>
      <c r="H1062" s="3">
        <f>Balance[[#This Row],[End of Day Account Value]]-Balance[[#This Row],[Cumulative sent]]</f>
        <v>135310.78630000001</v>
      </c>
      <c r="I1062" s="4">
        <f>IFERROR(Balance[[#This Row],[P/L]]/Balance[[#This Row],[Cumulative sent]],0)</f>
        <v>6.0841608477671096</v>
      </c>
    </row>
    <row r="1063" spans="1:9" x14ac:dyDescent="0.3">
      <c r="A1063" t="s">
        <v>1065</v>
      </c>
      <c r="B1063" s="1">
        <v>-14196.97</v>
      </c>
      <c r="C1063" s="1">
        <v>167490.91</v>
      </c>
      <c r="D1063" s="1">
        <v>0</v>
      </c>
      <c r="E1063" s="21">
        <v>0</v>
      </c>
      <c r="F1063" s="1">
        <v>153293.94</v>
      </c>
      <c r="G1063" s="2">
        <f>IF(ISNUMBER(G1062),G1062+Balance[[#This Row],[Withdrawal/Deposit]],0)</f>
        <v>22239.843699999998</v>
      </c>
      <c r="H1063" s="3">
        <f>Balance[[#This Row],[End of Day Account Value]]-Balance[[#This Row],[Cumulative sent]]</f>
        <v>131054.0963</v>
      </c>
      <c r="I1063" s="4">
        <f>IFERROR(Balance[[#This Row],[P/L]]/Balance[[#This Row],[Cumulative sent]],0)</f>
        <v>5.8927615709817251</v>
      </c>
    </row>
    <row r="1064" spans="1:9" x14ac:dyDescent="0.3">
      <c r="A1064" t="s">
        <v>1066</v>
      </c>
      <c r="B1064" s="1">
        <v>-14196.97</v>
      </c>
      <c r="C1064" s="1">
        <v>178178.58</v>
      </c>
      <c r="D1064" s="1">
        <v>0</v>
      </c>
      <c r="E1064" s="21">
        <v>0</v>
      </c>
      <c r="F1064" s="1">
        <v>163981.60999999999</v>
      </c>
      <c r="G1064" s="2">
        <f>IF(ISNUMBER(G1063),G1063+Balance[[#This Row],[Withdrawal/Deposit]],0)</f>
        <v>22239.843699999998</v>
      </c>
      <c r="H1064" s="3">
        <f>Balance[[#This Row],[End of Day Account Value]]-Balance[[#This Row],[Cumulative sent]]</f>
        <v>141741.76629999999</v>
      </c>
      <c r="I1064" s="4">
        <f>IFERROR(Balance[[#This Row],[P/L]]/Balance[[#This Row],[Cumulative sent]],0)</f>
        <v>6.3733256497661452</v>
      </c>
    </row>
    <row r="1065" spans="1:9" x14ac:dyDescent="0.3">
      <c r="A1065" t="s">
        <v>1067</v>
      </c>
      <c r="B1065" s="1">
        <v>-14196.97</v>
      </c>
      <c r="C1065" s="1">
        <v>173776.26</v>
      </c>
      <c r="D1065" s="1">
        <v>0</v>
      </c>
      <c r="E1065" s="21">
        <v>0</v>
      </c>
      <c r="F1065" s="1">
        <v>159579.29</v>
      </c>
      <c r="G1065" s="2">
        <f>IF(ISNUMBER(G1064),G1064+Balance[[#This Row],[Withdrawal/Deposit]],0)</f>
        <v>22239.843699999998</v>
      </c>
      <c r="H1065" s="3">
        <f>Balance[[#This Row],[End of Day Account Value]]-Balance[[#This Row],[Cumulative sent]]</f>
        <v>137339.44630000001</v>
      </c>
      <c r="I1065" s="4">
        <f>IFERROR(Balance[[#This Row],[P/L]]/Balance[[#This Row],[Cumulative sent]],0)</f>
        <v>6.1753782154503192</v>
      </c>
    </row>
    <row r="1066" spans="1:9" x14ac:dyDescent="0.3">
      <c r="A1066" t="s">
        <v>1068</v>
      </c>
      <c r="B1066" s="1">
        <v>-14196.97</v>
      </c>
      <c r="C1066" s="1">
        <v>171754.6</v>
      </c>
      <c r="D1066" s="1">
        <v>0</v>
      </c>
      <c r="E1066" s="21">
        <v>0</v>
      </c>
      <c r="F1066" s="1">
        <v>157557.63</v>
      </c>
      <c r="G1066" s="2">
        <f>IF(ISNUMBER(G1065),G1065+Balance[[#This Row],[Withdrawal/Deposit]],0)</f>
        <v>22239.843699999998</v>
      </c>
      <c r="H1066" s="3">
        <f>Balance[[#This Row],[End of Day Account Value]]-Balance[[#This Row],[Cumulative sent]]</f>
        <v>135317.78630000001</v>
      </c>
      <c r="I1066" s="4">
        <f>IFERROR(Balance[[#This Row],[P/L]]/Balance[[#This Row],[Cumulative sent]],0)</f>
        <v>6.0844755981805765</v>
      </c>
    </row>
    <row r="1067" spans="1:9" x14ac:dyDescent="0.3">
      <c r="A1067" t="s">
        <v>1069</v>
      </c>
      <c r="B1067" s="1">
        <v>-14196.97</v>
      </c>
      <c r="C1067" s="1">
        <v>161659.92000000001</v>
      </c>
      <c r="D1067" s="1">
        <v>0</v>
      </c>
      <c r="E1067" s="21">
        <v>0</v>
      </c>
      <c r="F1067" s="1">
        <v>147462.95000000001</v>
      </c>
      <c r="G1067" s="2">
        <f>IF(ISNUMBER(G1066),G1066+Balance[[#This Row],[Withdrawal/Deposit]],0)</f>
        <v>22239.843699999998</v>
      </c>
      <c r="H1067" s="3">
        <f>Balance[[#This Row],[End of Day Account Value]]-Balance[[#This Row],[Cumulative sent]]</f>
        <v>125223.10630000001</v>
      </c>
      <c r="I1067" s="4">
        <f>IFERROR(Balance[[#This Row],[P/L]]/Balance[[#This Row],[Cumulative sent]],0)</f>
        <v>5.6305749262077782</v>
      </c>
    </row>
    <row r="1068" spans="1:9" x14ac:dyDescent="0.3">
      <c r="A1068" t="s">
        <v>1070</v>
      </c>
      <c r="B1068" s="1">
        <v>-14196.97</v>
      </c>
      <c r="C1068" s="1">
        <v>172292.29</v>
      </c>
      <c r="D1068" s="1">
        <v>0</v>
      </c>
      <c r="E1068" s="21">
        <v>0</v>
      </c>
      <c r="F1068" s="1">
        <v>158095.32</v>
      </c>
      <c r="G1068" s="2">
        <f>IF(ISNUMBER(G1067),G1067+Balance[[#This Row],[Withdrawal/Deposit]],0)</f>
        <v>22239.843699999998</v>
      </c>
      <c r="H1068" s="3">
        <f>Balance[[#This Row],[End of Day Account Value]]-Balance[[#This Row],[Cumulative sent]]</f>
        <v>135855.47630000001</v>
      </c>
      <c r="I1068" s="4">
        <f>IFERROR(Balance[[#This Row],[P/L]]/Balance[[#This Row],[Cumulative sent]],0)</f>
        <v>6.1086524767258155</v>
      </c>
    </row>
    <row r="1069" spans="1:9" x14ac:dyDescent="0.3">
      <c r="A1069" t="s">
        <v>1071</v>
      </c>
      <c r="B1069" s="1">
        <v>-14196.97</v>
      </c>
      <c r="C1069" s="1">
        <v>173300.22</v>
      </c>
      <c r="D1069" s="1">
        <v>0</v>
      </c>
      <c r="E1069" s="21">
        <v>0</v>
      </c>
      <c r="F1069" s="1">
        <v>159103.25</v>
      </c>
      <c r="G1069" s="2">
        <f>IF(ISNUMBER(G1068),G1068+Balance[[#This Row],[Withdrawal/Deposit]],0)</f>
        <v>22239.843699999998</v>
      </c>
      <c r="H1069" s="3">
        <f>Balance[[#This Row],[End of Day Account Value]]-Balance[[#This Row],[Cumulative sent]]</f>
        <v>136863.4063</v>
      </c>
      <c r="I1069" s="4">
        <f>IFERROR(Balance[[#This Row],[P/L]]/Balance[[#This Row],[Cumulative sent]],0)</f>
        <v>6.1539733887608223</v>
      </c>
    </row>
    <row r="1070" spans="1:9" x14ac:dyDescent="0.3">
      <c r="A1070" t="s">
        <v>1072</v>
      </c>
      <c r="B1070" s="1">
        <v>-14196.97</v>
      </c>
      <c r="C1070" s="1">
        <v>166506.89000000001</v>
      </c>
      <c r="D1070" s="1">
        <v>0</v>
      </c>
      <c r="E1070" s="21">
        <v>0</v>
      </c>
      <c r="F1070" s="1">
        <v>152309.92000000001</v>
      </c>
      <c r="G1070" s="2">
        <f>IF(ISNUMBER(G1069),G1069+Balance[[#This Row],[Withdrawal/Deposit]],0)</f>
        <v>22239.843699999998</v>
      </c>
      <c r="H1070" s="3">
        <f>Balance[[#This Row],[End of Day Account Value]]-Balance[[#This Row],[Cumulative sent]]</f>
        <v>130070.07630000002</v>
      </c>
      <c r="I1070" s="4">
        <f>IFERROR(Balance[[#This Row],[P/L]]/Balance[[#This Row],[Cumulative sent]],0)</f>
        <v>5.8485157564304302</v>
      </c>
    </row>
    <row r="1071" spans="1:9" x14ac:dyDescent="0.3">
      <c r="A1071" t="s">
        <v>1073</v>
      </c>
      <c r="B1071" s="1">
        <v>-14196.97</v>
      </c>
      <c r="C1071" s="1">
        <v>159322.48000000001</v>
      </c>
      <c r="D1071" s="1">
        <v>0</v>
      </c>
      <c r="E1071" s="21">
        <v>0</v>
      </c>
      <c r="F1071" s="1">
        <v>145125.51</v>
      </c>
      <c r="G1071" s="2">
        <f>IF(ISNUMBER(G1070),G1070+Balance[[#This Row],[Withdrawal/Deposit]],0)</f>
        <v>22239.843699999998</v>
      </c>
      <c r="H1071" s="3">
        <f>Balance[[#This Row],[End of Day Account Value]]-Balance[[#This Row],[Cumulative sent]]</f>
        <v>122885.66630000001</v>
      </c>
      <c r="I1071" s="4">
        <f>IFERROR(Balance[[#This Row],[P/L]]/Balance[[#This Row],[Cumulative sent]],0)</f>
        <v>5.525473468143125</v>
      </c>
    </row>
    <row r="1072" spans="1:9" x14ac:dyDescent="0.3">
      <c r="A1072" t="s">
        <v>1074</v>
      </c>
      <c r="B1072" s="1">
        <v>-14196.97</v>
      </c>
      <c r="C1072" s="1">
        <v>164705.76999999999</v>
      </c>
      <c r="D1072" s="1">
        <v>0</v>
      </c>
      <c r="E1072" s="21">
        <v>0</v>
      </c>
      <c r="F1072" s="1">
        <v>150508.79999999999</v>
      </c>
      <c r="G1072" s="2">
        <f>IF(ISNUMBER(G1071),G1071+Balance[[#This Row],[Withdrawal/Deposit]],0)</f>
        <v>22239.843699999998</v>
      </c>
      <c r="H1072" s="3">
        <f>Balance[[#This Row],[End of Day Account Value]]-Balance[[#This Row],[Cumulative sent]]</f>
        <v>128268.95629999999</v>
      </c>
      <c r="I1072" s="4">
        <f>IFERROR(Balance[[#This Row],[P/L]]/Balance[[#This Row],[Cumulative sent]],0)</f>
        <v>5.7675295757586644</v>
      </c>
    </row>
    <row r="1073" spans="1:9" x14ac:dyDescent="0.3">
      <c r="A1073" t="s">
        <v>1075</v>
      </c>
      <c r="B1073" s="1">
        <v>-14196.97</v>
      </c>
      <c r="C1073" s="1">
        <v>159014.04</v>
      </c>
      <c r="D1073" s="1">
        <v>0</v>
      </c>
      <c r="E1073" s="21">
        <v>0</v>
      </c>
      <c r="F1073" s="1">
        <v>144817.07</v>
      </c>
      <c r="G1073" s="2">
        <f>IF(ISNUMBER(G1072),G1072+Balance[[#This Row],[Withdrawal/Deposit]],0)</f>
        <v>22239.843699999998</v>
      </c>
      <c r="H1073" s="3">
        <f>Balance[[#This Row],[End of Day Account Value]]-Balance[[#This Row],[Cumulative sent]]</f>
        <v>122577.22630000001</v>
      </c>
      <c r="I1073" s="4">
        <f>IFERROR(Balance[[#This Row],[P/L]]/Balance[[#This Row],[Cumulative sent]],0)</f>
        <v>5.5116046656389059</v>
      </c>
    </row>
    <row r="1074" spans="1:9" x14ac:dyDescent="0.3">
      <c r="A1074" t="s">
        <v>1076</v>
      </c>
      <c r="B1074" s="1">
        <v>-14196.97</v>
      </c>
      <c r="C1074" s="1">
        <v>154993.01999999999</v>
      </c>
      <c r="D1074" s="1">
        <v>0</v>
      </c>
      <c r="E1074" s="21">
        <v>0</v>
      </c>
      <c r="F1074" s="1">
        <v>140796.04999999999</v>
      </c>
      <c r="G1074" s="2">
        <f>IF(ISNUMBER(G1073),G1073+Balance[[#This Row],[Withdrawal/Deposit]],0)</f>
        <v>22239.843699999998</v>
      </c>
      <c r="H1074" s="3">
        <f>Balance[[#This Row],[End of Day Account Value]]-Balance[[#This Row],[Cumulative sent]]</f>
        <v>118556.20629999999</v>
      </c>
      <c r="I1074" s="4">
        <f>IFERROR(Balance[[#This Row],[P/L]]/Balance[[#This Row],[Cumulative sent]],0)</f>
        <v>5.3308021359880335</v>
      </c>
    </row>
    <row r="1075" spans="1:9" x14ac:dyDescent="0.3">
      <c r="A1075" t="s">
        <v>1077</v>
      </c>
      <c r="B1075" s="1">
        <v>-14196.97</v>
      </c>
      <c r="C1075" s="1">
        <v>153187.89000000001</v>
      </c>
      <c r="D1075" s="1">
        <v>0</v>
      </c>
      <c r="E1075" s="21">
        <v>0</v>
      </c>
      <c r="F1075" s="1">
        <v>138990.92000000001</v>
      </c>
      <c r="G1075" s="2">
        <f>IF(ISNUMBER(G1074),G1074+Balance[[#This Row],[Withdrawal/Deposit]],0)</f>
        <v>22239.843699999998</v>
      </c>
      <c r="H1075" s="3">
        <f>Balance[[#This Row],[End of Day Account Value]]-Balance[[#This Row],[Cumulative sent]]</f>
        <v>116751.07630000002</v>
      </c>
      <c r="I1075" s="4">
        <f>IFERROR(Balance[[#This Row],[P/L]]/Balance[[#This Row],[Cumulative sent]],0)</f>
        <v>5.2496356482936983</v>
      </c>
    </row>
    <row r="1076" spans="1:9" x14ac:dyDescent="0.3">
      <c r="A1076" t="s">
        <v>1078</v>
      </c>
      <c r="B1076" s="1">
        <v>-14196.97</v>
      </c>
      <c r="C1076" s="1">
        <v>145520.82999999999</v>
      </c>
      <c r="D1076" s="1">
        <v>0</v>
      </c>
      <c r="E1076" s="21">
        <v>0</v>
      </c>
      <c r="F1076" s="1">
        <v>131323.85999999999</v>
      </c>
      <c r="G1076" s="2">
        <f>IF(ISNUMBER(G1075),G1075+Balance[[#This Row],[Withdrawal/Deposit]],0)</f>
        <v>22239.843699999998</v>
      </c>
      <c r="H1076" s="3">
        <f>Balance[[#This Row],[End of Day Account Value]]-Balance[[#This Row],[Cumulative sent]]</f>
        <v>109084.01629999999</v>
      </c>
      <c r="I1076" s="4">
        <f>IFERROR(Balance[[#This Row],[P/L]]/Balance[[#This Row],[Cumulative sent]],0)</f>
        <v>4.904891318997894</v>
      </c>
    </row>
    <row r="1077" spans="1:9" x14ac:dyDescent="0.3">
      <c r="A1077" t="s">
        <v>1079</v>
      </c>
      <c r="B1077" s="1">
        <v>-14196.97</v>
      </c>
      <c r="C1077" s="1">
        <v>148679.59</v>
      </c>
      <c r="D1077" s="1">
        <v>0</v>
      </c>
      <c r="E1077" s="21">
        <v>0</v>
      </c>
      <c r="F1077" s="1">
        <v>134482.62</v>
      </c>
      <c r="G1077" s="2">
        <f>IF(ISNUMBER(G1076),G1076+Balance[[#This Row],[Withdrawal/Deposit]],0)</f>
        <v>22239.843699999998</v>
      </c>
      <c r="H1077" s="3">
        <f>Balance[[#This Row],[End of Day Account Value]]-Balance[[#This Row],[Cumulative sent]]</f>
        <v>112242.7763</v>
      </c>
      <c r="I1077" s="4">
        <f>IFERROR(Balance[[#This Row],[P/L]]/Balance[[#This Row],[Cumulative sent]],0)</f>
        <v>5.0469228927179923</v>
      </c>
    </row>
    <row r="1078" spans="1:9" x14ac:dyDescent="0.3">
      <c r="A1078" t="s">
        <v>1080</v>
      </c>
      <c r="B1078" s="1">
        <v>-14196.97</v>
      </c>
      <c r="C1078" s="1">
        <v>145747.64000000001</v>
      </c>
      <c r="D1078" s="1">
        <v>0</v>
      </c>
      <c r="E1078" s="21">
        <v>0</v>
      </c>
      <c r="F1078" s="1">
        <v>131550.67000000001</v>
      </c>
      <c r="G1078" s="2">
        <f>IF(ISNUMBER(G1077),G1077+Balance[[#This Row],[Withdrawal/Deposit]],0)</f>
        <v>22239.843699999998</v>
      </c>
      <c r="H1078" s="3">
        <f>Balance[[#This Row],[End of Day Account Value]]-Balance[[#This Row],[Cumulative sent]]</f>
        <v>109310.82630000002</v>
      </c>
      <c r="I1078" s="4">
        <f>IFERROR(Balance[[#This Row],[P/L]]/Balance[[#This Row],[Cumulative sent]],0)</f>
        <v>4.9150896820376495</v>
      </c>
    </row>
    <row r="1079" spans="1:9" x14ac:dyDescent="0.3">
      <c r="A1079" t="s">
        <v>1081</v>
      </c>
      <c r="B1079" s="1">
        <v>-14196.97</v>
      </c>
      <c r="C1079" s="1">
        <v>141809.12</v>
      </c>
      <c r="D1079" s="1">
        <v>0</v>
      </c>
      <c r="E1079" s="21">
        <v>0</v>
      </c>
      <c r="F1079" s="1">
        <v>127612.15</v>
      </c>
      <c r="G1079" s="2">
        <f>IF(ISNUMBER(G1078),G1078+Balance[[#This Row],[Withdrawal/Deposit]],0)</f>
        <v>22239.843699999998</v>
      </c>
      <c r="H1079" s="3">
        <f>Balance[[#This Row],[End of Day Account Value]]-Balance[[#This Row],[Cumulative sent]]</f>
        <v>105372.3063</v>
      </c>
      <c r="I1079" s="4">
        <f>IFERROR(Balance[[#This Row],[P/L]]/Balance[[#This Row],[Cumulative sent]],0)</f>
        <v>4.7379967108312009</v>
      </c>
    </row>
    <row r="1080" spans="1:9" x14ac:dyDescent="0.3">
      <c r="A1080" t="s">
        <v>1082</v>
      </c>
      <c r="B1080" s="1">
        <v>-14196.97</v>
      </c>
      <c r="C1080" s="1">
        <v>135375.96</v>
      </c>
      <c r="D1080" s="1">
        <v>0</v>
      </c>
      <c r="E1080" s="21">
        <v>0</v>
      </c>
      <c r="F1080" s="1">
        <v>121178.99</v>
      </c>
      <c r="G1080" s="2">
        <f>IF(ISNUMBER(G1079),G1079+Balance[[#This Row],[Withdrawal/Deposit]],0)</f>
        <v>22239.843699999998</v>
      </c>
      <c r="H1080" s="3">
        <f>Balance[[#This Row],[End of Day Account Value]]-Balance[[#This Row],[Cumulative sent]]</f>
        <v>98939.146300000008</v>
      </c>
      <c r="I1080" s="4">
        <f>IFERROR(Balance[[#This Row],[P/L]]/Balance[[#This Row],[Cumulative sent]],0)</f>
        <v>4.4487338865605439</v>
      </c>
    </row>
    <row r="1081" spans="1:9" x14ac:dyDescent="0.3">
      <c r="A1081" t="s">
        <v>1083</v>
      </c>
      <c r="B1081" s="1">
        <v>-14337.33</v>
      </c>
      <c r="C1081" s="1">
        <v>128343.8</v>
      </c>
      <c r="D1081" s="1">
        <v>0</v>
      </c>
      <c r="E1081" s="21">
        <v>-280.72000000000003</v>
      </c>
      <c r="F1081" s="1">
        <v>114006.47</v>
      </c>
      <c r="G1081" s="2">
        <f>IF(ISNUMBER(G1080),G1080+Balance[[#This Row],[Withdrawal/Deposit]],0)</f>
        <v>21959.123699999996</v>
      </c>
      <c r="H1081" s="3">
        <f>Balance[[#This Row],[End of Day Account Value]]-Balance[[#This Row],[Cumulative sent]]</f>
        <v>92047.346300000005</v>
      </c>
      <c r="I1081" s="4">
        <f>IFERROR(Balance[[#This Row],[P/L]]/Balance[[#This Row],[Cumulative sent]],0)</f>
        <v>4.1917586310604928</v>
      </c>
    </row>
    <row r="1082" spans="1:9" x14ac:dyDescent="0.3">
      <c r="A1082" t="s">
        <v>1084</v>
      </c>
      <c r="B1082" s="1">
        <v>-14337.33</v>
      </c>
      <c r="C1082" s="1">
        <v>122444.43</v>
      </c>
      <c r="D1082" s="1">
        <v>0</v>
      </c>
      <c r="E1082" s="21">
        <v>0</v>
      </c>
      <c r="F1082" s="1">
        <v>108107.1</v>
      </c>
      <c r="G1082" s="2">
        <f>IF(ISNUMBER(G1081),G1081+Balance[[#This Row],[Withdrawal/Deposit]],0)</f>
        <v>21959.123699999996</v>
      </c>
      <c r="H1082" s="3">
        <f>Balance[[#This Row],[End of Day Account Value]]-Balance[[#This Row],[Cumulative sent]]</f>
        <v>86147.976300000009</v>
      </c>
      <c r="I1082" s="4">
        <f>IFERROR(Balance[[#This Row],[P/L]]/Balance[[#This Row],[Cumulative sent]],0)</f>
        <v>3.9231062895283033</v>
      </c>
    </row>
    <row r="1083" spans="1:9" x14ac:dyDescent="0.3">
      <c r="A1083" t="s">
        <v>1085</v>
      </c>
      <c r="B1083" s="1">
        <v>-14337.33</v>
      </c>
      <c r="C1083" s="1">
        <v>119213.98</v>
      </c>
      <c r="D1083" s="1">
        <v>0</v>
      </c>
      <c r="E1083" s="21">
        <v>0</v>
      </c>
      <c r="F1083" s="1">
        <v>104876.65</v>
      </c>
      <c r="G1083" s="2">
        <f>IF(ISNUMBER(G1082),G1082+Balance[[#This Row],[Withdrawal/Deposit]],0)</f>
        <v>21959.123699999996</v>
      </c>
      <c r="H1083" s="3">
        <f>Balance[[#This Row],[End of Day Account Value]]-Balance[[#This Row],[Cumulative sent]]</f>
        <v>82917.526299999998</v>
      </c>
      <c r="I1083" s="4">
        <f>IFERROR(Balance[[#This Row],[P/L]]/Balance[[#This Row],[Cumulative sent]],0)</f>
        <v>3.7759943171138479</v>
      </c>
    </row>
    <row r="1084" spans="1:9" x14ac:dyDescent="0.3">
      <c r="A1084" t="s">
        <v>1086</v>
      </c>
      <c r="B1084" s="1">
        <v>-14337.33</v>
      </c>
      <c r="C1084" s="1">
        <v>134469.18</v>
      </c>
      <c r="D1084" s="1">
        <v>0</v>
      </c>
      <c r="E1084" s="21">
        <v>0</v>
      </c>
      <c r="F1084" s="1">
        <v>120131.85</v>
      </c>
      <c r="G1084" s="2">
        <f>IF(ISNUMBER(G1083),G1083+Balance[[#This Row],[Withdrawal/Deposit]],0)</f>
        <v>21959.123699999996</v>
      </c>
      <c r="H1084" s="3">
        <f>Balance[[#This Row],[End of Day Account Value]]-Balance[[#This Row],[Cumulative sent]]</f>
        <v>98172.726300000009</v>
      </c>
      <c r="I1084" s="4">
        <f>IFERROR(Balance[[#This Row],[P/L]]/Balance[[#This Row],[Cumulative sent]],0)</f>
        <v>4.4707032776540183</v>
      </c>
    </row>
    <row r="1085" spans="1:9" x14ac:dyDescent="0.3">
      <c r="A1085" t="s">
        <v>1087</v>
      </c>
      <c r="B1085" s="1">
        <v>-14337.33</v>
      </c>
      <c r="C1085" s="1">
        <v>137118.47</v>
      </c>
      <c r="D1085" s="1">
        <v>0</v>
      </c>
      <c r="E1085" s="21">
        <v>0</v>
      </c>
      <c r="F1085" s="1">
        <v>122781.14</v>
      </c>
      <c r="G1085" s="2">
        <f>IF(ISNUMBER(G1084),G1084+Balance[[#This Row],[Withdrawal/Deposit]],0)</f>
        <v>21959.123699999996</v>
      </c>
      <c r="H1085" s="3">
        <f>Balance[[#This Row],[End of Day Account Value]]-Balance[[#This Row],[Cumulative sent]]</f>
        <v>100822.0163</v>
      </c>
      <c r="I1085" s="4">
        <f>IFERROR(Balance[[#This Row],[P/L]]/Balance[[#This Row],[Cumulative sent]],0)</f>
        <v>4.5913497131035346</v>
      </c>
    </row>
    <row r="1086" spans="1:9" x14ac:dyDescent="0.3">
      <c r="A1086" t="s">
        <v>1088</v>
      </c>
      <c r="B1086" s="1">
        <v>-14337.33</v>
      </c>
      <c r="C1086" s="1">
        <v>140193.44</v>
      </c>
      <c r="D1086" s="1">
        <v>0</v>
      </c>
      <c r="E1086" s="21">
        <v>0</v>
      </c>
      <c r="F1086" s="1">
        <v>125856.11</v>
      </c>
      <c r="G1086" s="2">
        <f>IF(ISNUMBER(G1085),G1085+Balance[[#This Row],[Withdrawal/Deposit]],0)</f>
        <v>21959.123699999996</v>
      </c>
      <c r="H1086" s="3">
        <f>Balance[[#This Row],[End of Day Account Value]]-Balance[[#This Row],[Cumulative sent]]</f>
        <v>103896.9863</v>
      </c>
      <c r="I1086" s="4">
        <f>IFERROR(Balance[[#This Row],[P/L]]/Balance[[#This Row],[Cumulative sent]],0)</f>
        <v>4.7313812572584588</v>
      </c>
    </row>
    <row r="1087" spans="1:9" x14ac:dyDescent="0.3">
      <c r="A1087" t="s">
        <v>1089</v>
      </c>
      <c r="B1087" s="1">
        <v>-14337.33</v>
      </c>
      <c r="C1087" s="1">
        <v>133948.49</v>
      </c>
      <c r="D1087" s="1">
        <v>0</v>
      </c>
      <c r="E1087" s="21">
        <v>0</v>
      </c>
      <c r="F1087" s="1">
        <v>119611.16</v>
      </c>
      <c r="G1087" s="2">
        <f>IF(ISNUMBER(G1086),G1086+Balance[[#This Row],[Withdrawal/Deposit]],0)</f>
        <v>21959.123699999996</v>
      </c>
      <c r="H1087" s="3">
        <f>Balance[[#This Row],[End of Day Account Value]]-Balance[[#This Row],[Cumulative sent]]</f>
        <v>97652.036300000007</v>
      </c>
      <c r="I1087" s="4">
        <f>IFERROR(Balance[[#This Row],[P/L]]/Balance[[#This Row],[Cumulative sent]],0)</f>
        <v>4.4469914935631074</v>
      </c>
    </row>
    <row r="1088" spans="1:9" x14ac:dyDescent="0.3">
      <c r="A1088" t="s">
        <v>1090</v>
      </c>
      <c r="B1088" s="1">
        <v>-14337.33</v>
      </c>
      <c r="C1088" s="1">
        <v>142879.76999999999</v>
      </c>
      <c r="D1088" s="1">
        <v>0</v>
      </c>
      <c r="E1088" s="21">
        <v>0</v>
      </c>
      <c r="F1088" s="1">
        <v>128542.44</v>
      </c>
      <c r="G1088" s="2">
        <f>IF(ISNUMBER(G1087),G1087+Balance[[#This Row],[Withdrawal/Deposit]],0)</f>
        <v>21959.123699999996</v>
      </c>
      <c r="H1088" s="3">
        <f>Balance[[#This Row],[End of Day Account Value]]-Balance[[#This Row],[Cumulative sent]]</f>
        <v>106583.31630000001</v>
      </c>
      <c r="I1088" s="4">
        <f>IFERROR(Balance[[#This Row],[P/L]]/Balance[[#This Row],[Cumulative sent]],0)</f>
        <v>4.8537144631140281</v>
      </c>
    </row>
    <row r="1089" spans="1:9" x14ac:dyDescent="0.3">
      <c r="A1089" t="s">
        <v>1091</v>
      </c>
      <c r="B1089" s="1">
        <v>-14337.33</v>
      </c>
      <c r="C1089" s="1">
        <v>142871.43</v>
      </c>
      <c r="D1089" s="1">
        <v>0</v>
      </c>
      <c r="E1089" s="21">
        <v>0</v>
      </c>
      <c r="F1089" s="1">
        <v>128534.1</v>
      </c>
      <c r="G1089" s="2">
        <f>IF(ISNUMBER(G1088),G1088+Balance[[#This Row],[Withdrawal/Deposit]],0)</f>
        <v>21959.123699999996</v>
      </c>
      <c r="H1089" s="3">
        <f>Balance[[#This Row],[End of Day Account Value]]-Balance[[#This Row],[Cumulative sent]]</f>
        <v>106574.97630000001</v>
      </c>
      <c r="I1089" s="4">
        <f>IFERROR(Balance[[#This Row],[P/L]]/Balance[[#This Row],[Cumulative sent]],0)</f>
        <v>4.8533346665377195</v>
      </c>
    </row>
    <row r="1090" spans="1:9" x14ac:dyDescent="0.3">
      <c r="A1090" t="s">
        <v>1092</v>
      </c>
      <c r="B1090" s="1">
        <v>-14337.33</v>
      </c>
      <c r="C1090" s="1">
        <v>162258.37</v>
      </c>
      <c r="D1090" s="1">
        <v>0</v>
      </c>
      <c r="E1090" s="21">
        <v>0</v>
      </c>
      <c r="F1090" s="1">
        <v>147921.04</v>
      </c>
      <c r="G1090" s="2">
        <f>IF(ISNUMBER(G1089),G1089+Balance[[#This Row],[Withdrawal/Deposit]],0)</f>
        <v>21959.123699999996</v>
      </c>
      <c r="H1090" s="3">
        <f>Balance[[#This Row],[End of Day Account Value]]-Balance[[#This Row],[Cumulative sent]]</f>
        <v>125961.91630000001</v>
      </c>
      <c r="I1090" s="4">
        <f>IFERROR(Balance[[#This Row],[P/L]]/Balance[[#This Row],[Cumulative sent]],0)</f>
        <v>5.7361995870536502</v>
      </c>
    </row>
    <row r="1091" spans="1:9" x14ac:dyDescent="0.3">
      <c r="A1091" t="s">
        <v>1093</v>
      </c>
      <c r="B1091" s="1">
        <v>-14337.33</v>
      </c>
      <c r="C1091" s="1">
        <v>162361.21</v>
      </c>
      <c r="D1091" s="1">
        <v>0</v>
      </c>
      <c r="E1091" s="21">
        <v>0</v>
      </c>
      <c r="F1091" s="1">
        <v>148023.88</v>
      </c>
      <c r="G1091" s="2">
        <f>IF(ISNUMBER(G1090),G1090+Balance[[#This Row],[Withdrawal/Deposit]],0)</f>
        <v>21959.123699999996</v>
      </c>
      <c r="H1091" s="3">
        <f>Balance[[#This Row],[End of Day Account Value]]-Balance[[#This Row],[Cumulative sent]]</f>
        <v>126064.75630000001</v>
      </c>
      <c r="I1091" s="4">
        <f>IFERROR(Balance[[#This Row],[P/L]]/Balance[[#This Row],[Cumulative sent]],0)</f>
        <v>5.7408828340449682</v>
      </c>
    </row>
    <row r="1092" spans="1:9" x14ac:dyDescent="0.3">
      <c r="A1092" t="s">
        <v>1094</v>
      </c>
      <c r="B1092" s="1">
        <v>-14337.33</v>
      </c>
      <c r="C1092" s="1">
        <v>163339.47</v>
      </c>
      <c r="D1092" s="1">
        <v>0</v>
      </c>
      <c r="E1092" s="21">
        <v>0</v>
      </c>
      <c r="F1092" s="1">
        <v>149002.14000000001</v>
      </c>
      <c r="G1092" s="2">
        <f>IF(ISNUMBER(G1091),G1091+Balance[[#This Row],[Withdrawal/Deposit]],0)</f>
        <v>21959.123699999996</v>
      </c>
      <c r="H1092" s="3">
        <f>Balance[[#This Row],[End of Day Account Value]]-Balance[[#This Row],[Cumulative sent]]</f>
        <v>127043.01630000002</v>
      </c>
      <c r="I1092" s="4">
        <f>IFERROR(Balance[[#This Row],[P/L]]/Balance[[#This Row],[Cumulative sent]],0)</f>
        <v>5.7854319705845114</v>
      </c>
    </row>
    <row r="1093" spans="1:9" x14ac:dyDescent="0.3">
      <c r="A1093" t="s">
        <v>1095</v>
      </c>
      <c r="B1093" s="1">
        <v>-14337.33</v>
      </c>
      <c r="C1093" s="1">
        <v>149060.42000000001</v>
      </c>
      <c r="D1093" s="1">
        <v>0</v>
      </c>
      <c r="E1093" s="21">
        <v>0</v>
      </c>
      <c r="F1093" s="1">
        <v>134723.09</v>
      </c>
      <c r="G1093" s="2">
        <f>IF(ISNUMBER(G1092),G1092+Balance[[#This Row],[Withdrawal/Deposit]],0)</f>
        <v>21959.123699999996</v>
      </c>
      <c r="H1093" s="3">
        <f>Balance[[#This Row],[End of Day Account Value]]-Balance[[#This Row],[Cumulative sent]]</f>
        <v>112763.9663</v>
      </c>
      <c r="I1093" s="4">
        <f>IFERROR(Balance[[#This Row],[P/L]]/Balance[[#This Row],[Cumulative sent]],0)</f>
        <v>5.1351760589608597</v>
      </c>
    </row>
    <row r="1094" spans="1:9" x14ac:dyDescent="0.3">
      <c r="A1094" t="s">
        <v>1096</v>
      </c>
      <c r="B1094" s="1">
        <v>-14337.33</v>
      </c>
      <c r="C1094" s="1">
        <v>161612.76999999999</v>
      </c>
      <c r="D1094" s="1">
        <v>0</v>
      </c>
      <c r="E1094" s="21">
        <v>0</v>
      </c>
      <c r="F1094" s="1">
        <v>147275.44</v>
      </c>
      <c r="G1094" s="2">
        <f>IF(ISNUMBER(G1093),G1093+Balance[[#This Row],[Withdrawal/Deposit]],0)</f>
        <v>21959.123699999996</v>
      </c>
      <c r="H1094" s="3">
        <f>Balance[[#This Row],[End of Day Account Value]]-Balance[[#This Row],[Cumulative sent]]</f>
        <v>125316.31630000001</v>
      </c>
      <c r="I1094" s="4">
        <f>IFERROR(Balance[[#This Row],[P/L]]/Balance[[#This Row],[Cumulative sent]],0)</f>
        <v>5.7067995067580961</v>
      </c>
    </row>
    <row r="1095" spans="1:9" x14ac:dyDescent="0.3">
      <c r="A1095" t="s">
        <v>1097</v>
      </c>
      <c r="B1095" s="1">
        <v>-14337.33</v>
      </c>
      <c r="C1095" s="1">
        <v>156669.88</v>
      </c>
      <c r="D1095" s="1">
        <v>0</v>
      </c>
      <c r="E1095" s="21">
        <v>0</v>
      </c>
      <c r="F1095" s="1">
        <v>142332.54999999999</v>
      </c>
      <c r="G1095" s="2">
        <f>IF(ISNUMBER(G1094),G1094+Balance[[#This Row],[Withdrawal/Deposit]],0)</f>
        <v>21959.123699999996</v>
      </c>
      <c r="H1095" s="3">
        <f>Balance[[#This Row],[End of Day Account Value]]-Balance[[#This Row],[Cumulative sent]]</f>
        <v>120373.42629999999</v>
      </c>
      <c r="I1095" s="4">
        <f>IFERROR(Balance[[#This Row],[P/L]]/Balance[[#This Row],[Cumulative sent]],0)</f>
        <v>5.4817044589078936</v>
      </c>
    </row>
    <row r="1096" spans="1:9" x14ac:dyDescent="0.3">
      <c r="A1096" t="s">
        <v>1098</v>
      </c>
      <c r="B1096" s="1">
        <v>-23187.56</v>
      </c>
      <c r="C1096" s="1">
        <v>164481.60999999999</v>
      </c>
      <c r="D1096" s="1">
        <v>-12.95</v>
      </c>
      <c r="E1096" s="21">
        <v>0</v>
      </c>
      <c r="F1096" s="1">
        <v>141294.04999999999</v>
      </c>
      <c r="G1096" s="2">
        <f>IF(ISNUMBER(G1095),G1095+Balance[[#This Row],[Withdrawal/Deposit]],0)</f>
        <v>21959.123699999996</v>
      </c>
      <c r="H1096" s="3">
        <f>Balance[[#This Row],[End of Day Account Value]]-Balance[[#This Row],[Cumulative sent]]</f>
        <v>119334.92629999999</v>
      </c>
      <c r="I1096" s="4">
        <f>IFERROR(Balance[[#This Row],[P/L]]/Balance[[#This Row],[Cumulative sent]],0)</f>
        <v>5.4344120435006253</v>
      </c>
    </row>
    <row r="1097" spans="1:9" x14ac:dyDescent="0.3">
      <c r="A1097" t="s">
        <v>1099</v>
      </c>
      <c r="B1097" s="1">
        <v>-23187.56</v>
      </c>
      <c r="C1097" s="1">
        <v>161056.12</v>
      </c>
      <c r="D1097" s="1">
        <v>0</v>
      </c>
      <c r="E1097" s="21">
        <v>0</v>
      </c>
      <c r="F1097" s="1">
        <v>137868.56</v>
      </c>
      <c r="G1097" s="2">
        <f>IF(ISNUMBER(G1096),G1096+Balance[[#This Row],[Withdrawal/Deposit]],0)</f>
        <v>21959.123699999996</v>
      </c>
      <c r="H1097" s="3">
        <f>Balance[[#This Row],[End of Day Account Value]]-Balance[[#This Row],[Cumulative sent]]</f>
        <v>115909.4363</v>
      </c>
      <c r="I1097" s="4">
        <f>IFERROR(Balance[[#This Row],[P/L]]/Balance[[#This Row],[Cumulative sent]],0)</f>
        <v>5.2784181137428545</v>
      </c>
    </row>
    <row r="1098" spans="1:9" x14ac:dyDescent="0.3">
      <c r="A1098" t="s">
        <v>1100</v>
      </c>
      <c r="B1098" s="1">
        <v>-18633.02</v>
      </c>
      <c r="C1098" s="1">
        <v>190913.84</v>
      </c>
      <c r="D1098" s="1">
        <v>0</v>
      </c>
      <c r="E1098" s="21">
        <v>4554.54</v>
      </c>
      <c r="F1098" s="1">
        <v>172280.82</v>
      </c>
      <c r="G1098" s="2">
        <f>IF(ISNUMBER(G1097),G1097+Balance[[#This Row],[Withdrawal/Deposit]],0)</f>
        <v>26513.663699999997</v>
      </c>
      <c r="H1098" s="3">
        <f>Balance[[#This Row],[End of Day Account Value]]-Balance[[#This Row],[Cumulative sent]]</f>
        <v>145767.1563</v>
      </c>
      <c r="I1098" s="4">
        <f>IFERROR(Balance[[#This Row],[P/L]]/Balance[[#This Row],[Cumulative sent]],0)</f>
        <v>5.4978126730935344</v>
      </c>
    </row>
    <row r="1099" spans="1:9" x14ac:dyDescent="0.3">
      <c r="A1099" t="s">
        <v>1101</v>
      </c>
      <c r="B1099" s="1">
        <v>-18633.02</v>
      </c>
      <c r="C1099" s="1">
        <v>183230.9</v>
      </c>
      <c r="D1099" s="1">
        <v>0</v>
      </c>
      <c r="E1099" s="21">
        <v>0</v>
      </c>
      <c r="F1099" s="1">
        <v>164597.88</v>
      </c>
      <c r="G1099" s="2">
        <f>IF(ISNUMBER(G1098),G1098+Balance[[#This Row],[Withdrawal/Deposit]],0)</f>
        <v>26513.663699999997</v>
      </c>
      <c r="H1099" s="3">
        <f>Balance[[#This Row],[End of Day Account Value]]-Balance[[#This Row],[Cumulative sent]]</f>
        <v>138084.2163</v>
      </c>
      <c r="I1099" s="4">
        <f>IFERROR(Balance[[#This Row],[P/L]]/Balance[[#This Row],[Cumulative sent]],0)</f>
        <v>5.2080398191065544</v>
      </c>
    </row>
    <row r="1100" spans="1:9" x14ac:dyDescent="0.3">
      <c r="A1100" t="s">
        <v>1102</v>
      </c>
      <c r="B1100" s="1">
        <v>-18633.02</v>
      </c>
      <c r="C1100" s="1">
        <v>187829.24</v>
      </c>
      <c r="D1100" s="1">
        <v>0</v>
      </c>
      <c r="E1100" s="21">
        <v>0</v>
      </c>
      <c r="F1100" s="1">
        <v>169196.22</v>
      </c>
      <c r="G1100" s="2">
        <f>IF(ISNUMBER(G1099),G1099+Balance[[#This Row],[Withdrawal/Deposit]],0)</f>
        <v>26513.663699999997</v>
      </c>
      <c r="H1100" s="3">
        <f>Balance[[#This Row],[End of Day Account Value]]-Balance[[#This Row],[Cumulative sent]]</f>
        <v>142682.5563</v>
      </c>
      <c r="I1100" s="4">
        <f>IFERROR(Balance[[#This Row],[P/L]]/Balance[[#This Row],[Cumulative sent]],0)</f>
        <v>5.3814726593216919</v>
      </c>
    </row>
    <row r="1101" spans="1:9" x14ac:dyDescent="0.3">
      <c r="A1101" t="s">
        <v>1103</v>
      </c>
      <c r="B1101" s="1">
        <v>-18633.02</v>
      </c>
      <c r="C1101" s="1">
        <v>193012.06</v>
      </c>
      <c r="D1101" s="1">
        <v>0</v>
      </c>
      <c r="E1101" s="21">
        <v>0</v>
      </c>
      <c r="F1101" s="1">
        <v>174379.04</v>
      </c>
      <c r="G1101" s="2">
        <f>IF(ISNUMBER(G1100),G1100+Balance[[#This Row],[Withdrawal/Deposit]],0)</f>
        <v>26513.663699999997</v>
      </c>
      <c r="H1101" s="3">
        <f>Balance[[#This Row],[End of Day Account Value]]-Balance[[#This Row],[Cumulative sent]]</f>
        <v>147865.3763</v>
      </c>
      <c r="I1101" s="4">
        <f>IFERROR(Balance[[#This Row],[P/L]]/Balance[[#This Row],[Cumulative sent]],0)</f>
        <v>5.5769499822086077</v>
      </c>
    </row>
    <row r="1102" spans="1:9" x14ac:dyDescent="0.3">
      <c r="A1102" t="s">
        <v>1104</v>
      </c>
      <c r="B1102" s="1">
        <v>-18633.02</v>
      </c>
      <c r="C1102" s="1">
        <v>190625.3</v>
      </c>
      <c r="D1102" s="1">
        <v>0</v>
      </c>
      <c r="E1102" s="21">
        <v>0</v>
      </c>
      <c r="F1102" s="1">
        <v>171992.28</v>
      </c>
      <c r="G1102" s="2">
        <f>IF(ISNUMBER(G1101),G1101+Balance[[#This Row],[Withdrawal/Deposit]],0)</f>
        <v>26513.663699999997</v>
      </c>
      <c r="H1102" s="3">
        <f>Balance[[#This Row],[End of Day Account Value]]-Balance[[#This Row],[Cumulative sent]]</f>
        <v>145478.61629999999</v>
      </c>
      <c r="I1102" s="4">
        <f>IFERROR(Balance[[#This Row],[P/L]]/Balance[[#This Row],[Cumulative sent]],0)</f>
        <v>5.4869299824452407</v>
      </c>
    </row>
    <row r="1103" spans="1:9" x14ac:dyDescent="0.3">
      <c r="A1103" t="s">
        <v>1105</v>
      </c>
      <c r="B1103" s="1">
        <v>-18772.150000000001</v>
      </c>
      <c r="C1103" s="1">
        <v>178980.57</v>
      </c>
      <c r="D1103" s="1">
        <v>0</v>
      </c>
      <c r="E1103" s="21">
        <v>-139.13</v>
      </c>
      <c r="F1103" s="1">
        <v>160208.42000000001</v>
      </c>
      <c r="G1103" s="2">
        <f>IF(ISNUMBER(G1102),G1102+Balance[[#This Row],[Withdrawal/Deposit]],0)</f>
        <v>26374.533699999996</v>
      </c>
      <c r="H1103" s="3">
        <f>Balance[[#This Row],[End of Day Account Value]]-Balance[[#This Row],[Cumulative sent]]</f>
        <v>133833.88630000001</v>
      </c>
      <c r="I1103" s="4">
        <f>IFERROR(Balance[[#This Row],[P/L]]/Balance[[#This Row],[Cumulative sent]],0)</f>
        <v>5.0743602833819974</v>
      </c>
    </row>
    <row r="1104" spans="1:9" x14ac:dyDescent="0.3">
      <c r="A1104" t="s">
        <v>1106</v>
      </c>
      <c r="B1104" s="1">
        <v>-18781.099999999999</v>
      </c>
      <c r="C1104" s="1">
        <v>179887.34</v>
      </c>
      <c r="D1104" s="1">
        <v>0</v>
      </c>
      <c r="E1104" s="21">
        <v>-8.9499999999999993</v>
      </c>
      <c r="F1104" s="1">
        <v>161106.23999999999</v>
      </c>
      <c r="G1104" s="2">
        <f>IF(ISNUMBER(G1103),G1103+Balance[[#This Row],[Withdrawal/Deposit]],0)</f>
        <v>26365.583699999996</v>
      </c>
      <c r="H1104" s="3">
        <f>Balance[[#This Row],[End of Day Account Value]]-Balance[[#This Row],[Cumulative sent]]</f>
        <v>134740.6563</v>
      </c>
      <c r="I1104" s="4">
        <f>IFERROR(Balance[[#This Row],[P/L]]/Balance[[#This Row],[Cumulative sent]],0)</f>
        <v>5.1104749977524691</v>
      </c>
    </row>
    <row r="1105" spans="1:9" x14ac:dyDescent="0.3">
      <c r="A1105" t="s">
        <v>1107</v>
      </c>
      <c r="B1105" s="1">
        <v>-18781.099999999999</v>
      </c>
      <c r="C1105" s="1">
        <v>175478.37</v>
      </c>
      <c r="D1105" s="1">
        <v>0</v>
      </c>
      <c r="E1105" s="21">
        <v>0</v>
      </c>
      <c r="F1105" s="1">
        <v>156697.26999999999</v>
      </c>
      <c r="G1105" s="2">
        <f>IF(ISNUMBER(G1104),G1104+Balance[[#This Row],[Withdrawal/Deposit]],0)</f>
        <v>26365.583699999996</v>
      </c>
      <c r="H1105" s="3">
        <f>Balance[[#This Row],[End of Day Account Value]]-Balance[[#This Row],[Cumulative sent]]</f>
        <v>130331.6863</v>
      </c>
      <c r="I1105" s="4">
        <f>IFERROR(Balance[[#This Row],[P/L]]/Balance[[#This Row],[Cumulative sent]],0)</f>
        <v>4.9432505565958706</v>
      </c>
    </row>
    <row r="1106" spans="1:9" x14ac:dyDescent="0.3">
      <c r="A1106" t="s">
        <v>1108</v>
      </c>
      <c r="B1106" s="1">
        <v>-18781.099999999999</v>
      </c>
      <c r="C1106" s="1">
        <v>168160.35</v>
      </c>
      <c r="D1106" s="1">
        <v>0</v>
      </c>
      <c r="E1106" s="21">
        <v>0</v>
      </c>
      <c r="F1106" s="1">
        <v>149379.25</v>
      </c>
      <c r="G1106" s="2">
        <f>IF(ISNUMBER(G1105),G1105+Balance[[#This Row],[Withdrawal/Deposit]],0)</f>
        <v>26365.583699999996</v>
      </c>
      <c r="H1106" s="3">
        <f>Balance[[#This Row],[End of Day Account Value]]-Balance[[#This Row],[Cumulative sent]]</f>
        <v>123013.66630000001</v>
      </c>
      <c r="I1106" s="4">
        <f>IFERROR(Balance[[#This Row],[P/L]]/Balance[[#This Row],[Cumulative sent]],0)</f>
        <v>4.6656909894242178</v>
      </c>
    </row>
    <row r="1107" spans="1:9" x14ac:dyDescent="0.3">
      <c r="A1107" t="s">
        <v>1109</v>
      </c>
      <c r="B1107" s="1">
        <v>-18781.099999999999</v>
      </c>
      <c r="C1107" s="1">
        <v>156497.1</v>
      </c>
      <c r="D1107" s="1">
        <v>0</v>
      </c>
      <c r="E1107" s="21">
        <v>0</v>
      </c>
      <c r="F1107" s="1">
        <v>137716</v>
      </c>
      <c r="G1107" s="2">
        <f>IF(ISNUMBER(G1106),G1106+Balance[[#This Row],[Withdrawal/Deposit]],0)</f>
        <v>26365.583699999996</v>
      </c>
      <c r="H1107" s="3">
        <f>Balance[[#This Row],[End of Day Account Value]]-Balance[[#This Row],[Cumulative sent]]</f>
        <v>111350.41630000001</v>
      </c>
      <c r="I1107" s="4">
        <f>IFERROR(Balance[[#This Row],[P/L]]/Balance[[#This Row],[Cumulative sent]],0)</f>
        <v>4.223324526663145</v>
      </c>
    </row>
    <row r="1108" spans="1:9" x14ac:dyDescent="0.3">
      <c r="A1108" t="s">
        <v>1110</v>
      </c>
      <c r="B1108" s="1">
        <v>-18781.099999999999</v>
      </c>
      <c r="C1108" s="1">
        <v>157880.4</v>
      </c>
      <c r="D1108" s="1">
        <v>0</v>
      </c>
      <c r="E1108" s="21">
        <v>0</v>
      </c>
      <c r="F1108" s="1">
        <v>139099.29999999999</v>
      </c>
      <c r="G1108" s="2">
        <f>IF(ISNUMBER(G1107),G1107+Balance[[#This Row],[Withdrawal/Deposit]],0)</f>
        <v>26365.583699999996</v>
      </c>
      <c r="H1108" s="3">
        <f>Balance[[#This Row],[End of Day Account Value]]-Balance[[#This Row],[Cumulative sent]]</f>
        <v>112733.7163</v>
      </c>
      <c r="I1108" s="4">
        <f>IFERROR(Balance[[#This Row],[P/L]]/Balance[[#This Row],[Cumulative sent]],0)</f>
        <v>4.275790651279987</v>
      </c>
    </row>
    <row r="1109" spans="1:9" x14ac:dyDescent="0.3">
      <c r="A1109" t="s">
        <v>1111</v>
      </c>
      <c r="B1109" s="1">
        <v>-18781.099999999999</v>
      </c>
      <c r="C1109" s="1">
        <v>155250.44</v>
      </c>
      <c r="D1109" s="1">
        <v>0</v>
      </c>
      <c r="E1109" s="21">
        <v>0</v>
      </c>
      <c r="F1109" s="1">
        <v>136469.34</v>
      </c>
      <c r="G1109" s="2">
        <f>IF(ISNUMBER(G1108),G1108+Balance[[#This Row],[Withdrawal/Deposit]],0)</f>
        <v>26365.583699999996</v>
      </c>
      <c r="H1109" s="3">
        <f>Balance[[#This Row],[End of Day Account Value]]-Balance[[#This Row],[Cumulative sent]]</f>
        <v>110103.75630000001</v>
      </c>
      <c r="I1109" s="4">
        <f>IFERROR(Balance[[#This Row],[P/L]]/Balance[[#This Row],[Cumulative sent]],0)</f>
        <v>4.1760409157943288</v>
      </c>
    </row>
    <row r="1110" spans="1:9" x14ac:dyDescent="0.3">
      <c r="A1110" t="s">
        <v>1112</v>
      </c>
      <c r="B1110" s="1">
        <v>-18781.099999999999</v>
      </c>
      <c r="C1110" s="1">
        <v>151420.79999999999</v>
      </c>
      <c r="D1110" s="1">
        <v>0</v>
      </c>
      <c r="E1110" s="21">
        <v>0</v>
      </c>
      <c r="F1110" s="1">
        <v>132639.70000000001</v>
      </c>
      <c r="G1110" s="2">
        <f>IF(ISNUMBER(G1109),G1109+Balance[[#This Row],[Withdrawal/Deposit]],0)</f>
        <v>26365.583699999996</v>
      </c>
      <c r="H1110" s="3">
        <f>Balance[[#This Row],[End of Day Account Value]]-Balance[[#This Row],[Cumulative sent]]</f>
        <v>106274.11630000002</v>
      </c>
      <c r="I1110" s="4">
        <f>IFERROR(Balance[[#This Row],[P/L]]/Balance[[#This Row],[Cumulative sent]],0)</f>
        <v>4.030789437823068</v>
      </c>
    </row>
    <row r="1111" spans="1:9" x14ac:dyDescent="0.3">
      <c r="A1111" t="s">
        <v>1113</v>
      </c>
      <c r="B1111" s="1">
        <v>-18781.099999999999</v>
      </c>
      <c r="C1111" s="1">
        <v>156758.22</v>
      </c>
      <c r="D1111" s="1">
        <v>0</v>
      </c>
      <c r="E1111" s="21">
        <v>0</v>
      </c>
      <c r="F1111" s="1">
        <v>137977.12</v>
      </c>
      <c r="G1111" s="2">
        <f>IF(ISNUMBER(G1110),G1110+Balance[[#This Row],[Withdrawal/Deposit]],0)</f>
        <v>26365.583699999996</v>
      </c>
      <c r="H1111" s="3">
        <f>Balance[[#This Row],[End of Day Account Value]]-Balance[[#This Row],[Cumulative sent]]</f>
        <v>111611.53630000001</v>
      </c>
      <c r="I1111" s="4">
        <f>IFERROR(Balance[[#This Row],[P/L]]/Balance[[#This Row],[Cumulative sent]],0)</f>
        <v>4.2332283468467278</v>
      </c>
    </row>
    <row r="1112" spans="1:9" x14ac:dyDescent="0.3">
      <c r="A1112" t="s">
        <v>1114</v>
      </c>
      <c r="B1112" s="1">
        <v>-18781.099999999999</v>
      </c>
      <c r="C1112" s="1">
        <v>160563.04999999999</v>
      </c>
      <c r="D1112" s="1">
        <v>0</v>
      </c>
      <c r="E1112" s="21">
        <v>0</v>
      </c>
      <c r="F1112" s="1">
        <v>141781.95000000001</v>
      </c>
      <c r="G1112" s="2">
        <f>IF(ISNUMBER(G1111),G1111+Balance[[#This Row],[Withdrawal/Deposit]],0)</f>
        <v>26365.583699999996</v>
      </c>
      <c r="H1112" s="3">
        <f>Balance[[#This Row],[End of Day Account Value]]-Balance[[#This Row],[Cumulative sent]]</f>
        <v>115416.36630000002</v>
      </c>
      <c r="I1112" s="4">
        <f>IFERROR(Balance[[#This Row],[P/L]]/Balance[[#This Row],[Cumulative sent]],0)</f>
        <v>4.3775388253589105</v>
      </c>
    </row>
    <row r="1113" spans="1:9" x14ac:dyDescent="0.3">
      <c r="A1113" t="s">
        <v>1115</v>
      </c>
      <c r="B1113" s="1">
        <v>-18781.099999999999</v>
      </c>
      <c r="C1113" s="1">
        <v>162189.46</v>
      </c>
      <c r="D1113" s="1">
        <v>0</v>
      </c>
      <c r="E1113" s="21">
        <v>0</v>
      </c>
      <c r="F1113" s="1">
        <v>143408.35999999999</v>
      </c>
      <c r="G1113" s="2">
        <f>IF(ISNUMBER(G1112),G1112+Balance[[#This Row],[Withdrawal/Deposit]],0)</f>
        <v>26365.583699999996</v>
      </c>
      <c r="H1113" s="3">
        <f>Balance[[#This Row],[End of Day Account Value]]-Balance[[#This Row],[Cumulative sent]]</f>
        <v>117042.7763</v>
      </c>
      <c r="I1113" s="4">
        <f>IFERROR(Balance[[#This Row],[P/L]]/Balance[[#This Row],[Cumulative sent]],0)</f>
        <v>4.4392256826842038</v>
      </c>
    </row>
    <row r="1114" spans="1:9" x14ac:dyDescent="0.3">
      <c r="A1114" t="s">
        <v>1116</v>
      </c>
      <c r="B1114" s="1">
        <v>-18781.099999999999</v>
      </c>
      <c r="C1114" s="1">
        <v>157608.85</v>
      </c>
      <c r="D1114" s="1">
        <v>0</v>
      </c>
      <c r="E1114" s="21">
        <v>0</v>
      </c>
      <c r="F1114" s="1">
        <v>138827.75</v>
      </c>
      <c r="G1114" s="2">
        <f>IF(ISNUMBER(G1113),G1113+Balance[[#This Row],[Withdrawal/Deposit]],0)</f>
        <v>26365.583699999996</v>
      </c>
      <c r="H1114" s="3">
        <f>Balance[[#This Row],[End of Day Account Value]]-Balance[[#This Row],[Cumulative sent]]</f>
        <v>112462.16630000001</v>
      </c>
      <c r="I1114" s="4">
        <f>IFERROR(Balance[[#This Row],[P/L]]/Balance[[#This Row],[Cumulative sent]],0)</f>
        <v>4.2654912396269093</v>
      </c>
    </row>
    <row r="1115" spans="1:9" x14ac:dyDescent="0.3">
      <c r="A1115" t="s">
        <v>1117</v>
      </c>
      <c r="B1115" s="1">
        <v>-18781.099999999999</v>
      </c>
      <c r="C1115" s="1">
        <v>173892.98</v>
      </c>
      <c r="D1115" s="1">
        <v>0</v>
      </c>
      <c r="E1115" s="21">
        <v>0</v>
      </c>
      <c r="F1115" s="1">
        <v>155111.88</v>
      </c>
      <c r="G1115" s="2">
        <f>IF(ISNUMBER(G1114),G1114+Balance[[#This Row],[Withdrawal/Deposit]],0)</f>
        <v>26365.583699999996</v>
      </c>
      <c r="H1115" s="3">
        <f>Balance[[#This Row],[End of Day Account Value]]-Balance[[#This Row],[Cumulative sent]]</f>
        <v>128746.29630000002</v>
      </c>
      <c r="I1115" s="4">
        <f>IFERROR(Balance[[#This Row],[P/L]]/Balance[[#This Row],[Cumulative sent]],0)</f>
        <v>4.8831195153855074</v>
      </c>
    </row>
    <row r="1116" spans="1:9" x14ac:dyDescent="0.3">
      <c r="A1116" t="s">
        <v>1118</v>
      </c>
      <c r="B1116" s="1">
        <v>-18781.099999999999</v>
      </c>
      <c r="C1116" s="1">
        <v>172588.7</v>
      </c>
      <c r="D1116" s="1">
        <v>0</v>
      </c>
      <c r="E1116" s="21">
        <v>0</v>
      </c>
      <c r="F1116" s="1">
        <v>153807.6</v>
      </c>
      <c r="G1116" s="2">
        <f>IF(ISNUMBER(G1115),G1115+Balance[[#This Row],[Withdrawal/Deposit]],0)</f>
        <v>26365.583699999996</v>
      </c>
      <c r="H1116" s="3">
        <f>Balance[[#This Row],[End of Day Account Value]]-Balance[[#This Row],[Cumulative sent]]</f>
        <v>127442.01630000002</v>
      </c>
      <c r="I1116" s="4">
        <f>IFERROR(Balance[[#This Row],[P/L]]/Balance[[#This Row],[Cumulative sent]],0)</f>
        <v>4.8336504797350663</v>
      </c>
    </row>
    <row r="1117" spans="1:9" x14ac:dyDescent="0.3">
      <c r="A1117" t="s">
        <v>1119</v>
      </c>
      <c r="B1117" s="1">
        <v>-18781.099999999999</v>
      </c>
      <c r="C1117" s="1">
        <v>172511.31</v>
      </c>
      <c r="D1117" s="1">
        <v>0</v>
      </c>
      <c r="E1117" s="21">
        <v>0</v>
      </c>
      <c r="F1117" s="1">
        <v>153730.21</v>
      </c>
      <c r="G1117" s="2">
        <f>IF(ISNUMBER(G1116),G1116+Balance[[#This Row],[Withdrawal/Deposit]],0)</f>
        <v>26365.583699999996</v>
      </c>
      <c r="H1117" s="3">
        <f>Balance[[#This Row],[End of Day Account Value]]-Balance[[#This Row],[Cumulative sent]]</f>
        <v>127364.6263</v>
      </c>
      <c r="I1117" s="4">
        <f>IFERROR(Balance[[#This Row],[P/L]]/Balance[[#This Row],[Cumulative sent]],0)</f>
        <v>4.8307152137883458</v>
      </c>
    </row>
    <row r="1118" spans="1:9" x14ac:dyDescent="0.3">
      <c r="A1118" t="s">
        <v>1120</v>
      </c>
      <c r="B1118" s="1">
        <v>-18781.099999999999</v>
      </c>
      <c r="C1118" s="1">
        <v>171496.39</v>
      </c>
      <c r="D1118" s="1">
        <v>0</v>
      </c>
      <c r="E1118" s="21">
        <v>0</v>
      </c>
      <c r="F1118" s="1">
        <v>152715.29</v>
      </c>
      <c r="G1118" s="2">
        <f>IF(ISNUMBER(G1117),G1117+Balance[[#This Row],[Withdrawal/Deposit]],0)</f>
        <v>26365.583699999996</v>
      </c>
      <c r="H1118" s="3">
        <f>Balance[[#This Row],[End of Day Account Value]]-Balance[[#This Row],[Cumulative sent]]</f>
        <v>126349.70630000002</v>
      </c>
      <c r="I1118" s="4">
        <f>IFERROR(Balance[[#This Row],[P/L]]/Balance[[#This Row],[Cumulative sent]],0)</f>
        <v>4.7922210916195285</v>
      </c>
    </row>
    <row r="1119" spans="1:9" x14ac:dyDescent="0.3">
      <c r="A1119" t="s">
        <v>1121</v>
      </c>
      <c r="B1119" s="1">
        <v>-18781.099999999999</v>
      </c>
      <c r="C1119" s="1">
        <v>175214.92</v>
      </c>
      <c r="D1119" s="1">
        <v>0</v>
      </c>
      <c r="E1119" s="21">
        <v>0</v>
      </c>
      <c r="F1119" s="1">
        <v>156433.82</v>
      </c>
      <c r="G1119" s="2">
        <f>IF(ISNUMBER(G1118),G1118+Balance[[#This Row],[Withdrawal/Deposit]],0)</f>
        <v>26365.583699999996</v>
      </c>
      <c r="H1119" s="3">
        <f>Balance[[#This Row],[End of Day Account Value]]-Balance[[#This Row],[Cumulative sent]]</f>
        <v>130068.23630000002</v>
      </c>
      <c r="I1119" s="4">
        <f>IFERROR(Balance[[#This Row],[P/L]]/Balance[[#This Row],[Cumulative sent]],0)</f>
        <v>4.9332583636295544</v>
      </c>
    </row>
    <row r="1120" spans="1:9" x14ac:dyDescent="0.3">
      <c r="A1120" t="s">
        <v>1122</v>
      </c>
      <c r="B1120" s="1">
        <v>-18790.05</v>
      </c>
      <c r="C1120" s="1">
        <v>174124.61</v>
      </c>
      <c r="D1120" s="1">
        <v>0</v>
      </c>
      <c r="E1120" s="21">
        <v>-8.9499999999999993</v>
      </c>
      <c r="F1120" s="1">
        <v>155334.56</v>
      </c>
      <c r="G1120" s="2">
        <f>IF(ISNUMBER(G1119),G1119+Balance[[#This Row],[Withdrawal/Deposit]],0)</f>
        <v>26356.633699999995</v>
      </c>
      <c r="H1120" s="3">
        <f>Balance[[#This Row],[End of Day Account Value]]-Balance[[#This Row],[Cumulative sent]]</f>
        <v>128977.92630000001</v>
      </c>
      <c r="I1120" s="4">
        <f>IFERROR(Balance[[#This Row],[P/L]]/Balance[[#This Row],[Cumulative sent]],0)</f>
        <v>4.893565990561231</v>
      </c>
    </row>
    <row r="1121" spans="1:9" x14ac:dyDescent="0.3">
      <c r="A1121" t="s">
        <v>1123</v>
      </c>
      <c r="B1121" s="1">
        <v>-18790.05</v>
      </c>
      <c r="C1121" s="1">
        <v>168392.74</v>
      </c>
      <c r="D1121" s="1">
        <v>0</v>
      </c>
      <c r="E1121" s="21">
        <v>0</v>
      </c>
      <c r="F1121" s="1">
        <v>149602.69</v>
      </c>
      <c r="G1121" s="2">
        <f>IF(ISNUMBER(G1120),G1120+Balance[[#This Row],[Withdrawal/Deposit]],0)</f>
        <v>26356.633699999995</v>
      </c>
      <c r="H1121" s="3">
        <f>Balance[[#This Row],[End of Day Account Value]]-Balance[[#This Row],[Cumulative sent]]</f>
        <v>123246.05630000001</v>
      </c>
      <c r="I1121" s="4">
        <f>IFERROR(Balance[[#This Row],[P/L]]/Balance[[#This Row],[Cumulative sent]],0)</f>
        <v>4.6760924669981669</v>
      </c>
    </row>
    <row r="1122" spans="1:9" x14ac:dyDescent="0.3">
      <c r="A1122" t="s">
        <v>1124</v>
      </c>
      <c r="B1122" s="1">
        <v>-18790.05</v>
      </c>
      <c r="C1122" s="1">
        <v>160572.34</v>
      </c>
      <c r="D1122" s="1">
        <v>0</v>
      </c>
      <c r="E1122" s="21">
        <v>0</v>
      </c>
      <c r="F1122" s="1">
        <v>141782.29</v>
      </c>
      <c r="G1122" s="2">
        <f>IF(ISNUMBER(G1121),G1121+Balance[[#This Row],[Withdrawal/Deposit]],0)</f>
        <v>26356.633699999995</v>
      </c>
      <c r="H1122" s="3">
        <f>Balance[[#This Row],[End of Day Account Value]]-Balance[[#This Row],[Cumulative sent]]</f>
        <v>115425.65630000002</v>
      </c>
      <c r="I1122" s="4">
        <f>IFERROR(Balance[[#This Row],[P/L]]/Balance[[#This Row],[Cumulative sent]],0)</f>
        <v>4.3793777920888299</v>
      </c>
    </row>
    <row r="1123" spans="1:9" x14ac:dyDescent="0.3">
      <c r="A1123" t="s">
        <v>1125</v>
      </c>
      <c r="B1123" s="1">
        <v>-18958.3</v>
      </c>
      <c r="C1123" s="1">
        <v>162281.32999999999</v>
      </c>
      <c r="D1123" s="1">
        <v>0</v>
      </c>
      <c r="E1123" s="21">
        <v>-168.25</v>
      </c>
      <c r="F1123" s="1">
        <v>143323.03</v>
      </c>
      <c r="G1123" s="2">
        <f>IF(ISNUMBER(G1122),G1122+Balance[[#This Row],[Withdrawal/Deposit]],0)</f>
        <v>26188.383699999995</v>
      </c>
      <c r="H1123" s="3">
        <f>Balance[[#This Row],[End of Day Account Value]]-Balance[[#This Row],[Cumulative sent]]</f>
        <v>117134.64630000001</v>
      </c>
      <c r="I1123" s="4">
        <f>IFERROR(Balance[[#This Row],[P/L]]/Balance[[#This Row],[Cumulative sent]],0)</f>
        <v>4.4727711202734524</v>
      </c>
    </row>
    <row r="1124" spans="1:9" x14ac:dyDescent="0.3">
      <c r="A1124" t="s">
        <v>1126</v>
      </c>
      <c r="B1124" s="1">
        <v>-18958.3</v>
      </c>
      <c r="C1124" s="1">
        <v>163048.4</v>
      </c>
      <c r="D1124" s="1">
        <v>0</v>
      </c>
      <c r="E1124" s="21">
        <v>0</v>
      </c>
      <c r="F1124" s="1">
        <v>144090.1</v>
      </c>
      <c r="G1124" s="2">
        <f>IF(ISNUMBER(G1123),G1123+Balance[[#This Row],[Withdrawal/Deposit]],0)</f>
        <v>26188.383699999995</v>
      </c>
      <c r="H1124" s="3">
        <f>Balance[[#This Row],[End of Day Account Value]]-Balance[[#This Row],[Cumulative sent]]</f>
        <v>117901.71630000001</v>
      </c>
      <c r="I1124" s="4">
        <f>IFERROR(Balance[[#This Row],[P/L]]/Balance[[#This Row],[Cumulative sent]],0)</f>
        <v>4.5020615877107391</v>
      </c>
    </row>
    <row r="1125" spans="1:9" x14ac:dyDescent="0.3">
      <c r="A1125" t="s">
        <v>1127</v>
      </c>
      <c r="B1125" s="1">
        <v>-18958.3</v>
      </c>
      <c r="C1125" s="1">
        <v>149901.32999999999</v>
      </c>
      <c r="D1125" s="1">
        <v>0</v>
      </c>
      <c r="E1125" s="21">
        <v>0</v>
      </c>
      <c r="F1125" s="1">
        <v>130943.03</v>
      </c>
      <c r="G1125" s="2">
        <f>IF(ISNUMBER(G1124),G1124+Balance[[#This Row],[Withdrawal/Deposit]],0)</f>
        <v>26188.383699999995</v>
      </c>
      <c r="H1125" s="3">
        <f>Balance[[#This Row],[End of Day Account Value]]-Balance[[#This Row],[Cumulative sent]]</f>
        <v>104754.64630000001</v>
      </c>
      <c r="I1125" s="4">
        <f>IFERROR(Balance[[#This Row],[P/L]]/Balance[[#This Row],[Cumulative sent]],0)</f>
        <v>4.0000424424818561</v>
      </c>
    </row>
    <row r="1126" spans="1:9" x14ac:dyDescent="0.3">
      <c r="A1126" t="s">
        <v>1128</v>
      </c>
      <c r="B1126" s="1">
        <v>-18958.3</v>
      </c>
      <c r="C1126" s="1">
        <v>128131.41</v>
      </c>
      <c r="D1126" s="1">
        <v>0</v>
      </c>
      <c r="E1126" s="21">
        <v>0</v>
      </c>
      <c r="F1126" s="1">
        <v>109173.11</v>
      </c>
      <c r="G1126" s="2">
        <f>IF(ISNUMBER(G1125),G1125+Balance[[#This Row],[Withdrawal/Deposit]],0)</f>
        <v>26188.383699999995</v>
      </c>
      <c r="H1126" s="3">
        <f>Balance[[#This Row],[End of Day Account Value]]-Balance[[#This Row],[Cumulative sent]]</f>
        <v>82984.726300000009</v>
      </c>
      <c r="I1126" s="4">
        <f>IFERROR(Balance[[#This Row],[P/L]]/Balance[[#This Row],[Cumulative sent]],0)</f>
        <v>3.1687608998947128</v>
      </c>
    </row>
    <row r="1127" spans="1:9" x14ac:dyDescent="0.3">
      <c r="A1127" t="s">
        <v>1129</v>
      </c>
      <c r="B1127" s="1">
        <v>-18958.3</v>
      </c>
      <c r="C1127" s="1">
        <v>120982.63</v>
      </c>
      <c r="D1127" s="1">
        <v>0</v>
      </c>
      <c r="E1127" s="21">
        <v>0</v>
      </c>
      <c r="F1127" s="1">
        <v>102024.33</v>
      </c>
      <c r="G1127" s="2">
        <f>IF(ISNUMBER(G1126),G1126+Balance[[#This Row],[Withdrawal/Deposit]],0)</f>
        <v>26188.383699999995</v>
      </c>
      <c r="H1127" s="3">
        <f>Balance[[#This Row],[End of Day Account Value]]-Balance[[#This Row],[Cumulative sent]]</f>
        <v>75835.946300000011</v>
      </c>
      <c r="I1127" s="4">
        <f>IFERROR(Balance[[#This Row],[P/L]]/Balance[[#This Row],[Cumulative sent]],0)</f>
        <v>2.8957856723322726</v>
      </c>
    </row>
    <row r="1128" spans="1:9" x14ac:dyDescent="0.3">
      <c r="A1128" t="s">
        <v>1130</v>
      </c>
      <c r="B1128" s="1">
        <v>-18958.3</v>
      </c>
      <c r="C1128" s="1">
        <v>120707.02</v>
      </c>
      <c r="D1128" s="1">
        <v>0</v>
      </c>
      <c r="E1128" s="21">
        <v>0</v>
      </c>
      <c r="F1128" s="1">
        <v>101748.72</v>
      </c>
      <c r="G1128" s="2">
        <f>IF(ISNUMBER(G1127),G1127+Balance[[#This Row],[Withdrawal/Deposit]],0)</f>
        <v>26188.383699999995</v>
      </c>
      <c r="H1128" s="3">
        <f>Balance[[#This Row],[End of Day Account Value]]-Balance[[#This Row],[Cumulative sent]]</f>
        <v>75560.33630000001</v>
      </c>
      <c r="I1128" s="4">
        <f>IFERROR(Balance[[#This Row],[P/L]]/Balance[[#This Row],[Cumulative sent]],0)</f>
        <v>2.8852615405967197</v>
      </c>
    </row>
    <row r="1129" spans="1:9" x14ac:dyDescent="0.3">
      <c r="A1129" t="s">
        <v>1131</v>
      </c>
      <c r="B1129" s="1">
        <v>-18958.3</v>
      </c>
      <c r="C1129" s="1">
        <v>124359.29</v>
      </c>
      <c r="D1129" s="1">
        <v>0</v>
      </c>
      <c r="E1129" s="21">
        <v>0</v>
      </c>
      <c r="F1129" s="1">
        <v>105400.99</v>
      </c>
      <c r="G1129" s="2">
        <f>IF(ISNUMBER(G1128),G1128+Balance[[#This Row],[Withdrawal/Deposit]],0)</f>
        <v>26188.383699999995</v>
      </c>
      <c r="H1129" s="3">
        <f>Balance[[#This Row],[End of Day Account Value]]-Balance[[#This Row],[Cumulative sent]]</f>
        <v>79212.606300000014</v>
      </c>
      <c r="I1129" s="4">
        <f>IFERROR(Balance[[#This Row],[P/L]]/Balance[[#This Row],[Cumulative sent]],0)</f>
        <v>3.0247229919729652</v>
      </c>
    </row>
    <row r="1130" spans="1:9" x14ac:dyDescent="0.3">
      <c r="A1130" t="s">
        <v>1132</v>
      </c>
      <c r="B1130" s="1">
        <v>-18958.3</v>
      </c>
      <c r="C1130" s="1">
        <v>120907.35</v>
      </c>
      <c r="D1130" s="1">
        <v>0</v>
      </c>
      <c r="E1130" s="21">
        <v>0</v>
      </c>
      <c r="F1130" s="1">
        <v>101949.05</v>
      </c>
      <c r="G1130" s="2">
        <f>IF(ISNUMBER(G1129),G1129+Balance[[#This Row],[Withdrawal/Deposit]],0)</f>
        <v>26188.383699999995</v>
      </c>
      <c r="H1130" s="3">
        <f>Balance[[#This Row],[End of Day Account Value]]-Balance[[#This Row],[Cumulative sent]]</f>
        <v>75760.666300000012</v>
      </c>
      <c r="I1130" s="4">
        <f>IFERROR(Balance[[#This Row],[P/L]]/Balance[[#This Row],[Cumulative sent]],0)</f>
        <v>2.8929111153965574</v>
      </c>
    </row>
    <row r="1131" spans="1:9" x14ac:dyDescent="0.3">
      <c r="A1131" t="s">
        <v>1133</v>
      </c>
      <c r="B1131" s="1">
        <v>-18958.3</v>
      </c>
      <c r="C1131" s="1">
        <v>115539.39</v>
      </c>
      <c r="D1131" s="1">
        <v>0</v>
      </c>
      <c r="E1131" s="21">
        <v>0</v>
      </c>
      <c r="F1131" s="1">
        <v>96581.09</v>
      </c>
      <c r="G1131" s="2">
        <f>IF(ISNUMBER(G1130),G1130+Balance[[#This Row],[Withdrawal/Deposit]],0)</f>
        <v>26188.383699999995</v>
      </c>
      <c r="H1131" s="3">
        <f>Balance[[#This Row],[End of Day Account Value]]-Balance[[#This Row],[Cumulative sent]]</f>
        <v>70392.706300000005</v>
      </c>
      <c r="I1131" s="4">
        <f>IFERROR(Balance[[#This Row],[P/L]]/Balance[[#This Row],[Cumulative sent]],0)</f>
        <v>2.6879362661850728</v>
      </c>
    </row>
    <row r="1132" spans="1:9" x14ac:dyDescent="0.3">
      <c r="A1132" t="s">
        <v>1134</v>
      </c>
      <c r="B1132" s="1">
        <v>-18958.3</v>
      </c>
      <c r="C1132" s="1">
        <v>116494.47</v>
      </c>
      <c r="D1132" s="1">
        <v>0</v>
      </c>
      <c r="E1132" s="21">
        <v>0</v>
      </c>
      <c r="F1132" s="1">
        <v>97536.17</v>
      </c>
      <c r="G1132" s="2">
        <f>IF(ISNUMBER(G1131),G1131+Balance[[#This Row],[Withdrawal/Deposit]],0)</f>
        <v>26188.383699999995</v>
      </c>
      <c r="H1132" s="3">
        <f>Balance[[#This Row],[End of Day Account Value]]-Balance[[#This Row],[Cumulative sent]]</f>
        <v>71347.786300000007</v>
      </c>
      <c r="I1132" s="4">
        <f>IFERROR(Balance[[#This Row],[P/L]]/Balance[[#This Row],[Cumulative sent]],0)</f>
        <v>2.7244058708365428</v>
      </c>
    </row>
    <row r="1133" spans="1:9" x14ac:dyDescent="0.3">
      <c r="A1133" t="s">
        <v>1135</v>
      </c>
      <c r="B1133" s="1">
        <v>-18958.3</v>
      </c>
      <c r="C1133" s="1">
        <v>108279.1</v>
      </c>
      <c r="D1133" s="1">
        <v>0</v>
      </c>
      <c r="E1133" s="21">
        <v>0</v>
      </c>
      <c r="F1133" s="1">
        <v>89320.8</v>
      </c>
      <c r="G1133" s="2">
        <f>IF(ISNUMBER(G1132),G1132+Balance[[#This Row],[Withdrawal/Deposit]],0)</f>
        <v>26188.383699999995</v>
      </c>
      <c r="H1133" s="3">
        <f>Balance[[#This Row],[End of Day Account Value]]-Balance[[#This Row],[Cumulative sent]]</f>
        <v>63132.416300000012</v>
      </c>
      <c r="I1133" s="4">
        <f>IFERROR(Balance[[#This Row],[P/L]]/Balance[[#This Row],[Cumulative sent]],0)</f>
        <v>2.4107030438843013</v>
      </c>
    </row>
    <row r="1134" spans="1:9" x14ac:dyDescent="0.3">
      <c r="A1134" t="s">
        <v>1136</v>
      </c>
      <c r="B1134" s="1">
        <v>-18958.3</v>
      </c>
      <c r="C1134" s="1">
        <v>110827.44</v>
      </c>
      <c r="D1134" s="1">
        <v>0</v>
      </c>
      <c r="E1134" s="21">
        <v>0</v>
      </c>
      <c r="F1134" s="1">
        <v>91869.14</v>
      </c>
      <c r="G1134" s="2">
        <f>IF(ISNUMBER(G1133),G1133+Balance[[#This Row],[Withdrawal/Deposit]],0)</f>
        <v>26188.383699999995</v>
      </c>
      <c r="H1134" s="3">
        <f>Balance[[#This Row],[End of Day Account Value]]-Balance[[#This Row],[Cumulative sent]]</f>
        <v>65680.756300000008</v>
      </c>
      <c r="I1134" s="4">
        <f>IFERROR(Balance[[#This Row],[P/L]]/Balance[[#This Row],[Cumulative sent]],0)</f>
        <v>2.5080110728635772</v>
      </c>
    </row>
    <row r="1135" spans="1:9" x14ac:dyDescent="0.3">
      <c r="A1135" t="s">
        <v>1137</v>
      </c>
      <c r="B1135" s="1">
        <v>-18958.3</v>
      </c>
      <c r="C1135" s="1">
        <v>114281.86</v>
      </c>
      <c r="D1135" s="1">
        <v>0</v>
      </c>
      <c r="E1135" s="21">
        <v>0</v>
      </c>
      <c r="F1135" s="1">
        <v>95323.56</v>
      </c>
      <c r="G1135" s="2">
        <f>IF(ISNUMBER(G1134),G1134+Balance[[#This Row],[Withdrawal/Deposit]],0)</f>
        <v>26188.383699999995</v>
      </c>
      <c r="H1135" s="3">
        <f>Balance[[#This Row],[End of Day Account Value]]-Balance[[#This Row],[Cumulative sent]]</f>
        <v>69135.176300000006</v>
      </c>
      <c r="I1135" s="4">
        <f>IFERROR(Balance[[#This Row],[P/L]]/Balance[[#This Row],[Cumulative sent]],0)</f>
        <v>2.639917647915019</v>
      </c>
    </row>
    <row r="1136" spans="1:9" x14ac:dyDescent="0.3">
      <c r="A1136" t="s">
        <v>1138</v>
      </c>
      <c r="B1136" s="1">
        <v>-18958.3</v>
      </c>
      <c r="C1136" s="1">
        <v>124676.71</v>
      </c>
      <c r="D1136" s="1">
        <v>0</v>
      </c>
      <c r="E1136" s="21">
        <v>0</v>
      </c>
      <c r="F1136" s="1">
        <v>105718.41</v>
      </c>
      <c r="G1136" s="2">
        <f>IF(ISNUMBER(G1135),G1135+Balance[[#This Row],[Withdrawal/Deposit]],0)</f>
        <v>26188.383699999995</v>
      </c>
      <c r="H1136" s="3">
        <f>Balance[[#This Row],[End of Day Account Value]]-Balance[[#This Row],[Cumulative sent]]</f>
        <v>79530.026300000012</v>
      </c>
      <c r="I1136" s="4">
        <f>IFERROR(Balance[[#This Row],[P/L]]/Balance[[#This Row],[Cumulative sent]],0)</f>
        <v>3.0368436330799611</v>
      </c>
    </row>
    <row r="1137" spans="1:9" x14ac:dyDescent="0.3">
      <c r="A1137" t="s">
        <v>1139</v>
      </c>
      <c r="B1137" s="1">
        <v>-18958.3</v>
      </c>
      <c r="C1137" s="1">
        <v>125487.55</v>
      </c>
      <c r="D1137" s="1">
        <v>0</v>
      </c>
      <c r="E1137" s="21">
        <v>0</v>
      </c>
      <c r="F1137" s="1">
        <v>106529.25</v>
      </c>
      <c r="G1137" s="2">
        <f>IF(ISNUMBER(G1136),G1136+Balance[[#This Row],[Withdrawal/Deposit]],0)</f>
        <v>26188.383699999995</v>
      </c>
      <c r="H1137" s="3">
        <f>Balance[[#This Row],[End of Day Account Value]]-Balance[[#This Row],[Cumulative sent]]</f>
        <v>80340.866300000009</v>
      </c>
      <c r="I1137" s="4">
        <f>IFERROR(Balance[[#This Row],[P/L]]/Balance[[#This Row],[Cumulative sent]],0)</f>
        <v>3.0678054522318621</v>
      </c>
    </row>
    <row r="1138" spans="1:9" x14ac:dyDescent="0.3">
      <c r="A1138" t="s">
        <v>1140</v>
      </c>
      <c r="B1138" s="1">
        <v>-18958.3</v>
      </c>
      <c r="C1138" s="1">
        <v>124802.92</v>
      </c>
      <c r="D1138" s="1">
        <v>0</v>
      </c>
      <c r="E1138" s="21">
        <v>0</v>
      </c>
      <c r="F1138" s="1">
        <v>105844.62</v>
      </c>
      <c r="G1138" s="2">
        <f>IF(ISNUMBER(G1137),G1137+Balance[[#This Row],[Withdrawal/Deposit]],0)</f>
        <v>26188.383699999995</v>
      </c>
      <c r="H1138" s="3">
        <f>Balance[[#This Row],[End of Day Account Value]]-Balance[[#This Row],[Cumulative sent]]</f>
        <v>79656.236300000004</v>
      </c>
      <c r="I1138" s="4">
        <f>IFERROR(Balance[[#This Row],[P/L]]/Balance[[#This Row],[Cumulative sent]],0)</f>
        <v>3.0416629453920829</v>
      </c>
    </row>
    <row r="1139" spans="1:9" x14ac:dyDescent="0.3">
      <c r="A1139" t="s">
        <v>1141</v>
      </c>
      <c r="B1139" s="1">
        <v>-18958.3</v>
      </c>
      <c r="C1139" s="1">
        <v>127402.79</v>
      </c>
      <c r="D1139" s="1">
        <v>0</v>
      </c>
      <c r="E1139" s="21">
        <v>0</v>
      </c>
      <c r="F1139" s="1">
        <v>108444.49</v>
      </c>
      <c r="G1139" s="2">
        <f>IF(ISNUMBER(G1138),G1138+Balance[[#This Row],[Withdrawal/Deposit]],0)</f>
        <v>26188.383699999995</v>
      </c>
      <c r="H1139" s="3">
        <f>Balance[[#This Row],[End of Day Account Value]]-Balance[[#This Row],[Cumulative sent]]</f>
        <v>82256.106300000014</v>
      </c>
      <c r="I1139" s="4">
        <f>IFERROR(Balance[[#This Row],[P/L]]/Balance[[#This Row],[Cumulative sent]],0)</f>
        <v>3.1409386406691464</v>
      </c>
    </row>
    <row r="1140" spans="1:9" x14ac:dyDescent="0.3">
      <c r="A1140" t="s">
        <v>1142</v>
      </c>
      <c r="B1140" s="1">
        <v>-18958.3</v>
      </c>
      <c r="C1140" s="1">
        <v>127139.05</v>
      </c>
      <c r="D1140" s="1">
        <v>0</v>
      </c>
      <c r="E1140" s="21">
        <v>0</v>
      </c>
      <c r="F1140" s="1">
        <v>108180.75</v>
      </c>
      <c r="G1140" s="2">
        <f>IF(ISNUMBER(G1139),G1139+Balance[[#This Row],[Withdrawal/Deposit]],0)</f>
        <v>26188.383699999995</v>
      </c>
      <c r="H1140" s="3">
        <f>Balance[[#This Row],[End of Day Account Value]]-Balance[[#This Row],[Cumulative sent]]</f>
        <v>81992.366300000009</v>
      </c>
      <c r="I1140" s="4">
        <f>IFERROR(Balance[[#This Row],[P/L]]/Balance[[#This Row],[Cumulative sent]],0)</f>
        <v>3.1308677633282129</v>
      </c>
    </row>
    <row r="1141" spans="1:9" x14ac:dyDescent="0.3">
      <c r="A1141" t="s">
        <v>1143</v>
      </c>
      <c r="B1141" s="1">
        <v>-18958.3</v>
      </c>
      <c r="C1141" s="1">
        <v>116859.6</v>
      </c>
      <c r="D1141" s="1">
        <v>0</v>
      </c>
      <c r="E1141" s="21">
        <v>0</v>
      </c>
      <c r="F1141" s="1">
        <v>97901.3</v>
      </c>
      <c r="G1141" s="2">
        <f>IF(ISNUMBER(G1140),G1140+Balance[[#This Row],[Withdrawal/Deposit]],0)</f>
        <v>26188.383699999995</v>
      </c>
      <c r="H1141" s="3">
        <f>Balance[[#This Row],[End of Day Account Value]]-Balance[[#This Row],[Cumulative sent]]</f>
        <v>71712.916300000012</v>
      </c>
      <c r="I1141" s="4">
        <f>IFERROR(Balance[[#This Row],[P/L]]/Balance[[#This Row],[Cumulative sent]],0)</f>
        <v>2.7383483120418779</v>
      </c>
    </row>
    <row r="1142" spans="1:9" x14ac:dyDescent="0.3">
      <c r="A1142" t="s">
        <v>1144</v>
      </c>
      <c r="B1142" s="1">
        <v>-18958.3</v>
      </c>
      <c r="C1142" s="1">
        <v>120499.27</v>
      </c>
      <c r="D1142" s="1">
        <v>0</v>
      </c>
      <c r="E1142" s="21">
        <v>0</v>
      </c>
      <c r="F1142" s="1">
        <v>101540.97</v>
      </c>
      <c r="G1142" s="2">
        <f>IF(ISNUMBER(G1141),G1141+Balance[[#This Row],[Withdrawal/Deposit]],0)</f>
        <v>26188.383699999995</v>
      </c>
      <c r="H1142" s="3">
        <f>Balance[[#This Row],[End of Day Account Value]]-Balance[[#This Row],[Cumulative sent]]</f>
        <v>75352.58630000001</v>
      </c>
      <c r="I1142" s="4">
        <f>IFERROR(Balance[[#This Row],[P/L]]/Balance[[#This Row],[Cumulative sent]],0)</f>
        <v>2.8773286340691588</v>
      </c>
    </row>
    <row r="1143" spans="1:9" x14ac:dyDescent="0.3">
      <c r="A1143" t="s">
        <v>1145</v>
      </c>
      <c r="B1143" s="1">
        <v>-18958.3</v>
      </c>
      <c r="C1143" s="1">
        <v>128671.37</v>
      </c>
      <c r="D1143" s="1">
        <v>0</v>
      </c>
      <c r="E1143" s="21">
        <v>0</v>
      </c>
      <c r="F1143" s="1">
        <v>109713.07</v>
      </c>
      <c r="G1143" s="2">
        <f>IF(ISNUMBER(G1142),G1142+Balance[[#This Row],[Withdrawal/Deposit]],0)</f>
        <v>26188.383699999995</v>
      </c>
      <c r="H1143" s="3">
        <f>Balance[[#This Row],[End of Day Account Value]]-Balance[[#This Row],[Cumulative sent]]</f>
        <v>83524.686300000016</v>
      </c>
      <c r="I1143" s="4">
        <f>IFERROR(Balance[[#This Row],[P/L]]/Balance[[#This Row],[Cumulative sent]],0)</f>
        <v>3.1893792017412679</v>
      </c>
    </row>
    <row r="1144" spans="1:9" x14ac:dyDescent="0.3">
      <c r="A1144" t="s">
        <v>1146</v>
      </c>
      <c r="B1144" s="1">
        <v>-18958.3</v>
      </c>
      <c r="C1144" s="1">
        <v>140405.32</v>
      </c>
      <c r="D1144" s="1">
        <v>0</v>
      </c>
      <c r="E1144" s="21">
        <v>0</v>
      </c>
      <c r="F1144" s="1">
        <v>121447.02</v>
      </c>
      <c r="G1144" s="2">
        <f>IF(ISNUMBER(G1143),G1143+Balance[[#This Row],[Withdrawal/Deposit]],0)</f>
        <v>26188.383699999995</v>
      </c>
      <c r="H1144" s="3">
        <f>Balance[[#This Row],[End of Day Account Value]]-Balance[[#This Row],[Cumulative sent]]</f>
        <v>95258.636300000013</v>
      </c>
      <c r="I1144" s="4">
        <f>IFERROR(Balance[[#This Row],[P/L]]/Balance[[#This Row],[Cumulative sent]],0)</f>
        <v>3.6374385449377709</v>
      </c>
    </row>
    <row r="1145" spans="1:9" x14ac:dyDescent="0.3">
      <c r="A1145" t="s">
        <v>1147</v>
      </c>
      <c r="B1145" s="1">
        <v>-18967.25</v>
      </c>
      <c r="C1145" s="1">
        <v>146026.17000000001</v>
      </c>
      <c r="D1145" s="1">
        <v>0</v>
      </c>
      <c r="E1145" s="21">
        <v>-8.9499999999999993</v>
      </c>
      <c r="F1145" s="1">
        <v>127058.92</v>
      </c>
      <c r="G1145" s="2">
        <f>IF(ISNUMBER(G1144),G1144+Balance[[#This Row],[Withdrawal/Deposit]],0)</f>
        <v>26179.433699999994</v>
      </c>
      <c r="H1145" s="3">
        <f>Balance[[#This Row],[End of Day Account Value]]-Balance[[#This Row],[Cumulative sent]]</f>
        <v>100879.4863</v>
      </c>
      <c r="I1145" s="4">
        <f>IFERROR(Balance[[#This Row],[P/L]]/Balance[[#This Row],[Cumulative sent]],0)</f>
        <v>3.853386878265439</v>
      </c>
    </row>
    <row r="1146" spans="1:9" x14ac:dyDescent="0.3">
      <c r="A1146" t="s">
        <v>1148</v>
      </c>
      <c r="B1146" s="1">
        <v>-19142.75</v>
      </c>
      <c r="C1146" s="1">
        <v>137328.26</v>
      </c>
      <c r="D1146" s="1">
        <v>0</v>
      </c>
      <c r="E1146" s="21">
        <v>-175.5</v>
      </c>
      <c r="F1146" s="1">
        <v>118185.51</v>
      </c>
      <c r="G1146" s="2">
        <f>IF(ISNUMBER(G1145),G1145+Balance[[#This Row],[Withdrawal/Deposit]],0)</f>
        <v>26003.933699999994</v>
      </c>
      <c r="H1146" s="3">
        <f>Balance[[#This Row],[End of Day Account Value]]-Balance[[#This Row],[Cumulative sent]]</f>
        <v>92181.576300000001</v>
      </c>
      <c r="I1146" s="4">
        <f>IFERROR(Balance[[#This Row],[P/L]]/Balance[[#This Row],[Cumulative sent]],0)</f>
        <v>3.5449089112236902</v>
      </c>
    </row>
    <row r="1147" spans="1:9" x14ac:dyDescent="0.3">
      <c r="A1147" t="s">
        <v>1149</v>
      </c>
      <c r="B1147" s="1">
        <v>-19142.75</v>
      </c>
      <c r="C1147" s="1">
        <v>137896.88</v>
      </c>
      <c r="D1147" s="1">
        <v>0</v>
      </c>
      <c r="E1147" s="21">
        <v>0</v>
      </c>
      <c r="F1147" s="1">
        <v>118754.13</v>
      </c>
      <c r="G1147" s="2">
        <f>IF(ISNUMBER(G1146),G1146+Balance[[#This Row],[Withdrawal/Deposit]],0)</f>
        <v>26003.933699999994</v>
      </c>
      <c r="H1147" s="3">
        <f>Balance[[#This Row],[End of Day Account Value]]-Balance[[#This Row],[Cumulative sent]]</f>
        <v>92750.196300000011</v>
      </c>
      <c r="I1147" s="4">
        <f>IFERROR(Balance[[#This Row],[P/L]]/Balance[[#This Row],[Cumulative sent]],0)</f>
        <v>3.5667756028773461</v>
      </c>
    </row>
    <row r="1148" spans="1:9" x14ac:dyDescent="0.3">
      <c r="A1148" t="s">
        <v>1150</v>
      </c>
      <c r="B1148" s="1">
        <v>-19142.75</v>
      </c>
      <c r="C1148" s="1">
        <v>138496.98000000001</v>
      </c>
      <c r="D1148" s="1">
        <v>0</v>
      </c>
      <c r="E1148" s="21">
        <v>0</v>
      </c>
      <c r="F1148" s="1">
        <v>119354.23</v>
      </c>
      <c r="G1148" s="2">
        <f>IF(ISNUMBER(G1147),G1147+Balance[[#This Row],[Withdrawal/Deposit]],0)</f>
        <v>26003.933699999994</v>
      </c>
      <c r="H1148" s="3">
        <f>Balance[[#This Row],[End of Day Account Value]]-Balance[[#This Row],[Cumulative sent]]</f>
        <v>93350.296300000002</v>
      </c>
      <c r="I1148" s="4">
        <f>IFERROR(Balance[[#This Row],[P/L]]/Balance[[#This Row],[Cumulative sent]],0)</f>
        <v>3.5898528806047532</v>
      </c>
    </row>
    <row r="1149" spans="1:9" x14ac:dyDescent="0.3">
      <c r="A1149" t="s">
        <v>1151</v>
      </c>
      <c r="B1149" s="1">
        <v>-19142.75</v>
      </c>
      <c r="C1149" s="1">
        <v>143746.95000000001</v>
      </c>
      <c r="D1149" s="1">
        <v>0</v>
      </c>
      <c r="E1149" s="21">
        <v>0</v>
      </c>
      <c r="F1149" s="1">
        <v>124604.2</v>
      </c>
      <c r="G1149" s="2">
        <f>IF(ISNUMBER(G1148),G1148+Balance[[#This Row],[Withdrawal/Deposit]],0)</f>
        <v>26003.933699999994</v>
      </c>
      <c r="H1149" s="3">
        <f>Balance[[#This Row],[End of Day Account Value]]-Balance[[#This Row],[Cumulative sent]]</f>
        <v>98600.266300000003</v>
      </c>
      <c r="I1149" s="4">
        <f>IFERROR(Balance[[#This Row],[P/L]]/Balance[[#This Row],[Cumulative sent]],0)</f>
        <v>3.7917442582927379</v>
      </c>
    </row>
    <row r="1150" spans="1:9" x14ac:dyDescent="0.3">
      <c r="A1150" t="s">
        <v>1152</v>
      </c>
      <c r="B1150" s="1">
        <v>-19142.75</v>
      </c>
      <c r="C1150" s="1">
        <v>137117.5</v>
      </c>
      <c r="D1150" s="1">
        <v>0</v>
      </c>
      <c r="E1150" s="21">
        <v>0</v>
      </c>
      <c r="F1150" s="1">
        <v>117974.75</v>
      </c>
      <c r="G1150" s="2">
        <f>IF(ISNUMBER(G1149),G1149+Balance[[#This Row],[Withdrawal/Deposit]],0)</f>
        <v>26003.933699999994</v>
      </c>
      <c r="H1150" s="3">
        <f>Balance[[#This Row],[End of Day Account Value]]-Balance[[#This Row],[Cumulative sent]]</f>
        <v>91970.816300000006</v>
      </c>
      <c r="I1150" s="4">
        <f>IFERROR(Balance[[#This Row],[P/L]]/Balance[[#This Row],[Cumulative sent]],0)</f>
        <v>3.5368039836219096</v>
      </c>
    </row>
    <row r="1151" spans="1:9" x14ac:dyDescent="0.3">
      <c r="A1151" t="s">
        <v>1153</v>
      </c>
      <c r="B1151" s="1">
        <v>-19142.75</v>
      </c>
      <c r="C1151" s="1">
        <v>137864.16</v>
      </c>
      <c r="D1151" s="1">
        <v>0</v>
      </c>
      <c r="E1151" s="21">
        <v>0</v>
      </c>
      <c r="F1151" s="1">
        <v>118721.41</v>
      </c>
      <c r="G1151" s="2">
        <f>IF(ISNUMBER(G1150),G1150+Balance[[#This Row],[Withdrawal/Deposit]],0)</f>
        <v>26003.933699999994</v>
      </c>
      <c r="H1151" s="3">
        <f>Balance[[#This Row],[End of Day Account Value]]-Balance[[#This Row],[Cumulative sent]]</f>
        <v>92717.476300000009</v>
      </c>
      <c r="I1151" s="4">
        <f>IFERROR(Balance[[#This Row],[P/L]]/Balance[[#This Row],[Cumulative sent]],0)</f>
        <v>3.5655173317104722</v>
      </c>
    </row>
    <row r="1152" spans="1:9" x14ac:dyDescent="0.3">
      <c r="A1152" t="s">
        <v>1154</v>
      </c>
      <c r="B1152" s="1">
        <v>-19142.75</v>
      </c>
      <c r="C1152" s="1">
        <v>138125.4</v>
      </c>
      <c r="D1152" s="1">
        <v>0</v>
      </c>
      <c r="E1152" s="21">
        <v>0</v>
      </c>
      <c r="F1152" s="1">
        <v>118982.65</v>
      </c>
      <c r="G1152" s="2">
        <f>IF(ISNUMBER(G1151),G1151+Balance[[#This Row],[Withdrawal/Deposit]],0)</f>
        <v>26003.933699999994</v>
      </c>
      <c r="H1152" s="3">
        <f>Balance[[#This Row],[End of Day Account Value]]-Balance[[#This Row],[Cumulative sent]]</f>
        <v>92978.7163</v>
      </c>
      <c r="I1152" s="4">
        <f>IFERROR(Balance[[#This Row],[P/L]]/Balance[[#This Row],[Cumulative sent]],0)</f>
        <v>3.5755635040709253</v>
      </c>
    </row>
    <row r="1153" spans="1:9" x14ac:dyDescent="0.3">
      <c r="A1153" t="s">
        <v>1155</v>
      </c>
      <c r="B1153" s="1">
        <v>-19142.75</v>
      </c>
      <c r="C1153" s="1">
        <v>148268.72</v>
      </c>
      <c r="D1153" s="1">
        <v>0</v>
      </c>
      <c r="E1153" s="21">
        <v>0</v>
      </c>
      <c r="F1153" s="1">
        <v>129125.97</v>
      </c>
      <c r="G1153" s="2">
        <f>IF(ISNUMBER(G1152),G1152+Balance[[#This Row],[Withdrawal/Deposit]],0)</f>
        <v>26003.933699999994</v>
      </c>
      <c r="H1153" s="3">
        <f>Balance[[#This Row],[End of Day Account Value]]-Balance[[#This Row],[Cumulative sent]]</f>
        <v>103122.03630000001</v>
      </c>
      <c r="I1153" s="4">
        <f>IFERROR(Balance[[#This Row],[P/L]]/Balance[[#This Row],[Cumulative sent]],0)</f>
        <v>3.9656321804881403</v>
      </c>
    </row>
    <row r="1154" spans="1:9" x14ac:dyDescent="0.3">
      <c r="A1154" t="s">
        <v>1156</v>
      </c>
      <c r="B1154" s="1">
        <v>-19142.75</v>
      </c>
      <c r="C1154" s="1">
        <v>145760.82</v>
      </c>
      <c r="D1154" s="1">
        <v>0</v>
      </c>
      <c r="E1154" s="21">
        <v>0</v>
      </c>
      <c r="F1154" s="1">
        <v>126618.07</v>
      </c>
      <c r="G1154" s="2">
        <f>IF(ISNUMBER(G1153),G1153+Balance[[#This Row],[Withdrawal/Deposit]],0)</f>
        <v>26003.933699999994</v>
      </c>
      <c r="H1154" s="3">
        <f>Balance[[#This Row],[End of Day Account Value]]-Balance[[#This Row],[Cumulative sent]]</f>
        <v>100614.13630000001</v>
      </c>
      <c r="I1154" s="4">
        <f>IFERROR(Balance[[#This Row],[P/L]]/Balance[[#This Row],[Cumulative sent]],0)</f>
        <v>3.8691890796506696</v>
      </c>
    </row>
    <row r="1155" spans="1:9" x14ac:dyDescent="0.3">
      <c r="A1155" t="s">
        <v>1157</v>
      </c>
      <c r="B1155" s="1">
        <v>-19142.75</v>
      </c>
      <c r="C1155" s="1">
        <v>141888.95000000001</v>
      </c>
      <c r="D1155" s="1">
        <v>0</v>
      </c>
      <c r="E1155" s="21">
        <v>0</v>
      </c>
      <c r="F1155" s="1">
        <v>122746.2</v>
      </c>
      <c r="G1155" s="2">
        <f>IF(ISNUMBER(G1154),G1154+Balance[[#This Row],[Withdrawal/Deposit]],0)</f>
        <v>26003.933699999994</v>
      </c>
      <c r="H1155" s="3">
        <f>Balance[[#This Row],[End of Day Account Value]]-Balance[[#This Row],[Cumulative sent]]</f>
        <v>96742.266300000003</v>
      </c>
      <c r="I1155" s="4">
        <f>IFERROR(Balance[[#This Row],[P/L]]/Balance[[#This Row],[Cumulative sent]],0)</f>
        <v>3.7202935300515714</v>
      </c>
    </row>
    <row r="1156" spans="1:9" x14ac:dyDescent="0.3">
      <c r="A1156" t="s">
        <v>1158</v>
      </c>
      <c r="B1156" s="1">
        <v>-19142.75</v>
      </c>
      <c r="C1156" s="1">
        <v>140229.07999999999</v>
      </c>
      <c r="D1156" s="1">
        <v>0</v>
      </c>
      <c r="E1156" s="21">
        <v>0</v>
      </c>
      <c r="F1156" s="1">
        <v>121086.33</v>
      </c>
      <c r="G1156" s="2">
        <f>IF(ISNUMBER(G1155),G1155+Balance[[#This Row],[Withdrawal/Deposit]],0)</f>
        <v>26003.933699999994</v>
      </c>
      <c r="H1156" s="3">
        <f>Balance[[#This Row],[End of Day Account Value]]-Balance[[#This Row],[Cumulative sent]]</f>
        <v>95082.396300000008</v>
      </c>
      <c r="I1156" s="4">
        <f>IFERROR(Balance[[#This Row],[P/L]]/Balance[[#This Row],[Cumulative sent]],0)</f>
        <v>3.6564620336653153</v>
      </c>
    </row>
    <row r="1157" spans="1:9" x14ac:dyDescent="0.3">
      <c r="A1157" t="s">
        <v>1159</v>
      </c>
      <c r="B1157" s="1">
        <v>-19142.75</v>
      </c>
      <c r="C1157" s="1">
        <v>136777.76999999999</v>
      </c>
      <c r="D1157" s="1">
        <v>0</v>
      </c>
      <c r="E1157" s="21">
        <v>0</v>
      </c>
      <c r="F1157" s="1">
        <v>117635.02</v>
      </c>
      <c r="G1157" s="2">
        <f>IF(ISNUMBER(G1156),G1156+Balance[[#This Row],[Withdrawal/Deposit]],0)</f>
        <v>26003.933699999994</v>
      </c>
      <c r="H1157" s="3">
        <f>Balance[[#This Row],[End of Day Account Value]]-Balance[[#This Row],[Cumulative sent]]</f>
        <v>91631.08630000001</v>
      </c>
      <c r="I1157" s="4">
        <f>IFERROR(Balance[[#This Row],[P/L]]/Balance[[#This Row],[Cumulative sent]],0)</f>
        <v>3.52373942177833</v>
      </c>
    </row>
    <row r="1158" spans="1:9" x14ac:dyDescent="0.3">
      <c r="A1158" t="s">
        <v>1160</v>
      </c>
      <c r="B1158" s="1">
        <v>-19142.75</v>
      </c>
      <c r="C1158" s="1">
        <v>139573.70000000001</v>
      </c>
      <c r="D1158" s="1">
        <v>0</v>
      </c>
      <c r="E1158" s="21">
        <v>0</v>
      </c>
      <c r="F1158" s="1">
        <v>120430.95</v>
      </c>
      <c r="G1158" s="2">
        <f>IF(ISNUMBER(G1157),G1157+Balance[[#This Row],[Withdrawal/Deposit]],0)</f>
        <v>26003.933699999994</v>
      </c>
      <c r="H1158" s="3">
        <f>Balance[[#This Row],[End of Day Account Value]]-Balance[[#This Row],[Cumulative sent]]</f>
        <v>94427.016300000003</v>
      </c>
      <c r="I1158" s="4">
        <f>IFERROR(Balance[[#This Row],[P/L]]/Balance[[#This Row],[Cumulative sent]],0)</f>
        <v>3.6312589237219917</v>
      </c>
    </row>
    <row r="1159" spans="1:9" x14ac:dyDescent="0.3">
      <c r="A1159" t="s">
        <v>1161</v>
      </c>
      <c r="B1159" s="1">
        <v>-19142.75</v>
      </c>
      <c r="C1159" s="1">
        <v>140115.65</v>
      </c>
      <c r="D1159" s="1">
        <v>0</v>
      </c>
      <c r="E1159" s="21">
        <v>0</v>
      </c>
      <c r="F1159" s="1">
        <v>120972.9</v>
      </c>
      <c r="G1159" s="2">
        <f>IF(ISNUMBER(G1158),G1158+Balance[[#This Row],[Withdrawal/Deposit]],0)</f>
        <v>26003.933699999994</v>
      </c>
      <c r="H1159" s="3">
        <f>Balance[[#This Row],[End of Day Account Value]]-Balance[[#This Row],[Cumulative sent]]</f>
        <v>94968.9663</v>
      </c>
      <c r="I1159" s="4">
        <f>IFERROR(Balance[[#This Row],[P/L]]/Balance[[#This Row],[Cumulative sent]],0)</f>
        <v>3.6521000013163403</v>
      </c>
    </row>
    <row r="1160" spans="1:9" x14ac:dyDescent="0.3">
      <c r="A1160" t="s">
        <v>1162</v>
      </c>
      <c r="B1160" s="1">
        <v>-19142.75</v>
      </c>
      <c r="C1160" s="1">
        <v>142866.68</v>
      </c>
      <c r="D1160" s="1">
        <v>0</v>
      </c>
      <c r="E1160" s="21">
        <v>0</v>
      </c>
      <c r="F1160" s="1">
        <v>123723.93</v>
      </c>
      <c r="G1160" s="2">
        <f>IF(ISNUMBER(G1159),G1159+Balance[[#This Row],[Withdrawal/Deposit]],0)</f>
        <v>26003.933699999994</v>
      </c>
      <c r="H1160" s="3">
        <f>Balance[[#This Row],[End of Day Account Value]]-Balance[[#This Row],[Cumulative sent]]</f>
        <v>97719.996299999999</v>
      </c>
      <c r="I1160" s="4">
        <f>IFERROR(Balance[[#This Row],[P/L]]/Balance[[#This Row],[Cumulative sent]],0)</f>
        <v>3.7578928414203743</v>
      </c>
    </row>
    <row r="1161" spans="1:9" x14ac:dyDescent="0.3">
      <c r="A1161" t="s">
        <v>1163</v>
      </c>
      <c r="B1161" s="1">
        <v>-19142.75</v>
      </c>
      <c r="C1161" s="1">
        <v>143518.91</v>
      </c>
      <c r="D1161" s="1">
        <v>0</v>
      </c>
      <c r="E1161" s="21">
        <v>0</v>
      </c>
      <c r="F1161" s="1">
        <v>124376.16</v>
      </c>
      <c r="G1161" s="2">
        <f>IF(ISNUMBER(G1160),G1160+Balance[[#This Row],[Withdrawal/Deposit]],0)</f>
        <v>26003.933699999994</v>
      </c>
      <c r="H1161" s="3">
        <f>Balance[[#This Row],[End of Day Account Value]]-Balance[[#This Row],[Cumulative sent]]</f>
        <v>98372.226300000009</v>
      </c>
      <c r="I1161" s="4">
        <f>IFERROR(Balance[[#This Row],[P/L]]/Balance[[#This Row],[Cumulative sent]],0)</f>
        <v>3.7829748158448826</v>
      </c>
    </row>
    <row r="1162" spans="1:9" x14ac:dyDescent="0.3">
      <c r="A1162" t="s">
        <v>1164</v>
      </c>
      <c r="B1162" s="1">
        <v>-19142.75</v>
      </c>
      <c r="C1162" s="1">
        <v>139691.5</v>
      </c>
      <c r="D1162" s="1">
        <v>0</v>
      </c>
      <c r="E1162" s="21">
        <v>0</v>
      </c>
      <c r="F1162" s="1">
        <v>120548.75</v>
      </c>
      <c r="G1162" s="2">
        <f>IF(ISNUMBER(G1161),G1161+Balance[[#This Row],[Withdrawal/Deposit]],0)</f>
        <v>26003.933699999994</v>
      </c>
      <c r="H1162" s="3">
        <f>Balance[[#This Row],[End of Day Account Value]]-Balance[[#This Row],[Cumulative sent]]</f>
        <v>94544.816300000006</v>
      </c>
      <c r="I1162" s="4">
        <f>IFERROR(Balance[[#This Row],[P/L]]/Balance[[#This Row],[Cumulative sent]],0)</f>
        <v>3.6357890075684982</v>
      </c>
    </row>
    <row r="1163" spans="1:9" x14ac:dyDescent="0.3">
      <c r="A1163" t="s">
        <v>1165</v>
      </c>
      <c r="B1163" s="1">
        <v>-19142.75</v>
      </c>
      <c r="C1163" s="1">
        <v>136504.82</v>
      </c>
      <c r="D1163" s="1">
        <v>0</v>
      </c>
      <c r="E1163" s="21">
        <v>0</v>
      </c>
      <c r="F1163" s="1">
        <v>117362.07</v>
      </c>
      <c r="G1163" s="2">
        <f>IF(ISNUMBER(G1162),G1162+Balance[[#This Row],[Withdrawal/Deposit]],0)</f>
        <v>26003.933699999994</v>
      </c>
      <c r="H1163" s="3">
        <f>Balance[[#This Row],[End of Day Account Value]]-Balance[[#This Row],[Cumulative sent]]</f>
        <v>91358.136300000013</v>
      </c>
      <c r="I1163" s="4">
        <f>IFERROR(Balance[[#This Row],[P/L]]/Balance[[#This Row],[Cumulative sent]],0)</f>
        <v>3.5132429329336445</v>
      </c>
    </row>
    <row r="1164" spans="1:9" x14ac:dyDescent="0.3">
      <c r="A1164" t="s">
        <v>1166</v>
      </c>
      <c r="B1164" s="1">
        <v>-19142.75</v>
      </c>
      <c r="C1164" s="1">
        <v>137977.45000000001</v>
      </c>
      <c r="D1164" s="1">
        <v>0</v>
      </c>
      <c r="E1164" s="21">
        <v>0</v>
      </c>
      <c r="F1164" s="1">
        <v>118834.7</v>
      </c>
      <c r="G1164" s="2">
        <f>IF(ISNUMBER(G1163),G1163+Balance[[#This Row],[Withdrawal/Deposit]],0)</f>
        <v>26003.933699999994</v>
      </c>
      <c r="H1164" s="3">
        <f>Balance[[#This Row],[End of Day Account Value]]-Balance[[#This Row],[Cumulative sent]]</f>
        <v>92830.766300000003</v>
      </c>
      <c r="I1164" s="4">
        <f>IFERROR(Balance[[#This Row],[P/L]]/Balance[[#This Row],[Cumulative sent]],0)</f>
        <v>3.5698739802586106</v>
      </c>
    </row>
    <row r="1165" spans="1:9" x14ac:dyDescent="0.3">
      <c r="A1165" t="s">
        <v>1167</v>
      </c>
      <c r="B1165" s="1">
        <v>-19142.75</v>
      </c>
      <c r="C1165" s="1">
        <v>149370.48000000001</v>
      </c>
      <c r="D1165" s="1">
        <v>0</v>
      </c>
      <c r="E1165" s="21">
        <v>0</v>
      </c>
      <c r="F1165" s="1">
        <v>130227.73</v>
      </c>
      <c r="G1165" s="2">
        <f>IF(ISNUMBER(G1164),G1164+Balance[[#This Row],[Withdrawal/Deposit]],0)</f>
        <v>26003.933699999994</v>
      </c>
      <c r="H1165" s="3">
        <f>Balance[[#This Row],[End of Day Account Value]]-Balance[[#This Row],[Cumulative sent]]</f>
        <v>104223.7963</v>
      </c>
      <c r="I1165" s="4">
        <f>IFERROR(Balance[[#This Row],[P/L]]/Balance[[#This Row],[Cumulative sent]],0)</f>
        <v>4.0080011548406622</v>
      </c>
    </row>
    <row r="1166" spans="1:9" x14ac:dyDescent="0.3">
      <c r="A1166" t="s">
        <v>1168</v>
      </c>
      <c r="B1166" s="1">
        <v>-19142.75</v>
      </c>
      <c r="C1166" s="1">
        <v>151749.46</v>
      </c>
      <c r="D1166" s="1">
        <v>0</v>
      </c>
      <c r="E1166" s="21">
        <v>0</v>
      </c>
      <c r="F1166" s="1">
        <v>132606.71</v>
      </c>
      <c r="G1166" s="2">
        <f>IF(ISNUMBER(G1165),G1165+Balance[[#This Row],[Withdrawal/Deposit]],0)</f>
        <v>26003.933699999994</v>
      </c>
      <c r="H1166" s="3">
        <f>Balance[[#This Row],[End of Day Account Value]]-Balance[[#This Row],[Cumulative sent]]</f>
        <v>106602.7763</v>
      </c>
      <c r="I1166" s="4">
        <f>IFERROR(Balance[[#This Row],[P/L]]/Balance[[#This Row],[Cumulative sent]],0)</f>
        <v>4.0994865442223469</v>
      </c>
    </row>
    <row r="1167" spans="1:9" x14ac:dyDescent="0.3">
      <c r="A1167" t="s">
        <v>1169</v>
      </c>
      <c r="B1167" s="1">
        <v>-19314.240000000002</v>
      </c>
      <c r="C1167" s="1">
        <v>150319.76999999999</v>
      </c>
      <c r="D1167" s="1">
        <v>0</v>
      </c>
      <c r="E1167" s="21">
        <v>-171.49</v>
      </c>
      <c r="F1167" s="1">
        <v>131005.53</v>
      </c>
      <c r="G1167" s="2">
        <f>IF(ISNUMBER(G1166),G1166+Balance[[#This Row],[Withdrawal/Deposit]],0)</f>
        <v>25832.443699999993</v>
      </c>
      <c r="H1167" s="3">
        <f>Balance[[#This Row],[End of Day Account Value]]-Balance[[#This Row],[Cumulative sent]]</f>
        <v>105173.08630000001</v>
      </c>
      <c r="I1167" s="4">
        <f>IFERROR(Balance[[#This Row],[P/L]]/Balance[[#This Row],[Cumulative sent]],0)</f>
        <v>4.071356450880411</v>
      </c>
    </row>
    <row r="1168" spans="1:9" x14ac:dyDescent="0.3">
      <c r="A1168" t="s">
        <v>1170</v>
      </c>
      <c r="B1168" s="1">
        <v>-19323.189999999999</v>
      </c>
      <c r="C1168" s="1">
        <v>155041.51</v>
      </c>
      <c r="D1168" s="1">
        <v>0</v>
      </c>
      <c r="E1168" s="21">
        <v>-8.9499999999999993</v>
      </c>
      <c r="F1168" s="1">
        <v>135718.32</v>
      </c>
      <c r="G1168" s="2">
        <f>IF(ISNUMBER(G1167),G1167+Balance[[#This Row],[Withdrawal/Deposit]],0)</f>
        <v>25823.493699999992</v>
      </c>
      <c r="H1168" s="3">
        <f>Balance[[#This Row],[End of Day Account Value]]-Balance[[#This Row],[Cumulative sent]]</f>
        <v>109894.82630000002</v>
      </c>
      <c r="I1168" s="4">
        <f>IFERROR(Balance[[#This Row],[P/L]]/Balance[[#This Row],[Cumulative sent]],0)</f>
        <v>4.2556141929006319</v>
      </c>
    </row>
    <row r="1169" spans="1:9" x14ac:dyDescent="0.3">
      <c r="A1169" t="s">
        <v>1171</v>
      </c>
      <c r="B1169" s="1">
        <v>-19323.189999999999</v>
      </c>
      <c r="C1169" s="1">
        <v>145760.73000000001</v>
      </c>
      <c r="D1169" s="1">
        <v>0</v>
      </c>
      <c r="E1169" s="21">
        <v>0</v>
      </c>
      <c r="F1169" s="1">
        <v>126437.54</v>
      </c>
      <c r="G1169" s="2">
        <f>IF(ISNUMBER(G1168),G1168+Balance[[#This Row],[Withdrawal/Deposit]],0)</f>
        <v>25823.493699999992</v>
      </c>
      <c r="H1169" s="3">
        <f>Balance[[#This Row],[End of Day Account Value]]-Balance[[#This Row],[Cumulative sent]]</f>
        <v>100614.0463</v>
      </c>
      <c r="I1169" s="4">
        <f>IFERROR(Balance[[#This Row],[P/L]]/Balance[[#This Row],[Cumulative sent]],0)</f>
        <v>3.8962213040910121</v>
      </c>
    </row>
    <row r="1170" spans="1:9" x14ac:dyDescent="0.3">
      <c r="A1170" t="s">
        <v>1172</v>
      </c>
      <c r="B1170" s="1">
        <v>-19323.189999999999</v>
      </c>
      <c r="C1170" s="1">
        <v>152409.85999999999</v>
      </c>
      <c r="D1170" s="1">
        <v>0</v>
      </c>
      <c r="E1170" s="21">
        <v>0</v>
      </c>
      <c r="F1170" s="1">
        <v>133086.67000000001</v>
      </c>
      <c r="G1170" s="2">
        <f>IF(ISNUMBER(G1169),G1169+Balance[[#This Row],[Withdrawal/Deposit]],0)</f>
        <v>25823.493699999992</v>
      </c>
      <c r="H1170" s="3">
        <f>Balance[[#This Row],[End of Day Account Value]]-Balance[[#This Row],[Cumulative sent]]</f>
        <v>107263.17630000002</v>
      </c>
      <c r="I1170" s="4">
        <f>IFERROR(Balance[[#This Row],[P/L]]/Balance[[#This Row],[Cumulative sent]],0)</f>
        <v>4.153705054246787</v>
      </c>
    </row>
    <row r="1171" spans="1:9" x14ac:dyDescent="0.3">
      <c r="A1171" t="s">
        <v>1173</v>
      </c>
      <c r="B1171" s="1">
        <v>-19323.189999999999</v>
      </c>
      <c r="C1171" s="1">
        <v>150254.35999999999</v>
      </c>
      <c r="D1171" s="1">
        <v>0</v>
      </c>
      <c r="E1171" s="21">
        <v>0</v>
      </c>
      <c r="F1171" s="1">
        <v>130931.17</v>
      </c>
      <c r="G1171" s="2">
        <f>IF(ISNUMBER(G1170),G1170+Balance[[#This Row],[Withdrawal/Deposit]],0)</f>
        <v>25823.493699999992</v>
      </c>
      <c r="H1171" s="3">
        <f>Balance[[#This Row],[End of Day Account Value]]-Balance[[#This Row],[Cumulative sent]]</f>
        <v>105107.67630000001</v>
      </c>
      <c r="I1171" s="4">
        <f>IFERROR(Balance[[#This Row],[P/L]]/Balance[[#This Row],[Cumulative sent]],0)</f>
        <v>4.0702345515703806</v>
      </c>
    </row>
    <row r="1172" spans="1:9" x14ac:dyDescent="0.3">
      <c r="A1172" t="s">
        <v>1174</v>
      </c>
      <c r="B1172" s="1">
        <v>-19323.189999999999</v>
      </c>
      <c r="C1172" s="1">
        <v>154003.20000000001</v>
      </c>
      <c r="D1172" s="1">
        <v>0</v>
      </c>
      <c r="E1172" s="21">
        <v>0</v>
      </c>
      <c r="F1172" s="1">
        <v>134680.01</v>
      </c>
      <c r="G1172" s="2">
        <f>IF(ISNUMBER(G1171),G1171+Balance[[#This Row],[Withdrawal/Deposit]],0)</f>
        <v>25823.493699999992</v>
      </c>
      <c r="H1172" s="3">
        <f>Balance[[#This Row],[End of Day Account Value]]-Balance[[#This Row],[Cumulative sent]]</f>
        <v>108856.51630000002</v>
      </c>
      <c r="I1172" s="4">
        <f>IFERROR(Balance[[#This Row],[P/L]]/Balance[[#This Row],[Cumulative sent]],0)</f>
        <v>4.2154062329683937</v>
      </c>
    </row>
    <row r="1173" spans="1:9" x14ac:dyDescent="0.3">
      <c r="A1173" t="s">
        <v>1175</v>
      </c>
      <c r="B1173" s="1">
        <v>-19323.189999999999</v>
      </c>
      <c r="C1173" s="1">
        <v>158330.72</v>
      </c>
      <c r="D1173" s="1">
        <v>0</v>
      </c>
      <c r="E1173" s="21">
        <v>0</v>
      </c>
      <c r="F1173" s="1">
        <v>139007.53</v>
      </c>
      <c r="G1173" s="2">
        <f>IF(ISNUMBER(G1172),G1172+Balance[[#This Row],[Withdrawal/Deposit]],0)</f>
        <v>25823.493699999992</v>
      </c>
      <c r="H1173" s="3">
        <f>Balance[[#This Row],[End of Day Account Value]]-Balance[[#This Row],[Cumulative sent]]</f>
        <v>113184.03630000001</v>
      </c>
      <c r="I1173" s="4">
        <f>IFERROR(Balance[[#This Row],[P/L]]/Balance[[#This Row],[Cumulative sent]],0)</f>
        <v>4.3829869658573752</v>
      </c>
    </row>
    <row r="1174" spans="1:9" x14ac:dyDescent="0.3">
      <c r="A1174" t="s">
        <v>1176</v>
      </c>
      <c r="B1174" s="1">
        <v>-19323.189999999999</v>
      </c>
      <c r="C1174" s="1">
        <v>149857.85</v>
      </c>
      <c r="D1174" s="1">
        <v>0</v>
      </c>
      <c r="E1174" s="21">
        <v>0</v>
      </c>
      <c r="F1174" s="1">
        <v>130534.66</v>
      </c>
      <c r="G1174" s="2">
        <f>IF(ISNUMBER(G1173),G1173+Balance[[#This Row],[Withdrawal/Deposit]],0)</f>
        <v>25823.493699999992</v>
      </c>
      <c r="H1174" s="3">
        <f>Balance[[#This Row],[End of Day Account Value]]-Balance[[#This Row],[Cumulative sent]]</f>
        <v>104711.16630000001</v>
      </c>
      <c r="I1174" s="4">
        <f>IFERROR(Balance[[#This Row],[P/L]]/Balance[[#This Row],[Cumulative sent]],0)</f>
        <v>4.0548799289694886</v>
      </c>
    </row>
    <row r="1175" spans="1:9" x14ac:dyDescent="0.3">
      <c r="A1175" t="s">
        <v>1177</v>
      </c>
      <c r="B1175" s="1">
        <v>-19415.5</v>
      </c>
      <c r="C1175" s="1">
        <v>145164.9</v>
      </c>
      <c r="D1175" s="1">
        <v>0</v>
      </c>
      <c r="E1175" s="21">
        <v>-92.31</v>
      </c>
      <c r="F1175" s="1">
        <v>125749.4</v>
      </c>
      <c r="G1175" s="2">
        <f>IF(ISNUMBER(G1174),G1174+Balance[[#This Row],[Withdrawal/Deposit]],0)</f>
        <v>25731.18369999999</v>
      </c>
      <c r="H1175" s="3">
        <f>Balance[[#This Row],[End of Day Account Value]]-Balance[[#This Row],[Cumulative sent]]</f>
        <v>100018.2163</v>
      </c>
      <c r="I1175" s="4">
        <f>IFERROR(Balance[[#This Row],[P/L]]/Balance[[#This Row],[Cumulative sent]],0)</f>
        <v>3.887042954032466</v>
      </c>
    </row>
    <row r="1176" spans="1:9" x14ac:dyDescent="0.3">
      <c r="A1176" t="s">
        <v>1178</v>
      </c>
      <c r="B1176" s="1">
        <v>-19415.5</v>
      </c>
      <c r="C1176" s="1">
        <v>144916.15</v>
      </c>
      <c r="D1176" s="1">
        <v>0</v>
      </c>
      <c r="E1176" s="21">
        <v>0</v>
      </c>
      <c r="F1176" s="1">
        <v>125500.65</v>
      </c>
      <c r="G1176" s="2">
        <f>IF(ISNUMBER(G1175),G1175+Balance[[#This Row],[Withdrawal/Deposit]],0)</f>
        <v>25731.18369999999</v>
      </c>
      <c r="H1176" s="3">
        <f>Balance[[#This Row],[End of Day Account Value]]-Balance[[#This Row],[Cumulative sent]]</f>
        <v>99769.4663</v>
      </c>
      <c r="I1176" s="4">
        <f>IFERROR(Balance[[#This Row],[P/L]]/Balance[[#This Row],[Cumulative sent]],0)</f>
        <v>3.8773756957010894</v>
      </c>
    </row>
    <row r="1177" spans="1:9" x14ac:dyDescent="0.3">
      <c r="A1177" t="s">
        <v>1179</v>
      </c>
      <c r="B1177" s="1">
        <v>-19415.5</v>
      </c>
      <c r="C1177" s="1">
        <v>135509.22</v>
      </c>
      <c r="D1177" s="1">
        <v>0</v>
      </c>
      <c r="E1177" s="21">
        <v>0</v>
      </c>
      <c r="F1177" s="1">
        <v>116093.72</v>
      </c>
      <c r="G1177" s="2">
        <f>IF(ISNUMBER(G1176),G1176+Balance[[#This Row],[Withdrawal/Deposit]],0)</f>
        <v>25731.18369999999</v>
      </c>
      <c r="H1177" s="3">
        <f>Balance[[#This Row],[End of Day Account Value]]-Balance[[#This Row],[Cumulative sent]]</f>
        <v>90362.536300000007</v>
      </c>
      <c r="I1177" s="4">
        <f>IFERROR(Balance[[#This Row],[P/L]]/Balance[[#This Row],[Cumulative sent]],0)</f>
        <v>3.5117908819717472</v>
      </c>
    </row>
    <row r="1178" spans="1:9" x14ac:dyDescent="0.3">
      <c r="A1178" t="s">
        <v>1180</v>
      </c>
      <c r="B1178" s="1">
        <v>-19415.5</v>
      </c>
      <c r="C1178" s="1">
        <v>134453.1</v>
      </c>
      <c r="D1178" s="1">
        <v>0</v>
      </c>
      <c r="E1178" s="21">
        <v>0</v>
      </c>
      <c r="F1178" s="1">
        <v>115037.6</v>
      </c>
      <c r="G1178" s="2">
        <f>IF(ISNUMBER(G1177),G1177+Balance[[#This Row],[Withdrawal/Deposit]],0)</f>
        <v>25731.18369999999</v>
      </c>
      <c r="H1178" s="3">
        <f>Balance[[#This Row],[End of Day Account Value]]-Balance[[#This Row],[Cumulative sent]]</f>
        <v>89306.416300000012</v>
      </c>
      <c r="I1178" s="4">
        <f>IFERROR(Balance[[#This Row],[P/L]]/Balance[[#This Row],[Cumulative sent]],0)</f>
        <v>3.4707465206896035</v>
      </c>
    </row>
    <row r="1179" spans="1:9" x14ac:dyDescent="0.3">
      <c r="A1179" t="s">
        <v>1181</v>
      </c>
      <c r="B1179" s="1">
        <v>-19415.5</v>
      </c>
      <c r="C1179" s="1">
        <v>133341.21</v>
      </c>
      <c r="D1179" s="1">
        <v>0</v>
      </c>
      <c r="E1179" s="21">
        <v>0</v>
      </c>
      <c r="F1179" s="1">
        <v>113925.71</v>
      </c>
      <c r="G1179" s="2">
        <f>IF(ISNUMBER(G1178),G1178+Balance[[#This Row],[Withdrawal/Deposit]],0)</f>
        <v>25731.18369999999</v>
      </c>
      <c r="H1179" s="3">
        <f>Balance[[#This Row],[End of Day Account Value]]-Balance[[#This Row],[Cumulative sent]]</f>
        <v>88194.526300000012</v>
      </c>
      <c r="I1179" s="4">
        <f>IFERROR(Balance[[#This Row],[P/L]]/Balance[[#This Row],[Cumulative sent]],0)</f>
        <v>3.4275347503737281</v>
      </c>
    </row>
    <row r="1180" spans="1:9" x14ac:dyDescent="0.3">
      <c r="A1180" t="s">
        <v>1182</v>
      </c>
      <c r="B1180" s="1">
        <v>-19415.5</v>
      </c>
      <c r="C1180" s="1">
        <v>135480.17000000001</v>
      </c>
      <c r="D1180" s="1">
        <v>0</v>
      </c>
      <c r="E1180" s="21">
        <v>0</v>
      </c>
      <c r="F1180" s="1">
        <v>116064.67</v>
      </c>
      <c r="G1180" s="2">
        <f>IF(ISNUMBER(G1179),G1179+Balance[[#This Row],[Withdrawal/Deposit]],0)</f>
        <v>25731.18369999999</v>
      </c>
      <c r="H1180" s="3">
        <f>Balance[[#This Row],[End of Day Account Value]]-Balance[[#This Row],[Cumulative sent]]</f>
        <v>90333.486300000004</v>
      </c>
      <c r="I1180" s="4">
        <f>IFERROR(Balance[[#This Row],[P/L]]/Balance[[#This Row],[Cumulative sent]],0)</f>
        <v>3.5106619016520426</v>
      </c>
    </row>
    <row r="1181" spans="1:9" x14ac:dyDescent="0.3">
      <c r="A1181" t="s">
        <v>1183</v>
      </c>
      <c r="B1181" s="1">
        <v>-19415.5</v>
      </c>
      <c r="C1181" s="1">
        <v>130290.71</v>
      </c>
      <c r="D1181" s="1">
        <v>0</v>
      </c>
      <c r="E1181" s="21">
        <v>0</v>
      </c>
      <c r="F1181" s="1">
        <v>110875.21</v>
      </c>
      <c r="G1181" s="2">
        <f>IF(ISNUMBER(G1180),G1180+Balance[[#This Row],[Withdrawal/Deposit]],0)</f>
        <v>25731.18369999999</v>
      </c>
      <c r="H1181" s="3">
        <f>Balance[[#This Row],[End of Day Account Value]]-Balance[[#This Row],[Cumulative sent]]</f>
        <v>85144.026300000012</v>
      </c>
      <c r="I1181" s="4">
        <f>IFERROR(Balance[[#This Row],[P/L]]/Balance[[#This Row],[Cumulative sent]],0)</f>
        <v>3.3089821009672415</v>
      </c>
    </row>
    <row r="1182" spans="1:9" x14ac:dyDescent="0.3">
      <c r="A1182" t="s">
        <v>1184</v>
      </c>
      <c r="B1182" s="1">
        <v>-19415.5</v>
      </c>
      <c r="C1182" s="1">
        <v>129124.16</v>
      </c>
      <c r="D1182" s="1">
        <v>0</v>
      </c>
      <c r="E1182" s="21">
        <v>0</v>
      </c>
      <c r="F1182" s="1">
        <v>109708.66</v>
      </c>
      <c r="G1182" s="2">
        <f>IF(ISNUMBER(G1181),G1181+Balance[[#This Row],[Withdrawal/Deposit]],0)</f>
        <v>25731.18369999999</v>
      </c>
      <c r="H1182" s="3">
        <f>Balance[[#This Row],[End of Day Account Value]]-Balance[[#This Row],[Cumulative sent]]</f>
        <v>83977.476300000009</v>
      </c>
      <c r="I1182" s="4">
        <f>IFERROR(Balance[[#This Row],[P/L]]/Balance[[#This Row],[Cumulative sent]],0)</f>
        <v>3.2636460599362183</v>
      </c>
    </row>
    <row r="1183" spans="1:9" x14ac:dyDescent="0.3">
      <c r="A1183" t="s">
        <v>1185</v>
      </c>
      <c r="B1183" s="1">
        <v>-19424.45</v>
      </c>
      <c r="C1183" s="1">
        <v>123184.27</v>
      </c>
      <c r="D1183" s="1">
        <v>0</v>
      </c>
      <c r="E1183" s="21">
        <v>-8.9499999999999993</v>
      </c>
      <c r="F1183" s="1">
        <v>103759.82</v>
      </c>
      <c r="G1183" s="2">
        <f>IF(ISNUMBER(G1182),G1182+Balance[[#This Row],[Withdrawal/Deposit]],0)</f>
        <v>25722.23369999999</v>
      </c>
      <c r="H1183" s="3">
        <f>Balance[[#This Row],[End of Day Account Value]]-Balance[[#This Row],[Cumulative sent]]</f>
        <v>78037.586300000024</v>
      </c>
      <c r="I1183" s="4">
        <f>IFERROR(Balance[[#This Row],[P/L]]/Balance[[#This Row],[Cumulative sent]],0)</f>
        <v>3.0338572928835514</v>
      </c>
    </row>
    <row r="1184" spans="1:9" x14ac:dyDescent="0.3">
      <c r="A1184" t="s">
        <v>1186</v>
      </c>
      <c r="B1184" s="1">
        <v>-19424.45</v>
      </c>
      <c r="C1184" s="1">
        <v>116637.58</v>
      </c>
      <c r="D1184" s="1">
        <v>0</v>
      </c>
      <c r="E1184" s="21">
        <v>0</v>
      </c>
      <c r="F1184" s="1">
        <v>97213.13</v>
      </c>
      <c r="G1184" s="2">
        <f>IF(ISNUMBER(G1183),G1183+Balance[[#This Row],[Withdrawal/Deposit]],0)</f>
        <v>25722.23369999999</v>
      </c>
      <c r="H1184" s="3">
        <f>Balance[[#This Row],[End of Day Account Value]]-Balance[[#This Row],[Cumulative sent]]</f>
        <v>71490.896300000022</v>
      </c>
      <c r="I1184" s="4">
        <f>IFERROR(Balance[[#This Row],[P/L]]/Balance[[#This Row],[Cumulative sent]],0)</f>
        <v>2.779342460448917</v>
      </c>
    </row>
    <row r="1185" spans="1:9" x14ac:dyDescent="0.3">
      <c r="A1185" t="s">
        <v>1187</v>
      </c>
      <c r="B1185" s="1">
        <v>-19511.43</v>
      </c>
      <c r="C1185" s="1">
        <v>117140.32</v>
      </c>
      <c r="D1185" s="1">
        <v>0</v>
      </c>
      <c r="E1185" s="21">
        <v>-86.98</v>
      </c>
      <c r="F1185" s="1">
        <v>97628.89</v>
      </c>
      <c r="G1185" s="2">
        <f>IF(ISNUMBER(G1184),G1184+Balance[[#This Row],[Withdrawal/Deposit]],0)</f>
        <v>25635.25369999999</v>
      </c>
      <c r="H1185" s="3">
        <f>Balance[[#This Row],[End of Day Account Value]]-Balance[[#This Row],[Cumulative sent]]</f>
        <v>71993.636300000013</v>
      </c>
      <c r="I1185" s="4">
        <f>IFERROR(Balance[[#This Row],[P/L]]/Balance[[#This Row],[Cumulative sent]],0)</f>
        <v>2.8083839989459531</v>
      </c>
    </row>
    <row r="1186" spans="1:9" x14ac:dyDescent="0.3">
      <c r="A1186" t="s">
        <v>1188</v>
      </c>
      <c r="B1186" s="1">
        <v>-19511.43</v>
      </c>
      <c r="C1186" s="1">
        <v>113544.18</v>
      </c>
      <c r="D1186" s="1">
        <v>0</v>
      </c>
      <c r="E1186" s="21">
        <v>0</v>
      </c>
      <c r="F1186" s="1">
        <v>94032.75</v>
      </c>
      <c r="G1186" s="2">
        <f>IF(ISNUMBER(G1185),G1185+Balance[[#This Row],[Withdrawal/Deposit]],0)</f>
        <v>25635.25369999999</v>
      </c>
      <c r="H1186" s="3">
        <f>Balance[[#This Row],[End of Day Account Value]]-Balance[[#This Row],[Cumulative sent]]</f>
        <v>68397.496300000013</v>
      </c>
      <c r="I1186" s="4">
        <f>IFERROR(Balance[[#This Row],[P/L]]/Balance[[#This Row],[Cumulative sent]],0)</f>
        <v>2.6681029608846836</v>
      </c>
    </row>
    <row r="1187" spans="1:9" x14ac:dyDescent="0.3">
      <c r="A1187" t="s">
        <v>1189</v>
      </c>
      <c r="B1187" s="1">
        <v>-19511.43</v>
      </c>
      <c r="C1187" s="1">
        <v>110418.11</v>
      </c>
      <c r="D1187" s="1">
        <v>0</v>
      </c>
      <c r="E1187" s="21">
        <v>0</v>
      </c>
      <c r="F1187" s="1">
        <v>90906.68</v>
      </c>
      <c r="G1187" s="2">
        <f>IF(ISNUMBER(G1186),G1186+Balance[[#This Row],[Withdrawal/Deposit]],0)</f>
        <v>25635.25369999999</v>
      </c>
      <c r="H1187" s="3">
        <f>Balance[[#This Row],[End of Day Account Value]]-Balance[[#This Row],[Cumulative sent]]</f>
        <v>65271.426300000006</v>
      </c>
      <c r="I1187" s="4">
        <f>IFERROR(Balance[[#This Row],[P/L]]/Balance[[#This Row],[Cumulative sent]],0)</f>
        <v>2.5461587805546091</v>
      </c>
    </row>
    <row r="1188" spans="1:9" x14ac:dyDescent="0.3">
      <c r="A1188" t="s">
        <v>1190</v>
      </c>
      <c r="B1188" s="1">
        <v>-19511.43</v>
      </c>
      <c r="C1188" s="1">
        <v>110515.45</v>
      </c>
      <c r="D1188" s="1">
        <v>0</v>
      </c>
      <c r="E1188" s="21">
        <v>0</v>
      </c>
      <c r="F1188" s="1">
        <v>91004.02</v>
      </c>
      <c r="G1188" s="2">
        <f>IF(ISNUMBER(G1187),G1187+Balance[[#This Row],[Withdrawal/Deposit]],0)</f>
        <v>25635.25369999999</v>
      </c>
      <c r="H1188" s="3">
        <f>Balance[[#This Row],[End of Day Account Value]]-Balance[[#This Row],[Cumulative sent]]</f>
        <v>65368.766300000018</v>
      </c>
      <c r="I1188" s="4">
        <f>IFERROR(Balance[[#This Row],[P/L]]/Balance[[#This Row],[Cumulative sent]],0)</f>
        <v>2.549955895306784</v>
      </c>
    </row>
    <row r="1189" spans="1:9" x14ac:dyDescent="0.3">
      <c r="A1189" t="s">
        <v>1191</v>
      </c>
      <c r="B1189" s="1">
        <v>-19511.43</v>
      </c>
      <c r="C1189" s="1">
        <v>108372.1</v>
      </c>
      <c r="D1189" s="1">
        <v>0</v>
      </c>
      <c r="E1189" s="21">
        <v>0</v>
      </c>
      <c r="F1189" s="1">
        <v>88860.67</v>
      </c>
      <c r="G1189" s="2">
        <f>IF(ISNUMBER(G1188),G1188+Balance[[#This Row],[Withdrawal/Deposit]],0)</f>
        <v>25635.25369999999</v>
      </c>
      <c r="H1189" s="3">
        <f>Balance[[#This Row],[End of Day Account Value]]-Balance[[#This Row],[Cumulative sent]]</f>
        <v>63225.416300000012</v>
      </c>
      <c r="I1189" s="4">
        <f>IFERROR(Balance[[#This Row],[P/L]]/Balance[[#This Row],[Cumulative sent]],0)</f>
        <v>2.4663464243382944</v>
      </c>
    </row>
    <row r="1190" spans="1:9" x14ac:dyDescent="0.3">
      <c r="A1190" t="s">
        <v>1192</v>
      </c>
      <c r="B1190" s="1">
        <v>-19511.43</v>
      </c>
      <c r="C1190" s="1">
        <v>108514.15</v>
      </c>
      <c r="D1190" s="1">
        <v>0</v>
      </c>
      <c r="E1190" s="21">
        <v>0</v>
      </c>
      <c r="F1190" s="1">
        <v>89002.72</v>
      </c>
      <c r="G1190" s="2">
        <f>IF(ISNUMBER(G1189),G1189+Balance[[#This Row],[Withdrawal/Deposit]],0)</f>
        <v>25635.25369999999</v>
      </c>
      <c r="H1190" s="3">
        <f>Balance[[#This Row],[End of Day Account Value]]-Balance[[#This Row],[Cumulative sent]]</f>
        <v>63367.466300000015</v>
      </c>
      <c r="I1190" s="4">
        <f>IFERROR(Balance[[#This Row],[P/L]]/Balance[[#This Row],[Cumulative sent]],0)</f>
        <v>2.471887621693404</v>
      </c>
    </row>
    <row r="1191" spans="1:9" x14ac:dyDescent="0.3">
      <c r="A1191" t="s">
        <v>1193</v>
      </c>
      <c r="B1191" s="1">
        <v>-19511.43</v>
      </c>
      <c r="C1191" s="1">
        <v>107574.06</v>
      </c>
      <c r="D1191" s="1">
        <v>0</v>
      </c>
      <c r="E1191" s="21">
        <v>0</v>
      </c>
      <c r="F1191" s="1">
        <v>88062.63</v>
      </c>
      <c r="G1191" s="2">
        <f>IF(ISNUMBER(G1190),G1190+Balance[[#This Row],[Withdrawal/Deposit]],0)</f>
        <v>25635.25369999999</v>
      </c>
      <c r="H1191" s="3">
        <f>Balance[[#This Row],[End of Day Account Value]]-Balance[[#This Row],[Cumulative sent]]</f>
        <v>62427.376300000018</v>
      </c>
      <c r="I1191" s="4">
        <f>IFERROR(Balance[[#This Row],[P/L]]/Balance[[#This Row],[Cumulative sent]],0)</f>
        <v>2.4352158566700686</v>
      </c>
    </row>
    <row r="1192" spans="1:9" x14ac:dyDescent="0.3">
      <c r="A1192" t="s">
        <v>1194</v>
      </c>
      <c r="B1192" s="1">
        <v>-19511.43</v>
      </c>
      <c r="C1192" s="1">
        <v>89872.960000000006</v>
      </c>
      <c r="D1192" s="1">
        <v>0</v>
      </c>
      <c r="E1192" s="21">
        <v>0</v>
      </c>
      <c r="F1192" s="1">
        <v>70361.53</v>
      </c>
      <c r="G1192" s="2">
        <f>IF(ISNUMBER(G1191),G1191+Balance[[#This Row],[Withdrawal/Deposit]],0)</f>
        <v>25635.25369999999</v>
      </c>
      <c r="H1192" s="3">
        <f>Balance[[#This Row],[End of Day Account Value]]-Balance[[#This Row],[Cumulative sent]]</f>
        <v>44726.276300000012</v>
      </c>
      <c r="I1192" s="4">
        <f>IFERROR(Balance[[#This Row],[P/L]]/Balance[[#This Row],[Cumulative sent]],0)</f>
        <v>1.7447175215589938</v>
      </c>
    </row>
    <row r="1193" spans="1:9" x14ac:dyDescent="0.3">
      <c r="A1193" t="s">
        <v>1195</v>
      </c>
      <c r="B1193" s="1">
        <v>-19511.43</v>
      </c>
      <c r="C1193" s="1">
        <v>90020.18</v>
      </c>
      <c r="D1193" s="1">
        <v>0</v>
      </c>
      <c r="E1193" s="21">
        <v>0</v>
      </c>
      <c r="F1193" s="1">
        <v>70508.75</v>
      </c>
      <c r="G1193" s="2">
        <f>IF(ISNUMBER(G1192),G1192+Balance[[#This Row],[Withdrawal/Deposit]],0)</f>
        <v>25635.25369999999</v>
      </c>
      <c r="H1193" s="3">
        <f>Balance[[#This Row],[End of Day Account Value]]-Balance[[#This Row],[Cumulative sent]]</f>
        <v>44873.496300000013</v>
      </c>
      <c r="I1193" s="4">
        <f>IFERROR(Balance[[#This Row],[P/L]]/Balance[[#This Row],[Cumulative sent]],0)</f>
        <v>1.7504603943123851</v>
      </c>
    </row>
    <row r="1194" spans="1:9" x14ac:dyDescent="0.3">
      <c r="A1194" t="s">
        <v>1196</v>
      </c>
      <c r="B1194" s="1">
        <v>-19511.43</v>
      </c>
      <c r="C1194" s="1">
        <v>94787.78</v>
      </c>
      <c r="D1194" s="1">
        <v>0</v>
      </c>
      <c r="E1194" s="21">
        <v>0</v>
      </c>
      <c r="F1194" s="1">
        <v>75276.350000000006</v>
      </c>
      <c r="G1194" s="2">
        <f>IF(ISNUMBER(G1193),G1193+Balance[[#This Row],[Withdrawal/Deposit]],0)</f>
        <v>25635.25369999999</v>
      </c>
      <c r="H1194" s="3">
        <f>Balance[[#This Row],[End of Day Account Value]]-Balance[[#This Row],[Cumulative sent]]</f>
        <v>49641.096300000019</v>
      </c>
      <c r="I1194" s="4">
        <f>IFERROR(Balance[[#This Row],[P/L]]/Balance[[#This Row],[Cumulative sent]],0)</f>
        <v>1.9364386590798608</v>
      </c>
    </row>
    <row r="1195" spans="1:9" x14ac:dyDescent="0.3">
      <c r="A1195" t="s">
        <v>1197</v>
      </c>
      <c r="B1195" s="1">
        <v>-19511.43</v>
      </c>
      <c r="C1195" s="1">
        <v>95317.33</v>
      </c>
      <c r="D1195" s="1">
        <v>0</v>
      </c>
      <c r="E1195" s="21">
        <v>0</v>
      </c>
      <c r="F1195" s="1">
        <v>75805.899999999994</v>
      </c>
      <c r="G1195" s="2">
        <f>IF(ISNUMBER(G1194),G1194+Balance[[#This Row],[Withdrawal/Deposit]],0)</f>
        <v>25635.25369999999</v>
      </c>
      <c r="H1195" s="3">
        <f>Balance[[#This Row],[End of Day Account Value]]-Balance[[#This Row],[Cumulative sent]]</f>
        <v>50170.646300000008</v>
      </c>
      <c r="I1195" s="4">
        <f>IFERROR(Balance[[#This Row],[P/L]]/Balance[[#This Row],[Cumulative sent]],0)</f>
        <v>1.9570957591108227</v>
      </c>
    </row>
    <row r="1196" spans="1:9" x14ac:dyDescent="0.3">
      <c r="A1196" t="s">
        <v>1198</v>
      </c>
      <c r="B1196" s="1">
        <v>-19511.43</v>
      </c>
      <c r="C1196" s="1">
        <v>92365.24</v>
      </c>
      <c r="D1196" s="1">
        <v>0</v>
      </c>
      <c r="E1196" s="21">
        <v>0</v>
      </c>
      <c r="F1196" s="1">
        <v>72853.81</v>
      </c>
      <c r="G1196" s="2">
        <f>IF(ISNUMBER(G1195),G1195+Balance[[#This Row],[Withdrawal/Deposit]],0)</f>
        <v>25635.25369999999</v>
      </c>
      <c r="H1196" s="3">
        <f>Balance[[#This Row],[End of Day Account Value]]-Balance[[#This Row],[Cumulative sent]]</f>
        <v>47218.556300000011</v>
      </c>
      <c r="I1196" s="4">
        <f>IFERROR(Balance[[#This Row],[P/L]]/Balance[[#This Row],[Cumulative sent]],0)</f>
        <v>1.8419383265163485</v>
      </c>
    </row>
    <row r="1197" spans="1:9" x14ac:dyDescent="0.3">
      <c r="A1197" t="s">
        <v>1199</v>
      </c>
      <c r="B1197" s="1">
        <v>-19511.43</v>
      </c>
      <c r="C1197" s="1">
        <v>93738.11</v>
      </c>
      <c r="D1197" s="1">
        <v>0</v>
      </c>
      <c r="E1197" s="21">
        <v>0</v>
      </c>
      <c r="F1197" s="1">
        <v>74226.679999999993</v>
      </c>
      <c r="G1197" s="2">
        <f>IF(ISNUMBER(G1196),G1196+Balance[[#This Row],[Withdrawal/Deposit]],0)</f>
        <v>25635.25369999999</v>
      </c>
      <c r="H1197" s="3">
        <f>Balance[[#This Row],[End of Day Account Value]]-Balance[[#This Row],[Cumulative sent]]</f>
        <v>48591.426300000006</v>
      </c>
      <c r="I1197" s="4">
        <f>IFERROR(Balance[[#This Row],[P/L]]/Balance[[#This Row],[Cumulative sent]],0)</f>
        <v>1.8954923118236986</v>
      </c>
    </row>
    <row r="1198" spans="1:9" x14ac:dyDescent="0.3">
      <c r="A1198" t="s">
        <v>1200</v>
      </c>
      <c r="B1198" s="1">
        <v>-19511.43</v>
      </c>
      <c r="C1198" s="1">
        <v>92614.3</v>
      </c>
      <c r="D1198" s="1">
        <v>0</v>
      </c>
      <c r="E1198" s="21">
        <v>0</v>
      </c>
      <c r="F1198" s="1">
        <v>73102.87</v>
      </c>
      <c r="G1198" s="2">
        <f>IF(ISNUMBER(G1197),G1197+Balance[[#This Row],[Withdrawal/Deposit]],0)</f>
        <v>25635.25369999999</v>
      </c>
      <c r="H1198" s="3">
        <f>Balance[[#This Row],[End of Day Account Value]]-Balance[[#This Row],[Cumulative sent]]</f>
        <v>47467.616300000009</v>
      </c>
      <c r="I1198" s="4">
        <f>IFERROR(Balance[[#This Row],[P/L]]/Balance[[#This Row],[Cumulative sent]],0)</f>
        <v>1.8516538535368592</v>
      </c>
    </row>
    <row r="1199" spans="1:9" x14ac:dyDescent="0.3">
      <c r="A1199" t="s">
        <v>1201</v>
      </c>
      <c r="B1199" s="1">
        <v>-19511.43</v>
      </c>
      <c r="C1199" s="1">
        <v>88389.01</v>
      </c>
      <c r="D1199" s="1">
        <v>0</v>
      </c>
      <c r="E1199" s="21">
        <v>0</v>
      </c>
      <c r="F1199" s="1">
        <v>68877.58</v>
      </c>
      <c r="G1199" s="2">
        <f>IF(ISNUMBER(G1198),G1198+Balance[[#This Row],[Withdrawal/Deposit]],0)</f>
        <v>25635.25369999999</v>
      </c>
      <c r="H1199" s="3">
        <f>Balance[[#This Row],[End of Day Account Value]]-Balance[[#This Row],[Cumulative sent]]</f>
        <v>43242.326300000015</v>
      </c>
      <c r="I1199" s="4">
        <f>IFERROR(Balance[[#This Row],[P/L]]/Balance[[#This Row],[Cumulative sent]],0)</f>
        <v>1.6868304408471695</v>
      </c>
    </row>
    <row r="1200" spans="1:9" x14ac:dyDescent="0.3">
      <c r="A1200" t="s">
        <v>1202</v>
      </c>
      <c r="B1200" s="1">
        <v>-19511.43</v>
      </c>
      <c r="C1200" s="1">
        <v>90854.43</v>
      </c>
      <c r="D1200" s="1">
        <v>0</v>
      </c>
      <c r="E1200" s="21">
        <v>0</v>
      </c>
      <c r="F1200" s="1">
        <v>71343</v>
      </c>
      <c r="G1200" s="2">
        <f>IF(ISNUMBER(G1199),G1199+Balance[[#This Row],[Withdrawal/Deposit]],0)</f>
        <v>25635.25369999999</v>
      </c>
      <c r="H1200" s="3">
        <f>Balance[[#This Row],[End of Day Account Value]]-Balance[[#This Row],[Cumulative sent]]</f>
        <v>45707.746300000013</v>
      </c>
      <c r="I1200" s="4">
        <f>IFERROR(Balance[[#This Row],[P/L]]/Balance[[#This Row],[Cumulative sent]],0)</f>
        <v>1.7830034699442054</v>
      </c>
    </row>
    <row r="1201" spans="1:9" x14ac:dyDescent="0.3">
      <c r="A1201" t="s">
        <v>1203</v>
      </c>
      <c r="B1201" s="1">
        <v>-19511.43</v>
      </c>
      <c r="C1201" s="1">
        <v>92642.62</v>
      </c>
      <c r="D1201" s="1">
        <v>0</v>
      </c>
      <c r="E1201" s="21">
        <v>0</v>
      </c>
      <c r="F1201" s="1">
        <v>73131.19</v>
      </c>
      <c r="G1201" s="2">
        <f>IF(ISNUMBER(G1200),G1200+Balance[[#This Row],[Withdrawal/Deposit]],0)</f>
        <v>25635.25369999999</v>
      </c>
      <c r="H1201" s="3">
        <f>Balance[[#This Row],[End of Day Account Value]]-Balance[[#This Row],[Cumulative sent]]</f>
        <v>47495.936300000016</v>
      </c>
      <c r="I1201" s="4">
        <f>IFERROR(Balance[[#This Row],[P/L]]/Balance[[#This Row],[Cumulative sent]],0)</f>
        <v>1.8527585822175825</v>
      </c>
    </row>
    <row r="1202" spans="1:9" x14ac:dyDescent="0.3">
      <c r="A1202" t="s">
        <v>1204</v>
      </c>
      <c r="B1202" s="1">
        <v>-19511.43</v>
      </c>
      <c r="C1202" s="1">
        <v>94092.39</v>
      </c>
      <c r="D1202" s="1">
        <v>0</v>
      </c>
      <c r="E1202" s="21">
        <v>0</v>
      </c>
      <c r="F1202" s="1">
        <v>74580.960000000006</v>
      </c>
      <c r="G1202" s="2">
        <f>IF(ISNUMBER(G1201),G1201+Balance[[#This Row],[Withdrawal/Deposit]],0)</f>
        <v>25635.25369999999</v>
      </c>
      <c r="H1202" s="3">
        <f>Balance[[#This Row],[End of Day Account Value]]-Balance[[#This Row],[Cumulative sent]]</f>
        <v>48945.70630000002</v>
      </c>
      <c r="I1202" s="4">
        <f>IFERROR(Balance[[#This Row],[P/L]]/Balance[[#This Row],[Cumulative sent]],0)</f>
        <v>1.9093123427914442</v>
      </c>
    </row>
    <row r="1203" spans="1:9" x14ac:dyDescent="0.3">
      <c r="A1203" t="s">
        <v>1205</v>
      </c>
      <c r="B1203" s="1">
        <v>-19511.43</v>
      </c>
      <c r="C1203" s="1">
        <v>96767.75</v>
      </c>
      <c r="D1203" s="1">
        <v>0</v>
      </c>
      <c r="E1203" s="21">
        <v>0</v>
      </c>
      <c r="F1203" s="1">
        <v>77256.320000000007</v>
      </c>
      <c r="G1203" s="2">
        <f>IF(ISNUMBER(G1202),G1202+Balance[[#This Row],[Withdrawal/Deposit]],0)</f>
        <v>25635.25369999999</v>
      </c>
      <c r="H1203" s="3">
        <f>Balance[[#This Row],[End of Day Account Value]]-Balance[[#This Row],[Cumulative sent]]</f>
        <v>51621.06630000002</v>
      </c>
      <c r="I1203" s="4">
        <f>IFERROR(Balance[[#This Row],[P/L]]/Balance[[#This Row],[Cumulative sent]],0)</f>
        <v>2.013674875392399</v>
      </c>
    </row>
    <row r="1204" spans="1:9" x14ac:dyDescent="0.3">
      <c r="A1204" t="s">
        <v>1206</v>
      </c>
      <c r="B1204" s="1">
        <v>-19511.43</v>
      </c>
      <c r="C1204" s="1">
        <v>93191.73</v>
      </c>
      <c r="D1204" s="1">
        <v>0</v>
      </c>
      <c r="E1204" s="21">
        <v>0</v>
      </c>
      <c r="F1204" s="1">
        <v>73680.3</v>
      </c>
      <c r="G1204" s="2">
        <f>IF(ISNUMBER(G1203),G1203+Balance[[#This Row],[Withdrawal/Deposit]],0)</f>
        <v>25635.25369999999</v>
      </c>
      <c r="H1204" s="3">
        <f>Balance[[#This Row],[End of Day Account Value]]-Balance[[#This Row],[Cumulative sent]]</f>
        <v>48045.046300000016</v>
      </c>
      <c r="I1204" s="4">
        <f>IFERROR(Balance[[#This Row],[P/L]]/Balance[[#This Row],[Cumulative sent]],0)</f>
        <v>1.8741786940068408</v>
      </c>
    </row>
    <row r="1205" spans="1:9" x14ac:dyDescent="0.3">
      <c r="A1205" t="s">
        <v>1207</v>
      </c>
      <c r="B1205" s="1">
        <v>-19511.43</v>
      </c>
      <c r="C1205" s="1">
        <v>90572.01</v>
      </c>
      <c r="D1205" s="1">
        <v>0</v>
      </c>
      <c r="E1205" s="21">
        <v>0</v>
      </c>
      <c r="F1205" s="1">
        <v>71060.58</v>
      </c>
      <c r="G1205" s="2">
        <f>IF(ISNUMBER(G1204),G1204+Balance[[#This Row],[Withdrawal/Deposit]],0)</f>
        <v>25635.25369999999</v>
      </c>
      <c r="H1205" s="3">
        <f>Balance[[#This Row],[End of Day Account Value]]-Balance[[#This Row],[Cumulative sent]]</f>
        <v>45425.326300000015</v>
      </c>
      <c r="I1205" s="4">
        <f>IFERROR(Balance[[#This Row],[P/L]]/Balance[[#This Row],[Cumulative sent]],0)</f>
        <v>1.7719866099862329</v>
      </c>
    </row>
    <row r="1206" spans="1:9" x14ac:dyDescent="0.3">
      <c r="A1206" t="s">
        <v>1208</v>
      </c>
      <c r="B1206" s="1">
        <v>-19520.38</v>
      </c>
      <c r="C1206" s="1">
        <v>93424.81</v>
      </c>
      <c r="D1206" s="1">
        <v>0</v>
      </c>
      <c r="E1206" s="21">
        <v>-8.9499999999999993</v>
      </c>
      <c r="F1206" s="1">
        <v>73904.429999999993</v>
      </c>
      <c r="G1206" s="2">
        <f>IF(ISNUMBER(G1205),G1205+Balance[[#This Row],[Withdrawal/Deposit]],0)</f>
        <v>25626.303699999989</v>
      </c>
      <c r="H1206" s="3">
        <f>Balance[[#This Row],[End of Day Account Value]]-Balance[[#This Row],[Cumulative sent]]</f>
        <v>48278.126300000004</v>
      </c>
      <c r="I1206" s="4">
        <f>IFERROR(Balance[[#This Row],[P/L]]/Balance[[#This Row],[Cumulative sent]],0)</f>
        <v>1.8839285940406623</v>
      </c>
    </row>
    <row r="1207" spans="1:9" x14ac:dyDescent="0.3">
      <c r="A1207" t="s">
        <v>1209</v>
      </c>
      <c r="B1207" s="1">
        <v>-19520.38</v>
      </c>
      <c r="C1207" s="1">
        <v>101984.21</v>
      </c>
      <c r="D1207" s="1">
        <v>0</v>
      </c>
      <c r="E1207" s="21">
        <v>0</v>
      </c>
      <c r="F1207" s="1">
        <v>82463.83</v>
      </c>
      <c r="G1207" s="2">
        <f>IF(ISNUMBER(G1206),G1206+Balance[[#This Row],[Withdrawal/Deposit]],0)</f>
        <v>25626.303699999989</v>
      </c>
      <c r="H1207" s="3">
        <f>Balance[[#This Row],[End of Day Account Value]]-Balance[[#This Row],[Cumulative sent]]</f>
        <v>56837.526300000012</v>
      </c>
      <c r="I1207" s="4">
        <f>IFERROR(Balance[[#This Row],[P/L]]/Balance[[#This Row],[Cumulative sent]],0)</f>
        <v>2.2179369668517599</v>
      </c>
    </row>
    <row r="1208" spans="1:9" x14ac:dyDescent="0.3">
      <c r="A1208" t="s">
        <v>1210</v>
      </c>
      <c r="B1208" s="1">
        <v>-19701</v>
      </c>
      <c r="C1208" s="1">
        <v>101691.33</v>
      </c>
      <c r="D1208" s="1">
        <v>0</v>
      </c>
      <c r="E1208" s="21">
        <v>-180.62</v>
      </c>
      <c r="F1208" s="1">
        <v>81990.33</v>
      </c>
      <c r="G1208" s="2">
        <f>IF(ISNUMBER(G1207),G1207+Balance[[#This Row],[Withdrawal/Deposit]],0)</f>
        <v>25445.68369999999</v>
      </c>
      <c r="H1208" s="3">
        <f>Balance[[#This Row],[End of Day Account Value]]-Balance[[#This Row],[Cumulative sent]]</f>
        <v>56544.646300000008</v>
      </c>
      <c r="I1208" s="4">
        <f>IFERROR(Balance[[#This Row],[P/L]]/Balance[[#This Row],[Cumulative sent]],0)</f>
        <v>2.2221704461413245</v>
      </c>
    </row>
    <row r="1209" spans="1:9" x14ac:dyDescent="0.3">
      <c r="A1209" t="s">
        <v>1211</v>
      </c>
      <c r="B1209" s="1">
        <v>-19701</v>
      </c>
      <c r="C1209" s="1">
        <v>97109.67</v>
      </c>
      <c r="D1209" s="1">
        <v>0</v>
      </c>
      <c r="E1209" s="21">
        <v>0</v>
      </c>
      <c r="F1209" s="1">
        <v>77408.67</v>
      </c>
      <c r="G1209" s="2">
        <f>IF(ISNUMBER(G1208),G1208+Balance[[#This Row],[Withdrawal/Deposit]],0)</f>
        <v>25445.68369999999</v>
      </c>
      <c r="H1209" s="3">
        <f>Balance[[#This Row],[End of Day Account Value]]-Balance[[#This Row],[Cumulative sent]]</f>
        <v>51962.986300000004</v>
      </c>
      <c r="I1209" s="4">
        <f>IFERROR(Balance[[#This Row],[P/L]]/Balance[[#This Row],[Cumulative sent]],0)</f>
        <v>2.0421139755030446</v>
      </c>
    </row>
    <row r="1210" spans="1:9" x14ac:dyDescent="0.3">
      <c r="A1210" t="s">
        <v>1212</v>
      </c>
      <c r="B1210" s="1">
        <v>-19701</v>
      </c>
      <c r="C1210" s="1">
        <v>97733.85</v>
      </c>
      <c r="D1210" s="1">
        <v>0</v>
      </c>
      <c r="E1210" s="21">
        <v>0</v>
      </c>
      <c r="F1210" s="1">
        <v>78032.850000000006</v>
      </c>
      <c r="G1210" s="2">
        <f>IF(ISNUMBER(G1209),G1209+Balance[[#This Row],[Withdrawal/Deposit]],0)</f>
        <v>25445.68369999999</v>
      </c>
      <c r="H1210" s="3">
        <f>Balance[[#This Row],[End of Day Account Value]]-Balance[[#This Row],[Cumulative sent]]</f>
        <v>52587.166300000012</v>
      </c>
      <c r="I1210" s="4">
        <f>IFERROR(Balance[[#This Row],[P/L]]/Balance[[#This Row],[Cumulative sent]],0)</f>
        <v>2.066643872493001</v>
      </c>
    </row>
    <row r="1211" spans="1:9" x14ac:dyDescent="0.3">
      <c r="A1211" t="s">
        <v>1213</v>
      </c>
      <c r="B1211" s="1">
        <v>-19701</v>
      </c>
      <c r="C1211" s="1">
        <v>99299.08</v>
      </c>
      <c r="D1211" s="1">
        <v>0</v>
      </c>
      <c r="E1211" s="21">
        <v>0</v>
      </c>
      <c r="F1211" s="1">
        <v>79598.080000000002</v>
      </c>
      <c r="G1211" s="2">
        <f>IF(ISNUMBER(G1210),G1210+Balance[[#This Row],[Withdrawal/Deposit]],0)</f>
        <v>25445.68369999999</v>
      </c>
      <c r="H1211" s="3">
        <f>Balance[[#This Row],[End of Day Account Value]]-Balance[[#This Row],[Cumulative sent]]</f>
        <v>54152.396300000008</v>
      </c>
      <c r="I1211" s="4">
        <f>IFERROR(Balance[[#This Row],[P/L]]/Balance[[#This Row],[Cumulative sent]],0)</f>
        <v>2.1281564660807297</v>
      </c>
    </row>
    <row r="1212" spans="1:9" x14ac:dyDescent="0.3">
      <c r="A1212" t="s">
        <v>1214</v>
      </c>
      <c r="B1212" s="1">
        <v>-19701</v>
      </c>
      <c r="C1212" s="1">
        <v>95550.53</v>
      </c>
      <c r="D1212" s="1">
        <v>0</v>
      </c>
      <c r="E1212" s="21">
        <v>0</v>
      </c>
      <c r="F1212" s="1">
        <v>75849.53</v>
      </c>
      <c r="G1212" s="2">
        <f>IF(ISNUMBER(G1211),G1211+Balance[[#This Row],[Withdrawal/Deposit]],0)</f>
        <v>25445.68369999999</v>
      </c>
      <c r="H1212" s="3">
        <f>Balance[[#This Row],[End of Day Account Value]]-Balance[[#This Row],[Cumulative sent]]</f>
        <v>50403.846300000005</v>
      </c>
      <c r="I1212" s="4">
        <f>IFERROR(Balance[[#This Row],[P/L]]/Balance[[#This Row],[Cumulative sent]],0)</f>
        <v>1.9808407152369039</v>
      </c>
    </row>
    <row r="1213" spans="1:9" x14ac:dyDescent="0.3">
      <c r="A1213" t="s">
        <v>1215</v>
      </c>
      <c r="B1213" s="1">
        <v>-19701</v>
      </c>
      <c r="C1213" s="1">
        <v>100587.13</v>
      </c>
      <c r="D1213" s="1">
        <v>0</v>
      </c>
      <c r="E1213" s="21">
        <v>0</v>
      </c>
      <c r="F1213" s="1">
        <v>80886.13</v>
      </c>
      <c r="G1213" s="2">
        <f>IF(ISNUMBER(G1212),G1212+Balance[[#This Row],[Withdrawal/Deposit]],0)</f>
        <v>25445.68369999999</v>
      </c>
      <c r="H1213" s="3">
        <f>Balance[[#This Row],[End of Day Account Value]]-Balance[[#This Row],[Cumulative sent]]</f>
        <v>55440.446300000011</v>
      </c>
      <c r="I1213" s="4">
        <f>IFERROR(Balance[[#This Row],[P/L]]/Balance[[#This Row],[Cumulative sent]],0)</f>
        <v>2.1787760530875433</v>
      </c>
    </row>
    <row r="1214" spans="1:9" x14ac:dyDescent="0.3">
      <c r="A1214" t="s">
        <v>1216</v>
      </c>
      <c r="B1214" s="1">
        <v>-19701</v>
      </c>
      <c r="C1214" s="1">
        <v>100929.33</v>
      </c>
      <c r="D1214" s="1">
        <v>0</v>
      </c>
      <c r="E1214" s="21">
        <v>0</v>
      </c>
      <c r="F1214" s="1">
        <v>81228.33</v>
      </c>
      <c r="G1214" s="2">
        <f>IF(ISNUMBER(G1213),G1213+Balance[[#This Row],[Withdrawal/Deposit]],0)</f>
        <v>25445.68369999999</v>
      </c>
      <c r="H1214" s="3">
        <f>Balance[[#This Row],[End of Day Account Value]]-Balance[[#This Row],[Cumulative sent]]</f>
        <v>55782.646300000008</v>
      </c>
      <c r="I1214" s="4">
        <f>IFERROR(Balance[[#This Row],[P/L]]/Balance[[#This Row],[Cumulative sent]],0)</f>
        <v>2.1922243063958242</v>
      </c>
    </row>
    <row r="1215" spans="1:9" x14ac:dyDescent="0.3">
      <c r="A1215" t="s">
        <v>1217</v>
      </c>
      <c r="B1215" s="1">
        <v>-19701</v>
      </c>
      <c r="C1215" s="1">
        <v>102427.59</v>
      </c>
      <c r="D1215" s="1">
        <v>0</v>
      </c>
      <c r="E1215" s="21">
        <v>0</v>
      </c>
      <c r="F1215" s="1">
        <v>82726.59</v>
      </c>
      <c r="G1215" s="2">
        <f>IF(ISNUMBER(G1214),G1214+Balance[[#This Row],[Withdrawal/Deposit]],0)</f>
        <v>25445.68369999999</v>
      </c>
      <c r="H1215" s="3">
        <f>Balance[[#This Row],[End of Day Account Value]]-Balance[[#This Row],[Cumulative sent]]</f>
        <v>57280.906300000002</v>
      </c>
      <c r="I1215" s="4">
        <f>IFERROR(Balance[[#This Row],[P/L]]/Balance[[#This Row],[Cumulative sent]],0)</f>
        <v>2.2511050194340041</v>
      </c>
    </row>
    <row r="1216" spans="1:9" x14ac:dyDescent="0.3">
      <c r="A1216" t="s">
        <v>1218</v>
      </c>
      <c r="B1216" s="1">
        <v>-19701</v>
      </c>
      <c r="C1216" s="1">
        <v>102084.66</v>
      </c>
      <c r="D1216" s="1">
        <v>0</v>
      </c>
      <c r="E1216" s="21">
        <v>0</v>
      </c>
      <c r="F1216" s="1">
        <v>82383.66</v>
      </c>
      <c r="G1216" s="2">
        <f>IF(ISNUMBER(G1215),G1215+Balance[[#This Row],[Withdrawal/Deposit]],0)</f>
        <v>25445.68369999999</v>
      </c>
      <c r="H1216" s="3">
        <f>Balance[[#This Row],[End of Day Account Value]]-Balance[[#This Row],[Cumulative sent]]</f>
        <v>56937.976300000009</v>
      </c>
      <c r="I1216" s="4">
        <f>IFERROR(Balance[[#This Row],[P/L]]/Balance[[#This Row],[Cumulative sent]],0)</f>
        <v>2.2376280775666495</v>
      </c>
    </row>
    <row r="1217" spans="1:9" x14ac:dyDescent="0.3">
      <c r="A1217" t="s">
        <v>1219</v>
      </c>
      <c r="B1217" s="1">
        <v>-19701</v>
      </c>
      <c r="C1217" s="1">
        <v>102587.84</v>
      </c>
      <c r="D1217" s="1">
        <v>0</v>
      </c>
      <c r="E1217" s="21">
        <v>0</v>
      </c>
      <c r="F1217" s="1">
        <v>82886.84</v>
      </c>
      <c r="G1217" s="2">
        <f>IF(ISNUMBER(G1216),G1216+Balance[[#This Row],[Withdrawal/Deposit]],0)</f>
        <v>25445.68369999999</v>
      </c>
      <c r="H1217" s="3">
        <f>Balance[[#This Row],[End of Day Account Value]]-Balance[[#This Row],[Cumulative sent]]</f>
        <v>57441.156300000002</v>
      </c>
      <c r="I1217" s="4">
        <f>IFERROR(Balance[[#This Row],[P/L]]/Balance[[#This Row],[Cumulative sent]],0)</f>
        <v>2.2574027476416374</v>
      </c>
    </row>
    <row r="1218" spans="1:9" x14ac:dyDescent="0.3">
      <c r="A1218" t="s">
        <v>1220</v>
      </c>
      <c r="B1218" s="1">
        <v>-19701</v>
      </c>
      <c r="C1218" s="1">
        <v>93087.14</v>
      </c>
      <c r="D1218" s="1">
        <v>0</v>
      </c>
      <c r="E1218" s="21">
        <v>0</v>
      </c>
      <c r="F1218" s="1">
        <v>73386.14</v>
      </c>
      <c r="G1218" s="2">
        <f>IF(ISNUMBER(G1217),G1217+Balance[[#This Row],[Withdrawal/Deposit]],0)</f>
        <v>25445.68369999999</v>
      </c>
      <c r="H1218" s="3">
        <f>Balance[[#This Row],[End of Day Account Value]]-Balance[[#This Row],[Cumulative sent]]</f>
        <v>47940.456300000005</v>
      </c>
      <c r="I1218" s="4">
        <f>IFERROR(Balance[[#This Row],[P/L]]/Balance[[#This Row],[Cumulative sent]],0)</f>
        <v>1.8840309761454759</v>
      </c>
    </row>
    <row r="1219" spans="1:9" x14ac:dyDescent="0.3">
      <c r="A1219" t="s">
        <v>1221</v>
      </c>
      <c r="B1219" s="1">
        <v>-19701</v>
      </c>
      <c r="C1219" s="1">
        <v>88441.4</v>
      </c>
      <c r="D1219" s="1">
        <v>0</v>
      </c>
      <c r="E1219" s="21">
        <v>0</v>
      </c>
      <c r="F1219" s="1">
        <v>68740.399999999994</v>
      </c>
      <c r="G1219" s="2">
        <f>IF(ISNUMBER(G1218),G1218+Balance[[#This Row],[Withdrawal/Deposit]],0)</f>
        <v>25445.68369999999</v>
      </c>
      <c r="H1219" s="3">
        <f>Balance[[#This Row],[End of Day Account Value]]-Balance[[#This Row],[Cumulative sent]]</f>
        <v>43294.7163</v>
      </c>
      <c r="I1219" s="4">
        <f>IFERROR(Balance[[#This Row],[P/L]]/Balance[[#This Row],[Cumulative sent]],0)</f>
        <v>1.7014562002120626</v>
      </c>
    </row>
    <row r="1220" spans="1:9" x14ac:dyDescent="0.3">
      <c r="A1220" t="s">
        <v>1222</v>
      </c>
      <c r="B1220" s="1">
        <v>-19701</v>
      </c>
      <c r="C1220" s="1">
        <v>85748.97</v>
      </c>
      <c r="D1220" s="1">
        <v>0</v>
      </c>
      <c r="E1220" s="21">
        <v>0</v>
      </c>
      <c r="F1220" s="1">
        <v>66047.97</v>
      </c>
      <c r="G1220" s="2">
        <f>IF(ISNUMBER(G1219),G1219+Balance[[#This Row],[Withdrawal/Deposit]],0)</f>
        <v>25445.68369999999</v>
      </c>
      <c r="H1220" s="3">
        <f>Balance[[#This Row],[End of Day Account Value]]-Balance[[#This Row],[Cumulative sent]]</f>
        <v>40602.286300000007</v>
      </c>
      <c r="I1220" s="4">
        <f>IFERROR(Balance[[#This Row],[P/L]]/Balance[[#This Row],[Cumulative sent]],0)</f>
        <v>1.5956453274627485</v>
      </c>
    </row>
    <row r="1221" spans="1:9" x14ac:dyDescent="0.3">
      <c r="A1221" t="s">
        <v>1223</v>
      </c>
      <c r="B1221" s="1">
        <v>-19701</v>
      </c>
      <c r="C1221" s="1">
        <v>87122.43</v>
      </c>
      <c r="D1221" s="1">
        <v>0</v>
      </c>
      <c r="E1221" s="21">
        <v>0</v>
      </c>
      <c r="F1221" s="1">
        <v>67421.429999999993</v>
      </c>
      <c r="G1221" s="2">
        <f>IF(ISNUMBER(G1220),G1220+Balance[[#This Row],[Withdrawal/Deposit]],0)</f>
        <v>25445.68369999999</v>
      </c>
      <c r="H1221" s="3">
        <f>Balance[[#This Row],[End of Day Account Value]]-Balance[[#This Row],[Cumulative sent]]</f>
        <v>41975.746299999999</v>
      </c>
      <c r="I1221" s="4">
        <f>IFERROR(Balance[[#This Row],[P/L]]/Balance[[#This Row],[Cumulative sent]],0)</f>
        <v>1.6496214758811929</v>
      </c>
    </row>
    <row r="1222" spans="1:9" x14ac:dyDescent="0.3">
      <c r="A1222" t="s">
        <v>1224</v>
      </c>
      <c r="B1222" s="1">
        <v>-19701</v>
      </c>
      <c r="C1222" s="1">
        <v>85116.46</v>
      </c>
      <c r="D1222" s="1">
        <v>0</v>
      </c>
      <c r="E1222" s="21">
        <v>0</v>
      </c>
      <c r="F1222" s="1">
        <v>65415.46</v>
      </c>
      <c r="G1222" s="2">
        <f>IF(ISNUMBER(G1221),G1221+Balance[[#This Row],[Withdrawal/Deposit]],0)</f>
        <v>25445.68369999999</v>
      </c>
      <c r="H1222" s="3">
        <f>Balance[[#This Row],[End of Day Account Value]]-Balance[[#This Row],[Cumulative sent]]</f>
        <v>39969.776300000012</v>
      </c>
      <c r="I1222" s="4">
        <f>IFERROR(Balance[[#This Row],[P/L]]/Balance[[#This Row],[Cumulative sent]],0)</f>
        <v>1.5707880665041838</v>
      </c>
    </row>
    <row r="1223" spans="1:9" x14ac:dyDescent="0.3">
      <c r="A1223" t="s">
        <v>1225</v>
      </c>
      <c r="B1223" s="1">
        <v>-19701</v>
      </c>
      <c r="C1223" s="1">
        <v>86550.54</v>
      </c>
      <c r="D1223" s="1">
        <v>0</v>
      </c>
      <c r="E1223" s="21">
        <v>0</v>
      </c>
      <c r="F1223" s="1">
        <v>66849.539999999994</v>
      </c>
      <c r="G1223" s="2">
        <f>IF(ISNUMBER(G1222),G1222+Balance[[#This Row],[Withdrawal/Deposit]],0)</f>
        <v>25445.68369999999</v>
      </c>
      <c r="H1223" s="3">
        <f>Balance[[#This Row],[End of Day Account Value]]-Balance[[#This Row],[Cumulative sent]]</f>
        <v>41403.856299999999</v>
      </c>
      <c r="I1223" s="4">
        <f>IFERROR(Balance[[#This Row],[P/L]]/Balance[[#This Row],[Cumulative sent]],0)</f>
        <v>1.6271465443076309</v>
      </c>
    </row>
    <row r="1224" spans="1:9" x14ac:dyDescent="0.3">
      <c r="A1224" t="s">
        <v>1226</v>
      </c>
      <c r="B1224" s="1">
        <v>-19701</v>
      </c>
      <c r="C1224" s="1">
        <v>86273.88</v>
      </c>
      <c r="D1224" s="1">
        <v>0</v>
      </c>
      <c r="E1224" s="21">
        <v>0</v>
      </c>
      <c r="F1224" s="1">
        <v>66572.88</v>
      </c>
      <c r="G1224" s="2">
        <f>IF(ISNUMBER(G1223),G1223+Balance[[#This Row],[Withdrawal/Deposit]],0)</f>
        <v>25445.68369999999</v>
      </c>
      <c r="H1224" s="3">
        <f>Balance[[#This Row],[End of Day Account Value]]-Balance[[#This Row],[Cumulative sent]]</f>
        <v>41127.196300000011</v>
      </c>
      <c r="I1224" s="4">
        <f>IFERROR(Balance[[#This Row],[P/L]]/Balance[[#This Row],[Cumulative sent]],0)</f>
        <v>1.6162739734126312</v>
      </c>
    </row>
    <row r="1225" spans="1:9" x14ac:dyDescent="0.3">
      <c r="A1225" t="s">
        <v>1227</v>
      </c>
      <c r="B1225" s="1">
        <v>-19701</v>
      </c>
      <c r="C1225" s="1">
        <v>81525.89</v>
      </c>
      <c r="D1225" s="1">
        <v>0</v>
      </c>
      <c r="E1225" s="21">
        <v>0</v>
      </c>
      <c r="F1225" s="1">
        <v>61824.89</v>
      </c>
      <c r="G1225" s="2">
        <f>IF(ISNUMBER(G1224),G1224+Balance[[#This Row],[Withdrawal/Deposit]],0)</f>
        <v>25445.68369999999</v>
      </c>
      <c r="H1225" s="3">
        <f>Balance[[#This Row],[End of Day Account Value]]-Balance[[#This Row],[Cumulative sent]]</f>
        <v>36379.206300000005</v>
      </c>
      <c r="I1225" s="4">
        <f>IFERROR(Balance[[#This Row],[P/L]]/Balance[[#This Row],[Cumulative sent]],0)</f>
        <v>1.4296808342390901</v>
      </c>
    </row>
    <row r="1226" spans="1:9" x14ac:dyDescent="0.3">
      <c r="A1226" t="s">
        <v>1228</v>
      </c>
      <c r="B1226" s="1">
        <v>-19701</v>
      </c>
      <c r="C1226" s="1">
        <v>77523.56</v>
      </c>
      <c r="D1226" s="1">
        <v>0</v>
      </c>
      <c r="E1226" s="21">
        <v>0</v>
      </c>
      <c r="F1226" s="1">
        <v>57822.559999999998</v>
      </c>
      <c r="G1226" s="2">
        <f>IF(ISNUMBER(G1225),G1225+Balance[[#This Row],[Withdrawal/Deposit]],0)</f>
        <v>25445.68369999999</v>
      </c>
      <c r="H1226" s="3">
        <f>Balance[[#This Row],[End of Day Account Value]]-Balance[[#This Row],[Cumulative sent]]</f>
        <v>32376.876300000007</v>
      </c>
      <c r="I1226" s="4">
        <f>IFERROR(Balance[[#This Row],[P/L]]/Balance[[#This Row],[Cumulative sent]],0)</f>
        <v>1.272391682680549</v>
      </c>
    </row>
    <row r="1227" spans="1:9" x14ac:dyDescent="0.3">
      <c r="A1227" t="s">
        <v>1229</v>
      </c>
      <c r="B1227" s="1">
        <v>-19709.95</v>
      </c>
      <c r="C1227" s="1">
        <v>78312.66</v>
      </c>
      <c r="D1227" s="1">
        <v>0</v>
      </c>
      <c r="E1227" s="21">
        <v>-8.9499999999999993</v>
      </c>
      <c r="F1227" s="1">
        <v>58602.71</v>
      </c>
      <c r="G1227" s="2">
        <f>IF(ISNUMBER(G1226),G1226+Balance[[#This Row],[Withdrawal/Deposit]],0)</f>
        <v>25436.73369999999</v>
      </c>
      <c r="H1227" s="3">
        <f>Balance[[#This Row],[End of Day Account Value]]-Balance[[#This Row],[Cumulative sent]]</f>
        <v>33165.976300000009</v>
      </c>
      <c r="I1227" s="4">
        <f>IFERROR(Balance[[#This Row],[P/L]]/Balance[[#This Row],[Cumulative sent]],0)</f>
        <v>1.3038614427134574</v>
      </c>
    </row>
    <row r="1228" spans="1:9" x14ac:dyDescent="0.3">
      <c r="A1228" t="s">
        <v>1230</v>
      </c>
      <c r="B1228" s="1">
        <v>-19880.560000000001</v>
      </c>
      <c r="C1228" s="1">
        <v>84529.919999999998</v>
      </c>
      <c r="D1228" s="1">
        <v>0</v>
      </c>
      <c r="E1228" s="21">
        <v>-170.61</v>
      </c>
      <c r="F1228" s="1">
        <v>64649.36</v>
      </c>
      <c r="G1228" s="2">
        <f>IF(ISNUMBER(G1227),G1227+Balance[[#This Row],[Withdrawal/Deposit]],0)</f>
        <v>25266.123699999989</v>
      </c>
      <c r="H1228" s="3">
        <f>Balance[[#This Row],[End of Day Account Value]]-Balance[[#This Row],[Cumulative sent]]</f>
        <v>39383.236300000011</v>
      </c>
      <c r="I1228" s="4">
        <f>IFERROR(Balance[[#This Row],[P/L]]/Balance[[#This Row],[Cumulative sent]],0)</f>
        <v>1.5587367800308849</v>
      </c>
    </row>
    <row r="1229" spans="1:9" x14ac:dyDescent="0.3">
      <c r="A1229" t="s">
        <v>1231</v>
      </c>
      <c r="B1229" s="1">
        <v>-19880.560000000001</v>
      </c>
      <c r="C1229" s="1">
        <v>82698.2</v>
      </c>
      <c r="D1229" s="1">
        <v>0</v>
      </c>
      <c r="E1229" s="21">
        <v>0</v>
      </c>
      <c r="F1229" s="1">
        <v>62817.64</v>
      </c>
      <c r="G1229" s="2">
        <f>IF(ISNUMBER(G1228),G1228+Balance[[#This Row],[Withdrawal/Deposit]],0)</f>
        <v>25266.123699999989</v>
      </c>
      <c r="H1229" s="3">
        <f>Balance[[#This Row],[End of Day Account Value]]-Balance[[#This Row],[Cumulative sent]]</f>
        <v>37551.51630000001</v>
      </c>
      <c r="I1229" s="4">
        <f>IFERROR(Balance[[#This Row],[P/L]]/Balance[[#This Row],[Cumulative sent]],0)</f>
        <v>1.4862397075970948</v>
      </c>
    </row>
    <row r="1230" spans="1:9" x14ac:dyDescent="0.3">
      <c r="A1230" t="s">
        <v>1232</v>
      </c>
      <c r="B1230" s="1">
        <v>-19880.560000000001</v>
      </c>
      <c r="C1230" s="1">
        <v>85117.05</v>
      </c>
      <c r="D1230" s="1">
        <v>0</v>
      </c>
      <c r="E1230" s="21">
        <v>0</v>
      </c>
      <c r="F1230" s="1">
        <v>65236.49</v>
      </c>
      <c r="G1230" s="2">
        <f>IF(ISNUMBER(G1229),G1229+Balance[[#This Row],[Withdrawal/Deposit]],0)</f>
        <v>25266.123699999989</v>
      </c>
      <c r="H1230" s="3">
        <f>Balance[[#This Row],[End of Day Account Value]]-Balance[[#This Row],[Cumulative sent]]</f>
        <v>39970.366300000009</v>
      </c>
      <c r="I1230" s="4">
        <f>IFERROR(Balance[[#This Row],[P/L]]/Balance[[#This Row],[Cumulative sent]],0)</f>
        <v>1.5819746144914197</v>
      </c>
    </row>
    <row r="1231" spans="1:9" x14ac:dyDescent="0.3">
      <c r="A1231" t="s">
        <v>1233</v>
      </c>
      <c r="B1231" s="1">
        <v>-19880.560000000001</v>
      </c>
      <c r="C1231" s="1">
        <v>83446.78</v>
      </c>
      <c r="D1231" s="1">
        <v>0</v>
      </c>
      <c r="E1231" s="21">
        <v>0</v>
      </c>
      <c r="F1231" s="1">
        <v>63566.22</v>
      </c>
      <c r="G1231" s="2">
        <f>IF(ISNUMBER(G1230),G1230+Balance[[#This Row],[Withdrawal/Deposit]],0)</f>
        <v>25266.123699999989</v>
      </c>
      <c r="H1231" s="3">
        <f>Balance[[#This Row],[End of Day Account Value]]-Balance[[#This Row],[Cumulative sent]]</f>
        <v>38300.096300000012</v>
      </c>
      <c r="I1231" s="4">
        <f>IFERROR(Balance[[#This Row],[P/L]]/Balance[[#This Row],[Cumulative sent]],0)</f>
        <v>1.5158675210633925</v>
      </c>
    </row>
    <row r="1232" spans="1:9" x14ac:dyDescent="0.3">
      <c r="A1232" t="s">
        <v>1234</v>
      </c>
      <c r="B1232" s="1">
        <v>-19880.560000000001</v>
      </c>
      <c r="C1232" s="1">
        <v>82233.16</v>
      </c>
      <c r="D1232" s="1">
        <v>0</v>
      </c>
      <c r="E1232" s="21">
        <v>0</v>
      </c>
      <c r="F1232" s="1">
        <v>62352.6</v>
      </c>
      <c r="G1232" s="2">
        <f>IF(ISNUMBER(G1231),G1231+Balance[[#This Row],[Withdrawal/Deposit]],0)</f>
        <v>25266.123699999989</v>
      </c>
      <c r="H1232" s="3">
        <f>Balance[[#This Row],[End of Day Account Value]]-Balance[[#This Row],[Cumulative sent]]</f>
        <v>37086.476300000009</v>
      </c>
      <c r="I1232" s="4">
        <f>IFERROR(Balance[[#This Row],[P/L]]/Balance[[#This Row],[Cumulative sent]],0)</f>
        <v>1.4678340350245347</v>
      </c>
    </row>
    <row r="1233" spans="1:9" x14ac:dyDescent="0.3">
      <c r="A1233" t="s">
        <v>1235</v>
      </c>
      <c r="B1233" s="1">
        <v>-19880.560000000001</v>
      </c>
      <c r="C1233" s="1">
        <v>83195.58</v>
      </c>
      <c r="D1233" s="1">
        <v>0</v>
      </c>
      <c r="E1233" s="21">
        <v>0</v>
      </c>
      <c r="F1233" s="1">
        <v>63315.02</v>
      </c>
      <c r="G1233" s="2">
        <f>IF(ISNUMBER(G1232),G1232+Balance[[#This Row],[Withdrawal/Deposit]],0)</f>
        <v>25266.123699999989</v>
      </c>
      <c r="H1233" s="3">
        <f>Balance[[#This Row],[End of Day Account Value]]-Balance[[#This Row],[Cumulative sent]]</f>
        <v>38048.896300000008</v>
      </c>
      <c r="I1233" s="4">
        <f>IFERROR(Balance[[#This Row],[P/L]]/Balance[[#This Row],[Cumulative sent]],0)</f>
        <v>1.5059253549051541</v>
      </c>
    </row>
    <row r="1234" spans="1:9" x14ac:dyDescent="0.3">
      <c r="A1234" t="s">
        <v>1236</v>
      </c>
      <c r="B1234" s="1">
        <v>-30505.02</v>
      </c>
      <c r="C1234" s="1">
        <v>97199.92</v>
      </c>
      <c r="D1234" s="1">
        <v>-24</v>
      </c>
      <c r="E1234" s="21">
        <v>0</v>
      </c>
      <c r="F1234" s="1">
        <v>66694.899999999994</v>
      </c>
      <c r="G1234" s="2">
        <f>IF(ISNUMBER(G1233),G1233+Balance[[#This Row],[Withdrawal/Deposit]],0)</f>
        <v>25266.123699999989</v>
      </c>
      <c r="H1234" s="3">
        <f>Balance[[#This Row],[End of Day Account Value]]-Balance[[#This Row],[Cumulative sent]]</f>
        <v>41428.776300000005</v>
      </c>
      <c r="I1234" s="4">
        <f>IFERROR(Balance[[#This Row],[P/L]]/Balance[[#This Row],[Cumulative sent]],0)</f>
        <v>1.6396965673052579</v>
      </c>
    </row>
    <row r="1235" spans="1:9" x14ac:dyDescent="0.3">
      <c r="A1235" t="s">
        <v>1237</v>
      </c>
      <c r="B1235" s="1">
        <v>-30505.02</v>
      </c>
      <c r="C1235" s="1">
        <v>98549.34</v>
      </c>
      <c r="D1235" s="1">
        <v>0</v>
      </c>
      <c r="E1235" s="21">
        <v>-0.46</v>
      </c>
      <c r="F1235" s="1">
        <v>68044.320000000007</v>
      </c>
      <c r="G1235" s="2">
        <f>IF(ISNUMBER(G1234),G1234+Balance[[#This Row],[Withdrawal/Deposit]],0)</f>
        <v>25265.66369999999</v>
      </c>
      <c r="H1235" s="3">
        <f>Balance[[#This Row],[End of Day Account Value]]-Balance[[#This Row],[Cumulative sent]]</f>
        <v>42778.656300000017</v>
      </c>
      <c r="I1235" s="4">
        <f>IFERROR(Balance[[#This Row],[P/L]]/Balance[[#This Row],[Cumulative sent]],0)</f>
        <v>1.6931538711171887</v>
      </c>
    </row>
    <row r="1236" spans="1:9" x14ac:dyDescent="0.3">
      <c r="A1236" t="s">
        <v>1238</v>
      </c>
      <c r="B1236" s="1">
        <v>-30505.02</v>
      </c>
      <c r="C1236" s="1">
        <v>96014.47</v>
      </c>
      <c r="D1236" s="1">
        <v>0</v>
      </c>
      <c r="E1236" s="21">
        <v>0</v>
      </c>
      <c r="F1236" s="1">
        <v>65509.45</v>
      </c>
      <c r="G1236" s="2">
        <f>IF(ISNUMBER(G1235),G1235+Balance[[#This Row],[Withdrawal/Deposit]],0)</f>
        <v>25265.66369999999</v>
      </c>
      <c r="H1236" s="3">
        <f>Balance[[#This Row],[End of Day Account Value]]-Balance[[#This Row],[Cumulative sent]]</f>
        <v>40243.786300000007</v>
      </c>
      <c r="I1236" s="4">
        <f>IFERROR(Balance[[#This Row],[P/L]]/Balance[[#This Row],[Cumulative sent]],0)</f>
        <v>1.5928252183614722</v>
      </c>
    </row>
    <row r="1237" spans="1:9" x14ac:dyDescent="0.3">
      <c r="A1237" t="s">
        <v>1239</v>
      </c>
      <c r="B1237" s="1">
        <v>-30505.02</v>
      </c>
      <c r="C1237" s="1">
        <v>95479.31</v>
      </c>
      <c r="D1237" s="1">
        <v>0</v>
      </c>
      <c r="E1237" s="21">
        <v>0</v>
      </c>
      <c r="F1237" s="1">
        <v>64974.29</v>
      </c>
      <c r="G1237" s="2">
        <f>IF(ISNUMBER(G1236),G1236+Balance[[#This Row],[Withdrawal/Deposit]],0)</f>
        <v>25265.66369999999</v>
      </c>
      <c r="H1237" s="3">
        <f>Balance[[#This Row],[End of Day Account Value]]-Balance[[#This Row],[Cumulative sent]]</f>
        <v>39708.626300000011</v>
      </c>
      <c r="I1237" s="4">
        <f>IFERROR(Balance[[#This Row],[P/L]]/Balance[[#This Row],[Cumulative sent]],0)</f>
        <v>1.5716439026297981</v>
      </c>
    </row>
    <row r="1238" spans="1:9" x14ac:dyDescent="0.3">
      <c r="A1238" t="s">
        <v>1240</v>
      </c>
      <c r="B1238" s="1">
        <v>-30505.02</v>
      </c>
      <c r="C1238" s="1">
        <v>88549.93</v>
      </c>
      <c r="D1238" s="1">
        <v>0</v>
      </c>
      <c r="E1238" s="21">
        <v>0</v>
      </c>
      <c r="F1238" s="1">
        <v>58044.91</v>
      </c>
      <c r="G1238" s="2">
        <f>IF(ISNUMBER(G1237),G1237+Balance[[#This Row],[Withdrawal/Deposit]],0)</f>
        <v>25265.66369999999</v>
      </c>
      <c r="H1238" s="3">
        <f>Balance[[#This Row],[End of Day Account Value]]-Balance[[#This Row],[Cumulative sent]]</f>
        <v>32779.246300000013</v>
      </c>
      <c r="I1238" s="4">
        <f>IFERROR(Balance[[#This Row],[P/L]]/Balance[[#This Row],[Cumulative sent]],0)</f>
        <v>1.2973831477065068</v>
      </c>
    </row>
    <row r="1239" spans="1:9" x14ac:dyDescent="0.3">
      <c r="A1239" t="s">
        <v>1241</v>
      </c>
      <c r="B1239" s="1">
        <v>-30505.02</v>
      </c>
      <c r="C1239" s="1">
        <v>89706.84</v>
      </c>
      <c r="D1239" s="1">
        <v>0</v>
      </c>
      <c r="E1239" s="21">
        <v>0</v>
      </c>
      <c r="F1239" s="1">
        <v>59201.82</v>
      </c>
      <c r="G1239" s="2">
        <f>IF(ISNUMBER(G1238),G1238+Balance[[#This Row],[Withdrawal/Deposit]],0)</f>
        <v>25265.66369999999</v>
      </c>
      <c r="H1239" s="3">
        <f>Balance[[#This Row],[End of Day Account Value]]-Balance[[#This Row],[Cumulative sent]]</f>
        <v>33936.15630000001</v>
      </c>
      <c r="I1239" s="4">
        <f>IFERROR(Balance[[#This Row],[P/L]]/Balance[[#This Row],[Cumulative sent]],0)</f>
        <v>1.3431729600675411</v>
      </c>
    </row>
    <row r="1240" spans="1:9" x14ac:dyDescent="0.3">
      <c r="A1240" t="s">
        <v>1242</v>
      </c>
      <c r="B1240" s="1">
        <v>-23038.52</v>
      </c>
      <c r="C1240" s="1">
        <v>91963.15</v>
      </c>
      <c r="D1240" s="1">
        <v>0</v>
      </c>
      <c r="E1240" s="21">
        <v>7466.5</v>
      </c>
      <c r="F1240" s="1">
        <v>68924.63</v>
      </c>
      <c r="G1240" s="2">
        <f>IF(ISNUMBER(G1239),G1239+Balance[[#This Row],[Withdrawal/Deposit]],0)</f>
        <v>32732.16369999999</v>
      </c>
      <c r="H1240" s="3">
        <f>Balance[[#This Row],[End of Day Account Value]]-Balance[[#This Row],[Cumulative sent]]</f>
        <v>36192.466300000015</v>
      </c>
      <c r="I1240" s="4">
        <f>IFERROR(Balance[[#This Row],[P/L]]/Balance[[#This Row],[Cumulative sent]],0)</f>
        <v>1.105715669508277</v>
      </c>
    </row>
    <row r="1241" spans="1:9" x14ac:dyDescent="0.3">
      <c r="A1241" t="s">
        <v>1243</v>
      </c>
      <c r="B1241" s="1">
        <v>-23038.52</v>
      </c>
      <c r="C1241" s="1">
        <v>87310.95</v>
      </c>
      <c r="D1241" s="1">
        <v>0</v>
      </c>
      <c r="E1241" s="21">
        <v>0</v>
      </c>
      <c r="F1241" s="1">
        <v>64272.43</v>
      </c>
      <c r="G1241" s="2">
        <f>IF(ISNUMBER(G1240),G1240+Balance[[#This Row],[Withdrawal/Deposit]],0)</f>
        <v>32732.16369999999</v>
      </c>
      <c r="H1241" s="3">
        <f>Balance[[#This Row],[End of Day Account Value]]-Balance[[#This Row],[Cumulative sent]]</f>
        <v>31540.26630000001</v>
      </c>
      <c r="I1241" s="4">
        <f>IFERROR(Balance[[#This Row],[P/L]]/Balance[[#This Row],[Cumulative sent]],0)</f>
        <v>0.96358635466557985</v>
      </c>
    </row>
    <row r="1242" spans="1:9" x14ac:dyDescent="0.3">
      <c r="A1242" t="s">
        <v>1244</v>
      </c>
      <c r="B1242" s="1">
        <v>-23038.52</v>
      </c>
      <c r="C1242" s="1">
        <v>93891.13</v>
      </c>
      <c r="D1242" s="1">
        <v>0</v>
      </c>
      <c r="E1242" s="21">
        <v>0</v>
      </c>
      <c r="F1242" s="1">
        <v>70852.61</v>
      </c>
      <c r="G1242" s="2">
        <f>IF(ISNUMBER(G1241),G1241+Balance[[#This Row],[Withdrawal/Deposit]],0)</f>
        <v>32732.16369999999</v>
      </c>
      <c r="H1242" s="3">
        <f>Balance[[#This Row],[End of Day Account Value]]-Balance[[#This Row],[Cumulative sent]]</f>
        <v>38120.446300000011</v>
      </c>
      <c r="I1242" s="4">
        <f>IFERROR(Balance[[#This Row],[P/L]]/Balance[[#This Row],[Cumulative sent]],0)</f>
        <v>1.1646173668623081</v>
      </c>
    </row>
    <row r="1243" spans="1:9" x14ac:dyDescent="0.3">
      <c r="A1243" t="s">
        <v>1245</v>
      </c>
      <c r="B1243" s="1">
        <v>-23038.52</v>
      </c>
      <c r="C1243" s="1">
        <v>96858.19</v>
      </c>
      <c r="D1243" s="1">
        <v>0</v>
      </c>
      <c r="E1243" s="21">
        <v>0</v>
      </c>
      <c r="F1243" s="1">
        <v>73819.67</v>
      </c>
      <c r="G1243" s="2">
        <f>IF(ISNUMBER(G1242),G1242+Balance[[#This Row],[Withdrawal/Deposit]],0)</f>
        <v>32732.16369999999</v>
      </c>
      <c r="H1243" s="3">
        <f>Balance[[#This Row],[End of Day Account Value]]-Balance[[#This Row],[Cumulative sent]]</f>
        <v>41087.506300000008</v>
      </c>
      <c r="I1243" s="4">
        <f>IFERROR(Balance[[#This Row],[P/L]]/Balance[[#This Row],[Cumulative sent]],0)</f>
        <v>1.2552639867189721</v>
      </c>
    </row>
    <row r="1244" spans="1:9" x14ac:dyDescent="0.3">
      <c r="A1244" t="s">
        <v>1246</v>
      </c>
      <c r="B1244" s="1">
        <v>-23038.52</v>
      </c>
      <c r="C1244" s="1">
        <v>93189.62</v>
      </c>
      <c r="D1244" s="1">
        <v>0</v>
      </c>
      <c r="E1244" s="21">
        <v>0</v>
      </c>
      <c r="F1244" s="1">
        <v>70151.100000000006</v>
      </c>
      <c r="G1244" s="2">
        <f>IF(ISNUMBER(G1243),G1243+Balance[[#This Row],[Withdrawal/Deposit]],0)</f>
        <v>32732.16369999999</v>
      </c>
      <c r="H1244" s="3">
        <f>Balance[[#This Row],[End of Day Account Value]]-Balance[[#This Row],[Cumulative sent]]</f>
        <v>37418.936300000016</v>
      </c>
      <c r="I1244" s="4">
        <f>IFERROR(Balance[[#This Row],[P/L]]/Balance[[#This Row],[Cumulative sent]],0)</f>
        <v>1.1431855419933643</v>
      </c>
    </row>
    <row r="1245" spans="1:9" x14ac:dyDescent="0.3">
      <c r="A1245" t="s">
        <v>1247</v>
      </c>
      <c r="B1245" s="1">
        <v>-23047.47</v>
      </c>
      <c r="C1245" s="1">
        <v>95085.440000000002</v>
      </c>
      <c r="D1245" s="1">
        <v>0</v>
      </c>
      <c r="E1245" s="21">
        <v>-8.9499999999999993</v>
      </c>
      <c r="F1245" s="1">
        <v>72037.97</v>
      </c>
      <c r="G1245" s="2">
        <f>IF(ISNUMBER(G1244),G1244+Balance[[#This Row],[Withdrawal/Deposit]],0)</f>
        <v>32723.213699999989</v>
      </c>
      <c r="H1245" s="3">
        <f>Balance[[#This Row],[End of Day Account Value]]-Balance[[#This Row],[Cumulative sent]]</f>
        <v>39314.756300000008</v>
      </c>
      <c r="I1245" s="4">
        <f>IFERROR(Balance[[#This Row],[P/L]]/Balance[[#This Row],[Cumulative sent]],0)</f>
        <v>1.2014332290352039</v>
      </c>
    </row>
    <row r="1246" spans="1:9" x14ac:dyDescent="0.3">
      <c r="A1246" t="s">
        <v>1248</v>
      </c>
      <c r="B1246" s="1">
        <v>-23047.47</v>
      </c>
      <c r="C1246" s="1">
        <v>91849.8</v>
      </c>
      <c r="D1246" s="1">
        <v>0</v>
      </c>
      <c r="E1246" s="21">
        <v>0</v>
      </c>
      <c r="F1246" s="1">
        <v>68802.33</v>
      </c>
      <c r="G1246" s="2">
        <f>IF(ISNUMBER(G1245),G1245+Balance[[#This Row],[Withdrawal/Deposit]],0)</f>
        <v>32723.213699999989</v>
      </c>
      <c r="H1246" s="3">
        <f>Balance[[#This Row],[End of Day Account Value]]-Balance[[#This Row],[Cumulative sent]]</f>
        <v>36079.116300000009</v>
      </c>
      <c r="I1246" s="4">
        <f>IFERROR(Balance[[#This Row],[P/L]]/Balance[[#This Row],[Cumulative sent]],0)</f>
        <v>1.1025541877019256</v>
      </c>
    </row>
    <row r="1247" spans="1:9" x14ac:dyDescent="0.3">
      <c r="A1247" t="s">
        <v>1249</v>
      </c>
      <c r="B1247" s="1">
        <v>-23047.47</v>
      </c>
      <c r="C1247" s="1">
        <v>84872.05</v>
      </c>
      <c r="D1247" s="1">
        <v>0</v>
      </c>
      <c r="E1247" s="21">
        <v>0</v>
      </c>
      <c r="F1247" s="1">
        <v>61824.58</v>
      </c>
      <c r="G1247" s="2">
        <f>IF(ISNUMBER(G1246),G1246+Balance[[#This Row],[Withdrawal/Deposit]],0)</f>
        <v>32723.213699999989</v>
      </c>
      <c r="H1247" s="3">
        <f>Balance[[#This Row],[End of Day Account Value]]-Balance[[#This Row],[Cumulative sent]]</f>
        <v>29101.366300000012</v>
      </c>
      <c r="I1247" s="4">
        <f>IFERROR(Balance[[#This Row],[P/L]]/Balance[[#This Row],[Cumulative sent]],0)</f>
        <v>0.88931871321672851</v>
      </c>
    </row>
    <row r="1248" spans="1:9" x14ac:dyDescent="0.3">
      <c r="A1248" t="s">
        <v>1250</v>
      </c>
      <c r="B1248" s="1">
        <v>-23268.21</v>
      </c>
      <c r="C1248" s="1">
        <v>81529.47</v>
      </c>
      <c r="D1248" s="1">
        <v>0</v>
      </c>
      <c r="E1248" s="21">
        <v>-220.74</v>
      </c>
      <c r="F1248" s="1">
        <v>58261.26</v>
      </c>
      <c r="G1248" s="2">
        <f>IF(ISNUMBER(G1247),G1247+Balance[[#This Row],[Withdrawal/Deposit]],0)</f>
        <v>32502.473699999988</v>
      </c>
      <c r="H1248" s="3">
        <f>Balance[[#This Row],[End of Day Account Value]]-Balance[[#This Row],[Cumulative sent]]</f>
        <v>25758.786300000014</v>
      </c>
      <c r="I1248" s="4">
        <f>IFERROR(Balance[[#This Row],[P/L]]/Balance[[#This Row],[Cumulative sent]],0)</f>
        <v>0.79251771842830609</v>
      </c>
    </row>
    <row r="1249" spans="1:9" x14ac:dyDescent="0.3">
      <c r="A1249" t="s">
        <v>1251</v>
      </c>
      <c r="B1249" s="1">
        <v>-23268.21</v>
      </c>
      <c r="C1249" s="1">
        <v>80627.16</v>
      </c>
      <c r="D1249" s="1">
        <v>0</v>
      </c>
      <c r="E1249" s="21">
        <v>0</v>
      </c>
      <c r="F1249" s="1">
        <v>57358.95</v>
      </c>
      <c r="G1249" s="2">
        <f>IF(ISNUMBER(G1248),G1248+Balance[[#This Row],[Withdrawal/Deposit]],0)</f>
        <v>32502.473699999988</v>
      </c>
      <c r="H1249" s="3">
        <f>Balance[[#This Row],[End of Day Account Value]]-Balance[[#This Row],[Cumulative sent]]</f>
        <v>24856.476300000009</v>
      </c>
      <c r="I1249" s="4">
        <f>IFERROR(Balance[[#This Row],[P/L]]/Balance[[#This Row],[Cumulative sent]],0)</f>
        <v>0.76475644683007682</v>
      </c>
    </row>
    <row r="1250" spans="1:9" x14ac:dyDescent="0.3">
      <c r="A1250" t="s">
        <v>1252</v>
      </c>
      <c r="B1250" s="1">
        <v>-23268.21</v>
      </c>
      <c r="C1250" s="1">
        <v>77068.929999999993</v>
      </c>
      <c r="D1250" s="1">
        <v>0</v>
      </c>
      <c r="E1250" s="21">
        <v>0</v>
      </c>
      <c r="F1250" s="1">
        <v>53800.72</v>
      </c>
      <c r="G1250" s="2">
        <f>IF(ISNUMBER(G1249),G1249+Balance[[#This Row],[Withdrawal/Deposit]],0)</f>
        <v>32502.473699999988</v>
      </c>
      <c r="H1250" s="3">
        <f>Balance[[#This Row],[End of Day Account Value]]-Balance[[#This Row],[Cumulative sent]]</f>
        <v>21298.246300000013</v>
      </c>
      <c r="I1250" s="4">
        <f>IFERROR(Balance[[#This Row],[P/L]]/Balance[[#This Row],[Cumulative sent]],0)</f>
        <v>0.65528077944418184</v>
      </c>
    </row>
    <row r="1251" spans="1:9" x14ac:dyDescent="0.3">
      <c r="A1251" t="s">
        <v>1253</v>
      </c>
      <c r="B1251" s="1">
        <v>-23268.21</v>
      </c>
      <c r="C1251" s="1">
        <v>75306.509999999995</v>
      </c>
      <c r="D1251" s="1">
        <v>0</v>
      </c>
      <c r="E1251" s="21">
        <v>0</v>
      </c>
      <c r="F1251" s="1">
        <v>52038.3</v>
      </c>
      <c r="G1251" s="2">
        <f>IF(ISNUMBER(G1250),G1250+Balance[[#This Row],[Withdrawal/Deposit]],0)</f>
        <v>32502.473699999988</v>
      </c>
      <c r="H1251" s="3">
        <f>Balance[[#This Row],[End of Day Account Value]]-Balance[[#This Row],[Cumulative sent]]</f>
        <v>19535.826300000015</v>
      </c>
      <c r="I1251" s="4">
        <f>IFERROR(Balance[[#This Row],[P/L]]/Balance[[#This Row],[Cumulative sent]],0)</f>
        <v>0.60105659896280517</v>
      </c>
    </row>
    <row r="1252" spans="1:9" x14ac:dyDescent="0.3">
      <c r="A1252" t="s">
        <v>1254</v>
      </c>
      <c r="B1252" s="1">
        <v>-23268.21</v>
      </c>
      <c r="C1252" s="1">
        <v>71996.61</v>
      </c>
      <c r="D1252" s="1">
        <v>0</v>
      </c>
      <c r="E1252" s="21">
        <v>0</v>
      </c>
      <c r="F1252" s="1">
        <v>48728.4</v>
      </c>
      <c r="G1252" s="2">
        <f>IF(ISNUMBER(G1251),G1251+Balance[[#This Row],[Withdrawal/Deposit]],0)</f>
        <v>32502.473699999988</v>
      </c>
      <c r="H1252" s="3">
        <f>Balance[[#This Row],[End of Day Account Value]]-Balance[[#This Row],[Cumulative sent]]</f>
        <v>16225.926300000014</v>
      </c>
      <c r="I1252" s="4">
        <f>IFERROR(Balance[[#This Row],[P/L]]/Balance[[#This Row],[Cumulative sent]],0)</f>
        <v>0.49922127311805253</v>
      </c>
    </row>
    <row r="1253" spans="1:9" x14ac:dyDescent="0.3">
      <c r="A1253" t="s">
        <v>1255</v>
      </c>
      <c r="B1253" s="1">
        <v>-23268.21</v>
      </c>
      <c r="C1253" s="1">
        <v>73370.91</v>
      </c>
      <c r="D1253" s="1">
        <v>0</v>
      </c>
      <c r="E1253" s="21">
        <v>0</v>
      </c>
      <c r="F1253" s="1">
        <v>50102.7</v>
      </c>
      <c r="G1253" s="2">
        <f>IF(ISNUMBER(G1252),G1252+Balance[[#This Row],[Withdrawal/Deposit]],0)</f>
        <v>32502.473699999988</v>
      </c>
      <c r="H1253" s="3">
        <f>Balance[[#This Row],[End of Day Account Value]]-Balance[[#This Row],[Cumulative sent]]</f>
        <v>17600.226300000009</v>
      </c>
      <c r="I1253" s="4">
        <f>IFERROR(Balance[[#This Row],[P/L]]/Balance[[#This Row],[Cumulative sent]],0)</f>
        <v>0.54150420864735649</v>
      </c>
    </row>
    <row r="1254" spans="1:9" x14ac:dyDescent="0.3">
      <c r="A1254" t="s">
        <v>1256</v>
      </c>
      <c r="B1254" s="1">
        <v>-23268.21</v>
      </c>
      <c r="C1254" s="1">
        <v>85772.79</v>
      </c>
      <c r="D1254" s="1">
        <v>0</v>
      </c>
      <c r="E1254" s="21">
        <v>0</v>
      </c>
      <c r="F1254" s="1">
        <v>62504.58</v>
      </c>
      <c r="G1254" s="2">
        <f>IF(ISNUMBER(G1253),G1253+Balance[[#This Row],[Withdrawal/Deposit]],0)</f>
        <v>32502.473699999988</v>
      </c>
      <c r="H1254" s="3">
        <f>Balance[[#This Row],[End of Day Account Value]]-Balance[[#This Row],[Cumulative sent]]</f>
        <v>30002.106300000014</v>
      </c>
      <c r="I1254" s="4">
        <f>IFERROR(Balance[[#This Row],[P/L]]/Balance[[#This Row],[Cumulative sent]],0)</f>
        <v>0.92307147378754817</v>
      </c>
    </row>
    <row r="1255" spans="1:9" x14ac:dyDescent="0.3">
      <c r="A1255" t="s">
        <v>1257</v>
      </c>
      <c r="B1255" s="1">
        <v>-23268.21</v>
      </c>
      <c r="C1255" s="1">
        <v>92658.97</v>
      </c>
      <c r="D1255" s="1">
        <v>0</v>
      </c>
      <c r="E1255" s="21">
        <v>0</v>
      </c>
      <c r="F1255" s="1">
        <v>69390.759999999995</v>
      </c>
      <c r="G1255" s="2">
        <f>IF(ISNUMBER(G1254),G1254+Balance[[#This Row],[Withdrawal/Deposit]],0)</f>
        <v>32502.473699999988</v>
      </c>
      <c r="H1255" s="3">
        <f>Balance[[#This Row],[End of Day Account Value]]-Balance[[#This Row],[Cumulative sent]]</f>
        <v>36888.286300000007</v>
      </c>
      <c r="I1255" s="4">
        <f>IFERROR(Balance[[#This Row],[P/L]]/Balance[[#This Row],[Cumulative sent]],0)</f>
        <v>1.1349378093643383</v>
      </c>
    </row>
    <row r="1256" spans="1:9" x14ac:dyDescent="0.3">
      <c r="A1256" t="s">
        <v>1258</v>
      </c>
      <c r="B1256" s="1">
        <v>-23268.21</v>
      </c>
      <c r="C1256" s="1">
        <v>91700.04</v>
      </c>
      <c r="D1256" s="1">
        <v>0</v>
      </c>
      <c r="E1256" s="21">
        <v>0</v>
      </c>
      <c r="F1256" s="1">
        <v>68431.83</v>
      </c>
      <c r="G1256" s="2">
        <f>IF(ISNUMBER(G1255),G1255+Balance[[#This Row],[Withdrawal/Deposit]],0)</f>
        <v>32502.473699999988</v>
      </c>
      <c r="H1256" s="3">
        <f>Balance[[#This Row],[End of Day Account Value]]-Balance[[#This Row],[Cumulative sent]]</f>
        <v>35929.356300000014</v>
      </c>
      <c r="I1256" s="4">
        <f>IFERROR(Balance[[#This Row],[P/L]]/Balance[[#This Row],[Cumulative sent]],0)</f>
        <v>1.1054345165118933</v>
      </c>
    </row>
    <row r="1257" spans="1:9" x14ac:dyDescent="0.3">
      <c r="A1257" t="s">
        <v>1259</v>
      </c>
      <c r="B1257" s="1">
        <v>-23268.21</v>
      </c>
      <c r="C1257" s="1">
        <v>116868.64</v>
      </c>
      <c r="D1257" s="1">
        <v>0</v>
      </c>
      <c r="E1257" s="21">
        <v>0</v>
      </c>
      <c r="F1257" s="1">
        <v>93600.43</v>
      </c>
      <c r="G1257" s="2">
        <f>IF(ISNUMBER(G1256),G1256+Balance[[#This Row],[Withdrawal/Deposit]],0)</f>
        <v>32502.473699999988</v>
      </c>
      <c r="H1257" s="3">
        <f>Balance[[#This Row],[End of Day Account Value]]-Balance[[#This Row],[Cumulative sent]]</f>
        <v>61097.956300000005</v>
      </c>
      <c r="I1257" s="4">
        <f>IFERROR(Balance[[#This Row],[P/L]]/Balance[[#This Row],[Cumulative sent]],0)</f>
        <v>1.8797940385688252</v>
      </c>
    </row>
    <row r="1258" spans="1:9" x14ac:dyDescent="0.3">
      <c r="A1258" t="s">
        <v>1260</v>
      </c>
      <c r="B1258" s="1">
        <v>-23268.21</v>
      </c>
      <c r="C1258" s="1">
        <v>104305.21</v>
      </c>
      <c r="D1258" s="1">
        <v>0</v>
      </c>
      <c r="E1258" s="21">
        <v>0</v>
      </c>
      <c r="F1258" s="1">
        <v>81037</v>
      </c>
      <c r="G1258" s="2">
        <f>IF(ISNUMBER(G1257),G1257+Balance[[#This Row],[Withdrawal/Deposit]],0)</f>
        <v>32502.473699999988</v>
      </c>
      <c r="H1258" s="3">
        <f>Balance[[#This Row],[End of Day Account Value]]-Balance[[#This Row],[Cumulative sent]]</f>
        <v>48534.526300000012</v>
      </c>
      <c r="I1258" s="4">
        <f>IFERROR(Balance[[#This Row],[P/L]]/Balance[[#This Row],[Cumulative sent]],0)</f>
        <v>1.493256382513434</v>
      </c>
    </row>
    <row r="1259" spans="1:9" x14ac:dyDescent="0.3">
      <c r="A1259" t="s">
        <v>1261</v>
      </c>
      <c r="B1259" s="1">
        <v>-23268.21</v>
      </c>
      <c r="C1259" s="1">
        <v>101210.34</v>
      </c>
      <c r="D1259" s="1">
        <v>0</v>
      </c>
      <c r="E1259" s="21">
        <v>0</v>
      </c>
      <c r="F1259" s="1">
        <v>77942.13</v>
      </c>
      <c r="G1259" s="2">
        <f>IF(ISNUMBER(G1258),G1258+Balance[[#This Row],[Withdrawal/Deposit]],0)</f>
        <v>32502.473699999988</v>
      </c>
      <c r="H1259" s="3">
        <f>Balance[[#This Row],[End of Day Account Value]]-Balance[[#This Row],[Cumulative sent]]</f>
        <v>45439.656300000017</v>
      </c>
      <c r="I1259" s="4">
        <f>IFERROR(Balance[[#This Row],[P/L]]/Balance[[#This Row],[Cumulative sent]],0)</f>
        <v>1.3980368608066909</v>
      </c>
    </row>
    <row r="1260" spans="1:9" x14ac:dyDescent="0.3">
      <c r="A1260" t="s">
        <v>1262</v>
      </c>
      <c r="B1260" s="1">
        <v>-23268.21</v>
      </c>
      <c r="C1260" s="1">
        <v>101394.34</v>
      </c>
      <c r="D1260" s="1">
        <v>0</v>
      </c>
      <c r="E1260" s="21">
        <v>0</v>
      </c>
      <c r="F1260" s="1">
        <v>78126.13</v>
      </c>
      <c r="G1260" s="2">
        <f>IF(ISNUMBER(G1259),G1259+Balance[[#This Row],[Withdrawal/Deposit]],0)</f>
        <v>32502.473699999988</v>
      </c>
      <c r="H1260" s="3">
        <f>Balance[[#This Row],[End of Day Account Value]]-Balance[[#This Row],[Cumulative sent]]</f>
        <v>45623.656300000017</v>
      </c>
      <c r="I1260" s="4">
        <f>IFERROR(Balance[[#This Row],[P/L]]/Balance[[#This Row],[Cumulative sent]],0)</f>
        <v>1.4036979683795585</v>
      </c>
    </row>
    <row r="1261" spans="1:9" x14ac:dyDescent="0.3">
      <c r="A1261" t="s">
        <v>1263</v>
      </c>
      <c r="B1261" s="1">
        <v>-23268.21</v>
      </c>
      <c r="C1261" s="1">
        <v>102130.92</v>
      </c>
      <c r="D1261" s="1">
        <v>0</v>
      </c>
      <c r="E1261" s="21">
        <v>0</v>
      </c>
      <c r="F1261" s="1">
        <v>78862.710000000006</v>
      </c>
      <c r="G1261" s="2">
        <f>IF(ISNUMBER(G1260),G1260+Balance[[#This Row],[Withdrawal/Deposit]],0)</f>
        <v>32502.473699999988</v>
      </c>
      <c r="H1261" s="3">
        <f>Balance[[#This Row],[End of Day Account Value]]-Balance[[#This Row],[Cumulative sent]]</f>
        <v>46360.236300000019</v>
      </c>
      <c r="I1261" s="4">
        <f>IFERROR(Balance[[#This Row],[P/L]]/Balance[[#This Row],[Cumulative sent]],0)</f>
        <v>1.4263602434666391</v>
      </c>
    </row>
    <row r="1262" spans="1:9" x14ac:dyDescent="0.3">
      <c r="A1262" t="s">
        <v>1264</v>
      </c>
      <c r="B1262" s="1">
        <v>-23268.21</v>
      </c>
      <c r="C1262" s="1">
        <v>105066.02</v>
      </c>
      <c r="D1262" s="1">
        <v>0</v>
      </c>
      <c r="E1262" s="21">
        <v>0</v>
      </c>
      <c r="F1262" s="1">
        <v>81797.81</v>
      </c>
      <c r="G1262" s="2">
        <f>IF(ISNUMBER(G1261),G1261+Balance[[#This Row],[Withdrawal/Deposit]],0)</f>
        <v>32502.473699999988</v>
      </c>
      <c r="H1262" s="3">
        <f>Balance[[#This Row],[End of Day Account Value]]-Balance[[#This Row],[Cumulative sent]]</f>
        <v>49295.33630000001</v>
      </c>
      <c r="I1262" s="4">
        <f>IFERROR(Balance[[#This Row],[P/L]]/Balance[[#This Row],[Cumulative sent]],0)</f>
        <v>1.516664139320572</v>
      </c>
    </row>
    <row r="1263" spans="1:9" x14ac:dyDescent="0.3">
      <c r="A1263" t="s">
        <v>1265</v>
      </c>
      <c r="B1263" s="1">
        <v>-23268.21</v>
      </c>
      <c r="C1263" s="1">
        <v>98276.7</v>
      </c>
      <c r="D1263" s="1">
        <v>0</v>
      </c>
      <c r="E1263" s="21">
        <v>0</v>
      </c>
      <c r="F1263" s="1">
        <v>75008.490000000005</v>
      </c>
      <c r="G1263" s="2">
        <f>IF(ISNUMBER(G1262),G1262+Balance[[#This Row],[Withdrawal/Deposit]],0)</f>
        <v>32502.473699999988</v>
      </c>
      <c r="H1263" s="3">
        <f>Balance[[#This Row],[End of Day Account Value]]-Balance[[#This Row],[Cumulative sent]]</f>
        <v>42506.016300000018</v>
      </c>
      <c r="I1263" s="4">
        <f>IFERROR(Balance[[#This Row],[P/L]]/Balance[[#This Row],[Cumulative sent]],0)</f>
        <v>1.3077778846106729</v>
      </c>
    </row>
    <row r="1264" spans="1:9" x14ac:dyDescent="0.3">
      <c r="A1264" t="s">
        <v>1266</v>
      </c>
      <c r="B1264" s="1">
        <v>-23268.21</v>
      </c>
      <c r="C1264" s="1">
        <v>95341.63</v>
      </c>
      <c r="D1264" s="1">
        <v>0</v>
      </c>
      <c r="E1264" s="21">
        <v>0</v>
      </c>
      <c r="F1264" s="1">
        <v>72073.42</v>
      </c>
      <c r="G1264" s="2">
        <f>IF(ISNUMBER(G1263),G1263+Balance[[#This Row],[Withdrawal/Deposit]],0)</f>
        <v>32502.473699999988</v>
      </c>
      <c r="H1264" s="3">
        <f>Balance[[#This Row],[End of Day Account Value]]-Balance[[#This Row],[Cumulative sent]]</f>
        <v>39570.946300000011</v>
      </c>
      <c r="I1264" s="4">
        <f>IFERROR(Balance[[#This Row],[P/L]]/Balance[[#This Row],[Cumulative sent]],0)</f>
        <v>1.2174749117634092</v>
      </c>
    </row>
    <row r="1265" spans="1:9" x14ac:dyDescent="0.3">
      <c r="A1265" t="s">
        <v>1267</v>
      </c>
      <c r="B1265" s="1">
        <v>-23268.21</v>
      </c>
      <c r="C1265" s="1">
        <v>93197.01</v>
      </c>
      <c r="D1265" s="1">
        <v>0</v>
      </c>
      <c r="E1265" s="21">
        <v>0</v>
      </c>
      <c r="F1265" s="1">
        <v>69928.800000000003</v>
      </c>
      <c r="G1265" s="2">
        <f>IF(ISNUMBER(G1264),G1264+Balance[[#This Row],[Withdrawal/Deposit]],0)</f>
        <v>32502.473699999988</v>
      </c>
      <c r="H1265" s="3">
        <f>Balance[[#This Row],[End of Day Account Value]]-Balance[[#This Row],[Cumulative sent]]</f>
        <v>37426.326300000015</v>
      </c>
      <c r="I1265" s="4">
        <f>IFERROR(Balance[[#This Row],[P/L]]/Balance[[#This Row],[Cumulative sent]],0)</f>
        <v>1.151491626312739</v>
      </c>
    </row>
    <row r="1266" spans="1:9" x14ac:dyDescent="0.3">
      <c r="A1266" t="s">
        <v>1268</v>
      </c>
      <c r="B1266" s="1">
        <v>-23268.21</v>
      </c>
      <c r="C1266" s="1">
        <v>90114.93</v>
      </c>
      <c r="D1266" s="1">
        <v>0</v>
      </c>
      <c r="E1266" s="21">
        <v>0</v>
      </c>
      <c r="F1266" s="1">
        <v>66846.720000000001</v>
      </c>
      <c r="G1266" s="2">
        <f>IF(ISNUMBER(G1265),G1265+Balance[[#This Row],[Withdrawal/Deposit]],0)</f>
        <v>32502.473699999988</v>
      </c>
      <c r="H1266" s="3">
        <f>Balance[[#This Row],[End of Day Account Value]]-Balance[[#This Row],[Cumulative sent]]</f>
        <v>34344.246300000013</v>
      </c>
      <c r="I1266" s="4">
        <f>IFERROR(Balance[[#This Row],[P/L]]/Balance[[#This Row],[Cumulative sent]],0)</f>
        <v>1.0566656131160881</v>
      </c>
    </row>
    <row r="1267" spans="1:9" x14ac:dyDescent="0.3">
      <c r="A1267" t="s">
        <v>1269</v>
      </c>
      <c r="B1267" s="1">
        <v>-23268.21</v>
      </c>
      <c r="C1267" s="1">
        <v>92885.32</v>
      </c>
      <c r="D1267" s="1">
        <v>0</v>
      </c>
      <c r="E1267" s="21">
        <v>0</v>
      </c>
      <c r="F1267" s="1">
        <v>69617.11</v>
      </c>
      <c r="G1267" s="2">
        <f>IF(ISNUMBER(G1266),G1266+Balance[[#This Row],[Withdrawal/Deposit]],0)</f>
        <v>32502.473699999988</v>
      </c>
      <c r="H1267" s="3">
        <f>Balance[[#This Row],[End of Day Account Value]]-Balance[[#This Row],[Cumulative sent]]</f>
        <v>37114.636300000013</v>
      </c>
      <c r="I1267" s="4">
        <f>IFERROR(Balance[[#This Row],[P/L]]/Balance[[#This Row],[Cumulative sent]],0)</f>
        <v>1.1419018946856352</v>
      </c>
    </row>
    <row r="1268" spans="1:9" x14ac:dyDescent="0.3">
      <c r="A1268" t="s">
        <v>1270</v>
      </c>
      <c r="B1268" s="1">
        <v>-23268.21</v>
      </c>
      <c r="C1268" s="1">
        <v>97536.5</v>
      </c>
      <c r="D1268" s="1">
        <v>0</v>
      </c>
      <c r="E1268" s="21">
        <v>0</v>
      </c>
      <c r="F1268" s="1">
        <v>74268.289999999994</v>
      </c>
      <c r="G1268" s="2">
        <f>IF(ISNUMBER(G1267),G1267+Balance[[#This Row],[Withdrawal/Deposit]],0)</f>
        <v>32502.473699999988</v>
      </c>
      <c r="H1268" s="3">
        <f>Balance[[#This Row],[End of Day Account Value]]-Balance[[#This Row],[Cumulative sent]]</f>
        <v>41765.816300000006</v>
      </c>
      <c r="I1268" s="4">
        <f>IFERROR(Balance[[#This Row],[P/L]]/Balance[[#This Row],[Cumulative sent]],0)</f>
        <v>1.2850042333854736</v>
      </c>
    </row>
    <row r="1269" spans="1:9" x14ac:dyDescent="0.3">
      <c r="A1269" t="s">
        <v>1271</v>
      </c>
      <c r="B1269" s="1">
        <v>-23277.16</v>
      </c>
      <c r="C1269" s="1">
        <v>94800.77</v>
      </c>
      <c r="D1269" s="1">
        <v>0</v>
      </c>
      <c r="E1269" s="21">
        <v>-8.9499999999999993</v>
      </c>
      <c r="F1269" s="1">
        <v>71523.61</v>
      </c>
      <c r="G1269" s="2">
        <f>IF(ISNUMBER(G1268),G1268+Balance[[#This Row],[Withdrawal/Deposit]],0)</f>
        <v>32493.523699999987</v>
      </c>
      <c r="H1269" s="3">
        <f>Balance[[#This Row],[End of Day Account Value]]-Balance[[#This Row],[Cumulative sent]]</f>
        <v>39030.08630000001</v>
      </c>
      <c r="I1269" s="4">
        <f>IFERROR(Balance[[#This Row],[P/L]]/Balance[[#This Row],[Cumulative sent]],0)</f>
        <v>1.2011650893990309</v>
      </c>
    </row>
    <row r="1270" spans="1:9" x14ac:dyDescent="0.3">
      <c r="A1270" t="s">
        <v>1272</v>
      </c>
      <c r="B1270" s="1">
        <v>-23485.61</v>
      </c>
      <c r="C1270" s="1">
        <v>95085.19</v>
      </c>
      <c r="D1270" s="1">
        <v>0</v>
      </c>
      <c r="E1270" s="21">
        <v>-208.45</v>
      </c>
      <c r="F1270" s="1">
        <v>71599.58</v>
      </c>
      <c r="G1270" s="2">
        <f>IF(ISNUMBER(G1269),G1269+Balance[[#This Row],[Withdrawal/Deposit]],0)</f>
        <v>32285.073699999986</v>
      </c>
      <c r="H1270" s="3">
        <f>Balance[[#This Row],[End of Day Account Value]]-Balance[[#This Row],[Cumulative sent]]</f>
        <v>39314.506300000015</v>
      </c>
      <c r="I1270" s="4">
        <f>IFERROR(Balance[[#This Row],[P/L]]/Balance[[#This Row],[Cumulative sent]],0)</f>
        <v>1.2177301085114149</v>
      </c>
    </row>
    <row r="1271" spans="1:9" x14ac:dyDescent="0.3">
      <c r="A1271" t="s">
        <v>1273</v>
      </c>
      <c r="B1271" s="1">
        <v>-23485.61</v>
      </c>
      <c r="C1271" s="1">
        <v>97173.17</v>
      </c>
      <c r="D1271" s="1">
        <v>0</v>
      </c>
      <c r="E1271" s="21">
        <v>0</v>
      </c>
      <c r="F1271" s="1">
        <v>73687.56</v>
      </c>
      <c r="G1271" s="2">
        <f>IF(ISNUMBER(G1270),G1270+Balance[[#This Row],[Withdrawal/Deposit]],0)</f>
        <v>32285.073699999986</v>
      </c>
      <c r="H1271" s="3">
        <f>Balance[[#This Row],[End of Day Account Value]]-Balance[[#This Row],[Cumulative sent]]</f>
        <v>41402.486300000011</v>
      </c>
      <c r="I1271" s="4">
        <f>IFERROR(Balance[[#This Row],[P/L]]/Balance[[#This Row],[Cumulative sent]],0)</f>
        <v>1.2824033386053577</v>
      </c>
    </row>
    <row r="1272" spans="1:9" x14ac:dyDescent="0.3">
      <c r="A1272" t="s">
        <v>1274</v>
      </c>
      <c r="B1272" s="1">
        <v>-23485.61</v>
      </c>
      <c r="C1272" s="1">
        <v>95296.69</v>
      </c>
      <c r="D1272" s="1">
        <v>0</v>
      </c>
      <c r="E1272" s="21">
        <v>0</v>
      </c>
      <c r="F1272" s="1">
        <v>71811.08</v>
      </c>
      <c r="G1272" s="2">
        <f>IF(ISNUMBER(G1271),G1271+Balance[[#This Row],[Withdrawal/Deposit]],0)</f>
        <v>32285.073699999986</v>
      </c>
      <c r="H1272" s="3">
        <f>Balance[[#This Row],[End of Day Account Value]]-Balance[[#This Row],[Cumulative sent]]</f>
        <v>39526.006300000015</v>
      </c>
      <c r="I1272" s="4">
        <f>IFERROR(Balance[[#This Row],[P/L]]/Balance[[#This Row],[Cumulative sent]],0)</f>
        <v>1.2242811234468403</v>
      </c>
    </row>
    <row r="1273" spans="1:9" x14ac:dyDescent="0.3">
      <c r="A1273" t="s">
        <v>1275</v>
      </c>
      <c r="B1273" s="1">
        <v>-23485.61</v>
      </c>
      <c r="C1273" s="1">
        <v>104896</v>
      </c>
      <c r="D1273" s="1">
        <v>0</v>
      </c>
      <c r="E1273" s="21">
        <v>0</v>
      </c>
      <c r="F1273" s="1">
        <v>81410.39</v>
      </c>
      <c r="G1273" s="2">
        <f>IF(ISNUMBER(G1272),G1272+Balance[[#This Row],[Withdrawal/Deposit]],0)</f>
        <v>32285.073699999986</v>
      </c>
      <c r="H1273" s="3">
        <f>Balance[[#This Row],[End of Day Account Value]]-Balance[[#This Row],[Cumulative sent]]</f>
        <v>49125.316300000013</v>
      </c>
      <c r="I1273" s="4">
        <f>IFERROR(Balance[[#This Row],[P/L]]/Balance[[#This Row],[Cumulative sent]],0)</f>
        <v>1.5216107838713107</v>
      </c>
    </row>
    <row r="1274" spans="1:9" x14ac:dyDescent="0.3">
      <c r="A1274" t="s">
        <v>1276</v>
      </c>
      <c r="B1274" s="1">
        <v>-23485.61</v>
      </c>
      <c r="C1274" s="1">
        <v>100057.39</v>
      </c>
      <c r="D1274" s="1">
        <v>0</v>
      </c>
      <c r="E1274" s="21">
        <v>0</v>
      </c>
      <c r="F1274" s="1">
        <v>76571.78</v>
      </c>
      <c r="G1274" s="2">
        <f>IF(ISNUMBER(G1273),G1273+Balance[[#This Row],[Withdrawal/Deposit]],0)</f>
        <v>32285.073699999986</v>
      </c>
      <c r="H1274" s="3">
        <f>Balance[[#This Row],[End of Day Account Value]]-Balance[[#This Row],[Cumulative sent]]</f>
        <v>44286.706300000013</v>
      </c>
      <c r="I1274" s="4">
        <f>IFERROR(Balance[[#This Row],[P/L]]/Balance[[#This Row],[Cumulative sent]],0)</f>
        <v>1.3717393589223874</v>
      </c>
    </row>
    <row r="1275" spans="1:9" x14ac:dyDescent="0.3">
      <c r="A1275" t="s">
        <v>1277</v>
      </c>
      <c r="B1275" s="1">
        <v>-23485.61</v>
      </c>
      <c r="C1275" s="1">
        <v>94843.01</v>
      </c>
      <c r="D1275" s="1">
        <v>0</v>
      </c>
      <c r="E1275" s="21">
        <v>0</v>
      </c>
      <c r="F1275" s="1">
        <v>71357.399999999994</v>
      </c>
      <c r="G1275" s="2">
        <f>IF(ISNUMBER(G1274),G1274+Balance[[#This Row],[Withdrawal/Deposit]],0)</f>
        <v>32285.073699999986</v>
      </c>
      <c r="H1275" s="3">
        <f>Balance[[#This Row],[End of Day Account Value]]-Balance[[#This Row],[Cumulative sent]]</f>
        <v>39072.326300000008</v>
      </c>
      <c r="I1275" s="4">
        <f>IFERROR(Balance[[#This Row],[P/L]]/Balance[[#This Row],[Cumulative sent]],0)</f>
        <v>1.2102288092345295</v>
      </c>
    </row>
    <row r="1276" spans="1:9" x14ac:dyDescent="0.3">
      <c r="A1276" t="s">
        <v>1278</v>
      </c>
      <c r="B1276" s="1">
        <v>-23485.61</v>
      </c>
      <c r="C1276" s="1">
        <v>99013.98</v>
      </c>
      <c r="D1276" s="1">
        <v>0</v>
      </c>
      <c r="E1276" s="21">
        <v>0</v>
      </c>
      <c r="F1276" s="1">
        <v>75528.37</v>
      </c>
      <c r="G1276" s="2">
        <f>IF(ISNUMBER(G1275),G1275+Balance[[#This Row],[Withdrawal/Deposit]],0)</f>
        <v>32285.073699999986</v>
      </c>
      <c r="H1276" s="3">
        <f>Balance[[#This Row],[End of Day Account Value]]-Balance[[#This Row],[Cumulative sent]]</f>
        <v>43243.296300000009</v>
      </c>
      <c r="I1276" s="4">
        <f>IFERROR(Balance[[#This Row],[P/L]]/Balance[[#This Row],[Cumulative sent]],0)</f>
        <v>1.3394207088336314</v>
      </c>
    </row>
    <row r="1277" spans="1:9" x14ac:dyDescent="0.3">
      <c r="A1277" t="s">
        <v>1279</v>
      </c>
      <c r="B1277" s="1">
        <v>-23485.61</v>
      </c>
      <c r="C1277" s="1">
        <v>96679.59</v>
      </c>
      <c r="D1277" s="1">
        <v>0</v>
      </c>
      <c r="E1277" s="21">
        <v>0</v>
      </c>
      <c r="F1277" s="1">
        <v>73193.98</v>
      </c>
      <c r="G1277" s="2">
        <f>IF(ISNUMBER(G1276),G1276+Balance[[#This Row],[Withdrawal/Deposit]],0)</f>
        <v>32285.073699999986</v>
      </c>
      <c r="H1277" s="3">
        <f>Balance[[#This Row],[End of Day Account Value]]-Balance[[#This Row],[Cumulative sent]]</f>
        <v>40908.90630000001</v>
      </c>
      <c r="I1277" s="4">
        <f>IFERROR(Balance[[#This Row],[P/L]]/Balance[[#This Row],[Cumulative sent]],0)</f>
        <v>1.2671151591640948</v>
      </c>
    </row>
    <row r="1278" spans="1:9" x14ac:dyDescent="0.3">
      <c r="A1278" t="s">
        <v>1280</v>
      </c>
      <c r="B1278" s="1">
        <v>-23485.61</v>
      </c>
      <c r="C1278" s="1">
        <v>95970.93</v>
      </c>
      <c r="D1278" s="1">
        <v>0</v>
      </c>
      <c r="E1278" s="21">
        <v>0</v>
      </c>
      <c r="F1278" s="1">
        <v>72485.320000000007</v>
      </c>
      <c r="G1278" s="2">
        <f>IF(ISNUMBER(G1277),G1277+Balance[[#This Row],[Withdrawal/Deposit]],0)</f>
        <v>32285.073699999986</v>
      </c>
      <c r="H1278" s="3">
        <f>Balance[[#This Row],[End of Day Account Value]]-Balance[[#This Row],[Cumulative sent]]</f>
        <v>40200.246300000021</v>
      </c>
      <c r="I1278" s="4">
        <f>IFERROR(Balance[[#This Row],[P/L]]/Balance[[#This Row],[Cumulative sent]],0)</f>
        <v>1.245165077631526</v>
      </c>
    </row>
    <row r="1279" spans="1:9" x14ac:dyDescent="0.3">
      <c r="A1279" t="s">
        <v>1281</v>
      </c>
      <c r="B1279" s="1">
        <v>-23485.61</v>
      </c>
      <c r="C1279" s="1">
        <v>98059.39</v>
      </c>
      <c r="D1279" s="1">
        <v>0</v>
      </c>
      <c r="E1279" s="21">
        <v>0</v>
      </c>
      <c r="F1279" s="1">
        <v>74573.78</v>
      </c>
      <c r="G1279" s="2">
        <f>IF(ISNUMBER(G1278),G1278+Balance[[#This Row],[Withdrawal/Deposit]],0)</f>
        <v>32285.073699999986</v>
      </c>
      <c r="H1279" s="3">
        <f>Balance[[#This Row],[End of Day Account Value]]-Balance[[#This Row],[Cumulative sent]]</f>
        <v>42288.706300000013</v>
      </c>
      <c r="I1279" s="4">
        <f>IFERROR(Balance[[#This Row],[P/L]]/Balance[[#This Row],[Cumulative sent]],0)</f>
        <v>1.309853175277095</v>
      </c>
    </row>
    <row r="1280" spans="1:9" x14ac:dyDescent="0.3">
      <c r="A1280" t="s">
        <v>1282</v>
      </c>
      <c r="B1280" s="1">
        <v>-23485.61</v>
      </c>
      <c r="C1280" s="1">
        <v>97116.04</v>
      </c>
      <c r="D1280" s="1">
        <v>0</v>
      </c>
      <c r="E1280" s="21">
        <v>0</v>
      </c>
      <c r="F1280" s="1">
        <v>73630.429999999993</v>
      </c>
      <c r="G1280" s="2">
        <f>IF(ISNUMBER(G1279),G1279+Balance[[#This Row],[Withdrawal/Deposit]],0)</f>
        <v>32285.073699999986</v>
      </c>
      <c r="H1280" s="3">
        <f>Balance[[#This Row],[End of Day Account Value]]-Balance[[#This Row],[Cumulative sent]]</f>
        <v>41345.356300000007</v>
      </c>
      <c r="I1280" s="4">
        <f>IFERROR(Balance[[#This Row],[P/L]]/Balance[[#This Row],[Cumulative sent]],0)</f>
        <v>1.2806337902211455</v>
      </c>
    </row>
    <row r="1281" spans="1:9" x14ac:dyDescent="0.3">
      <c r="A1281" t="s">
        <v>1283</v>
      </c>
      <c r="B1281" s="1">
        <v>-23485.61</v>
      </c>
      <c r="C1281" s="1">
        <v>95604.26</v>
      </c>
      <c r="D1281" s="1">
        <v>0</v>
      </c>
      <c r="E1281" s="21">
        <v>0</v>
      </c>
      <c r="F1281" s="1">
        <v>72118.649999999994</v>
      </c>
      <c r="G1281" s="2">
        <f>IF(ISNUMBER(G1280),G1280+Balance[[#This Row],[Withdrawal/Deposit]],0)</f>
        <v>32285.073699999986</v>
      </c>
      <c r="H1281" s="3">
        <f>Balance[[#This Row],[End of Day Account Value]]-Balance[[#This Row],[Cumulative sent]]</f>
        <v>39833.576300000008</v>
      </c>
      <c r="I1281" s="4">
        <f>IFERROR(Balance[[#This Row],[P/L]]/Balance[[#This Row],[Cumulative sent]],0)</f>
        <v>1.2338078168921764</v>
      </c>
    </row>
    <row r="1282" spans="1:9" x14ac:dyDescent="0.3">
      <c r="A1282" t="s">
        <v>1284</v>
      </c>
      <c r="B1282" s="1">
        <v>-23485.61</v>
      </c>
      <c r="C1282" s="1">
        <v>94587.42</v>
      </c>
      <c r="D1282" s="1">
        <v>0</v>
      </c>
      <c r="E1282" s="21">
        <v>0</v>
      </c>
      <c r="F1282" s="1">
        <v>71101.81</v>
      </c>
      <c r="G1282" s="2">
        <f>IF(ISNUMBER(G1281),G1281+Balance[[#This Row],[Withdrawal/Deposit]],0)</f>
        <v>32285.073699999986</v>
      </c>
      <c r="H1282" s="3">
        <f>Balance[[#This Row],[End of Day Account Value]]-Balance[[#This Row],[Cumulative sent]]</f>
        <v>38816.736300000011</v>
      </c>
      <c r="I1282" s="4">
        <f>IFERROR(Balance[[#This Row],[P/L]]/Balance[[#This Row],[Cumulative sent]],0)</f>
        <v>1.202312147734079</v>
      </c>
    </row>
    <row r="1283" spans="1:9" x14ac:dyDescent="0.3">
      <c r="A1283" t="s">
        <v>1285</v>
      </c>
      <c r="B1283" s="1">
        <v>-23485.61</v>
      </c>
      <c r="C1283" s="1">
        <v>94618.44</v>
      </c>
      <c r="D1283" s="1">
        <v>0</v>
      </c>
      <c r="E1283" s="21">
        <v>0</v>
      </c>
      <c r="F1283" s="1">
        <v>71132.83</v>
      </c>
      <c r="G1283" s="2">
        <f>IF(ISNUMBER(G1282),G1282+Balance[[#This Row],[Withdrawal/Deposit]],0)</f>
        <v>32285.073699999986</v>
      </c>
      <c r="H1283" s="3">
        <f>Balance[[#This Row],[End of Day Account Value]]-Balance[[#This Row],[Cumulative sent]]</f>
        <v>38847.756300000015</v>
      </c>
      <c r="I1283" s="4">
        <f>IFERROR(Balance[[#This Row],[P/L]]/Balance[[#This Row],[Cumulative sent]],0)</f>
        <v>1.2032729632579415</v>
      </c>
    </row>
    <row r="1284" spans="1:9" x14ac:dyDescent="0.3">
      <c r="A1284" t="s">
        <v>1286</v>
      </c>
      <c r="B1284" s="1">
        <v>-23485.61</v>
      </c>
      <c r="C1284" s="1">
        <v>96772.98</v>
      </c>
      <c r="D1284" s="1">
        <v>0</v>
      </c>
      <c r="E1284" s="21">
        <v>0</v>
      </c>
      <c r="F1284" s="1">
        <v>73287.37</v>
      </c>
      <c r="G1284" s="2">
        <f>IF(ISNUMBER(G1283),G1283+Balance[[#This Row],[Withdrawal/Deposit]],0)</f>
        <v>32285.073699999986</v>
      </c>
      <c r="H1284" s="3">
        <f>Balance[[#This Row],[End of Day Account Value]]-Balance[[#This Row],[Cumulative sent]]</f>
        <v>41002.296300000009</v>
      </c>
      <c r="I1284" s="4">
        <f>IFERROR(Balance[[#This Row],[P/L]]/Balance[[#This Row],[Cumulative sent]],0)</f>
        <v>1.2700078271774249</v>
      </c>
    </row>
    <row r="1285" spans="1:9" x14ac:dyDescent="0.3">
      <c r="A1285" t="s">
        <v>1287</v>
      </c>
      <c r="B1285" s="1">
        <v>-23485.61</v>
      </c>
      <c r="C1285" s="1">
        <v>96271.8</v>
      </c>
      <c r="D1285" s="1">
        <v>0</v>
      </c>
      <c r="E1285" s="21">
        <v>0</v>
      </c>
      <c r="F1285" s="1">
        <v>72786.19</v>
      </c>
      <c r="G1285" s="2">
        <f>IF(ISNUMBER(G1284),G1284+Balance[[#This Row],[Withdrawal/Deposit]],0)</f>
        <v>32285.073699999986</v>
      </c>
      <c r="H1285" s="3">
        <f>Balance[[#This Row],[End of Day Account Value]]-Balance[[#This Row],[Cumulative sent]]</f>
        <v>40501.116300000016</v>
      </c>
      <c r="I1285" s="4">
        <f>IFERROR(Balance[[#This Row],[P/L]]/Balance[[#This Row],[Cumulative sent]],0)</f>
        <v>1.2544842448354092</v>
      </c>
    </row>
    <row r="1286" spans="1:9" x14ac:dyDescent="0.3">
      <c r="A1286" t="s">
        <v>1288</v>
      </c>
      <c r="B1286" s="1">
        <v>-23485.61</v>
      </c>
      <c r="C1286" s="1">
        <v>93671.34</v>
      </c>
      <c r="D1286" s="1">
        <v>0</v>
      </c>
      <c r="E1286" s="21">
        <v>0</v>
      </c>
      <c r="F1286" s="1">
        <v>70185.73</v>
      </c>
      <c r="G1286" s="2">
        <f>IF(ISNUMBER(G1285),G1285+Balance[[#This Row],[Withdrawal/Deposit]],0)</f>
        <v>32285.073699999986</v>
      </c>
      <c r="H1286" s="3">
        <f>Balance[[#This Row],[End of Day Account Value]]-Balance[[#This Row],[Cumulative sent]]</f>
        <v>37900.65630000001</v>
      </c>
      <c r="I1286" s="4">
        <f>IFERROR(Balance[[#This Row],[P/L]]/Balance[[#This Row],[Cumulative sent]],0)</f>
        <v>1.17393742545491</v>
      </c>
    </row>
    <row r="1287" spans="1:9" x14ac:dyDescent="0.3">
      <c r="A1287" t="s">
        <v>1289</v>
      </c>
      <c r="B1287" s="1">
        <v>-23485.61</v>
      </c>
      <c r="C1287" s="1">
        <v>91594.45</v>
      </c>
      <c r="D1287" s="1">
        <v>0</v>
      </c>
      <c r="E1287" s="21">
        <v>0</v>
      </c>
      <c r="F1287" s="1">
        <v>68108.84</v>
      </c>
      <c r="G1287" s="2">
        <f>IF(ISNUMBER(G1286),G1286+Balance[[#This Row],[Withdrawal/Deposit]],0)</f>
        <v>32285.073699999986</v>
      </c>
      <c r="H1287" s="3">
        <f>Balance[[#This Row],[End of Day Account Value]]-Balance[[#This Row],[Cumulative sent]]</f>
        <v>35823.76630000001</v>
      </c>
      <c r="I1287" s="4">
        <f>IFERROR(Balance[[#This Row],[P/L]]/Balance[[#This Row],[Cumulative sent]],0)</f>
        <v>1.1096076977516711</v>
      </c>
    </row>
    <row r="1288" spans="1:9" x14ac:dyDescent="0.3">
      <c r="A1288" t="s">
        <v>1290</v>
      </c>
      <c r="B1288" s="1">
        <v>-23485.61</v>
      </c>
      <c r="C1288" s="1">
        <v>95682.95</v>
      </c>
      <c r="D1288" s="1">
        <v>0</v>
      </c>
      <c r="E1288" s="21">
        <v>0</v>
      </c>
      <c r="F1288" s="1">
        <v>72197.34</v>
      </c>
      <c r="G1288" s="2">
        <f>IF(ISNUMBER(G1287),G1287+Balance[[#This Row],[Withdrawal/Deposit]],0)</f>
        <v>32285.073699999986</v>
      </c>
      <c r="H1288" s="3">
        <f>Balance[[#This Row],[End of Day Account Value]]-Balance[[#This Row],[Cumulative sent]]</f>
        <v>39912.26630000001</v>
      </c>
      <c r="I1288" s="4">
        <f>IFERROR(Balance[[#This Row],[P/L]]/Balance[[#This Row],[Cumulative sent]],0)</f>
        <v>1.2362451661369454</v>
      </c>
    </row>
    <row r="1289" spans="1:9" x14ac:dyDescent="0.3">
      <c r="A1289" t="s">
        <v>1291</v>
      </c>
      <c r="B1289" s="1">
        <v>-23485.61</v>
      </c>
      <c r="C1289" s="1">
        <v>100541.87</v>
      </c>
      <c r="D1289" s="1">
        <v>0</v>
      </c>
      <c r="E1289" s="21">
        <v>0</v>
      </c>
      <c r="F1289" s="1">
        <v>77056.259999999995</v>
      </c>
      <c r="G1289" s="2">
        <f>IF(ISNUMBER(G1288),G1288+Balance[[#This Row],[Withdrawal/Deposit]],0)</f>
        <v>32285.073699999986</v>
      </c>
      <c r="H1289" s="3">
        <f>Balance[[#This Row],[End of Day Account Value]]-Balance[[#This Row],[Cumulative sent]]</f>
        <v>44771.186300000008</v>
      </c>
      <c r="I1289" s="4">
        <f>IFERROR(Balance[[#This Row],[P/L]]/Balance[[#This Row],[Cumulative sent]],0)</f>
        <v>1.3867456743640647</v>
      </c>
    </row>
    <row r="1290" spans="1:9" x14ac:dyDescent="0.3">
      <c r="A1290" t="s">
        <v>1292</v>
      </c>
      <c r="B1290" s="1">
        <v>-23485.61</v>
      </c>
      <c r="C1290" s="1">
        <v>96002.17</v>
      </c>
      <c r="D1290" s="1">
        <v>0</v>
      </c>
      <c r="E1290" s="21">
        <v>0</v>
      </c>
      <c r="F1290" s="1">
        <v>72516.56</v>
      </c>
      <c r="G1290" s="2">
        <f>IF(ISNUMBER(G1289),G1289+Balance[[#This Row],[Withdrawal/Deposit]],0)</f>
        <v>32285.073699999986</v>
      </c>
      <c r="H1290" s="3">
        <f>Balance[[#This Row],[End of Day Account Value]]-Balance[[#This Row],[Cumulative sent]]</f>
        <v>40231.486300000011</v>
      </c>
      <c r="I1290" s="4">
        <f>IFERROR(Balance[[#This Row],[P/L]]/Balance[[#This Row],[Cumulative sent]],0)</f>
        <v>1.2461327074498836</v>
      </c>
    </row>
    <row r="1291" spans="1:9" x14ac:dyDescent="0.3">
      <c r="A1291" t="s">
        <v>1293</v>
      </c>
      <c r="B1291" s="1">
        <v>-23703.01</v>
      </c>
      <c r="C1291" s="1">
        <v>104117.95</v>
      </c>
      <c r="D1291" s="1">
        <v>0</v>
      </c>
      <c r="E1291" s="21">
        <v>-217.4</v>
      </c>
      <c r="F1291" s="1">
        <v>80414.94</v>
      </c>
      <c r="G1291" s="2">
        <f>IF(ISNUMBER(G1290),G1290+Balance[[#This Row],[Withdrawal/Deposit]],0)</f>
        <v>32067.673699999985</v>
      </c>
      <c r="H1291" s="3">
        <f>Balance[[#This Row],[End of Day Account Value]]-Balance[[#This Row],[Cumulative sent]]</f>
        <v>48347.266300000018</v>
      </c>
      <c r="I1291" s="4">
        <f>IFERROR(Balance[[#This Row],[P/L]]/Balance[[#This Row],[Cumulative sent]],0)</f>
        <v>1.5076636600552675</v>
      </c>
    </row>
    <row r="1292" spans="1:9" x14ac:dyDescent="0.3">
      <c r="A1292" t="s">
        <v>1294</v>
      </c>
      <c r="B1292" s="1">
        <v>-23703.01</v>
      </c>
      <c r="C1292" s="1">
        <v>101495.87</v>
      </c>
      <c r="D1292" s="1">
        <v>0</v>
      </c>
      <c r="E1292" s="21">
        <v>0</v>
      </c>
      <c r="F1292" s="1">
        <v>77792.86</v>
      </c>
      <c r="G1292" s="2">
        <f>IF(ISNUMBER(G1291),G1291+Balance[[#This Row],[Withdrawal/Deposit]],0)</f>
        <v>32067.673699999985</v>
      </c>
      <c r="H1292" s="3">
        <f>Balance[[#This Row],[End of Day Account Value]]-Balance[[#This Row],[Cumulative sent]]</f>
        <v>45725.186300000016</v>
      </c>
      <c r="I1292" s="4">
        <f>IFERROR(Balance[[#This Row],[P/L]]/Balance[[#This Row],[Cumulative sent]],0)</f>
        <v>1.42589658132888</v>
      </c>
    </row>
    <row r="1293" spans="1:9" x14ac:dyDescent="0.3">
      <c r="A1293" t="s">
        <v>1295</v>
      </c>
      <c r="B1293" s="1">
        <v>-23703.01</v>
      </c>
      <c r="C1293" s="1">
        <v>101496.4</v>
      </c>
      <c r="D1293" s="1">
        <v>0</v>
      </c>
      <c r="E1293" s="21">
        <v>0</v>
      </c>
      <c r="F1293" s="1">
        <v>77793.39</v>
      </c>
      <c r="G1293" s="2">
        <f>IF(ISNUMBER(G1292),G1292+Balance[[#This Row],[Withdrawal/Deposit]],0)</f>
        <v>32067.673699999985</v>
      </c>
      <c r="H1293" s="3">
        <f>Balance[[#This Row],[End of Day Account Value]]-Balance[[#This Row],[Cumulative sent]]</f>
        <v>45725.716300000015</v>
      </c>
      <c r="I1293" s="4">
        <f>IFERROR(Balance[[#This Row],[P/L]]/Balance[[#This Row],[Cumulative sent]],0)</f>
        <v>1.425913108876371</v>
      </c>
    </row>
    <row r="1294" spans="1:9" x14ac:dyDescent="0.3">
      <c r="B1294"/>
      <c r="C1294"/>
      <c r="D1294"/>
      <c r="E1294"/>
      <c r="F1294"/>
      <c r="G1294"/>
      <c r="H1294"/>
      <c r="I1294"/>
    </row>
    <row r="1295" spans="1:9" x14ac:dyDescent="0.3">
      <c r="B1295"/>
      <c r="C1295"/>
      <c r="D1295"/>
      <c r="E1295"/>
      <c r="F1295"/>
      <c r="G1295"/>
      <c r="H1295"/>
      <c r="I1295"/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0119-1D14-471C-85B4-35CA1E33EE02}">
  <sheetPr>
    <tabColor theme="9"/>
  </sheetPr>
  <dimension ref="A1:O97"/>
  <sheetViews>
    <sheetView tabSelected="1" zoomScaleNormal="100"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9.77734375" customWidth="1"/>
    <col min="2" max="2" width="22.21875" bestFit="1" customWidth="1"/>
    <col min="3" max="3" width="21.6640625" bestFit="1" customWidth="1"/>
    <col min="4" max="4" width="11.44140625" bestFit="1" customWidth="1"/>
    <col min="5" max="5" width="10.21875" customWidth="1"/>
    <col min="6" max="6" width="10.88671875" style="1" bestFit="1" customWidth="1"/>
    <col min="7" max="7" width="12.33203125" style="1" customWidth="1"/>
    <col min="8" max="10" width="10.88671875" style="1" customWidth="1"/>
    <col min="11" max="11" width="13.77734375" customWidth="1"/>
    <col min="12" max="13" width="9" customWidth="1"/>
    <col min="14" max="14" width="11.21875" customWidth="1"/>
    <col min="15" max="15" width="12.6640625" bestFit="1" customWidth="1"/>
    <col min="16" max="16" width="20.44140625" customWidth="1"/>
    <col min="17" max="17" width="21.6640625" bestFit="1" customWidth="1"/>
    <col min="19" max="19" width="12.6640625" customWidth="1"/>
    <col min="20" max="20" width="18.44140625" bestFit="1" customWidth="1"/>
  </cols>
  <sheetData>
    <row r="1" spans="1:15" s="15" customFormat="1" x14ac:dyDescent="0.3">
      <c r="A1" s="11" t="s">
        <v>1296</v>
      </c>
      <c r="B1" s="11" t="s">
        <v>1297</v>
      </c>
      <c r="C1" s="11" t="s">
        <v>1298</v>
      </c>
      <c r="D1" s="11" t="s">
        <v>1299</v>
      </c>
      <c r="E1" s="11" t="s">
        <v>1300</v>
      </c>
      <c r="F1" s="12" t="s">
        <v>1301</v>
      </c>
      <c r="G1" s="20" t="s">
        <v>2017</v>
      </c>
      <c r="H1" s="20" t="s">
        <v>2001</v>
      </c>
      <c r="I1" s="20" t="s">
        <v>2015</v>
      </c>
      <c r="J1" s="20" t="s">
        <v>2016</v>
      </c>
      <c r="K1" s="13" t="s">
        <v>2002</v>
      </c>
      <c r="L1" s="14" t="s">
        <v>1318</v>
      </c>
      <c r="M1" s="14" t="s">
        <v>2003</v>
      </c>
      <c r="N1" s="14" t="s">
        <v>2005</v>
      </c>
      <c r="O1" s="14" t="s">
        <v>2004</v>
      </c>
    </row>
    <row r="2" spans="1:15" x14ac:dyDescent="0.3">
      <c r="A2" s="7">
        <v>201542</v>
      </c>
      <c r="B2" t="s">
        <v>1302</v>
      </c>
      <c r="C2" s="16">
        <v>43516.567488425928</v>
      </c>
      <c r="D2" t="s">
        <v>1304</v>
      </c>
      <c r="E2">
        <v>252</v>
      </c>
      <c r="F2" s="6">
        <v>2.2084999999999999</v>
      </c>
      <c r="G2" s="22"/>
      <c r="H2" s="22"/>
      <c r="I2" s="22"/>
      <c r="J2" s="22"/>
      <c r="K2" s="2">
        <f>Trade_History[[#This Row],[Quantity]]*Trade_History[[#This Row],[Price]]</f>
        <v>556.54200000000003</v>
      </c>
      <c r="L2" s="5" t="b">
        <f>IF(ISNUMBER(SEARCH("TSLA",Trade_History[[#This Row],[Symbol]])),TRUE,FALSE)</f>
        <v>0</v>
      </c>
      <c r="M2" s="5" t="b">
        <f>IF(AND(Trade_History[[#This Row],[TSLA]],ISNUMBER(SEARCH(" ",Trade_History[[#This Row],[Symbol]]))),TRUE,FALSE)</f>
        <v>0</v>
      </c>
      <c r="N2" s="5" t="b">
        <f>IF(Trade_History[[#This Row],[Option]],TRIM(RIGHT(SUBSTITUTE(Trade_History[[#This Row],[Symbol]], " ", REPT(" ", 100)), 100)),FALSE)</f>
        <v>0</v>
      </c>
      <c r="O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" spans="1:15" x14ac:dyDescent="0.3">
      <c r="A3" s="7">
        <v>208461</v>
      </c>
      <c r="B3" t="s">
        <v>1302</v>
      </c>
      <c r="C3" s="16">
        <v>43546.417141203703</v>
      </c>
      <c r="D3" t="s">
        <v>1304</v>
      </c>
      <c r="E3">
        <v>100</v>
      </c>
      <c r="F3" s="6">
        <v>1.095</v>
      </c>
      <c r="G3" s="22"/>
      <c r="H3" s="22"/>
      <c r="I3" s="22"/>
      <c r="J3" s="22"/>
      <c r="K3" s="2">
        <f>Trade_History[[#This Row],[Quantity]]*Trade_History[[#This Row],[Price]]</f>
        <v>109.5</v>
      </c>
      <c r="L3" s="5" t="b">
        <f>IF(ISNUMBER(SEARCH("TSLA",Trade_History[[#This Row],[Symbol]])),TRUE,FALSE)</f>
        <v>0</v>
      </c>
      <c r="M3" s="5" t="b">
        <f>IF(AND(Trade_History[[#This Row],[TSLA]],ISNUMBER(SEARCH(" ",Trade_History[[#This Row],[Symbol]]))),TRUE,FALSE)</f>
        <v>0</v>
      </c>
      <c r="N3" s="5" t="b">
        <f>IF(Trade_History[[#This Row],[Option]],TRIM(RIGHT(SUBSTITUTE(Trade_History[[#This Row],[Symbol]], " ", REPT(" ", 100)), 100)),FALSE)</f>
        <v>0</v>
      </c>
      <c r="O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" spans="1:15" x14ac:dyDescent="0.3">
      <c r="A4" s="7">
        <v>208461</v>
      </c>
      <c r="B4" t="s">
        <v>1302</v>
      </c>
      <c r="C4" s="16">
        <v>43546.417141203703</v>
      </c>
      <c r="D4" t="s">
        <v>1304</v>
      </c>
      <c r="E4">
        <v>100</v>
      </c>
      <c r="F4" s="6">
        <v>1.095</v>
      </c>
      <c r="G4" s="22"/>
      <c r="H4" s="22"/>
      <c r="I4" s="22"/>
      <c r="J4" s="22"/>
      <c r="K4" s="2">
        <f>Trade_History[[#This Row],[Quantity]]*Trade_History[[#This Row],[Price]]</f>
        <v>109.5</v>
      </c>
      <c r="L4" s="5" t="b">
        <f>IF(ISNUMBER(SEARCH("TSLA",Trade_History[[#This Row],[Symbol]])),TRUE,FALSE)</f>
        <v>0</v>
      </c>
      <c r="M4" s="5" t="b">
        <f>IF(AND(Trade_History[[#This Row],[TSLA]],ISNUMBER(SEARCH(" ",Trade_History[[#This Row],[Symbol]]))),TRUE,FALSE)</f>
        <v>0</v>
      </c>
      <c r="N4" s="5" t="b">
        <f>IF(Trade_History[[#This Row],[Option]],TRIM(RIGHT(SUBSTITUTE(Trade_History[[#This Row],[Symbol]], " ", REPT(" ", 100)), 100)),FALSE)</f>
        <v>0</v>
      </c>
      <c r="O4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" spans="1:15" x14ac:dyDescent="0.3">
      <c r="A5" s="7">
        <v>208461</v>
      </c>
      <c r="B5" t="s">
        <v>1302</v>
      </c>
      <c r="C5" s="16">
        <v>43546.417141203703</v>
      </c>
      <c r="D5" t="s">
        <v>1304</v>
      </c>
      <c r="E5">
        <v>270</v>
      </c>
      <c r="F5" s="6">
        <v>1.095</v>
      </c>
      <c r="G5" s="22"/>
      <c r="H5" s="22"/>
      <c r="I5" s="22"/>
      <c r="J5" s="22"/>
      <c r="K5" s="2">
        <f>Trade_History[[#This Row],[Quantity]]*Trade_History[[#This Row],[Price]]</f>
        <v>295.64999999999998</v>
      </c>
      <c r="L5" s="5" t="b">
        <f>IF(ISNUMBER(SEARCH("TSLA",Trade_History[[#This Row],[Symbol]])),TRUE,FALSE)</f>
        <v>0</v>
      </c>
      <c r="M5" s="5" t="b">
        <f>IF(AND(Trade_History[[#This Row],[TSLA]],ISNUMBER(SEARCH(" ",Trade_History[[#This Row],[Symbol]]))),TRUE,FALSE)</f>
        <v>0</v>
      </c>
      <c r="N5" s="5" t="b">
        <f>IF(Trade_History[[#This Row],[Option]],TRIM(RIGHT(SUBSTITUTE(Trade_History[[#This Row],[Symbol]], " ", REPT(" ", 100)), 100)),FALSE)</f>
        <v>0</v>
      </c>
      <c r="O5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6" spans="1:15" x14ac:dyDescent="0.3">
      <c r="A6" s="7">
        <v>244113</v>
      </c>
      <c r="B6" t="s">
        <v>1306</v>
      </c>
      <c r="C6" s="16">
        <v>43691.395833333336</v>
      </c>
      <c r="D6" t="s">
        <v>1304</v>
      </c>
      <c r="E6">
        <v>79</v>
      </c>
      <c r="F6" s="6">
        <v>5.22</v>
      </c>
      <c r="G6" s="22"/>
      <c r="H6" s="22"/>
      <c r="I6" s="22"/>
      <c r="J6" s="22"/>
      <c r="K6" s="2">
        <f>Trade_History[[#This Row],[Quantity]]*Trade_History[[#This Row],[Price]]</f>
        <v>412.38</v>
      </c>
      <c r="L6" s="5" t="b">
        <f>IF(ISNUMBER(SEARCH("TSLA",Trade_History[[#This Row],[Symbol]])),TRUE,FALSE)</f>
        <v>0</v>
      </c>
      <c r="M6" s="5" t="b">
        <f>IF(AND(Trade_History[[#This Row],[TSLA]],ISNUMBER(SEARCH(" ",Trade_History[[#This Row],[Symbol]]))),TRUE,FALSE)</f>
        <v>0</v>
      </c>
      <c r="N6" s="5" t="b">
        <f>IF(Trade_History[[#This Row],[Option]],TRIM(RIGHT(SUBSTITUTE(Trade_History[[#This Row],[Symbol]], " ", REPT(" ", 100)), 100)),FALSE)</f>
        <v>0</v>
      </c>
      <c r="O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7" spans="1:15" x14ac:dyDescent="0.3">
      <c r="A7" s="7">
        <v>263823</v>
      </c>
      <c r="B7" t="s">
        <v>1306</v>
      </c>
      <c r="C7" s="16">
        <v>43773.397812499999</v>
      </c>
      <c r="D7" t="s">
        <v>1304</v>
      </c>
      <c r="E7">
        <v>130</v>
      </c>
      <c r="F7" s="6">
        <v>3.62</v>
      </c>
      <c r="G7" s="22"/>
      <c r="H7" s="22"/>
      <c r="I7" s="22"/>
      <c r="J7" s="22"/>
      <c r="K7" s="2">
        <f>Trade_History[[#This Row],[Quantity]]*Trade_History[[#This Row],[Price]]</f>
        <v>470.6</v>
      </c>
      <c r="L7" s="5" t="b">
        <f>IF(ISNUMBER(SEARCH("TSLA",Trade_History[[#This Row],[Symbol]])),TRUE,FALSE)</f>
        <v>0</v>
      </c>
      <c r="M7" s="5" t="b">
        <f>IF(AND(Trade_History[[#This Row],[TSLA]],ISNUMBER(SEARCH(" ",Trade_History[[#This Row],[Symbol]]))),TRUE,FALSE)</f>
        <v>0</v>
      </c>
      <c r="N7" s="5" t="b">
        <f>IF(Trade_History[[#This Row],[Option]],TRIM(RIGHT(SUBSTITUTE(Trade_History[[#This Row],[Symbol]], " ", REPT(" ", 100)), 100)),FALSE)</f>
        <v>0</v>
      </c>
      <c r="O7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8" spans="1:15" x14ac:dyDescent="0.3">
      <c r="A8" s="7">
        <v>277200</v>
      </c>
      <c r="B8" t="s">
        <v>1306</v>
      </c>
      <c r="C8" s="16">
        <v>43830.424814814818</v>
      </c>
      <c r="D8" t="s">
        <v>1304</v>
      </c>
      <c r="E8">
        <v>300</v>
      </c>
      <c r="F8" s="6">
        <v>3.73</v>
      </c>
      <c r="G8" s="22"/>
      <c r="H8" s="22"/>
      <c r="I8" s="22"/>
      <c r="J8" s="22"/>
      <c r="K8" s="2">
        <f>Trade_History[[#This Row],[Quantity]]*Trade_History[[#This Row],[Price]]</f>
        <v>1119</v>
      </c>
      <c r="L8" s="5" t="b">
        <f>IF(ISNUMBER(SEARCH("TSLA",Trade_History[[#This Row],[Symbol]])),TRUE,FALSE)</f>
        <v>0</v>
      </c>
      <c r="M8" s="5" t="b">
        <f>IF(AND(Trade_History[[#This Row],[TSLA]],ISNUMBER(SEARCH(" ",Trade_History[[#This Row],[Symbol]]))),TRUE,FALSE)</f>
        <v>0</v>
      </c>
      <c r="N8" s="5" t="b">
        <f>IF(Trade_History[[#This Row],[Option]],TRIM(RIGHT(SUBSTITUTE(Trade_History[[#This Row],[Symbol]], " ", REPT(" ", 100)), 100)),FALSE)</f>
        <v>0</v>
      </c>
      <c r="O8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9" spans="1:15" x14ac:dyDescent="0.3">
      <c r="A9" s="7">
        <v>291638</v>
      </c>
      <c r="B9" t="s">
        <v>1308</v>
      </c>
      <c r="C9" s="16">
        <v>43892.395833333336</v>
      </c>
      <c r="D9" t="s">
        <v>1304</v>
      </c>
      <c r="E9">
        <v>100</v>
      </c>
      <c r="F9" s="6">
        <v>5.18</v>
      </c>
      <c r="G9" s="22"/>
      <c r="H9" s="22"/>
      <c r="I9" s="22"/>
      <c r="J9" s="22"/>
      <c r="K9" s="2">
        <f>Trade_History[[#This Row],[Quantity]]*Trade_History[[#This Row],[Price]]</f>
        <v>518</v>
      </c>
      <c r="L9" s="5" t="b">
        <f>IF(ISNUMBER(SEARCH("TSLA",Trade_History[[#This Row],[Symbol]])),TRUE,FALSE)</f>
        <v>0</v>
      </c>
      <c r="M9" s="5" t="b">
        <f>IF(AND(Trade_History[[#This Row],[TSLA]],ISNUMBER(SEARCH(" ",Trade_History[[#This Row],[Symbol]]))),TRUE,FALSE)</f>
        <v>0</v>
      </c>
      <c r="N9" s="5" t="b">
        <f>IF(Trade_History[[#This Row],[Option]],TRIM(RIGHT(SUBSTITUTE(Trade_History[[#This Row],[Symbol]], " ", REPT(" ", 100)), 100)),FALSE)</f>
        <v>0</v>
      </c>
      <c r="O9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0" spans="1:15" x14ac:dyDescent="0.3">
      <c r="A10" s="7">
        <v>291637</v>
      </c>
      <c r="B10" t="s">
        <v>1309</v>
      </c>
      <c r="C10" s="16">
        <v>43892.397800925923</v>
      </c>
      <c r="D10" t="s">
        <v>1304</v>
      </c>
      <c r="E10">
        <v>100</v>
      </c>
      <c r="F10" s="6">
        <v>13.2</v>
      </c>
      <c r="G10" s="22"/>
      <c r="H10" s="22"/>
      <c r="I10" s="22"/>
      <c r="J10" s="22"/>
      <c r="K10" s="2">
        <f>Trade_History[[#This Row],[Quantity]]*Trade_History[[#This Row],[Price]]</f>
        <v>1320</v>
      </c>
      <c r="L10" s="5" t="b">
        <f>IF(ISNUMBER(SEARCH("TSLA",Trade_History[[#This Row],[Symbol]])),TRUE,FALSE)</f>
        <v>0</v>
      </c>
      <c r="M10" s="5" t="b">
        <f>IF(AND(Trade_History[[#This Row],[TSLA]],ISNUMBER(SEARCH(" ",Trade_History[[#This Row],[Symbol]]))),TRUE,FALSE)</f>
        <v>0</v>
      </c>
      <c r="N10" s="5" t="b">
        <f>IF(Trade_History[[#This Row],[Option]],TRIM(RIGHT(SUBSTITUTE(Trade_History[[#This Row],[Symbol]], " ", REPT(" ", 100)), 100)),FALSE)</f>
        <v>0</v>
      </c>
      <c r="O10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1" spans="1:15" x14ac:dyDescent="0.3">
      <c r="A11" s="7">
        <v>299423</v>
      </c>
      <c r="B11" t="s">
        <v>1310</v>
      </c>
      <c r="C11" s="16">
        <v>43913.532650462963</v>
      </c>
      <c r="D11" t="s">
        <v>1304</v>
      </c>
      <c r="E11">
        <v>12</v>
      </c>
      <c r="F11" s="6">
        <v>83.909800000000004</v>
      </c>
      <c r="G11" s="22"/>
      <c r="H11" s="22"/>
      <c r="I11" s="22"/>
      <c r="J11" s="22"/>
      <c r="K11" s="2">
        <f>Trade_History[[#This Row],[Quantity]]*Trade_History[[#This Row],[Price]]</f>
        <v>1006.9176</v>
      </c>
      <c r="L11" s="5" t="b">
        <f>IF(ISNUMBER(SEARCH("TSLA",Trade_History[[#This Row],[Symbol]])),TRUE,FALSE)</f>
        <v>0</v>
      </c>
      <c r="M11" s="5" t="b">
        <f>IF(AND(Trade_History[[#This Row],[TSLA]],ISNUMBER(SEARCH(" ",Trade_History[[#This Row],[Symbol]]))),TRUE,FALSE)</f>
        <v>0</v>
      </c>
      <c r="N11" s="5" t="b">
        <f>IF(Trade_History[[#This Row],[Option]],TRIM(RIGHT(SUBSTITUTE(Trade_History[[#This Row],[Symbol]], " ", REPT(" ", 100)), 100)),FALSE)</f>
        <v>0</v>
      </c>
      <c r="O1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2" spans="1:15" x14ac:dyDescent="0.3">
      <c r="A12" s="7">
        <v>299879</v>
      </c>
      <c r="B12" t="s">
        <v>1312</v>
      </c>
      <c r="C12" s="16">
        <v>43914.419293981482</v>
      </c>
      <c r="D12" t="s">
        <v>1304</v>
      </c>
      <c r="E12">
        <v>12</v>
      </c>
      <c r="F12" s="6">
        <v>236.92</v>
      </c>
      <c r="G12" s="22"/>
      <c r="H12" s="22"/>
      <c r="I12" s="22"/>
      <c r="J12" s="22"/>
      <c r="K12" s="2">
        <f>Trade_History[[#This Row],[Quantity]]*Trade_History[[#This Row],[Price]]</f>
        <v>2843.04</v>
      </c>
      <c r="L12" s="5" t="b">
        <f>IF(ISNUMBER(SEARCH("TSLA",Trade_History[[#This Row],[Symbol]])),TRUE,FALSE)</f>
        <v>0</v>
      </c>
      <c r="M12" s="5" t="b">
        <f>IF(AND(Trade_History[[#This Row],[TSLA]],ISNUMBER(SEARCH(" ",Trade_History[[#This Row],[Symbol]]))),TRUE,FALSE)</f>
        <v>0</v>
      </c>
      <c r="N12" s="5" t="b">
        <f>IF(Trade_History[[#This Row],[Option]],TRIM(RIGHT(SUBSTITUTE(Trade_History[[#This Row],[Symbol]], " ", REPT(" ", 100)), 100)),FALSE)</f>
        <v>0</v>
      </c>
      <c r="O1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3" spans="1:15" x14ac:dyDescent="0.3">
      <c r="A13" s="7">
        <v>299920</v>
      </c>
      <c r="B13" t="s">
        <v>1306</v>
      </c>
      <c r="C13" s="16">
        <v>43914.444606481484</v>
      </c>
      <c r="D13" t="s">
        <v>1304</v>
      </c>
      <c r="E13">
        <v>291</v>
      </c>
      <c r="F13" s="6">
        <v>2.8786</v>
      </c>
      <c r="G13" s="22"/>
      <c r="H13" s="22"/>
      <c r="I13" s="22"/>
      <c r="J13" s="22"/>
      <c r="K13" s="2">
        <f>Trade_History[[#This Row],[Quantity]]*Trade_History[[#This Row],[Price]]</f>
        <v>837.67259999999999</v>
      </c>
      <c r="L13" s="5" t="b">
        <f>IF(ISNUMBER(SEARCH("TSLA",Trade_History[[#This Row],[Symbol]])),TRUE,FALSE)</f>
        <v>0</v>
      </c>
      <c r="M13" s="5" t="b">
        <f>IF(AND(Trade_History[[#This Row],[TSLA]],ISNUMBER(SEARCH(" ",Trade_History[[#This Row],[Symbol]]))),TRUE,FALSE)</f>
        <v>0</v>
      </c>
      <c r="N13" s="5" t="b">
        <f>IF(Trade_History[[#This Row],[Option]],TRIM(RIGHT(SUBSTITUTE(Trade_History[[#This Row],[Symbol]], " ", REPT(" ", 100)), 100)),FALSE)</f>
        <v>0</v>
      </c>
      <c r="O1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4" spans="1:15" x14ac:dyDescent="0.3">
      <c r="A14" s="7">
        <v>301856</v>
      </c>
      <c r="B14" t="s">
        <v>1312</v>
      </c>
      <c r="C14" s="16">
        <v>43920.5705787037</v>
      </c>
      <c r="D14" t="s">
        <v>1316</v>
      </c>
      <c r="E14">
        <v>12</v>
      </c>
      <c r="F14" s="6">
        <v>252.09</v>
      </c>
      <c r="G14" s="22"/>
      <c r="H14" s="22"/>
      <c r="I14" s="22"/>
      <c r="J14" s="22"/>
      <c r="K14" s="2">
        <f>Trade_History[[#This Row],[Quantity]]*Trade_History[[#This Row],[Price]]</f>
        <v>3025.08</v>
      </c>
      <c r="L14" s="5" t="b">
        <f>IF(ISNUMBER(SEARCH("TSLA",Trade_History[[#This Row],[Symbol]])),TRUE,FALSE)</f>
        <v>0</v>
      </c>
      <c r="M14" s="5" t="b">
        <f>IF(AND(Trade_History[[#This Row],[TSLA]],ISNUMBER(SEARCH(" ",Trade_History[[#This Row],[Symbol]]))),TRUE,FALSE)</f>
        <v>0</v>
      </c>
      <c r="N14" s="5" t="b">
        <f>IF(Trade_History[[#This Row],[Option]],TRIM(RIGHT(SUBSTITUTE(Trade_History[[#This Row],[Symbol]], " ", REPT(" ", 100)), 100)),FALSE)</f>
        <v>0</v>
      </c>
      <c r="O14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5" spans="1:15" x14ac:dyDescent="0.3">
      <c r="A15" s="7">
        <v>301857</v>
      </c>
      <c r="B15" t="s">
        <v>1309</v>
      </c>
      <c r="C15" s="16">
        <v>43920.570694444446</v>
      </c>
      <c r="D15" t="s">
        <v>1316</v>
      </c>
      <c r="E15">
        <v>100</v>
      </c>
      <c r="F15" s="6">
        <v>9.6234000000000002</v>
      </c>
      <c r="G15" s="22"/>
      <c r="H15" s="22"/>
      <c r="I15" s="22"/>
      <c r="J15" s="22"/>
      <c r="K15" s="2">
        <f>Trade_History[[#This Row],[Quantity]]*Trade_History[[#This Row],[Price]]</f>
        <v>962.34</v>
      </c>
      <c r="L15" s="5" t="b">
        <f>IF(ISNUMBER(SEARCH("TSLA",Trade_History[[#This Row],[Symbol]])),TRUE,FALSE)</f>
        <v>0</v>
      </c>
      <c r="M15" s="5" t="b">
        <f>IF(AND(Trade_History[[#This Row],[TSLA]],ISNUMBER(SEARCH(" ",Trade_History[[#This Row],[Symbol]]))),TRUE,FALSE)</f>
        <v>0</v>
      </c>
      <c r="N15" s="5" t="b">
        <f>IF(Trade_History[[#This Row],[Option]],TRIM(RIGHT(SUBSTITUTE(Trade_History[[#This Row],[Symbol]], " ", REPT(" ", 100)), 100)),FALSE)</f>
        <v>0</v>
      </c>
      <c r="O15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6" spans="1:15" x14ac:dyDescent="0.3">
      <c r="A16" s="7">
        <v>301858</v>
      </c>
      <c r="B16" t="s">
        <v>1302</v>
      </c>
      <c r="C16" s="16">
        <v>43920.570810185185</v>
      </c>
      <c r="D16" t="s">
        <v>1316</v>
      </c>
      <c r="E16">
        <v>36</v>
      </c>
      <c r="F16" s="6">
        <v>1.49</v>
      </c>
      <c r="G16" s="22"/>
      <c r="H16" s="22"/>
      <c r="I16" s="22"/>
      <c r="J16" s="22"/>
      <c r="K16" s="2">
        <f>Trade_History[[#This Row],[Quantity]]*Trade_History[[#This Row],[Price]]</f>
        <v>53.64</v>
      </c>
      <c r="L16" s="5" t="b">
        <f>IF(ISNUMBER(SEARCH("TSLA",Trade_History[[#This Row],[Symbol]])),TRUE,FALSE)</f>
        <v>0</v>
      </c>
      <c r="M16" s="5" t="b">
        <f>IF(AND(Trade_History[[#This Row],[TSLA]],ISNUMBER(SEARCH(" ",Trade_History[[#This Row],[Symbol]]))),TRUE,FALSE)</f>
        <v>0</v>
      </c>
      <c r="N16" s="5" t="b">
        <f>IF(Trade_History[[#This Row],[Option]],TRIM(RIGHT(SUBSTITUTE(Trade_History[[#This Row],[Symbol]], " ", REPT(" ", 100)), 100)),FALSE)</f>
        <v>0</v>
      </c>
      <c r="O1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7" spans="1:15" x14ac:dyDescent="0.3">
      <c r="A17" s="7">
        <v>301859</v>
      </c>
      <c r="B17" t="s">
        <v>1318</v>
      </c>
      <c r="C17" s="16">
        <v>43920.572256944448</v>
      </c>
      <c r="D17" t="s">
        <v>1304</v>
      </c>
      <c r="E17">
        <v>90</v>
      </c>
      <c r="F17" s="6">
        <v>33.77932666666667</v>
      </c>
      <c r="G17" s="22"/>
      <c r="H17" s="22"/>
      <c r="I17" s="22"/>
      <c r="J17" s="22"/>
      <c r="K17" s="2">
        <f>Trade_History[[#This Row],[Quantity]]*Trade_History[[#This Row],[Price]]</f>
        <v>3040.1394000000005</v>
      </c>
      <c r="L17" s="5" t="b">
        <f>IF(ISNUMBER(SEARCH("TSLA",Trade_History[[#This Row],[Symbol]])),TRUE,FALSE)</f>
        <v>1</v>
      </c>
      <c r="M17" s="5" t="b">
        <f>IF(AND(Trade_History[[#This Row],[TSLA]],ISNUMBER(SEARCH(" ",Trade_History[[#This Row],[Symbol]]))),TRUE,FALSE)</f>
        <v>0</v>
      </c>
      <c r="N17" s="5" t="b">
        <f>IF(Trade_History[[#This Row],[Option]],TRIM(RIGHT(SUBSTITUTE(Trade_History[[#This Row],[Symbol]], " ", REPT(" ", 100)), 100)),FALSE)</f>
        <v>0</v>
      </c>
      <c r="O17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8" spans="1:15" x14ac:dyDescent="0.3">
      <c r="A18" s="7">
        <v>308121</v>
      </c>
      <c r="B18" t="s">
        <v>1308</v>
      </c>
      <c r="C18" s="16">
        <v>43942.498773148145</v>
      </c>
      <c r="D18" t="s">
        <v>1316</v>
      </c>
      <c r="E18">
        <v>100</v>
      </c>
      <c r="F18" s="6">
        <v>3.9918999999999998</v>
      </c>
      <c r="G18" s="22"/>
      <c r="H18" s="22"/>
      <c r="I18" s="22"/>
      <c r="J18" s="22"/>
      <c r="K18" s="2">
        <f>Trade_History[[#This Row],[Quantity]]*Trade_History[[#This Row],[Price]]</f>
        <v>399.19</v>
      </c>
      <c r="L18" s="5" t="b">
        <f>IF(ISNUMBER(SEARCH("TSLA",Trade_History[[#This Row],[Symbol]])),TRUE,FALSE)</f>
        <v>0</v>
      </c>
      <c r="M18" s="5" t="b">
        <f>IF(AND(Trade_History[[#This Row],[TSLA]],ISNUMBER(SEARCH(" ",Trade_History[[#This Row],[Symbol]]))),TRUE,FALSE)</f>
        <v>0</v>
      </c>
      <c r="N18" s="5" t="b">
        <f>IF(Trade_History[[#This Row],[Option]],TRIM(RIGHT(SUBSTITUTE(Trade_History[[#This Row],[Symbol]], " ", REPT(" ", 100)), 100)),FALSE)</f>
        <v>0</v>
      </c>
      <c r="O18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19" spans="1:15" x14ac:dyDescent="0.3">
      <c r="A19" s="7">
        <v>308122</v>
      </c>
      <c r="B19" t="s">
        <v>1306</v>
      </c>
      <c r="C19" s="16">
        <v>43942.498888888891</v>
      </c>
      <c r="D19" t="s">
        <v>1316</v>
      </c>
      <c r="E19">
        <v>800</v>
      </c>
      <c r="F19" s="6">
        <v>3.3601999999999999</v>
      </c>
      <c r="G19" s="22"/>
      <c r="H19" s="22"/>
      <c r="I19" s="22"/>
      <c r="J19" s="22"/>
      <c r="K19" s="2">
        <f>Trade_History[[#This Row],[Quantity]]*Trade_History[[#This Row],[Price]]</f>
        <v>2688.16</v>
      </c>
      <c r="L19" s="5" t="b">
        <f>IF(ISNUMBER(SEARCH("TSLA",Trade_History[[#This Row],[Symbol]])),TRUE,FALSE)</f>
        <v>0</v>
      </c>
      <c r="M19" s="5" t="b">
        <f>IF(AND(Trade_History[[#This Row],[TSLA]],ISNUMBER(SEARCH(" ",Trade_History[[#This Row],[Symbol]]))),TRUE,FALSE)</f>
        <v>0</v>
      </c>
      <c r="N19" s="5" t="b">
        <f>IF(Trade_History[[#This Row],[Option]],TRIM(RIGHT(SUBSTITUTE(Trade_History[[#This Row],[Symbol]], " ", REPT(" ", 100)), 100)),FALSE)</f>
        <v>0</v>
      </c>
      <c r="O19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0" spans="1:15" x14ac:dyDescent="0.3">
      <c r="A20" s="7">
        <v>308136</v>
      </c>
      <c r="B20" t="s">
        <v>1318</v>
      </c>
      <c r="C20" s="16">
        <v>43942.508379629631</v>
      </c>
      <c r="D20" t="s">
        <v>1304</v>
      </c>
      <c r="E20">
        <v>135</v>
      </c>
      <c r="F20" s="6">
        <v>46.432633333333335</v>
      </c>
      <c r="G20" s="22"/>
      <c r="H20" s="22"/>
      <c r="I20" s="22"/>
      <c r="J20" s="22"/>
      <c r="K20" s="2">
        <f>Trade_History[[#This Row],[Quantity]]*Trade_History[[#This Row],[Price]]</f>
        <v>6268.4054999999998</v>
      </c>
      <c r="L20" s="5" t="b">
        <f>IF(ISNUMBER(SEARCH("TSLA",Trade_History[[#This Row],[Symbol]])),TRUE,FALSE)</f>
        <v>1</v>
      </c>
      <c r="M20" s="5" t="b">
        <f>IF(AND(Trade_History[[#This Row],[TSLA]],ISNUMBER(SEARCH(" ",Trade_History[[#This Row],[Symbol]]))),TRUE,FALSE)</f>
        <v>0</v>
      </c>
      <c r="N20" s="5" t="b">
        <f>IF(Trade_History[[#This Row],[Option]],TRIM(RIGHT(SUBSTITUTE(Trade_History[[#This Row],[Symbol]], " ", REPT(" ", 100)), 100)),FALSE)</f>
        <v>0</v>
      </c>
      <c r="O20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1" spans="1:15" x14ac:dyDescent="0.3">
      <c r="A21" s="7">
        <v>315242</v>
      </c>
      <c r="B21" t="s">
        <v>1318</v>
      </c>
      <c r="C21" s="16">
        <v>43977.507986111108</v>
      </c>
      <c r="D21" t="s">
        <v>1304</v>
      </c>
      <c r="E21">
        <v>75</v>
      </c>
      <c r="F21" s="6">
        <v>54.663966666666667</v>
      </c>
      <c r="G21" s="22"/>
      <c r="H21" s="22"/>
      <c r="I21" s="22"/>
      <c r="J21" s="22"/>
      <c r="K21" s="2">
        <f>Trade_History[[#This Row],[Quantity]]*Trade_History[[#This Row],[Price]]</f>
        <v>4099.7974999999997</v>
      </c>
      <c r="L21" s="5" t="b">
        <f>IF(ISNUMBER(SEARCH("TSLA",Trade_History[[#This Row],[Symbol]])),TRUE,FALSE)</f>
        <v>1</v>
      </c>
      <c r="M21" s="5" t="b">
        <f>IF(AND(Trade_History[[#This Row],[TSLA]],ISNUMBER(SEARCH(" ",Trade_History[[#This Row],[Symbol]]))),TRUE,FALSE)</f>
        <v>0</v>
      </c>
      <c r="N21" s="5" t="b">
        <f>IF(Trade_History[[#This Row],[Option]],TRIM(RIGHT(SUBSTITUTE(Trade_History[[#This Row],[Symbol]], " ", REPT(" ", 100)), 100)),FALSE)</f>
        <v>0</v>
      </c>
      <c r="O2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2" spans="1:15" x14ac:dyDescent="0.3">
      <c r="A22" s="7">
        <v>324372</v>
      </c>
      <c r="B22" t="s">
        <v>1318</v>
      </c>
      <c r="C22" s="16">
        <v>44019.395844907405</v>
      </c>
      <c r="D22" t="s">
        <v>1304</v>
      </c>
      <c r="E22">
        <v>150</v>
      </c>
      <c r="F22" s="6">
        <v>93.666666666666671</v>
      </c>
      <c r="G22" s="22"/>
      <c r="H22" s="22"/>
      <c r="I22" s="22"/>
      <c r="J22" s="22"/>
      <c r="K22" s="2">
        <f>Trade_History[[#This Row],[Quantity]]*Trade_History[[#This Row],[Price]]</f>
        <v>14050</v>
      </c>
      <c r="L22" s="5" t="b">
        <f>IF(ISNUMBER(SEARCH("TSLA",Trade_History[[#This Row],[Symbol]])),TRUE,FALSE)</f>
        <v>1</v>
      </c>
      <c r="M22" s="5" t="b">
        <f>IF(AND(Trade_History[[#This Row],[TSLA]],ISNUMBER(SEARCH(" ",Trade_History[[#This Row],[Symbol]]))),TRUE,FALSE)</f>
        <v>0</v>
      </c>
      <c r="N22" s="5" t="b">
        <f>IF(Trade_History[[#This Row],[Option]],TRIM(RIGHT(SUBSTITUTE(Trade_History[[#This Row],[Symbol]], " ", REPT(" ", 100)), 100)),FALSE)</f>
        <v>0</v>
      </c>
      <c r="O2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3" spans="1:15" x14ac:dyDescent="0.3">
      <c r="A23" s="7">
        <v>325890</v>
      </c>
      <c r="B23" t="s">
        <v>1318</v>
      </c>
      <c r="C23" s="16">
        <v>44026.395833333336</v>
      </c>
      <c r="D23" t="s">
        <v>1304</v>
      </c>
      <c r="E23">
        <v>60</v>
      </c>
      <c r="F23" s="6">
        <v>103.73333333333333</v>
      </c>
      <c r="G23" s="22"/>
      <c r="H23" s="22"/>
      <c r="I23" s="22"/>
      <c r="J23" s="22"/>
      <c r="K23" s="2">
        <f>Trade_History[[#This Row],[Quantity]]*Trade_History[[#This Row],[Price]]</f>
        <v>6224</v>
      </c>
      <c r="L23" s="5" t="b">
        <f>IF(ISNUMBER(SEARCH("TSLA",Trade_History[[#This Row],[Symbol]])),TRUE,FALSE)</f>
        <v>1</v>
      </c>
      <c r="M23" s="5" t="b">
        <f>IF(AND(Trade_History[[#This Row],[TSLA]],ISNUMBER(SEARCH(" ",Trade_History[[#This Row],[Symbol]]))),TRUE,FALSE)</f>
        <v>0</v>
      </c>
      <c r="N23" s="5" t="b">
        <f>IF(Trade_History[[#This Row],[Option]],TRIM(RIGHT(SUBSTITUTE(Trade_History[[#This Row],[Symbol]], " ", REPT(" ", 100)), 100)),FALSE)</f>
        <v>0</v>
      </c>
      <c r="O2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4" spans="1:15" x14ac:dyDescent="0.3">
      <c r="A24" s="7">
        <v>327322</v>
      </c>
      <c r="B24" t="s">
        <v>1318</v>
      </c>
      <c r="C24" s="16">
        <v>44029.637291666666</v>
      </c>
      <c r="D24" t="s">
        <v>1304</v>
      </c>
      <c r="E24">
        <v>90</v>
      </c>
      <c r="F24" s="6">
        <v>100.35733333333333</v>
      </c>
      <c r="G24" s="22"/>
      <c r="H24" s="22"/>
      <c r="I24" s="22"/>
      <c r="J24" s="22"/>
      <c r="K24" s="2">
        <f>Trade_History[[#This Row],[Quantity]]*Trade_History[[#This Row],[Price]]</f>
        <v>9032.16</v>
      </c>
      <c r="L24" s="5" t="b">
        <f>IF(ISNUMBER(SEARCH("TSLA",Trade_History[[#This Row],[Symbol]])),TRUE,FALSE)</f>
        <v>1</v>
      </c>
      <c r="M24" s="5" t="b">
        <f>IF(AND(Trade_History[[#This Row],[TSLA]],ISNUMBER(SEARCH(" ",Trade_History[[#This Row],[Symbol]]))),TRUE,FALSE)</f>
        <v>0</v>
      </c>
      <c r="N24" s="5" t="b">
        <f>IF(Trade_History[[#This Row],[Option]],TRIM(RIGHT(SUBSTITUTE(Trade_History[[#This Row],[Symbol]], " ", REPT(" ", 100)), 100)),FALSE)</f>
        <v>0</v>
      </c>
      <c r="O24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5" spans="1:15" x14ac:dyDescent="0.3">
      <c r="A25" s="7">
        <v>337315</v>
      </c>
      <c r="B25" t="s">
        <v>2013</v>
      </c>
      <c r="C25" s="16">
        <v>44074.604490740741</v>
      </c>
      <c r="D25" t="s">
        <v>1327</v>
      </c>
      <c r="E25">
        <v>15</v>
      </c>
      <c r="F25" s="6">
        <v>10.333333333333334</v>
      </c>
      <c r="G25" s="22"/>
      <c r="H25" s="22"/>
      <c r="I25" s="22"/>
      <c r="J25" s="22"/>
      <c r="K25" s="2">
        <f>Trade_History[[#This Row],[Quantity]]*Trade_History[[#This Row],[Price]]</f>
        <v>155</v>
      </c>
      <c r="L25" s="5" t="b">
        <f>IF(ISNUMBER(SEARCH("TSLA",Trade_History[[#This Row],[Symbol]])),TRUE,FALSE)</f>
        <v>1</v>
      </c>
      <c r="M25" s="5" t="b">
        <f>IF(AND(Trade_History[[#This Row],[TSLA]],ISNUMBER(SEARCH(" ",Trade_History[[#This Row],[Symbol]]))),TRUE,FALSE)</f>
        <v>1</v>
      </c>
      <c r="N25" s="5" t="str">
        <f>IF(Trade_History[[#This Row],[Option]],TRIM(RIGHT(SUBSTITUTE(Trade_History[[#This Row],[Symbol]], " ", REPT(" ", 100)), 100)),FALSE)</f>
        <v>Put</v>
      </c>
      <c r="O25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44820</v>
      </c>
    </row>
    <row r="26" spans="1:15" x14ac:dyDescent="0.3">
      <c r="A26" s="7">
        <v>338788</v>
      </c>
      <c r="B26" t="s">
        <v>1310</v>
      </c>
      <c r="C26" s="16">
        <v>44082.398055555554</v>
      </c>
      <c r="D26" t="s">
        <v>1316</v>
      </c>
      <c r="E26">
        <v>12</v>
      </c>
      <c r="F26" s="6">
        <v>131.06</v>
      </c>
      <c r="G26" s="22"/>
      <c r="H26" s="22"/>
      <c r="I26" s="22"/>
      <c r="J26" s="22"/>
      <c r="K26" s="2">
        <f>Trade_History[[#This Row],[Quantity]]*Trade_History[[#This Row],[Price]]</f>
        <v>1572.72</v>
      </c>
      <c r="L26" s="5" t="b">
        <f>IF(ISNUMBER(SEARCH("TSLA",Trade_History[[#This Row],[Symbol]])),TRUE,FALSE)</f>
        <v>0</v>
      </c>
      <c r="M26" s="5" t="b">
        <f>IF(AND(Trade_History[[#This Row],[TSLA]],ISNUMBER(SEARCH(" ",Trade_History[[#This Row],[Symbol]]))),TRUE,FALSE)</f>
        <v>0</v>
      </c>
      <c r="N26" s="5" t="b">
        <f>IF(Trade_History[[#This Row],[Option]],TRIM(RIGHT(SUBSTITUTE(Trade_History[[#This Row],[Symbol]], " ", REPT(" ", 100)), 100)),FALSE)</f>
        <v>0</v>
      </c>
      <c r="O2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27" spans="1:15" x14ac:dyDescent="0.3">
      <c r="A27" s="7">
        <v>338837</v>
      </c>
      <c r="B27" t="s">
        <v>2014</v>
      </c>
      <c r="C27" s="16">
        <v>44082.413645833331</v>
      </c>
      <c r="D27" t="s">
        <v>1327</v>
      </c>
      <c r="E27">
        <v>3</v>
      </c>
      <c r="F27" s="6">
        <v>68.95</v>
      </c>
      <c r="G27" s="22"/>
      <c r="H27" s="22"/>
      <c r="I27" s="22"/>
      <c r="J27" s="22"/>
      <c r="K27" s="2">
        <f>Trade_History[[#This Row],[Quantity]]*Trade_History[[#This Row],[Price]]</f>
        <v>206.85000000000002</v>
      </c>
      <c r="L27" s="5" t="b">
        <f>IF(ISNUMBER(SEARCH("TSLA",Trade_History[[#This Row],[Symbol]])),TRUE,FALSE)</f>
        <v>1</v>
      </c>
      <c r="M27" s="5" t="b">
        <f>IF(AND(Trade_History[[#This Row],[TSLA]],ISNUMBER(SEARCH(" ",Trade_History[[#This Row],[Symbol]]))),TRUE,FALSE)</f>
        <v>1</v>
      </c>
      <c r="N27" s="5" t="str">
        <f>IF(Trade_History[[#This Row],[Option]],TRIM(RIGHT(SUBSTITUTE(Trade_History[[#This Row],[Symbol]], " ", REPT(" ", 100)), 100)),FALSE)</f>
        <v>Put</v>
      </c>
      <c r="O27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44820</v>
      </c>
    </row>
    <row r="28" spans="1:15" x14ac:dyDescent="0.3">
      <c r="A28" s="7">
        <v>339082</v>
      </c>
      <c r="B28" t="s">
        <v>2014</v>
      </c>
      <c r="C28" s="16">
        <v>44083.39744212963</v>
      </c>
      <c r="D28" t="s">
        <v>1331</v>
      </c>
      <c r="E28">
        <v>6</v>
      </c>
      <c r="F28" s="6">
        <v>68.8</v>
      </c>
      <c r="G28" s="22"/>
      <c r="H28" s="22"/>
      <c r="I28" s="22"/>
      <c r="J28" s="22"/>
      <c r="K28" s="2">
        <f>Trade_History[[#This Row],[Quantity]]*Trade_History[[#This Row],[Price]]</f>
        <v>412.79999999999995</v>
      </c>
      <c r="L28" s="5" t="b">
        <f>IF(ISNUMBER(SEARCH("TSLA",Trade_History[[#This Row],[Symbol]])),TRUE,FALSE)</f>
        <v>1</v>
      </c>
      <c r="M28" s="5" t="b">
        <f>IF(AND(Trade_History[[#This Row],[TSLA]],ISNUMBER(SEARCH(" ",Trade_History[[#This Row],[Symbol]]))),TRUE,FALSE)</f>
        <v>1</v>
      </c>
      <c r="N28" s="5" t="str">
        <f>IF(Trade_History[[#This Row],[Option]],TRIM(RIGHT(SUBSTITUTE(Trade_History[[#This Row],[Symbol]], " ", REPT(" ", 100)), 100)),FALSE)</f>
        <v>Put</v>
      </c>
      <c r="O28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44820</v>
      </c>
    </row>
    <row r="29" spans="1:15" x14ac:dyDescent="0.3">
      <c r="A29" s="7">
        <v>354502</v>
      </c>
      <c r="B29" t="s">
        <v>1318</v>
      </c>
      <c r="C29" s="16">
        <v>44154.395844907405</v>
      </c>
      <c r="D29" t="s">
        <v>1304</v>
      </c>
      <c r="E29">
        <v>30</v>
      </c>
      <c r="F29" s="6">
        <v>163.99</v>
      </c>
      <c r="G29" s="22"/>
      <c r="H29" s="22"/>
      <c r="I29" s="22"/>
      <c r="J29" s="22"/>
      <c r="K29" s="2">
        <f>Trade_History[[#This Row],[Quantity]]*Trade_History[[#This Row],[Price]]</f>
        <v>4919.7000000000007</v>
      </c>
      <c r="L29" s="5" t="b">
        <f>IF(ISNUMBER(SEARCH("TSLA",Trade_History[[#This Row],[Symbol]])),TRUE,FALSE)</f>
        <v>1</v>
      </c>
      <c r="M29" s="5" t="b">
        <f>IF(AND(Trade_History[[#This Row],[TSLA]],ISNUMBER(SEARCH(" ",Trade_History[[#This Row],[Symbol]]))),TRUE,FALSE)</f>
        <v>0</v>
      </c>
      <c r="N29" s="5" t="b">
        <f>IF(Trade_History[[#This Row],[Option]],TRIM(RIGHT(SUBSTITUTE(Trade_History[[#This Row],[Symbol]], " ", REPT(" ", 100)), 100)),FALSE)</f>
        <v>0</v>
      </c>
      <c r="O29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0" spans="1:15" x14ac:dyDescent="0.3">
      <c r="A30" s="7">
        <v>354494</v>
      </c>
      <c r="B30" t="s">
        <v>1318</v>
      </c>
      <c r="C30" s="16">
        <v>44154.395844907405</v>
      </c>
      <c r="D30" t="s">
        <v>1304</v>
      </c>
      <c r="E30">
        <v>12</v>
      </c>
      <c r="F30" s="6">
        <v>163.99</v>
      </c>
      <c r="G30" s="22"/>
      <c r="H30" s="22"/>
      <c r="I30" s="22"/>
      <c r="J30" s="22"/>
      <c r="K30" s="2">
        <f>Trade_History[[#This Row],[Quantity]]*Trade_History[[#This Row],[Price]]</f>
        <v>1967.88</v>
      </c>
      <c r="L30" s="5" t="b">
        <f>IF(ISNUMBER(SEARCH("TSLA",Trade_History[[#This Row],[Symbol]])),TRUE,FALSE)</f>
        <v>1</v>
      </c>
      <c r="M30" s="5" t="b">
        <f>IF(AND(Trade_History[[#This Row],[TSLA]],ISNUMBER(SEARCH(" ",Trade_History[[#This Row],[Symbol]]))),TRUE,FALSE)</f>
        <v>0</v>
      </c>
      <c r="N30" s="5" t="b">
        <f>IF(Trade_History[[#This Row],[Option]],TRIM(RIGHT(SUBSTITUTE(Trade_History[[#This Row],[Symbol]], " ", REPT(" ", 100)), 100)),FALSE)</f>
        <v>0</v>
      </c>
      <c r="O30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1" spans="1:15" x14ac:dyDescent="0.3">
      <c r="A31" s="7">
        <v>354538</v>
      </c>
      <c r="B31" t="s">
        <v>1318</v>
      </c>
      <c r="C31" s="16">
        <v>44154.404699074075</v>
      </c>
      <c r="D31" t="s">
        <v>1316</v>
      </c>
      <c r="E31">
        <v>30</v>
      </c>
      <c r="F31" s="6">
        <v>165.10666666666665</v>
      </c>
      <c r="G31" s="22"/>
      <c r="H31" s="22"/>
      <c r="I31" s="22"/>
      <c r="J31" s="22"/>
      <c r="K31" s="2">
        <f>Trade_History[[#This Row],[Quantity]]*Trade_History[[#This Row],[Price]]</f>
        <v>4953.2</v>
      </c>
      <c r="L31" s="5" t="b">
        <f>IF(ISNUMBER(SEARCH("TSLA",Trade_History[[#This Row],[Symbol]])),TRUE,FALSE)</f>
        <v>1</v>
      </c>
      <c r="M31" s="5" t="b">
        <f>IF(AND(Trade_History[[#This Row],[TSLA]],ISNUMBER(SEARCH(" ",Trade_History[[#This Row],[Symbol]]))),TRUE,FALSE)</f>
        <v>0</v>
      </c>
      <c r="N31" s="5" t="b">
        <f>IF(Trade_History[[#This Row],[Option]],TRIM(RIGHT(SUBSTITUTE(Trade_History[[#This Row],[Symbol]], " ", REPT(" ", 100)), 100)),FALSE)</f>
        <v>0</v>
      </c>
      <c r="O3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2" spans="1:15" x14ac:dyDescent="0.3">
      <c r="A32" s="7">
        <v>355297</v>
      </c>
      <c r="B32" t="s">
        <v>1318</v>
      </c>
      <c r="C32" s="16">
        <v>44158.395856481482</v>
      </c>
      <c r="D32" t="s">
        <v>1304</v>
      </c>
      <c r="E32">
        <v>18</v>
      </c>
      <c r="F32" s="6">
        <v>167.83666666666667</v>
      </c>
      <c r="G32" s="22"/>
      <c r="H32" s="22"/>
      <c r="I32" s="22"/>
      <c r="J32" s="22"/>
      <c r="K32" s="2">
        <f>Trade_History[[#This Row],[Quantity]]*Trade_History[[#This Row],[Price]]</f>
        <v>3021.06</v>
      </c>
      <c r="L32" s="5" t="b">
        <f>IF(ISNUMBER(SEARCH("TSLA",Trade_History[[#This Row],[Symbol]])),TRUE,FALSE)</f>
        <v>1</v>
      </c>
      <c r="M32" s="5" t="b">
        <f>IF(AND(Trade_History[[#This Row],[TSLA]],ISNUMBER(SEARCH(" ",Trade_History[[#This Row],[Symbol]]))),TRUE,FALSE)</f>
        <v>0</v>
      </c>
      <c r="N32" s="5" t="b">
        <f>IF(Trade_History[[#This Row],[Option]],TRIM(RIGHT(SUBSTITUTE(Trade_History[[#This Row],[Symbol]], " ", REPT(" ", 100)), 100)),FALSE)</f>
        <v>0</v>
      </c>
      <c r="O3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3" spans="1:15" x14ac:dyDescent="0.3">
      <c r="A33" s="7">
        <v>355717</v>
      </c>
      <c r="B33" t="s">
        <v>1318</v>
      </c>
      <c r="C33" s="16">
        <v>44159.395856481482</v>
      </c>
      <c r="D33" t="s">
        <v>1304</v>
      </c>
      <c r="E33">
        <v>30</v>
      </c>
      <c r="F33" s="6">
        <v>180.19000000000003</v>
      </c>
      <c r="G33" s="22"/>
      <c r="H33" s="22"/>
      <c r="I33" s="22"/>
      <c r="J33" s="22"/>
      <c r="K33" s="2">
        <f>Trade_History[[#This Row],[Quantity]]*Trade_History[[#This Row],[Price]]</f>
        <v>5405.7000000000007</v>
      </c>
      <c r="L33" s="5" t="b">
        <f>IF(ISNUMBER(SEARCH("TSLA",Trade_History[[#This Row],[Symbol]])),TRUE,FALSE)</f>
        <v>1</v>
      </c>
      <c r="M33" s="5" t="b">
        <f>IF(AND(Trade_History[[#This Row],[TSLA]],ISNUMBER(SEARCH(" ",Trade_History[[#This Row],[Symbol]]))),TRUE,FALSE)</f>
        <v>0</v>
      </c>
      <c r="N33" s="5" t="b">
        <f>IF(Trade_History[[#This Row],[Option]],TRIM(RIGHT(SUBSTITUTE(Trade_History[[#This Row],[Symbol]], " ", REPT(" ", 100)), 100)),FALSE)</f>
        <v>0</v>
      </c>
      <c r="O3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4" spans="1:15" x14ac:dyDescent="0.3">
      <c r="A34" s="7">
        <v>357077</v>
      </c>
      <c r="B34" t="s">
        <v>1318</v>
      </c>
      <c r="C34" s="16">
        <v>44166.407337962963</v>
      </c>
      <c r="D34" t="s">
        <v>1304</v>
      </c>
      <c r="E34">
        <v>90</v>
      </c>
      <c r="F34" s="6">
        <v>194.76223333333334</v>
      </c>
      <c r="G34" s="22"/>
      <c r="H34" s="22"/>
      <c r="I34" s="22"/>
      <c r="J34" s="22"/>
      <c r="K34" s="2">
        <f>Trade_History[[#This Row],[Quantity]]*Trade_History[[#This Row],[Price]]</f>
        <v>17528.601000000002</v>
      </c>
      <c r="L34" s="5" t="b">
        <f>IF(ISNUMBER(SEARCH("TSLA",Trade_History[[#This Row],[Symbol]])),TRUE,FALSE)</f>
        <v>1</v>
      </c>
      <c r="M34" s="5" t="b">
        <f>IF(AND(Trade_History[[#This Row],[TSLA]],ISNUMBER(SEARCH(" ",Trade_History[[#This Row],[Symbol]]))),TRUE,FALSE)</f>
        <v>0</v>
      </c>
      <c r="N34" s="5" t="b">
        <f>IF(Trade_History[[#This Row],[Option]],TRIM(RIGHT(SUBSTITUTE(Trade_History[[#This Row],[Symbol]], " ", REPT(" ", 100)), 100)),FALSE)</f>
        <v>0</v>
      </c>
      <c r="O34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5" spans="1:15" x14ac:dyDescent="0.3">
      <c r="A35" s="7">
        <v>365057</v>
      </c>
      <c r="B35" t="s">
        <v>1318</v>
      </c>
      <c r="C35" s="16">
        <v>44196.60292824074</v>
      </c>
      <c r="D35" t="s">
        <v>1304</v>
      </c>
      <c r="E35">
        <v>45</v>
      </c>
      <c r="F35" s="6">
        <v>236.535</v>
      </c>
      <c r="G35" s="22"/>
      <c r="H35" s="22"/>
      <c r="I35" s="22"/>
      <c r="J35" s="22"/>
      <c r="K35" s="2">
        <f>Trade_History[[#This Row],[Quantity]]*Trade_History[[#This Row],[Price]]</f>
        <v>10644.075000000001</v>
      </c>
      <c r="L35" s="5" t="b">
        <f>IF(ISNUMBER(SEARCH("TSLA",Trade_History[[#This Row],[Symbol]])),TRUE,FALSE)</f>
        <v>1</v>
      </c>
      <c r="M35" s="5" t="b">
        <f>IF(AND(Trade_History[[#This Row],[TSLA]],ISNUMBER(SEARCH(" ",Trade_History[[#This Row],[Symbol]]))),TRUE,FALSE)</f>
        <v>0</v>
      </c>
      <c r="N35" s="5" t="b">
        <f>IF(Trade_History[[#This Row],[Option]],TRIM(RIGHT(SUBSTITUTE(Trade_History[[#This Row],[Symbol]], " ", REPT(" ", 100)), 100)),FALSE)</f>
        <v>0</v>
      </c>
      <c r="O35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6" spans="1:15" x14ac:dyDescent="0.3">
      <c r="A36" s="7">
        <v>366746</v>
      </c>
      <c r="B36" t="s">
        <v>1318</v>
      </c>
      <c r="C36" s="16">
        <v>44204.395844907405</v>
      </c>
      <c r="D36" t="s">
        <v>1304</v>
      </c>
      <c r="E36">
        <v>21</v>
      </c>
      <c r="F36" s="6">
        <v>285.45999999999998</v>
      </c>
      <c r="G36" s="22"/>
      <c r="H36" s="22"/>
      <c r="I36" s="22"/>
      <c r="J36" s="22"/>
      <c r="K36" s="2">
        <f>Trade_History[[#This Row],[Quantity]]*Trade_History[[#This Row],[Price]]</f>
        <v>5994.66</v>
      </c>
      <c r="L36" s="5" t="b">
        <f>IF(ISNUMBER(SEARCH("TSLA",Trade_History[[#This Row],[Symbol]])),TRUE,FALSE)</f>
        <v>1</v>
      </c>
      <c r="M36" s="5" t="b">
        <f>IF(AND(Trade_History[[#This Row],[TSLA]],ISNUMBER(SEARCH(" ",Trade_History[[#This Row],[Symbol]]))),TRUE,FALSE)</f>
        <v>0</v>
      </c>
      <c r="N36" s="5" t="b">
        <f>IF(Trade_History[[#This Row],[Option]],TRIM(RIGHT(SUBSTITUTE(Trade_History[[#This Row],[Symbol]], " ", REPT(" ", 100)), 100)),FALSE)</f>
        <v>0</v>
      </c>
      <c r="O3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7" spans="1:15" x14ac:dyDescent="0.3">
      <c r="A37" s="7">
        <v>369910</v>
      </c>
      <c r="B37" t="s">
        <v>1318</v>
      </c>
      <c r="C37" s="16">
        <v>44215.586701388886</v>
      </c>
      <c r="D37" t="s">
        <v>1304</v>
      </c>
      <c r="E37">
        <v>30</v>
      </c>
      <c r="F37" s="6">
        <v>281.65996666666666</v>
      </c>
      <c r="G37" s="22"/>
      <c r="H37" s="22"/>
      <c r="I37" s="22"/>
      <c r="J37" s="22"/>
      <c r="K37" s="2">
        <f>Trade_History[[#This Row],[Quantity]]*Trade_History[[#This Row],[Price]]</f>
        <v>8449.7989999999991</v>
      </c>
      <c r="L37" s="5" t="b">
        <f>IF(ISNUMBER(SEARCH("TSLA",Trade_History[[#This Row],[Symbol]])),TRUE,FALSE)</f>
        <v>1</v>
      </c>
      <c r="M37" s="5" t="b">
        <f>IF(AND(Trade_History[[#This Row],[TSLA]],ISNUMBER(SEARCH(" ",Trade_History[[#This Row],[Symbol]]))),TRUE,FALSE)</f>
        <v>0</v>
      </c>
      <c r="N37" s="5" t="b">
        <f>IF(Trade_History[[#This Row],[Option]],TRIM(RIGHT(SUBSTITUTE(Trade_History[[#This Row],[Symbol]], " ", REPT(" ", 100)), 100)),FALSE)</f>
        <v>0</v>
      </c>
      <c r="O37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8" spans="1:15" x14ac:dyDescent="0.3">
      <c r="A38" s="7">
        <v>372017</v>
      </c>
      <c r="B38" t="s">
        <v>1318</v>
      </c>
      <c r="C38" s="16">
        <v>44222.405312499999</v>
      </c>
      <c r="D38" t="s">
        <v>1304</v>
      </c>
      <c r="E38">
        <v>30</v>
      </c>
      <c r="F38" s="6">
        <v>293.59999999999997</v>
      </c>
      <c r="G38" s="22"/>
      <c r="H38" s="22"/>
      <c r="I38" s="22"/>
      <c r="J38" s="22"/>
      <c r="K38" s="2">
        <f>Trade_History[[#This Row],[Quantity]]*Trade_History[[#This Row],[Price]]</f>
        <v>8807.9999999999982</v>
      </c>
      <c r="L38" s="5" t="b">
        <f>IF(ISNUMBER(SEARCH("TSLA",Trade_History[[#This Row],[Symbol]])),TRUE,FALSE)</f>
        <v>1</v>
      </c>
      <c r="M38" s="5" t="b">
        <f>IF(AND(Trade_History[[#This Row],[TSLA]],ISNUMBER(SEARCH(" ",Trade_History[[#This Row],[Symbol]]))),TRUE,FALSE)</f>
        <v>0</v>
      </c>
      <c r="N38" s="5" t="b">
        <f>IF(Trade_History[[#This Row],[Option]],TRIM(RIGHT(SUBSTITUTE(Trade_History[[#This Row],[Symbol]], " ", REPT(" ", 100)), 100)),FALSE)</f>
        <v>0</v>
      </c>
      <c r="O38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39" spans="1:15" x14ac:dyDescent="0.3">
      <c r="A39" s="7">
        <v>373716</v>
      </c>
      <c r="B39" t="s">
        <v>1318</v>
      </c>
      <c r="C39" s="16">
        <v>44224.524351851855</v>
      </c>
      <c r="D39" t="s">
        <v>1304</v>
      </c>
      <c r="E39">
        <v>18</v>
      </c>
      <c r="F39" s="6">
        <v>279.52609999999999</v>
      </c>
      <c r="G39" s="22"/>
      <c r="H39" s="22"/>
      <c r="I39" s="22"/>
      <c r="J39" s="22"/>
      <c r="K39" s="2">
        <f>Trade_History[[#This Row],[Quantity]]*Trade_History[[#This Row],[Price]]</f>
        <v>5031.4697999999999</v>
      </c>
      <c r="L39" s="5" t="b">
        <f>IF(ISNUMBER(SEARCH("TSLA",Trade_History[[#This Row],[Symbol]])),TRUE,FALSE)</f>
        <v>1</v>
      </c>
      <c r="M39" s="5" t="b">
        <f>IF(AND(Trade_History[[#This Row],[TSLA]],ISNUMBER(SEARCH(" ",Trade_History[[#This Row],[Symbol]]))),TRUE,FALSE)</f>
        <v>0</v>
      </c>
      <c r="N39" s="5" t="b">
        <f>IF(Trade_History[[#This Row],[Option]],TRIM(RIGHT(SUBSTITUTE(Trade_History[[#This Row],[Symbol]], " ", REPT(" ", 100)), 100)),FALSE)</f>
        <v>0</v>
      </c>
      <c r="O39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0" spans="1:15" x14ac:dyDescent="0.3">
      <c r="A40" s="7">
        <v>375125</v>
      </c>
      <c r="B40" t="s">
        <v>1318</v>
      </c>
      <c r="C40" s="16">
        <v>44229.463842592595</v>
      </c>
      <c r="D40" t="s">
        <v>1304</v>
      </c>
      <c r="E40">
        <v>24</v>
      </c>
      <c r="F40" s="6">
        <v>290.46916666666669</v>
      </c>
      <c r="G40" s="22"/>
      <c r="H40" s="22"/>
      <c r="I40" s="22"/>
      <c r="J40" s="22"/>
      <c r="K40" s="2">
        <f>Trade_History[[#This Row],[Quantity]]*Trade_History[[#This Row],[Price]]</f>
        <v>6971.26</v>
      </c>
      <c r="L40" s="5" t="b">
        <f>IF(ISNUMBER(SEARCH("TSLA",Trade_History[[#This Row],[Symbol]])),TRUE,FALSE)</f>
        <v>1</v>
      </c>
      <c r="M40" s="5" t="b">
        <f>IF(AND(Trade_History[[#This Row],[TSLA]],ISNUMBER(SEARCH(" ",Trade_History[[#This Row],[Symbol]]))),TRUE,FALSE)</f>
        <v>0</v>
      </c>
      <c r="N40" s="5" t="b">
        <f>IF(Trade_History[[#This Row],[Option]],TRIM(RIGHT(SUBSTITUTE(Trade_History[[#This Row],[Symbol]], " ", REPT(" ", 100)), 100)),FALSE)</f>
        <v>0</v>
      </c>
      <c r="O40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1" spans="1:15" x14ac:dyDescent="0.3">
      <c r="A41" s="7">
        <v>382205</v>
      </c>
      <c r="B41" t="s">
        <v>1318</v>
      </c>
      <c r="C41" s="16">
        <v>44249.395879629628</v>
      </c>
      <c r="D41" t="s">
        <v>1304</v>
      </c>
      <c r="E41">
        <v>18</v>
      </c>
      <c r="F41" s="6">
        <v>253.62666666666667</v>
      </c>
      <c r="G41" s="22"/>
      <c r="H41" s="22"/>
      <c r="I41" s="22"/>
      <c r="J41" s="22"/>
      <c r="K41" s="2">
        <f>Trade_History[[#This Row],[Quantity]]*Trade_History[[#This Row],[Price]]</f>
        <v>4565.28</v>
      </c>
      <c r="L41" s="5" t="b">
        <f>IF(ISNUMBER(SEARCH("TSLA",Trade_History[[#This Row],[Symbol]])),TRUE,FALSE)</f>
        <v>1</v>
      </c>
      <c r="M41" s="5" t="b">
        <f>IF(AND(Trade_History[[#This Row],[TSLA]],ISNUMBER(SEARCH(" ",Trade_History[[#This Row],[Symbol]]))),TRUE,FALSE)</f>
        <v>0</v>
      </c>
      <c r="N41" s="5" t="b">
        <f>IF(Trade_History[[#This Row],[Option]],TRIM(RIGHT(SUBSTITUTE(Trade_History[[#This Row],[Symbol]], " ", REPT(" ", 100)), 100)),FALSE)</f>
        <v>0</v>
      </c>
      <c r="O4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2" spans="1:15" x14ac:dyDescent="0.3">
      <c r="A42" s="7">
        <v>405485</v>
      </c>
      <c r="B42" t="s">
        <v>1318</v>
      </c>
      <c r="C42" s="16">
        <v>44329.421377314815</v>
      </c>
      <c r="D42" t="s">
        <v>1316</v>
      </c>
      <c r="E42">
        <v>120</v>
      </c>
      <c r="F42" s="6">
        <v>199.73500000000001</v>
      </c>
      <c r="G42" s="22"/>
      <c r="H42" s="22"/>
      <c r="I42" s="22"/>
      <c r="J42" s="22"/>
      <c r="K42" s="2">
        <f>Trade_History[[#This Row],[Quantity]]*Trade_History[[#This Row],[Price]]</f>
        <v>23968.2</v>
      </c>
      <c r="L42" s="5" t="b">
        <f>IF(ISNUMBER(SEARCH("TSLA",Trade_History[[#This Row],[Symbol]])),TRUE,FALSE)</f>
        <v>1</v>
      </c>
      <c r="M42" s="5" t="b">
        <f>IF(AND(Trade_History[[#This Row],[TSLA]],ISNUMBER(SEARCH(" ",Trade_History[[#This Row],[Symbol]]))),TRUE,FALSE)</f>
        <v>0</v>
      </c>
      <c r="N42" s="5" t="b">
        <f>IF(Trade_History[[#This Row],[Option]],TRIM(RIGHT(SUBSTITUTE(Trade_History[[#This Row],[Symbol]], " ", REPT(" ", 100)), 100)),FALSE)</f>
        <v>0</v>
      </c>
      <c r="O4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3" spans="1:15" x14ac:dyDescent="0.3">
      <c r="A43" s="7">
        <v>407586</v>
      </c>
      <c r="B43" t="s">
        <v>1318</v>
      </c>
      <c r="C43" s="16">
        <v>44337.552384259259</v>
      </c>
      <c r="D43" t="s">
        <v>1316</v>
      </c>
      <c r="E43">
        <v>51</v>
      </c>
      <c r="F43" s="6">
        <v>195.18666666666664</v>
      </c>
      <c r="G43" s="22"/>
      <c r="H43" s="22"/>
      <c r="I43" s="22"/>
      <c r="J43" s="22"/>
      <c r="K43" s="2">
        <f>Trade_History[[#This Row],[Quantity]]*Trade_History[[#This Row],[Price]]</f>
        <v>9954.5199999999986</v>
      </c>
      <c r="L43" s="5" t="b">
        <f>IF(ISNUMBER(SEARCH("TSLA",Trade_History[[#This Row],[Symbol]])),TRUE,FALSE)</f>
        <v>1</v>
      </c>
      <c r="M43" s="5" t="b">
        <f>IF(AND(Trade_History[[#This Row],[TSLA]],ISNUMBER(SEARCH(" ",Trade_History[[#This Row],[Symbol]]))),TRUE,FALSE)</f>
        <v>0</v>
      </c>
      <c r="N43" s="5" t="b">
        <f>IF(Trade_History[[#This Row],[Option]],TRIM(RIGHT(SUBSTITUTE(Trade_History[[#This Row],[Symbol]], " ", REPT(" ", 100)), 100)),FALSE)</f>
        <v>0</v>
      </c>
      <c r="O4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4" spans="1:15" x14ac:dyDescent="0.3">
      <c r="A44" s="7">
        <v>407588</v>
      </c>
      <c r="B44" t="s">
        <v>1363</v>
      </c>
      <c r="C44" s="16">
        <v>44337.55269675926</v>
      </c>
      <c r="D44" t="s">
        <v>1342</v>
      </c>
      <c r="E44">
        <v>3</v>
      </c>
      <c r="F44" s="6">
        <v>32.666666666666664</v>
      </c>
      <c r="G44" s="22"/>
      <c r="H44" s="22"/>
      <c r="I44" s="22"/>
      <c r="J44" s="22"/>
      <c r="K44" s="2">
        <f>Trade_History[[#This Row],[Quantity]]*Trade_History[[#This Row],[Price]]</f>
        <v>98</v>
      </c>
      <c r="L44" s="5" t="b">
        <f>IF(ISNUMBER(SEARCH("TSLA",Trade_History[[#This Row],[Symbol]])),TRUE,FALSE)</f>
        <v>1</v>
      </c>
      <c r="M44" s="5" t="b">
        <f>IF(AND(Trade_History[[#This Row],[TSLA]],ISNUMBER(SEARCH(" ",Trade_History[[#This Row],[Symbol]]))),TRUE,FALSE)</f>
        <v>1</v>
      </c>
      <c r="N44" s="5" t="str">
        <f>IF(Trade_History[[#This Row],[Option]],TRIM(RIGHT(SUBSTITUTE(Trade_History[[#This Row],[Symbol]], " ", REPT(" ", 100)), 100)),FALSE)</f>
        <v>Call</v>
      </c>
      <c r="O44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45093</v>
      </c>
    </row>
    <row r="45" spans="1:15" x14ac:dyDescent="0.3">
      <c r="A45" s="7">
        <v>413215</v>
      </c>
      <c r="B45" t="s">
        <v>1318</v>
      </c>
      <c r="C45" s="16">
        <v>44364.403124999997</v>
      </c>
      <c r="D45" t="s">
        <v>1304</v>
      </c>
      <c r="E45">
        <v>15</v>
      </c>
      <c r="F45" s="6">
        <v>202.28</v>
      </c>
      <c r="G45" s="22"/>
      <c r="H45" s="22"/>
      <c r="I45" s="22"/>
      <c r="J45" s="22"/>
      <c r="K45" s="2">
        <f>Trade_History[[#This Row],[Quantity]]*Trade_History[[#This Row],[Price]]</f>
        <v>3034.2</v>
      </c>
      <c r="L45" s="5" t="b">
        <f>IF(ISNUMBER(SEARCH("TSLA",Trade_History[[#This Row],[Symbol]])),TRUE,FALSE)</f>
        <v>1</v>
      </c>
      <c r="M45" s="5" t="b">
        <f>IF(AND(Trade_History[[#This Row],[TSLA]],ISNUMBER(SEARCH(" ",Trade_History[[#This Row],[Symbol]]))),TRUE,FALSE)</f>
        <v>0</v>
      </c>
      <c r="N45" s="5" t="b">
        <f>IF(Trade_History[[#This Row],[Option]],TRIM(RIGHT(SUBSTITUTE(Trade_History[[#This Row],[Symbol]], " ", REPT(" ", 100)), 100)),FALSE)</f>
        <v>0</v>
      </c>
      <c r="O45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6" spans="1:15" x14ac:dyDescent="0.3">
      <c r="A46" s="7">
        <v>413215</v>
      </c>
      <c r="B46" t="s">
        <v>1318</v>
      </c>
      <c r="C46" s="16">
        <v>44364.403124999997</v>
      </c>
      <c r="D46" t="s">
        <v>1304</v>
      </c>
      <c r="E46">
        <v>3</v>
      </c>
      <c r="F46" s="6">
        <v>202.29333333333332</v>
      </c>
      <c r="G46" s="22"/>
      <c r="H46" s="22"/>
      <c r="I46" s="22"/>
      <c r="J46" s="22"/>
      <c r="K46" s="2">
        <f>Trade_History[[#This Row],[Quantity]]*Trade_History[[#This Row],[Price]]</f>
        <v>606.88</v>
      </c>
      <c r="L46" s="5" t="b">
        <f>IF(ISNUMBER(SEARCH("TSLA",Trade_History[[#This Row],[Symbol]])),TRUE,FALSE)</f>
        <v>1</v>
      </c>
      <c r="M46" s="5" t="b">
        <f>IF(AND(Trade_History[[#This Row],[TSLA]],ISNUMBER(SEARCH(" ",Trade_History[[#This Row],[Symbol]]))),TRUE,FALSE)</f>
        <v>0</v>
      </c>
      <c r="N46" s="5" t="b">
        <f>IF(Trade_History[[#This Row],[Option]],TRIM(RIGHT(SUBSTITUTE(Trade_History[[#This Row],[Symbol]], " ", REPT(" ", 100)), 100)),FALSE)</f>
        <v>0</v>
      </c>
      <c r="O4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7" spans="1:15" x14ac:dyDescent="0.3">
      <c r="A47" s="7">
        <v>413215</v>
      </c>
      <c r="B47" t="s">
        <v>1318</v>
      </c>
      <c r="C47" s="16">
        <v>44364.403124999997</v>
      </c>
      <c r="D47" t="s">
        <v>1304</v>
      </c>
      <c r="E47">
        <v>51</v>
      </c>
      <c r="F47" s="6">
        <v>202.29333333333332</v>
      </c>
      <c r="G47" s="22"/>
      <c r="H47" s="22"/>
      <c r="I47" s="22"/>
      <c r="J47" s="22"/>
      <c r="K47" s="2">
        <f>Trade_History[[#This Row],[Quantity]]*Trade_History[[#This Row],[Price]]</f>
        <v>10316.959999999999</v>
      </c>
      <c r="L47" s="5" t="b">
        <f>IF(ISNUMBER(SEARCH("TSLA",Trade_History[[#This Row],[Symbol]])),TRUE,FALSE)</f>
        <v>1</v>
      </c>
      <c r="M47" s="5" t="b">
        <f>IF(AND(Trade_History[[#This Row],[TSLA]],ISNUMBER(SEARCH(" ",Trade_History[[#This Row],[Symbol]]))),TRUE,FALSE)</f>
        <v>0</v>
      </c>
      <c r="N47" s="5" t="b">
        <f>IF(Trade_History[[#This Row],[Option]],TRIM(RIGHT(SUBSTITUTE(Trade_History[[#This Row],[Symbol]], " ", REPT(" ", 100)), 100)),FALSE)</f>
        <v>0</v>
      </c>
      <c r="O47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8" spans="1:15" x14ac:dyDescent="0.3">
      <c r="A48" s="7">
        <v>439069</v>
      </c>
      <c r="B48" t="s">
        <v>1318</v>
      </c>
      <c r="C48" s="16">
        <v>44515.485972222225</v>
      </c>
      <c r="D48" t="s">
        <v>1304</v>
      </c>
      <c r="E48">
        <v>15</v>
      </c>
      <c r="F48" s="6">
        <v>331.18</v>
      </c>
      <c r="G48" s="22"/>
      <c r="H48" s="22"/>
      <c r="I48" s="22"/>
      <c r="J48" s="22"/>
      <c r="K48" s="2">
        <f>Trade_History[[#This Row],[Quantity]]*Trade_History[[#This Row],[Price]]</f>
        <v>4967.7</v>
      </c>
      <c r="L48" s="5" t="b">
        <f>IF(ISNUMBER(SEARCH("TSLA",Trade_History[[#This Row],[Symbol]])),TRUE,FALSE)</f>
        <v>1</v>
      </c>
      <c r="M48" s="5" t="b">
        <f>IF(AND(Trade_History[[#This Row],[TSLA]],ISNUMBER(SEARCH(" ",Trade_History[[#This Row],[Symbol]]))),TRUE,FALSE)</f>
        <v>0</v>
      </c>
      <c r="N48" s="5" t="b">
        <f>IF(Trade_History[[#This Row],[Option]],TRIM(RIGHT(SUBSTITUTE(Trade_History[[#This Row],[Symbol]], " ", REPT(" ", 100)), 100)),FALSE)</f>
        <v>0</v>
      </c>
      <c r="O48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49" spans="1:15" x14ac:dyDescent="0.3">
      <c r="A49" s="7">
        <v>439595</v>
      </c>
      <c r="B49" t="s">
        <v>1318</v>
      </c>
      <c r="C49" s="16">
        <v>44533.468391203707</v>
      </c>
      <c r="D49" t="s">
        <v>1304</v>
      </c>
      <c r="E49">
        <v>15</v>
      </c>
      <c r="F49" s="6">
        <v>339.33333333333331</v>
      </c>
      <c r="G49" s="22"/>
      <c r="H49" s="22"/>
      <c r="I49" s="22"/>
      <c r="J49" s="22"/>
      <c r="K49" s="2">
        <f>Trade_History[[#This Row],[Quantity]]*Trade_History[[#This Row],[Price]]</f>
        <v>5090</v>
      </c>
      <c r="L49" s="5" t="b">
        <f>IF(ISNUMBER(SEARCH("TSLA",Trade_History[[#This Row],[Symbol]])),TRUE,FALSE)</f>
        <v>1</v>
      </c>
      <c r="M49" s="5" t="b">
        <f>IF(AND(Trade_History[[#This Row],[TSLA]],ISNUMBER(SEARCH(" ",Trade_History[[#This Row],[Symbol]]))),TRUE,FALSE)</f>
        <v>0</v>
      </c>
      <c r="N49" s="5" t="b">
        <f>IF(Trade_History[[#This Row],[Option]],TRIM(RIGHT(SUBSTITUTE(Trade_History[[#This Row],[Symbol]], " ", REPT(" ", 100)), 100)),FALSE)</f>
        <v>0</v>
      </c>
      <c r="O49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0" spans="1:15" x14ac:dyDescent="0.3">
      <c r="A50" s="7">
        <v>448921</v>
      </c>
      <c r="B50" t="s">
        <v>1318</v>
      </c>
      <c r="C50" s="16">
        <v>44571.395868055559</v>
      </c>
      <c r="D50" t="s">
        <v>1304</v>
      </c>
      <c r="E50">
        <v>18</v>
      </c>
      <c r="F50" s="6">
        <v>333.33333333333331</v>
      </c>
      <c r="G50" s="22"/>
      <c r="H50" s="22"/>
      <c r="I50" s="22"/>
      <c r="J50" s="22"/>
      <c r="K50" s="2">
        <f>Trade_History[[#This Row],[Quantity]]*Trade_History[[#This Row],[Price]]</f>
        <v>6000</v>
      </c>
      <c r="L50" s="5" t="b">
        <f>IF(ISNUMBER(SEARCH("TSLA",Trade_History[[#This Row],[Symbol]])),TRUE,FALSE)</f>
        <v>1</v>
      </c>
      <c r="M50" s="5" t="b">
        <f>IF(AND(Trade_History[[#This Row],[TSLA]],ISNUMBER(SEARCH(" ",Trade_History[[#This Row],[Symbol]]))),TRUE,FALSE)</f>
        <v>0</v>
      </c>
      <c r="N50" s="5" t="b">
        <f>IF(Trade_History[[#This Row],[Option]],TRIM(RIGHT(SUBSTITUTE(Trade_History[[#This Row],[Symbol]], " ", REPT(" ", 100)), 100)),FALSE)</f>
        <v>0</v>
      </c>
      <c r="O50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1" spans="1:15" x14ac:dyDescent="0.3">
      <c r="A51" s="7">
        <v>484670</v>
      </c>
      <c r="B51" t="s">
        <v>1318</v>
      </c>
      <c r="C51" s="16">
        <v>44704.661689814813</v>
      </c>
      <c r="D51" t="s">
        <v>1316</v>
      </c>
      <c r="E51">
        <v>96</v>
      </c>
      <c r="F51" s="6">
        <v>224.83666666666667</v>
      </c>
      <c r="G51" s="22"/>
      <c r="H51" s="22"/>
      <c r="I51" s="22"/>
      <c r="J51" s="22"/>
      <c r="K51" s="2">
        <f>Trade_History[[#This Row],[Quantity]]*Trade_History[[#This Row],[Price]]</f>
        <v>21584.32</v>
      </c>
      <c r="L51" s="5" t="b">
        <f>IF(ISNUMBER(SEARCH("TSLA",Trade_History[[#This Row],[Symbol]])),TRUE,FALSE)</f>
        <v>1</v>
      </c>
      <c r="M51" s="5" t="b">
        <f>IF(AND(Trade_History[[#This Row],[TSLA]],ISNUMBER(SEARCH(" ",Trade_History[[#This Row],[Symbol]]))),TRUE,FALSE)</f>
        <v>0</v>
      </c>
      <c r="N51" s="5" t="b">
        <f>IF(Trade_History[[#This Row],[Option]],TRIM(RIGHT(SUBSTITUTE(Trade_History[[#This Row],[Symbol]], " ", REPT(" ", 100)), 100)),FALSE)</f>
        <v>0</v>
      </c>
      <c r="O5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2" spans="1:15" x14ac:dyDescent="0.3">
      <c r="A52" s="7">
        <v>485052</v>
      </c>
      <c r="B52" t="s">
        <v>1318</v>
      </c>
      <c r="C52" s="16">
        <v>44705.64267361111</v>
      </c>
      <c r="D52" t="s">
        <v>1316</v>
      </c>
      <c r="E52">
        <v>21</v>
      </c>
      <c r="F52" s="6">
        <v>208.00003333333333</v>
      </c>
      <c r="G52" s="22"/>
      <c r="H52" s="22"/>
      <c r="I52" s="22"/>
      <c r="J52" s="22"/>
      <c r="K52" s="2">
        <f>Trade_History[[#This Row],[Quantity]]*Trade_History[[#This Row],[Price]]</f>
        <v>4368.0006999999996</v>
      </c>
      <c r="L52" s="5" t="b">
        <f>IF(ISNUMBER(SEARCH("TSLA",Trade_History[[#This Row],[Symbol]])),TRUE,FALSE)</f>
        <v>1</v>
      </c>
      <c r="M52" s="5" t="b">
        <f>IF(AND(Trade_History[[#This Row],[TSLA]],ISNUMBER(SEARCH(" ",Trade_History[[#This Row],[Symbol]]))),TRUE,FALSE)</f>
        <v>0</v>
      </c>
      <c r="N52" s="5" t="b">
        <f>IF(Trade_History[[#This Row],[Option]],TRIM(RIGHT(SUBSTITUTE(Trade_History[[#This Row],[Symbol]], " ", REPT(" ", 100)), 100)),FALSE)</f>
        <v>0</v>
      </c>
      <c r="O5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3" spans="1:15" x14ac:dyDescent="0.3">
      <c r="A53" s="7">
        <v>485052</v>
      </c>
      <c r="B53" t="s">
        <v>1318</v>
      </c>
      <c r="C53" s="16">
        <v>44705.64267361111</v>
      </c>
      <c r="D53" t="s">
        <v>1316</v>
      </c>
      <c r="E53">
        <v>159</v>
      </c>
      <c r="F53" s="6">
        <v>208.00003333333333</v>
      </c>
      <c r="G53" s="22"/>
      <c r="H53" s="22"/>
      <c r="I53" s="22"/>
      <c r="J53" s="22"/>
      <c r="K53" s="2">
        <f>Trade_History[[#This Row],[Quantity]]*Trade_History[[#This Row],[Price]]</f>
        <v>33072.005299999997</v>
      </c>
      <c r="L53" s="5" t="b">
        <f>IF(ISNUMBER(SEARCH("TSLA",Trade_History[[#This Row],[Symbol]])),TRUE,FALSE)</f>
        <v>1</v>
      </c>
      <c r="M53" s="5" t="b">
        <f>IF(AND(Trade_History[[#This Row],[TSLA]],ISNUMBER(SEARCH(" ",Trade_History[[#This Row],[Symbol]]))),TRUE,FALSE)</f>
        <v>0</v>
      </c>
      <c r="N53" s="5" t="b">
        <f>IF(Trade_History[[#This Row],[Option]],TRIM(RIGHT(SUBSTITUTE(Trade_History[[#This Row],[Symbol]], " ", REPT(" ", 100)), 100)),FALSE)</f>
        <v>0</v>
      </c>
      <c r="O5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4" spans="1:15" x14ac:dyDescent="0.3">
      <c r="A54" s="7">
        <v>485053</v>
      </c>
      <c r="B54" t="s">
        <v>1381</v>
      </c>
      <c r="C54" s="16">
        <v>44705.643194444441</v>
      </c>
      <c r="D54" t="s">
        <v>1342</v>
      </c>
      <c r="E54">
        <v>3</v>
      </c>
      <c r="F54" s="6">
        <v>42.283333333333331</v>
      </c>
      <c r="G54" s="22"/>
      <c r="H54" s="22"/>
      <c r="I54" s="22"/>
      <c r="J54" s="22"/>
      <c r="K54" s="2">
        <f>Trade_History[[#This Row],[Quantity]]*Trade_History[[#This Row],[Price]]</f>
        <v>126.85</v>
      </c>
      <c r="L54" s="5" t="b">
        <f>IF(ISNUMBER(SEARCH("TSLA",Trade_History[[#This Row],[Symbol]])),TRUE,FALSE)</f>
        <v>1</v>
      </c>
      <c r="M54" s="5" t="b">
        <f>IF(AND(Trade_History[[#This Row],[TSLA]],ISNUMBER(SEARCH(" ",Trade_History[[#This Row],[Symbol]]))),TRUE,FALSE)</f>
        <v>1</v>
      </c>
      <c r="N54" s="5" t="str">
        <f>IF(Trade_History[[#This Row],[Option]],TRIM(RIGHT(SUBSTITUTE(Trade_History[[#This Row],[Symbol]], " ", REPT(" ", 100)), 100)),FALSE)</f>
        <v>Call</v>
      </c>
      <c r="O54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45464</v>
      </c>
    </row>
    <row r="55" spans="1:15" x14ac:dyDescent="0.3">
      <c r="A55" s="7">
        <v>511180</v>
      </c>
      <c r="B55" t="s">
        <v>1349</v>
      </c>
      <c r="C55" s="16">
        <v>44837.626284722224</v>
      </c>
      <c r="D55" t="s">
        <v>1342</v>
      </c>
      <c r="E55">
        <v>1</v>
      </c>
      <c r="F55" s="6">
        <v>20.3</v>
      </c>
      <c r="G55" s="22"/>
      <c r="H55" s="22"/>
      <c r="I55" s="22"/>
      <c r="J55" s="22"/>
      <c r="K55" s="2">
        <f>Trade_History[[#This Row],[Quantity]]*Trade_History[[#This Row],[Price]]</f>
        <v>20.3</v>
      </c>
      <c r="L55" s="5" t="b">
        <f>IF(ISNUMBER(SEARCH("TSLA",Trade_History[[#This Row],[Symbol]])),TRUE,FALSE)</f>
        <v>1</v>
      </c>
      <c r="M55" s="5" t="b">
        <f>IF(AND(Trade_History[[#This Row],[TSLA]],ISNUMBER(SEARCH(" ",Trade_History[[#This Row],[Symbol]]))),TRUE,FALSE)</f>
        <v>1</v>
      </c>
      <c r="N55" s="5" t="str">
        <f>IF(Trade_History[[#This Row],[Option]],TRIM(RIGHT(SUBSTITUTE(Trade_History[[#This Row],[Symbol]], " ", REPT(" ", 100)), 100)),FALSE)</f>
        <v>Call</v>
      </c>
      <c r="O55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45366</v>
      </c>
    </row>
    <row r="56" spans="1:15" x14ac:dyDescent="0.3">
      <c r="A56" s="7">
        <v>511189</v>
      </c>
      <c r="B56" t="s">
        <v>1351</v>
      </c>
      <c r="C56" s="16">
        <v>44837.635393518518</v>
      </c>
      <c r="D56" t="s">
        <v>1342</v>
      </c>
      <c r="E56">
        <v>1</v>
      </c>
      <c r="F56" s="6">
        <v>2.4</v>
      </c>
      <c r="G56" s="22"/>
      <c r="H56" s="22"/>
      <c r="I56" s="22"/>
      <c r="J56" s="22"/>
      <c r="K56" s="2">
        <f>Trade_History[[#This Row],[Quantity]]*Trade_History[[#This Row],[Price]]</f>
        <v>2.4</v>
      </c>
      <c r="L56" s="5" t="b">
        <f>IF(ISNUMBER(SEARCH("TSLA",Trade_History[[#This Row],[Symbol]])),TRUE,FALSE)</f>
        <v>1</v>
      </c>
      <c r="M56" s="5" t="b">
        <f>IF(AND(Trade_History[[#This Row],[TSLA]],ISNUMBER(SEARCH(" ",Trade_History[[#This Row],[Symbol]]))),TRUE,FALSE)</f>
        <v>1</v>
      </c>
      <c r="N56" s="5" t="str">
        <f>IF(Trade_History[[#This Row],[Option]],TRIM(RIGHT(SUBSTITUTE(Trade_History[[#This Row],[Symbol]], " ", REPT(" ", 100)), 100)),FALSE)</f>
        <v>Call</v>
      </c>
      <c r="O56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45093</v>
      </c>
    </row>
    <row r="57" spans="1:15" x14ac:dyDescent="0.3">
      <c r="A57" s="7">
        <v>511824</v>
      </c>
      <c r="B57" t="s">
        <v>1353</v>
      </c>
      <c r="C57" s="16">
        <v>44840.657118055555</v>
      </c>
      <c r="D57" t="s">
        <v>1342</v>
      </c>
      <c r="E57">
        <v>1</v>
      </c>
      <c r="F57" s="6">
        <v>24.5</v>
      </c>
      <c r="G57" s="22"/>
      <c r="H57" s="22"/>
      <c r="I57" s="22"/>
      <c r="J57" s="22"/>
      <c r="K57" s="2">
        <f>Trade_History[[#This Row],[Quantity]]*Trade_History[[#This Row],[Price]]</f>
        <v>24.5</v>
      </c>
      <c r="L57" s="5" t="b">
        <f>IF(ISNUMBER(SEARCH("TSLA",Trade_History[[#This Row],[Symbol]])),TRUE,FALSE)</f>
        <v>1</v>
      </c>
      <c r="M57" s="5" t="b">
        <f>IF(AND(Trade_History[[#This Row],[TSLA]],ISNUMBER(SEARCH(" ",Trade_History[[#This Row],[Symbol]]))),TRUE,FALSE)</f>
        <v>1</v>
      </c>
      <c r="N57" s="5" t="str">
        <f>IF(Trade_History[[#This Row],[Option]],TRIM(RIGHT(SUBSTITUTE(Trade_History[[#This Row],[Symbol]], " ", REPT(" ", 100)), 100)),FALSE)</f>
        <v>Call</v>
      </c>
      <c r="O57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58" spans="1:15" x14ac:dyDescent="0.3">
      <c r="A58" s="7">
        <v>512203</v>
      </c>
      <c r="B58" t="s">
        <v>1318</v>
      </c>
      <c r="C58" s="16">
        <v>44844.486296296294</v>
      </c>
      <c r="D58" t="s">
        <v>1316</v>
      </c>
      <c r="E58">
        <v>106</v>
      </c>
      <c r="F58" s="6">
        <v>223.28</v>
      </c>
      <c r="G58" s="22"/>
      <c r="H58" s="22"/>
      <c r="I58" s="22"/>
      <c r="J58" s="22"/>
      <c r="K58" s="2">
        <f>Trade_History[[#This Row],[Quantity]]*Trade_History[[#This Row],[Price]]</f>
        <v>23667.68</v>
      </c>
      <c r="L58" s="5" t="b">
        <f>IF(ISNUMBER(SEARCH("TSLA",Trade_History[[#This Row],[Symbol]])),TRUE,FALSE)</f>
        <v>1</v>
      </c>
      <c r="M58" s="5" t="b">
        <f>IF(AND(Trade_History[[#This Row],[TSLA]],ISNUMBER(SEARCH(" ",Trade_History[[#This Row],[Symbol]]))),TRUE,FALSE)</f>
        <v>0</v>
      </c>
      <c r="N58" s="5" t="b">
        <f>IF(Trade_History[[#This Row],[Option]],TRIM(RIGHT(SUBSTITUTE(Trade_History[[#This Row],[Symbol]], " ", REPT(" ", 100)), 100)),FALSE)</f>
        <v>0</v>
      </c>
      <c r="O58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59" spans="1:15" x14ac:dyDescent="0.3">
      <c r="A59" s="7">
        <v>512212</v>
      </c>
      <c r="B59" t="s">
        <v>1356</v>
      </c>
      <c r="C59" s="16">
        <v>44844.501226851855</v>
      </c>
      <c r="D59" t="s">
        <v>1342</v>
      </c>
      <c r="E59">
        <v>1</v>
      </c>
      <c r="F59" s="6">
        <v>37.15</v>
      </c>
      <c r="G59" s="22"/>
      <c r="H59" s="22"/>
      <c r="I59" s="22"/>
      <c r="J59" s="22"/>
      <c r="K59" s="2">
        <f>Trade_History[[#This Row],[Quantity]]*Trade_History[[#This Row],[Price]]</f>
        <v>37.15</v>
      </c>
      <c r="L59" s="5" t="b">
        <f>IF(ISNUMBER(SEARCH("TSLA",Trade_History[[#This Row],[Symbol]])),TRUE,FALSE)</f>
        <v>1</v>
      </c>
      <c r="M59" s="5" t="b">
        <f>IF(AND(Trade_History[[#This Row],[TSLA]],ISNUMBER(SEARCH(" ",Trade_History[[#This Row],[Symbol]]))),TRUE,FALSE)</f>
        <v>1</v>
      </c>
      <c r="N59" s="5" t="str">
        <f>IF(Trade_History[[#This Row],[Option]],TRIM(RIGHT(SUBSTITUTE(Trade_History[[#This Row],[Symbol]], " ", REPT(" ", 100)), 100)),FALSE)</f>
        <v>Call</v>
      </c>
      <c r="O59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45464</v>
      </c>
    </row>
    <row r="60" spans="1:15" x14ac:dyDescent="0.3">
      <c r="A60" s="7">
        <v>512210</v>
      </c>
      <c r="B60" t="s">
        <v>1357</v>
      </c>
      <c r="C60" s="16">
        <v>44844.501643518517</v>
      </c>
      <c r="D60" t="s">
        <v>1342</v>
      </c>
      <c r="E60">
        <v>2</v>
      </c>
      <c r="F60" s="6">
        <v>29.3</v>
      </c>
      <c r="G60" s="22"/>
      <c r="H60" s="22"/>
      <c r="I60" s="22"/>
      <c r="J60" s="22"/>
      <c r="K60" s="2">
        <f>Trade_History[[#This Row],[Quantity]]*Trade_History[[#This Row],[Price]]</f>
        <v>58.6</v>
      </c>
      <c r="L60" s="5" t="b">
        <f>IF(ISNUMBER(SEARCH("TSLA",Trade_History[[#This Row],[Symbol]])),TRUE,FALSE)</f>
        <v>1</v>
      </c>
      <c r="M60" s="5" t="b">
        <f>IF(AND(Trade_History[[#This Row],[TSLA]],ISNUMBER(SEARCH(" ",Trade_History[[#This Row],[Symbol]]))),TRUE,FALSE)</f>
        <v>1</v>
      </c>
      <c r="N60" s="5" t="str">
        <f>IF(Trade_History[[#This Row],[Option]],TRIM(RIGHT(SUBSTITUTE(Trade_History[[#This Row],[Symbol]], " ", REPT(" ", 100)), 100)),FALSE)</f>
        <v>Call</v>
      </c>
      <c r="O60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61" spans="1:15" x14ac:dyDescent="0.3">
      <c r="A61" s="7">
        <v>517152</v>
      </c>
      <c r="B61" t="s">
        <v>1318</v>
      </c>
      <c r="C61" s="16">
        <v>44874.445694444446</v>
      </c>
      <c r="D61" t="s">
        <v>1316</v>
      </c>
      <c r="E61">
        <v>80</v>
      </c>
      <c r="F61" s="6">
        <v>188.64750000000001</v>
      </c>
      <c r="G61" s="22"/>
      <c r="H61" s="22"/>
      <c r="I61" s="22"/>
      <c r="J61" s="22"/>
      <c r="K61" s="2">
        <f>Trade_History[[#This Row],[Quantity]]*Trade_History[[#This Row],[Price]]</f>
        <v>15091.800000000001</v>
      </c>
      <c r="L61" s="5" t="b">
        <f>IF(ISNUMBER(SEARCH("TSLA",Trade_History[[#This Row],[Symbol]])),TRUE,FALSE)</f>
        <v>1</v>
      </c>
      <c r="M61" s="5" t="b">
        <f>IF(AND(Trade_History[[#This Row],[TSLA]],ISNUMBER(SEARCH(" ",Trade_History[[#This Row],[Symbol]]))),TRUE,FALSE)</f>
        <v>0</v>
      </c>
      <c r="N61" s="5" t="b">
        <f>IF(Trade_History[[#This Row],[Option]],TRIM(RIGHT(SUBSTITUTE(Trade_History[[#This Row],[Symbol]], " ", REPT(" ", 100)), 100)),FALSE)</f>
        <v>0</v>
      </c>
      <c r="O6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62" spans="1:15" x14ac:dyDescent="0.3">
      <c r="A62" s="7">
        <v>517153</v>
      </c>
      <c r="B62" t="s">
        <v>1318</v>
      </c>
      <c r="C62" s="16">
        <v>44874.446562500001</v>
      </c>
      <c r="D62" t="s">
        <v>1316</v>
      </c>
      <c r="E62">
        <v>126</v>
      </c>
      <c r="F62" s="6">
        <v>188.68</v>
      </c>
      <c r="G62" s="22"/>
      <c r="H62" s="22"/>
      <c r="I62" s="22"/>
      <c r="J62" s="22"/>
      <c r="K62" s="2">
        <f>Trade_History[[#This Row],[Quantity]]*Trade_History[[#This Row],[Price]]</f>
        <v>23773.68</v>
      </c>
      <c r="L62" s="5" t="b">
        <f>IF(ISNUMBER(SEARCH("TSLA",Trade_History[[#This Row],[Symbol]])),TRUE,FALSE)</f>
        <v>1</v>
      </c>
      <c r="M62" s="5" t="b">
        <f>IF(AND(Trade_History[[#This Row],[TSLA]],ISNUMBER(SEARCH(" ",Trade_History[[#This Row],[Symbol]]))),TRUE,FALSE)</f>
        <v>0</v>
      </c>
      <c r="N62" s="5" t="b">
        <f>IF(Trade_History[[#This Row],[Option]],TRIM(RIGHT(SUBSTITUTE(Trade_History[[#This Row],[Symbol]], " ", REPT(" ", 100)), 100)),FALSE)</f>
        <v>0</v>
      </c>
      <c r="O6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63" spans="1:15" x14ac:dyDescent="0.3">
      <c r="A63" s="7">
        <v>517288</v>
      </c>
      <c r="B63" t="s">
        <v>1360</v>
      </c>
      <c r="C63" s="16">
        <v>44874.600868055553</v>
      </c>
      <c r="D63" t="s">
        <v>1342</v>
      </c>
      <c r="E63">
        <v>1</v>
      </c>
      <c r="F63" s="6">
        <v>36.85</v>
      </c>
      <c r="G63" s="22"/>
      <c r="H63" s="22"/>
      <c r="I63" s="22"/>
      <c r="J63" s="22"/>
      <c r="K63" s="2">
        <f>Trade_History[[#This Row],[Quantity]]*Trade_History[[#This Row],[Price]]</f>
        <v>36.85</v>
      </c>
      <c r="L63" s="5" t="b">
        <f>IF(ISNUMBER(SEARCH("TSLA",Trade_History[[#This Row],[Symbol]])),TRUE,FALSE)</f>
        <v>1</v>
      </c>
      <c r="M63" s="5" t="b">
        <f>IF(AND(Trade_History[[#This Row],[TSLA]],ISNUMBER(SEARCH(" ",Trade_History[[#This Row],[Symbol]]))),TRUE,FALSE)</f>
        <v>1</v>
      </c>
      <c r="N63" s="5" t="str">
        <f>IF(Trade_History[[#This Row],[Option]],TRIM(RIGHT(SUBSTITUTE(Trade_History[[#This Row],[Symbol]], " ", REPT(" ", 100)), 100)),FALSE)</f>
        <v>Call</v>
      </c>
      <c r="O63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64" spans="1:15" x14ac:dyDescent="0.3">
      <c r="A64" s="7">
        <v>517288</v>
      </c>
      <c r="B64" t="s">
        <v>1360</v>
      </c>
      <c r="C64" s="16">
        <v>44874.600868055553</v>
      </c>
      <c r="D64" t="s">
        <v>1342</v>
      </c>
      <c r="E64">
        <v>1</v>
      </c>
      <c r="F64" s="6">
        <v>36.85</v>
      </c>
      <c r="G64" s="22"/>
      <c r="H64" s="22"/>
      <c r="I64" s="22"/>
      <c r="J64" s="22"/>
      <c r="K64" s="2">
        <f>Trade_History[[#This Row],[Quantity]]*Trade_History[[#This Row],[Price]]</f>
        <v>36.85</v>
      </c>
      <c r="L64" s="5" t="b">
        <f>IF(ISNUMBER(SEARCH("TSLA",Trade_History[[#This Row],[Symbol]])),TRUE,FALSE)</f>
        <v>1</v>
      </c>
      <c r="M64" s="5" t="b">
        <f>IF(AND(Trade_History[[#This Row],[TSLA]],ISNUMBER(SEARCH(" ",Trade_History[[#This Row],[Symbol]]))),TRUE,FALSE)</f>
        <v>1</v>
      </c>
      <c r="N64" s="5" t="str">
        <f>IF(Trade_History[[#This Row],[Option]],TRIM(RIGHT(SUBSTITUTE(Trade_History[[#This Row],[Symbol]], " ", REPT(" ", 100)), 100)),FALSE)</f>
        <v>Call</v>
      </c>
      <c r="O64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65" spans="1:15" x14ac:dyDescent="0.3">
      <c r="A65" s="7">
        <v>517288</v>
      </c>
      <c r="B65" t="s">
        <v>1360</v>
      </c>
      <c r="C65" s="16">
        <v>44874.600868055553</v>
      </c>
      <c r="D65" t="s">
        <v>1342</v>
      </c>
      <c r="E65">
        <v>1</v>
      </c>
      <c r="F65" s="6">
        <v>37</v>
      </c>
      <c r="G65" s="22"/>
      <c r="H65" s="22"/>
      <c r="I65" s="22"/>
      <c r="J65" s="22"/>
      <c r="K65" s="2">
        <f>Trade_History[[#This Row],[Quantity]]*Trade_History[[#This Row],[Price]]</f>
        <v>37</v>
      </c>
      <c r="L65" s="5" t="b">
        <f>IF(ISNUMBER(SEARCH("TSLA",Trade_History[[#This Row],[Symbol]])),TRUE,FALSE)</f>
        <v>1</v>
      </c>
      <c r="M65" s="5" t="b">
        <f>IF(AND(Trade_History[[#This Row],[TSLA]],ISNUMBER(SEARCH(" ",Trade_History[[#This Row],[Symbol]]))),TRUE,FALSE)</f>
        <v>1</v>
      </c>
      <c r="N65" s="5" t="str">
        <f>IF(Trade_History[[#This Row],[Option]],TRIM(RIGHT(SUBSTITUTE(Trade_History[[#This Row],[Symbol]], " ", REPT(" ", 100)), 100)),FALSE)</f>
        <v>Call</v>
      </c>
      <c r="O65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66" spans="1:15" x14ac:dyDescent="0.3">
      <c r="A66" s="7">
        <v>517928</v>
      </c>
      <c r="B66" t="s">
        <v>1318</v>
      </c>
      <c r="C66" s="16">
        <v>44879.520694444444</v>
      </c>
      <c r="D66" t="s">
        <v>1304</v>
      </c>
      <c r="E66">
        <v>1</v>
      </c>
      <c r="F66" s="6">
        <v>193.78</v>
      </c>
      <c r="G66" s="22"/>
      <c r="H66" s="22"/>
      <c r="I66" s="22"/>
      <c r="J66" s="22"/>
      <c r="K66" s="2">
        <f>Trade_History[[#This Row],[Quantity]]*Trade_History[[#This Row],[Price]]</f>
        <v>193.78</v>
      </c>
      <c r="L66" s="5" t="b">
        <f>IF(ISNUMBER(SEARCH("TSLA",Trade_History[[#This Row],[Symbol]])),TRUE,FALSE)</f>
        <v>1</v>
      </c>
      <c r="M66" s="5" t="b">
        <f>IF(AND(Trade_History[[#This Row],[TSLA]],ISNUMBER(SEARCH(" ",Trade_History[[#This Row],[Symbol]]))),TRUE,FALSE)</f>
        <v>0</v>
      </c>
      <c r="N66" s="5" t="b">
        <f>IF(Trade_History[[#This Row],[Option]],TRIM(RIGHT(SUBSTITUTE(Trade_History[[#This Row],[Symbol]], " ", REPT(" ", 100)), 100)),FALSE)</f>
        <v>0</v>
      </c>
      <c r="O6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67" spans="1:15" x14ac:dyDescent="0.3">
      <c r="A67" s="7">
        <v>517928</v>
      </c>
      <c r="B67" t="s">
        <v>1318</v>
      </c>
      <c r="C67" s="16">
        <v>44879.520694444444</v>
      </c>
      <c r="D67" t="s">
        <v>1304</v>
      </c>
      <c r="E67">
        <v>5</v>
      </c>
      <c r="F67" s="6">
        <v>193.77699999999999</v>
      </c>
      <c r="G67" s="22"/>
      <c r="H67" s="22"/>
      <c r="I67" s="22"/>
      <c r="J67" s="22"/>
      <c r="K67" s="2">
        <f>Trade_History[[#This Row],[Quantity]]*Trade_History[[#This Row],[Price]]</f>
        <v>968.88499999999999</v>
      </c>
      <c r="L67" s="5" t="b">
        <f>IF(ISNUMBER(SEARCH("TSLA",Trade_History[[#This Row],[Symbol]])),TRUE,FALSE)</f>
        <v>1</v>
      </c>
      <c r="M67" s="5" t="b">
        <f>IF(AND(Trade_History[[#This Row],[TSLA]],ISNUMBER(SEARCH(" ",Trade_History[[#This Row],[Symbol]]))),TRUE,FALSE)</f>
        <v>0</v>
      </c>
      <c r="N67" s="5" t="b">
        <f>IF(Trade_History[[#This Row],[Option]],TRIM(RIGHT(SUBSTITUTE(Trade_History[[#This Row],[Symbol]], " ", REPT(" ", 100)), 100)),FALSE)</f>
        <v>0</v>
      </c>
      <c r="O67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68" spans="1:15" x14ac:dyDescent="0.3">
      <c r="A68" s="7">
        <v>518439</v>
      </c>
      <c r="B68" t="s">
        <v>1363</v>
      </c>
      <c r="C68" s="16">
        <v>44881.626307870371</v>
      </c>
      <c r="D68" t="s">
        <v>1342</v>
      </c>
      <c r="E68">
        <v>1</v>
      </c>
      <c r="F68" s="6">
        <v>4.6500000000000004</v>
      </c>
      <c r="G68" s="22"/>
      <c r="H68" s="22"/>
      <c r="I68" s="22"/>
      <c r="J68" s="22"/>
      <c r="K68" s="2">
        <f>Trade_History[[#This Row],[Quantity]]*Trade_History[[#This Row],[Price]]</f>
        <v>4.6500000000000004</v>
      </c>
      <c r="L68" s="5" t="b">
        <f>IF(ISNUMBER(SEARCH("TSLA",Trade_History[[#This Row],[Symbol]])),TRUE,FALSE)</f>
        <v>1</v>
      </c>
      <c r="M68" s="5" t="b">
        <f>IF(AND(Trade_History[[#This Row],[TSLA]],ISNUMBER(SEARCH(" ",Trade_History[[#This Row],[Symbol]]))),TRUE,FALSE)</f>
        <v>1</v>
      </c>
      <c r="N68" s="5" t="str">
        <f>IF(Trade_History[[#This Row],[Option]],TRIM(RIGHT(SUBSTITUTE(Trade_History[[#This Row],[Symbol]], " ", REPT(" ", 100)), 100)),FALSE)</f>
        <v>Call</v>
      </c>
      <c r="O68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45093</v>
      </c>
    </row>
    <row r="69" spans="1:15" x14ac:dyDescent="0.3">
      <c r="A69" s="7">
        <v>518440</v>
      </c>
      <c r="B69" t="s">
        <v>1356</v>
      </c>
      <c r="C69" s="16">
        <v>44881.627129629633</v>
      </c>
      <c r="D69" t="s">
        <v>1366</v>
      </c>
      <c r="E69">
        <v>1</v>
      </c>
      <c r="F69" s="6">
        <v>19.100000000000001</v>
      </c>
      <c r="G69" s="22"/>
      <c r="H69" s="22"/>
      <c r="I69" s="22"/>
      <c r="J69" s="22"/>
      <c r="K69" s="2">
        <f>Trade_History[[#This Row],[Quantity]]*Trade_History[[#This Row],[Price]]</f>
        <v>19.100000000000001</v>
      </c>
      <c r="L69" s="5" t="b">
        <f>IF(ISNUMBER(SEARCH("TSLA",Trade_History[[#This Row],[Symbol]])),TRUE,FALSE)</f>
        <v>1</v>
      </c>
      <c r="M69" s="5" t="b">
        <f>IF(AND(Trade_History[[#This Row],[TSLA]],ISNUMBER(SEARCH(" ",Trade_History[[#This Row],[Symbol]]))),TRUE,FALSE)</f>
        <v>1</v>
      </c>
      <c r="N69" s="5" t="str">
        <f>IF(Trade_History[[#This Row],[Option]],TRIM(RIGHT(SUBSTITUTE(Trade_History[[#This Row],[Symbol]], " ", REPT(" ", 100)), 100)),FALSE)</f>
        <v>Call</v>
      </c>
      <c r="O69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45464</v>
      </c>
    </row>
    <row r="70" spans="1:15" x14ac:dyDescent="0.3">
      <c r="A70" s="7">
        <v>518441</v>
      </c>
      <c r="B70" t="s">
        <v>1357</v>
      </c>
      <c r="C70" s="16">
        <v>44881.627662037034</v>
      </c>
      <c r="D70" t="s">
        <v>1342</v>
      </c>
      <c r="E70">
        <v>1</v>
      </c>
      <c r="F70" s="6">
        <v>16.5</v>
      </c>
      <c r="G70" s="22"/>
      <c r="H70" s="22"/>
      <c r="I70" s="22"/>
      <c r="J70" s="22"/>
      <c r="K70" s="2">
        <f>Trade_History[[#This Row],[Quantity]]*Trade_History[[#This Row],[Price]]</f>
        <v>16.5</v>
      </c>
      <c r="L70" s="5" t="b">
        <f>IF(ISNUMBER(SEARCH("TSLA",Trade_History[[#This Row],[Symbol]])),TRUE,FALSE)</f>
        <v>1</v>
      </c>
      <c r="M70" s="5" t="b">
        <f>IF(AND(Trade_History[[#This Row],[TSLA]],ISNUMBER(SEARCH(" ",Trade_History[[#This Row],[Symbol]]))),TRUE,FALSE)</f>
        <v>1</v>
      </c>
      <c r="N70" s="5" t="str">
        <f>IF(Trade_History[[#This Row],[Option]],TRIM(RIGHT(SUBSTITUTE(Trade_History[[#This Row],[Symbol]], " ", REPT(" ", 100)), 100)),FALSE)</f>
        <v>Call</v>
      </c>
      <c r="O70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71" spans="1:15" x14ac:dyDescent="0.3">
      <c r="A71" s="7">
        <v>519345</v>
      </c>
      <c r="B71" t="s">
        <v>1318</v>
      </c>
      <c r="C71" s="16">
        <v>44887.431006944447</v>
      </c>
      <c r="D71" t="s">
        <v>1316</v>
      </c>
      <c r="E71">
        <v>30</v>
      </c>
      <c r="F71" s="6">
        <v>170.1</v>
      </c>
      <c r="G71" s="22"/>
      <c r="H71" s="22"/>
      <c r="I71" s="22"/>
      <c r="J71" s="22"/>
      <c r="K71" s="2">
        <f>Trade_History[[#This Row],[Quantity]]*Trade_History[[#This Row],[Price]]</f>
        <v>5103</v>
      </c>
      <c r="L71" s="5" t="b">
        <f>IF(ISNUMBER(SEARCH("TSLA",Trade_History[[#This Row],[Symbol]])),TRUE,FALSE)</f>
        <v>1</v>
      </c>
      <c r="M71" s="5" t="b">
        <f>IF(AND(Trade_History[[#This Row],[TSLA]],ISNUMBER(SEARCH(" ",Trade_History[[#This Row],[Symbol]]))),TRUE,FALSE)</f>
        <v>0</v>
      </c>
      <c r="N71" s="5" t="b">
        <f>IF(Trade_History[[#This Row],[Option]],TRIM(RIGHT(SUBSTITUTE(Trade_History[[#This Row],[Symbol]], " ", REPT(" ", 100)), 100)),FALSE)</f>
        <v>0</v>
      </c>
      <c r="O7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72" spans="1:15" x14ac:dyDescent="0.3">
      <c r="A72" s="7">
        <v>520409</v>
      </c>
      <c r="B72" t="s">
        <v>1318</v>
      </c>
      <c r="C72" s="16">
        <v>44895.462847222225</v>
      </c>
      <c r="D72" t="s">
        <v>1304</v>
      </c>
      <c r="E72">
        <v>30</v>
      </c>
      <c r="F72" s="6">
        <v>183.13929999999999</v>
      </c>
      <c r="G72" s="22"/>
      <c r="H72" s="22"/>
      <c r="I72" s="22"/>
      <c r="J72" s="22"/>
      <c r="K72" s="2">
        <f>Trade_History[[#This Row],[Quantity]]*Trade_History[[#This Row],[Price]]</f>
        <v>5494.1790000000001</v>
      </c>
      <c r="L72" s="5" t="b">
        <f>IF(ISNUMBER(SEARCH("TSLA",Trade_History[[#This Row],[Symbol]])),TRUE,FALSE)</f>
        <v>1</v>
      </c>
      <c r="M72" s="5" t="b">
        <f>IF(AND(Trade_History[[#This Row],[TSLA]],ISNUMBER(SEARCH(" ",Trade_History[[#This Row],[Symbol]]))),TRUE,FALSE)</f>
        <v>0</v>
      </c>
      <c r="N72" s="5" t="b">
        <f>IF(Trade_History[[#This Row],[Option]],TRIM(RIGHT(SUBSTITUTE(Trade_History[[#This Row],[Symbol]], " ", REPT(" ", 100)), 100)),FALSE)</f>
        <v>0</v>
      </c>
      <c r="O7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73" spans="1:15" x14ac:dyDescent="0.3">
      <c r="A73" s="7">
        <v>523239</v>
      </c>
      <c r="B73" t="s">
        <v>1318</v>
      </c>
      <c r="C73" s="16">
        <v>44910.409305555557</v>
      </c>
      <c r="D73" t="s">
        <v>1316</v>
      </c>
      <c r="E73">
        <v>19</v>
      </c>
      <c r="F73" s="6">
        <v>160.68620000000001</v>
      </c>
      <c r="G73" s="22"/>
      <c r="H73" s="22"/>
      <c r="I73" s="22"/>
      <c r="J73" s="22"/>
      <c r="K73" s="2">
        <f>Trade_History[[#This Row],[Quantity]]*Trade_History[[#This Row],[Price]]</f>
        <v>3053.0378000000001</v>
      </c>
      <c r="L73" s="5" t="b">
        <f>IF(ISNUMBER(SEARCH("TSLA",Trade_History[[#This Row],[Symbol]])),TRUE,FALSE)</f>
        <v>1</v>
      </c>
      <c r="M73" s="5" t="b">
        <f>IF(AND(Trade_History[[#This Row],[TSLA]],ISNUMBER(SEARCH(" ",Trade_History[[#This Row],[Symbol]]))),TRUE,FALSE)</f>
        <v>0</v>
      </c>
      <c r="N73" s="5" t="b">
        <f>IF(Trade_History[[#This Row],[Option]],TRIM(RIGHT(SUBSTITUTE(Trade_History[[#This Row],[Symbol]], " ", REPT(" ", 100)), 100)),FALSE)</f>
        <v>0</v>
      </c>
      <c r="O73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74" spans="1:15" x14ac:dyDescent="0.3">
      <c r="A74" s="7">
        <v>523244</v>
      </c>
      <c r="B74" t="s">
        <v>1371</v>
      </c>
      <c r="C74" s="16">
        <v>44910.411030092589</v>
      </c>
      <c r="D74" t="s">
        <v>1342</v>
      </c>
      <c r="E74">
        <v>1</v>
      </c>
      <c r="F74" s="6">
        <v>13.7</v>
      </c>
      <c r="G74" s="22"/>
      <c r="H74" s="22"/>
      <c r="I74" s="22"/>
      <c r="J74" s="22"/>
      <c r="K74" s="2">
        <f>Trade_History[[#This Row],[Quantity]]*Trade_History[[#This Row],[Price]]</f>
        <v>13.7</v>
      </c>
      <c r="L74" s="5" t="b">
        <f>IF(ISNUMBER(SEARCH("TSLA",Trade_History[[#This Row],[Symbol]])),TRUE,FALSE)</f>
        <v>1</v>
      </c>
      <c r="M74" s="5" t="b">
        <f>IF(AND(Trade_History[[#This Row],[TSLA]],ISNUMBER(SEARCH(" ",Trade_History[[#This Row],[Symbol]]))),TRUE,FALSE)</f>
        <v>1</v>
      </c>
      <c r="N74" s="5" t="str">
        <f>IF(Trade_History[[#This Row],[Option]],TRIM(RIGHT(SUBSTITUTE(Trade_History[[#This Row],[Symbol]], " ", REPT(" ", 100)), 100)),FALSE)</f>
        <v>Call</v>
      </c>
      <c r="O74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75" spans="1:15" x14ac:dyDescent="0.3">
      <c r="A75" s="7">
        <v>523255</v>
      </c>
      <c r="B75" t="s">
        <v>1373</v>
      </c>
      <c r="C75" s="16">
        <v>44910.416701388887</v>
      </c>
      <c r="D75" t="s">
        <v>1342</v>
      </c>
      <c r="E75">
        <v>1</v>
      </c>
      <c r="F75" s="6">
        <v>0.9</v>
      </c>
      <c r="G75" s="22"/>
      <c r="H75" s="22"/>
      <c r="I75" s="22"/>
      <c r="J75" s="22"/>
      <c r="K75" s="2">
        <f>Trade_History[[#This Row],[Quantity]]*Trade_History[[#This Row],[Price]]</f>
        <v>0.9</v>
      </c>
      <c r="L75" s="5" t="b">
        <f>IF(ISNUMBER(SEARCH("TSLA",Trade_History[[#This Row],[Symbol]])),TRUE,FALSE)</f>
        <v>1</v>
      </c>
      <c r="M75" s="5" t="b">
        <f>IF(AND(Trade_History[[#This Row],[TSLA]],ISNUMBER(SEARCH(" ",Trade_History[[#This Row],[Symbol]]))),TRUE,FALSE)</f>
        <v>1</v>
      </c>
      <c r="N75" s="5" t="str">
        <f>IF(Trade_History[[#This Row],[Option]],TRIM(RIGHT(SUBSTITUTE(Trade_History[[#This Row],[Symbol]], " ", REPT(" ", 100)), 100)),FALSE)</f>
        <v>Call</v>
      </c>
      <c r="O75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45184</v>
      </c>
    </row>
    <row r="76" spans="1:15" x14ac:dyDescent="0.3">
      <c r="A76" s="7">
        <v>524311</v>
      </c>
      <c r="B76" t="s">
        <v>1318</v>
      </c>
      <c r="C76" s="16">
        <v>44916.425300925926</v>
      </c>
      <c r="D76" t="s">
        <v>1316</v>
      </c>
      <c r="E76">
        <v>42</v>
      </c>
      <c r="F76" s="6">
        <v>139.685</v>
      </c>
      <c r="G76" s="22"/>
      <c r="H76" s="22"/>
      <c r="I76" s="22"/>
      <c r="J76" s="22"/>
      <c r="K76" s="2">
        <f>Trade_History[[#This Row],[Quantity]]*Trade_History[[#This Row],[Price]]</f>
        <v>5866.77</v>
      </c>
      <c r="L76" s="5" t="b">
        <f>IF(ISNUMBER(SEARCH("TSLA",Trade_History[[#This Row],[Symbol]])),TRUE,FALSE)</f>
        <v>1</v>
      </c>
      <c r="M76" s="5" t="b">
        <f>IF(AND(Trade_History[[#This Row],[TSLA]],ISNUMBER(SEARCH(" ",Trade_History[[#This Row],[Symbol]]))),TRUE,FALSE)</f>
        <v>0</v>
      </c>
      <c r="N76" s="5" t="b">
        <f>IF(Trade_History[[#This Row],[Option]],TRIM(RIGHT(SUBSTITUTE(Trade_History[[#This Row],[Symbol]], " ", REPT(" ", 100)), 100)),FALSE)</f>
        <v>0</v>
      </c>
      <c r="O76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77" spans="1:15" x14ac:dyDescent="0.3">
      <c r="A77" s="7">
        <v>524783</v>
      </c>
      <c r="B77" t="s">
        <v>1318</v>
      </c>
      <c r="C77" s="16">
        <v>44917.651550925926</v>
      </c>
      <c r="D77" t="s">
        <v>1316</v>
      </c>
      <c r="E77">
        <v>79</v>
      </c>
      <c r="F77" s="6">
        <v>124.8613</v>
      </c>
      <c r="G77" s="22"/>
      <c r="H77" s="22"/>
      <c r="I77" s="22"/>
      <c r="J77" s="22"/>
      <c r="K77" s="2">
        <f>Trade_History[[#This Row],[Quantity]]*Trade_History[[#This Row],[Price]]</f>
        <v>9864.0427</v>
      </c>
      <c r="L77" s="5" t="b">
        <f>IF(ISNUMBER(SEARCH("TSLA",Trade_History[[#This Row],[Symbol]])),TRUE,FALSE)</f>
        <v>1</v>
      </c>
      <c r="M77" s="5" t="b">
        <f>IF(AND(Trade_History[[#This Row],[TSLA]],ISNUMBER(SEARCH(" ",Trade_History[[#This Row],[Symbol]]))),TRUE,FALSE)</f>
        <v>0</v>
      </c>
      <c r="N77" s="5" t="b">
        <f>IF(Trade_History[[#This Row],[Option]],TRIM(RIGHT(SUBSTITUTE(Trade_History[[#This Row],[Symbol]], " ", REPT(" ", 100)), 100)),FALSE)</f>
        <v>0</v>
      </c>
      <c r="O77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78" spans="1:15" x14ac:dyDescent="0.3">
      <c r="A78" s="7">
        <v>524793</v>
      </c>
      <c r="B78" t="s">
        <v>1353</v>
      </c>
      <c r="C78" s="16">
        <v>44917.652465277781</v>
      </c>
      <c r="D78" t="s">
        <v>1342</v>
      </c>
      <c r="E78">
        <v>1</v>
      </c>
      <c r="F78" s="6">
        <v>4.1100000000000003</v>
      </c>
      <c r="G78" s="22"/>
      <c r="H78" s="22"/>
      <c r="I78" s="22"/>
      <c r="J78" s="22"/>
      <c r="K78" s="2">
        <f>Trade_History[[#This Row],[Quantity]]*Trade_History[[#This Row],[Price]]</f>
        <v>4.1100000000000003</v>
      </c>
      <c r="L78" s="5" t="b">
        <f>IF(ISNUMBER(SEARCH("TSLA",Trade_History[[#This Row],[Symbol]])),TRUE,FALSE)</f>
        <v>1</v>
      </c>
      <c r="M78" s="5" t="b">
        <f>IF(AND(Trade_History[[#This Row],[TSLA]],ISNUMBER(SEARCH(" ",Trade_History[[#This Row],[Symbol]]))),TRUE,FALSE)</f>
        <v>1</v>
      </c>
      <c r="N78" s="5" t="str">
        <f>IF(Trade_History[[#This Row],[Option]],TRIM(RIGHT(SUBSTITUTE(Trade_History[[#This Row],[Symbol]], " ", REPT(" ", 100)), 100)),FALSE)</f>
        <v>Call</v>
      </c>
      <c r="O78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79" spans="1:15" x14ac:dyDescent="0.3">
      <c r="A79" s="7">
        <v>524792</v>
      </c>
      <c r="B79" t="s">
        <v>1357</v>
      </c>
      <c r="C79" s="16">
        <v>44917.652465277781</v>
      </c>
      <c r="D79" t="s">
        <v>1342</v>
      </c>
      <c r="E79">
        <v>1</v>
      </c>
      <c r="F79" s="6">
        <v>5.71</v>
      </c>
      <c r="G79" s="22"/>
      <c r="H79" s="22"/>
      <c r="I79" s="22"/>
      <c r="J79" s="22"/>
      <c r="K79" s="2">
        <f>Trade_History[[#This Row],[Quantity]]*Trade_History[[#This Row],[Price]]</f>
        <v>5.71</v>
      </c>
      <c r="L79" s="5" t="b">
        <f>IF(ISNUMBER(SEARCH("TSLA",Trade_History[[#This Row],[Symbol]])),TRUE,FALSE)</f>
        <v>1</v>
      </c>
      <c r="M79" s="5" t="b">
        <f>IF(AND(Trade_History[[#This Row],[TSLA]],ISNUMBER(SEARCH(" ",Trade_History[[#This Row],[Symbol]]))),TRUE,FALSE)</f>
        <v>1</v>
      </c>
      <c r="N79" s="5" t="str">
        <f>IF(Trade_History[[#This Row],[Option]],TRIM(RIGHT(SUBSTITUTE(Trade_History[[#This Row],[Symbol]], " ", REPT(" ", 100)), 100)),FALSE)</f>
        <v>Call</v>
      </c>
      <c r="O79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80" spans="1:15" x14ac:dyDescent="0.3">
      <c r="A80" s="7">
        <v>524791</v>
      </c>
      <c r="B80" t="s">
        <v>1371</v>
      </c>
      <c r="C80" s="16">
        <v>44917.652465277781</v>
      </c>
      <c r="D80" t="s">
        <v>1342</v>
      </c>
      <c r="E80">
        <v>1</v>
      </c>
      <c r="F80" s="6">
        <v>7.76</v>
      </c>
      <c r="G80" s="22"/>
      <c r="H80" s="22"/>
      <c r="I80" s="22"/>
      <c r="J80" s="22"/>
      <c r="K80" s="2">
        <f>Trade_History[[#This Row],[Quantity]]*Trade_History[[#This Row],[Price]]</f>
        <v>7.76</v>
      </c>
      <c r="L80" s="5" t="b">
        <f>IF(ISNUMBER(SEARCH("TSLA",Trade_History[[#This Row],[Symbol]])),TRUE,FALSE)</f>
        <v>1</v>
      </c>
      <c r="M80" s="5" t="b">
        <f>IF(AND(Trade_History[[#This Row],[TSLA]],ISNUMBER(SEARCH(" ",Trade_History[[#This Row],[Symbol]]))),TRUE,FALSE)</f>
        <v>1</v>
      </c>
      <c r="N80" s="5" t="str">
        <f>IF(Trade_History[[#This Row],[Option]],TRIM(RIGHT(SUBSTITUTE(Trade_History[[#This Row],[Symbol]], " ", REPT(" ", 100)), 100)),FALSE)</f>
        <v>Call</v>
      </c>
      <c r="O80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81" spans="1:15" x14ac:dyDescent="0.3">
      <c r="A81" s="7">
        <v>524790</v>
      </c>
      <c r="B81" t="s">
        <v>1360</v>
      </c>
      <c r="C81" s="16">
        <v>44917.652465277781</v>
      </c>
      <c r="D81" t="s">
        <v>1342</v>
      </c>
      <c r="E81">
        <v>1</v>
      </c>
      <c r="F81" s="6">
        <v>14.09</v>
      </c>
      <c r="G81" s="22"/>
      <c r="H81" s="22"/>
      <c r="I81" s="22"/>
      <c r="J81" s="22"/>
      <c r="K81" s="2">
        <f>Trade_History[[#This Row],[Quantity]]*Trade_History[[#This Row],[Price]]</f>
        <v>14.09</v>
      </c>
      <c r="L81" s="5" t="b">
        <f>IF(ISNUMBER(SEARCH("TSLA",Trade_History[[#This Row],[Symbol]])),TRUE,FALSE)</f>
        <v>1</v>
      </c>
      <c r="M81" s="5" t="b">
        <f>IF(AND(Trade_History[[#This Row],[TSLA]],ISNUMBER(SEARCH(" ",Trade_History[[#This Row],[Symbol]]))),TRUE,FALSE)</f>
        <v>1</v>
      </c>
      <c r="N81" s="5" t="str">
        <f>IF(Trade_History[[#This Row],[Option]],TRIM(RIGHT(SUBSTITUTE(Trade_History[[#This Row],[Symbol]], " ", REPT(" ", 100)), 100)),FALSE)</f>
        <v>Call</v>
      </c>
      <c r="O81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82" spans="1:15" x14ac:dyDescent="0.3">
      <c r="A82" s="7">
        <v>527442</v>
      </c>
      <c r="B82" t="s">
        <v>1318</v>
      </c>
      <c r="C82" s="16">
        <v>44935.442673611113</v>
      </c>
      <c r="D82" t="s">
        <v>1304</v>
      </c>
      <c r="E82">
        <v>173</v>
      </c>
      <c r="F82" s="6">
        <v>123.31570000000001</v>
      </c>
      <c r="G82" s="22"/>
      <c r="H82" s="22"/>
      <c r="I82" s="22"/>
      <c r="J82" s="22"/>
      <c r="K82" s="2">
        <f>Trade_History[[#This Row],[Quantity]]*Trade_History[[#This Row],[Price]]</f>
        <v>21333.616100000003</v>
      </c>
      <c r="L82" s="5" t="b">
        <f>IF(ISNUMBER(SEARCH("TSLA",Trade_History[[#This Row],[Symbol]])),TRUE,FALSE)</f>
        <v>1</v>
      </c>
      <c r="M82" s="5" t="b">
        <f>IF(AND(Trade_History[[#This Row],[TSLA]],ISNUMBER(SEARCH(" ",Trade_History[[#This Row],[Symbol]]))),TRUE,FALSE)</f>
        <v>0</v>
      </c>
      <c r="N82" s="5" t="b">
        <f>IF(Trade_History[[#This Row],[Option]],TRIM(RIGHT(SUBSTITUTE(Trade_History[[#This Row],[Symbol]], " ", REPT(" ", 100)), 100)),FALSE)</f>
        <v>0</v>
      </c>
      <c r="O82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83" spans="1:15" x14ac:dyDescent="0.3">
      <c r="A83" s="7">
        <v>527445</v>
      </c>
      <c r="B83" t="s">
        <v>1378</v>
      </c>
      <c r="C83" s="16">
        <v>44935.442974537036</v>
      </c>
      <c r="D83" t="s">
        <v>1342</v>
      </c>
      <c r="E83">
        <v>1</v>
      </c>
      <c r="F83" s="6">
        <v>18.2</v>
      </c>
      <c r="G83" s="22"/>
      <c r="H83" s="22"/>
      <c r="I83" s="22"/>
      <c r="J83" s="22"/>
      <c r="K83" s="2">
        <f>Trade_History[[#This Row],[Quantity]]*Trade_History[[#This Row],[Price]]</f>
        <v>18.2</v>
      </c>
      <c r="L83" s="5" t="b">
        <f>IF(ISNUMBER(SEARCH("TSLA",Trade_History[[#This Row],[Symbol]])),TRUE,FALSE)</f>
        <v>1</v>
      </c>
      <c r="M83" s="5" t="b">
        <f>IF(AND(Trade_History[[#This Row],[TSLA]],ISNUMBER(SEARCH(" ",Trade_History[[#This Row],[Symbol]]))),TRUE,FALSE)</f>
        <v>1</v>
      </c>
      <c r="N83" s="5" t="str">
        <f>IF(Trade_History[[#This Row],[Option]],TRIM(RIGHT(SUBSTITUTE(Trade_History[[#This Row],[Symbol]], " ", REPT(" ", 100)), 100)),FALSE)</f>
        <v>Call</v>
      </c>
      <c r="O83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84" spans="1:15" x14ac:dyDescent="0.3">
      <c r="A84" s="7">
        <v>551386</v>
      </c>
      <c r="B84" t="s">
        <v>1379</v>
      </c>
      <c r="C84" s="16">
        <v>45040.416041666664</v>
      </c>
      <c r="D84" t="s">
        <v>1342</v>
      </c>
      <c r="E84">
        <v>5</v>
      </c>
      <c r="F84" s="6">
        <v>16.2</v>
      </c>
      <c r="G84" s="22"/>
      <c r="H84" s="22"/>
      <c r="I84" s="22"/>
      <c r="J84" s="22"/>
      <c r="K84" s="2">
        <f>Trade_History[[#This Row],[Quantity]]*Trade_History[[#This Row],[Price]]</f>
        <v>81</v>
      </c>
      <c r="L84" s="5" t="b">
        <f>IF(ISNUMBER(SEARCH("TSLA",Trade_History[[#This Row],[Symbol]])),TRUE,FALSE)</f>
        <v>1</v>
      </c>
      <c r="M84" s="5" t="b">
        <f>IF(AND(Trade_History[[#This Row],[TSLA]],ISNUMBER(SEARCH(" ",Trade_History[[#This Row],[Symbol]]))),TRUE,FALSE)</f>
        <v>1</v>
      </c>
      <c r="N84" s="5" t="str">
        <f>IF(Trade_History[[#This Row],[Option]],TRIM(RIGHT(SUBSTITUTE(Trade_History[[#This Row],[Symbol]], " ", REPT(" ", 100)), 100)),FALSE)</f>
        <v>Call</v>
      </c>
      <c r="O84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46010</v>
      </c>
    </row>
    <row r="85" spans="1:15" x14ac:dyDescent="0.3">
      <c r="A85" s="7">
        <v>551385</v>
      </c>
      <c r="B85" t="s">
        <v>1360</v>
      </c>
      <c r="C85" s="16">
        <v>45040.416041666664</v>
      </c>
      <c r="D85" t="s">
        <v>1366</v>
      </c>
      <c r="E85">
        <v>3</v>
      </c>
      <c r="F85" s="6">
        <v>15.1</v>
      </c>
      <c r="G85" s="22"/>
      <c r="H85" s="22"/>
      <c r="I85" s="22"/>
      <c r="J85" s="22"/>
      <c r="K85" s="2">
        <f>Trade_History[[#This Row],[Quantity]]*Trade_History[[#This Row],[Price]]</f>
        <v>45.3</v>
      </c>
      <c r="L85" s="5" t="b">
        <f>IF(ISNUMBER(SEARCH("TSLA",Trade_History[[#This Row],[Symbol]])),TRUE,FALSE)</f>
        <v>1</v>
      </c>
      <c r="M85" s="5" t="b">
        <f>IF(AND(Trade_History[[#This Row],[TSLA]],ISNUMBER(SEARCH(" ",Trade_History[[#This Row],[Symbol]]))),TRUE,FALSE)</f>
        <v>1</v>
      </c>
      <c r="N85" s="5" t="str">
        <f>IF(Trade_History[[#This Row],[Option]],TRIM(RIGHT(SUBSTITUTE(Trade_History[[#This Row],[Symbol]], " ", REPT(" ", 100)), 100)),FALSE)</f>
        <v>Call</v>
      </c>
      <c r="O85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86" spans="1:15" x14ac:dyDescent="0.3">
      <c r="A86" s="7">
        <v>551387</v>
      </c>
      <c r="B86" t="s">
        <v>1357</v>
      </c>
      <c r="C86" s="16">
        <v>45040.416041666664</v>
      </c>
      <c r="D86" t="s">
        <v>1366</v>
      </c>
      <c r="E86">
        <v>2</v>
      </c>
      <c r="F86" s="6">
        <v>4.51</v>
      </c>
      <c r="G86" s="22"/>
      <c r="H86" s="22"/>
      <c r="I86" s="22"/>
      <c r="J86" s="22"/>
      <c r="K86" s="2">
        <f>Trade_History[[#This Row],[Quantity]]*Trade_History[[#This Row],[Price]]</f>
        <v>9.02</v>
      </c>
      <c r="L86" s="5" t="b">
        <f>IF(ISNUMBER(SEARCH("TSLA",Trade_History[[#This Row],[Symbol]])),TRUE,FALSE)</f>
        <v>1</v>
      </c>
      <c r="M86" s="5" t="b">
        <f>IF(AND(Trade_History[[#This Row],[TSLA]],ISNUMBER(SEARCH(" ",Trade_History[[#This Row],[Symbol]]))),TRUE,FALSE)</f>
        <v>1</v>
      </c>
      <c r="N86" s="5" t="str">
        <f>IF(Trade_History[[#This Row],[Option]],TRIM(RIGHT(SUBSTITUTE(Trade_History[[#This Row],[Symbol]], " ", REPT(" ", 100)), 100)),FALSE)</f>
        <v>Call</v>
      </c>
      <c r="O86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45674</v>
      </c>
    </row>
    <row r="87" spans="1:15" x14ac:dyDescent="0.3">
      <c r="A87" s="7">
        <v>551398</v>
      </c>
      <c r="B87" t="s">
        <v>1380</v>
      </c>
      <c r="C87" s="16">
        <v>45040.422025462962</v>
      </c>
      <c r="D87" t="s">
        <v>1342</v>
      </c>
      <c r="E87">
        <v>1</v>
      </c>
      <c r="F87" s="6">
        <v>9.08</v>
      </c>
      <c r="G87" s="22"/>
      <c r="H87" s="22"/>
      <c r="I87" s="22"/>
      <c r="J87" s="22"/>
      <c r="K87" s="2">
        <f>Trade_History[[#This Row],[Quantity]]*Trade_History[[#This Row],[Price]]</f>
        <v>9.08</v>
      </c>
      <c r="L87" s="5" t="b">
        <f>IF(ISNUMBER(SEARCH("TSLA",Trade_History[[#This Row],[Symbol]])),TRUE,FALSE)</f>
        <v>1</v>
      </c>
      <c r="M87" s="5" t="b">
        <f>IF(AND(Trade_History[[#This Row],[TSLA]],ISNUMBER(SEARCH(" ",Trade_History[[#This Row],[Symbol]]))),TRUE,FALSE)</f>
        <v>1</v>
      </c>
      <c r="N87" s="5" t="str">
        <f>IF(Trade_History[[#This Row],[Option]],TRIM(RIGHT(SUBSTITUTE(Trade_History[[#This Row],[Symbol]], " ", REPT(" ", 100)), 100)),FALSE)</f>
        <v>Call</v>
      </c>
      <c r="O87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45464</v>
      </c>
    </row>
    <row r="88" spans="1:15" x14ac:dyDescent="0.3">
      <c r="A88" s="7">
        <v>551400</v>
      </c>
      <c r="B88" t="s">
        <v>1381</v>
      </c>
      <c r="C88" s="16">
        <v>45040.422025462962</v>
      </c>
      <c r="D88" t="s">
        <v>1366</v>
      </c>
      <c r="E88">
        <v>1</v>
      </c>
      <c r="F88" s="6">
        <v>4.3899999999999997</v>
      </c>
      <c r="G88" s="22"/>
      <c r="H88" s="22"/>
      <c r="I88" s="22"/>
      <c r="J88" s="22"/>
      <c r="K88" s="2">
        <f>Trade_History[[#This Row],[Quantity]]*Trade_History[[#This Row],[Price]]</f>
        <v>4.3899999999999997</v>
      </c>
      <c r="L88" s="5" t="b">
        <f>IF(ISNUMBER(SEARCH("TSLA",Trade_History[[#This Row],[Symbol]])),TRUE,FALSE)</f>
        <v>1</v>
      </c>
      <c r="M88" s="5" t="b">
        <f>IF(AND(Trade_History[[#This Row],[TSLA]],ISNUMBER(SEARCH(" ",Trade_History[[#This Row],[Symbol]]))),TRUE,FALSE)</f>
        <v>1</v>
      </c>
      <c r="N88" s="5" t="str">
        <f>IF(Trade_History[[#This Row],[Option]],TRIM(RIGHT(SUBSTITUTE(Trade_History[[#This Row],[Symbol]], " ", REPT(" ", 100)), 100)),FALSE)</f>
        <v>Call</v>
      </c>
      <c r="O88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45464</v>
      </c>
    </row>
    <row r="89" spans="1:15" x14ac:dyDescent="0.3">
      <c r="A89" s="7">
        <v>551399</v>
      </c>
      <c r="B89" t="s">
        <v>1382</v>
      </c>
      <c r="C89" s="16">
        <v>45040.422025462962</v>
      </c>
      <c r="D89" t="s">
        <v>1342</v>
      </c>
      <c r="E89">
        <v>1</v>
      </c>
      <c r="F89" s="6">
        <v>5.15</v>
      </c>
      <c r="G89" s="22"/>
      <c r="H89" s="22"/>
      <c r="I89" s="22"/>
      <c r="J89" s="22"/>
      <c r="K89" s="2">
        <f>Trade_History[[#This Row],[Quantity]]*Trade_History[[#This Row],[Price]]</f>
        <v>5.15</v>
      </c>
      <c r="L89" s="5" t="b">
        <f>IF(ISNUMBER(SEARCH("TSLA",Trade_History[[#This Row],[Symbol]])),TRUE,FALSE)</f>
        <v>1</v>
      </c>
      <c r="M89" s="5" t="b">
        <f>IF(AND(Trade_History[[#This Row],[TSLA]],ISNUMBER(SEARCH(" ",Trade_History[[#This Row],[Symbol]]))),TRUE,FALSE)</f>
        <v>1</v>
      </c>
      <c r="N89" s="5" t="str">
        <f>IF(Trade_History[[#This Row],[Option]],TRIM(RIGHT(SUBSTITUTE(Trade_History[[#This Row],[Symbol]], " ", REPT(" ", 100)), 100)),FALSE)</f>
        <v>Call</v>
      </c>
      <c r="O89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45366</v>
      </c>
    </row>
    <row r="90" spans="1:15" x14ac:dyDescent="0.3">
      <c r="A90" s="7">
        <v>551411</v>
      </c>
      <c r="B90" t="s">
        <v>1318</v>
      </c>
      <c r="C90" s="16">
        <v>45040.425868055558</v>
      </c>
      <c r="D90" t="s">
        <v>1316</v>
      </c>
      <c r="E90">
        <v>13</v>
      </c>
      <c r="F90" s="6">
        <v>163.31630000000001</v>
      </c>
      <c r="G90" s="22"/>
      <c r="H90" s="22"/>
      <c r="I90" s="22"/>
      <c r="J90" s="22"/>
      <c r="K90" s="2">
        <f>Trade_History[[#This Row],[Quantity]]*Trade_History[[#This Row],[Price]]</f>
        <v>2123.1119000000003</v>
      </c>
      <c r="L90" s="5" t="b">
        <f>IF(ISNUMBER(SEARCH("TSLA",Trade_History[[#This Row],[Symbol]])),TRUE,FALSE)</f>
        <v>1</v>
      </c>
      <c r="M90" s="5" t="b">
        <f>IF(AND(Trade_History[[#This Row],[TSLA]],ISNUMBER(SEARCH(" ",Trade_History[[#This Row],[Symbol]]))),TRUE,FALSE)</f>
        <v>0</v>
      </c>
      <c r="N90" s="5" t="b">
        <f>IF(Trade_History[[#This Row],[Option]],TRIM(RIGHT(SUBSTITUTE(Trade_History[[#This Row],[Symbol]], " ", REPT(" ", 100)), 100)),FALSE)</f>
        <v>0</v>
      </c>
      <c r="O90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91" spans="1:15" x14ac:dyDescent="0.3">
      <c r="A91" s="7">
        <v>575838</v>
      </c>
      <c r="B91" t="s">
        <v>1318</v>
      </c>
      <c r="C91" s="16">
        <v>45176.430069444446</v>
      </c>
      <c r="D91" t="s">
        <v>1304</v>
      </c>
      <c r="E91">
        <v>36</v>
      </c>
      <c r="F91" s="6">
        <v>245.48</v>
      </c>
      <c r="G91" s="22"/>
      <c r="H91" s="22"/>
      <c r="I91" s="22"/>
      <c r="J91" s="22"/>
      <c r="K91" s="2">
        <f>Trade_History[[#This Row],[Quantity]]*Trade_History[[#This Row],[Price]]</f>
        <v>8837.2799999999988</v>
      </c>
      <c r="L91" s="5" t="b">
        <f>IF(ISNUMBER(SEARCH("TSLA",Trade_History[[#This Row],[Symbol]])),TRUE,FALSE)</f>
        <v>1</v>
      </c>
      <c r="M91" s="5" t="b">
        <f>IF(AND(Trade_History[[#This Row],[TSLA]],ISNUMBER(SEARCH(" ",Trade_History[[#This Row],[Symbol]]))),TRUE,FALSE)</f>
        <v>0</v>
      </c>
      <c r="N91" s="5" t="b">
        <f>IF(Trade_History[[#This Row],[Option]],TRIM(RIGHT(SUBSTITUTE(Trade_History[[#This Row],[Symbol]], " ", REPT(" ", 100)), 100)),FALSE)</f>
        <v>0</v>
      </c>
      <c r="O91" s="17" t="b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0</v>
      </c>
    </row>
    <row r="92" spans="1:15" x14ac:dyDescent="0.3">
      <c r="A92" s="7">
        <v>605921</v>
      </c>
      <c r="B92" t="s">
        <v>1385</v>
      </c>
      <c r="C92" s="16">
        <v>45377.625532407408</v>
      </c>
      <c r="D92" t="s">
        <v>1342</v>
      </c>
      <c r="E92">
        <v>5</v>
      </c>
      <c r="F92" s="6">
        <v>11.07</v>
      </c>
      <c r="G92" s="22"/>
      <c r="H92" s="22"/>
      <c r="I92" s="22"/>
      <c r="J92" s="22"/>
      <c r="K92" s="2">
        <f>Trade_History[[#This Row],[Quantity]]*Trade_History[[#This Row],[Price]]</f>
        <v>55.35</v>
      </c>
      <c r="L92" s="5" t="b">
        <f>IF(ISNUMBER(SEARCH("TSLA",Trade_History[[#This Row],[Symbol]])),TRUE,FALSE)</f>
        <v>1</v>
      </c>
      <c r="M92" s="5" t="b">
        <f>IF(AND(Trade_History[[#This Row],[TSLA]],ISNUMBER(SEARCH(" ",Trade_History[[#This Row],[Symbol]]))),TRUE,FALSE)</f>
        <v>1</v>
      </c>
      <c r="N92" s="5" t="str">
        <f>IF(Trade_History[[#This Row],[Option]],TRIM(RIGHT(SUBSTITUTE(Trade_History[[#This Row],[Symbol]], " ", REPT(" ", 100)), 100)),FALSE)</f>
        <v>Call</v>
      </c>
      <c r="O92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46191</v>
      </c>
    </row>
    <row r="93" spans="1:15" x14ac:dyDescent="0.3">
      <c r="A93" s="7">
        <v>605922</v>
      </c>
      <c r="B93" t="s">
        <v>1386</v>
      </c>
      <c r="C93" s="16">
        <v>45377.625532407408</v>
      </c>
      <c r="D93" t="s">
        <v>1342</v>
      </c>
      <c r="E93">
        <v>2</v>
      </c>
      <c r="F93" s="6">
        <v>4.71</v>
      </c>
      <c r="G93" s="22"/>
      <c r="H93" s="22"/>
      <c r="I93" s="22"/>
      <c r="J93" s="22"/>
      <c r="K93" s="2">
        <f>Trade_History[[#This Row],[Quantity]]*Trade_History[[#This Row],[Price]]</f>
        <v>9.42</v>
      </c>
      <c r="L93" s="5" t="b">
        <f>IF(ISNUMBER(SEARCH("TSLA",Trade_History[[#This Row],[Symbol]])),TRUE,FALSE)</f>
        <v>1</v>
      </c>
      <c r="M93" s="5" t="b">
        <f>IF(AND(Trade_History[[#This Row],[TSLA]],ISNUMBER(SEARCH(" ",Trade_History[[#This Row],[Symbol]]))),TRUE,FALSE)</f>
        <v>1</v>
      </c>
      <c r="N93" s="5" t="str">
        <f>IF(Trade_History[[#This Row],[Option]],TRIM(RIGHT(SUBSTITUTE(Trade_History[[#This Row],[Symbol]], " ", REPT(" ", 100)), 100)),FALSE)</f>
        <v>Call</v>
      </c>
      <c r="O93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46010</v>
      </c>
    </row>
    <row r="94" spans="1:15" x14ac:dyDescent="0.3">
      <c r="A94" s="7">
        <v>605920</v>
      </c>
      <c r="B94" t="s">
        <v>1379</v>
      </c>
      <c r="C94" s="16">
        <v>45377.625532407408</v>
      </c>
      <c r="D94" t="s">
        <v>1366</v>
      </c>
      <c r="E94">
        <v>1</v>
      </c>
      <c r="F94" s="6">
        <v>11.77</v>
      </c>
      <c r="G94" s="22"/>
      <c r="H94" s="22"/>
      <c r="I94" s="22"/>
      <c r="J94" s="22"/>
      <c r="K94" s="2">
        <f>Trade_History[[#This Row],[Quantity]]*Trade_History[[#This Row],[Price]]</f>
        <v>11.77</v>
      </c>
      <c r="L94" s="5" t="b">
        <f>IF(ISNUMBER(SEARCH("TSLA",Trade_History[[#This Row],[Symbol]])),TRUE,FALSE)</f>
        <v>1</v>
      </c>
      <c r="M94" s="5" t="b">
        <f>IF(AND(Trade_History[[#This Row],[TSLA]],ISNUMBER(SEARCH(" ",Trade_History[[#This Row],[Symbol]]))),TRUE,FALSE)</f>
        <v>1</v>
      </c>
      <c r="N94" s="5" t="str">
        <f>IF(Trade_History[[#This Row],[Option]],TRIM(RIGHT(SUBSTITUTE(Trade_History[[#This Row],[Symbol]], " ", REPT(" ", 100)), 100)),FALSE)</f>
        <v>Call</v>
      </c>
      <c r="O94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46010</v>
      </c>
    </row>
    <row r="95" spans="1:15" x14ac:dyDescent="0.3">
      <c r="A95" s="7">
        <v>605921</v>
      </c>
      <c r="B95" t="s">
        <v>1385</v>
      </c>
      <c r="C95" s="16">
        <v>45377.625532407408</v>
      </c>
      <c r="D95" t="s">
        <v>1342</v>
      </c>
      <c r="E95">
        <v>5</v>
      </c>
      <c r="F95" s="6">
        <v>11.07</v>
      </c>
      <c r="G95" s="22"/>
      <c r="H95" s="22"/>
      <c r="I95" s="22"/>
      <c r="J95" s="22"/>
      <c r="K95" s="2">
        <f>Trade_History[[#This Row],[Quantity]]*Trade_History[[#This Row],[Price]]</f>
        <v>55.35</v>
      </c>
      <c r="L95" s="5" t="b">
        <f>IF(ISNUMBER(SEARCH("TSLA",Trade_History[[#This Row],[Symbol]])),TRUE,FALSE)</f>
        <v>1</v>
      </c>
      <c r="M95" s="5" t="b">
        <f>IF(AND(Trade_History[[#This Row],[TSLA]],ISNUMBER(SEARCH(" ",Trade_History[[#This Row],[Symbol]]))),TRUE,FALSE)</f>
        <v>1</v>
      </c>
      <c r="N95" s="5" t="str">
        <f>IF(Trade_History[[#This Row],[Option]],TRIM(RIGHT(SUBSTITUTE(Trade_History[[#This Row],[Symbol]], " ", REPT(" ", 100)), 100)),FALSE)</f>
        <v>Call</v>
      </c>
      <c r="O95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46191</v>
      </c>
    </row>
    <row r="96" spans="1:15" x14ac:dyDescent="0.3">
      <c r="A96" s="7">
        <v>605922</v>
      </c>
      <c r="B96" t="s">
        <v>1386</v>
      </c>
      <c r="C96" s="16">
        <v>45377.625532407408</v>
      </c>
      <c r="D96" t="s">
        <v>1342</v>
      </c>
      <c r="E96">
        <v>2</v>
      </c>
      <c r="F96" s="6">
        <v>4.67</v>
      </c>
      <c r="G96" s="22"/>
      <c r="H96" s="22"/>
      <c r="I96" s="22"/>
      <c r="J96" s="22"/>
      <c r="K96" s="2">
        <f>Trade_History[[#This Row],[Quantity]]*Trade_History[[#This Row],[Price]]</f>
        <v>9.34</v>
      </c>
      <c r="L96" s="5" t="b">
        <f>IF(ISNUMBER(SEARCH("TSLA",Trade_History[[#This Row],[Symbol]])),TRUE,FALSE)</f>
        <v>1</v>
      </c>
      <c r="M96" s="5" t="b">
        <f>IF(AND(Trade_History[[#This Row],[TSLA]],ISNUMBER(SEARCH(" ",Trade_History[[#This Row],[Symbol]]))),TRUE,FALSE)</f>
        <v>1</v>
      </c>
      <c r="N96" s="5" t="str">
        <f>IF(Trade_History[[#This Row],[Option]],TRIM(RIGHT(SUBSTITUTE(Trade_History[[#This Row],[Symbol]], " ", REPT(" ", 100)), 100)),FALSE)</f>
        <v>Call</v>
      </c>
      <c r="O96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46010</v>
      </c>
    </row>
    <row r="97" spans="1:15" x14ac:dyDescent="0.3">
      <c r="A97" s="7">
        <v>605920</v>
      </c>
      <c r="B97" t="s">
        <v>1379</v>
      </c>
      <c r="C97" s="16">
        <v>45377.625532407408</v>
      </c>
      <c r="D97" t="s">
        <v>1366</v>
      </c>
      <c r="E97">
        <v>1</v>
      </c>
      <c r="F97" s="6">
        <v>11.69</v>
      </c>
      <c r="G97" s="22"/>
      <c r="H97" s="22"/>
      <c r="I97" s="22"/>
      <c r="J97" s="22"/>
      <c r="K97" s="2">
        <f>Trade_History[[#This Row],[Quantity]]*Trade_History[[#This Row],[Price]]</f>
        <v>11.69</v>
      </c>
      <c r="L97" s="5" t="b">
        <f>IF(ISNUMBER(SEARCH("TSLA",Trade_History[[#This Row],[Symbol]])),TRUE,FALSE)</f>
        <v>1</v>
      </c>
      <c r="M97" s="5" t="b">
        <f>IF(AND(Trade_History[[#This Row],[TSLA]],ISNUMBER(SEARCH(" ",Trade_History[[#This Row],[Symbol]]))),TRUE,FALSE)</f>
        <v>1</v>
      </c>
      <c r="N97" s="5" t="str">
        <f>IF(Trade_History[[#This Row],[Option]],TRIM(RIGHT(SUBSTITUTE(Trade_History[[#This Row],[Symbol]], " ", REPT(" ", 100)), 100)),FALSE)</f>
        <v>Call</v>
      </c>
      <c r="O97" s="17">
        <f>IF(AND(Trade_History[[#This Row],[TSLA]],Trade_History[[#This Row],[Option]]),
IF(LEN(Trade_History[[#This Row],[Symbol]])-LEN(SUBSTITUTE(Trade_History[[#This Row],[Symbol]], " ", ""))=4,
DATE(MID(Trade_History[[#This Row],[Symbol]],10,4),MONTH(MID(Trade_History[[#This Row],[Symbol]],6,3)&amp;1), 1 + DAY(DATE(MID(Trade_History[[#This Row],[Symbol]],10,4), MONTH(MID(Trade_History[[#This Row],[Symbol]],6,3)&amp;1), 1+7*3)-WEEKDAY(DATE(MID(Trade_History[[#This Row],[Symbol]],10,4), MONTH(MID(Trade_History[[#This Row],[Symbol]],6,3)&amp;1), 1+7*3)-6))-1),
DATE(MID(Trade_History[[#This Row],[Symbol]],13,4),MONTH(MID(Trade_History[[#This Row],[Symbol]],6,3)&amp;1),(MID(Trade_History[[#This Row],[Symbol]],10,2)))),
FALSE)</f>
        <v>46010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202B-E482-4F07-B881-5288E73ADE18}">
  <sheetPr>
    <tabColor theme="9"/>
  </sheetPr>
  <dimension ref="A1:F342"/>
  <sheetViews>
    <sheetView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20.5546875" bestFit="1" customWidth="1"/>
    <col min="2" max="2" width="19.77734375" customWidth="1"/>
    <col min="3" max="3" width="113.6640625" customWidth="1"/>
    <col min="4" max="6" width="15.77734375" style="7" customWidth="1"/>
    <col min="8" max="8" width="19.77734375" customWidth="1"/>
  </cols>
  <sheetData>
    <row r="1" spans="1:6" s="15" customFormat="1" x14ac:dyDescent="0.3">
      <c r="A1" s="11" t="s">
        <v>0</v>
      </c>
      <c r="B1" s="11" t="s">
        <v>4</v>
      </c>
      <c r="C1" s="11" t="s">
        <v>1571</v>
      </c>
      <c r="D1" s="14" t="s">
        <v>2008</v>
      </c>
      <c r="E1" s="14" t="s">
        <v>2007</v>
      </c>
      <c r="F1" s="14" t="s">
        <v>2001</v>
      </c>
    </row>
    <row r="2" spans="1:6" x14ac:dyDescent="0.3">
      <c r="A2" t="s">
        <v>1572</v>
      </c>
      <c r="B2" s="6">
        <v>568.79</v>
      </c>
      <c r="C2" t="s">
        <v>1573</v>
      </c>
      <c r="D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" s="5"/>
    </row>
    <row r="3" spans="1:6" x14ac:dyDescent="0.3">
      <c r="A3" t="s">
        <v>1572</v>
      </c>
      <c r="B3" s="6">
        <v>568.79</v>
      </c>
      <c r="C3" t="s">
        <v>1573</v>
      </c>
      <c r="D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3" s="5"/>
    </row>
    <row r="4" spans="1:6" x14ac:dyDescent="0.3">
      <c r="A4" t="s">
        <v>1572</v>
      </c>
      <c r="B4" s="6">
        <v>568.79</v>
      </c>
      <c r="C4" t="s">
        <v>1573</v>
      </c>
      <c r="D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4" s="5"/>
    </row>
    <row r="5" spans="1:6" x14ac:dyDescent="0.3">
      <c r="A5" t="s">
        <v>1572</v>
      </c>
      <c r="B5" s="6">
        <v>568.79</v>
      </c>
      <c r="C5" t="s">
        <v>1573</v>
      </c>
      <c r="D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5" s="5"/>
    </row>
    <row r="6" spans="1:6" x14ac:dyDescent="0.3">
      <c r="A6" t="s">
        <v>1574</v>
      </c>
      <c r="B6" s="6">
        <v>-568.79</v>
      </c>
      <c r="C6" t="s">
        <v>1575</v>
      </c>
      <c r="D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6" s="5"/>
    </row>
    <row r="7" spans="1:6" x14ac:dyDescent="0.3">
      <c r="A7" t="s">
        <v>1576</v>
      </c>
      <c r="B7" s="6">
        <v>-568.79</v>
      </c>
      <c r="C7" t="s">
        <v>1575</v>
      </c>
      <c r="D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7" s="5"/>
    </row>
    <row r="8" spans="1:6" x14ac:dyDescent="0.3">
      <c r="A8" t="s">
        <v>1577</v>
      </c>
      <c r="B8" s="6">
        <v>-568.79</v>
      </c>
      <c r="C8" t="s">
        <v>1575</v>
      </c>
      <c r="D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8" s="5"/>
    </row>
    <row r="9" spans="1:6" x14ac:dyDescent="0.3">
      <c r="A9" t="s">
        <v>1578</v>
      </c>
      <c r="B9" s="6">
        <v>2E-3</v>
      </c>
      <c r="C9" t="s">
        <v>1575</v>
      </c>
      <c r="D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9" s="5"/>
    </row>
    <row r="10" spans="1:6" x14ac:dyDescent="0.3">
      <c r="A10" t="s">
        <v>1579</v>
      </c>
      <c r="B10" s="6">
        <v>541.5</v>
      </c>
      <c r="C10" t="s">
        <v>1580</v>
      </c>
      <c r="D1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0" s="5"/>
    </row>
    <row r="11" spans="1:6" x14ac:dyDescent="0.3">
      <c r="A11" t="s">
        <v>1579</v>
      </c>
      <c r="B11" s="6">
        <v>541.5</v>
      </c>
      <c r="C11" t="s">
        <v>1580</v>
      </c>
      <c r="D1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1" s="5"/>
    </row>
    <row r="12" spans="1:6" x14ac:dyDescent="0.3">
      <c r="A12" t="s">
        <v>1579</v>
      </c>
      <c r="B12" s="6">
        <v>541.5</v>
      </c>
      <c r="C12" t="s">
        <v>1580</v>
      </c>
      <c r="D1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2" s="5"/>
    </row>
    <row r="13" spans="1:6" x14ac:dyDescent="0.3">
      <c r="A13" t="s">
        <v>1579</v>
      </c>
      <c r="B13" s="6">
        <v>541.5</v>
      </c>
      <c r="C13" t="s">
        <v>1580</v>
      </c>
      <c r="D1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3" s="5"/>
    </row>
    <row r="14" spans="1:6" x14ac:dyDescent="0.3">
      <c r="A14" t="s">
        <v>1581</v>
      </c>
      <c r="B14" s="6">
        <v>-8</v>
      </c>
      <c r="C14" t="s">
        <v>1582</v>
      </c>
      <c r="D1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4" s="5"/>
    </row>
    <row r="15" spans="1:6" x14ac:dyDescent="0.3">
      <c r="A15" t="s">
        <v>1581</v>
      </c>
      <c r="B15" s="6">
        <v>-8</v>
      </c>
      <c r="C15" t="s">
        <v>1582</v>
      </c>
      <c r="D1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" s="5"/>
    </row>
    <row r="16" spans="1:6" x14ac:dyDescent="0.3">
      <c r="A16" t="s">
        <v>1581</v>
      </c>
      <c r="B16" s="6">
        <v>-8</v>
      </c>
      <c r="C16" t="s">
        <v>1582</v>
      </c>
      <c r="D1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" s="5"/>
    </row>
    <row r="17" spans="1:6" x14ac:dyDescent="0.3">
      <c r="A17" t="s">
        <v>1581</v>
      </c>
      <c r="B17" s="6">
        <v>-8</v>
      </c>
      <c r="C17" t="s">
        <v>1582</v>
      </c>
      <c r="D1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" s="5"/>
    </row>
    <row r="18" spans="1:6" x14ac:dyDescent="0.3">
      <c r="A18" t="s">
        <v>1583</v>
      </c>
      <c r="B18" s="6">
        <v>-541.5</v>
      </c>
      <c r="C18" t="s">
        <v>1575</v>
      </c>
      <c r="D1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8" s="5"/>
    </row>
    <row r="19" spans="1:6" x14ac:dyDescent="0.3">
      <c r="A19" t="s">
        <v>1584</v>
      </c>
      <c r="B19" s="6">
        <v>-541.5</v>
      </c>
      <c r="C19" t="s">
        <v>1575</v>
      </c>
      <c r="D1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9" s="5"/>
    </row>
    <row r="20" spans="1:6" x14ac:dyDescent="0.3">
      <c r="A20" t="s">
        <v>1585</v>
      </c>
      <c r="B20" s="6">
        <v>-541.5</v>
      </c>
      <c r="C20" t="s">
        <v>1575</v>
      </c>
      <c r="D2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0" s="5"/>
    </row>
    <row r="21" spans="1:6" x14ac:dyDescent="0.3">
      <c r="A21" t="s">
        <v>1586</v>
      </c>
      <c r="B21" s="6">
        <v>8</v>
      </c>
      <c r="C21" t="s">
        <v>1575</v>
      </c>
      <c r="D2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" s="5"/>
    </row>
    <row r="22" spans="1:6" x14ac:dyDescent="0.3">
      <c r="A22" t="s">
        <v>1587</v>
      </c>
      <c r="B22" s="6">
        <v>8</v>
      </c>
      <c r="C22" t="s">
        <v>1575</v>
      </c>
      <c r="D2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" s="5"/>
    </row>
    <row r="23" spans="1:6" x14ac:dyDescent="0.3">
      <c r="A23" t="s">
        <v>1588</v>
      </c>
      <c r="B23" s="6">
        <v>8</v>
      </c>
      <c r="C23" t="s">
        <v>1575</v>
      </c>
      <c r="D2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3" s="5"/>
    </row>
    <row r="24" spans="1:6" x14ac:dyDescent="0.3">
      <c r="A24" t="s">
        <v>1589</v>
      </c>
      <c r="B24" s="6">
        <v>-8.9499999999999993</v>
      </c>
      <c r="C24" t="s">
        <v>1590</v>
      </c>
      <c r="D2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4" s="5"/>
    </row>
    <row r="25" spans="1:6" x14ac:dyDescent="0.3">
      <c r="A25" t="s">
        <v>1589</v>
      </c>
      <c r="B25" s="6">
        <v>8.9499999999999993</v>
      </c>
      <c r="C25" t="s">
        <v>1591</v>
      </c>
      <c r="D2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" s="5"/>
    </row>
    <row r="26" spans="1:6" x14ac:dyDescent="0.3">
      <c r="A26" t="s">
        <v>1589</v>
      </c>
      <c r="B26" s="6">
        <v>-8.9499999999999993</v>
      </c>
      <c r="C26" t="s">
        <v>1592</v>
      </c>
      <c r="D2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" s="5"/>
    </row>
    <row r="27" spans="1:6" x14ac:dyDescent="0.3">
      <c r="A27" t="s">
        <v>1589</v>
      </c>
      <c r="B27" s="6">
        <v>-8.9499999999999993</v>
      </c>
      <c r="C27" t="s">
        <v>1590</v>
      </c>
      <c r="D2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" s="5"/>
    </row>
    <row r="28" spans="1:6" x14ac:dyDescent="0.3">
      <c r="A28" t="s">
        <v>1589</v>
      </c>
      <c r="B28" s="6">
        <v>8.9499999999999993</v>
      </c>
      <c r="C28" t="s">
        <v>1591</v>
      </c>
      <c r="D2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" s="5"/>
    </row>
    <row r="29" spans="1:6" x14ac:dyDescent="0.3">
      <c r="A29" t="s">
        <v>1589</v>
      </c>
      <c r="B29" s="6">
        <v>-8.9499999999999993</v>
      </c>
      <c r="C29" t="s">
        <v>1592</v>
      </c>
      <c r="D2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" s="5"/>
    </row>
    <row r="30" spans="1:6" x14ac:dyDescent="0.3">
      <c r="A30" t="s">
        <v>1589</v>
      </c>
      <c r="B30" s="6">
        <v>-8.9499999999999993</v>
      </c>
      <c r="C30" t="s">
        <v>1590</v>
      </c>
      <c r="D3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" s="5"/>
    </row>
    <row r="31" spans="1:6" x14ac:dyDescent="0.3">
      <c r="A31" t="s">
        <v>1589</v>
      </c>
      <c r="B31" s="6">
        <v>8.9499999999999993</v>
      </c>
      <c r="C31" t="s">
        <v>1591</v>
      </c>
      <c r="D3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" s="5"/>
    </row>
    <row r="32" spans="1:6" x14ac:dyDescent="0.3">
      <c r="A32" t="s">
        <v>1589</v>
      </c>
      <c r="B32" s="6">
        <v>-8.9499999999999993</v>
      </c>
      <c r="C32" t="s">
        <v>1592</v>
      </c>
      <c r="D3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" s="5"/>
    </row>
    <row r="33" spans="1:6" x14ac:dyDescent="0.3">
      <c r="A33" t="s">
        <v>1589</v>
      </c>
      <c r="B33" s="6">
        <v>-8.9499999999999993</v>
      </c>
      <c r="C33" t="s">
        <v>1590</v>
      </c>
      <c r="D3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" s="5"/>
    </row>
    <row r="34" spans="1:6" x14ac:dyDescent="0.3">
      <c r="A34" t="s">
        <v>1589</v>
      </c>
      <c r="B34" s="6">
        <v>8.9499999999999993</v>
      </c>
      <c r="C34" t="s">
        <v>1591</v>
      </c>
      <c r="D3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4" s="5"/>
    </row>
    <row r="35" spans="1:6" x14ac:dyDescent="0.3">
      <c r="A35" t="s">
        <v>1589</v>
      </c>
      <c r="B35" s="6">
        <v>-8.9499999999999993</v>
      </c>
      <c r="C35" t="s">
        <v>1592</v>
      </c>
      <c r="D3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5" s="5"/>
    </row>
    <row r="36" spans="1:6" x14ac:dyDescent="0.3">
      <c r="A36" t="s">
        <v>1589</v>
      </c>
      <c r="B36" s="6">
        <v>-8.9499999999999993</v>
      </c>
      <c r="C36" t="s">
        <v>1590</v>
      </c>
      <c r="D3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6" s="5"/>
    </row>
    <row r="37" spans="1:6" x14ac:dyDescent="0.3">
      <c r="A37" t="s">
        <v>1589</v>
      </c>
      <c r="B37" s="6">
        <v>8.9499999999999993</v>
      </c>
      <c r="C37" t="s">
        <v>1591</v>
      </c>
      <c r="D3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7" s="5"/>
    </row>
    <row r="38" spans="1:6" x14ac:dyDescent="0.3">
      <c r="A38" t="s">
        <v>1589</v>
      </c>
      <c r="B38" s="6">
        <v>-8.9499999999999993</v>
      </c>
      <c r="C38" t="s">
        <v>1592</v>
      </c>
      <c r="D3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8" s="5"/>
    </row>
    <row r="39" spans="1:6" x14ac:dyDescent="0.3">
      <c r="A39" t="s">
        <v>1589</v>
      </c>
      <c r="B39" s="6">
        <v>-8.9499999999999993</v>
      </c>
      <c r="C39" t="s">
        <v>1590</v>
      </c>
      <c r="D3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9" s="5"/>
    </row>
    <row r="40" spans="1:6" x14ac:dyDescent="0.3">
      <c r="A40" t="s">
        <v>1589</v>
      </c>
      <c r="B40" s="6">
        <v>8.9499999999999993</v>
      </c>
      <c r="C40" t="s">
        <v>1591</v>
      </c>
      <c r="D4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0" s="5"/>
    </row>
    <row r="41" spans="1:6" x14ac:dyDescent="0.3">
      <c r="A41" t="s">
        <v>1589</v>
      </c>
      <c r="B41" s="6">
        <v>-8.9499999999999993</v>
      </c>
      <c r="C41" t="s">
        <v>1592</v>
      </c>
      <c r="D4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1" s="5"/>
    </row>
    <row r="42" spans="1:6" x14ac:dyDescent="0.3">
      <c r="A42" t="s">
        <v>1589</v>
      </c>
      <c r="B42" s="6">
        <v>-8.9499999999999993</v>
      </c>
      <c r="C42" t="s">
        <v>1590</v>
      </c>
      <c r="D4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2" s="5"/>
    </row>
    <row r="43" spans="1:6" x14ac:dyDescent="0.3">
      <c r="A43" t="s">
        <v>1589</v>
      </c>
      <c r="B43" s="6">
        <v>8.9499999999999993</v>
      </c>
      <c r="C43" t="s">
        <v>1591</v>
      </c>
      <c r="D4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3" s="5"/>
    </row>
    <row r="44" spans="1:6" x14ac:dyDescent="0.3">
      <c r="A44" t="s">
        <v>1589</v>
      </c>
      <c r="B44" s="6">
        <v>-8.9499999999999993</v>
      </c>
      <c r="C44" t="s">
        <v>1592</v>
      </c>
      <c r="D4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4" s="5"/>
    </row>
    <row r="45" spans="1:6" x14ac:dyDescent="0.3">
      <c r="A45" t="s">
        <v>1589</v>
      </c>
      <c r="B45" s="6">
        <v>-8.9499999999999993</v>
      </c>
      <c r="C45" t="s">
        <v>1590</v>
      </c>
      <c r="D4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5" s="5"/>
    </row>
    <row r="46" spans="1:6" x14ac:dyDescent="0.3">
      <c r="A46" t="s">
        <v>1589</v>
      </c>
      <c r="B46" s="6">
        <v>8.9499999999999993</v>
      </c>
      <c r="C46" t="s">
        <v>1591</v>
      </c>
      <c r="D4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6" s="5"/>
    </row>
    <row r="47" spans="1:6" x14ac:dyDescent="0.3">
      <c r="A47" t="s">
        <v>1589</v>
      </c>
      <c r="B47" s="6">
        <v>-8.9499999999999993</v>
      </c>
      <c r="C47" t="s">
        <v>1592</v>
      </c>
      <c r="D4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7" s="5"/>
    </row>
    <row r="48" spans="1:6" x14ac:dyDescent="0.3">
      <c r="A48" t="s">
        <v>1593</v>
      </c>
      <c r="B48" s="6">
        <v>8.9499999999999993</v>
      </c>
      <c r="C48" t="s">
        <v>1575</v>
      </c>
      <c r="D4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8" s="5"/>
    </row>
    <row r="49" spans="1:6" x14ac:dyDescent="0.3">
      <c r="A49" t="s">
        <v>1594</v>
      </c>
      <c r="B49" s="6">
        <v>8.9499999999999993</v>
      </c>
      <c r="C49" t="s">
        <v>1575</v>
      </c>
      <c r="D4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4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49" s="5"/>
    </row>
    <row r="50" spans="1:6" x14ac:dyDescent="0.3">
      <c r="A50" t="s">
        <v>1595</v>
      </c>
      <c r="B50" s="6">
        <v>8.9499999999999993</v>
      </c>
      <c r="C50" t="s">
        <v>1575</v>
      </c>
      <c r="D5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0" s="5"/>
    </row>
    <row r="51" spans="1:6" x14ac:dyDescent="0.3">
      <c r="A51" t="s">
        <v>1596</v>
      </c>
      <c r="B51" s="6">
        <v>8.9499999999999993</v>
      </c>
      <c r="C51" t="s">
        <v>1575</v>
      </c>
      <c r="D5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1" s="5"/>
    </row>
    <row r="52" spans="1:6" x14ac:dyDescent="0.3">
      <c r="A52" t="s">
        <v>1597</v>
      </c>
      <c r="B52" s="6">
        <v>8.9499999999999993</v>
      </c>
      <c r="C52" t="s">
        <v>1575</v>
      </c>
      <c r="D5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2" s="5"/>
    </row>
    <row r="53" spans="1:6" x14ac:dyDescent="0.3">
      <c r="A53" t="s">
        <v>1598</v>
      </c>
      <c r="B53" s="6">
        <v>8.9499999999999993</v>
      </c>
      <c r="C53" t="s">
        <v>1575</v>
      </c>
      <c r="D5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3" s="5"/>
    </row>
    <row r="54" spans="1:6" x14ac:dyDescent="0.3">
      <c r="A54" t="s">
        <v>1599</v>
      </c>
      <c r="B54" s="6">
        <v>8.9499999999999993</v>
      </c>
      <c r="C54" t="s">
        <v>1575</v>
      </c>
      <c r="D5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4" s="5"/>
    </row>
    <row r="55" spans="1:6" x14ac:dyDescent="0.3">
      <c r="A55" t="s">
        <v>1600</v>
      </c>
      <c r="B55" s="6">
        <v>-8.9499999999999993</v>
      </c>
      <c r="C55" t="s">
        <v>1601</v>
      </c>
      <c r="D5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5" s="5"/>
    </row>
    <row r="56" spans="1:6" x14ac:dyDescent="0.3">
      <c r="A56" t="s">
        <v>1600</v>
      </c>
      <c r="B56" s="6">
        <v>8.9499999999999993</v>
      </c>
      <c r="C56" t="s">
        <v>1602</v>
      </c>
      <c r="D5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6" s="5"/>
    </row>
    <row r="57" spans="1:6" x14ac:dyDescent="0.3">
      <c r="A57" t="s">
        <v>1600</v>
      </c>
      <c r="B57" s="6">
        <v>-8.9499999999999993</v>
      </c>
      <c r="C57" t="s">
        <v>1603</v>
      </c>
      <c r="D5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7" s="5"/>
    </row>
    <row r="58" spans="1:6" x14ac:dyDescent="0.3">
      <c r="A58" t="s">
        <v>1604</v>
      </c>
      <c r="B58" s="6">
        <v>-8.9499999999999993</v>
      </c>
      <c r="C58" t="s">
        <v>1605</v>
      </c>
      <c r="D5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8" s="5"/>
    </row>
    <row r="59" spans="1:6" x14ac:dyDescent="0.3">
      <c r="A59" t="s">
        <v>1604</v>
      </c>
      <c r="B59" s="6">
        <v>8.9499999999999993</v>
      </c>
      <c r="C59" t="s">
        <v>1606</v>
      </c>
      <c r="D5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5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59" s="5"/>
    </row>
    <row r="60" spans="1:6" x14ac:dyDescent="0.3">
      <c r="A60" t="s">
        <v>1604</v>
      </c>
      <c r="B60" s="6">
        <v>-8.9499999999999993</v>
      </c>
      <c r="C60" t="s">
        <v>1607</v>
      </c>
      <c r="D6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0" s="5"/>
    </row>
    <row r="61" spans="1:6" x14ac:dyDescent="0.3">
      <c r="A61" t="s">
        <v>1608</v>
      </c>
      <c r="B61" s="6">
        <v>-8.9499999999999993</v>
      </c>
      <c r="C61" t="s">
        <v>1609</v>
      </c>
      <c r="D6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1" s="5"/>
    </row>
    <row r="62" spans="1:6" x14ac:dyDescent="0.3">
      <c r="A62" t="s">
        <v>1608</v>
      </c>
      <c r="B62" s="6">
        <v>8.9499999999999993</v>
      </c>
      <c r="C62" t="s">
        <v>1610</v>
      </c>
      <c r="D6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2" s="5"/>
    </row>
    <row r="63" spans="1:6" x14ac:dyDescent="0.3">
      <c r="A63" t="s">
        <v>1608</v>
      </c>
      <c r="B63" s="6">
        <v>-8.9499999999999993</v>
      </c>
      <c r="C63" t="s">
        <v>1611</v>
      </c>
      <c r="D6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3" s="5"/>
    </row>
    <row r="64" spans="1:6" x14ac:dyDescent="0.3">
      <c r="A64" t="s">
        <v>1612</v>
      </c>
      <c r="B64" s="6">
        <v>-8.9499999999999993</v>
      </c>
      <c r="C64" t="s">
        <v>1613</v>
      </c>
      <c r="D6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4" s="5"/>
    </row>
    <row r="65" spans="1:6" x14ac:dyDescent="0.3">
      <c r="A65" t="s">
        <v>1612</v>
      </c>
      <c r="B65" s="6">
        <v>8.9499999999999993</v>
      </c>
      <c r="C65" t="s">
        <v>1614</v>
      </c>
      <c r="D6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5" s="5"/>
    </row>
    <row r="66" spans="1:6" x14ac:dyDescent="0.3">
      <c r="A66" t="s">
        <v>1612</v>
      </c>
      <c r="B66" s="6">
        <v>-8.9499999999999993</v>
      </c>
      <c r="C66" t="s">
        <v>1615</v>
      </c>
      <c r="D6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6" s="5"/>
    </row>
    <row r="67" spans="1:6" x14ac:dyDescent="0.3">
      <c r="A67" t="s">
        <v>1616</v>
      </c>
      <c r="B67" s="6">
        <v>535</v>
      </c>
      <c r="C67" t="s">
        <v>1617</v>
      </c>
      <c r="D6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6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67" s="5"/>
    </row>
    <row r="68" spans="1:6" x14ac:dyDescent="0.3">
      <c r="A68" t="s">
        <v>1618</v>
      </c>
      <c r="B68" s="6">
        <v>-8</v>
      </c>
      <c r="C68" t="s">
        <v>1619</v>
      </c>
      <c r="D6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8" s="5"/>
    </row>
    <row r="69" spans="1:6" x14ac:dyDescent="0.3">
      <c r="A69" t="s">
        <v>1618</v>
      </c>
      <c r="B69" s="6">
        <v>-8</v>
      </c>
      <c r="C69" t="s">
        <v>1619</v>
      </c>
      <c r="D6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6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69" s="5"/>
    </row>
    <row r="70" spans="1:6" x14ac:dyDescent="0.3">
      <c r="A70" t="s">
        <v>1620</v>
      </c>
      <c r="B70" s="6">
        <v>8</v>
      </c>
      <c r="C70" t="s">
        <v>1575</v>
      </c>
      <c r="D7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0" s="5"/>
    </row>
    <row r="71" spans="1:6" x14ac:dyDescent="0.3">
      <c r="A71" t="s">
        <v>1621</v>
      </c>
      <c r="B71" s="6">
        <v>-8.9499999999999993</v>
      </c>
      <c r="C71" t="s">
        <v>1622</v>
      </c>
      <c r="D7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1" s="5"/>
    </row>
    <row r="72" spans="1:6" x14ac:dyDescent="0.3">
      <c r="A72" t="s">
        <v>1621</v>
      </c>
      <c r="B72" s="6">
        <v>8.9499999999999993</v>
      </c>
      <c r="C72" t="s">
        <v>1623</v>
      </c>
      <c r="D7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2" s="5"/>
    </row>
    <row r="73" spans="1:6" x14ac:dyDescent="0.3">
      <c r="A73" t="s">
        <v>1621</v>
      </c>
      <c r="B73" s="6">
        <v>-8.9499999999999993</v>
      </c>
      <c r="C73" t="s">
        <v>1624</v>
      </c>
      <c r="D7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3" s="5"/>
    </row>
    <row r="74" spans="1:6" x14ac:dyDescent="0.3">
      <c r="A74" t="s">
        <v>1625</v>
      </c>
      <c r="B74" s="6">
        <v>-8.9499999999999993</v>
      </c>
      <c r="C74" t="s">
        <v>1626</v>
      </c>
      <c r="D7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4" s="5"/>
    </row>
    <row r="75" spans="1:6" x14ac:dyDescent="0.3">
      <c r="A75" t="s">
        <v>1625</v>
      </c>
      <c r="B75" s="6">
        <v>8.9499999999999993</v>
      </c>
      <c r="C75" t="s">
        <v>1627</v>
      </c>
      <c r="D7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5" s="5"/>
    </row>
    <row r="76" spans="1:6" x14ac:dyDescent="0.3">
      <c r="A76" t="s">
        <v>1625</v>
      </c>
      <c r="B76" s="6">
        <v>-8.9499999999999993</v>
      </c>
      <c r="C76" t="s">
        <v>1628</v>
      </c>
      <c r="D7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6" s="5"/>
    </row>
    <row r="77" spans="1:6" x14ac:dyDescent="0.3">
      <c r="A77" t="s">
        <v>1629</v>
      </c>
      <c r="B77" s="6">
        <v>531.25</v>
      </c>
      <c r="C77" t="s">
        <v>1630</v>
      </c>
      <c r="D7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7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77" s="5"/>
    </row>
    <row r="78" spans="1:6" x14ac:dyDescent="0.3">
      <c r="A78" t="s">
        <v>1631</v>
      </c>
      <c r="B78" s="6">
        <v>-8.9499999999999993</v>
      </c>
      <c r="C78" t="s">
        <v>1632</v>
      </c>
      <c r="D7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8" s="5"/>
    </row>
    <row r="79" spans="1:6" x14ac:dyDescent="0.3">
      <c r="A79" t="s">
        <v>1631</v>
      </c>
      <c r="B79" s="6">
        <v>8.9499999999999993</v>
      </c>
      <c r="C79" t="s">
        <v>1633</v>
      </c>
      <c r="D7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7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79" s="5"/>
    </row>
    <row r="80" spans="1:6" x14ac:dyDescent="0.3">
      <c r="A80" t="s">
        <v>1631</v>
      </c>
      <c r="B80" s="6">
        <v>-8</v>
      </c>
      <c r="C80" t="s">
        <v>1634</v>
      </c>
      <c r="D8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0" s="5"/>
    </row>
    <row r="81" spans="1:6" x14ac:dyDescent="0.3">
      <c r="A81" t="s">
        <v>1631</v>
      </c>
      <c r="B81" s="6">
        <v>-8.9499999999999993</v>
      </c>
      <c r="C81" t="s">
        <v>1635</v>
      </c>
      <c r="D8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1" s="5"/>
    </row>
    <row r="82" spans="1:6" x14ac:dyDescent="0.3">
      <c r="A82" t="s">
        <v>1636</v>
      </c>
      <c r="B82" s="6">
        <v>-8.9499999999999993</v>
      </c>
      <c r="C82" t="s">
        <v>1637</v>
      </c>
      <c r="D8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2" s="5"/>
    </row>
    <row r="83" spans="1:6" x14ac:dyDescent="0.3">
      <c r="A83" t="s">
        <v>1636</v>
      </c>
      <c r="B83" s="6">
        <v>8.9499999999999993</v>
      </c>
      <c r="C83" t="s">
        <v>1638</v>
      </c>
      <c r="D8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3" s="5"/>
    </row>
    <row r="84" spans="1:6" x14ac:dyDescent="0.3">
      <c r="A84" t="s">
        <v>1636</v>
      </c>
      <c r="B84" s="6">
        <v>-8.9499999999999993</v>
      </c>
      <c r="C84" t="s">
        <v>1639</v>
      </c>
      <c r="D8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4" s="5"/>
    </row>
    <row r="85" spans="1:6" x14ac:dyDescent="0.3">
      <c r="A85" t="s">
        <v>1640</v>
      </c>
      <c r="B85" s="6">
        <v>66.02</v>
      </c>
      <c r="C85" t="s">
        <v>1575</v>
      </c>
      <c r="D8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8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85" s="5"/>
    </row>
    <row r="86" spans="1:6" x14ac:dyDescent="0.3">
      <c r="A86" t="s">
        <v>1641</v>
      </c>
      <c r="B86" s="6">
        <v>0</v>
      </c>
      <c r="D8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8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6" s="5"/>
    </row>
    <row r="87" spans="1:6" x14ac:dyDescent="0.3">
      <c r="A87" t="s">
        <v>1642</v>
      </c>
      <c r="B87" s="6">
        <v>-8.9499999999999993</v>
      </c>
      <c r="C87" t="s">
        <v>1643</v>
      </c>
      <c r="D8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7" s="5"/>
    </row>
    <row r="88" spans="1:6" x14ac:dyDescent="0.3">
      <c r="A88" t="s">
        <v>1642</v>
      </c>
      <c r="B88" s="6">
        <v>8.9499999999999993</v>
      </c>
      <c r="C88" t="s">
        <v>1644</v>
      </c>
      <c r="D8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8" s="5"/>
    </row>
    <row r="89" spans="1:6" x14ac:dyDescent="0.3">
      <c r="A89" t="s">
        <v>1642</v>
      </c>
      <c r="B89" s="6">
        <v>-8.9499999999999993</v>
      </c>
      <c r="C89" t="s">
        <v>1645</v>
      </c>
      <c r="D8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8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89" s="5"/>
    </row>
    <row r="90" spans="1:6" x14ac:dyDescent="0.3">
      <c r="A90" t="s">
        <v>1646</v>
      </c>
      <c r="B90" s="6">
        <v>1111.6300000000001</v>
      </c>
      <c r="C90" t="s">
        <v>1647</v>
      </c>
      <c r="D9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9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90" s="5"/>
    </row>
    <row r="91" spans="1:6" x14ac:dyDescent="0.3">
      <c r="A91" t="s">
        <v>1646</v>
      </c>
      <c r="B91" s="6">
        <v>0.82</v>
      </c>
      <c r="C91" t="s">
        <v>1648</v>
      </c>
      <c r="D9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9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1" s="5"/>
    </row>
    <row r="92" spans="1:6" x14ac:dyDescent="0.3">
      <c r="A92" t="s">
        <v>1649</v>
      </c>
      <c r="B92" s="6">
        <v>-8.9499999999999993</v>
      </c>
      <c r="C92" t="s">
        <v>1650</v>
      </c>
      <c r="D9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2" s="5"/>
    </row>
    <row r="93" spans="1:6" x14ac:dyDescent="0.3">
      <c r="A93" t="s">
        <v>1649</v>
      </c>
      <c r="B93" s="6">
        <v>8.9499999999999993</v>
      </c>
      <c r="C93" t="s">
        <v>1651</v>
      </c>
      <c r="D9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3" s="5"/>
    </row>
    <row r="94" spans="1:6" x14ac:dyDescent="0.3">
      <c r="A94" t="s">
        <v>1649</v>
      </c>
      <c r="B94" s="6">
        <v>-8.9499999999999993</v>
      </c>
      <c r="C94" t="s">
        <v>1652</v>
      </c>
      <c r="D9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4" s="5"/>
    </row>
    <row r="95" spans="1:6" x14ac:dyDescent="0.3">
      <c r="A95" t="s">
        <v>1653</v>
      </c>
      <c r="B95" s="6">
        <v>-8.9499999999999993</v>
      </c>
      <c r="C95" t="s">
        <v>1654</v>
      </c>
      <c r="D9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5" s="5"/>
    </row>
    <row r="96" spans="1:6" x14ac:dyDescent="0.3">
      <c r="A96" t="s">
        <v>1653</v>
      </c>
      <c r="B96" s="6">
        <v>8.9499999999999993</v>
      </c>
      <c r="C96" t="s">
        <v>1655</v>
      </c>
      <c r="D9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6" s="5"/>
    </row>
    <row r="97" spans="1:6" x14ac:dyDescent="0.3">
      <c r="A97" t="s">
        <v>1653</v>
      </c>
      <c r="B97" s="6">
        <v>-8.9499999999999993</v>
      </c>
      <c r="C97" t="s">
        <v>1656</v>
      </c>
      <c r="D9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7" s="5"/>
    </row>
    <row r="98" spans="1:6" x14ac:dyDescent="0.3">
      <c r="A98" t="s">
        <v>1657</v>
      </c>
      <c r="B98" s="6">
        <v>2188</v>
      </c>
      <c r="C98" t="s">
        <v>1658</v>
      </c>
      <c r="D9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9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98" s="5"/>
    </row>
    <row r="99" spans="1:6" x14ac:dyDescent="0.3">
      <c r="A99" t="s">
        <v>1659</v>
      </c>
      <c r="B99" s="6">
        <v>-8</v>
      </c>
      <c r="C99" t="s">
        <v>1660</v>
      </c>
      <c r="D9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9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99" s="5"/>
    </row>
    <row r="100" spans="1:6" x14ac:dyDescent="0.3">
      <c r="A100" t="s">
        <v>1661</v>
      </c>
      <c r="B100" s="6">
        <v>17</v>
      </c>
      <c r="C100" t="s">
        <v>1575</v>
      </c>
      <c r="D10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0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00" s="5"/>
    </row>
    <row r="101" spans="1:6" x14ac:dyDescent="0.3">
      <c r="A101" t="s">
        <v>1662</v>
      </c>
      <c r="B101" s="6">
        <v>2116</v>
      </c>
      <c r="C101" t="s">
        <v>1663</v>
      </c>
      <c r="D10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0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01" s="5"/>
    </row>
    <row r="102" spans="1:6" x14ac:dyDescent="0.3">
      <c r="A102" t="s">
        <v>1664</v>
      </c>
      <c r="B102" s="6">
        <v>-8</v>
      </c>
      <c r="C102" t="s">
        <v>1665</v>
      </c>
      <c r="D10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0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02" s="5"/>
    </row>
    <row r="103" spans="1:6" x14ac:dyDescent="0.3">
      <c r="A103" t="s">
        <v>1666</v>
      </c>
      <c r="B103" s="6">
        <v>-8</v>
      </c>
      <c r="C103" t="s">
        <v>1575</v>
      </c>
      <c r="D10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0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03" s="5"/>
    </row>
    <row r="104" spans="1:6" x14ac:dyDescent="0.3">
      <c r="A104" t="s">
        <v>1667</v>
      </c>
      <c r="B104" s="6">
        <v>-8.9499999999999993</v>
      </c>
      <c r="C104" t="s">
        <v>1668</v>
      </c>
      <c r="D10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0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04" s="5"/>
    </row>
    <row r="105" spans="1:6" x14ac:dyDescent="0.3">
      <c r="A105" t="s">
        <v>1667</v>
      </c>
      <c r="B105" s="6">
        <v>8.9499999999999993</v>
      </c>
      <c r="C105" t="s">
        <v>1669</v>
      </c>
      <c r="D10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0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05" s="5"/>
    </row>
    <row r="106" spans="1:6" x14ac:dyDescent="0.3">
      <c r="A106" t="s">
        <v>1667</v>
      </c>
      <c r="B106" s="6">
        <v>-8.9499999999999993</v>
      </c>
      <c r="C106" t="s">
        <v>1670</v>
      </c>
      <c r="D10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0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06" s="5"/>
    </row>
    <row r="107" spans="1:6" x14ac:dyDescent="0.3">
      <c r="A107" t="s">
        <v>1671</v>
      </c>
      <c r="B107" s="6">
        <v>8</v>
      </c>
      <c r="C107" t="s">
        <v>1575</v>
      </c>
      <c r="D10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0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07" s="5"/>
    </row>
    <row r="108" spans="1:6" x14ac:dyDescent="0.3">
      <c r="A108" t="s">
        <v>1672</v>
      </c>
      <c r="B108" s="6">
        <v>-8.9524000000000008</v>
      </c>
      <c r="C108" t="s">
        <v>1575</v>
      </c>
      <c r="D10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0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08" s="5"/>
    </row>
    <row r="109" spans="1:6" x14ac:dyDescent="0.3">
      <c r="A109" t="s">
        <v>1673</v>
      </c>
      <c r="B109" s="6">
        <v>2.5999999999999999E-3</v>
      </c>
      <c r="C109" t="s">
        <v>1575</v>
      </c>
      <c r="D10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0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09" s="5"/>
    </row>
    <row r="110" spans="1:6" x14ac:dyDescent="0.3">
      <c r="A110" t="s">
        <v>1674</v>
      </c>
      <c r="B110" s="6">
        <v>-0.1406</v>
      </c>
      <c r="C110" t="s">
        <v>1575</v>
      </c>
      <c r="D11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10" s="5"/>
    </row>
    <row r="111" spans="1:6" x14ac:dyDescent="0.3">
      <c r="A111" t="s">
        <v>1675</v>
      </c>
      <c r="B111" s="6">
        <v>-6.99</v>
      </c>
      <c r="C111" t="s">
        <v>1676</v>
      </c>
      <c r="D11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11" s="5"/>
    </row>
    <row r="112" spans="1:6" x14ac:dyDescent="0.3">
      <c r="A112" t="s">
        <v>1677</v>
      </c>
      <c r="B112" s="6">
        <v>-0.1845</v>
      </c>
      <c r="C112" t="s">
        <v>1575</v>
      </c>
      <c r="D11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12" s="5"/>
    </row>
    <row r="113" spans="1:6" x14ac:dyDescent="0.3">
      <c r="A113" t="s">
        <v>1678</v>
      </c>
      <c r="B113" s="6">
        <v>-23.76</v>
      </c>
      <c r="C113" t="s">
        <v>1679</v>
      </c>
      <c r="D11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13" s="5"/>
    </row>
    <row r="114" spans="1:6" x14ac:dyDescent="0.3">
      <c r="A114" t="s">
        <v>1680</v>
      </c>
      <c r="B114" s="6">
        <v>1617.25</v>
      </c>
      <c r="C114" t="s">
        <v>1681</v>
      </c>
      <c r="D11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14" s="5"/>
    </row>
    <row r="115" spans="1:6" x14ac:dyDescent="0.3">
      <c r="A115" t="s">
        <v>1682</v>
      </c>
      <c r="B115" s="6">
        <v>-2.5000000000000001E-3</v>
      </c>
      <c r="C115" t="s">
        <v>1575</v>
      </c>
      <c r="D11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15" s="5"/>
    </row>
    <row r="116" spans="1:6" x14ac:dyDescent="0.3">
      <c r="A116" t="s">
        <v>1683</v>
      </c>
      <c r="B116" s="6">
        <v>-8</v>
      </c>
      <c r="C116" t="s">
        <v>1684</v>
      </c>
      <c r="D11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1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16" s="5"/>
    </row>
    <row r="117" spans="1:6" x14ac:dyDescent="0.3">
      <c r="A117" t="s">
        <v>1685</v>
      </c>
      <c r="B117" s="6">
        <v>-39.119999999999997</v>
      </c>
      <c r="C117" t="s">
        <v>1686</v>
      </c>
      <c r="D11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1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17" s="5"/>
    </row>
    <row r="118" spans="1:6" x14ac:dyDescent="0.3">
      <c r="A118" t="s">
        <v>1687</v>
      </c>
      <c r="B118" s="6">
        <v>-8.9499999999999993</v>
      </c>
      <c r="C118" t="s">
        <v>1688</v>
      </c>
      <c r="D11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1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18" s="5"/>
    </row>
    <row r="119" spans="1:6" x14ac:dyDescent="0.3">
      <c r="A119" t="s">
        <v>1687</v>
      </c>
      <c r="B119" s="6">
        <v>8.9499999999999993</v>
      </c>
      <c r="C119" t="s">
        <v>1689</v>
      </c>
      <c r="D11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1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19" s="5"/>
    </row>
    <row r="120" spans="1:6" x14ac:dyDescent="0.3">
      <c r="A120" t="s">
        <v>1687</v>
      </c>
      <c r="B120" s="6">
        <v>-8.9499999999999993</v>
      </c>
      <c r="C120" t="s">
        <v>1690</v>
      </c>
      <c r="D12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2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20" s="5"/>
    </row>
    <row r="121" spans="1:6" x14ac:dyDescent="0.3">
      <c r="A121" t="s">
        <v>1691</v>
      </c>
      <c r="B121" s="6">
        <v>-62.88</v>
      </c>
      <c r="C121" t="s">
        <v>1692</v>
      </c>
      <c r="D12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21" s="5"/>
    </row>
    <row r="122" spans="1:6" x14ac:dyDescent="0.3">
      <c r="A122" t="s">
        <v>1693</v>
      </c>
      <c r="B122" s="6">
        <v>-8.9499999999999993</v>
      </c>
      <c r="C122" t="s">
        <v>1694</v>
      </c>
      <c r="D12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2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22" s="5"/>
    </row>
    <row r="123" spans="1:6" x14ac:dyDescent="0.3">
      <c r="A123" t="s">
        <v>1693</v>
      </c>
      <c r="B123" s="6">
        <v>8.9499999999999993</v>
      </c>
      <c r="C123" t="s">
        <v>1695</v>
      </c>
      <c r="D12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2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23" s="5"/>
    </row>
    <row r="124" spans="1:6" x14ac:dyDescent="0.3">
      <c r="A124" t="s">
        <v>1693</v>
      </c>
      <c r="B124" s="6">
        <v>-8.9499999999999993</v>
      </c>
      <c r="C124" t="s">
        <v>1696</v>
      </c>
      <c r="D12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2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24" s="5"/>
    </row>
    <row r="125" spans="1:6" x14ac:dyDescent="0.3">
      <c r="A125" t="s">
        <v>1697</v>
      </c>
      <c r="B125" s="6">
        <v>-219.03</v>
      </c>
      <c r="C125" t="s">
        <v>1698</v>
      </c>
      <c r="D12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25" s="5"/>
    </row>
    <row r="126" spans="1:6" x14ac:dyDescent="0.3">
      <c r="A126" t="s">
        <v>1699</v>
      </c>
      <c r="B126" s="6">
        <v>-0.4</v>
      </c>
      <c r="C126" t="s">
        <v>1575</v>
      </c>
      <c r="D12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26" s="5"/>
    </row>
    <row r="127" spans="1:6" x14ac:dyDescent="0.3">
      <c r="A127" t="s">
        <v>1700</v>
      </c>
      <c r="B127" s="6">
        <v>-0.56000000000000005</v>
      </c>
      <c r="C127" t="s">
        <v>1575</v>
      </c>
      <c r="D12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27" s="5"/>
    </row>
    <row r="128" spans="1:6" x14ac:dyDescent="0.3">
      <c r="A128" t="s">
        <v>1701</v>
      </c>
      <c r="B128" s="6">
        <v>-7.0000000000000007E-2</v>
      </c>
      <c r="C128" t="s">
        <v>1575</v>
      </c>
      <c r="D12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28" s="5"/>
    </row>
    <row r="129" spans="1:6" x14ac:dyDescent="0.3">
      <c r="A129" t="s">
        <v>1702</v>
      </c>
      <c r="B129" s="6">
        <v>4680</v>
      </c>
      <c r="C129" t="s">
        <v>1703</v>
      </c>
      <c r="D12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2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29" s="5"/>
    </row>
    <row r="130" spans="1:6" x14ac:dyDescent="0.3">
      <c r="A130" t="s">
        <v>1704</v>
      </c>
      <c r="B130" s="6">
        <v>-196.91</v>
      </c>
      <c r="C130" t="s">
        <v>1705</v>
      </c>
      <c r="D13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3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0" s="5"/>
    </row>
    <row r="131" spans="1:6" x14ac:dyDescent="0.3">
      <c r="A131" t="s">
        <v>1706</v>
      </c>
      <c r="B131" s="6">
        <v>-8.9499999999999993</v>
      </c>
      <c r="C131" t="s">
        <v>1707</v>
      </c>
      <c r="D13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3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1" s="5"/>
    </row>
    <row r="132" spans="1:6" x14ac:dyDescent="0.3">
      <c r="A132" t="s">
        <v>1706</v>
      </c>
      <c r="B132" s="6">
        <v>8.9499999999999993</v>
      </c>
      <c r="C132" t="s">
        <v>1708</v>
      </c>
      <c r="D13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3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2" s="5"/>
    </row>
    <row r="133" spans="1:6" x14ac:dyDescent="0.3">
      <c r="A133" t="s">
        <v>1706</v>
      </c>
      <c r="B133" s="6">
        <v>-8</v>
      </c>
      <c r="C133" t="s">
        <v>1709</v>
      </c>
      <c r="D13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3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3" s="5"/>
    </row>
    <row r="134" spans="1:6" x14ac:dyDescent="0.3">
      <c r="A134" t="s">
        <v>1706</v>
      </c>
      <c r="B134" s="6">
        <v>-8.9499999999999993</v>
      </c>
      <c r="C134" t="s">
        <v>1710</v>
      </c>
      <c r="D13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3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4" s="5"/>
    </row>
    <row r="135" spans="1:6" x14ac:dyDescent="0.3">
      <c r="A135" t="s">
        <v>1711</v>
      </c>
      <c r="B135" s="6">
        <v>-216.75</v>
      </c>
      <c r="C135" t="s">
        <v>1712</v>
      </c>
      <c r="D13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3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5" s="5"/>
    </row>
    <row r="136" spans="1:6" x14ac:dyDescent="0.3">
      <c r="A136" t="s">
        <v>1713</v>
      </c>
      <c r="B136" s="6">
        <v>-225.35</v>
      </c>
      <c r="C136" t="s">
        <v>1714</v>
      </c>
      <c r="D13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3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6" s="5"/>
    </row>
    <row r="137" spans="1:6" x14ac:dyDescent="0.3">
      <c r="A137" t="s">
        <v>1715</v>
      </c>
      <c r="B137" s="6">
        <v>-0.12</v>
      </c>
      <c r="C137" t="s">
        <v>1575</v>
      </c>
      <c r="D13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3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37" s="5"/>
    </row>
    <row r="138" spans="1:6" x14ac:dyDescent="0.3">
      <c r="A138" t="s">
        <v>1716</v>
      </c>
      <c r="B138" s="6">
        <v>-8.9499999999999993</v>
      </c>
      <c r="C138" t="s">
        <v>1717</v>
      </c>
      <c r="D13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3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8" s="5"/>
    </row>
    <row r="139" spans="1:6" x14ac:dyDescent="0.3">
      <c r="A139" t="s">
        <v>1716</v>
      </c>
      <c r="B139" s="6">
        <v>8.9499999999999993</v>
      </c>
      <c r="C139" t="s">
        <v>1718</v>
      </c>
      <c r="D13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3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39" s="5"/>
    </row>
    <row r="140" spans="1:6" x14ac:dyDescent="0.3">
      <c r="A140" t="s">
        <v>1716</v>
      </c>
      <c r="B140" s="6">
        <v>-8.9499999999999993</v>
      </c>
      <c r="C140" t="s">
        <v>1719</v>
      </c>
      <c r="D14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4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40" s="5"/>
    </row>
    <row r="141" spans="1:6" x14ac:dyDescent="0.3">
      <c r="A141" t="s">
        <v>1720</v>
      </c>
      <c r="B141" s="6">
        <v>1E-3</v>
      </c>
      <c r="C141" t="s">
        <v>1575</v>
      </c>
      <c r="D14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41" s="5"/>
    </row>
    <row r="142" spans="1:6" x14ac:dyDescent="0.3">
      <c r="A142" t="s">
        <v>1721</v>
      </c>
      <c r="B142" s="6">
        <v>-297.49</v>
      </c>
      <c r="C142" t="s">
        <v>1722</v>
      </c>
      <c r="D14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42" s="5"/>
    </row>
    <row r="143" spans="1:6" x14ac:dyDescent="0.3">
      <c r="A143" t="s">
        <v>1723</v>
      </c>
      <c r="B143" s="6">
        <v>-200.96</v>
      </c>
      <c r="C143" t="s">
        <v>1724</v>
      </c>
      <c r="D14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43" s="5"/>
    </row>
    <row r="144" spans="1:6" x14ac:dyDescent="0.3">
      <c r="A144" t="s">
        <v>1725</v>
      </c>
      <c r="B144" s="6">
        <v>-5.0000000000000001E-3</v>
      </c>
      <c r="C144" t="s">
        <v>1575</v>
      </c>
      <c r="D14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44" s="5"/>
    </row>
    <row r="145" spans="1:6" x14ac:dyDescent="0.3">
      <c r="A145" t="s">
        <v>1726</v>
      </c>
      <c r="B145" s="6">
        <v>-216.46</v>
      </c>
      <c r="C145" t="s">
        <v>1727</v>
      </c>
      <c r="D14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45" s="5"/>
    </row>
    <row r="146" spans="1:6" x14ac:dyDescent="0.3">
      <c r="A146" t="s">
        <v>1728</v>
      </c>
      <c r="B146" s="6">
        <v>-1E-3</v>
      </c>
      <c r="C146" t="s">
        <v>1575</v>
      </c>
      <c r="D14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46" s="5"/>
    </row>
    <row r="147" spans="1:6" x14ac:dyDescent="0.3">
      <c r="A147" t="s">
        <v>1729</v>
      </c>
      <c r="B147" s="6">
        <v>-2.0000000000000001E-4</v>
      </c>
      <c r="C147" t="s">
        <v>1575</v>
      </c>
      <c r="D14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47" s="5"/>
    </row>
    <row r="148" spans="1:6" x14ac:dyDescent="0.3">
      <c r="A148" t="s">
        <v>1730</v>
      </c>
      <c r="B148" s="6">
        <v>-598.71</v>
      </c>
      <c r="C148" t="s">
        <v>1575</v>
      </c>
      <c r="D14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48" s="5"/>
    </row>
    <row r="149" spans="1:6" x14ac:dyDescent="0.3">
      <c r="A149" t="s">
        <v>1731</v>
      </c>
      <c r="B149" s="6">
        <v>4700</v>
      </c>
      <c r="C149" t="s">
        <v>1732</v>
      </c>
      <c r="D14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4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49" s="5"/>
    </row>
    <row r="150" spans="1:6" x14ac:dyDescent="0.3">
      <c r="A150" t="s">
        <v>1733</v>
      </c>
      <c r="B150" s="6">
        <v>1750.75</v>
      </c>
      <c r="C150" t="s">
        <v>1734</v>
      </c>
      <c r="D15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5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50" s="5"/>
    </row>
    <row r="151" spans="1:6" x14ac:dyDescent="0.3">
      <c r="A151" t="s">
        <v>1735</v>
      </c>
      <c r="B151" s="6">
        <v>-8</v>
      </c>
      <c r="C151" t="s">
        <v>1736</v>
      </c>
      <c r="D15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5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1" s="5"/>
    </row>
    <row r="152" spans="1:6" x14ac:dyDescent="0.3">
      <c r="A152" t="s">
        <v>1737</v>
      </c>
      <c r="B152" s="6">
        <v>-573.16</v>
      </c>
      <c r="C152" t="s">
        <v>1738</v>
      </c>
      <c r="D15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5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2" s="5"/>
    </row>
    <row r="153" spans="1:6" x14ac:dyDescent="0.3">
      <c r="A153" t="s">
        <v>1739</v>
      </c>
      <c r="B153" s="6">
        <v>-8</v>
      </c>
      <c r="C153" t="s">
        <v>1740</v>
      </c>
      <c r="D15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5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3" s="5"/>
    </row>
    <row r="154" spans="1:6" x14ac:dyDescent="0.3">
      <c r="A154" t="s">
        <v>1741</v>
      </c>
      <c r="B154" s="6">
        <v>-617.37</v>
      </c>
      <c r="C154" t="s">
        <v>1742</v>
      </c>
      <c r="D15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5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4" s="5"/>
    </row>
    <row r="155" spans="1:6" x14ac:dyDescent="0.3">
      <c r="A155" t="s">
        <v>1743</v>
      </c>
      <c r="B155" s="6">
        <v>-8.9499999999999993</v>
      </c>
      <c r="C155" t="s">
        <v>1744</v>
      </c>
      <c r="D15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5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5" s="5"/>
    </row>
    <row r="156" spans="1:6" x14ac:dyDescent="0.3">
      <c r="A156" t="s">
        <v>1743</v>
      </c>
      <c r="B156" s="6">
        <v>8.9499999999999993</v>
      </c>
      <c r="C156" t="s">
        <v>1745</v>
      </c>
      <c r="D15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5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6" s="5"/>
    </row>
    <row r="157" spans="1:6" x14ac:dyDescent="0.3">
      <c r="A157" t="s">
        <v>1743</v>
      </c>
      <c r="B157" s="6">
        <v>-8.9499999999999993</v>
      </c>
      <c r="C157" t="s">
        <v>1746</v>
      </c>
      <c r="D15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5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57" s="5"/>
    </row>
    <row r="158" spans="1:6" x14ac:dyDescent="0.3">
      <c r="A158" t="s">
        <v>1747</v>
      </c>
      <c r="B158" s="6">
        <v>1573.6</v>
      </c>
      <c r="C158" t="s">
        <v>1748</v>
      </c>
      <c r="D15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5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58" s="5"/>
    </row>
    <row r="159" spans="1:6" x14ac:dyDescent="0.3">
      <c r="A159" t="s">
        <v>1749</v>
      </c>
      <c r="B159" s="6">
        <v>-0.14000000000000001</v>
      </c>
      <c r="C159" t="s">
        <v>1575</v>
      </c>
      <c r="D15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5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59" s="5"/>
    </row>
    <row r="160" spans="1:6" x14ac:dyDescent="0.3">
      <c r="A160" t="s">
        <v>1750</v>
      </c>
      <c r="B160" s="6">
        <v>-600.01</v>
      </c>
      <c r="C160" t="s">
        <v>1751</v>
      </c>
      <c r="D16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6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0" s="5"/>
    </row>
    <row r="161" spans="1:6" x14ac:dyDescent="0.3">
      <c r="A161" t="s">
        <v>1752</v>
      </c>
      <c r="B161" s="6">
        <v>-0.1</v>
      </c>
      <c r="C161" t="s">
        <v>1575</v>
      </c>
      <c r="D16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6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61" s="5"/>
    </row>
    <row r="162" spans="1:6" x14ac:dyDescent="0.3">
      <c r="A162" t="s">
        <v>1753</v>
      </c>
      <c r="B162" s="6">
        <v>-8.9499999999999993</v>
      </c>
      <c r="C162" t="s">
        <v>1754</v>
      </c>
      <c r="D16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6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2" s="5"/>
    </row>
    <row r="163" spans="1:6" x14ac:dyDescent="0.3">
      <c r="A163" t="s">
        <v>1753</v>
      </c>
      <c r="B163" s="6">
        <v>8.9499999999999993</v>
      </c>
      <c r="C163" t="s">
        <v>1755</v>
      </c>
      <c r="D16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6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3" s="5"/>
    </row>
    <row r="164" spans="1:6" x14ac:dyDescent="0.3">
      <c r="A164" t="s">
        <v>1753</v>
      </c>
      <c r="B164" s="6">
        <v>-8.9499999999999993</v>
      </c>
      <c r="C164" t="s">
        <v>1756</v>
      </c>
      <c r="D16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6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4" s="5"/>
    </row>
    <row r="165" spans="1:6" x14ac:dyDescent="0.3">
      <c r="A165" t="s">
        <v>1757</v>
      </c>
      <c r="B165" s="6">
        <v>-524.47</v>
      </c>
      <c r="C165" t="s">
        <v>1758</v>
      </c>
      <c r="D16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6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5" s="5"/>
    </row>
    <row r="166" spans="1:6" x14ac:dyDescent="0.3">
      <c r="A166" t="s">
        <v>1757</v>
      </c>
      <c r="B166" s="6">
        <v>13952.2</v>
      </c>
      <c r="C166" t="s">
        <v>1759</v>
      </c>
      <c r="D16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6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66" s="5"/>
    </row>
    <row r="167" spans="1:6" x14ac:dyDescent="0.3">
      <c r="A167" t="s">
        <v>1760</v>
      </c>
      <c r="B167" s="6">
        <v>-19.900008</v>
      </c>
      <c r="C167" t="s">
        <v>1575</v>
      </c>
      <c r="D16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6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167" s="5"/>
    </row>
    <row r="168" spans="1:6" x14ac:dyDescent="0.3">
      <c r="A168" t="s">
        <v>1761</v>
      </c>
      <c r="B168" s="6">
        <v>-490.68</v>
      </c>
      <c r="C168" t="s">
        <v>1762</v>
      </c>
      <c r="D16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6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8" s="5"/>
    </row>
    <row r="169" spans="1:6" x14ac:dyDescent="0.3">
      <c r="A169" t="s">
        <v>1763</v>
      </c>
      <c r="B169" s="6">
        <v>-8.9499999999999993</v>
      </c>
      <c r="C169" t="s">
        <v>1764</v>
      </c>
      <c r="D16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6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69" s="5"/>
    </row>
    <row r="170" spans="1:6" x14ac:dyDescent="0.3">
      <c r="A170" t="s">
        <v>1763</v>
      </c>
      <c r="B170" s="6">
        <v>8.9499999999999993</v>
      </c>
      <c r="C170" t="s">
        <v>1765</v>
      </c>
      <c r="D17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0" s="5"/>
    </row>
    <row r="171" spans="1:6" x14ac:dyDescent="0.3">
      <c r="A171" t="s">
        <v>1763</v>
      </c>
      <c r="B171" s="6">
        <v>-8.9499999999999993</v>
      </c>
      <c r="C171" t="s">
        <v>1766</v>
      </c>
      <c r="D17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1" s="5"/>
    </row>
    <row r="172" spans="1:6" x14ac:dyDescent="0.3">
      <c r="A172" t="s">
        <v>1767</v>
      </c>
      <c r="B172" s="6">
        <v>-524.09</v>
      </c>
      <c r="C172" t="s">
        <v>1768</v>
      </c>
      <c r="D17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7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2" s="5"/>
    </row>
    <row r="173" spans="1:6" x14ac:dyDescent="0.3">
      <c r="A173" t="s">
        <v>1769</v>
      </c>
      <c r="B173" s="6">
        <v>-8.9499999999999993</v>
      </c>
      <c r="C173" t="s">
        <v>1770</v>
      </c>
      <c r="D17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3" s="5"/>
    </row>
    <row r="174" spans="1:6" x14ac:dyDescent="0.3">
      <c r="A174" t="s">
        <v>1769</v>
      </c>
      <c r="B174" s="6">
        <v>8.9499999999999993</v>
      </c>
      <c r="C174" t="s">
        <v>1771</v>
      </c>
      <c r="D17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4" s="5"/>
    </row>
    <row r="175" spans="1:6" x14ac:dyDescent="0.3">
      <c r="A175" t="s">
        <v>1769</v>
      </c>
      <c r="B175" s="6">
        <v>-8.9499999999999993</v>
      </c>
      <c r="C175" t="s">
        <v>1772</v>
      </c>
      <c r="D17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5" s="5"/>
    </row>
    <row r="176" spans="1:6" x14ac:dyDescent="0.3">
      <c r="A176" t="s">
        <v>1773</v>
      </c>
      <c r="B176" s="6">
        <v>-527.29</v>
      </c>
      <c r="C176" t="s">
        <v>1774</v>
      </c>
      <c r="D17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7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6" s="5"/>
    </row>
    <row r="177" spans="1:6" x14ac:dyDescent="0.3">
      <c r="A177" t="s">
        <v>1775</v>
      </c>
      <c r="B177" s="6">
        <v>-8.9499999999999993</v>
      </c>
      <c r="C177" t="s">
        <v>1776</v>
      </c>
      <c r="D17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7" s="5"/>
    </row>
    <row r="178" spans="1:6" x14ac:dyDescent="0.3">
      <c r="A178" t="s">
        <v>1775</v>
      </c>
      <c r="B178" s="6">
        <v>8.9499999999999993</v>
      </c>
      <c r="C178" t="s">
        <v>1777</v>
      </c>
      <c r="D17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8" s="5"/>
    </row>
    <row r="179" spans="1:6" x14ac:dyDescent="0.3">
      <c r="A179" t="s">
        <v>1775</v>
      </c>
      <c r="B179" s="6">
        <v>-8.9499999999999993</v>
      </c>
      <c r="C179" t="s">
        <v>1778</v>
      </c>
      <c r="D17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7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79" s="5"/>
    </row>
    <row r="180" spans="1:6" x14ac:dyDescent="0.3">
      <c r="A180" t="s">
        <v>1779</v>
      </c>
      <c r="B180" s="6">
        <v>-513.41</v>
      </c>
      <c r="C180" t="s">
        <v>1780</v>
      </c>
      <c r="D18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8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0" s="5"/>
    </row>
    <row r="181" spans="1:6" x14ac:dyDescent="0.3">
      <c r="A181" t="s">
        <v>1781</v>
      </c>
      <c r="B181" s="6">
        <v>-8.9499999999999993</v>
      </c>
      <c r="C181" t="s">
        <v>1782</v>
      </c>
      <c r="D18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1" s="5"/>
    </row>
    <row r="182" spans="1:6" x14ac:dyDescent="0.3">
      <c r="A182" t="s">
        <v>1781</v>
      </c>
      <c r="B182" s="6">
        <v>8.9499999999999993</v>
      </c>
      <c r="C182" t="s">
        <v>1783</v>
      </c>
      <c r="D18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2" s="5"/>
    </row>
    <row r="183" spans="1:6" x14ac:dyDescent="0.3">
      <c r="A183" t="s">
        <v>1781</v>
      </c>
      <c r="B183" s="6">
        <v>-8.9499999999999993</v>
      </c>
      <c r="C183" t="s">
        <v>1784</v>
      </c>
      <c r="D18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3" s="5"/>
    </row>
    <row r="184" spans="1:6" x14ac:dyDescent="0.3">
      <c r="A184" t="s">
        <v>1785</v>
      </c>
      <c r="B184" s="6">
        <v>-533.67999999999995</v>
      </c>
      <c r="C184" t="s">
        <v>1786</v>
      </c>
      <c r="D18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8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4" s="5"/>
    </row>
    <row r="185" spans="1:6" x14ac:dyDescent="0.3">
      <c r="A185" t="s">
        <v>1787</v>
      </c>
      <c r="B185" s="6">
        <v>-8.9499999999999993</v>
      </c>
      <c r="C185" t="s">
        <v>1788</v>
      </c>
      <c r="D18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5" s="5"/>
    </row>
    <row r="186" spans="1:6" x14ac:dyDescent="0.3">
      <c r="A186" t="s">
        <v>1787</v>
      </c>
      <c r="B186" s="6">
        <v>8.9499999999999993</v>
      </c>
      <c r="C186" t="s">
        <v>1789</v>
      </c>
      <c r="D18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6" s="5"/>
    </row>
    <row r="187" spans="1:6" x14ac:dyDescent="0.3">
      <c r="A187" t="s">
        <v>1787</v>
      </c>
      <c r="B187" s="6">
        <v>-8.9499999999999993</v>
      </c>
      <c r="C187" t="s">
        <v>1790</v>
      </c>
      <c r="D18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7" s="5"/>
    </row>
    <row r="188" spans="1:6" x14ac:dyDescent="0.3">
      <c r="A188" t="s">
        <v>1791</v>
      </c>
      <c r="B188" s="6">
        <v>-556.65</v>
      </c>
      <c r="C188" t="s">
        <v>1792</v>
      </c>
      <c r="D18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8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8" s="5"/>
    </row>
    <row r="189" spans="1:6" x14ac:dyDescent="0.3">
      <c r="A189" t="s">
        <v>1793</v>
      </c>
      <c r="B189" s="6">
        <v>-8.9499999999999993</v>
      </c>
      <c r="C189" t="s">
        <v>1794</v>
      </c>
      <c r="D18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8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89" s="5"/>
    </row>
    <row r="190" spans="1:6" x14ac:dyDescent="0.3">
      <c r="A190" t="s">
        <v>1793</v>
      </c>
      <c r="B190" s="6">
        <v>8.9499999999999993</v>
      </c>
      <c r="C190" t="s">
        <v>1795</v>
      </c>
      <c r="D19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0" s="5"/>
    </row>
    <row r="191" spans="1:6" x14ac:dyDescent="0.3">
      <c r="A191" t="s">
        <v>1793</v>
      </c>
      <c r="B191" s="6">
        <v>-8.9499999999999993</v>
      </c>
      <c r="C191" t="s">
        <v>1796</v>
      </c>
      <c r="D19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1" s="5"/>
    </row>
    <row r="192" spans="1:6" x14ac:dyDescent="0.3">
      <c r="A192" t="s">
        <v>1797</v>
      </c>
      <c r="B192" s="6">
        <v>-310.26</v>
      </c>
      <c r="C192" t="s">
        <v>1798</v>
      </c>
      <c r="D19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9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2" s="5"/>
    </row>
    <row r="193" spans="1:6" x14ac:dyDescent="0.3">
      <c r="A193" t="s">
        <v>1799</v>
      </c>
      <c r="B193" s="6">
        <v>-275.29000000000002</v>
      </c>
      <c r="C193" t="s">
        <v>1800</v>
      </c>
      <c r="D19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9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3" s="5"/>
    </row>
    <row r="194" spans="1:6" x14ac:dyDescent="0.3">
      <c r="A194" t="s">
        <v>1801</v>
      </c>
      <c r="B194" s="6">
        <v>-8.9499999999999993</v>
      </c>
      <c r="C194" t="s">
        <v>1802</v>
      </c>
      <c r="D19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4" s="5"/>
    </row>
    <row r="195" spans="1:6" x14ac:dyDescent="0.3">
      <c r="A195" t="s">
        <v>1801</v>
      </c>
      <c r="B195" s="6">
        <v>8.9499999999999993</v>
      </c>
      <c r="C195" t="s">
        <v>1803</v>
      </c>
      <c r="D19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5" s="5"/>
    </row>
    <row r="196" spans="1:6" x14ac:dyDescent="0.3">
      <c r="A196" t="s">
        <v>1801</v>
      </c>
      <c r="B196" s="6">
        <v>-8.9499999999999993</v>
      </c>
      <c r="C196" t="s">
        <v>1804</v>
      </c>
      <c r="D19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6" s="5"/>
    </row>
    <row r="197" spans="1:6" x14ac:dyDescent="0.3">
      <c r="A197" t="s">
        <v>1805</v>
      </c>
      <c r="B197" s="6">
        <v>-595.19000000000005</v>
      </c>
      <c r="C197" t="s">
        <v>1806</v>
      </c>
      <c r="D19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19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7" s="5"/>
    </row>
    <row r="198" spans="1:6" x14ac:dyDescent="0.3">
      <c r="A198" t="s">
        <v>1807</v>
      </c>
      <c r="B198" s="6">
        <v>-8.9499999999999993</v>
      </c>
      <c r="C198" t="s">
        <v>1808</v>
      </c>
      <c r="D19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8" s="5"/>
    </row>
    <row r="199" spans="1:6" x14ac:dyDescent="0.3">
      <c r="A199" t="s">
        <v>1807</v>
      </c>
      <c r="B199" s="6">
        <v>8.9499999999999993</v>
      </c>
      <c r="C199" t="s">
        <v>1809</v>
      </c>
      <c r="D19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19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199" s="5"/>
    </row>
    <row r="200" spans="1:6" x14ac:dyDescent="0.3">
      <c r="A200" t="s">
        <v>1807</v>
      </c>
      <c r="B200" s="6">
        <v>-8.9499999999999993</v>
      </c>
      <c r="C200" t="s">
        <v>1810</v>
      </c>
      <c r="D20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0" s="5"/>
    </row>
    <row r="201" spans="1:6" x14ac:dyDescent="0.3">
      <c r="A201" t="s">
        <v>1811</v>
      </c>
      <c r="B201" s="6">
        <v>-540.64</v>
      </c>
      <c r="C201" t="s">
        <v>1812</v>
      </c>
      <c r="D20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0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1" s="5"/>
    </row>
    <row r="202" spans="1:6" x14ac:dyDescent="0.3">
      <c r="A202" t="s">
        <v>1813</v>
      </c>
      <c r="B202" s="6">
        <v>-8.9499999999999993</v>
      </c>
      <c r="C202" t="s">
        <v>1814</v>
      </c>
      <c r="D20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2" s="5"/>
    </row>
    <row r="203" spans="1:6" x14ac:dyDescent="0.3">
      <c r="A203" t="s">
        <v>1813</v>
      </c>
      <c r="B203" s="6">
        <v>8.9499999999999993</v>
      </c>
      <c r="C203" t="s">
        <v>1815</v>
      </c>
      <c r="D20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3" s="5"/>
    </row>
    <row r="204" spans="1:6" x14ac:dyDescent="0.3">
      <c r="A204" t="s">
        <v>1813</v>
      </c>
      <c r="B204" s="6">
        <v>-8.9499999999999993</v>
      </c>
      <c r="C204" t="s">
        <v>1816</v>
      </c>
      <c r="D20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4" s="5"/>
    </row>
    <row r="205" spans="1:6" x14ac:dyDescent="0.3">
      <c r="A205" t="s">
        <v>1817</v>
      </c>
      <c r="B205" s="6">
        <v>-601.65</v>
      </c>
      <c r="C205" t="s">
        <v>1818</v>
      </c>
      <c r="D20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0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5" s="5"/>
    </row>
    <row r="206" spans="1:6" x14ac:dyDescent="0.3">
      <c r="A206" t="s">
        <v>1819</v>
      </c>
      <c r="B206" s="6">
        <v>-8.9499999999999993</v>
      </c>
      <c r="C206" t="s">
        <v>1820</v>
      </c>
      <c r="D20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6" s="5"/>
    </row>
    <row r="207" spans="1:6" x14ac:dyDescent="0.3">
      <c r="A207" t="s">
        <v>1819</v>
      </c>
      <c r="B207" s="6">
        <v>8.9499999999999993</v>
      </c>
      <c r="C207" t="s">
        <v>1821</v>
      </c>
      <c r="D20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7" s="5"/>
    </row>
    <row r="208" spans="1:6" x14ac:dyDescent="0.3">
      <c r="A208" t="s">
        <v>1819</v>
      </c>
      <c r="B208" s="6">
        <v>-8.9499999999999993</v>
      </c>
      <c r="C208" t="s">
        <v>1822</v>
      </c>
      <c r="D20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0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8" s="5"/>
    </row>
    <row r="209" spans="1:6" x14ac:dyDescent="0.3">
      <c r="A209" t="s">
        <v>1823</v>
      </c>
      <c r="B209" s="6">
        <v>-585.54</v>
      </c>
      <c r="C209" t="s">
        <v>1824</v>
      </c>
      <c r="D20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0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09" s="5"/>
    </row>
    <row r="210" spans="1:6" x14ac:dyDescent="0.3">
      <c r="A210" t="s">
        <v>1825</v>
      </c>
      <c r="B210" s="6">
        <v>-0.51</v>
      </c>
      <c r="C210" t="s">
        <v>1575</v>
      </c>
      <c r="D21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1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10" s="5"/>
    </row>
    <row r="211" spans="1:6" x14ac:dyDescent="0.3">
      <c r="A211" t="s">
        <v>1826</v>
      </c>
      <c r="B211" s="6">
        <v>-0.91600000000000004</v>
      </c>
      <c r="C211" t="s">
        <v>1575</v>
      </c>
      <c r="D21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1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11" s="5"/>
    </row>
    <row r="212" spans="1:6" x14ac:dyDescent="0.3">
      <c r="A212" t="s">
        <v>1827</v>
      </c>
      <c r="B212" s="6">
        <v>-8.9499999999999993</v>
      </c>
      <c r="C212" t="s">
        <v>1828</v>
      </c>
      <c r="D21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2" s="5"/>
    </row>
    <row r="213" spans="1:6" x14ac:dyDescent="0.3">
      <c r="A213" t="s">
        <v>1827</v>
      </c>
      <c r="B213" s="6">
        <v>8.9499999999999993</v>
      </c>
      <c r="C213" t="s">
        <v>1829</v>
      </c>
      <c r="D21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3" s="5"/>
    </row>
    <row r="214" spans="1:6" x14ac:dyDescent="0.3">
      <c r="A214" t="s">
        <v>1827</v>
      </c>
      <c r="B214" s="6">
        <v>-8.9499999999999993</v>
      </c>
      <c r="C214" t="s">
        <v>1830</v>
      </c>
      <c r="D21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4" s="5"/>
    </row>
    <row r="215" spans="1:6" x14ac:dyDescent="0.3">
      <c r="A215" t="s">
        <v>1831</v>
      </c>
      <c r="B215" s="6">
        <v>-464.42</v>
      </c>
      <c r="C215" t="s">
        <v>1832</v>
      </c>
      <c r="D21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1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5" s="5"/>
    </row>
    <row r="216" spans="1:6" x14ac:dyDescent="0.3">
      <c r="A216" t="s">
        <v>1833</v>
      </c>
      <c r="B216" s="6">
        <v>-366.71</v>
      </c>
      <c r="C216" t="s">
        <v>1834</v>
      </c>
      <c r="D21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1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6" s="5"/>
    </row>
    <row r="217" spans="1:6" x14ac:dyDescent="0.3">
      <c r="A217" t="s">
        <v>1835</v>
      </c>
      <c r="B217" s="6">
        <v>8.9499999999999993</v>
      </c>
      <c r="C217" t="s">
        <v>1836</v>
      </c>
      <c r="D21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7" s="5"/>
    </row>
    <row r="218" spans="1:6" x14ac:dyDescent="0.3">
      <c r="A218" t="s">
        <v>1835</v>
      </c>
      <c r="B218" s="6">
        <v>-8.9499999999999993</v>
      </c>
      <c r="C218" t="s">
        <v>1837</v>
      </c>
      <c r="D21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8" s="5"/>
    </row>
    <row r="219" spans="1:6" x14ac:dyDescent="0.3">
      <c r="A219" t="s">
        <v>1835</v>
      </c>
      <c r="B219" s="6">
        <v>-8.9499999999999993</v>
      </c>
      <c r="C219" t="s">
        <v>1838</v>
      </c>
      <c r="D21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1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19" s="5"/>
    </row>
    <row r="220" spans="1:6" x14ac:dyDescent="0.3">
      <c r="A220" t="s">
        <v>1839</v>
      </c>
      <c r="B220" s="6">
        <v>-381.18</v>
      </c>
      <c r="C220" t="s">
        <v>1840</v>
      </c>
      <c r="D22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2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0" s="5"/>
    </row>
    <row r="221" spans="1:6" x14ac:dyDescent="0.3">
      <c r="A221" t="s">
        <v>1841</v>
      </c>
      <c r="B221" s="6">
        <v>0</v>
      </c>
      <c r="D22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2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1" s="5"/>
    </row>
    <row r="222" spans="1:6" x14ac:dyDescent="0.3">
      <c r="A222" t="s">
        <v>1842</v>
      </c>
      <c r="B222" s="6">
        <v>-8.9499999999999993</v>
      </c>
      <c r="C222" t="s">
        <v>1843</v>
      </c>
      <c r="D22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2" s="5"/>
    </row>
    <row r="223" spans="1:6" x14ac:dyDescent="0.3">
      <c r="A223" t="s">
        <v>1842</v>
      </c>
      <c r="B223" s="6">
        <v>8.9499999999999993</v>
      </c>
      <c r="C223" t="s">
        <v>1844</v>
      </c>
      <c r="D22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3" s="5"/>
    </row>
    <row r="224" spans="1:6" x14ac:dyDescent="0.3">
      <c r="A224" t="s">
        <v>1842</v>
      </c>
      <c r="B224" s="6">
        <v>-8.9499999999999993</v>
      </c>
      <c r="C224" t="s">
        <v>1845</v>
      </c>
      <c r="D22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4" s="5"/>
    </row>
    <row r="225" spans="1:6" x14ac:dyDescent="0.3">
      <c r="A225" t="s">
        <v>1846</v>
      </c>
      <c r="B225" s="6">
        <v>-197.94</v>
      </c>
      <c r="C225" t="s">
        <v>1847</v>
      </c>
      <c r="D22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2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5" s="5"/>
    </row>
    <row r="226" spans="1:6" x14ac:dyDescent="0.3">
      <c r="A226" t="s">
        <v>1846</v>
      </c>
      <c r="B226" s="6">
        <v>-225.36</v>
      </c>
      <c r="C226" t="s">
        <v>1848</v>
      </c>
      <c r="D22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2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6" s="5"/>
    </row>
    <row r="227" spans="1:6" x14ac:dyDescent="0.3">
      <c r="A227" t="s">
        <v>1849</v>
      </c>
      <c r="B227" s="6">
        <v>-8.9499999999999993</v>
      </c>
      <c r="C227" t="s">
        <v>1850</v>
      </c>
      <c r="D22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7" s="5"/>
    </row>
    <row r="228" spans="1:6" x14ac:dyDescent="0.3">
      <c r="A228" t="s">
        <v>1849</v>
      </c>
      <c r="B228" s="6">
        <v>8.9499999999999993</v>
      </c>
      <c r="C228" t="s">
        <v>1851</v>
      </c>
      <c r="D22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8" s="5"/>
    </row>
    <row r="229" spans="1:6" x14ac:dyDescent="0.3">
      <c r="A229" t="s">
        <v>1849</v>
      </c>
      <c r="B229" s="6">
        <v>-8.9499999999999993</v>
      </c>
      <c r="C229" t="s">
        <v>1852</v>
      </c>
      <c r="D22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2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29" s="5"/>
    </row>
    <row r="230" spans="1:6" x14ac:dyDescent="0.3">
      <c r="A230" t="s">
        <v>1853</v>
      </c>
      <c r="B230" s="6">
        <v>-0.06</v>
      </c>
      <c r="C230" t="s">
        <v>1575</v>
      </c>
      <c r="D23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30" s="5"/>
    </row>
    <row r="231" spans="1:6" x14ac:dyDescent="0.3">
      <c r="A231" t="s">
        <v>1854</v>
      </c>
      <c r="B231" s="6">
        <v>-0.03</v>
      </c>
      <c r="C231" t="s">
        <v>1575</v>
      </c>
      <c r="D23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31" s="5"/>
    </row>
    <row r="232" spans="1:6" x14ac:dyDescent="0.3">
      <c r="A232" t="s">
        <v>1855</v>
      </c>
      <c r="B232" s="6">
        <v>-0.65</v>
      </c>
      <c r="C232" t="s">
        <v>1575</v>
      </c>
      <c r="D23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32" s="5"/>
    </row>
    <row r="233" spans="1:6" x14ac:dyDescent="0.3">
      <c r="A233" t="s">
        <v>1856</v>
      </c>
      <c r="B233" s="6">
        <v>-454.52</v>
      </c>
      <c r="C233" t="s">
        <v>1857</v>
      </c>
      <c r="D23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33" s="5"/>
    </row>
    <row r="234" spans="1:6" x14ac:dyDescent="0.3">
      <c r="A234" t="s">
        <v>1858</v>
      </c>
      <c r="B234" s="6">
        <v>-8.9499999999999993</v>
      </c>
      <c r="C234" t="s">
        <v>1859</v>
      </c>
      <c r="D23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3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34" s="5"/>
    </row>
    <row r="235" spans="1:6" x14ac:dyDescent="0.3">
      <c r="A235" t="s">
        <v>1858</v>
      </c>
      <c r="B235" s="6">
        <v>8.9499999999999993</v>
      </c>
      <c r="C235" t="s">
        <v>1860</v>
      </c>
      <c r="D23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3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35" s="5"/>
    </row>
    <row r="236" spans="1:6" x14ac:dyDescent="0.3">
      <c r="A236" t="s">
        <v>1858</v>
      </c>
      <c r="B236" s="6">
        <v>-8.9499999999999993</v>
      </c>
      <c r="C236" t="s">
        <v>1861</v>
      </c>
      <c r="D23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3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36" s="5"/>
    </row>
    <row r="237" spans="1:6" x14ac:dyDescent="0.3">
      <c r="A237" t="s">
        <v>1862</v>
      </c>
      <c r="B237" s="6">
        <v>-0.99</v>
      </c>
      <c r="C237" t="s">
        <v>1575</v>
      </c>
      <c r="D23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37" s="5"/>
    </row>
    <row r="238" spans="1:6" x14ac:dyDescent="0.3">
      <c r="A238" t="s">
        <v>1863</v>
      </c>
      <c r="B238" s="6">
        <v>-5.0000000000000001E-3</v>
      </c>
      <c r="C238" t="s">
        <v>1575</v>
      </c>
      <c r="D23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38" s="5"/>
    </row>
    <row r="239" spans="1:6" x14ac:dyDescent="0.3">
      <c r="A239" t="s">
        <v>1864</v>
      </c>
      <c r="B239" s="6">
        <v>-401.68</v>
      </c>
      <c r="C239" t="s">
        <v>1865</v>
      </c>
      <c r="D23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3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39" s="5"/>
    </row>
    <row r="240" spans="1:6" x14ac:dyDescent="0.3">
      <c r="A240" t="s">
        <v>1866</v>
      </c>
      <c r="B240" s="6">
        <v>-0.12</v>
      </c>
      <c r="C240" t="s">
        <v>1575</v>
      </c>
      <c r="D24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0" s="5"/>
    </row>
    <row r="241" spans="1:6" x14ac:dyDescent="0.3">
      <c r="A241" t="s">
        <v>1867</v>
      </c>
      <c r="B241" s="6">
        <v>-0.13</v>
      </c>
      <c r="C241" t="s">
        <v>1575</v>
      </c>
      <c r="D24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1" s="5"/>
    </row>
    <row r="242" spans="1:6" x14ac:dyDescent="0.3">
      <c r="A242" t="s">
        <v>1868</v>
      </c>
      <c r="B242" s="6">
        <v>6163</v>
      </c>
      <c r="C242" t="s">
        <v>1869</v>
      </c>
      <c r="D24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2" s="5"/>
    </row>
    <row r="243" spans="1:6" x14ac:dyDescent="0.3">
      <c r="A243" t="s">
        <v>1870</v>
      </c>
      <c r="B243" s="6">
        <v>-1E-3</v>
      </c>
      <c r="C243" t="s">
        <v>1575</v>
      </c>
      <c r="D24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3" s="5"/>
    </row>
    <row r="244" spans="1:6" x14ac:dyDescent="0.3">
      <c r="A244" t="s">
        <v>1871</v>
      </c>
      <c r="B244" s="6">
        <v>-0.1178</v>
      </c>
      <c r="C244" t="s">
        <v>1575</v>
      </c>
      <c r="D24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4" s="5"/>
    </row>
    <row r="245" spans="1:6" x14ac:dyDescent="0.3">
      <c r="A245" t="s">
        <v>1872</v>
      </c>
      <c r="B245" s="6">
        <v>-180.99</v>
      </c>
      <c r="C245" t="s">
        <v>1873</v>
      </c>
      <c r="D24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45" s="5"/>
    </row>
    <row r="246" spans="1:6" x14ac:dyDescent="0.3">
      <c r="A246" t="s">
        <v>1874</v>
      </c>
      <c r="B246" s="6">
        <v>-0.15</v>
      </c>
      <c r="C246" t="s">
        <v>1575</v>
      </c>
      <c r="D24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6" s="5"/>
    </row>
    <row r="247" spans="1:6" x14ac:dyDescent="0.3">
      <c r="A247" t="s">
        <v>1875</v>
      </c>
      <c r="B247" s="6">
        <v>-0.32269999999999999</v>
      </c>
      <c r="C247" t="s">
        <v>1575</v>
      </c>
      <c r="D24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7" s="5"/>
    </row>
    <row r="248" spans="1:6" x14ac:dyDescent="0.3">
      <c r="A248" t="s">
        <v>1876</v>
      </c>
      <c r="B248" s="6">
        <v>-70.739999999999995</v>
      </c>
      <c r="C248" t="s">
        <v>1877</v>
      </c>
      <c r="D24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48" s="5"/>
    </row>
    <row r="249" spans="1:6" x14ac:dyDescent="0.3">
      <c r="A249" t="s">
        <v>1878</v>
      </c>
      <c r="B249" s="6">
        <v>21054</v>
      </c>
      <c r="C249" t="s">
        <v>1879</v>
      </c>
      <c r="D24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4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49" s="5"/>
    </row>
    <row r="250" spans="1:6" x14ac:dyDescent="0.3">
      <c r="A250" t="s">
        <v>1880</v>
      </c>
      <c r="B250" s="6">
        <v>-2.3900000000000001E-2</v>
      </c>
      <c r="C250" t="s">
        <v>1575</v>
      </c>
      <c r="D25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50" s="5"/>
    </row>
    <row r="251" spans="1:6" x14ac:dyDescent="0.3">
      <c r="A251" t="s">
        <v>1881</v>
      </c>
      <c r="B251" s="6">
        <v>-29.28</v>
      </c>
      <c r="C251" t="s">
        <v>1882</v>
      </c>
      <c r="D25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1" s="5"/>
    </row>
    <row r="252" spans="1:6" x14ac:dyDescent="0.3">
      <c r="A252" t="s">
        <v>1883</v>
      </c>
      <c r="B252" s="6">
        <v>-99.96</v>
      </c>
      <c r="C252" t="s">
        <v>1884</v>
      </c>
      <c r="D25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2" s="5"/>
    </row>
    <row r="253" spans="1:6" x14ac:dyDescent="0.3">
      <c r="A253" t="s">
        <v>1885</v>
      </c>
      <c r="B253" s="6">
        <v>-8.9499999999999993</v>
      </c>
      <c r="C253" t="s">
        <v>1886</v>
      </c>
      <c r="D25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5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3" s="5"/>
    </row>
    <row r="254" spans="1:6" x14ac:dyDescent="0.3">
      <c r="A254" t="s">
        <v>1885</v>
      </c>
      <c r="B254" s="6">
        <v>8.9499999999999993</v>
      </c>
      <c r="C254" t="s">
        <v>1887</v>
      </c>
      <c r="D25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5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4" s="5"/>
    </row>
    <row r="255" spans="1:6" x14ac:dyDescent="0.3">
      <c r="A255" t="s">
        <v>1885</v>
      </c>
      <c r="B255" s="6">
        <v>-8.9499999999999993</v>
      </c>
      <c r="C255" t="s">
        <v>1888</v>
      </c>
      <c r="D25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5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5" s="5"/>
    </row>
    <row r="256" spans="1:6" x14ac:dyDescent="0.3">
      <c r="A256" t="s">
        <v>1889</v>
      </c>
      <c r="B256" s="6">
        <v>-42.27</v>
      </c>
      <c r="C256" t="s">
        <v>1890</v>
      </c>
      <c r="D25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6" s="5"/>
    </row>
    <row r="257" spans="1:6" x14ac:dyDescent="0.3">
      <c r="A257" t="s">
        <v>1889</v>
      </c>
      <c r="B257" s="6">
        <v>-53.78</v>
      </c>
      <c r="C257" t="s">
        <v>1891</v>
      </c>
      <c r="D25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7" s="5"/>
    </row>
    <row r="258" spans="1:6" x14ac:dyDescent="0.3">
      <c r="A258" t="s">
        <v>1892</v>
      </c>
      <c r="B258" s="6">
        <v>0</v>
      </c>
      <c r="D25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8" s="5"/>
    </row>
    <row r="259" spans="1:6" x14ac:dyDescent="0.3">
      <c r="A259" t="s">
        <v>1892</v>
      </c>
      <c r="B259" s="6">
        <v>0</v>
      </c>
      <c r="D25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5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59" s="5"/>
    </row>
    <row r="260" spans="1:6" x14ac:dyDescent="0.3">
      <c r="A260" t="s">
        <v>1892</v>
      </c>
      <c r="B260" s="6">
        <v>0</v>
      </c>
      <c r="D26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0" s="5"/>
    </row>
    <row r="261" spans="1:6" x14ac:dyDescent="0.3">
      <c r="A261" t="s">
        <v>1892</v>
      </c>
      <c r="B261" s="6">
        <v>0</v>
      </c>
      <c r="D26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1" s="5"/>
    </row>
    <row r="262" spans="1:6" x14ac:dyDescent="0.3">
      <c r="A262" t="s">
        <v>1892</v>
      </c>
      <c r="B262" s="6">
        <v>0</v>
      </c>
      <c r="D26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2" s="5"/>
    </row>
    <row r="263" spans="1:6" x14ac:dyDescent="0.3">
      <c r="A263" t="s">
        <v>1892</v>
      </c>
      <c r="B263" s="6">
        <v>0</v>
      </c>
      <c r="D26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3" s="5"/>
    </row>
    <row r="264" spans="1:6" x14ac:dyDescent="0.3">
      <c r="A264" t="s">
        <v>1892</v>
      </c>
      <c r="B264" s="6">
        <v>0</v>
      </c>
      <c r="D26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4" s="5"/>
    </row>
    <row r="265" spans="1:6" x14ac:dyDescent="0.3">
      <c r="A265" t="s">
        <v>1892</v>
      </c>
      <c r="B265" s="6">
        <v>0</v>
      </c>
      <c r="D26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5" s="5"/>
    </row>
    <row r="266" spans="1:6" x14ac:dyDescent="0.3">
      <c r="A266" t="s">
        <v>1892</v>
      </c>
      <c r="B266" s="6">
        <v>0</v>
      </c>
      <c r="D26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6" s="5"/>
    </row>
    <row r="267" spans="1:6" x14ac:dyDescent="0.3">
      <c r="A267" t="s">
        <v>1892</v>
      </c>
      <c r="B267" s="6">
        <v>0</v>
      </c>
      <c r="D26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7" s="5"/>
    </row>
    <row r="268" spans="1:6" x14ac:dyDescent="0.3">
      <c r="A268" t="s">
        <v>1893</v>
      </c>
      <c r="B268" s="6">
        <v>-112.11</v>
      </c>
      <c r="C268" t="s">
        <v>1894</v>
      </c>
      <c r="D26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6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8" s="5"/>
    </row>
    <row r="269" spans="1:6" x14ac:dyDescent="0.3">
      <c r="A269" t="s">
        <v>1895</v>
      </c>
      <c r="B269" s="6">
        <v>-8.9499999999999993</v>
      </c>
      <c r="C269" t="s">
        <v>1896</v>
      </c>
      <c r="D26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6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69" s="5"/>
    </row>
    <row r="270" spans="1:6" x14ac:dyDescent="0.3">
      <c r="A270" t="s">
        <v>1895</v>
      </c>
      <c r="B270" s="6">
        <v>8.9499999999999993</v>
      </c>
      <c r="C270" t="s">
        <v>1897</v>
      </c>
      <c r="D27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7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0" s="5"/>
    </row>
    <row r="271" spans="1:6" x14ac:dyDescent="0.3">
      <c r="A271" t="s">
        <v>1895</v>
      </c>
      <c r="B271" s="6">
        <v>-8.9499999999999993</v>
      </c>
      <c r="C271" t="s">
        <v>1898</v>
      </c>
      <c r="D27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7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1" s="5"/>
    </row>
    <row r="272" spans="1:6" x14ac:dyDescent="0.3">
      <c r="A272" t="s">
        <v>1899</v>
      </c>
      <c r="B272" s="6">
        <v>-0.51190000000000002</v>
      </c>
      <c r="C272" t="s">
        <v>1575</v>
      </c>
      <c r="D27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7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72" s="5"/>
    </row>
    <row r="273" spans="1:6" x14ac:dyDescent="0.3">
      <c r="A273" t="s">
        <v>1900</v>
      </c>
      <c r="B273" s="6">
        <v>0</v>
      </c>
      <c r="D27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7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3" s="5"/>
    </row>
    <row r="274" spans="1:6" x14ac:dyDescent="0.3">
      <c r="A274" t="s">
        <v>1900</v>
      </c>
      <c r="B274" s="6">
        <v>0</v>
      </c>
      <c r="D27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7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4" s="5"/>
    </row>
    <row r="275" spans="1:6" x14ac:dyDescent="0.3">
      <c r="A275" t="s">
        <v>1900</v>
      </c>
      <c r="B275" s="6">
        <v>0</v>
      </c>
      <c r="D27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7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5" s="5"/>
    </row>
    <row r="276" spans="1:6" x14ac:dyDescent="0.3">
      <c r="A276" t="s">
        <v>1901</v>
      </c>
      <c r="B276" s="6">
        <v>-120.06</v>
      </c>
      <c r="C276" t="s">
        <v>1902</v>
      </c>
      <c r="D27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7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6" s="5"/>
    </row>
    <row r="277" spans="1:6" x14ac:dyDescent="0.3">
      <c r="A277" t="s">
        <v>1903</v>
      </c>
      <c r="B277" s="6">
        <v>-8.9499999999999993</v>
      </c>
      <c r="C277" t="s">
        <v>1904</v>
      </c>
      <c r="D27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7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7" s="5"/>
    </row>
    <row r="278" spans="1:6" x14ac:dyDescent="0.3">
      <c r="A278" t="s">
        <v>1903</v>
      </c>
      <c r="B278" s="6">
        <v>8.9499999999999993</v>
      </c>
      <c r="C278" t="s">
        <v>1905</v>
      </c>
      <c r="D27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7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8" s="5"/>
    </row>
    <row r="279" spans="1:6" x14ac:dyDescent="0.3">
      <c r="A279" t="s">
        <v>1903</v>
      </c>
      <c r="B279" s="6">
        <v>-8.9499999999999993</v>
      </c>
      <c r="C279" t="s">
        <v>1906</v>
      </c>
      <c r="D27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7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79" s="5"/>
    </row>
    <row r="280" spans="1:6" x14ac:dyDescent="0.3">
      <c r="A280" t="s">
        <v>1903</v>
      </c>
      <c r="B280" s="6">
        <v>-128.9</v>
      </c>
      <c r="C280" t="s">
        <v>1907</v>
      </c>
      <c r="D28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8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0" s="5"/>
    </row>
    <row r="281" spans="1:6" x14ac:dyDescent="0.3">
      <c r="A281" t="s">
        <v>1908</v>
      </c>
      <c r="B281" s="6">
        <v>0</v>
      </c>
      <c r="D28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8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1" s="5"/>
    </row>
    <row r="282" spans="1:6" x14ac:dyDescent="0.3">
      <c r="A282" t="s">
        <v>1909</v>
      </c>
      <c r="B282" s="6">
        <v>-125.97</v>
      </c>
      <c r="C282" t="s">
        <v>1910</v>
      </c>
      <c r="D28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8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2" s="5"/>
    </row>
    <row r="283" spans="1:6" x14ac:dyDescent="0.3">
      <c r="A283" t="s">
        <v>1909</v>
      </c>
      <c r="B283" s="6">
        <v>-125.97</v>
      </c>
      <c r="C283" t="s">
        <v>1910</v>
      </c>
      <c r="D28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8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3" s="5"/>
    </row>
    <row r="284" spans="1:6" x14ac:dyDescent="0.3">
      <c r="A284" t="s">
        <v>1911</v>
      </c>
      <c r="B284" s="6">
        <v>-8.9499999999999993</v>
      </c>
      <c r="C284" t="s">
        <v>1912</v>
      </c>
      <c r="D28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4" s="5"/>
    </row>
    <row r="285" spans="1:6" x14ac:dyDescent="0.3">
      <c r="A285" t="s">
        <v>1911</v>
      </c>
      <c r="B285" s="6">
        <v>8.9499999999999993</v>
      </c>
      <c r="C285" t="s">
        <v>1913</v>
      </c>
      <c r="D28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5" s="5"/>
    </row>
    <row r="286" spans="1:6" x14ac:dyDescent="0.3">
      <c r="A286" t="s">
        <v>1911</v>
      </c>
      <c r="B286" s="6">
        <v>-8.9499999999999993</v>
      </c>
      <c r="C286" t="s">
        <v>1914</v>
      </c>
      <c r="D28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6" s="5"/>
    </row>
    <row r="287" spans="1:6" x14ac:dyDescent="0.3">
      <c r="A287" t="s">
        <v>1911</v>
      </c>
      <c r="B287" s="6">
        <v>-8.9499999999999993</v>
      </c>
      <c r="C287" t="s">
        <v>1912</v>
      </c>
      <c r="D28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7" s="5"/>
    </row>
    <row r="288" spans="1:6" x14ac:dyDescent="0.3">
      <c r="A288" t="s">
        <v>1911</v>
      </c>
      <c r="B288" s="6">
        <v>8.9499999999999993</v>
      </c>
      <c r="C288" t="s">
        <v>1913</v>
      </c>
      <c r="D28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8" s="5"/>
    </row>
    <row r="289" spans="1:6" x14ac:dyDescent="0.3">
      <c r="A289" t="s">
        <v>1911</v>
      </c>
      <c r="B289" s="6">
        <v>-8.9499999999999993</v>
      </c>
      <c r="C289" t="s">
        <v>1914</v>
      </c>
      <c r="D28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8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89" s="5"/>
    </row>
    <row r="290" spans="1:6" x14ac:dyDescent="0.3">
      <c r="A290" t="s">
        <v>1915</v>
      </c>
      <c r="B290" s="6">
        <v>-8.9499999999999993</v>
      </c>
      <c r="C290" t="s">
        <v>1916</v>
      </c>
      <c r="D29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0" s="5"/>
    </row>
    <row r="291" spans="1:6" x14ac:dyDescent="0.3">
      <c r="A291" t="s">
        <v>1915</v>
      </c>
      <c r="B291" s="6">
        <v>8.9499999999999993</v>
      </c>
      <c r="C291" t="s">
        <v>1917</v>
      </c>
      <c r="D29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1" s="5"/>
    </row>
    <row r="292" spans="1:6" x14ac:dyDescent="0.3">
      <c r="A292" t="s">
        <v>1915</v>
      </c>
      <c r="B292" s="6">
        <v>-8.9499999999999993</v>
      </c>
      <c r="C292" t="s">
        <v>1918</v>
      </c>
      <c r="D29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2" s="5"/>
    </row>
    <row r="293" spans="1:6" x14ac:dyDescent="0.3">
      <c r="A293" t="s">
        <v>1915</v>
      </c>
      <c r="B293" s="6">
        <v>-131.41</v>
      </c>
      <c r="C293" t="s">
        <v>1919</v>
      </c>
      <c r="D29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9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3" s="5"/>
    </row>
    <row r="294" spans="1:6" x14ac:dyDescent="0.3">
      <c r="A294" t="s">
        <v>1915</v>
      </c>
      <c r="B294" s="6">
        <v>-8.9499999999999993</v>
      </c>
      <c r="C294" t="s">
        <v>1916</v>
      </c>
      <c r="D29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4" s="5"/>
    </row>
    <row r="295" spans="1:6" x14ac:dyDescent="0.3">
      <c r="A295" t="s">
        <v>1915</v>
      </c>
      <c r="B295" s="6">
        <v>8.9499999999999993</v>
      </c>
      <c r="C295" t="s">
        <v>1917</v>
      </c>
      <c r="D29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5" s="5"/>
    </row>
    <row r="296" spans="1:6" x14ac:dyDescent="0.3">
      <c r="A296" t="s">
        <v>1915</v>
      </c>
      <c r="B296" s="6">
        <v>-8.9499999999999993</v>
      </c>
      <c r="C296" t="s">
        <v>1918</v>
      </c>
      <c r="D29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29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6" s="5"/>
    </row>
    <row r="297" spans="1:6" x14ac:dyDescent="0.3">
      <c r="A297" t="s">
        <v>1915</v>
      </c>
      <c r="B297" s="6">
        <v>-131.41</v>
      </c>
      <c r="C297" t="s">
        <v>1919</v>
      </c>
      <c r="D29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9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7" s="5"/>
    </row>
    <row r="298" spans="1:6" x14ac:dyDescent="0.3">
      <c r="A298" t="s">
        <v>1920</v>
      </c>
      <c r="B298" s="6">
        <v>4554.54</v>
      </c>
      <c r="C298" t="s">
        <v>1921</v>
      </c>
      <c r="D29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9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298" s="5"/>
    </row>
    <row r="299" spans="1:6" x14ac:dyDescent="0.3">
      <c r="A299" t="s">
        <v>1922</v>
      </c>
      <c r="B299" s="6">
        <v>-139.13</v>
      </c>
      <c r="C299" t="s">
        <v>1923</v>
      </c>
      <c r="D29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29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299" s="5"/>
    </row>
    <row r="300" spans="1:6" x14ac:dyDescent="0.3">
      <c r="A300" t="s">
        <v>1924</v>
      </c>
      <c r="B300" s="6">
        <v>-8.9499999999999993</v>
      </c>
      <c r="C300" t="s">
        <v>1925</v>
      </c>
      <c r="D30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0" s="5"/>
    </row>
    <row r="301" spans="1:6" x14ac:dyDescent="0.3">
      <c r="A301" t="s">
        <v>1924</v>
      </c>
      <c r="B301" s="6">
        <v>8.9499999999999993</v>
      </c>
      <c r="C301" t="s">
        <v>1926</v>
      </c>
      <c r="D30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1" s="5"/>
    </row>
    <row r="302" spans="1:6" x14ac:dyDescent="0.3">
      <c r="A302" t="s">
        <v>1924</v>
      </c>
      <c r="B302" s="6">
        <v>-8.9499999999999993</v>
      </c>
      <c r="C302" t="s">
        <v>1927</v>
      </c>
      <c r="D30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2" s="5"/>
    </row>
    <row r="303" spans="1:6" x14ac:dyDescent="0.3">
      <c r="A303" t="s">
        <v>1928</v>
      </c>
      <c r="B303" s="6">
        <v>-8.9499999999999993</v>
      </c>
      <c r="C303" t="s">
        <v>1929</v>
      </c>
      <c r="D30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3" s="5"/>
    </row>
    <row r="304" spans="1:6" x14ac:dyDescent="0.3">
      <c r="A304" t="s">
        <v>1928</v>
      </c>
      <c r="B304" s="6">
        <v>8.9499999999999993</v>
      </c>
      <c r="C304" t="s">
        <v>1930</v>
      </c>
      <c r="D30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4" s="5"/>
    </row>
    <row r="305" spans="1:6" x14ac:dyDescent="0.3">
      <c r="A305" t="s">
        <v>1928</v>
      </c>
      <c r="B305" s="6">
        <v>-8.9499999999999993</v>
      </c>
      <c r="C305" t="s">
        <v>1931</v>
      </c>
      <c r="D30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5" s="5"/>
    </row>
    <row r="306" spans="1:6" x14ac:dyDescent="0.3">
      <c r="A306" t="s">
        <v>1932</v>
      </c>
      <c r="B306" s="6">
        <v>-168.25</v>
      </c>
      <c r="C306" t="s">
        <v>1933</v>
      </c>
      <c r="D30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0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6" s="5"/>
    </row>
    <row r="307" spans="1:6" x14ac:dyDescent="0.3">
      <c r="A307" t="s">
        <v>1934</v>
      </c>
      <c r="B307" s="6">
        <v>-8.9499999999999993</v>
      </c>
      <c r="C307" t="s">
        <v>1935</v>
      </c>
      <c r="D30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7" s="5"/>
    </row>
    <row r="308" spans="1:6" x14ac:dyDescent="0.3">
      <c r="A308" t="s">
        <v>1934</v>
      </c>
      <c r="B308" s="6">
        <v>8.9499999999999993</v>
      </c>
      <c r="C308" t="s">
        <v>1936</v>
      </c>
      <c r="D30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8" s="5"/>
    </row>
    <row r="309" spans="1:6" x14ac:dyDescent="0.3">
      <c r="A309" t="s">
        <v>1934</v>
      </c>
      <c r="B309" s="6">
        <v>-8.9499999999999993</v>
      </c>
      <c r="C309" t="s">
        <v>1937</v>
      </c>
      <c r="D30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0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09" s="5"/>
    </row>
    <row r="310" spans="1:6" x14ac:dyDescent="0.3">
      <c r="A310" t="s">
        <v>1938</v>
      </c>
      <c r="B310" s="6">
        <v>-175.5</v>
      </c>
      <c r="C310" t="s">
        <v>1939</v>
      </c>
      <c r="D31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1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0" s="5"/>
    </row>
    <row r="311" spans="1:6" x14ac:dyDescent="0.3">
      <c r="A311" t="s">
        <v>1940</v>
      </c>
      <c r="B311" s="6">
        <v>-171.49</v>
      </c>
      <c r="C311" t="s">
        <v>1941</v>
      </c>
      <c r="D31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1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1" s="5"/>
    </row>
    <row r="312" spans="1:6" x14ac:dyDescent="0.3">
      <c r="A312" t="s">
        <v>1942</v>
      </c>
      <c r="B312" s="6">
        <v>-8.9499999999999993</v>
      </c>
      <c r="C312" t="s">
        <v>1943</v>
      </c>
      <c r="D31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2" s="5"/>
    </row>
    <row r="313" spans="1:6" x14ac:dyDescent="0.3">
      <c r="A313" t="s">
        <v>1942</v>
      </c>
      <c r="B313" s="6">
        <v>8.9499999999999993</v>
      </c>
      <c r="C313" t="s">
        <v>1944</v>
      </c>
      <c r="D31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3" s="5"/>
    </row>
    <row r="314" spans="1:6" x14ac:dyDescent="0.3">
      <c r="A314" t="s">
        <v>1942</v>
      </c>
      <c r="B314" s="6">
        <v>-8.9499999999999993</v>
      </c>
      <c r="C314" t="s">
        <v>1945</v>
      </c>
      <c r="D31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4" s="5"/>
    </row>
    <row r="315" spans="1:6" x14ac:dyDescent="0.3">
      <c r="A315" t="s">
        <v>1946</v>
      </c>
      <c r="B315" s="6">
        <v>-92.31</v>
      </c>
      <c r="C315" t="s">
        <v>1947</v>
      </c>
      <c r="D31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1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5" s="5"/>
    </row>
    <row r="316" spans="1:6" x14ac:dyDescent="0.3">
      <c r="A316" t="s">
        <v>1948</v>
      </c>
      <c r="B316" s="6">
        <v>-8.9499999999999993</v>
      </c>
      <c r="C316" t="s">
        <v>1949</v>
      </c>
      <c r="D31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6" s="5"/>
    </row>
    <row r="317" spans="1:6" x14ac:dyDescent="0.3">
      <c r="A317" t="s">
        <v>1948</v>
      </c>
      <c r="B317" s="6">
        <v>8.9499999999999993</v>
      </c>
      <c r="C317" t="s">
        <v>1950</v>
      </c>
      <c r="D31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7" s="5"/>
    </row>
    <row r="318" spans="1:6" x14ac:dyDescent="0.3">
      <c r="A318" t="s">
        <v>1948</v>
      </c>
      <c r="B318" s="6">
        <v>-8.9499999999999993</v>
      </c>
      <c r="C318" t="s">
        <v>1951</v>
      </c>
      <c r="D31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1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8" s="5"/>
    </row>
    <row r="319" spans="1:6" x14ac:dyDescent="0.3">
      <c r="A319" t="s">
        <v>1952</v>
      </c>
      <c r="B319" s="6">
        <v>-86.98</v>
      </c>
      <c r="C319" t="s">
        <v>1953</v>
      </c>
      <c r="D31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1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19" s="5"/>
    </row>
    <row r="320" spans="1:6" x14ac:dyDescent="0.3">
      <c r="A320" t="s">
        <v>1954</v>
      </c>
      <c r="B320" s="6">
        <v>-8.9499999999999993</v>
      </c>
      <c r="C320" t="s">
        <v>1955</v>
      </c>
      <c r="D32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0" s="5"/>
    </row>
    <row r="321" spans="1:6" x14ac:dyDescent="0.3">
      <c r="A321" t="s">
        <v>1954</v>
      </c>
      <c r="B321" s="6">
        <v>8.9499999999999993</v>
      </c>
      <c r="C321" t="s">
        <v>1956</v>
      </c>
      <c r="D32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1" s="5"/>
    </row>
    <row r="322" spans="1:6" x14ac:dyDescent="0.3">
      <c r="A322" t="s">
        <v>1954</v>
      </c>
      <c r="B322" s="6">
        <v>-8.9499999999999993</v>
      </c>
      <c r="C322" t="s">
        <v>1957</v>
      </c>
      <c r="D32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2" s="5"/>
    </row>
    <row r="323" spans="1:6" x14ac:dyDescent="0.3">
      <c r="A323" t="s">
        <v>1958</v>
      </c>
      <c r="B323" s="6">
        <v>-180.62</v>
      </c>
      <c r="C323" t="s">
        <v>1959</v>
      </c>
      <c r="D32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2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3" s="5"/>
    </row>
    <row r="324" spans="1:6" x14ac:dyDescent="0.3">
      <c r="A324" t="s">
        <v>1960</v>
      </c>
      <c r="B324" s="6">
        <v>-8.9499999999999993</v>
      </c>
      <c r="C324" t="s">
        <v>1961</v>
      </c>
      <c r="D32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4" s="5"/>
    </row>
    <row r="325" spans="1:6" x14ac:dyDescent="0.3">
      <c r="A325" t="s">
        <v>1960</v>
      </c>
      <c r="B325" s="6">
        <v>8.9499999999999993</v>
      </c>
      <c r="C325" t="s">
        <v>1962</v>
      </c>
      <c r="D32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5" s="5"/>
    </row>
    <row r="326" spans="1:6" x14ac:dyDescent="0.3">
      <c r="A326" t="s">
        <v>1960</v>
      </c>
      <c r="B326" s="6">
        <v>-8.9499999999999993</v>
      </c>
      <c r="C326" t="s">
        <v>1963</v>
      </c>
      <c r="D32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2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6" s="5"/>
    </row>
    <row r="327" spans="1:6" x14ac:dyDescent="0.3">
      <c r="A327" t="s">
        <v>1964</v>
      </c>
      <c r="B327" s="6">
        <v>-170.61</v>
      </c>
      <c r="C327" t="s">
        <v>1965</v>
      </c>
      <c r="D32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2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7" s="5"/>
    </row>
    <row r="328" spans="1:6" x14ac:dyDescent="0.3">
      <c r="A328" t="s">
        <v>1966</v>
      </c>
      <c r="B328" s="6">
        <v>-0.46</v>
      </c>
      <c r="C328" t="s">
        <v>1575</v>
      </c>
      <c r="D32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2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328" s="5"/>
    </row>
    <row r="329" spans="1:6" x14ac:dyDescent="0.3">
      <c r="A329" t="s">
        <v>1967</v>
      </c>
      <c r="B329" s="6">
        <v>0</v>
      </c>
      <c r="D32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2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29" s="5"/>
    </row>
    <row r="330" spans="1:6" x14ac:dyDescent="0.3">
      <c r="A330" t="s">
        <v>1967</v>
      </c>
      <c r="B330" s="6">
        <v>0</v>
      </c>
      <c r="D33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3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0" s="5"/>
    </row>
    <row r="331" spans="1:6" x14ac:dyDescent="0.3">
      <c r="A331" t="s">
        <v>1968</v>
      </c>
      <c r="B331" s="6">
        <v>-2345.9</v>
      </c>
      <c r="C331" t="s">
        <v>1969</v>
      </c>
      <c r="D33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3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1" s="5"/>
    </row>
    <row r="332" spans="1:6" x14ac:dyDescent="0.3">
      <c r="A332" t="s">
        <v>1968</v>
      </c>
      <c r="B332" s="6">
        <v>2345.9</v>
      </c>
      <c r="C332" t="s">
        <v>1970</v>
      </c>
      <c r="D33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3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2" s="5"/>
    </row>
    <row r="333" spans="1:6" x14ac:dyDescent="0.3">
      <c r="A333" t="s">
        <v>1971</v>
      </c>
      <c r="B333" s="6">
        <v>7466.5</v>
      </c>
      <c r="C333" t="s">
        <v>1972</v>
      </c>
      <c r="D333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33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1</v>
      </c>
      <c r="F333" s="5"/>
    </row>
    <row r="334" spans="1:6" x14ac:dyDescent="0.3">
      <c r="A334" t="s">
        <v>1973</v>
      </c>
      <c r="B334" s="6">
        <v>-8.9499999999999993</v>
      </c>
      <c r="C334" t="s">
        <v>1974</v>
      </c>
      <c r="D334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34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4" s="5"/>
    </row>
    <row r="335" spans="1:6" x14ac:dyDescent="0.3">
      <c r="A335" t="s">
        <v>1973</v>
      </c>
      <c r="B335" s="6">
        <v>8.9499999999999993</v>
      </c>
      <c r="C335" t="s">
        <v>1975</v>
      </c>
      <c r="D335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35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5" s="5"/>
    </row>
    <row r="336" spans="1:6" x14ac:dyDescent="0.3">
      <c r="A336" t="s">
        <v>1973</v>
      </c>
      <c r="B336" s="6">
        <v>-8.9499999999999993</v>
      </c>
      <c r="C336" t="s">
        <v>1976</v>
      </c>
      <c r="D336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36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6" s="5"/>
    </row>
    <row r="337" spans="1:6" x14ac:dyDescent="0.3">
      <c r="A337" t="s">
        <v>1977</v>
      </c>
      <c r="B337" s="6">
        <v>-220.74</v>
      </c>
      <c r="C337" t="s">
        <v>1978</v>
      </c>
      <c r="D337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37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7" s="5"/>
    </row>
    <row r="338" spans="1:6" x14ac:dyDescent="0.3">
      <c r="A338" t="s">
        <v>1979</v>
      </c>
      <c r="B338" s="6">
        <v>-8.9499999999999993</v>
      </c>
      <c r="C338" t="s">
        <v>1980</v>
      </c>
      <c r="D338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38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8" s="5"/>
    </row>
    <row r="339" spans="1:6" x14ac:dyDescent="0.3">
      <c r="A339" t="s">
        <v>1979</v>
      </c>
      <c r="B339" s="6">
        <v>8.9499999999999993</v>
      </c>
      <c r="C339" t="s">
        <v>1981</v>
      </c>
      <c r="D339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39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39" s="5"/>
    </row>
    <row r="340" spans="1:6" x14ac:dyDescent="0.3">
      <c r="A340" t="s">
        <v>1979</v>
      </c>
      <c r="B340" s="6">
        <v>-8.9499999999999993</v>
      </c>
      <c r="C340" t="s">
        <v>1982</v>
      </c>
      <c r="D340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1</v>
      </c>
      <c r="E340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40" s="5"/>
    </row>
    <row r="341" spans="1:6" x14ac:dyDescent="0.3">
      <c r="A341" t="s">
        <v>1983</v>
      </c>
      <c r="B341" s="6">
        <v>-208.45</v>
      </c>
      <c r="C341" t="s">
        <v>1984</v>
      </c>
      <c r="D341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41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41" s="5"/>
    </row>
    <row r="342" spans="1:6" x14ac:dyDescent="0.3">
      <c r="A342" t="s">
        <v>1985</v>
      </c>
      <c r="B342" s="6">
        <v>-217.4</v>
      </c>
      <c r="C342" t="s">
        <v>1986</v>
      </c>
      <c r="D342" s="5" t="b">
        <f>IF(OR(ISNUMBER(SEARCH("Account clearning",Withdrawal_Deposit_Details[[#This Row],[Reason]])),OR(Withdrawal_Deposit_Details[[#This Row],[Withdrawal/Deposit]]=-8,Withdrawal_Deposit_Details[[#This Row],[Withdrawal/Deposit]]=8,Withdrawal_Deposit_Details[[#This Row],[Withdrawal/Deposit]]=-8.95,Withdrawal_Deposit_Details[[#This Row],[Withdrawal/Deposit]]=8.95)),TRUE,FALSE)</f>
        <v>0</v>
      </c>
      <c r="E342" s="5" t="b">
        <f>IF(OR(ISNUMBER(SEARCH("Wire Funds Received",Withdrawal_Deposit_Details[[#This Row],[Reason]])),AND(Withdrawal_Deposit_Details[[#This Row],[Comisiones]]=FALSE,ISNUMBER(SEARCH("Account clearing",Withdrawal_Deposit_Details[[#This Row],[Reason]])))),TRUE,FALSE)</f>
        <v>0</v>
      </c>
      <c r="F34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0DB-BA94-4584-9580-89846609DC95}">
  <sheetPr>
    <tabColor theme="9"/>
  </sheetPr>
  <dimension ref="A1:F73"/>
  <sheetViews>
    <sheetView workbookViewId="0">
      <selection sqref="A1:XFD1"/>
    </sheetView>
  </sheetViews>
  <sheetFormatPr defaultRowHeight="14.4" x14ac:dyDescent="0.3"/>
  <cols>
    <col min="1" max="1" width="21.6640625" bestFit="1" customWidth="1"/>
    <col min="2" max="2" width="21.88671875" bestFit="1" customWidth="1"/>
    <col min="3" max="3" width="7.6640625" customWidth="1"/>
    <col min="4" max="4" width="13" bestFit="1" customWidth="1"/>
    <col min="5" max="5" width="13" customWidth="1"/>
    <col min="6" max="6" width="14" bestFit="1" customWidth="1"/>
  </cols>
  <sheetData>
    <row r="1" spans="1:6" s="15" customFormat="1" x14ac:dyDescent="0.3">
      <c r="A1" s="11" t="s">
        <v>0</v>
      </c>
      <c r="B1" s="11" t="s">
        <v>3</v>
      </c>
      <c r="C1" s="11" t="s">
        <v>1987</v>
      </c>
      <c r="D1" s="14" t="s">
        <v>2003</v>
      </c>
      <c r="E1" s="14" t="s">
        <v>2012</v>
      </c>
      <c r="F1" s="14" t="s">
        <v>2011</v>
      </c>
    </row>
    <row r="2" spans="1:6" x14ac:dyDescent="0.3">
      <c r="A2" t="s">
        <v>1303</v>
      </c>
      <c r="B2" t="s">
        <v>1398</v>
      </c>
      <c r="C2" s="6">
        <v>12.95</v>
      </c>
      <c r="D2" s="5" t="b">
        <f>IF(Commisions_Fees[[#This Row],[Value]]=14.95,Commisions_Fees[[#This Row],[Value]],FALSE)</f>
        <v>0</v>
      </c>
      <c r="E2" s="5">
        <f>IF(Commisions_Fees[[#This Row],[Value]]=12.95,Commisions_Fees[[#This Row],[Value]],FALSE)</f>
        <v>12.95</v>
      </c>
      <c r="F2" s="5"/>
    </row>
    <row r="3" spans="1:6" x14ac:dyDescent="0.3">
      <c r="A3" t="s">
        <v>1305</v>
      </c>
      <c r="B3" t="s">
        <v>1398</v>
      </c>
      <c r="C3" s="6">
        <v>12.95</v>
      </c>
      <c r="D3" s="5" t="b">
        <f>IF(Commisions_Fees[[#This Row],[Value]]=14.95,Commisions_Fees[[#This Row],[Value]],FALSE)</f>
        <v>0</v>
      </c>
      <c r="E3" s="5">
        <f>IF(Commisions_Fees[[#This Row],[Value]]=12.95,Commisions_Fees[[#This Row],[Value]],FALSE)</f>
        <v>12.95</v>
      </c>
      <c r="F3" s="5"/>
    </row>
    <row r="4" spans="1:6" x14ac:dyDescent="0.3">
      <c r="A4" t="s">
        <v>1565</v>
      </c>
      <c r="B4" t="s">
        <v>1398</v>
      </c>
      <c r="C4" s="6">
        <v>12.95</v>
      </c>
      <c r="D4" s="5" t="b">
        <f>IF(Commisions_Fees[[#This Row],[Value]]=14.95,Commisions_Fees[[#This Row],[Value]],FALSE)</f>
        <v>0</v>
      </c>
      <c r="E4" s="5">
        <f>IF(Commisions_Fees[[#This Row],[Value]]=12.95,Commisions_Fees[[#This Row],[Value]],FALSE)</f>
        <v>12.95</v>
      </c>
      <c r="F4" s="5"/>
    </row>
    <row r="5" spans="1:6" x14ac:dyDescent="0.3">
      <c r="A5" t="s">
        <v>1988</v>
      </c>
      <c r="B5" t="s">
        <v>1398</v>
      </c>
      <c r="C5" s="6">
        <v>12.95</v>
      </c>
      <c r="D5" s="5" t="b">
        <f>IF(Commisions_Fees[[#This Row],[Value]]=14.95,Commisions_Fees[[#This Row],[Value]],FALSE)</f>
        <v>0</v>
      </c>
      <c r="E5" s="5">
        <f>IF(Commisions_Fees[[#This Row],[Value]]=12.95,Commisions_Fees[[#This Row],[Value]],FALSE)</f>
        <v>12.95</v>
      </c>
      <c r="F5" s="5"/>
    </row>
    <row r="6" spans="1:6" x14ac:dyDescent="0.3">
      <c r="A6" t="s">
        <v>1307</v>
      </c>
      <c r="B6" t="s">
        <v>1398</v>
      </c>
      <c r="C6" s="6">
        <v>12.95</v>
      </c>
      <c r="D6" s="5" t="b">
        <f>IF(Commisions_Fees[[#This Row],[Value]]=14.95,Commisions_Fees[[#This Row],[Value]],FALSE)</f>
        <v>0</v>
      </c>
      <c r="E6" s="5">
        <f>IF(Commisions_Fees[[#This Row],[Value]]=12.95,Commisions_Fees[[#This Row],[Value]],FALSE)</f>
        <v>12.95</v>
      </c>
      <c r="F6" s="5"/>
    </row>
    <row r="7" spans="1:6" x14ac:dyDescent="0.3">
      <c r="A7" t="s">
        <v>1989</v>
      </c>
      <c r="B7" t="s">
        <v>1398</v>
      </c>
      <c r="C7" s="6">
        <v>12.95</v>
      </c>
      <c r="D7" s="5" t="b">
        <f>IF(Commisions_Fees[[#This Row],[Value]]=14.95,Commisions_Fees[[#This Row],[Value]],FALSE)</f>
        <v>0</v>
      </c>
      <c r="E7" s="5">
        <f>IF(Commisions_Fees[[#This Row],[Value]]=12.95,Commisions_Fees[[#This Row],[Value]],FALSE)</f>
        <v>12.95</v>
      </c>
      <c r="F7" s="5"/>
    </row>
    <row r="8" spans="1:6" x14ac:dyDescent="0.3">
      <c r="A8" t="s">
        <v>1989</v>
      </c>
      <c r="B8" t="s">
        <v>1398</v>
      </c>
      <c r="C8" s="6">
        <v>12.95</v>
      </c>
      <c r="D8" s="5" t="b">
        <f>IF(Commisions_Fees[[#This Row],[Value]]=14.95,Commisions_Fees[[#This Row],[Value]],FALSE)</f>
        <v>0</v>
      </c>
      <c r="E8" s="5">
        <f>IF(Commisions_Fees[[#This Row],[Value]]=12.95,Commisions_Fees[[#This Row],[Value]],FALSE)</f>
        <v>12.95</v>
      </c>
      <c r="F8" s="5"/>
    </row>
    <row r="9" spans="1:6" x14ac:dyDescent="0.3">
      <c r="A9" t="s">
        <v>1311</v>
      </c>
      <c r="B9" t="s">
        <v>1398</v>
      </c>
      <c r="C9" s="6">
        <v>12.95</v>
      </c>
      <c r="D9" s="5" t="b">
        <f>IF(Commisions_Fees[[#This Row],[Value]]=14.95,Commisions_Fees[[#This Row],[Value]],FALSE)</f>
        <v>0</v>
      </c>
      <c r="E9" s="5">
        <f>IF(Commisions_Fees[[#This Row],[Value]]=12.95,Commisions_Fees[[#This Row],[Value]],FALSE)</f>
        <v>12.95</v>
      </c>
      <c r="F9" s="5"/>
    </row>
    <row r="10" spans="1:6" x14ac:dyDescent="0.3">
      <c r="A10" t="s">
        <v>1313</v>
      </c>
      <c r="B10" t="s">
        <v>1398</v>
      </c>
      <c r="C10" s="6">
        <v>12.95</v>
      </c>
      <c r="D10" s="5" t="b">
        <f>IF(Commisions_Fees[[#This Row],[Value]]=14.95,Commisions_Fees[[#This Row],[Value]],FALSE)</f>
        <v>0</v>
      </c>
      <c r="E10" s="5">
        <f>IF(Commisions_Fees[[#This Row],[Value]]=12.95,Commisions_Fees[[#This Row],[Value]],FALSE)</f>
        <v>12.95</v>
      </c>
      <c r="F10" s="5"/>
    </row>
    <row r="11" spans="1:6" x14ac:dyDescent="0.3">
      <c r="A11" t="s">
        <v>1314</v>
      </c>
      <c r="B11" t="s">
        <v>1398</v>
      </c>
      <c r="C11" s="6">
        <v>12.95</v>
      </c>
      <c r="D11" s="5" t="b">
        <f>IF(Commisions_Fees[[#This Row],[Value]]=14.95,Commisions_Fees[[#This Row],[Value]],FALSE)</f>
        <v>0</v>
      </c>
      <c r="E11" s="5">
        <f>IF(Commisions_Fees[[#This Row],[Value]]=12.95,Commisions_Fees[[#This Row],[Value]],FALSE)</f>
        <v>12.95</v>
      </c>
      <c r="F11" s="5"/>
    </row>
    <row r="12" spans="1:6" x14ac:dyDescent="0.3">
      <c r="A12" t="s">
        <v>1315</v>
      </c>
      <c r="B12" t="s">
        <v>1398</v>
      </c>
      <c r="C12" s="6">
        <v>12.95</v>
      </c>
      <c r="D12" s="5" t="b">
        <f>IF(Commisions_Fees[[#This Row],[Value]]=14.95,Commisions_Fees[[#This Row],[Value]],FALSE)</f>
        <v>0</v>
      </c>
      <c r="E12" s="5">
        <f>IF(Commisions_Fees[[#This Row],[Value]]=12.95,Commisions_Fees[[#This Row],[Value]],FALSE)</f>
        <v>12.95</v>
      </c>
      <c r="F12" s="5"/>
    </row>
    <row r="13" spans="1:6" x14ac:dyDescent="0.3">
      <c r="A13" t="s">
        <v>1545</v>
      </c>
      <c r="B13" t="s">
        <v>1398</v>
      </c>
      <c r="C13" s="6">
        <v>12.95</v>
      </c>
      <c r="D13" s="5" t="b">
        <f>IF(Commisions_Fees[[#This Row],[Value]]=14.95,Commisions_Fees[[#This Row],[Value]],FALSE)</f>
        <v>0</v>
      </c>
      <c r="E13" s="5">
        <f>IF(Commisions_Fees[[#This Row],[Value]]=12.95,Commisions_Fees[[#This Row],[Value]],FALSE)</f>
        <v>12.95</v>
      </c>
      <c r="F13" s="5"/>
    </row>
    <row r="14" spans="1:6" x14ac:dyDescent="0.3">
      <c r="A14" t="s">
        <v>1317</v>
      </c>
      <c r="B14" t="s">
        <v>1398</v>
      </c>
      <c r="C14" s="6">
        <v>12.95</v>
      </c>
      <c r="D14" s="5" t="b">
        <f>IF(Commisions_Fees[[#This Row],[Value]]=14.95,Commisions_Fees[[#This Row],[Value]],FALSE)</f>
        <v>0</v>
      </c>
      <c r="E14" s="5">
        <f>IF(Commisions_Fees[[#This Row],[Value]]=12.95,Commisions_Fees[[#This Row],[Value]],FALSE)</f>
        <v>12.95</v>
      </c>
      <c r="F14" s="5"/>
    </row>
    <row r="15" spans="1:6" x14ac:dyDescent="0.3">
      <c r="A15" t="s">
        <v>1319</v>
      </c>
      <c r="B15" t="s">
        <v>1398</v>
      </c>
      <c r="C15" s="6">
        <v>12.95</v>
      </c>
      <c r="D15" s="5" t="b">
        <f>IF(Commisions_Fees[[#This Row],[Value]]=14.95,Commisions_Fees[[#This Row],[Value]],FALSE)</f>
        <v>0</v>
      </c>
      <c r="E15" s="5">
        <f>IF(Commisions_Fees[[#This Row],[Value]]=12.95,Commisions_Fees[[#This Row],[Value]],FALSE)</f>
        <v>12.95</v>
      </c>
      <c r="F15" s="5"/>
    </row>
    <row r="16" spans="1:6" x14ac:dyDescent="0.3">
      <c r="A16" t="s">
        <v>1320</v>
      </c>
      <c r="B16" t="s">
        <v>1398</v>
      </c>
      <c r="C16" s="6">
        <v>12.95</v>
      </c>
      <c r="D16" s="5" t="b">
        <f>IF(Commisions_Fees[[#This Row],[Value]]=14.95,Commisions_Fees[[#This Row],[Value]],FALSE)</f>
        <v>0</v>
      </c>
      <c r="E16" s="5">
        <f>IF(Commisions_Fees[[#This Row],[Value]]=12.95,Commisions_Fees[[#This Row],[Value]],FALSE)</f>
        <v>12.95</v>
      </c>
      <c r="F16" s="5"/>
    </row>
    <row r="17" spans="1:6" x14ac:dyDescent="0.3">
      <c r="A17" t="s">
        <v>1321</v>
      </c>
      <c r="B17" t="s">
        <v>1398</v>
      </c>
      <c r="C17" s="6">
        <v>12.95</v>
      </c>
      <c r="D17" s="5" t="b">
        <f>IF(Commisions_Fees[[#This Row],[Value]]=14.95,Commisions_Fees[[#This Row],[Value]],FALSE)</f>
        <v>0</v>
      </c>
      <c r="E17" s="5">
        <f>IF(Commisions_Fees[[#This Row],[Value]]=12.95,Commisions_Fees[[#This Row],[Value]],FALSE)</f>
        <v>12.95</v>
      </c>
      <c r="F17" s="5"/>
    </row>
    <row r="18" spans="1:6" x14ac:dyDescent="0.3">
      <c r="A18" t="s">
        <v>1322</v>
      </c>
      <c r="B18" t="s">
        <v>1398</v>
      </c>
      <c r="C18" s="6">
        <v>12.95</v>
      </c>
      <c r="D18" s="5" t="b">
        <f>IF(Commisions_Fees[[#This Row],[Value]]=14.95,Commisions_Fees[[#This Row],[Value]],FALSE)</f>
        <v>0</v>
      </c>
      <c r="E18" s="5">
        <f>IF(Commisions_Fees[[#This Row],[Value]]=12.95,Commisions_Fees[[#This Row],[Value]],FALSE)</f>
        <v>12.95</v>
      </c>
      <c r="F18" s="5"/>
    </row>
    <row r="19" spans="1:6" x14ac:dyDescent="0.3">
      <c r="A19" t="s">
        <v>1323</v>
      </c>
      <c r="B19" t="s">
        <v>1398</v>
      </c>
      <c r="C19" s="6">
        <v>12.95</v>
      </c>
      <c r="D19" s="5" t="b">
        <f>IF(Commisions_Fees[[#This Row],[Value]]=14.95,Commisions_Fees[[#This Row],[Value]],FALSE)</f>
        <v>0</v>
      </c>
      <c r="E19" s="5">
        <f>IF(Commisions_Fees[[#This Row],[Value]]=12.95,Commisions_Fees[[#This Row],[Value]],FALSE)</f>
        <v>12.95</v>
      </c>
      <c r="F19" s="5"/>
    </row>
    <row r="20" spans="1:6" x14ac:dyDescent="0.3">
      <c r="A20" t="s">
        <v>1990</v>
      </c>
      <c r="B20" t="s">
        <v>1398</v>
      </c>
      <c r="C20" s="6">
        <v>12.95</v>
      </c>
      <c r="D20" s="5" t="b">
        <f>IF(Commisions_Fees[[#This Row],[Value]]=14.95,Commisions_Fees[[#This Row],[Value]],FALSE)</f>
        <v>0</v>
      </c>
      <c r="E20" s="5">
        <f>IF(Commisions_Fees[[#This Row],[Value]]=12.95,Commisions_Fees[[#This Row],[Value]],FALSE)</f>
        <v>12.95</v>
      </c>
      <c r="F20" s="5"/>
    </row>
    <row r="21" spans="1:6" x14ac:dyDescent="0.3">
      <c r="A21" t="s">
        <v>1991</v>
      </c>
      <c r="B21" t="s">
        <v>1398</v>
      </c>
      <c r="C21" s="6">
        <v>12.95</v>
      </c>
      <c r="D21" s="5" t="b">
        <f>IF(Commisions_Fees[[#This Row],[Value]]=14.95,Commisions_Fees[[#This Row],[Value]],FALSE)</f>
        <v>0</v>
      </c>
      <c r="E21" s="5">
        <f>IF(Commisions_Fees[[#This Row],[Value]]=12.95,Commisions_Fees[[#This Row],[Value]],FALSE)</f>
        <v>12.95</v>
      </c>
      <c r="F21" s="5"/>
    </row>
    <row r="22" spans="1:6" x14ac:dyDescent="0.3">
      <c r="A22" t="s">
        <v>1324</v>
      </c>
      <c r="B22" t="s">
        <v>1398</v>
      </c>
      <c r="C22" s="6">
        <v>12.95</v>
      </c>
      <c r="D22" s="5" t="b">
        <f>IF(Commisions_Fees[[#This Row],[Value]]=14.95,Commisions_Fees[[#This Row],[Value]],FALSE)</f>
        <v>0</v>
      </c>
      <c r="E22" s="5">
        <f>IF(Commisions_Fees[[#This Row],[Value]]=12.95,Commisions_Fees[[#This Row],[Value]],FALSE)</f>
        <v>12.95</v>
      </c>
      <c r="F22" s="5"/>
    </row>
    <row r="23" spans="1:6" x14ac:dyDescent="0.3">
      <c r="A23" t="s">
        <v>1326</v>
      </c>
      <c r="B23" t="s">
        <v>1399</v>
      </c>
      <c r="C23" s="6">
        <v>14.95</v>
      </c>
      <c r="D23" s="5">
        <f>IF(Commisions_Fees[[#This Row],[Value]]=14.95,Commisions_Fees[[#This Row],[Value]],FALSE)</f>
        <v>14.95</v>
      </c>
      <c r="E23" s="5" t="b">
        <f>IF(Commisions_Fees[[#This Row],[Value]]=12.95,Commisions_Fees[[#This Row],[Value]],FALSE)</f>
        <v>0</v>
      </c>
      <c r="F23" s="5"/>
    </row>
    <row r="24" spans="1:6" x14ac:dyDescent="0.3">
      <c r="A24" t="s">
        <v>1328</v>
      </c>
      <c r="B24" t="s">
        <v>1398</v>
      </c>
      <c r="C24" s="6">
        <v>12.95</v>
      </c>
      <c r="D24" s="5" t="b">
        <f>IF(Commisions_Fees[[#This Row],[Value]]=14.95,Commisions_Fees[[#This Row],[Value]],FALSE)</f>
        <v>0</v>
      </c>
      <c r="E24" s="5">
        <f>IF(Commisions_Fees[[#This Row],[Value]]=12.95,Commisions_Fees[[#This Row],[Value]],FALSE)</f>
        <v>12.95</v>
      </c>
      <c r="F24" s="5"/>
    </row>
    <row r="25" spans="1:6" x14ac:dyDescent="0.3">
      <c r="A25" t="s">
        <v>1329</v>
      </c>
      <c r="B25" t="s">
        <v>1399</v>
      </c>
      <c r="C25" s="6">
        <v>14.95</v>
      </c>
      <c r="D25" s="5">
        <f>IF(Commisions_Fees[[#This Row],[Value]]=14.95,Commisions_Fees[[#This Row],[Value]],FALSE)</f>
        <v>14.95</v>
      </c>
      <c r="E25" s="5" t="b">
        <f>IF(Commisions_Fees[[#This Row],[Value]]=12.95,Commisions_Fees[[#This Row],[Value]],FALSE)</f>
        <v>0</v>
      </c>
      <c r="F25" s="5"/>
    </row>
    <row r="26" spans="1:6" x14ac:dyDescent="0.3">
      <c r="A26" t="s">
        <v>1330</v>
      </c>
      <c r="B26" t="s">
        <v>1399</v>
      </c>
      <c r="C26" s="6">
        <v>14.95</v>
      </c>
      <c r="D26" s="5">
        <f>IF(Commisions_Fees[[#This Row],[Value]]=14.95,Commisions_Fees[[#This Row],[Value]],FALSE)</f>
        <v>14.95</v>
      </c>
      <c r="E26" s="5" t="b">
        <f>IF(Commisions_Fees[[#This Row],[Value]]=12.95,Commisions_Fees[[#This Row],[Value]],FALSE)</f>
        <v>0</v>
      </c>
      <c r="F26" s="5"/>
    </row>
    <row r="27" spans="1:6" x14ac:dyDescent="0.3">
      <c r="A27" t="s">
        <v>1992</v>
      </c>
      <c r="B27" t="s">
        <v>1398</v>
      </c>
      <c r="C27" s="6">
        <v>12.95</v>
      </c>
      <c r="D27" s="5" t="b">
        <f>IF(Commisions_Fees[[#This Row],[Value]]=14.95,Commisions_Fees[[#This Row],[Value]],FALSE)</f>
        <v>0</v>
      </c>
      <c r="E27" s="5">
        <f>IF(Commisions_Fees[[#This Row],[Value]]=12.95,Commisions_Fees[[#This Row],[Value]],FALSE)</f>
        <v>12.95</v>
      </c>
      <c r="F27" s="5"/>
    </row>
    <row r="28" spans="1:6" x14ac:dyDescent="0.3">
      <c r="A28" t="s">
        <v>1523</v>
      </c>
      <c r="B28" t="s">
        <v>1398</v>
      </c>
      <c r="C28" s="6">
        <v>12.95</v>
      </c>
      <c r="D28" s="5" t="b">
        <f>IF(Commisions_Fees[[#This Row],[Value]]=14.95,Commisions_Fees[[#This Row],[Value]],FALSE)</f>
        <v>0</v>
      </c>
      <c r="E28" s="5">
        <f>IF(Commisions_Fees[[#This Row],[Value]]=12.95,Commisions_Fees[[#This Row],[Value]],FALSE)</f>
        <v>12.95</v>
      </c>
      <c r="F28" s="5"/>
    </row>
    <row r="29" spans="1:6" x14ac:dyDescent="0.3">
      <c r="A29" t="s">
        <v>1332</v>
      </c>
      <c r="B29" t="s">
        <v>1398</v>
      </c>
      <c r="C29" s="6">
        <v>12.95</v>
      </c>
      <c r="D29" s="5" t="b">
        <f>IF(Commisions_Fees[[#This Row],[Value]]=14.95,Commisions_Fees[[#This Row],[Value]],FALSE)</f>
        <v>0</v>
      </c>
      <c r="E29" s="5">
        <f>IF(Commisions_Fees[[#This Row],[Value]]=12.95,Commisions_Fees[[#This Row],[Value]],FALSE)</f>
        <v>12.95</v>
      </c>
      <c r="F29" s="5"/>
    </row>
    <row r="30" spans="1:6" x14ac:dyDescent="0.3">
      <c r="A30" t="s">
        <v>1993</v>
      </c>
      <c r="B30" t="s">
        <v>1398</v>
      </c>
      <c r="C30" s="6">
        <v>12.95</v>
      </c>
      <c r="D30" s="5" t="b">
        <f>IF(Commisions_Fees[[#This Row],[Value]]=14.95,Commisions_Fees[[#This Row],[Value]],FALSE)</f>
        <v>0</v>
      </c>
      <c r="E30" s="5">
        <f>IF(Commisions_Fees[[#This Row],[Value]]=12.95,Commisions_Fees[[#This Row],[Value]],FALSE)</f>
        <v>12.95</v>
      </c>
      <c r="F30" s="5"/>
    </row>
    <row r="31" spans="1:6" x14ac:dyDescent="0.3">
      <c r="A31" t="s">
        <v>1994</v>
      </c>
      <c r="B31" t="s">
        <v>1398</v>
      </c>
      <c r="C31" s="6">
        <v>12.95</v>
      </c>
      <c r="D31" s="5" t="b">
        <f>IF(Commisions_Fees[[#This Row],[Value]]=14.95,Commisions_Fees[[#This Row],[Value]],FALSE)</f>
        <v>0</v>
      </c>
      <c r="E31" s="5">
        <f>IF(Commisions_Fees[[#This Row],[Value]]=12.95,Commisions_Fees[[#This Row],[Value]],FALSE)</f>
        <v>12.95</v>
      </c>
      <c r="F31" s="5"/>
    </row>
    <row r="32" spans="1:6" x14ac:dyDescent="0.3">
      <c r="A32" t="s">
        <v>1333</v>
      </c>
      <c r="B32" t="s">
        <v>1398</v>
      </c>
      <c r="C32" s="6">
        <v>12.95</v>
      </c>
      <c r="D32" s="5" t="b">
        <f>IF(Commisions_Fees[[#This Row],[Value]]=14.95,Commisions_Fees[[#This Row],[Value]],FALSE)</f>
        <v>0</v>
      </c>
      <c r="E32" s="5">
        <f>IF(Commisions_Fees[[#This Row],[Value]]=12.95,Commisions_Fees[[#This Row],[Value]],FALSE)</f>
        <v>12.95</v>
      </c>
      <c r="F32" s="5"/>
    </row>
    <row r="33" spans="1:6" x14ac:dyDescent="0.3">
      <c r="A33" t="s">
        <v>1334</v>
      </c>
      <c r="B33" t="s">
        <v>1398</v>
      </c>
      <c r="C33" s="6">
        <v>12.95</v>
      </c>
      <c r="D33" s="5" t="b">
        <f>IF(Commisions_Fees[[#This Row],[Value]]=14.95,Commisions_Fees[[#This Row],[Value]],FALSE)</f>
        <v>0</v>
      </c>
      <c r="E33" s="5">
        <f>IF(Commisions_Fees[[#This Row],[Value]]=12.95,Commisions_Fees[[#This Row],[Value]],FALSE)</f>
        <v>12.95</v>
      </c>
      <c r="F33" s="5"/>
    </row>
    <row r="34" spans="1:6" x14ac:dyDescent="0.3">
      <c r="A34" t="s">
        <v>1995</v>
      </c>
      <c r="B34" t="s">
        <v>1398</v>
      </c>
      <c r="C34" s="6">
        <v>12.95</v>
      </c>
      <c r="D34" s="5" t="b">
        <f>IF(Commisions_Fees[[#This Row],[Value]]=14.95,Commisions_Fees[[#This Row],[Value]],FALSE)</f>
        <v>0</v>
      </c>
      <c r="E34" s="5">
        <f>IF(Commisions_Fees[[#This Row],[Value]]=12.95,Commisions_Fees[[#This Row],[Value]],FALSE)</f>
        <v>12.95</v>
      </c>
      <c r="F34" s="5"/>
    </row>
    <row r="35" spans="1:6" x14ac:dyDescent="0.3">
      <c r="A35" t="s">
        <v>1335</v>
      </c>
      <c r="B35" t="s">
        <v>1398</v>
      </c>
      <c r="C35" s="6">
        <v>12.95</v>
      </c>
      <c r="D35" s="5" t="b">
        <f>IF(Commisions_Fees[[#This Row],[Value]]=14.95,Commisions_Fees[[#This Row],[Value]],FALSE)</f>
        <v>0</v>
      </c>
      <c r="E35" s="5">
        <f>IF(Commisions_Fees[[#This Row],[Value]]=12.95,Commisions_Fees[[#This Row],[Value]],FALSE)</f>
        <v>12.95</v>
      </c>
      <c r="F35" s="5"/>
    </row>
    <row r="36" spans="1:6" x14ac:dyDescent="0.3">
      <c r="A36" t="s">
        <v>1996</v>
      </c>
      <c r="B36" t="s">
        <v>1398</v>
      </c>
      <c r="C36" s="6">
        <v>12.95</v>
      </c>
      <c r="D36" s="5" t="b">
        <f>IF(Commisions_Fees[[#This Row],[Value]]=14.95,Commisions_Fees[[#This Row],[Value]],FALSE)</f>
        <v>0</v>
      </c>
      <c r="E36" s="5">
        <f>IF(Commisions_Fees[[#This Row],[Value]]=12.95,Commisions_Fees[[#This Row],[Value]],FALSE)</f>
        <v>12.95</v>
      </c>
      <c r="F36" s="5"/>
    </row>
    <row r="37" spans="1:6" x14ac:dyDescent="0.3">
      <c r="A37" t="s">
        <v>1336</v>
      </c>
      <c r="B37" t="s">
        <v>1398</v>
      </c>
      <c r="C37" s="6">
        <v>12.95</v>
      </c>
      <c r="D37" s="5" t="b">
        <f>IF(Commisions_Fees[[#This Row],[Value]]=14.95,Commisions_Fees[[#This Row],[Value]],FALSE)</f>
        <v>0</v>
      </c>
      <c r="E37" s="5">
        <f>IF(Commisions_Fees[[#This Row],[Value]]=12.95,Commisions_Fees[[#This Row],[Value]],FALSE)</f>
        <v>12.95</v>
      </c>
      <c r="F37" s="5"/>
    </row>
    <row r="38" spans="1:6" x14ac:dyDescent="0.3">
      <c r="A38" t="s">
        <v>1337</v>
      </c>
      <c r="B38" t="s">
        <v>1398</v>
      </c>
      <c r="C38" s="6">
        <v>12.95</v>
      </c>
      <c r="D38" s="5" t="b">
        <f>IF(Commisions_Fees[[#This Row],[Value]]=14.95,Commisions_Fees[[#This Row],[Value]],FALSE)</f>
        <v>0</v>
      </c>
      <c r="E38" s="5">
        <f>IF(Commisions_Fees[[#This Row],[Value]]=12.95,Commisions_Fees[[#This Row],[Value]],FALSE)</f>
        <v>12.95</v>
      </c>
      <c r="F38" s="5"/>
    </row>
    <row r="39" spans="1:6" x14ac:dyDescent="0.3">
      <c r="A39" t="s">
        <v>1997</v>
      </c>
      <c r="B39" t="s">
        <v>1398</v>
      </c>
      <c r="C39" s="6">
        <v>12.95</v>
      </c>
      <c r="D39" s="5" t="b">
        <f>IF(Commisions_Fees[[#This Row],[Value]]=14.95,Commisions_Fees[[#This Row],[Value]],FALSE)</f>
        <v>0</v>
      </c>
      <c r="E39" s="5">
        <f>IF(Commisions_Fees[[#This Row],[Value]]=12.95,Commisions_Fees[[#This Row],[Value]],FALSE)</f>
        <v>12.95</v>
      </c>
      <c r="F39" s="5"/>
    </row>
    <row r="40" spans="1:6" x14ac:dyDescent="0.3">
      <c r="A40" t="s">
        <v>1338</v>
      </c>
      <c r="B40" t="s">
        <v>1398</v>
      </c>
      <c r="C40" s="6">
        <v>12.95</v>
      </c>
      <c r="D40" s="5" t="b">
        <f>IF(Commisions_Fees[[#This Row],[Value]]=14.95,Commisions_Fees[[#This Row],[Value]],FALSE)</f>
        <v>0</v>
      </c>
      <c r="E40" s="5">
        <f>IF(Commisions_Fees[[#This Row],[Value]]=12.95,Commisions_Fees[[#This Row],[Value]],FALSE)</f>
        <v>12.95</v>
      </c>
      <c r="F40" s="5"/>
    </row>
    <row r="41" spans="1:6" x14ac:dyDescent="0.3">
      <c r="A41" t="s">
        <v>1339</v>
      </c>
      <c r="B41" t="s">
        <v>1398</v>
      </c>
      <c r="C41" s="6">
        <v>12.95</v>
      </c>
      <c r="D41" s="5" t="b">
        <f>IF(Commisions_Fees[[#This Row],[Value]]=14.95,Commisions_Fees[[#This Row],[Value]],FALSE)</f>
        <v>0</v>
      </c>
      <c r="E41" s="5">
        <f>IF(Commisions_Fees[[#This Row],[Value]]=12.95,Commisions_Fees[[#This Row],[Value]],FALSE)</f>
        <v>12.95</v>
      </c>
      <c r="F41" s="5"/>
    </row>
    <row r="42" spans="1:6" x14ac:dyDescent="0.3">
      <c r="A42" t="s">
        <v>1341</v>
      </c>
      <c r="B42" t="s">
        <v>1399</v>
      </c>
      <c r="C42" s="6">
        <v>14.95</v>
      </c>
      <c r="D42" s="5">
        <f>IF(Commisions_Fees[[#This Row],[Value]]=14.95,Commisions_Fees[[#This Row],[Value]],FALSE)</f>
        <v>14.95</v>
      </c>
      <c r="E42" s="5" t="b">
        <f>IF(Commisions_Fees[[#This Row],[Value]]=12.95,Commisions_Fees[[#This Row],[Value]],FALSE)</f>
        <v>0</v>
      </c>
      <c r="F42" s="5"/>
    </row>
    <row r="43" spans="1:6" x14ac:dyDescent="0.3">
      <c r="A43" t="s">
        <v>1343</v>
      </c>
      <c r="B43" t="s">
        <v>1398</v>
      </c>
      <c r="C43" s="6">
        <v>12.95</v>
      </c>
      <c r="D43" s="5" t="b">
        <f>IF(Commisions_Fees[[#This Row],[Value]]=14.95,Commisions_Fees[[#This Row],[Value]],FALSE)</f>
        <v>0</v>
      </c>
      <c r="E43" s="5">
        <f>IF(Commisions_Fees[[#This Row],[Value]]=12.95,Commisions_Fees[[#This Row],[Value]],FALSE)</f>
        <v>12.95</v>
      </c>
      <c r="F43" s="5"/>
    </row>
    <row r="44" spans="1:6" x14ac:dyDescent="0.3">
      <c r="A44" t="s">
        <v>1344</v>
      </c>
      <c r="B44" t="s">
        <v>1398</v>
      </c>
      <c r="C44" s="6">
        <v>12.95</v>
      </c>
      <c r="D44" s="5" t="b">
        <f>IF(Commisions_Fees[[#This Row],[Value]]=14.95,Commisions_Fees[[#This Row],[Value]],FALSE)</f>
        <v>0</v>
      </c>
      <c r="E44" s="5">
        <f>IF(Commisions_Fees[[#This Row],[Value]]=12.95,Commisions_Fees[[#This Row],[Value]],FALSE)</f>
        <v>12.95</v>
      </c>
      <c r="F44" s="5"/>
    </row>
    <row r="45" spans="1:6" x14ac:dyDescent="0.3">
      <c r="A45" t="s">
        <v>1998</v>
      </c>
      <c r="B45" t="s">
        <v>1398</v>
      </c>
      <c r="C45" s="6">
        <v>12.95</v>
      </c>
      <c r="D45" s="5" t="b">
        <f>IF(Commisions_Fees[[#This Row],[Value]]=14.95,Commisions_Fees[[#This Row],[Value]],FALSE)</f>
        <v>0</v>
      </c>
      <c r="E45" s="5">
        <f>IF(Commisions_Fees[[#This Row],[Value]]=12.95,Commisions_Fees[[#This Row],[Value]],FALSE)</f>
        <v>12.95</v>
      </c>
      <c r="F45" s="5"/>
    </row>
    <row r="46" spans="1:6" x14ac:dyDescent="0.3">
      <c r="A46" t="s">
        <v>1491</v>
      </c>
      <c r="B46" t="s">
        <v>1398</v>
      </c>
      <c r="C46" s="6">
        <v>12.95</v>
      </c>
      <c r="D46" s="5" t="b">
        <f>IF(Commisions_Fees[[#This Row],[Value]]=14.95,Commisions_Fees[[#This Row],[Value]],FALSE)</f>
        <v>0</v>
      </c>
      <c r="E46" s="5">
        <f>IF(Commisions_Fees[[#This Row],[Value]]=12.95,Commisions_Fees[[#This Row],[Value]],FALSE)</f>
        <v>12.95</v>
      </c>
      <c r="F46" s="5"/>
    </row>
    <row r="47" spans="1:6" x14ac:dyDescent="0.3">
      <c r="A47" t="s">
        <v>1345</v>
      </c>
      <c r="B47" t="s">
        <v>1398</v>
      </c>
      <c r="C47" s="6">
        <v>12.95</v>
      </c>
      <c r="D47" s="5" t="b">
        <f>IF(Commisions_Fees[[#This Row],[Value]]=14.95,Commisions_Fees[[#This Row],[Value]],FALSE)</f>
        <v>0</v>
      </c>
      <c r="E47" s="5">
        <f>IF(Commisions_Fees[[#This Row],[Value]]=12.95,Commisions_Fees[[#This Row],[Value]],FALSE)</f>
        <v>12.95</v>
      </c>
      <c r="F47" s="5"/>
    </row>
    <row r="48" spans="1:6" x14ac:dyDescent="0.3">
      <c r="A48" t="s">
        <v>1346</v>
      </c>
      <c r="B48" t="s">
        <v>1398</v>
      </c>
      <c r="C48" s="6">
        <v>12.95</v>
      </c>
      <c r="D48" s="5" t="b">
        <f>IF(Commisions_Fees[[#This Row],[Value]]=14.95,Commisions_Fees[[#This Row],[Value]],FALSE)</f>
        <v>0</v>
      </c>
      <c r="E48" s="5">
        <f>IF(Commisions_Fees[[#This Row],[Value]]=12.95,Commisions_Fees[[#This Row],[Value]],FALSE)</f>
        <v>12.95</v>
      </c>
      <c r="F48" s="5"/>
    </row>
    <row r="49" spans="1:6" x14ac:dyDescent="0.3">
      <c r="A49" t="s">
        <v>1348</v>
      </c>
      <c r="B49" t="s">
        <v>1399</v>
      </c>
      <c r="C49" s="6">
        <v>14.95</v>
      </c>
      <c r="D49" s="5">
        <f>IF(Commisions_Fees[[#This Row],[Value]]=14.95,Commisions_Fees[[#This Row],[Value]],FALSE)</f>
        <v>14.95</v>
      </c>
      <c r="E49" s="5" t="b">
        <f>IF(Commisions_Fees[[#This Row],[Value]]=12.95,Commisions_Fees[[#This Row],[Value]],FALSE)</f>
        <v>0</v>
      </c>
      <c r="F49" s="5"/>
    </row>
    <row r="50" spans="1:6" x14ac:dyDescent="0.3">
      <c r="A50" t="s">
        <v>1350</v>
      </c>
      <c r="B50" t="s">
        <v>1399</v>
      </c>
      <c r="C50" s="6">
        <v>14.95</v>
      </c>
      <c r="D50" s="5">
        <f>IF(Commisions_Fees[[#This Row],[Value]]=14.95,Commisions_Fees[[#This Row],[Value]],FALSE)</f>
        <v>14.95</v>
      </c>
      <c r="E50" s="5" t="b">
        <f>IF(Commisions_Fees[[#This Row],[Value]]=12.95,Commisions_Fees[[#This Row],[Value]],FALSE)</f>
        <v>0</v>
      </c>
      <c r="F50" s="5"/>
    </row>
    <row r="51" spans="1:6" x14ac:dyDescent="0.3">
      <c r="A51" t="s">
        <v>1352</v>
      </c>
      <c r="B51" t="s">
        <v>1399</v>
      </c>
      <c r="C51" s="6">
        <v>14.95</v>
      </c>
      <c r="D51" s="5">
        <f>IF(Commisions_Fees[[#This Row],[Value]]=14.95,Commisions_Fees[[#This Row],[Value]],FALSE)</f>
        <v>14.95</v>
      </c>
      <c r="E51" s="5" t="b">
        <f>IF(Commisions_Fees[[#This Row],[Value]]=12.95,Commisions_Fees[[#This Row],[Value]],FALSE)</f>
        <v>0</v>
      </c>
      <c r="F51" s="5"/>
    </row>
    <row r="52" spans="1:6" x14ac:dyDescent="0.3">
      <c r="A52" t="s">
        <v>1354</v>
      </c>
      <c r="B52" t="s">
        <v>1399</v>
      </c>
      <c r="C52" s="6">
        <v>14.95</v>
      </c>
      <c r="D52" s="5">
        <f>IF(Commisions_Fees[[#This Row],[Value]]=14.95,Commisions_Fees[[#This Row],[Value]],FALSE)</f>
        <v>14.95</v>
      </c>
      <c r="E52" s="5" t="b">
        <f>IF(Commisions_Fees[[#This Row],[Value]]=12.95,Commisions_Fees[[#This Row],[Value]],FALSE)</f>
        <v>0</v>
      </c>
      <c r="F52" s="5"/>
    </row>
    <row r="53" spans="1:6" x14ac:dyDescent="0.3">
      <c r="A53" t="s">
        <v>1355</v>
      </c>
      <c r="B53" t="s">
        <v>1398</v>
      </c>
      <c r="C53" s="6">
        <v>12.95</v>
      </c>
      <c r="D53" s="5" t="b">
        <f>IF(Commisions_Fees[[#This Row],[Value]]=14.95,Commisions_Fees[[#This Row],[Value]],FALSE)</f>
        <v>0</v>
      </c>
      <c r="E53" s="5">
        <f>IF(Commisions_Fees[[#This Row],[Value]]=12.95,Commisions_Fees[[#This Row],[Value]],FALSE)</f>
        <v>12.95</v>
      </c>
      <c r="F53" s="5"/>
    </row>
    <row r="54" spans="1:6" x14ac:dyDescent="0.3">
      <c r="A54" t="s">
        <v>1999</v>
      </c>
      <c r="B54" t="s">
        <v>1399</v>
      </c>
      <c r="C54" s="6">
        <v>14.95</v>
      </c>
      <c r="D54" s="5">
        <f>IF(Commisions_Fees[[#This Row],[Value]]=14.95,Commisions_Fees[[#This Row],[Value]],FALSE)</f>
        <v>14.95</v>
      </c>
      <c r="E54" s="5" t="b">
        <f>IF(Commisions_Fees[[#This Row],[Value]]=12.95,Commisions_Fees[[#This Row],[Value]],FALSE)</f>
        <v>0</v>
      </c>
      <c r="F54" s="5"/>
    </row>
    <row r="55" spans="1:6" x14ac:dyDescent="0.3">
      <c r="A55" t="s">
        <v>2000</v>
      </c>
      <c r="B55" t="s">
        <v>1399</v>
      </c>
      <c r="C55" s="6">
        <v>14.95</v>
      </c>
      <c r="D55" s="5">
        <f>IF(Commisions_Fees[[#This Row],[Value]]=14.95,Commisions_Fees[[#This Row],[Value]],FALSE)</f>
        <v>14.95</v>
      </c>
      <c r="E55" s="5" t="b">
        <f>IF(Commisions_Fees[[#This Row],[Value]]=12.95,Commisions_Fees[[#This Row],[Value]],FALSE)</f>
        <v>0</v>
      </c>
      <c r="F55" s="5"/>
    </row>
    <row r="56" spans="1:6" x14ac:dyDescent="0.3">
      <c r="A56" t="s">
        <v>1358</v>
      </c>
      <c r="B56" t="s">
        <v>1398</v>
      </c>
      <c r="C56" s="6">
        <v>12.95</v>
      </c>
      <c r="D56" s="5" t="b">
        <f>IF(Commisions_Fees[[#This Row],[Value]]=14.95,Commisions_Fees[[#This Row],[Value]],FALSE)</f>
        <v>0</v>
      </c>
      <c r="E56" s="5">
        <f>IF(Commisions_Fees[[#This Row],[Value]]=12.95,Commisions_Fees[[#This Row],[Value]],FALSE)</f>
        <v>12.95</v>
      </c>
      <c r="F56" s="5"/>
    </row>
    <row r="57" spans="1:6" x14ac:dyDescent="0.3">
      <c r="A57" t="s">
        <v>1359</v>
      </c>
      <c r="B57" t="s">
        <v>1398</v>
      </c>
      <c r="C57" s="6">
        <v>12.95</v>
      </c>
      <c r="D57" s="5" t="b">
        <f>IF(Commisions_Fees[[#This Row],[Value]]=14.95,Commisions_Fees[[#This Row],[Value]],FALSE)</f>
        <v>0</v>
      </c>
      <c r="E57" s="5">
        <f>IF(Commisions_Fees[[#This Row],[Value]]=12.95,Commisions_Fees[[#This Row],[Value]],FALSE)</f>
        <v>12.95</v>
      </c>
      <c r="F57" s="5"/>
    </row>
    <row r="58" spans="1:6" x14ac:dyDescent="0.3">
      <c r="A58" t="s">
        <v>1361</v>
      </c>
      <c r="B58" t="s">
        <v>1398</v>
      </c>
      <c r="C58" s="6">
        <v>14.95</v>
      </c>
      <c r="D58" s="5">
        <f>IF(Commisions_Fees[[#This Row],[Value]]=14.95,Commisions_Fees[[#This Row],[Value]],FALSE)</f>
        <v>14.95</v>
      </c>
      <c r="E58" s="5" t="b">
        <f>IF(Commisions_Fees[[#This Row],[Value]]=12.95,Commisions_Fees[[#This Row],[Value]],FALSE)</f>
        <v>0</v>
      </c>
      <c r="F58" s="5"/>
    </row>
    <row r="59" spans="1:6" x14ac:dyDescent="0.3">
      <c r="A59" t="s">
        <v>1362</v>
      </c>
      <c r="B59" t="s">
        <v>1398</v>
      </c>
      <c r="C59" s="6">
        <v>12.95</v>
      </c>
      <c r="D59" s="5" t="b">
        <f>IF(Commisions_Fees[[#This Row],[Value]]=14.95,Commisions_Fees[[#This Row],[Value]],FALSE)</f>
        <v>0</v>
      </c>
      <c r="E59" s="5">
        <f>IF(Commisions_Fees[[#This Row],[Value]]=12.95,Commisions_Fees[[#This Row],[Value]],FALSE)</f>
        <v>12.95</v>
      </c>
      <c r="F59" s="5"/>
    </row>
    <row r="60" spans="1:6" x14ac:dyDescent="0.3">
      <c r="A60" t="s">
        <v>1364</v>
      </c>
      <c r="B60" t="s">
        <v>1398</v>
      </c>
      <c r="C60" s="6">
        <v>14.95</v>
      </c>
      <c r="D60" s="5">
        <f>IF(Commisions_Fees[[#This Row],[Value]]=14.95,Commisions_Fees[[#This Row],[Value]],FALSE)</f>
        <v>14.95</v>
      </c>
      <c r="E60" s="5" t="b">
        <f>IF(Commisions_Fees[[#This Row],[Value]]=12.95,Commisions_Fees[[#This Row],[Value]],FALSE)</f>
        <v>0</v>
      </c>
      <c r="F60" s="5"/>
    </row>
    <row r="61" spans="1:6" x14ac:dyDescent="0.3">
      <c r="A61" t="s">
        <v>1365</v>
      </c>
      <c r="B61" t="s">
        <v>1398</v>
      </c>
      <c r="C61" s="6">
        <v>14.95</v>
      </c>
      <c r="D61" s="5">
        <f>IF(Commisions_Fees[[#This Row],[Value]]=14.95,Commisions_Fees[[#This Row],[Value]],FALSE)</f>
        <v>14.95</v>
      </c>
      <c r="E61" s="5" t="b">
        <f>IF(Commisions_Fees[[#This Row],[Value]]=12.95,Commisions_Fees[[#This Row],[Value]],FALSE)</f>
        <v>0</v>
      </c>
      <c r="F61" s="5"/>
    </row>
    <row r="62" spans="1:6" x14ac:dyDescent="0.3">
      <c r="A62" t="s">
        <v>1367</v>
      </c>
      <c r="B62" t="s">
        <v>1398</v>
      </c>
      <c r="C62" s="6">
        <v>14.95</v>
      </c>
      <c r="D62" s="5">
        <f>IF(Commisions_Fees[[#This Row],[Value]]=14.95,Commisions_Fees[[#This Row],[Value]],FALSE)</f>
        <v>14.95</v>
      </c>
      <c r="E62" s="5" t="b">
        <f>IF(Commisions_Fees[[#This Row],[Value]]=12.95,Commisions_Fees[[#This Row],[Value]],FALSE)</f>
        <v>0</v>
      </c>
      <c r="F62" s="5"/>
    </row>
    <row r="63" spans="1:6" x14ac:dyDescent="0.3">
      <c r="A63" t="s">
        <v>1368</v>
      </c>
      <c r="B63" t="s">
        <v>1398</v>
      </c>
      <c r="C63" s="6">
        <v>12.95</v>
      </c>
      <c r="D63" s="5" t="b">
        <f>IF(Commisions_Fees[[#This Row],[Value]]=14.95,Commisions_Fees[[#This Row],[Value]],FALSE)</f>
        <v>0</v>
      </c>
      <c r="E63" s="5">
        <f>IF(Commisions_Fees[[#This Row],[Value]]=12.95,Commisions_Fees[[#This Row],[Value]],FALSE)</f>
        <v>12.95</v>
      </c>
      <c r="F63" s="5"/>
    </row>
    <row r="64" spans="1:6" x14ac:dyDescent="0.3">
      <c r="A64" t="s">
        <v>1369</v>
      </c>
      <c r="B64" t="s">
        <v>1398</v>
      </c>
      <c r="C64" s="6">
        <v>12.95</v>
      </c>
      <c r="D64" s="5" t="b">
        <f>IF(Commisions_Fees[[#This Row],[Value]]=14.95,Commisions_Fees[[#This Row],[Value]],FALSE)</f>
        <v>0</v>
      </c>
      <c r="E64" s="5">
        <f>IF(Commisions_Fees[[#This Row],[Value]]=12.95,Commisions_Fees[[#This Row],[Value]],FALSE)</f>
        <v>12.95</v>
      </c>
      <c r="F64" s="5"/>
    </row>
    <row r="65" spans="1:6" x14ac:dyDescent="0.3">
      <c r="A65" t="s">
        <v>1370</v>
      </c>
      <c r="B65" t="s">
        <v>1398</v>
      </c>
      <c r="C65" s="6">
        <v>12.95</v>
      </c>
      <c r="D65" s="5" t="b">
        <f>IF(Commisions_Fees[[#This Row],[Value]]=14.95,Commisions_Fees[[#This Row],[Value]],FALSE)</f>
        <v>0</v>
      </c>
      <c r="E65" s="5">
        <f>IF(Commisions_Fees[[#This Row],[Value]]=12.95,Commisions_Fees[[#This Row],[Value]],FALSE)</f>
        <v>12.95</v>
      </c>
      <c r="F65" s="5"/>
    </row>
    <row r="66" spans="1:6" x14ac:dyDescent="0.3">
      <c r="A66" t="s">
        <v>1372</v>
      </c>
      <c r="B66" t="s">
        <v>1398</v>
      </c>
      <c r="C66" s="6">
        <v>14.95</v>
      </c>
      <c r="D66" s="5">
        <f>IF(Commisions_Fees[[#This Row],[Value]]=14.95,Commisions_Fees[[#This Row],[Value]],FALSE)</f>
        <v>14.95</v>
      </c>
      <c r="E66" s="5" t="b">
        <f>IF(Commisions_Fees[[#This Row],[Value]]=12.95,Commisions_Fees[[#This Row],[Value]],FALSE)</f>
        <v>0</v>
      </c>
      <c r="F66" s="5"/>
    </row>
    <row r="67" spans="1:6" x14ac:dyDescent="0.3">
      <c r="A67" t="s">
        <v>1456</v>
      </c>
      <c r="B67" t="s">
        <v>1398</v>
      </c>
      <c r="C67" s="6">
        <v>14.95</v>
      </c>
      <c r="D67" s="5">
        <f>IF(Commisions_Fees[[#This Row],[Value]]=14.95,Commisions_Fees[[#This Row],[Value]],FALSE)</f>
        <v>14.95</v>
      </c>
      <c r="E67" s="5" t="b">
        <f>IF(Commisions_Fees[[#This Row],[Value]]=12.95,Commisions_Fees[[#This Row],[Value]],FALSE)</f>
        <v>0</v>
      </c>
      <c r="F67" s="5"/>
    </row>
    <row r="68" spans="1:6" x14ac:dyDescent="0.3">
      <c r="A68" t="s">
        <v>1374</v>
      </c>
      <c r="B68" t="s">
        <v>1398</v>
      </c>
      <c r="C68" s="6">
        <v>12.95</v>
      </c>
      <c r="D68" s="5" t="b">
        <f>IF(Commisions_Fees[[#This Row],[Value]]=14.95,Commisions_Fees[[#This Row],[Value]],FALSE)</f>
        <v>0</v>
      </c>
      <c r="E68" s="5">
        <f>IF(Commisions_Fees[[#This Row],[Value]]=12.95,Commisions_Fees[[#This Row],[Value]],FALSE)</f>
        <v>12.95</v>
      </c>
      <c r="F68" s="5"/>
    </row>
    <row r="69" spans="1:6" x14ac:dyDescent="0.3">
      <c r="A69" t="s">
        <v>1375</v>
      </c>
      <c r="B69" t="s">
        <v>1398</v>
      </c>
      <c r="C69" s="6">
        <v>12.95</v>
      </c>
      <c r="D69" s="5" t="b">
        <f>IF(Commisions_Fees[[#This Row],[Value]]=14.95,Commisions_Fees[[#This Row],[Value]],FALSE)</f>
        <v>0</v>
      </c>
      <c r="E69" s="5">
        <f>IF(Commisions_Fees[[#This Row],[Value]]=12.95,Commisions_Fees[[#This Row],[Value]],FALSE)</f>
        <v>12.95</v>
      </c>
      <c r="F69" s="5"/>
    </row>
    <row r="70" spans="1:6" x14ac:dyDescent="0.3">
      <c r="A70" t="s">
        <v>1377</v>
      </c>
      <c r="B70" t="s">
        <v>1398</v>
      </c>
      <c r="C70" s="6">
        <v>12.95</v>
      </c>
      <c r="D70" s="5" t="b">
        <f>IF(Commisions_Fees[[#This Row],[Value]]=14.95,Commisions_Fees[[#This Row],[Value]],FALSE)</f>
        <v>0</v>
      </c>
      <c r="E70" s="5">
        <f>IF(Commisions_Fees[[#This Row],[Value]]=12.95,Commisions_Fees[[#This Row],[Value]],FALSE)</f>
        <v>12.95</v>
      </c>
      <c r="F70" s="5"/>
    </row>
    <row r="71" spans="1:6" x14ac:dyDescent="0.3">
      <c r="A71" t="s">
        <v>1438</v>
      </c>
      <c r="B71" t="s">
        <v>1398</v>
      </c>
      <c r="C71" s="6">
        <v>14.95</v>
      </c>
      <c r="D71" s="5">
        <f>IF(Commisions_Fees[[#This Row],[Value]]=14.95,Commisions_Fees[[#This Row],[Value]],FALSE)</f>
        <v>14.95</v>
      </c>
      <c r="E71" s="5" t="b">
        <f>IF(Commisions_Fees[[#This Row],[Value]]=12.95,Commisions_Fees[[#This Row],[Value]],FALSE)</f>
        <v>0</v>
      </c>
      <c r="F71" s="5"/>
    </row>
    <row r="72" spans="1:6" x14ac:dyDescent="0.3">
      <c r="A72" t="s">
        <v>1383</v>
      </c>
      <c r="B72" t="s">
        <v>1398</v>
      </c>
      <c r="C72" s="6">
        <v>12.95</v>
      </c>
      <c r="D72" s="5" t="b">
        <f>IF(Commisions_Fees[[#This Row],[Value]]=14.95,Commisions_Fees[[#This Row],[Value]],FALSE)</f>
        <v>0</v>
      </c>
      <c r="E72" s="5">
        <f>IF(Commisions_Fees[[#This Row],[Value]]=12.95,Commisions_Fees[[#This Row],[Value]],FALSE)</f>
        <v>12.95</v>
      </c>
      <c r="F72" s="5"/>
    </row>
    <row r="73" spans="1:6" x14ac:dyDescent="0.3">
      <c r="A73" t="s">
        <v>1384</v>
      </c>
      <c r="B73" t="s">
        <v>1398</v>
      </c>
      <c r="C73" s="6">
        <v>12.95</v>
      </c>
      <c r="D73" s="5" t="b">
        <f>IF(Commisions_Fees[[#This Row],[Value]]=14.95,Commisions_Fees[[#This Row],[Value]],FALSE)</f>
        <v>0</v>
      </c>
      <c r="E73" s="5">
        <f>IF(Commisions_Fees[[#This Row],[Value]]=12.95,Commisions_Fees[[#This Row],[Value]],FALSE)</f>
        <v>12.95</v>
      </c>
      <c r="F73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E622-23C7-4C84-B780-CD0C3F24A9EB}">
  <sheetPr>
    <tabColor theme="9"/>
  </sheetPr>
  <dimension ref="A1:R103"/>
  <sheetViews>
    <sheetView zoomScale="70" zoomScaleNormal="70" workbookViewId="0">
      <selection activeCell="E17" sqref="E17"/>
    </sheetView>
  </sheetViews>
  <sheetFormatPr defaultRowHeight="14.4" x14ac:dyDescent="0.3"/>
  <cols>
    <col min="1" max="1" width="7.77734375" bestFit="1" customWidth="1"/>
    <col min="2" max="2" width="26" bestFit="1" customWidth="1"/>
    <col min="3" max="3" width="23.33203125" bestFit="1" customWidth="1"/>
    <col min="4" max="4" width="12.6640625" customWidth="1"/>
    <col min="5" max="5" width="27.109375" bestFit="1" customWidth="1"/>
    <col min="6" max="6" width="18" bestFit="1" customWidth="1"/>
    <col min="7" max="7" width="51.109375" bestFit="1" customWidth="1"/>
    <col min="8" max="8" width="8.21875" bestFit="1" customWidth="1"/>
    <col min="9" max="9" width="5" bestFit="1" customWidth="1"/>
    <col min="10" max="10" width="7.21875" bestFit="1" customWidth="1"/>
    <col min="11" max="11" width="12" bestFit="1" customWidth="1"/>
    <col min="12" max="12" width="8.6640625" bestFit="1" customWidth="1"/>
    <col min="13" max="13" width="9.109375" bestFit="1" customWidth="1"/>
    <col min="14" max="14" width="9.77734375" bestFit="1" customWidth="1"/>
    <col min="15" max="15" width="20.77734375" bestFit="1" customWidth="1"/>
    <col min="16" max="16" width="23.33203125" bestFit="1" customWidth="1"/>
    <col min="17" max="17" width="20" bestFit="1" customWidth="1"/>
    <col min="18" max="18" width="24" customWidth="1"/>
  </cols>
  <sheetData>
    <row r="1" spans="1:18" s="15" customFormat="1" x14ac:dyDescent="0.3">
      <c r="A1" s="11" t="s">
        <v>1387</v>
      </c>
      <c r="B1" s="11" t="s">
        <v>1297</v>
      </c>
      <c r="C1" s="11" t="s">
        <v>1388</v>
      </c>
      <c r="D1" s="11" t="s">
        <v>1389</v>
      </c>
      <c r="E1" s="11" t="s">
        <v>1390</v>
      </c>
      <c r="F1" s="11" t="s">
        <v>1391</v>
      </c>
      <c r="G1" s="11" t="s">
        <v>1392</v>
      </c>
      <c r="H1" s="11" t="s">
        <v>1393</v>
      </c>
      <c r="I1" s="11" t="s">
        <v>1394</v>
      </c>
      <c r="J1" s="11" t="s">
        <v>1395</v>
      </c>
      <c r="K1" s="11" t="s">
        <v>1299</v>
      </c>
      <c r="L1" s="11" t="s">
        <v>1300</v>
      </c>
      <c r="M1" s="11" t="s">
        <v>1396</v>
      </c>
      <c r="N1" s="11" t="s">
        <v>1397</v>
      </c>
      <c r="O1" s="11" t="s">
        <v>1398</v>
      </c>
      <c r="P1" s="11" t="s">
        <v>1399</v>
      </c>
      <c r="Q1" s="11" t="s">
        <v>1400</v>
      </c>
      <c r="R1" s="18" t="s">
        <v>2001</v>
      </c>
    </row>
    <row r="2" spans="1:18" x14ac:dyDescent="0.3">
      <c r="A2">
        <v>605919</v>
      </c>
      <c r="B2" t="s">
        <v>1401</v>
      </c>
      <c r="C2" t="s">
        <v>1402</v>
      </c>
      <c r="D2" t="s">
        <v>1403</v>
      </c>
      <c r="E2" t="s">
        <v>1404</v>
      </c>
      <c r="F2" s="6"/>
      <c r="G2" t="s">
        <v>1405</v>
      </c>
      <c r="H2" s="6">
        <v>53</v>
      </c>
      <c r="I2" s="6"/>
      <c r="J2" t="s">
        <v>1393</v>
      </c>
      <c r="L2">
        <v>2</v>
      </c>
      <c r="M2" s="8" t="s">
        <v>1406</v>
      </c>
      <c r="O2" t="s">
        <v>1407</v>
      </c>
      <c r="P2" t="s">
        <v>1407</v>
      </c>
      <c r="Q2" s="6">
        <v>0</v>
      </c>
      <c r="R2" s="9"/>
    </row>
    <row r="3" spans="1:18" x14ac:dyDescent="0.3">
      <c r="A3">
        <v>605920</v>
      </c>
      <c r="B3" t="s">
        <v>1408</v>
      </c>
      <c r="D3" t="s">
        <v>1403</v>
      </c>
      <c r="E3" t="s">
        <v>1404</v>
      </c>
      <c r="F3" s="6">
        <v>11.73</v>
      </c>
      <c r="G3" t="s">
        <v>1409</v>
      </c>
      <c r="H3" s="6"/>
      <c r="I3" s="6"/>
      <c r="J3" t="s">
        <v>1410</v>
      </c>
      <c r="K3" t="s">
        <v>1366</v>
      </c>
      <c r="L3">
        <v>2</v>
      </c>
      <c r="M3" s="8" t="s">
        <v>1406</v>
      </c>
      <c r="O3" t="s">
        <v>1407</v>
      </c>
      <c r="P3" t="s">
        <v>1407</v>
      </c>
      <c r="Q3" s="6">
        <v>0</v>
      </c>
      <c r="R3" s="9"/>
    </row>
    <row r="4" spans="1:18" x14ac:dyDescent="0.3">
      <c r="A4">
        <v>605921</v>
      </c>
      <c r="B4" t="s">
        <v>1411</v>
      </c>
      <c r="D4" t="s">
        <v>1403</v>
      </c>
      <c r="E4" t="s">
        <v>1404</v>
      </c>
      <c r="F4" s="6">
        <v>11.07</v>
      </c>
      <c r="G4" t="s">
        <v>1412</v>
      </c>
      <c r="H4" s="6"/>
      <c r="I4" s="6"/>
      <c r="J4" t="s">
        <v>1410</v>
      </c>
      <c r="K4" t="s">
        <v>1342</v>
      </c>
      <c r="L4">
        <v>10</v>
      </c>
      <c r="M4" s="8" t="s">
        <v>1413</v>
      </c>
      <c r="O4" t="s">
        <v>1407</v>
      </c>
      <c r="P4" t="s">
        <v>1407</v>
      </c>
      <c r="Q4" s="6">
        <v>24</v>
      </c>
      <c r="R4" s="9"/>
    </row>
    <row r="5" spans="1:18" x14ac:dyDescent="0.3">
      <c r="A5">
        <v>605922</v>
      </c>
      <c r="B5" t="s">
        <v>1414</v>
      </c>
      <c r="D5" t="s">
        <v>1403</v>
      </c>
      <c r="E5" t="s">
        <v>1404</v>
      </c>
      <c r="F5" s="6">
        <v>4.6900000000000004</v>
      </c>
      <c r="G5" t="s">
        <v>1415</v>
      </c>
      <c r="H5" s="6"/>
      <c r="I5" s="6"/>
      <c r="J5" t="s">
        <v>1410</v>
      </c>
      <c r="K5" t="s">
        <v>1342</v>
      </c>
      <c r="L5">
        <v>4</v>
      </c>
      <c r="M5" s="8" t="s">
        <v>1416</v>
      </c>
      <c r="O5" t="s">
        <v>1407</v>
      </c>
      <c r="P5" t="s">
        <v>1407</v>
      </c>
      <c r="Q5" s="6">
        <v>0</v>
      </c>
      <c r="R5" s="9"/>
    </row>
    <row r="6" spans="1:18" x14ac:dyDescent="0.3">
      <c r="A6">
        <v>575838</v>
      </c>
      <c r="B6" t="s">
        <v>1318</v>
      </c>
      <c r="C6" t="s">
        <v>1384</v>
      </c>
      <c r="D6" t="s">
        <v>1403</v>
      </c>
      <c r="E6" t="s">
        <v>1404</v>
      </c>
      <c r="F6" s="6">
        <v>245.48</v>
      </c>
      <c r="G6" t="s">
        <v>1417</v>
      </c>
      <c r="H6" s="6"/>
      <c r="I6" s="6"/>
      <c r="J6" t="s">
        <v>1410</v>
      </c>
      <c r="K6" t="s">
        <v>1304</v>
      </c>
      <c r="L6">
        <v>36</v>
      </c>
      <c r="M6" s="8" t="s">
        <v>1418</v>
      </c>
      <c r="O6" s="6">
        <v>12.95</v>
      </c>
      <c r="P6" t="s">
        <v>1407</v>
      </c>
      <c r="Q6" s="6">
        <v>12.95</v>
      </c>
      <c r="R6" s="9"/>
    </row>
    <row r="7" spans="1:18" x14ac:dyDescent="0.3">
      <c r="A7">
        <v>551411</v>
      </c>
      <c r="B7" t="s">
        <v>1318</v>
      </c>
      <c r="C7" t="s">
        <v>1383</v>
      </c>
      <c r="D7" t="s">
        <v>1403</v>
      </c>
      <c r="E7" t="s">
        <v>1404</v>
      </c>
      <c r="F7" s="6">
        <v>163.31630000000001</v>
      </c>
      <c r="G7" t="s">
        <v>1419</v>
      </c>
      <c r="H7" s="6"/>
      <c r="I7" s="6"/>
      <c r="J7" t="s">
        <v>1410</v>
      </c>
      <c r="K7" t="s">
        <v>1316</v>
      </c>
      <c r="L7">
        <v>13</v>
      </c>
      <c r="M7" s="8" t="s">
        <v>1420</v>
      </c>
      <c r="O7" s="6">
        <v>12.95</v>
      </c>
      <c r="P7" t="s">
        <v>1407</v>
      </c>
      <c r="Q7" s="6">
        <v>12.95</v>
      </c>
      <c r="R7" s="9"/>
    </row>
    <row r="8" spans="1:18" x14ac:dyDescent="0.3">
      <c r="A8">
        <v>551397</v>
      </c>
      <c r="B8" t="s">
        <v>1401</v>
      </c>
      <c r="C8" t="s">
        <v>1421</v>
      </c>
      <c r="D8" t="s">
        <v>1403</v>
      </c>
      <c r="E8" t="s">
        <v>1404</v>
      </c>
      <c r="F8" s="6"/>
      <c r="G8" t="s">
        <v>1422</v>
      </c>
      <c r="H8" s="6"/>
      <c r="I8" s="6"/>
      <c r="J8" t="s">
        <v>1410</v>
      </c>
      <c r="L8">
        <v>1</v>
      </c>
      <c r="M8" s="8" t="s">
        <v>1423</v>
      </c>
      <c r="O8" t="s">
        <v>1407</v>
      </c>
      <c r="P8" t="s">
        <v>1407</v>
      </c>
      <c r="Q8" s="6">
        <v>0</v>
      </c>
      <c r="R8" s="9"/>
    </row>
    <row r="9" spans="1:18" x14ac:dyDescent="0.3">
      <c r="A9">
        <v>551398</v>
      </c>
      <c r="B9" t="s">
        <v>1424</v>
      </c>
      <c r="D9" t="s">
        <v>1403</v>
      </c>
      <c r="E9" t="s">
        <v>1404</v>
      </c>
      <c r="F9" s="10">
        <v>9.08</v>
      </c>
      <c r="G9" t="s">
        <v>1425</v>
      </c>
      <c r="H9" s="10"/>
      <c r="I9" s="10"/>
      <c r="J9" t="s">
        <v>1410</v>
      </c>
      <c r="K9" t="s">
        <v>1342</v>
      </c>
      <c r="L9">
        <v>1</v>
      </c>
      <c r="M9" s="8" t="s">
        <v>1423</v>
      </c>
      <c r="O9" t="s">
        <v>1407</v>
      </c>
      <c r="P9" t="s">
        <v>1407</v>
      </c>
      <c r="Q9" s="6">
        <v>14.95</v>
      </c>
      <c r="R9" s="9"/>
    </row>
    <row r="10" spans="1:18" x14ac:dyDescent="0.3">
      <c r="A10">
        <v>551399</v>
      </c>
      <c r="B10" t="s">
        <v>1426</v>
      </c>
      <c r="D10" t="s">
        <v>1403</v>
      </c>
      <c r="E10" t="s">
        <v>1404</v>
      </c>
      <c r="F10" s="6">
        <v>5.15</v>
      </c>
      <c r="G10" t="s">
        <v>1427</v>
      </c>
      <c r="H10" s="6"/>
      <c r="I10" s="6"/>
      <c r="J10" t="s">
        <v>1410</v>
      </c>
      <c r="K10" t="s">
        <v>1342</v>
      </c>
      <c r="L10">
        <v>1</v>
      </c>
      <c r="M10" s="8" t="s">
        <v>1423</v>
      </c>
      <c r="O10" t="s">
        <v>1407</v>
      </c>
      <c r="P10" t="s">
        <v>1407</v>
      </c>
      <c r="Q10" s="6">
        <v>0</v>
      </c>
      <c r="R10" s="9"/>
    </row>
    <row r="11" spans="1:18" x14ac:dyDescent="0.3">
      <c r="A11">
        <v>551400</v>
      </c>
      <c r="B11" t="s">
        <v>1428</v>
      </c>
      <c r="D11" t="s">
        <v>1403</v>
      </c>
      <c r="E11" t="s">
        <v>1404</v>
      </c>
      <c r="F11" s="10">
        <v>4.3899999999999997</v>
      </c>
      <c r="G11" t="s">
        <v>1429</v>
      </c>
      <c r="H11" s="10"/>
      <c r="I11" s="10"/>
      <c r="J11" t="s">
        <v>1410</v>
      </c>
      <c r="K11" t="s">
        <v>1366</v>
      </c>
      <c r="L11">
        <v>1</v>
      </c>
      <c r="M11" s="8" t="s">
        <v>1423</v>
      </c>
      <c r="O11" t="s">
        <v>1407</v>
      </c>
      <c r="P11" t="s">
        <v>1407</v>
      </c>
      <c r="Q11" s="6">
        <v>0</v>
      </c>
      <c r="R11" s="9"/>
    </row>
    <row r="12" spans="1:18" x14ac:dyDescent="0.3">
      <c r="A12">
        <v>551384</v>
      </c>
      <c r="B12" t="s">
        <v>1401</v>
      </c>
      <c r="C12" t="s">
        <v>1430</v>
      </c>
      <c r="D12" t="s">
        <v>1403</v>
      </c>
      <c r="E12" t="s">
        <v>1404</v>
      </c>
      <c r="F12" s="6"/>
      <c r="G12" t="s">
        <v>1422</v>
      </c>
      <c r="H12" s="6"/>
      <c r="I12" s="6"/>
      <c r="J12" t="s">
        <v>1410</v>
      </c>
      <c r="L12">
        <v>1</v>
      </c>
      <c r="M12" s="8" t="s">
        <v>1423</v>
      </c>
      <c r="O12" t="s">
        <v>1407</v>
      </c>
      <c r="P12" t="s">
        <v>1407</v>
      </c>
      <c r="Q12" s="6">
        <v>0</v>
      </c>
      <c r="R12" s="9"/>
    </row>
    <row r="13" spans="1:18" x14ac:dyDescent="0.3">
      <c r="A13">
        <v>551385</v>
      </c>
      <c r="B13" t="s">
        <v>1431</v>
      </c>
      <c r="D13" t="s">
        <v>1403</v>
      </c>
      <c r="E13" t="s">
        <v>1404</v>
      </c>
      <c r="F13" s="6">
        <v>15.1</v>
      </c>
      <c r="G13" t="s">
        <v>1432</v>
      </c>
      <c r="H13" s="6"/>
      <c r="I13" s="6"/>
      <c r="J13" t="s">
        <v>1410</v>
      </c>
      <c r="K13" t="s">
        <v>1366</v>
      </c>
      <c r="L13">
        <v>3</v>
      </c>
      <c r="M13" s="8" t="s">
        <v>1433</v>
      </c>
      <c r="O13" t="s">
        <v>1407</v>
      </c>
      <c r="P13" t="s">
        <v>1407</v>
      </c>
      <c r="Q13" s="6">
        <v>0</v>
      </c>
      <c r="R13" s="9"/>
    </row>
    <row r="14" spans="1:18" x14ac:dyDescent="0.3">
      <c r="A14">
        <v>551386</v>
      </c>
      <c r="B14" t="s">
        <v>1408</v>
      </c>
      <c r="D14" t="s">
        <v>1403</v>
      </c>
      <c r="E14" t="s">
        <v>1404</v>
      </c>
      <c r="F14" s="6">
        <v>16.2</v>
      </c>
      <c r="G14" t="s">
        <v>1434</v>
      </c>
      <c r="H14" s="6"/>
      <c r="I14" s="6"/>
      <c r="J14" t="s">
        <v>1410</v>
      </c>
      <c r="K14" t="s">
        <v>1342</v>
      </c>
      <c r="L14">
        <v>5</v>
      </c>
      <c r="M14" s="8" t="s">
        <v>1435</v>
      </c>
      <c r="O14" t="s">
        <v>1407</v>
      </c>
      <c r="P14" t="s">
        <v>1407</v>
      </c>
      <c r="Q14" s="6">
        <v>15</v>
      </c>
      <c r="R14" s="9"/>
    </row>
    <row r="15" spans="1:18" x14ac:dyDescent="0.3">
      <c r="A15">
        <v>551387</v>
      </c>
      <c r="B15" t="s">
        <v>1436</v>
      </c>
      <c r="D15" t="s">
        <v>1403</v>
      </c>
      <c r="E15" t="s">
        <v>1404</v>
      </c>
      <c r="F15" s="10">
        <v>4.51</v>
      </c>
      <c r="G15" t="s">
        <v>1437</v>
      </c>
      <c r="H15" s="10"/>
      <c r="I15" s="10"/>
      <c r="J15" t="s">
        <v>1410</v>
      </c>
      <c r="K15" t="s">
        <v>1366</v>
      </c>
      <c r="L15">
        <v>2</v>
      </c>
      <c r="M15" s="8" t="s">
        <v>1406</v>
      </c>
      <c r="O15" t="s">
        <v>1407</v>
      </c>
      <c r="P15" t="s">
        <v>1407</v>
      </c>
      <c r="Q15" s="6">
        <v>0</v>
      </c>
      <c r="R15" s="9"/>
    </row>
    <row r="16" spans="1:18" x14ac:dyDescent="0.3">
      <c r="A16">
        <v>527445</v>
      </c>
      <c r="B16" t="s">
        <v>1378</v>
      </c>
      <c r="C16" t="s">
        <v>1438</v>
      </c>
      <c r="D16" t="s">
        <v>1403</v>
      </c>
      <c r="E16" t="s">
        <v>1404</v>
      </c>
      <c r="F16" s="6">
        <v>18.2</v>
      </c>
      <c r="G16" t="s">
        <v>1439</v>
      </c>
      <c r="H16" s="6"/>
      <c r="I16" s="6"/>
      <c r="J16" t="s">
        <v>1410</v>
      </c>
      <c r="K16" t="s">
        <v>1342</v>
      </c>
      <c r="L16">
        <v>1</v>
      </c>
      <c r="M16" s="8" t="s">
        <v>1423</v>
      </c>
      <c r="O16" s="6">
        <v>14.95</v>
      </c>
      <c r="P16" t="s">
        <v>1407</v>
      </c>
      <c r="Q16" s="6">
        <v>14.95</v>
      </c>
      <c r="R16" s="9"/>
    </row>
    <row r="17" spans="1:18" x14ac:dyDescent="0.3">
      <c r="A17">
        <v>527442</v>
      </c>
      <c r="B17" t="s">
        <v>1318</v>
      </c>
      <c r="C17" t="s">
        <v>1377</v>
      </c>
      <c r="D17" t="s">
        <v>1403</v>
      </c>
      <c r="E17" t="s">
        <v>1404</v>
      </c>
      <c r="F17" s="6">
        <v>123.31570000000001</v>
      </c>
      <c r="G17" t="s">
        <v>1440</v>
      </c>
      <c r="H17" s="6"/>
      <c r="I17" s="6"/>
      <c r="J17" t="s">
        <v>1410</v>
      </c>
      <c r="K17" t="s">
        <v>1304</v>
      </c>
      <c r="L17">
        <v>173</v>
      </c>
      <c r="M17" s="8" t="s">
        <v>1441</v>
      </c>
      <c r="N17" t="s">
        <v>1407</v>
      </c>
      <c r="O17" s="6">
        <v>12.95</v>
      </c>
      <c r="P17" t="s">
        <v>1407</v>
      </c>
      <c r="Q17" s="6">
        <v>12.95</v>
      </c>
      <c r="R17" s="9"/>
    </row>
    <row r="18" spans="1:18" x14ac:dyDescent="0.3">
      <c r="A18">
        <v>524789</v>
      </c>
      <c r="B18" t="s">
        <v>1401</v>
      </c>
      <c r="C18" t="s">
        <v>1376</v>
      </c>
      <c r="D18" t="s">
        <v>1403</v>
      </c>
      <c r="E18" t="s">
        <v>1404</v>
      </c>
      <c r="F18" s="6"/>
      <c r="G18" t="s">
        <v>1422</v>
      </c>
      <c r="H18" s="6"/>
      <c r="I18" s="6"/>
      <c r="J18" t="s">
        <v>1410</v>
      </c>
      <c r="L18">
        <v>1</v>
      </c>
      <c r="M18" s="8" t="s">
        <v>1423</v>
      </c>
      <c r="O18" t="s">
        <v>1407</v>
      </c>
      <c r="P18" t="s">
        <v>1407</v>
      </c>
      <c r="Q18" s="6">
        <v>0</v>
      </c>
      <c r="R18" s="9"/>
    </row>
    <row r="19" spans="1:18" x14ac:dyDescent="0.3">
      <c r="A19">
        <v>524790</v>
      </c>
      <c r="B19" t="s">
        <v>1431</v>
      </c>
      <c r="D19" t="s">
        <v>1403</v>
      </c>
      <c r="E19" t="s">
        <v>1404</v>
      </c>
      <c r="F19" s="6">
        <v>14.09</v>
      </c>
      <c r="G19" t="s">
        <v>1442</v>
      </c>
      <c r="H19" s="6"/>
      <c r="I19" s="6"/>
      <c r="J19" t="s">
        <v>1410</v>
      </c>
      <c r="K19" t="s">
        <v>1342</v>
      </c>
      <c r="L19">
        <v>1</v>
      </c>
      <c r="M19" s="8" t="s">
        <v>1423</v>
      </c>
      <c r="O19" t="s">
        <v>1407</v>
      </c>
      <c r="P19" t="s">
        <v>1407</v>
      </c>
      <c r="Q19" s="6">
        <v>14.95</v>
      </c>
      <c r="R19" s="9"/>
    </row>
    <row r="20" spans="1:18" x14ac:dyDescent="0.3">
      <c r="A20">
        <v>524791</v>
      </c>
      <c r="B20" t="s">
        <v>1443</v>
      </c>
      <c r="D20" t="s">
        <v>1403</v>
      </c>
      <c r="E20" t="s">
        <v>1404</v>
      </c>
      <c r="F20" s="6">
        <v>7.76</v>
      </c>
      <c r="G20" t="s">
        <v>1444</v>
      </c>
      <c r="H20" s="6"/>
      <c r="I20" s="6"/>
      <c r="J20" t="s">
        <v>1410</v>
      </c>
      <c r="K20" t="s">
        <v>1342</v>
      </c>
      <c r="L20">
        <v>1</v>
      </c>
      <c r="M20" s="8" t="s">
        <v>1423</v>
      </c>
      <c r="O20" t="s">
        <v>1407</v>
      </c>
      <c r="P20" t="s">
        <v>1407</v>
      </c>
      <c r="Q20" s="6">
        <v>0</v>
      </c>
      <c r="R20" s="9"/>
    </row>
    <row r="21" spans="1:18" x14ac:dyDescent="0.3">
      <c r="A21">
        <v>524792</v>
      </c>
      <c r="B21" t="s">
        <v>1436</v>
      </c>
      <c r="D21" t="s">
        <v>1403</v>
      </c>
      <c r="E21" t="s">
        <v>1404</v>
      </c>
      <c r="F21" s="10">
        <v>5.71</v>
      </c>
      <c r="G21" t="s">
        <v>1445</v>
      </c>
      <c r="H21" s="10"/>
      <c r="I21" s="10"/>
      <c r="J21" t="s">
        <v>1410</v>
      </c>
      <c r="K21" t="s">
        <v>1342</v>
      </c>
      <c r="L21">
        <v>1</v>
      </c>
      <c r="M21" s="8" t="s">
        <v>1423</v>
      </c>
      <c r="O21" t="s">
        <v>1407</v>
      </c>
      <c r="P21" t="s">
        <v>1407</v>
      </c>
      <c r="Q21" s="6">
        <v>0</v>
      </c>
      <c r="R21" s="9"/>
    </row>
    <row r="22" spans="1:18" x14ac:dyDescent="0.3">
      <c r="A22">
        <v>524793</v>
      </c>
      <c r="B22" t="s">
        <v>1446</v>
      </c>
      <c r="D22" t="s">
        <v>1403</v>
      </c>
      <c r="E22" t="s">
        <v>1404</v>
      </c>
      <c r="F22" s="10">
        <v>4.1100000000000003</v>
      </c>
      <c r="G22" t="s">
        <v>1447</v>
      </c>
      <c r="H22" s="10"/>
      <c r="I22" s="10"/>
      <c r="J22" t="s">
        <v>1410</v>
      </c>
      <c r="K22" t="s">
        <v>1342</v>
      </c>
      <c r="L22">
        <v>1</v>
      </c>
      <c r="M22" s="8" t="s">
        <v>1423</v>
      </c>
      <c r="O22" t="s">
        <v>1407</v>
      </c>
      <c r="P22" t="s">
        <v>1407</v>
      </c>
      <c r="Q22" s="6">
        <v>0</v>
      </c>
      <c r="R22" s="9"/>
    </row>
    <row r="23" spans="1:18" x14ac:dyDescent="0.3">
      <c r="A23">
        <v>524784</v>
      </c>
      <c r="B23" t="s">
        <v>1401</v>
      </c>
      <c r="C23" t="s">
        <v>1448</v>
      </c>
      <c r="D23" t="s">
        <v>1449</v>
      </c>
      <c r="E23" t="s">
        <v>1404</v>
      </c>
      <c r="F23" s="6"/>
      <c r="G23" t="s">
        <v>1450</v>
      </c>
      <c r="H23" s="6">
        <v>22.8</v>
      </c>
      <c r="I23" s="6"/>
      <c r="J23" t="s">
        <v>1393</v>
      </c>
      <c r="L23">
        <v>1</v>
      </c>
      <c r="M23" s="8" t="s">
        <v>1451</v>
      </c>
      <c r="O23" t="s">
        <v>1407</v>
      </c>
      <c r="P23" t="s">
        <v>1407</v>
      </c>
      <c r="Q23" s="6">
        <v>0</v>
      </c>
      <c r="R23" s="9"/>
    </row>
    <row r="24" spans="1:18" x14ac:dyDescent="0.3">
      <c r="A24">
        <v>524785</v>
      </c>
      <c r="B24" t="s">
        <v>1431</v>
      </c>
      <c r="D24" t="s">
        <v>1449</v>
      </c>
      <c r="E24" t="s">
        <v>1404</v>
      </c>
      <c r="F24" s="6"/>
      <c r="G24" t="s">
        <v>1442</v>
      </c>
      <c r="H24" s="6"/>
      <c r="I24" s="6"/>
      <c r="J24" t="s">
        <v>1410</v>
      </c>
      <c r="K24" t="s">
        <v>1342</v>
      </c>
      <c r="L24">
        <v>1</v>
      </c>
      <c r="M24" s="8" t="s">
        <v>1451</v>
      </c>
      <c r="O24" t="s">
        <v>1407</v>
      </c>
      <c r="P24" t="s">
        <v>1407</v>
      </c>
      <c r="Q24" s="6">
        <v>0</v>
      </c>
      <c r="R24" s="9"/>
    </row>
    <row r="25" spans="1:18" x14ac:dyDescent="0.3">
      <c r="A25">
        <v>524786</v>
      </c>
      <c r="B25" t="s">
        <v>1443</v>
      </c>
      <c r="D25" t="s">
        <v>1449</v>
      </c>
      <c r="E25" t="s">
        <v>1404</v>
      </c>
      <c r="F25" s="6"/>
      <c r="G25" t="s">
        <v>1444</v>
      </c>
      <c r="H25" s="6"/>
      <c r="I25" s="6"/>
      <c r="J25" t="s">
        <v>1410</v>
      </c>
      <c r="K25" t="s">
        <v>1342</v>
      </c>
      <c r="L25">
        <v>1</v>
      </c>
      <c r="M25" s="8" t="s">
        <v>1451</v>
      </c>
      <c r="O25" t="s">
        <v>1407</v>
      </c>
      <c r="P25" t="s">
        <v>1407</v>
      </c>
      <c r="Q25" s="6">
        <v>0</v>
      </c>
      <c r="R25" s="9"/>
    </row>
    <row r="26" spans="1:18" x14ac:dyDescent="0.3">
      <c r="A26">
        <v>524787</v>
      </c>
      <c r="B26" t="s">
        <v>1436</v>
      </c>
      <c r="D26" t="s">
        <v>1449</v>
      </c>
      <c r="E26" t="s">
        <v>1404</v>
      </c>
      <c r="F26" s="10"/>
      <c r="G26" t="s">
        <v>1445</v>
      </c>
      <c r="H26" s="10"/>
      <c r="I26" s="10"/>
      <c r="J26" t="s">
        <v>1410</v>
      </c>
      <c r="K26" t="s">
        <v>1342</v>
      </c>
      <c r="L26">
        <v>1</v>
      </c>
      <c r="M26" s="8" t="s">
        <v>1451</v>
      </c>
      <c r="O26" t="s">
        <v>1407</v>
      </c>
      <c r="P26" t="s">
        <v>1407</v>
      </c>
      <c r="Q26" s="6">
        <v>0</v>
      </c>
      <c r="R26" s="9"/>
    </row>
    <row r="27" spans="1:18" x14ac:dyDescent="0.3">
      <c r="A27">
        <v>524788</v>
      </c>
      <c r="B27" t="s">
        <v>1446</v>
      </c>
      <c r="D27" t="s">
        <v>1449</v>
      </c>
      <c r="E27" t="s">
        <v>1404</v>
      </c>
      <c r="F27" s="10"/>
      <c r="G27" t="s">
        <v>1447</v>
      </c>
      <c r="H27" s="10"/>
      <c r="I27" s="10"/>
      <c r="J27" t="s">
        <v>1410</v>
      </c>
      <c r="K27" t="s">
        <v>1342</v>
      </c>
      <c r="L27">
        <v>1</v>
      </c>
      <c r="M27" s="8" t="s">
        <v>1451</v>
      </c>
      <c r="O27" t="s">
        <v>1407</v>
      </c>
      <c r="P27" t="s">
        <v>1407</v>
      </c>
      <c r="Q27" s="6">
        <v>0</v>
      </c>
      <c r="R27" s="9"/>
    </row>
    <row r="28" spans="1:18" x14ac:dyDescent="0.3">
      <c r="A28">
        <v>524783</v>
      </c>
      <c r="B28" t="s">
        <v>1318</v>
      </c>
      <c r="C28" t="s">
        <v>1375</v>
      </c>
      <c r="D28" t="s">
        <v>1403</v>
      </c>
      <c r="E28" t="s">
        <v>1404</v>
      </c>
      <c r="F28" s="6">
        <v>124.8613</v>
      </c>
      <c r="G28" t="s">
        <v>1452</v>
      </c>
      <c r="H28" s="6"/>
      <c r="I28" s="6"/>
      <c r="J28" t="s">
        <v>1410</v>
      </c>
      <c r="K28" t="s">
        <v>1316</v>
      </c>
      <c r="L28">
        <v>79</v>
      </c>
      <c r="M28" s="8" t="s">
        <v>1453</v>
      </c>
      <c r="O28" s="6">
        <v>12.95</v>
      </c>
      <c r="P28" t="s">
        <v>1407</v>
      </c>
      <c r="Q28" s="6">
        <v>12.95</v>
      </c>
      <c r="R28" s="9"/>
    </row>
    <row r="29" spans="1:18" x14ac:dyDescent="0.3">
      <c r="A29">
        <v>524311</v>
      </c>
      <c r="B29" t="s">
        <v>1318</v>
      </c>
      <c r="C29" t="s">
        <v>1374</v>
      </c>
      <c r="D29" t="s">
        <v>1403</v>
      </c>
      <c r="E29" t="s">
        <v>1404</v>
      </c>
      <c r="F29" s="6">
        <v>139.685</v>
      </c>
      <c r="G29" t="s">
        <v>1454</v>
      </c>
      <c r="H29" s="6"/>
      <c r="I29" s="6"/>
      <c r="J29" t="s">
        <v>1410</v>
      </c>
      <c r="K29" t="s">
        <v>1316</v>
      </c>
      <c r="L29">
        <v>42</v>
      </c>
      <c r="M29" s="8" t="s">
        <v>1455</v>
      </c>
      <c r="O29" s="6">
        <v>12.95</v>
      </c>
      <c r="P29" t="s">
        <v>1407</v>
      </c>
      <c r="Q29" s="6">
        <v>12.95</v>
      </c>
      <c r="R29" s="9"/>
    </row>
    <row r="30" spans="1:18" x14ac:dyDescent="0.3">
      <c r="A30">
        <v>523255</v>
      </c>
      <c r="B30" t="s">
        <v>1373</v>
      </c>
      <c r="C30" t="s">
        <v>1456</v>
      </c>
      <c r="D30" t="s">
        <v>1403</v>
      </c>
      <c r="E30" t="s">
        <v>1404</v>
      </c>
      <c r="F30" s="6">
        <v>0.9</v>
      </c>
      <c r="G30" t="s">
        <v>1457</v>
      </c>
      <c r="H30" s="6"/>
      <c r="I30" s="6"/>
      <c r="J30" t="s">
        <v>1410</v>
      </c>
      <c r="K30" t="s">
        <v>1342</v>
      </c>
      <c r="L30">
        <v>1</v>
      </c>
      <c r="M30" s="8" t="s">
        <v>1423</v>
      </c>
      <c r="O30" s="6">
        <v>14.95</v>
      </c>
      <c r="P30" t="s">
        <v>1407</v>
      </c>
      <c r="Q30" s="6">
        <v>14.95</v>
      </c>
      <c r="R30" s="9"/>
    </row>
    <row r="31" spans="1:18" x14ac:dyDescent="0.3">
      <c r="A31">
        <v>523244</v>
      </c>
      <c r="B31" t="s">
        <v>1371</v>
      </c>
      <c r="C31" t="s">
        <v>1372</v>
      </c>
      <c r="D31" t="s">
        <v>1403</v>
      </c>
      <c r="E31" t="s">
        <v>1404</v>
      </c>
      <c r="F31" s="6">
        <v>13.7</v>
      </c>
      <c r="G31" t="s">
        <v>1458</v>
      </c>
      <c r="H31" s="6"/>
      <c r="I31" s="6"/>
      <c r="J31" t="s">
        <v>1410</v>
      </c>
      <c r="K31" t="s">
        <v>1342</v>
      </c>
      <c r="L31">
        <v>1</v>
      </c>
      <c r="M31" s="8" t="s">
        <v>1423</v>
      </c>
      <c r="O31" s="6">
        <v>14.95</v>
      </c>
      <c r="P31" t="s">
        <v>1407</v>
      </c>
      <c r="Q31" s="6">
        <v>14.95</v>
      </c>
      <c r="R31" s="9"/>
    </row>
    <row r="32" spans="1:18" x14ac:dyDescent="0.3">
      <c r="A32">
        <v>523241</v>
      </c>
      <c r="B32" t="s">
        <v>1371</v>
      </c>
      <c r="C32" t="s">
        <v>1459</v>
      </c>
      <c r="D32" t="s">
        <v>1449</v>
      </c>
      <c r="E32" t="s">
        <v>1404</v>
      </c>
      <c r="F32" s="6"/>
      <c r="G32" t="s">
        <v>1460</v>
      </c>
      <c r="H32" s="6">
        <v>13.3</v>
      </c>
      <c r="I32" s="6"/>
      <c r="J32" t="s">
        <v>1393</v>
      </c>
      <c r="K32" t="s">
        <v>1342</v>
      </c>
      <c r="L32">
        <v>1</v>
      </c>
      <c r="M32" s="8" t="s">
        <v>1451</v>
      </c>
      <c r="O32" t="s">
        <v>1407</v>
      </c>
      <c r="P32" t="s">
        <v>1407</v>
      </c>
      <c r="Q32" s="6">
        <v>0</v>
      </c>
      <c r="R32" s="9"/>
    </row>
    <row r="33" spans="1:18" x14ac:dyDescent="0.3">
      <c r="A33">
        <v>523239</v>
      </c>
      <c r="B33" t="s">
        <v>1318</v>
      </c>
      <c r="C33" t="s">
        <v>1370</v>
      </c>
      <c r="D33" t="s">
        <v>1403</v>
      </c>
      <c r="E33" t="s">
        <v>1404</v>
      </c>
      <c r="F33" s="6">
        <v>160.68620000000001</v>
      </c>
      <c r="G33" t="s">
        <v>1461</v>
      </c>
      <c r="H33" s="6"/>
      <c r="I33" s="6"/>
      <c r="J33" t="s">
        <v>1410</v>
      </c>
      <c r="K33" t="s">
        <v>1316</v>
      </c>
      <c r="L33">
        <v>19</v>
      </c>
      <c r="M33" s="8" t="s">
        <v>1462</v>
      </c>
      <c r="O33" s="6">
        <v>12.95</v>
      </c>
      <c r="P33" t="s">
        <v>1407</v>
      </c>
      <c r="Q33" s="6">
        <v>12.95</v>
      </c>
      <c r="R33" s="9"/>
    </row>
    <row r="34" spans="1:18" x14ac:dyDescent="0.3">
      <c r="A34">
        <v>520409</v>
      </c>
      <c r="B34" t="s">
        <v>1318</v>
      </c>
      <c r="C34" t="s">
        <v>1369</v>
      </c>
      <c r="D34" t="s">
        <v>1403</v>
      </c>
      <c r="E34" t="s">
        <v>1404</v>
      </c>
      <c r="F34" s="6">
        <v>183.13929999999999</v>
      </c>
      <c r="G34" t="s">
        <v>1463</v>
      </c>
      <c r="H34" s="6"/>
      <c r="I34" s="6"/>
      <c r="J34" t="s">
        <v>1410</v>
      </c>
      <c r="K34" t="s">
        <v>1304</v>
      </c>
      <c r="L34">
        <v>30</v>
      </c>
      <c r="M34" s="8" t="s">
        <v>1464</v>
      </c>
      <c r="O34" s="6">
        <v>12.95</v>
      </c>
      <c r="P34" t="s">
        <v>1407</v>
      </c>
      <c r="Q34" s="6">
        <v>12.95</v>
      </c>
      <c r="R34" s="9"/>
    </row>
    <row r="35" spans="1:18" x14ac:dyDescent="0.3">
      <c r="A35">
        <v>519345</v>
      </c>
      <c r="B35" t="s">
        <v>1318</v>
      </c>
      <c r="C35" t="s">
        <v>1368</v>
      </c>
      <c r="D35" t="s">
        <v>1403</v>
      </c>
      <c r="E35" t="s">
        <v>1404</v>
      </c>
      <c r="F35" s="6">
        <v>170.1</v>
      </c>
      <c r="G35" t="s">
        <v>1465</v>
      </c>
      <c r="H35" s="6"/>
      <c r="I35" s="6"/>
      <c r="J35" t="s">
        <v>1410</v>
      </c>
      <c r="K35" t="s">
        <v>1316</v>
      </c>
      <c r="L35">
        <v>30</v>
      </c>
      <c r="M35" s="8" t="s">
        <v>1464</v>
      </c>
      <c r="O35" s="6">
        <v>12.95</v>
      </c>
      <c r="P35" t="s">
        <v>1407</v>
      </c>
      <c r="Q35" s="6">
        <v>12.95</v>
      </c>
      <c r="R35" s="9"/>
    </row>
    <row r="36" spans="1:18" x14ac:dyDescent="0.3">
      <c r="A36">
        <v>518441</v>
      </c>
      <c r="B36" t="s">
        <v>1357</v>
      </c>
      <c r="C36" t="s">
        <v>1367</v>
      </c>
      <c r="D36" t="s">
        <v>1403</v>
      </c>
      <c r="E36" t="s">
        <v>1404</v>
      </c>
      <c r="F36" s="10">
        <v>16.5</v>
      </c>
      <c r="G36" t="s">
        <v>1466</v>
      </c>
      <c r="H36" s="10">
        <v>16.5</v>
      </c>
      <c r="I36" s="10"/>
      <c r="J36" t="s">
        <v>1393</v>
      </c>
      <c r="K36" t="s">
        <v>1342</v>
      </c>
      <c r="L36">
        <v>1</v>
      </c>
      <c r="M36" s="8" t="s">
        <v>1423</v>
      </c>
      <c r="O36" s="6">
        <v>14.95</v>
      </c>
      <c r="P36" t="s">
        <v>1407</v>
      </c>
      <c r="Q36" s="6">
        <v>14.95</v>
      </c>
      <c r="R36" s="9"/>
    </row>
    <row r="37" spans="1:18" x14ac:dyDescent="0.3">
      <c r="A37">
        <v>518440</v>
      </c>
      <c r="B37" t="s">
        <v>1356</v>
      </c>
      <c r="C37" t="s">
        <v>1365</v>
      </c>
      <c r="D37" t="s">
        <v>1403</v>
      </c>
      <c r="E37" t="s">
        <v>1404</v>
      </c>
      <c r="F37" s="10">
        <v>19.100000000000001</v>
      </c>
      <c r="G37" t="s">
        <v>1467</v>
      </c>
      <c r="H37" s="10">
        <v>19.100000000000001</v>
      </c>
      <c r="I37" s="10"/>
      <c r="J37" t="s">
        <v>1393</v>
      </c>
      <c r="K37" t="s">
        <v>1366</v>
      </c>
      <c r="L37">
        <v>1</v>
      </c>
      <c r="M37" s="8" t="s">
        <v>1423</v>
      </c>
      <c r="O37" s="6">
        <v>14.95</v>
      </c>
      <c r="P37" t="s">
        <v>1407</v>
      </c>
      <c r="Q37" s="6">
        <v>14.95</v>
      </c>
      <c r="R37" s="9"/>
    </row>
    <row r="38" spans="1:18" x14ac:dyDescent="0.3">
      <c r="A38">
        <v>518439</v>
      </c>
      <c r="B38" t="s">
        <v>1363</v>
      </c>
      <c r="C38" t="s">
        <v>1364</v>
      </c>
      <c r="D38" t="s">
        <v>1403</v>
      </c>
      <c r="E38" t="s">
        <v>1404</v>
      </c>
      <c r="F38" s="6">
        <v>4.6500000000000004</v>
      </c>
      <c r="G38" t="s">
        <v>1468</v>
      </c>
      <c r="H38" s="6"/>
      <c r="I38" s="6"/>
      <c r="J38" t="s">
        <v>1410</v>
      </c>
      <c r="K38" t="s">
        <v>1342</v>
      </c>
      <c r="L38">
        <v>1</v>
      </c>
      <c r="M38" s="8" t="s">
        <v>1423</v>
      </c>
      <c r="O38" s="6">
        <v>14.95</v>
      </c>
      <c r="P38" t="s">
        <v>1407</v>
      </c>
      <c r="Q38" s="6">
        <v>14.95</v>
      </c>
      <c r="R38" s="9"/>
    </row>
    <row r="39" spans="1:18" x14ac:dyDescent="0.3">
      <c r="A39">
        <v>517928</v>
      </c>
      <c r="B39" t="s">
        <v>1318</v>
      </c>
      <c r="C39" t="s">
        <v>1362</v>
      </c>
      <c r="D39" t="s">
        <v>1403</v>
      </c>
      <c r="E39" t="s">
        <v>1404</v>
      </c>
      <c r="F39" s="6">
        <v>193.7775</v>
      </c>
      <c r="G39" t="s">
        <v>1469</v>
      </c>
      <c r="H39" s="6"/>
      <c r="I39" s="6"/>
      <c r="J39" t="s">
        <v>1410</v>
      </c>
      <c r="K39" t="s">
        <v>1304</v>
      </c>
      <c r="L39">
        <v>6</v>
      </c>
      <c r="M39" s="8" t="s">
        <v>1470</v>
      </c>
      <c r="O39" s="6">
        <v>12.95</v>
      </c>
      <c r="P39" t="s">
        <v>1407</v>
      </c>
      <c r="Q39" s="6">
        <v>12.95</v>
      </c>
      <c r="R39" s="9"/>
    </row>
    <row r="40" spans="1:18" x14ac:dyDescent="0.3">
      <c r="A40">
        <v>517288</v>
      </c>
      <c r="B40" t="s">
        <v>1360</v>
      </c>
      <c r="C40" t="s">
        <v>1361</v>
      </c>
      <c r="D40" t="s">
        <v>1403</v>
      </c>
      <c r="E40" t="s">
        <v>1404</v>
      </c>
      <c r="F40" s="6">
        <v>36.9</v>
      </c>
      <c r="G40" t="s">
        <v>1471</v>
      </c>
      <c r="H40" s="6"/>
      <c r="I40" s="6"/>
      <c r="J40" t="s">
        <v>1410</v>
      </c>
      <c r="K40" t="s">
        <v>1342</v>
      </c>
      <c r="L40">
        <v>3</v>
      </c>
      <c r="M40" s="8" t="s">
        <v>1433</v>
      </c>
      <c r="O40" s="6">
        <v>14.95</v>
      </c>
      <c r="P40" t="s">
        <v>1407</v>
      </c>
      <c r="Q40" s="6">
        <v>14.95</v>
      </c>
      <c r="R40" s="9"/>
    </row>
    <row r="41" spans="1:18" x14ac:dyDescent="0.3">
      <c r="A41">
        <v>517153</v>
      </c>
      <c r="B41" t="s">
        <v>1318</v>
      </c>
      <c r="C41" t="s">
        <v>1359</v>
      </c>
      <c r="D41" t="s">
        <v>1403</v>
      </c>
      <c r="E41" t="s">
        <v>1404</v>
      </c>
      <c r="F41" s="6">
        <v>188.68</v>
      </c>
      <c r="G41" t="s">
        <v>1472</v>
      </c>
      <c r="H41" s="6"/>
      <c r="I41" s="6"/>
      <c r="J41" t="s">
        <v>1410</v>
      </c>
      <c r="K41" t="s">
        <v>1316</v>
      </c>
      <c r="L41">
        <v>126</v>
      </c>
      <c r="M41" s="8" t="s">
        <v>1473</v>
      </c>
      <c r="O41" s="6">
        <v>12.95</v>
      </c>
      <c r="P41" t="s">
        <v>1407</v>
      </c>
      <c r="Q41" s="6">
        <v>12.95</v>
      </c>
      <c r="R41" s="9"/>
    </row>
    <row r="42" spans="1:18" x14ac:dyDescent="0.3">
      <c r="A42">
        <v>517152</v>
      </c>
      <c r="B42" t="s">
        <v>1318</v>
      </c>
      <c r="C42" t="s">
        <v>1358</v>
      </c>
      <c r="D42" t="s">
        <v>1403</v>
      </c>
      <c r="E42" t="s">
        <v>1404</v>
      </c>
      <c r="F42" s="6">
        <v>188.64750000000001</v>
      </c>
      <c r="G42" t="s">
        <v>1474</v>
      </c>
      <c r="H42" s="6"/>
      <c r="I42" s="6"/>
      <c r="J42" t="s">
        <v>1410</v>
      </c>
      <c r="K42" t="s">
        <v>1316</v>
      </c>
      <c r="L42">
        <v>80</v>
      </c>
      <c r="M42" s="8" t="s">
        <v>1475</v>
      </c>
      <c r="O42" s="6">
        <v>12.95</v>
      </c>
      <c r="P42" t="s">
        <v>1407</v>
      </c>
      <c r="Q42" s="6">
        <v>12.95</v>
      </c>
      <c r="R42" s="9"/>
    </row>
    <row r="43" spans="1:18" x14ac:dyDescent="0.3">
      <c r="A43">
        <v>512210</v>
      </c>
      <c r="B43" t="s">
        <v>1357</v>
      </c>
      <c r="C43" t="s">
        <v>1476</v>
      </c>
      <c r="D43" t="s">
        <v>1403</v>
      </c>
      <c r="E43" t="s">
        <v>1404</v>
      </c>
      <c r="F43" s="10">
        <v>29.3</v>
      </c>
      <c r="G43" t="s">
        <v>1477</v>
      </c>
      <c r="H43" s="10">
        <v>29.3</v>
      </c>
      <c r="I43" s="10"/>
      <c r="J43" t="s">
        <v>1393</v>
      </c>
      <c r="K43" t="s">
        <v>1342</v>
      </c>
      <c r="L43">
        <v>2</v>
      </c>
      <c r="M43" s="8" t="s">
        <v>1406</v>
      </c>
      <c r="N43" t="s">
        <v>1407</v>
      </c>
      <c r="O43" t="s">
        <v>1407</v>
      </c>
      <c r="P43" s="6">
        <v>14.95</v>
      </c>
      <c r="Q43" s="6">
        <v>14.95</v>
      </c>
      <c r="R43" s="3"/>
    </row>
    <row r="44" spans="1:18" x14ac:dyDescent="0.3">
      <c r="A44">
        <v>512212</v>
      </c>
      <c r="B44" t="s">
        <v>1356</v>
      </c>
      <c r="C44" t="s">
        <v>1478</v>
      </c>
      <c r="D44" t="s">
        <v>1403</v>
      </c>
      <c r="E44" t="s">
        <v>1404</v>
      </c>
      <c r="F44" s="10">
        <v>37.15</v>
      </c>
      <c r="G44" t="s">
        <v>1479</v>
      </c>
      <c r="H44" s="10">
        <v>37.15</v>
      </c>
      <c r="I44" s="10"/>
      <c r="J44" t="s">
        <v>1393</v>
      </c>
      <c r="K44" t="s">
        <v>1342</v>
      </c>
      <c r="L44">
        <v>1</v>
      </c>
      <c r="M44" s="8" t="s">
        <v>1423</v>
      </c>
      <c r="N44" t="s">
        <v>1407</v>
      </c>
      <c r="O44" t="s">
        <v>1407</v>
      </c>
      <c r="P44" s="6">
        <v>14.95</v>
      </c>
      <c r="Q44" s="6">
        <v>14.95</v>
      </c>
      <c r="R44" s="3"/>
    </row>
    <row r="45" spans="1:18" x14ac:dyDescent="0.3">
      <c r="A45">
        <v>512203</v>
      </c>
      <c r="B45" t="s">
        <v>1318</v>
      </c>
      <c r="C45" t="s">
        <v>1355</v>
      </c>
      <c r="D45" t="s">
        <v>1403</v>
      </c>
      <c r="E45" t="s">
        <v>1404</v>
      </c>
      <c r="F45" s="6">
        <v>223.28</v>
      </c>
      <c r="G45" t="s">
        <v>1480</v>
      </c>
      <c r="H45" s="6"/>
      <c r="I45" s="6"/>
      <c r="J45" t="s">
        <v>1410</v>
      </c>
      <c r="K45" t="s">
        <v>1316</v>
      </c>
      <c r="L45">
        <v>106</v>
      </c>
      <c r="M45" s="8" t="s">
        <v>1481</v>
      </c>
      <c r="O45" s="6">
        <v>12.95</v>
      </c>
      <c r="P45" t="s">
        <v>1407</v>
      </c>
      <c r="Q45" s="6">
        <v>12.95</v>
      </c>
      <c r="R45" s="9"/>
    </row>
    <row r="46" spans="1:18" x14ac:dyDescent="0.3">
      <c r="A46">
        <v>511824</v>
      </c>
      <c r="B46" t="s">
        <v>1353</v>
      </c>
      <c r="C46" t="s">
        <v>1354</v>
      </c>
      <c r="D46" t="s">
        <v>1403</v>
      </c>
      <c r="E46" t="s">
        <v>1404</v>
      </c>
      <c r="F46" s="10">
        <v>24.5</v>
      </c>
      <c r="G46" t="s">
        <v>1482</v>
      </c>
      <c r="H46" s="10">
        <v>24.5</v>
      </c>
      <c r="I46" s="10"/>
      <c r="J46" t="s">
        <v>1393</v>
      </c>
      <c r="K46" t="s">
        <v>1342</v>
      </c>
      <c r="L46">
        <v>1</v>
      </c>
      <c r="M46" s="8" t="s">
        <v>1423</v>
      </c>
      <c r="O46" t="s">
        <v>1407</v>
      </c>
      <c r="P46" s="6">
        <v>14.95</v>
      </c>
      <c r="Q46" s="6">
        <v>14.95</v>
      </c>
      <c r="R46" s="3"/>
    </row>
    <row r="47" spans="1:18" x14ac:dyDescent="0.3">
      <c r="A47">
        <v>511189</v>
      </c>
      <c r="B47" t="s">
        <v>1351</v>
      </c>
      <c r="C47" t="s">
        <v>1483</v>
      </c>
      <c r="D47" t="s">
        <v>1403</v>
      </c>
      <c r="E47" t="s">
        <v>1404</v>
      </c>
      <c r="F47" s="6">
        <v>2.4</v>
      </c>
      <c r="G47" t="s">
        <v>1484</v>
      </c>
      <c r="H47" s="6">
        <v>2.4</v>
      </c>
      <c r="I47" s="6"/>
      <c r="J47" t="s">
        <v>1393</v>
      </c>
      <c r="K47" t="s">
        <v>1342</v>
      </c>
      <c r="L47">
        <v>1</v>
      </c>
      <c r="M47" s="8" t="s">
        <v>1423</v>
      </c>
      <c r="N47" t="s">
        <v>1407</v>
      </c>
      <c r="O47" t="s">
        <v>1407</v>
      </c>
      <c r="P47" s="6">
        <v>14.95</v>
      </c>
      <c r="Q47" s="6">
        <v>14.95</v>
      </c>
      <c r="R47" s="3"/>
    </row>
    <row r="48" spans="1:18" x14ac:dyDescent="0.3">
      <c r="A48">
        <v>511180</v>
      </c>
      <c r="B48" t="s">
        <v>1349</v>
      </c>
      <c r="C48" t="s">
        <v>1350</v>
      </c>
      <c r="D48" t="s">
        <v>1403</v>
      </c>
      <c r="E48" t="s">
        <v>1404</v>
      </c>
      <c r="F48" s="6">
        <v>20.3</v>
      </c>
      <c r="G48" t="s">
        <v>1485</v>
      </c>
      <c r="H48" s="6">
        <v>20.3</v>
      </c>
      <c r="I48" s="6"/>
      <c r="J48" t="s">
        <v>1393</v>
      </c>
      <c r="K48" t="s">
        <v>1342</v>
      </c>
      <c r="L48">
        <v>1</v>
      </c>
      <c r="M48" s="8" t="s">
        <v>1423</v>
      </c>
      <c r="O48" t="s">
        <v>1407</v>
      </c>
      <c r="P48" s="6">
        <v>14.95</v>
      </c>
      <c r="Q48" s="6">
        <v>14.95</v>
      </c>
      <c r="R48" s="3"/>
    </row>
    <row r="49" spans="1:18" x14ac:dyDescent="0.3">
      <c r="A49">
        <v>485053</v>
      </c>
      <c r="B49" t="s">
        <v>1347</v>
      </c>
      <c r="C49" t="s">
        <v>1348</v>
      </c>
      <c r="D49" t="s">
        <v>1403</v>
      </c>
      <c r="E49" t="s">
        <v>1404</v>
      </c>
      <c r="F49" s="6">
        <v>126.85</v>
      </c>
      <c r="G49" t="s">
        <v>1486</v>
      </c>
      <c r="H49" s="6"/>
      <c r="I49" s="6"/>
      <c r="J49" t="s">
        <v>1410</v>
      </c>
      <c r="K49" t="s">
        <v>1342</v>
      </c>
      <c r="L49">
        <v>1</v>
      </c>
      <c r="M49" s="8" t="s">
        <v>1423</v>
      </c>
      <c r="O49" t="s">
        <v>1407</v>
      </c>
      <c r="P49" s="6">
        <v>14.95</v>
      </c>
      <c r="Q49" s="6">
        <v>14.95</v>
      </c>
      <c r="R49" s="3"/>
    </row>
    <row r="50" spans="1:18" x14ac:dyDescent="0.3">
      <c r="A50">
        <v>485052</v>
      </c>
      <c r="B50" t="s">
        <v>1318</v>
      </c>
      <c r="C50" t="s">
        <v>1346</v>
      </c>
      <c r="D50" t="s">
        <v>1403</v>
      </c>
      <c r="E50" t="s">
        <v>1404</v>
      </c>
      <c r="F50" s="6">
        <v>624.00009999999997</v>
      </c>
      <c r="G50" t="s">
        <v>1487</v>
      </c>
      <c r="H50" s="6"/>
      <c r="I50" s="6"/>
      <c r="J50" t="s">
        <v>1410</v>
      </c>
      <c r="K50" t="s">
        <v>1316</v>
      </c>
      <c r="L50">
        <v>60</v>
      </c>
      <c r="M50" s="8" t="s">
        <v>1488</v>
      </c>
      <c r="N50" t="s">
        <v>1407</v>
      </c>
      <c r="O50" s="6">
        <v>12.95</v>
      </c>
      <c r="P50" t="s">
        <v>1407</v>
      </c>
      <c r="Q50" s="6">
        <v>12.95</v>
      </c>
      <c r="R50" s="9"/>
    </row>
    <row r="51" spans="1:18" x14ac:dyDescent="0.3">
      <c r="A51">
        <v>484670</v>
      </c>
      <c r="B51" t="s">
        <v>1318</v>
      </c>
      <c r="C51" t="s">
        <v>1345</v>
      </c>
      <c r="D51" t="s">
        <v>1403</v>
      </c>
      <c r="E51" t="s">
        <v>1404</v>
      </c>
      <c r="F51" s="6">
        <v>674.51</v>
      </c>
      <c r="G51" t="s">
        <v>1489</v>
      </c>
      <c r="H51" s="6"/>
      <c r="I51" s="6"/>
      <c r="J51" t="s">
        <v>1410</v>
      </c>
      <c r="K51" t="s">
        <v>1316</v>
      </c>
      <c r="L51">
        <v>32</v>
      </c>
      <c r="M51" s="8" t="s">
        <v>1490</v>
      </c>
      <c r="O51" s="6">
        <v>12.95</v>
      </c>
      <c r="P51" t="s">
        <v>1407</v>
      </c>
      <c r="Q51" s="6">
        <v>12.95</v>
      </c>
      <c r="R51" s="9"/>
    </row>
    <row r="52" spans="1:18" x14ac:dyDescent="0.3">
      <c r="A52">
        <v>448921</v>
      </c>
      <c r="B52" t="s">
        <v>1318</v>
      </c>
      <c r="C52" t="s">
        <v>1491</v>
      </c>
      <c r="D52" t="s">
        <v>1403</v>
      </c>
      <c r="E52" t="s">
        <v>1404</v>
      </c>
      <c r="F52" s="6">
        <v>1000</v>
      </c>
      <c r="G52" t="s">
        <v>1469</v>
      </c>
      <c r="H52" s="6"/>
      <c r="I52" s="6"/>
      <c r="J52" t="s">
        <v>1410</v>
      </c>
      <c r="K52" t="s">
        <v>1304</v>
      </c>
      <c r="L52">
        <v>6</v>
      </c>
      <c r="M52" s="8" t="s">
        <v>1470</v>
      </c>
      <c r="O52" s="6">
        <v>12.95</v>
      </c>
      <c r="P52" t="s">
        <v>1407</v>
      </c>
      <c r="Q52" s="6">
        <v>12.95</v>
      </c>
      <c r="R52" s="9"/>
    </row>
    <row r="53" spans="1:18" x14ac:dyDescent="0.3">
      <c r="A53">
        <v>439595</v>
      </c>
      <c r="B53" t="s">
        <v>1318</v>
      </c>
      <c r="C53" t="s">
        <v>1492</v>
      </c>
      <c r="D53" t="s">
        <v>1403</v>
      </c>
      <c r="E53" t="s">
        <v>1493</v>
      </c>
      <c r="F53" s="6">
        <v>1018</v>
      </c>
      <c r="G53" t="s">
        <v>1494</v>
      </c>
      <c r="H53" s="6">
        <v>1018</v>
      </c>
      <c r="I53" s="6"/>
      <c r="J53" t="s">
        <v>1393</v>
      </c>
      <c r="K53" t="s">
        <v>1304</v>
      </c>
      <c r="L53">
        <v>5</v>
      </c>
      <c r="M53" s="8" t="s">
        <v>1435</v>
      </c>
      <c r="O53" s="6">
        <v>12.95</v>
      </c>
      <c r="P53" t="s">
        <v>1407</v>
      </c>
      <c r="Q53" s="6">
        <v>12.95</v>
      </c>
      <c r="R53" s="9"/>
    </row>
    <row r="54" spans="1:18" x14ac:dyDescent="0.3">
      <c r="A54">
        <v>439103</v>
      </c>
      <c r="B54" t="s">
        <v>1318</v>
      </c>
      <c r="C54" t="s">
        <v>1495</v>
      </c>
      <c r="D54" t="s">
        <v>1496</v>
      </c>
      <c r="E54" t="s">
        <v>1497</v>
      </c>
      <c r="F54" s="6"/>
      <c r="G54" t="s">
        <v>1498</v>
      </c>
      <c r="H54" s="6">
        <v>880</v>
      </c>
      <c r="I54" s="6"/>
      <c r="J54" t="s">
        <v>1393</v>
      </c>
      <c r="K54" t="s">
        <v>1304</v>
      </c>
      <c r="L54">
        <v>10</v>
      </c>
      <c r="M54" s="8" t="s">
        <v>1451</v>
      </c>
      <c r="O54" t="s">
        <v>1407</v>
      </c>
      <c r="P54" t="s">
        <v>1407</v>
      </c>
      <c r="Q54" s="6">
        <v>0</v>
      </c>
      <c r="R54" s="9"/>
    </row>
    <row r="55" spans="1:18" x14ac:dyDescent="0.3">
      <c r="A55">
        <v>439069</v>
      </c>
      <c r="B55" t="s">
        <v>1318</v>
      </c>
      <c r="C55" t="s">
        <v>1344</v>
      </c>
      <c r="D55" t="s">
        <v>1403</v>
      </c>
      <c r="E55" t="s">
        <v>1404</v>
      </c>
      <c r="F55" s="6">
        <v>993.54</v>
      </c>
      <c r="G55" t="s">
        <v>1499</v>
      </c>
      <c r="H55" s="6"/>
      <c r="I55" s="6"/>
      <c r="J55" t="s">
        <v>1410</v>
      </c>
      <c r="K55" t="s">
        <v>1304</v>
      </c>
      <c r="L55">
        <v>5</v>
      </c>
      <c r="M55" s="8" t="s">
        <v>1435</v>
      </c>
      <c r="O55" s="6">
        <v>12.95</v>
      </c>
      <c r="P55" t="s">
        <v>1407</v>
      </c>
      <c r="Q55" s="6">
        <v>12.95</v>
      </c>
      <c r="R55" s="9"/>
    </row>
    <row r="56" spans="1:18" x14ac:dyDescent="0.3">
      <c r="A56">
        <v>413215</v>
      </c>
      <c r="B56" t="s">
        <v>1318</v>
      </c>
      <c r="C56" t="s">
        <v>1343</v>
      </c>
      <c r="D56" t="s">
        <v>1403</v>
      </c>
      <c r="E56" t="s">
        <v>1404</v>
      </c>
      <c r="F56" s="6">
        <v>606.87130400000001</v>
      </c>
      <c r="G56" t="s">
        <v>1500</v>
      </c>
      <c r="H56" s="6"/>
      <c r="I56" s="6"/>
      <c r="J56" t="s">
        <v>1410</v>
      </c>
      <c r="K56" t="s">
        <v>1304</v>
      </c>
      <c r="L56">
        <v>23</v>
      </c>
      <c r="M56" s="8" t="s">
        <v>1501</v>
      </c>
      <c r="O56" s="6">
        <v>12.95</v>
      </c>
      <c r="P56" t="s">
        <v>1407</v>
      </c>
      <c r="Q56" s="6">
        <v>12.95</v>
      </c>
      <c r="R56" s="9"/>
    </row>
    <row r="57" spans="1:18" x14ac:dyDescent="0.3">
      <c r="A57">
        <v>407588</v>
      </c>
      <c r="B57" t="s">
        <v>1340</v>
      </c>
      <c r="C57" t="s">
        <v>1341</v>
      </c>
      <c r="D57" t="s">
        <v>1403</v>
      </c>
      <c r="E57" t="s">
        <v>1404</v>
      </c>
      <c r="F57" s="6">
        <v>98</v>
      </c>
      <c r="G57" t="s">
        <v>1502</v>
      </c>
      <c r="H57" s="6">
        <v>98</v>
      </c>
      <c r="I57" s="6"/>
      <c r="J57" t="s">
        <v>1393</v>
      </c>
      <c r="K57" t="s">
        <v>1342</v>
      </c>
      <c r="L57">
        <v>1</v>
      </c>
      <c r="M57" s="8" t="s">
        <v>1423</v>
      </c>
      <c r="O57" t="s">
        <v>1407</v>
      </c>
      <c r="P57" s="6">
        <v>14.95</v>
      </c>
      <c r="Q57" s="6">
        <v>14.95</v>
      </c>
      <c r="R57" s="3"/>
    </row>
    <row r="58" spans="1:18" x14ac:dyDescent="0.3">
      <c r="A58">
        <v>407586</v>
      </c>
      <c r="B58" t="s">
        <v>1318</v>
      </c>
      <c r="C58" t="s">
        <v>1339</v>
      </c>
      <c r="D58" t="s">
        <v>1403</v>
      </c>
      <c r="E58" t="s">
        <v>1404</v>
      </c>
      <c r="F58" s="6">
        <v>585.55999999999995</v>
      </c>
      <c r="G58" t="s">
        <v>1503</v>
      </c>
      <c r="H58" s="6"/>
      <c r="I58" s="6"/>
      <c r="J58" t="s">
        <v>1410</v>
      </c>
      <c r="K58" t="s">
        <v>1316</v>
      </c>
      <c r="L58">
        <v>17</v>
      </c>
      <c r="M58" s="8" t="s">
        <v>1504</v>
      </c>
      <c r="O58" s="6">
        <v>12.95</v>
      </c>
      <c r="P58" t="s">
        <v>1407</v>
      </c>
      <c r="Q58" s="6">
        <v>12.95</v>
      </c>
      <c r="R58" s="9"/>
    </row>
    <row r="59" spans="1:18" x14ac:dyDescent="0.3">
      <c r="A59">
        <v>405485</v>
      </c>
      <c r="B59" t="s">
        <v>1318</v>
      </c>
      <c r="C59" t="s">
        <v>1338</v>
      </c>
      <c r="D59" t="s">
        <v>1403</v>
      </c>
      <c r="E59" t="s">
        <v>1404</v>
      </c>
      <c r="F59" s="6">
        <v>599.20500000000004</v>
      </c>
      <c r="G59" t="s">
        <v>1505</v>
      </c>
      <c r="H59" s="6"/>
      <c r="I59" s="6"/>
      <c r="J59" t="s">
        <v>1410</v>
      </c>
      <c r="K59" t="s">
        <v>1316</v>
      </c>
      <c r="L59">
        <v>40</v>
      </c>
      <c r="M59" s="8" t="s">
        <v>1506</v>
      </c>
      <c r="O59" s="6">
        <v>12.95</v>
      </c>
      <c r="P59" t="s">
        <v>1407</v>
      </c>
      <c r="Q59" s="6">
        <v>12.95</v>
      </c>
      <c r="R59" s="9"/>
    </row>
    <row r="60" spans="1:18" x14ac:dyDescent="0.3">
      <c r="A60">
        <v>382205</v>
      </c>
      <c r="B60" t="s">
        <v>1318</v>
      </c>
      <c r="C60" t="s">
        <v>1507</v>
      </c>
      <c r="D60" t="s">
        <v>1403</v>
      </c>
      <c r="E60" t="s">
        <v>1404</v>
      </c>
      <c r="F60" s="6">
        <v>760.88</v>
      </c>
      <c r="G60" t="s">
        <v>1469</v>
      </c>
      <c r="H60" s="6"/>
      <c r="I60" s="6"/>
      <c r="J60" t="s">
        <v>1410</v>
      </c>
      <c r="K60" t="s">
        <v>1304</v>
      </c>
      <c r="L60">
        <v>6</v>
      </c>
      <c r="M60" s="8" t="s">
        <v>1470</v>
      </c>
      <c r="O60" s="6">
        <v>12.95</v>
      </c>
      <c r="P60" t="s">
        <v>1407</v>
      </c>
      <c r="Q60" s="6">
        <v>12.95</v>
      </c>
      <c r="R60" s="9"/>
    </row>
    <row r="61" spans="1:18" x14ac:dyDescent="0.3">
      <c r="A61">
        <v>375125</v>
      </c>
      <c r="B61" t="s">
        <v>1318</v>
      </c>
      <c r="C61" t="s">
        <v>1337</v>
      </c>
      <c r="D61" t="s">
        <v>1403</v>
      </c>
      <c r="E61" t="s">
        <v>1404</v>
      </c>
      <c r="F61" s="6">
        <v>871.40750000000003</v>
      </c>
      <c r="G61" t="s">
        <v>1508</v>
      </c>
      <c r="H61" s="6"/>
      <c r="I61" s="6"/>
      <c r="J61" t="s">
        <v>1410</v>
      </c>
      <c r="K61" t="s">
        <v>1304</v>
      </c>
      <c r="L61">
        <v>8</v>
      </c>
      <c r="M61" s="8" t="s">
        <v>1509</v>
      </c>
      <c r="O61" s="6">
        <v>12.95</v>
      </c>
      <c r="P61" t="s">
        <v>1407</v>
      </c>
      <c r="Q61" s="6">
        <v>12.95</v>
      </c>
      <c r="R61" s="9"/>
    </row>
    <row r="62" spans="1:18" x14ac:dyDescent="0.3">
      <c r="A62">
        <v>373716</v>
      </c>
      <c r="B62" t="s">
        <v>1318</v>
      </c>
      <c r="C62" t="s">
        <v>1336</v>
      </c>
      <c r="D62" t="s">
        <v>1403</v>
      </c>
      <c r="E62" t="s">
        <v>1404</v>
      </c>
      <c r="F62" s="6">
        <v>838.57830000000001</v>
      </c>
      <c r="G62" t="s">
        <v>1469</v>
      </c>
      <c r="H62" s="6"/>
      <c r="I62" s="6"/>
      <c r="J62" t="s">
        <v>1410</v>
      </c>
      <c r="K62" t="s">
        <v>1304</v>
      </c>
      <c r="L62">
        <v>6</v>
      </c>
      <c r="M62" s="8" t="s">
        <v>1470</v>
      </c>
      <c r="O62" s="6">
        <v>12.95</v>
      </c>
      <c r="P62" t="s">
        <v>1407</v>
      </c>
      <c r="Q62" s="6">
        <v>12.95</v>
      </c>
      <c r="R62" s="9"/>
    </row>
    <row r="63" spans="1:18" x14ac:dyDescent="0.3">
      <c r="A63">
        <v>372017</v>
      </c>
      <c r="B63" t="s">
        <v>1318</v>
      </c>
      <c r="C63" t="s">
        <v>1510</v>
      </c>
      <c r="D63" t="s">
        <v>1403</v>
      </c>
      <c r="E63" t="s">
        <v>1404</v>
      </c>
      <c r="F63" s="6">
        <v>880.8</v>
      </c>
      <c r="G63" t="s">
        <v>1511</v>
      </c>
      <c r="H63" s="6">
        <v>880.8</v>
      </c>
      <c r="I63" s="6"/>
      <c r="J63" t="s">
        <v>1393</v>
      </c>
      <c r="K63" t="s">
        <v>1304</v>
      </c>
      <c r="L63">
        <v>10</v>
      </c>
      <c r="M63" s="8" t="s">
        <v>1413</v>
      </c>
      <c r="O63" s="6">
        <v>12.95</v>
      </c>
      <c r="P63" t="s">
        <v>1407</v>
      </c>
      <c r="Q63" s="6">
        <v>12.95</v>
      </c>
      <c r="R63" s="9"/>
    </row>
    <row r="64" spans="1:18" x14ac:dyDescent="0.3">
      <c r="A64">
        <v>369910</v>
      </c>
      <c r="B64" t="s">
        <v>1318</v>
      </c>
      <c r="C64" t="s">
        <v>1335</v>
      </c>
      <c r="D64" t="s">
        <v>1403</v>
      </c>
      <c r="E64" t="s">
        <v>1404</v>
      </c>
      <c r="F64" s="6">
        <v>844.97990000000004</v>
      </c>
      <c r="G64" t="s">
        <v>1512</v>
      </c>
      <c r="H64" s="6"/>
      <c r="I64" s="6"/>
      <c r="J64" t="s">
        <v>1410</v>
      </c>
      <c r="K64" t="s">
        <v>1304</v>
      </c>
      <c r="L64">
        <v>10</v>
      </c>
      <c r="M64" s="8" t="s">
        <v>1413</v>
      </c>
      <c r="O64" s="6">
        <v>12.95</v>
      </c>
      <c r="P64" t="s">
        <v>1407</v>
      </c>
      <c r="Q64" s="6">
        <v>12.95</v>
      </c>
      <c r="R64" s="9"/>
    </row>
    <row r="65" spans="1:18" x14ac:dyDescent="0.3">
      <c r="A65">
        <v>366746</v>
      </c>
      <c r="B65" t="s">
        <v>1318</v>
      </c>
      <c r="C65" t="s">
        <v>1513</v>
      </c>
      <c r="D65" t="s">
        <v>1403</v>
      </c>
      <c r="E65" t="s">
        <v>1404</v>
      </c>
      <c r="F65" s="6">
        <v>856.38</v>
      </c>
      <c r="G65" t="s">
        <v>1514</v>
      </c>
      <c r="H65" s="6"/>
      <c r="I65" s="6"/>
      <c r="J65" t="s">
        <v>1410</v>
      </c>
      <c r="K65" t="s">
        <v>1304</v>
      </c>
      <c r="L65">
        <v>7</v>
      </c>
      <c r="M65" s="8" t="s">
        <v>1515</v>
      </c>
      <c r="O65" s="6">
        <v>12.95</v>
      </c>
      <c r="P65" t="s">
        <v>1407</v>
      </c>
      <c r="Q65" s="6">
        <v>12.95</v>
      </c>
      <c r="R65" s="9"/>
    </row>
    <row r="66" spans="1:18" x14ac:dyDescent="0.3">
      <c r="A66">
        <v>365132</v>
      </c>
      <c r="B66" t="s">
        <v>1318</v>
      </c>
      <c r="C66" t="s">
        <v>1516</v>
      </c>
      <c r="D66" t="s">
        <v>1449</v>
      </c>
      <c r="E66" t="s">
        <v>1404</v>
      </c>
      <c r="F66" s="6"/>
      <c r="G66" t="s">
        <v>1517</v>
      </c>
      <c r="H66" s="6"/>
      <c r="I66" s="6"/>
      <c r="J66" t="s">
        <v>1410</v>
      </c>
      <c r="K66" t="s">
        <v>1316</v>
      </c>
      <c r="L66">
        <v>12</v>
      </c>
      <c r="M66" s="8" t="s">
        <v>1451</v>
      </c>
      <c r="O66" t="s">
        <v>1407</v>
      </c>
      <c r="P66" t="s">
        <v>1407</v>
      </c>
      <c r="Q66" s="6">
        <v>0</v>
      </c>
      <c r="R66" s="9"/>
    </row>
    <row r="67" spans="1:18" x14ac:dyDescent="0.3">
      <c r="A67">
        <v>365057</v>
      </c>
      <c r="B67" t="s">
        <v>1318</v>
      </c>
      <c r="C67" t="s">
        <v>1334</v>
      </c>
      <c r="D67" t="s">
        <v>1403</v>
      </c>
      <c r="E67" t="s">
        <v>1404</v>
      </c>
      <c r="F67" s="6">
        <v>709.60500000000002</v>
      </c>
      <c r="G67" t="s">
        <v>1518</v>
      </c>
      <c r="H67" s="6"/>
      <c r="I67" s="6"/>
      <c r="J67" t="s">
        <v>1410</v>
      </c>
      <c r="K67" t="s">
        <v>1304</v>
      </c>
      <c r="L67">
        <v>15</v>
      </c>
      <c r="M67" s="8" t="s">
        <v>1519</v>
      </c>
      <c r="O67" s="6">
        <v>12.95</v>
      </c>
      <c r="P67" t="s">
        <v>1407</v>
      </c>
      <c r="Q67" s="6">
        <v>12.95</v>
      </c>
      <c r="R67" s="9"/>
    </row>
    <row r="68" spans="1:18" x14ac:dyDescent="0.3">
      <c r="A68">
        <v>357077</v>
      </c>
      <c r="B68" t="s">
        <v>1318</v>
      </c>
      <c r="C68" t="s">
        <v>1333</v>
      </c>
      <c r="D68" t="s">
        <v>1403</v>
      </c>
      <c r="E68" t="s">
        <v>1404</v>
      </c>
      <c r="F68" s="6">
        <v>584.2867</v>
      </c>
      <c r="G68" t="s">
        <v>1463</v>
      </c>
      <c r="H68" s="6"/>
      <c r="I68" s="6"/>
      <c r="J68" t="s">
        <v>1410</v>
      </c>
      <c r="K68" t="s">
        <v>1304</v>
      </c>
      <c r="L68">
        <v>30</v>
      </c>
      <c r="M68" s="8" t="s">
        <v>1464</v>
      </c>
      <c r="O68" s="6">
        <v>12.95</v>
      </c>
      <c r="P68" t="s">
        <v>1407</v>
      </c>
      <c r="Q68" s="6">
        <v>12.95</v>
      </c>
      <c r="R68" s="9"/>
    </row>
    <row r="69" spans="1:18" x14ac:dyDescent="0.3">
      <c r="A69">
        <v>355717</v>
      </c>
      <c r="B69" t="s">
        <v>1318</v>
      </c>
      <c r="C69" t="s">
        <v>1520</v>
      </c>
      <c r="D69" t="s">
        <v>1403</v>
      </c>
      <c r="E69" t="s">
        <v>1404</v>
      </c>
      <c r="F69" s="6">
        <v>540.57000000000005</v>
      </c>
      <c r="G69" t="s">
        <v>1512</v>
      </c>
      <c r="H69" s="6"/>
      <c r="I69" s="6"/>
      <c r="J69" t="s">
        <v>1410</v>
      </c>
      <c r="K69" t="s">
        <v>1304</v>
      </c>
      <c r="L69">
        <v>10</v>
      </c>
      <c r="M69" s="8" t="s">
        <v>1413</v>
      </c>
      <c r="O69" s="6">
        <v>12.95</v>
      </c>
      <c r="P69" t="s">
        <v>1407</v>
      </c>
      <c r="Q69" s="6">
        <v>12.95</v>
      </c>
      <c r="R69" s="9"/>
    </row>
    <row r="70" spans="1:18" x14ac:dyDescent="0.3">
      <c r="A70">
        <v>355297</v>
      </c>
      <c r="B70" t="s">
        <v>1318</v>
      </c>
      <c r="C70" t="s">
        <v>1521</v>
      </c>
      <c r="D70" t="s">
        <v>1403</v>
      </c>
      <c r="E70" t="s">
        <v>1404</v>
      </c>
      <c r="F70" s="6">
        <v>503.51</v>
      </c>
      <c r="G70" t="s">
        <v>1469</v>
      </c>
      <c r="H70" s="6"/>
      <c r="I70" s="6"/>
      <c r="J70" t="s">
        <v>1410</v>
      </c>
      <c r="K70" t="s">
        <v>1304</v>
      </c>
      <c r="L70">
        <v>6</v>
      </c>
      <c r="M70" s="8" t="s">
        <v>1470</v>
      </c>
      <c r="O70" s="6">
        <v>12.95</v>
      </c>
      <c r="P70" t="s">
        <v>1407</v>
      </c>
      <c r="Q70" s="6">
        <v>12.95</v>
      </c>
      <c r="R70" s="9"/>
    </row>
    <row r="71" spans="1:18" x14ac:dyDescent="0.3">
      <c r="A71">
        <v>354538</v>
      </c>
      <c r="B71" t="s">
        <v>1318</v>
      </c>
      <c r="C71" t="s">
        <v>1332</v>
      </c>
      <c r="D71" t="s">
        <v>1403</v>
      </c>
      <c r="E71" t="s">
        <v>1404</v>
      </c>
      <c r="F71" s="6">
        <v>495.32</v>
      </c>
      <c r="G71" t="s">
        <v>1522</v>
      </c>
      <c r="H71" s="6"/>
      <c r="I71" s="6"/>
      <c r="J71" t="s">
        <v>1410</v>
      </c>
      <c r="K71" t="s">
        <v>1316</v>
      </c>
      <c r="L71">
        <v>10</v>
      </c>
      <c r="M71" s="8" t="s">
        <v>1413</v>
      </c>
      <c r="O71" s="6">
        <v>12.95</v>
      </c>
      <c r="P71" t="s">
        <v>1407</v>
      </c>
      <c r="Q71" s="6">
        <v>12.95</v>
      </c>
      <c r="R71" s="9"/>
    </row>
    <row r="72" spans="1:18" x14ac:dyDescent="0.3">
      <c r="A72">
        <v>354502</v>
      </c>
      <c r="B72" t="s">
        <v>1318</v>
      </c>
      <c r="C72" t="s">
        <v>1523</v>
      </c>
      <c r="D72" t="s">
        <v>1403</v>
      </c>
      <c r="E72" t="s">
        <v>1404</v>
      </c>
      <c r="F72" s="6">
        <v>491.97</v>
      </c>
      <c r="G72" t="s">
        <v>1512</v>
      </c>
      <c r="H72" s="6"/>
      <c r="I72" s="6"/>
      <c r="J72" t="s">
        <v>1410</v>
      </c>
      <c r="K72" t="s">
        <v>1304</v>
      </c>
      <c r="L72">
        <v>10</v>
      </c>
      <c r="M72" s="8" t="s">
        <v>1413</v>
      </c>
      <c r="O72" s="6">
        <v>12.95</v>
      </c>
      <c r="P72" t="s">
        <v>1407</v>
      </c>
      <c r="Q72" s="6">
        <v>12.95</v>
      </c>
      <c r="R72" s="9"/>
    </row>
    <row r="73" spans="1:18" x14ac:dyDescent="0.3">
      <c r="A73">
        <v>354494</v>
      </c>
      <c r="B73" t="s">
        <v>1318</v>
      </c>
      <c r="C73" t="s">
        <v>1524</v>
      </c>
      <c r="D73" t="s">
        <v>1403</v>
      </c>
      <c r="E73" t="s">
        <v>1404</v>
      </c>
      <c r="F73" s="6">
        <v>491.97</v>
      </c>
      <c r="G73" t="s">
        <v>1525</v>
      </c>
      <c r="H73" s="6"/>
      <c r="I73" s="6"/>
      <c r="J73" t="s">
        <v>1410</v>
      </c>
      <c r="K73" t="s">
        <v>1304</v>
      </c>
      <c r="L73">
        <v>4</v>
      </c>
      <c r="M73" s="8" t="s">
        <v>1416</v>
      </c>
      <c r="N73" t="s">
        <v>1407</v>
      </c>
      <c r="O73" s="6">
        <v>12.95</v>
      </c>
      <c r="P73" t="s">
        <v>1407</v>
      </c>
      <c r="Q73" s="6">
        <v>12.95</v>
      </c>
      <c r="R73" s="9"/>
    </row>
    <row r="74" spans="1:18" x14ac:dyDescent="0.3">
      <c r="A74">
        <v>339082</v>
      </c>
      <c r="B74" t="s">
        <v>1325</v>
      </c>
      <c r="C74" t="s">
        <v>1330</v>
      </c>
      <c r="D74" t="s">
        <v>1403</v>
      </c>
      <c r="E74" t="s">
        <v>1404</v>
      </c>
      <c r="F74" s="6">
        <v>206.4</v>
      </c>
      <c r="G74" t="s">
        <v>1526</v>
      </c>
      <c r="H74" s="6"/>
      <c r="I74" s="6"/>
      <c r="J74" t="s">
        <v>1410</v>
      </c>
      <c r="K74" t="s">
        <v>1331</v>
      </c>
      <c r="L74">
        <v>2</v>
      </c>
      <c r="M74" s="8" t="s">
        <v>1406</v>
      </c>
      <c r="O74" t="s">
        <v>1407</v>
      </c>
      <c r="P74" s="6">
        <v>14.95</v>
      </c>
      <c r="Q74" s="6">
        <v>14.95</v>
      </c>
      <c r="R74" s="3"/>
    </row>
    <row r="75" spans="1:18" x14ac:dyDescent="0.3">
      <c r="A75">
        <v>338837</v>
      </c>
      <c r="B75" t="s">
        <v>1325</v>
      </c>
      <c r="C75" t="s">
        <v>1329</v>
      </c>
      <c r="D75" t="s">
        <v>1403</v>
      </c>
      <c r="E75" t="s">
        <v>1404</v>
      </c>
      <c r="F75" s="6">
        <v>206.85</v>
      </c>
      <c r="G75" t="s">
        <v>1527</v>
      </c>
      <c r="H75" s="6">
        <v>206</v>
      </c>
      <c r="I75" s="6"/>
      <c r="J75" t="s">
        <v>1393</v>
      </c>
      <c r="K75" t="s">
        <v>1327</v>
      </c>
      <c r="L75">
        <v>1</v>
      </c>
      <c r="M75" s="8" t="s">
        <v>1423</v>
      </c>
      <c r="O75" t="s">
        <v>1407</v>
      </c>
      <c r="P75" s="6">
        <v>14.95</v>
      </c>
      <c r="Q75" s="6">
        <v>14.95</v>
      </c>
      <c r="R75" s="3"/>
    </row>
    <row r="76" spans="1:18" x14ac:dyDescent="0.3">
      <c r="A76">
        <v>338836</v>
      </c>
      <c r="B76" t="s">
        <v>1325</v>
      </c>
      <c r="C76" t="s">
        <v>1528</v>
      </c>
      <c r="D76" t="s">
        <v>1449</v>
      </c>
      <c r="E76" t="s">
        <v>1404</v>
      </c>
      <c r="F76" s="6"/>
      <c r="G76" t="s">
        <v>1529</v>
      </c>
      <c r="H76" s="6">
        <v>204</v>
      </c>
      <c r="I76" s="6"/>
      <c r="J76" t="s">
        <v>1393</v>
      </c>
      <c r="K76" t="s">
        <v>1331</v>
      </c>
      <c r="L76">
        <v>1</v>
      </c>
      <c r="M76" s="8" t="s">
        <v>1451</v>
      </c>
      <c r="N76" t="s">
        <v>1407</v>
      </c>
      <c r="O76" t="s">
        <v>1407</v>
      </c>
      <c r="P76" t="s">
        <v>1407</v>
      </c>
      <c r="Q76" s="6">
        <v>0</v>
      </c>
      <c r="R76" s="9"/>
    </row>
    <row r="77" spans="1:18" x14ac:dyDescent="0.3">
      <c r="A77">
        <v>338832</v>
      </c>
      <c r="B77" t="s">
        <v>1325</v>
      </c>
      <c r="C77" t="s">
        <v>1530</v>
      </c>
      <c r="D77" t="s">
        <v>1449</v>
      </c>
      <c r="E77" t="s">
        <v>1404</v>
      </c>
      <c r="F77" s="6"/>
      <c r="G77" t="s">
        <v>1531</v>
      </c>
      <c r="H77" s="6">
        <v>220</v>
      </c>
      <c r="I77" s="6"/>
      <c r="J77" t="s">
        <v>1393</v>
      </c>
      <c r="K77" t="s">
        <v>1327</v>
      </c>
      <c r="L77">
        <v>1</v>
      </c>
      <c r="M77" s="8" t="s">
        <v>1451</v>
      </c>
      <c r="O77" t="s">
        <v>1407</v>
      </c>
      <c r="P77" t="s">
        <v>1407</v>
      </c>
      <c r="Q77" s="6">
        <v>0</v>
      </c>
      <c r="R77" s="9"/>
    </row>
    <row r="78" spans="1:18" x14ac:dyDescent="0.3">
      <c r="A78">
        <v>338788</v>
      </c>
      <c r="B78" t="s">
        <v>1310</v>
      </c>
      <c r="C78" t="s">
        <v>1328</v>
      </c>
      <c r="D78" t="s">
        <v>1403</v>
      </c>
      <c r="E78" t="s">
        <v>1404</v>
      </c>
      <c r="F78" s="6">
        <v>131.06</v>
      </c>
      <c r="G78" t="s">
        <v>1532</v>
      </c>
      <c r="H78" s="6"/>
      <c r="I78" s="6"/>
      <c r="J78" t="s">
        <v>1410</v>
      </c>
      <c r="K78" t="s">
        <v>1316</v>
      </c>
      <c r="L78">
        <v>12</v>
      </c>
      <c r="M78" s="8" t="s">
        <v>1533</v>
      </c>
      <c r="O78" s="6">
        <v>12.95</v>
      </c>
      <c r="P78" t="s">
        <v>1407</v>
      </c>
      <c r="Q78" s="6">
        <v>12.95</v>
      </c>
      <c r="R78" s="9"/>
    </row>
    <row r="79" spans="1:18" x14ac:dyDescent="0.3">
      <c r="A79">
        <v>337315</v>
      </c>
      <c r="B79" t="s">
        <v>1325</v>
      </c>
      <c r="C79" t="s">
        <v>1326</v>
      </c>
      <c r="D79" t="s">
        <v>1403</v>
      </c>
      <c r="E79" t="s">
        <v>1404</v>
      </c>
      <c r="F79" s="6">
        <v>155</v>
      </c>
      <c r="G79" t="s">
        <v>1534</v>
      </c>
      <c r="H79" s="6">
        <v>155</v>
      </c>
      <c r="I79" s="6"/>
      <c r="J79" t="s">
        <v>1393</v>
      </c>
      <c r="K79" t="s">
        <v>1327</v>
      </c>
      <c r="L79">
        <v>1</v>
      </c>
      <c r="M79" s="8" t="s">
        <v>1423</v>
      </c>
      <c r="O79" t="s">
        <v>1407</v>
      </c>
      <c r="P79" s="6">
        <v>14.95</v>
      </c>
      <c r="Q79" s="6">
        <v>14.95</v>
      </c>
      <c r="R79" s="3"/>
    </row>
    <row r="80" spans="1:18" x14ac:dyDescent="0.3">
      <c r="A80">
        <v>327322</v>
      </c>
      <c r="B80" t="s">
        <v>1318</v>
      </c>
      <c r="C80" t="s">
        <v>1324</v>
      </c>
      <c r="D80" t="s">
        <v>1403</v>
      </c>
      <c r="E80" t="s">
        <v>1404</v>
      </c>
      <c r="F80" s="6">
        <v>1505.36</v>
      </c>
      <c r="G80" t="s">
        <v>1469</v>
      </c>
      <c r="H80" s="6"/>
      <c r="I80" s="6"/>
      <c r="J80" t="s">
        <v>1410</v>
      </c>
      <c r="K80" t="s">
        <v>1304</v>
      </c>
      <c r="L80">
        <v>6</v>
      </c>
      <c r="M80" s="8" t="s">
        <v>1470</v>
      </c>
      <c r="O80" s="6">
        <v>12.95</v>
      </c>
      <c r="P80" t="s">
        <v>1407</v>
      </c>
      <c r="Q80" s="6">
        <v>12.95</v>
      </c>
      <c r="R80" s="9"/>
    </row>
    <row r="81" spans="1:18" x14ac:dyDescent="0.3">
      <c r="A81">
        <v>325890</v>
      </c>
      <c r="B81" t="s">
        <v>1318</v>
      </c>
      <c r="C81" t="s">
        <v>1535</v>
      </c>
      <c r="D81" t="s">
        <v>1403</v>
      </c>
      <c r="E81" t="s">
        <v>1404</v>
      </c>
      <c r="F81" s="6">
        <v>1556</v>
      </c>
      <c r="G81" t="s">
        <v>1525</v>
      </c>
      <c r="H81" s="6"/>
      <c r="I81" s="6"/>
      <c r="J81" t="s">
        <v>1410</v>
      </c>
      <c r="K81" t="s">
        <v>1304</v>
      </c>
      <c r="L81">
        <v>4</v>
      </c>
      <c r="M81" s="8" t="s">
        <v>1416</v>
      </c>
      <c r="O81" s="6">
        <v>12.95</v>
      </c>
      <c r="P81" t="s">
        <v>1407</v>
      </c>
      <c r="Q81" s="6">
        <v>12.95</v>
      </c>
      <c r="R81" s="9"/>
    </row>
    <row r="82" spans="1:18" x14ac:dyDescent="0.3">
      <c r="A82">
        <v>324372</v>
      </c>
      <c r="B82" t="s">
        <v>1318</v>
      </c>
      <c r="C82" t="s">
        <v>1536</v>
      </c>
      <c r="D82" t="s">
        <v>1403</v>
      </c>
      <c r="E82" t="s">
        <v>1404</v>
      </c>
      <c r="F82" s="6">
        <v>1405</v>
      </c>
      <c r="G82" t="s">
        <v>1512</v>
      </c>
      <c r="H82" s="6"/>
      <c r="I82" s="6"/>
      <c r="J82" t="s">
        <v>1410</v>
      </c>
      <c r="K82" t="s">
        <v>1304</v>
      </c>
      <c r="L82">
        <v>10</v>
      </c>
      <c r="M82" s="8" t="s">
        <v>1413</v>
      </c>
      <c r="O82" s="6">
        <v>12.95</v>
      </c>
      <c r="P82" t="s">
        <v>1407</v>
      </c>
      <c r="Q82" s="6">
        <v>12.95</v>
      </c>
      <c r="R82" s="9"/>
    </row>
    <row r="83" spans="1:18" x14ac:dyDescent="0.3">
      <c r="A83">
        <v>324371</v>
      </c>
      <c r="B83" t="s">
        <v>1318</v>
      </c>
      <c r="C83" t="s">
        <v>1537</v>
      </c>
      <c r="D83" t="s">
        <v>1449</v>
      </c>
      <c r="E83" t="s">
        <v>1404</v>
      </c>
      <c r="F83" s="6"/>
      <c r="G83" t="s">
        <v>1512</v>
      </c>
      <c r="H83" s="6"/>
      <c r="I83" s="6"/>
      <c r="J83" t="s">
        <v>1410</v>
      </c>
      <c r="K83" t="s">
        <v>1304</v>
      </c>
      <c r="L83">
        <v>10</v>
      </c>
      <c r="M83" s="8" t="s">
        <v>1451</v>
      </c>
      <c r="O83" t="s">
        <v>1407</v>
      </c>
      <c r="P83" t="s">
        <v>1407</v>
      </c>
      <c r="Q83" s="6">
        <v>0</v>
      </c>
      <c r="R83" s="9"/>
    </row>
    <row r="84" spans="1:18" x14ac:dyDescent="0.3">
      <c r="A84">
        <v>315242</v>
      </c>
      <c r="B84" t="s">
        <v>1318</v>
      </c>
      <c r="C84" t="s">
        <v>1323</v>
      </c>
      <c r="D84" t="s">
        <v>1403</v>
      </c>
      <c r="E84" t="s">
        <v>1404</v>
      </c>
      <c r="F84" s="6">
        <v>819.95950000000005</v>
      </c>
      <c r="G84" t="s">
        <v>1499</v>
      </c>
      <c r="H84" s="6"/>
      <c r="I84" s="6"/>
      <c r="J84" t="s">
        <v>1410</v>
      </c>
      <c r="K84" t="s">
        <v>1304</v>
      </c>
      <c r="L84">
        <v>5</v>
      </c>
      <c r="M84" s="8" t="s">
        <v>1435</v>
      </c>
      <c r="O84" s="6">
        <v>12.95</v>
      </c>
      <c r="P84" t="s">
        <v>1407</v>
      </c>
      <c r="Q84" s="6">
        <v>12.95</v>
      </c>
      <c r="R84" s="9"/>
    </row>
    <row r="85" spans="1:18" x14ac:dyDescent="0.3">
      <c r="A85">
        <v>308136</v>
      </c>
      <c r="B85" t="s">
        <v>1318</v>
      </c>
      <c r="C85" t="s">
        <v>1322</v>
      </c>
      <c r="D85" t="s">
        <v>1403</v>
      </c>
      <c r="E85" t="s">
        <v>1404</v>
      </c>
      <c r="F85" s="6">
        <v>696.48950000000002</v>
      </c>
      <c r="G85" t="s">
        <v>1538</v>
      </c>
      <c r="H85" s="6"/>
      <c r="I85" s="6"/>
      <c r="J85" t="s">
        <v>1410</v>
      </c>
      <c r="K85" t="s">
        <v>1304</v>
      </c>
      <c r="L85">
        <v>9</v>
      </c>
      <c r="M85" s="8" t="s">
        <v>1539</v>
      </c>
      <c r="O85" s="6">
        <v>12.95</v>
      </c>
      <c r="P85" t="s">
        <v>1407</v>
      </c>
      <c r="Q85" s="6">
        <v>12.95</v>
      </c>
      <c r="R85" s="9"/>
    </row>
    <row r="86" spans="1:18" x14ac:dyDescent="0.3">
      <c r="A86">
        <v>308122</v>
      </c>
      <c r="B86" t="s">
        <v>1306</v>
      </c>
      <c r="C86" t="s">
        <v>1321</v>
      </c>
      <c r="D86" t="s">
        <v>1403</v>
      </c>
      <c r="E86" t="s">
        <v>1404</v>
      </c>
      <c r="F86" s="6">
        <v>3.3601999999999999</v>
      </c>
      <c r="G86" t="s">
        <v>1540</v>
      </c>
      <c r="H86" s="6"/>
      <c r="I86" s="6"/>
      <c r="J86" t="s">
        <v>1410</v>
      </c>
      <c r="K86" t="s">
        <v>1316</v>
      </c>
      <c r="L86">
        <v>800</v>
      </c>
      <c r="M86" s="8" t="s">
        <v>1541</v>
      </c>
      <c r="O86" s="6">
        <v>12.95</v>
      </c>
      <c r="P86" t="s">
        <v>1407</v>
      </c>
      <c r="Q86" s="6">
        <v>12.95</v>
      </c>
      <c r="R86" s="9"/>
    </row>
    <row r="87" spans="1:18" x14ac:dyDescent="0.3">
      <c r="A87">
        <v>308121</v>
      </c>
      <c r="B87" t="s">
        <v>1308</v>
      </c>
      <c r="C87" t="s">
        <v>1320</v>
      </c>
      <c r="D87" t="s">
        <v>1403</v>
      </c>
      <c r="E87" t="s">
        <v>1404</v>
      </c>
      <c r="F87" s="6">
        <v>3.9918999999999998</v>
      </c>
      <c r="G87" t="s">
        <v>1542</v>
      </c>
      <c r="H87" s="6"/>
      <c r="I87" s="6"/>
      <c r="J87" t="s">
        <v>1410</v>
      </c>
      <c r="K87" t="s">
        <v>1316</v>
      </c>
      <c r="L87">
        <v>100</v>
      </c>
      <c r="M87" s="8" t="s">
        <v>1543</v>
      </c>
      <c r="O87" s="6">
        <v>12.95</v>
      </c>
      <c r="P87" t="s">
        <v>1407</v>
      </c>
      <c r="Q87" s="6">
        <v>12.95</v>
      </c>
      <c r="R87" s="9"/>
    </row>
    <row r="88" spans="1:18" x14ac:dyDescent="0.3">
      <c r="A88">
        <v>301859</v>
      </c>
      <c r="B88" t="s">
        <v>1318</v>
      </c>
      <c r="C88" t="s">
        <v>1319</v>
      </c>
      <c r="D88" t="s">
        <v>1403</v>
      </c>
      <c r="E88" t="s">
        <v>1404</v>
      </c>
      <c r="F88" s="6">
        <v>506.68990000000002</v>
      </c>
      <c r="G88" t="s">
        <v>1469</v>
      </c>
      <c r="H88" s="6"/>
      <c r="I88" s="6"/>
      <c r="J88" t="s">
        <v>1410</v>
      </c>
      <c r="K88" t="s">
        <v>1304</v>
      </c>
      <c r="L88">
        <v>6</v>
      </c>
      <c r="M88" s="8" t="s">
        <v>1470</v>
      </c>
      <c r="N88" t="s">
        <v>1407</v>
      </c>
      <c r="O88" s="6">
        <v>12.95</v>
      </c>
      <c r="P88" t="s">
        <v>1407</v>
      </c>
      <c r="Q88" s="6">
        <v>12.95</v>
      </c>
      <c r="R88" s="9"/>
    </row>
    <row r="89" spans="1:18" x14ac:dyDescent="0.3">
      <c r="A89">
        <v>301858</v>
      </c>
      <c r="B89" t="s">
        <v>1302</v>
      </c>
      <c r="C89" t="s">
        <v>1317</v>
      </c>
      <c r="D89" t="s">
        <v>1403</v>
      </c>
      <c r="E89" t="s">
        <v>1404</v>
      </c>
      <c r="F89" s="10">
        <v>1.49</v>
      </c>
      <c r="G89" t="s">
        <v>1544</v>
      </c>
      <c r="H89" s="10"/>
      <c r="I89" s="10"/>
      <c r="J89" t="s">
        <v>1410</v>
      </c>
      <c r="K89" t="s">
        <v>1316</v>
      </c>
      <c r="L89">
        <v>36</v>
      </c>
      <c r="M89" s="8" t="s">
        <v>1418</v>
      </c>
      <c r="O89" s="6">
        <v>12.95</v>
      </c>
      <c r="P89" t="s">
        <v>1407</v>
      </c>
      <c r="Q89" s="6">
        <v>12.95</v>
      </c>
      <c r="R89" s="9"/>
    </row>
    <row r="90" spans="1:18" x14ac:dyDescent="0.3">
      <c r="A90">
        <v>301857</v>
      </c>
      <c r="B90" t="s">
        <v>1309</v>
      </c>
      <c r="C90" t="s">
        <v>1545</v>
      </c>
      <c r="D90" t="s">
        <v>1403</v>
      </c>
      <c r="E90" t="s">
        <v>1404</v>
      </c>
      <c r="F90" s="6">
        <v>9.6234000000000002</v>
      </c>
      <c r="G90" t="s">
        <v>1546</v>
      </c>
      <c r="H90" s="6"/>
      <c r="I90" s="6"/>
      <c r="J90" t="s">
        <v>1410</v>
      </c>
      <c r="K90" t="s">
        <v>1316</v>
      </c>
      <c r="L90">
        <v>100</v>
      </c>
      <c r="M90" s="8" t="s">
        <v>1543</v>
      </c>
      <c r="O90" s="6">
        <v>12.95</v>
      </c>
      <c r="P90" t="s">
        <v>1407</v>
      </c>
      <c r="Q90" s="6">
        <v>12.95</v>
      </c>
      <c r="R90" s="9"/>
    </row>
    <row r="91" spans="1:18" x14ac:dyDescent="0.3">
      <c r="A91">
        <v>301856</v>
      </c>
      <c r="B91" t="s">
        <v>1312</v>
      </c>
      <c r="C91" t="s">
        <v>1315</v>
      </c>
      <c r="D91" t="s">
        <v>1403</v>
      </c>
      <c r="E91" t="s">
        <v>1404</v>
      </c>
      <c r="F91" s="6">
        <v>252.09</v>
      </c>
      <c r="G91" t="s">
        <v>1547</v>
      </c>
      <c r="H91" s="6"/>
      <c r="I91" s="6"/>
      <c r="J91" t="s">
        <v>1410</v>
      </c>
      <c r="K91" t="s">
        <v>1316</v>
      </c>
      <c r="L91">
        <v>12</v>
      </c>
      <c r="M91" s="8" t="s">
        <v>1533</v>
      </c>
      <c r="O91" s="6">
        <v>12.95</v>
      </c>
      <c r="P91" t="s">
        <v>1407</v>
      </c>
      <c r="Q91" s="6">
        <v>12.95</v>
      </c>
      <c r="R91" s="9"/>
    </row>
    <row r="92" spans="1:18" x14ac:dyDescent="0.3">
      <c r="A92">
        <v>299920</v>
      </c>
      <c r="B92" t="s">
        <v>1306</v>
      </c>
      <c r="C92" t="s">
        <v>1314</v>
      </c>
      <c r="D92" t="s">
        <v>1403</v>
      </c>
      <c r="E92" t="s">
        <v>1404</v>
      </c>
      <c r="F92" s="6">
        <v>2.8786</v>
      </c>
      <c r="G92" t="s">
        <v>1548</v>
      </c>
      <c r="H92" s="6"/>
      <c r="I92" s="6"/>
      <c r="J92" t="s">
        <v>1410</v>
      </c>
      <c r="K92" t="s">
        <v>1304</v>
      </c>
      <c r="L92">
        <v>291</v>
      </c>
      <c r="M92" s="8" t="s">
        <v>1549</v>
      </c>
      <c r="O92" s="6">
        <v>12.95</v>
      </c>
      <c r="P92" t="s">
        <v>1407</v>
      </c>
      <c r="Q92" s="6">
        <v>12.95</v>
      </c>
      <c r="R92" s="9"/>
    </row>
    <row r="93" spans="1:18" x14ac:dyDescent="0.3">
      <c r="A93">
        <v>299879</v>
      </c>
      <c r="B93" t="s">
        <v>1312</v>
      </c>
      <c r="C93" t="s">
        <v>1313</v>
      </c>
      <c r="D93" t="s">
        <v>1403</v>
      </c>
      <c r="E93" t="s">
        <v>1404</v>
      </c>
      <c r="F93" s="6">
        <v>236.92</v>
      </c>
      <c r="G93" t="s">
        <v>1550</v>
      </c>
      <c r="H93" s="6"/>
      <c r="I93" s="6"/>
      <c r="J93" t="s">
        <v>1410</v>
      </c>
      <c r="K93" t="s">
        <v>1304</v>
      </c>
      <c r="L93">
        <v>12</v>
      </c>
      <c r="M93" s="8" t="s">
        <v>1533</v>
      </c>
      <c r="N93" t="s">
        <v>1407</v>
      </c>
      <c r="O93" s="6">
        <v>12.95</v>
      </c>
      <c r="P93" t="s">
        <v>1407</v>
      </c>
      <c r="Q93" s="6">
        <v>12.95</v>
      </c>
      <c r="R93" s="9"/>
    </row>
    <row r="94" spans="1:18" x14ac:dyDescent="0.3">
      <c r="A94">
        <v>299423</v>
      </c>
      <c r="B94" t="s">
        <v>1310</v>
      </c>
      <c r="C94" t="s">
        <v>1311</v>
      </c>
      <c r="D94" t="s">
        <v>1403</v>
      </c>
      <c r="E94" t="s">
        <v>1404</v>
      </c>
      <c r="F94" s="6">
        <v>83.909800000000004</v>
      </c>
      <c r="G94" t="s">
        <v>1551</v>
      </c>
      <c r="H94" s="6"/>
      <c r="I94" s="6"/>
      <c r="J94" t="s">
        <v>1410</v>
      </c>
      <c r="K94" t="s">
        <v>1304</v>
      </c>
      <c r="L94">
        <v>12</v>
      </c>
      <c r="M94" s="8" t="s">
        <v>1533</v>
      </c>
      <c r="N94" t="s">
        <v>1407</v>
      </c>
      <c r="O94" s="6">
        <v>12.95</v>
      </c>
      <c r="P94" t="s">
        <v>1407</v>
      </c>
      <c r="Q94" s="6">
        <v>12.95</v>
      </c>
      <c r="R94" s="9"/>
    </row>
    <row r="95" spans="1:18" x14ac:dyDescent="0.3">
      <c r="A95">
        <v>291637</v>
      </c>
      <c r="B95" t="s">
        <v>1309</v>
      </c>
      <c r="C95" t="s">
        <v>1552</v>
      </c>
      <c r="D95" t="s">
        <v>1403</v>
      </c>
      <c r="E95" t="s">
        <v>1493</v>
      </c>
      <c r="F95" s="6">
        <v>13.2</v>
      </c>
      <c r="G95" t="s">
        <v>1553</v>
      </c>
      <c r="H95" s="6">
        <v>13.2</v>
      </c>
      <c r="I95" s="6"/>
      <c r="J95" t="s">
        <v>1393</v>
      </c>
      <c r="K95" t="s">
        <v>1304</v>
      </c>
      <c r="L95">
        <v>100</v>
      </c>
      <c r="M95" s="8" t="s">
        <v>1543</v>
      </c>
      <c r="N95" t="s">
        <v>1407</v>
      </c>
      <c r="O95" s="6">
        <v>12.95</v>
      </c>
      <c r="P95" t="s">
        <v>1407</v>
      </c>
      <c r="Q95" s="6">
        <v>12.95</v>
      </c>
      <c r="R95" s="9"/>
    </row>
    <row r="96" spans="1:18" x14ac:dyDescent="0.3">
      <c r="A96">
        <v>291638</v>
      </c>
      <c r="B96" t="s">
        <v>1308</v>
      </c>
      <c r="C96" t="s">
        <v>1554</v>
      </c>
      <c r="D96" t="s">
        <v>1403</v>
      </c>
      <c r="E96" t="s">
        <v>1493</v>
      </c>
      <c r="F96" s="6">
        <v>5.18</v>
      </c>
      <c r="G96" t="s">
        <v>1555</v>
      </c>
      <c r="H96" s="6">
        <v>5.25</v>
      </c>
      <c r="I96" s="6"/>
      <c r="J96" t="s">
        <v>1393</v>
      </c>
      <c r="K96" t="s">
        <v>1304</v>
      </c>
      <c r="L96">
        <v>100</v>
      </c>
      <c r="M96" s="8" t="s">
        <v>1543</v>
      </c>
      <c r="N96" t="s">
        <v>1407</v>
      </c>
      <c r="O96" s="6">
        <v>12.95</v>
      </c>
      <c r="P96" t="s">
        <v>1407</v>
      </c>
      <c r="Q96" s="6">
        <v>12.95</v>
      </c>
      <c r="R96" s="9"/>
    </row>
    <row r="97" spans="1:18" x14ac:dyDescent="0.3">
      <c r="A97">
        <v>291636</v>
      </c>
      <c r="B97" t="s">
        <v>1306</v>
      </c>
      <c r="C97" t="s">
        <v>1556</v>
      </c>
      <c r="D97" t="s">
        <v>1449</v>
      </c>
      <c r="E97" t="s">
        <v>1493</v>
      </c>
      <c r="F97" s="6"/>
      <c r="G97" t="s">
        <v>1557</v>
      </c>
      <c r="H97" s="6">
        <v>3.75</v>
      </c>
      <c r="I97" s="6"/>
      <c r="J97" t="s">
        <v>1393</v>
      </c>
      <c r="K97" t="s">
        <v>1304</v>
      </c>
      <c r="L97">
        <v>91</v>
      </c>
      <c r="M97" s="8" t="s">
        <v>1451</v>
      </c>
      <c r="N97" t="s">
        <v>1407</v>
      </c>
      <c r="O97" t="s">
        <v>1407</v>
      </c>
      <c r="P97" t="s">
        <v>1407</v>
      </c>
      <c r="Q97" s="6">
        <v>0</v>
      </c>
      <c r="R97" s="9"/>
    </row>
    <row r="98" spans="1:18" x14ac:dyDescent="0.3">
      <c r="A98">
        <v>277200</v>
      </c>
      <c r="B98" t="s">
        <v>1306</v>
      </c>
      <c r="C98" t="s">
        <v>1307</v>
      </c>
      <c r="D98" t="s">
        <v>1403</v>
      </c>
      <c r="E98" t="s">
        <v>1404</v>
      </c>
      <c r="F98" s="6">
        <v>3.73</v>
      </c>
      <c r="G98" t="s">
        <v>1558</v>
      </c>
      <c r="H98" s="6"/>
      <c r="I98" s="6"/>
      <c r="J98" t="s">
        <v>1410</v>
      </c>
      <c r="K98" t="s">
        <v>1304</v>
      </c>
      <c r="L98">
        <v>300</v>
      </c>
      <c r="M98" s="8" t="s">
        <v>1559</v>
      </c>
      <c r="N98" t="s">
        <v>1407</v>
      </c>
      <c r="O98" s="6">
        <v>12.95</v>
      </c>
      <c r="P98" t="s">
        <v>1407</v>
      </c>
      <c r="Q98" s="6">
        <v>12.95</v>
      </c>
      <c r="R98" s="9"/>
    </row>
    <row r="99" spans="1:18" x14ac:dyDescent="0.3">
      <c r="A99">
        <v>263823</v>
      </c>
      <c r="B99" t="s">
        <v>1306</v>
      </c>
      <c r="C99" t="s">
        <v>1560</v>
      </c>
      <c r="D99" t="s">
        <v>1403</v>
      </c>
      <c r="E99" t="s">
        <v>1493</v>
      </c>
      <c r="F99" s="6">
        <v>3.62</v>
      </c>
      <c r="G99" t="s">
        <v>1561</v>
      </c>
      <c r="H99" s="6"/>
      <c r="I99" s="6"/>
      <c r="J99" t="s">
        <v>1410</v>
      </c>
      <c r="K99" t="s">
        <v>1304</v>
      </c>
      <c r="L99">
        <v>130</v>
      </c>
      <c r="M99" s="8" t="s">
        <v>1562</v>
      </c>
      <c r="N99" t="s">
        <v>1407</v>
      </c>
      <c r="O99" s="6">
        <v>12.95</v>
      </c>
      <c r="P99" t="s">
        <v>1407</v>
      </c>
      <c r="Q99" s="6">
        <v>12.95</v>
      </c>
      <c r="R99" s="9"/>
    </row>
    <row r="100" spans="1:18" x14ac:dyDescent="0.3">
      <c r="A100">
        <v>201545</v>
      </c>
      <c r="B100" t="s">
        <v>1302</v>
      </c>
      <c r="C100" t="s">
        <v>1563</v>
      </c>
      <c r="D100" t="s">
        <v>1449</v>
      </c>
      <c r="E100" t="s">
        <v>1493</v>
      </c>
      <c r="F100" s="10"/>
      <c r="G100" t="s">
        <v>1564</v>
      </c>
      <c r="H100" s="10">
        <v>3</v>
      </c>
      <c r="I100" s="10"/>
      <c r="J100" t="s">
        <v>1393</v>
      </c>
      <c r="K100" t="s">
        <v>1316</v>
      </c>
      <c r="L100">
        <v>252</v>
      </c>
      <c r="M100" s="8" t="s">
        <v>1451</v>
      </c>
      <c r="O100" t="s">
        <v>1407</v>
      </c>
      <c r="P100" t="s">
        <v>1407</v>
      </c>
      <c r="Q100" s="6">
        <v>0</v>
      </c>
      <c r="R100" s="9"/>
    </row>
    <row r="101" spans="1:18" x14ac:dyDescent="0.3">
      <c r="A101">
        <v>244113</v>
      </c>
      <c r="B101" t="s">
        <v>1306</v>
      </c>
      <c r="C101" t="s">
        <v>1565</v>
      </c>
      <c r="D101" t="s">
        <v>1403</v>
      </c>
      <c r="E101" t="s">
        <v>1493</v>
      </c>
      <c r="F101" s="6">
        <v>5.22</v>
      </c>
      <c r="G101" t="s">
        <v>1566</v>
      </c>
      <c r="H101" s="6">
        <v>5.3</v>
      </c>
      <c r="I101" s="6"/>
      <c r="J101" t="s">
        <v>1393</v>
      </c>
      <c r="K101" t="s">
        <v>1304</v>
      </c>
      <c r="L101">
        <v>79</v>
      </c>
      <c r="M101" s="8" t="s">
        <v>1453</v>
      </c>
      <c r="N101" t="s">
        <v>1407</v>
      </c>
      <c r="O101" s="6">
        <v>12.95</v>
      </c>
      <c r="P101" t="s">
        <v>1407</v>
      </c>
      <c r="Q101" s="6">
        <v>12.95</v>
      </c>
      <c r="R101" s="9"/>
    </row>
    <row r="102" spans="1:18" x14ac:dyDescent="0.3">
      <c r="A102">
        <v>208461</v>
      </c>
      <c r="B102" t="s">
        <v>1302</v>
      </c>
      <c r="C102" t="s">
        <v>1305</v>
      </c>
      <c r="D102" t="s">
        <v>1403</v>
      </c>
      <c r="E102" t="s">
        <v>1404</v>
      </c>
      <c r="F102" s="10">
        <v>1.095</v>
      </c>
      <c r="G102" t="s">
        <v>1567</v>
      </c>
      <c r="H102" s="10"/>
      <c r="I102" s="10"/>
      <c r="J102" t="s">
        <v>1410</v>
      </c>
      <c r="K102" t="s">
        <v>1304</v>
      </c>
      <c r="L102">
        <v>470</v>
      </c>
      <c r="M102" s="8" t="s">
        <v>1568</v>
      </c>
      <c r="N102" t="s">
        <v>1407</v>
      </c>
      <c r="O102" s="6">
        <v>12.95</v>
      </c>
      <c r="P102" t="s">
        <v>1407</v>
      </c>
      <c r="Q102" s="6">
        <v>12.95</v>
      </c>
      <c r="R102" s="9"/>
    </row>
    <row r="103" spans="1:18" x14ac:dyDescent="0.3">
      <c r="A103">
        <v>201542</v>
      </c>
      <c r="B103" t="s">
        <v>1302</v>
      </c>
      <c r="C103" t="s">
        <v>1303</v>
      </c>
      <c r="D103" t="s">
        <v>1403</v>
      </c>
      <c r="E103" t="s">
        <v>1404</v>
      </c>
      <c r="F103" s="10">
        <v>2.2084999999999999</v>
      </c>
      <c r="G103" t="s">
        <v>1569</v>
      </c>
      <c r="H103" s="10"/>
      <c r="I103" s="10"/>
      <c r="J103" t="s">
        <v>1410</v>
      </c>
      <c r="K103" t="s">
        <v>1304</v>
      </c>
      <c r="L103">
        <v>252</v>
      </c>
      <c r="M103" s="8" t="s">
        <v>1570</v>
      </c>
      <c r="N103" t="s">
        <v>1407</v>
      </c>
      <c r="O103" s="6">
        <v>12.95</v>
      </c>
      <c r="P103" t="s">
        <v>1407</v>
      </c>
      <c r="Q103" s="6">
        <v>12.95</v>
      </c>
      <c r="R10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</vt:lpstr>
      <vt:lpstr>Trade History</vt:lpstr>
      <vt:lpstr>Withdrawal Deposit Details</vt:lpstr>
      <vt:lpstr>Commisions &amp; Fees</vt:lpstr>
      <vt:lpstr>Orders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Fernández</dc:creator>
  <cp:lastModifiedBy>Jaime Fernández</cp:lastModifiedBy>
  <dcterms:created xsi:type="dcterms:W3CDTF">2015-06-05T18:17:20Z</dcterms:created>
  <dcterms:modified xsi:type="dcterms:W3CDTF">2024-06-23T10:45:01Z</dcterms:modified>
</cp:coreProperties>
</file>