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VERSIDAD\TFM_SoftRobot\Electrónica\"/>
    </mc:Choice>
  </mc:AlternateContent>
  <xr:revisionPtr revIDLastSave="0" documentId="13_ncr:1_{C241D65F-71BA-4E40-A2C9-A8E3809B3AEF}" xr6:coauthVersionLast="47" xr6:coauthVersionMax="47" xr10:uidLastSave="{00000000-0000-0000-0000-000000000000}"/>
  <bookViews>
    <workbookView xWindow="-120" yWindow="-120" windowWidth="20730" windowHeight="11160" xr2:uid="{B1A9CCFE-55F2-4890-B417-89F39226351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1" l="1"/>
  <c r="H7" i="1"/>
  <c r="K8" i="1"/>
  <c r="K9" i="1"/>
  <c r="H4" i="1"/>
  <c r="K4" i="1" s="1"/>
  <c r="K5" i="1"/>
  <c r="I5" i="1"/>
  <c r="F5" i="1"/>
  <c r="F6" i="1"/>
  <c r="K7" i="1" s="1"/>
  <c r="F7" i="1"/>
  <c r="F8" i="1"/>
  <c r="F9" i="1"/>
  <c r="F4" i="1"/>
</calcChain>
</file>

<file path=xl/sharedStrings.xml><?xml version="1.0" encoding="utf-8"?>
<sst xmlns="http://schemas.openxmlformats.org/spreadsheetml/2006/main" count="39" uniqueCount="35">
  <si>
    <t>COMPONENT</t>
  </si>
  <si>
    <t>QTTY. TOTAL</t>
  </si>
  <si>
    <t>QTTY. PER CIRCUIT</t>
  </si>
  <si>
    <t>TO ORDER</t>
  </si>
  <si>
    <t>ORDER PRICE</t>
  </si>
  <si>
    <t>TOTAL PRICE</t>
  </si>
  <si>
    <t>RECEIVER PCBs</t>
  </si>
  <si>
    <t>EMITTER PCBs</t>
  </si>
  <si>
    <t>QTTY.       PER ORDER</t>
  </si>
  <si>
    <t xml:space="preserve"> HELIOS MODULE - BOM</t>
  </si>
  <si>
    <t>OPA2380</t>
  </si>
  <si>
    <t>DESCRIPTION</t>
  </si>
  <si>
    <t>SFH2704</t>
  </si>
  <si>
    <t>DATASHEET</t>
  </si>
  <si>
    <t>Transimpedance Amplifier</t>
  </si>
  <si>
    <t>Photodiode</t>
  </si>
  <si>
    <t>2M RESISTOR</t>
  </si>
  <si>
    <t>2K RESISTOR</t>
  </si>
  <si>
    <t>241 RESISTOR</t>
  </si>
  <si>
    <t>Sensing Resistance</t>
  </si>
  <si>
    <t>Pulldown Resistance</t>
  </si>
  <si>
    <t>Current Limiting Resistance</t>
  </si>
  <si>
    <t>OA3400</t>
  </si>
  <si>
    <t>Logic Level Mosfet</t>
  </si>
  <si>
    <t>opa2380</t>
  </si>
  <si>
    <t>sfh2704</t>
  </si>
  <si>
    <t>oa3400</t>
  </si>
  <si>
    <t>PCB</t>
  </si>
  <si>
    <t>RECEIVER</t>
  </si>
  <si>
    <t>EMITTER</t>
  </si>
  <si>
    <t>SHIPPING COSTS</t>
  </si>
  <si>
    <t>LINK</t>
  </si>
  <si>
    <t>https://es.aliexpress.com/item/1005002651519658.html?spm=a2g0o.productlist.0.0.399a4cbfaE4irf&amp;algo_pvid=c2304649-3a8a-4ae4-a40d-d60b9a6ca144&amp;algo_exp_id=c2304649-3a8a-4ae4-a40d-d60b9a6ca144-12&amp;pdp_ext_f=%7B%22sku_id%22%3A%2212000021561470300%22%7D&amp;pdp_npi=2%40dis%21EUR%2114.18%2112.77%21%21%21%21%21%402100bde316644760170317302e0c60%2112000021561470300%21sea&amp;curPageLogUid=3uJtDoBWpShc</t>
  </si>
  <si>
    <t>https://es.aliexpress.com/item/1005004174298809.html?spm=a2g0o.productlist.0.0.33a115f82M28dw&amp;algo_pvid=2ee667a2-62c5-4a0e-9da4-79dfcb6b5df8&amp;aem_p4p_detail=20220929120231511639963288200000963626&amp;algo_exp_id=2ee667a2-62c5-4a0e-9da4-79dfcb6b5df8-6&amp;pdp_ext_f=%7B%22sku_id%22%3A%2212000028283668089%22%7D&amp;pdp_npi=2%40dis%21EUR%210.97%210.91%21%21%211.1%21%21%402100bddb16644781512994947e8fb0%2112000028283668089%21sea&amp;curPageLogUid=9Tm4GcUP4bUJ&amp;ad_pvid=20220929120231511639963288200000963626_7</t>
  </si>
  <si>
    <t>https://es.rs-online.com/web/p/circuitos-integrados-de-sensores-biometricos/1816802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</si>
</sst>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7">
    <xf numFmtId="0" fontId="0" fillId="0" borderId="0" xfId="0"/>
    <xf numFmtId="49" fontId="0" fillId="4" borderId="1" xfId="0" applyNumberFormat="1" applyFill="1" applyBorder="1" applyAlignment="1">
      <alignment horizontal="center" vertical="top" wrapText="1"/>
    </xf>
    <xf numFmtId="49" fontId="0" fillId="4" borderId="3" xfId="0" applyNumberFormat="1" applyFill="1" applyBorder="1" applyAlignment="1">
      <alignment horizontal="center" vertical="top" wrapText="1"/>
    </xf>
    <xf numFmtId="49" fontId="2" fillId="3" borderId="4" xfId="0" applyNumberFormat="1" applyFont="1" applyFill="1" applyBorder="1" applyAlignment="1">
      <alignment horizontal="left" vertical="top" wrapText="1"/>
    </xf>
    <xf numFmtId="49" fontId="2" fillId="3" borderId="5" xfId="0" applyNumberFormat="1" applyFont="1" applyFill="1" applyBorder="1" applyAlignment="1">
      <alignment horizontal="right" vertical="top" wrapText="1"/>
    </xf>
    <xf numFmtId="0" fontId="0" fillId="2" borderId="0" xfId="0" applyFill="1" applyAlignment="1">
      <alignment vertical="top"/>
    </xf>
    <xf numFmtId="0" fontId="0" fillId="2" borderId="0" xfId="0" applyFill="1" applyAlignment="1">
      <alignment vertical="top" wrapText="1"/>
    </xf>
    <xf numFmtId="0" fontId="0" fillId="2" borderId="0" xfId="0" applyFill="1" applyAlignment="1">
      <alignment horizontal="center" vertical="top"/>
    </xf>
    <xf numFmtId="0" fontId="0" fillId="2" borderId="1" xfId="0" applyFill="1" applyBorder="1" applyAlignment="1">
      <alignment vertical="top"/>
    </xf>
    <xf numFmtId="0" fontId="0" fillId="2" borderId="1" xfId="0" applyFill="1" applyBorder="1" applyAlignment="1">
      <alignment vertical="top" wrapText="1"/>
    </xf>
    <xf numFmtId="0" fontId="3" fillId="2" borderId="1" xfId="1" applyFill="1" applyBorder="1" applyAlignment="1">
      <alignment vertical="top"/>
    </xf>
    <xf numFmtId="0" fontId="2" fillId="3" borderId="5" xfId="0" applyNumberFormat="1" applyFont="1" applyFill="1" applyBorder="1" applyAlignment="1">
      <alignment horizontal="right" vertical="top" wrapText="1"/>
    </xf>
    <xf numFmtId="49" fontId="2" fillId="3" borderId="2" xfId="0" applyNumberFormat="1" applyFont="1" applyFill="1" applyBorder="1" applyAlignment="1">
      <alignment horizontal="left" vertical="top" wrapText="1"/>
    </xf>
    <xf numFmtId="49" fontId="2" fillId="3" borderId="4" xfId="0" applyNumberFormat="1" applyFont="1" applyFill="1" applyBorder="1" applyAlignment="1">
      <alignment horizontal="left" vertical="top" wrapText="1"/>
    </xf>
    <xf numFmtId="49" fontId="1" fillId="5" borderId="1" xfId="0" applyNumberFormat="1" applyFont="1" applyFill="1" applyBorder="1" applyAlignment="1">
      <alignment horizontal="left" vertical="center" wrapText="1"/>
    </xf>
    <xf numFmtId="49" fontId="1" fillId="5" borderId="2" xfId="0" applyNumberFormat="1" applyFont="1" applyFill="1" applyBorder="1" applyAlignment="1">
      <alignment horizontal="left" vertical="center" wrapText="1"/>
    </xf>
    <xf numFmtId="0" fontId="3" fillId="0" borderId="0" xfId="1" applyAlignment="1">
      <alignment horizontal="left" vertical="center" indent="1"/>
    </xf>
  </cellXfs>
  <cellStyles count="2">
    <cellStyle name="Hipervínculo" xfId="1" builtinId="8"/>
    <cellStyle name="Normal" xfId="0" builtinId="0"/>
  </cellStyles>
  <dxfs count="3"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Datasheets/AO3400_AlphaOmegaSemiconductors.pdf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Datasheets/SFH%202704_Photodiode.pdf" TargetMode="External"/><Relationship Id="rId1" Type="http://schemas.openxmlformats.org/officeDocument/2006/relationships/hyperlink" Target="Datasheets\opa2380.pdf" TargetMode="External"/><Relationship Id="rId6" Type="http://schemas.openxmlformats.org/officeDocument/2006/relationships/hyperlink" Target="https://es.rs-online.com/web/p/circuitos-integrados-de-sensores-biometricos/1816802" TargetMode="External"/><Relationship Id="rId5" Type="http://schemas.openxmlformats.org/officeDocument/2006/relationships/hyperlink" Target="https://es.aliexpress.com/item/1005004174298809.html?spm=a2g0o.productlist.0.0.33a115f82M28dw&amp;algo_pvid=2ee667a2-62c5-4a0e-9da4-79dfcb6b5df8&amp;aem_p4p_detail=20220929120231511639963288200000963626&amp;algo_exp_id=2ee667a2-62c5-4a0e-9da4-79dfcb6b5df8-6&amp;pdp_ext_f=%7B%22sku_id%22%3A%2212000028283668089%22%7D&amp;pdp_npi=2%40dis%21EUR%210.97%210.91%21%21%211.1%21%21%402100bddb16644781512994947e8fb0%2112000028283668089%21sea&amp;curPageLogUid=9Tm4GcUP4bUJ&amp;ad_pvid=20220929120231511639963288200000963626_7" TargetMode="External"/><Relationship Id="rId4" Type="http://schemas.openxmlformats.org/officeDocument/2006/relationships/hyperlink" Target="https://es.aliexpress.com/item/1005002651519658.html?spm=a2g0o.productlist.0.0.399a4cbfaE4irf&amp;algo_pvid=c2304649-3a8a-4ae4-a40d-d60b9a6ca144&amp;algo_exp_id=c2304649-3a8a-4ae4-a40d-d60b9a6ca144-12&amp;pdp_ext_f=%7B%22sku_id%22%3A%2212000021561470300%22%7D&amp;pdp_npi=2%40dis%21EUR%2114.18%2112.77%21%21%21%21%21%402100bde316644760170317302e0c60%2112000021561470300%21sea&amp;curPageLogUid=3uJtDoBWpSh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D0B5E-88AF-4BD7-8D95-E3E77FC73202}">
  <dimension ref="A1:L13"/>
  <sheetViews>
    <sheetView tabSelected="1" workbookViewId="0">
      <selection activeCell="J13" sqref="J13"/>
    </sheetView>
  </sheetViews>
  <sheetFormatPr baseColWidth="10" defaultRowHeight="15" x14ac:dyDescent="0.25"/>
  <cols>
    <col min="1" max="2" width="12.85546875" style="5" customWidth="1"/>
    <col min="3" max="3" width="25.7109375" style="6" customWidth="1"/>
    <col min="4" max="4" width="12.85546875" style="5" customWidth="1"/>
    <col min="5" max="16384" width="11.42578125" style="5"/>
  </cols>
  <sheetData>
    <row r="1" spans="1:12" ht="18.75" x14ac:dyDescent="0.25">
      <c r="A1" s="14" t="s">
        <v>9</v>
      </c>
      <c r="B1" s="14"/>
      <c r="C1" s="14"/>
      <c r="D1" s="14"/>
      <c r="E1" s="14"/>
      <c r="F1" s="14"/>
      <c r="G1" s="15"/>
      <c r="H1" s="12" t="s">
        <v>7</v>
      </c>
      <c r="I1" s="13"/>
      <c r="J1" s="3"/>
      <c r="K1" s="3"/>
      <c r="L1" s="11">
        <v>20</v>
      </c>
    </row>
    <row r="2" spans="1:12" ht="18.75" x14ac:dyDescent="0.25">
      <c r="A2" s="14"/>
      <c r="B2" s="14"/>
      <c r="C2" s="14"/>
      <c r="D2" s="14"/>
      <c r="E2" s="14"/>
      <c r="F2" s="14"/>
      <c r="G2" s="15"/>
      <c r="H2" s="12" t="s">
        <v>6</v>
      </c>
      <c r="I2" s="13"/>
      <c r="J2" s="3"/>
      <c r="K2" s="3"/>
      <c r="L2" s="4">
        <v>20</v>
      </c>
    </row>
    <row r="3" spans="1:12" s="7" customFormat="1" ht="30" x14ac:dyDescent="0.25">
      <c r="A3" s="1" t="s">
        <v>0</v>
      </c>
      <c r="B3" s="1" t="s">
        <v>27</v>
      </c>
      <c r="C3" s="1" t="s">
        <v>11</v>
      </c>
      <c r="D3" s="1" t="s">
        <v>13</v>
      </c>
      <c r="E3" s="1" t="s">
        <v>2</v>
      </c>
      <c r="F3" s="1" t="s">
        <v>1</v>
      </c>
      <c r="G3" s="1" t="s">
        <v>8</v>
      </c>
      <c r="H3" s="2" t="s">
        <v>3</v>
      </c>
      <c r="I3" s="2" t="s">
        <v>4</v>
      </c>
      <c r="J3" s="2" t="s">
        <v>30</v>
      </c>
      <c r="K3" s="2" t="s">
        <v>5</v>
      </c>
      <c r="L3" s="2" t="s">
        <v>31</v>
      </c>
    </row>
    <row r="4" spans="1:12" x14ac:dyDescent="0.25">
      <c r="A4" s="8" t="s">
        <v>10</v>
      </c>
      <c r="B4" s="8" t="s">
        <v>28</v>
      </c>
      <c r="C4" s="9" t="s">
        <v>14</v>
      </c>
      <c r="D4" s="10" t="s">
        <v>24</v>
      </c>
      <c r="E4" s="8">
        <v>2</v>
      </c>
      <c r="F4" s="8">
        <f>IF(B4="EMITTER",$L$1,$L$2)*E4</f>
        <v>40</v>
      </c>
      <c r="G4" s="8">
        <v>10</v>
      </c>
      <c r="H4" s="8">
        <f>ROUNDUP(F4/G4,0)</f>
        <v>4</v>
      </c>
      <c r="I4" s="8">
        <v>12.77</v>
      </c>
      <c r="J4" s="8">
        <v>0</v>
      </c>
      <c r="K4" s="8">
        <f>(I4+J4)*H4</f>
        <v>51.08</v>
      </c>
      <c r="L4" s="10" t="s">
        <v>32</v>
      </c>
    </row>
    <row r="5" spans="1:12" x14ac:dyDescent="0.25">
      <c r="A5" s="8" t="s">
        <v>12</v>
      </c>
      <c r="B5" s="8" t="s">
        <v>28</v>
      </c>
      <c r="C5" s="9" t="s">
        <v>15</v>
      </c>
      <c r="D5" s="10" t="s">
        <v>25</v>
      </c>
      <c r="E5" s="8">
        <v>4</v>
      </c>
      <c r="F5" s="8">
        <f t="shared" ref="F5:F9" si="0">IF(B5="EMITTER",$L$1,$L$2)*E5</f>
        <v>80</v>
      </c>
      <c r="G5" s="8">
        <v>20</v>
      </c>
      <c r="H5" s="8">
        <f t="shared" ref="H5:H9" si="1">ROUNDUP(F5/G5,0)</f>
        <v>4</v>
      </c>
      <c r="I5" s="8">
        <f>20*1.456</f>
        <v>29.119999999999997</v>
      </c>
      <c r="J5" s="8"/>
      <c r="K5" s="8">
        <f t="shared" ref="K5:K9" si="2">(I5+J5)*H5</f>
        <v>116.47999999999999</v>
      </c>
      <c r="L5" s="10" t="s">
        <v>34</v>
      </c>
    </row>
    <row r="6" spans="1:12" x14ac:dyDescent="0.25">
      <c r="A6" s="8" t="s">
        <v>16</v>
      </c>
      <c r="B6" s="8" t="s">
        <v>28</v>
      </c>
      <c r="C6" s="9" t="s">
        <v>19</v>
      </c>
      <c r="D6" s="8"/>
      <c r="E6" s="8">
        <v>4</v>
      </c>
      <c r="F6" s="8">
        <f t="shared" si="0"/>
        <v>80</v>
      </c>
      <c r="H6" s="8">
        <v>0</v>
      </c>
      <c r="I6" s="8">
        <v>0</v>
      </c>
      <c r="J6" s="8">
        <v>0</v>
      </c>
      <c r="K6" s="8"/>
      <c r="L6" s="8"/>
    </row>
    <row r="7" spans="1:12" x14ac:dyDescent="0.25">
      <c r="A7" s="8" t="s">
        <v>22</v>
      </c>
      <c r="B7" s="8" t="s">
        <v>29</v>
      </c>
      <c r="C7" s="9" t="s">
        <v>23</v>
      </c>
      <c r="D7" s="10" t="s">
        <v>26</v>
      </c>
      <c r="E7" s="8">
        <v>1</v>
      </c>
      <c r="F7" s="8">
        <f t="shared" si="0"/>
        <v>20</v>
      </c>
      <c r="G7" s="8">
        <v>50</v>
      </c>
      <c r="H7" s="8">
        <f t="shared" si="1"/>
        <v>1</v>
      </c>
      <c r="I7" s="8">
        <v>0.91</v>
      </c>
      <c r="J7" s="8">
        <v>1.1000000000000001</v>
      </c>
      <c r="K7" s="8">
        <f>(I7+J7)*H7</f>
        <v>2.0100000000000002</v>
      </c>
      <c r="L7" s="10" t="s">
        <v>33</v>
      </c>
    </row>
    <row r="8" spans="1:12" x14ac:dyDescent="0.25">
      <c r="A8" s="8" t="s">
        <v>17</v>
      </c>
      <c r="B8" s="8" t="s">
        <v>29</v>
      </c>
      <c r="C8" s="9" t="s">
        <v>20</v>
      </c>
      <c r="D8" s="8"/>
      <c r="E8" s="8">
        <v>1</v>
      </c>
      <c r="F8" s="8">
        <f t="shared" si="0"/>
        <v>20</v>
      </c>
      <c r="G8" s="8"/>
      <c r="H8" s="8">
        <v>0</v>
      </c>
      <c r="I8" s="8">
        <v>0</v>
      </c>
      <c r="J8" s="8">
        <v>0</v>
      </c>
      <c r="K8" s="8">
        <f t="shared" si="2"/>
        <v>0</v>
      </c>
      <c r="L8" s="8"/>
    </row>
    <row r="9" spans="1:12" x14ac:dyDescent="0.25">
      <c r="A9" s="8" t="s">
        <v>18</v>
      </c>
      <c r="B9" s="8" t="s">
        <v>29</v>
      </c>
      <c r="C9" s="9" t="s">
        <v>21</v>
      </c>
      <c r="D9" s="8"/>
      <c r="E9" s="8">
        <v>1</v>
      </c>
      <c r="F9" s="8">
        <f t="shared" si="0"/>
        <v>20</v>
      </c>
      <c r="G9" s="8"/>
      <c r="H9" s="8">
        <v>0</v>
      </c>
      <c r="I9" s="8">
        <v>0</v>
      </c>
      <c r="J9" s="8">
        <v>0</v>
      </c>
      <c r="K9" s="8">
        <f t="shared" si="2"/>
        <v>0</v>
      </c>
      <c r="L9" s="8"/>
    </row>
    <row r="13" spans="1:12" x14ac:dyDescent="0.25">
      <c r="C13" s="16"/>
    </row>
  </sheetData>
  <mergeCells count="3">
    <mergeCell ref="H1:I1"/>
    <mergeCell ref="H2:I2"/>
    <mergeCell ref="A1:G2"/>
  </mergeCells>
  <conditionalFormatting sqref="B1:B1048576">
    <cfRule type="containsText" dxfId="2" priority="2" operator="containsText" text="EMITTER">
      <formula>NOT(ISERROR(SEARCH("EMITTER",B1)))</formula>
    </cfRule>
    <cfRule type="containsText" dxfId="1" priority="3" operator="containsText" text="RECEIVER">
      <formula>NOT(ISERROR(SEARCH("RECEIVER",B1)))</formula>
    </cfRule>
  </conditionalFormatting>
  <conditionalFormatting sqref="H4:H9">
    <cfRule type="cellIs" dxfId="0" priority="1" operator="notEqual">
      <formula>0</formula>
    </cfRule>
  </conditionalFormatting>
  <hyperlinks>
    <hyperlink ref="D4" r:id="rId1" xr:uid="{3356899A-9ED5-4B7D-BA38-793A070F01FC}"/>
    <hyperlink ref="D5" r:id="rId2" xr:uid="{878FBFFE-59DA-4970-BA2F-503816F5E1D2}"/>
    <hyperlink ref="D7" r:id="rId3" xr:uid="{AA90F6D2-0CC6-4F5B-88DD-49C84CE3F462}"/>
    <hyperlink ref="L4" r:id="rId4" display="https://es.aliexpress.com/item/1005002651519658.html?spm=a2g0o.productlist.0.0.399a4cbfaE4irf&amp;algo_pvid=c2304649-3a8a-4ae4-a40d-d60b9a6ca144&amp;algo_exp_id=c2304649-3a8a-4ae4-a40d-d60b9a6ca144-12&amp;pdp_ext_f=%7B%22sku_id%22%3A%2212000021561470300%22%7D&amp;pdp_npi=2%40dis%21EUR%2114.18%2112.77%21%21%21%21%21%402100bde316644760170317302e0c60%2112000021561470300%21sea&amp;curPageLogUid=3uJtDoBWpShc" xr:uid="{7401A815-C31E-48C9-A875-C55474553155}"/>
    <hyperlink ref="L7" r:id="rId5" display="https://es.aliexpress.com/item/1005004174298809.html?spm=a2g0o.productlist.0.0.33a115f82M28dw&amp;algo_pvid=2ee667a2-62c5-4a0e-9da4-79dfcb6b5df8&amp;aem_p4p_detail=20220929120231511639963288200000963626&amp;algo_exp_id=2ee667a2-62c5-4a0e-9da4-79dfcb6b5df8-6&amp;pdp_ext_f=%7B%22sku_id%22%3A%2212000028283668089%22%7D&amp;pdp_npi=2%40dis%21EUR%210.97%210.91%21%21%211.1%21%21%402100bddb16644781512994947e8fb0%2112000028283668089%21sea&amp;curPageLogUid=9Tm4GcUP4bUJ&amp;ad_pvid=20220929120231511639963288200000963626_7" xr:uid="{1A57DA38-2858-4EE8-A66D-3FE7D68F532E}"/>
    <hyperlink ref="L5" r:id="rId6" xr:uid="{5E13776C-7C04-4FDF-9FAE-F89DB1EEF1BD}"/>
  </hyperlinks>
  <pageMargins left="0.7" right="0.7" top="0.75" bottom="0.75" header="0.3" footer="0.3"/>
  <pageSetup paperSize="9" orientation="portrait" horizontalDpi="0" verticalDpi="0" r:id="rId7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t K Y 9 V Y a Y M I + m A A A A 9 g A A A B I A H A B D b 2 5 m a W c v U G F j a 2 F n Z S 5 4 b W w g o h g A K K A U A A A A A A A A A A A A A A A A A A A A A A A A A A A A h Y + x D o I w G I R f h X S n L T U x S H 7 K Y N w k M S E x r k 2 p 0 A j F 0 G J 5 N w c f y V c Q o 6 i b 4 9 1 9 l 9 z d r z f I x r Y J L q q 3 u j M p i j B F g T K y K 7 W p U j S 4 Y x i j j M N O y J O o V D D B x i a j 1 S m q n T s n h H j v s V / g r q 8 I o z Q i h 3 x b y F q 1 I t T G O m G k Q p 9 W + b + F O O x f Y z j D E Y 3 x K l 5 i C m Q 2 I d f m C 7 B p 7 z P 9 M W E 9 N G 7 o F V c 2 3 B R A Z g n k / Y E / A F B L A w Q U A A I A C A C 0 p j 1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t K Y 9 V S i K R 7 g O A A A A E Q A A A B M A H A B G b 3 J t d W x h c y 9 T Z W N 0 a W 9 u M S 5 t I K I Y A C i g F A A A A A A A A A A A A A A A A A A A A A A A A A A A A C t O T S 7 J z M 9 T C I b Q h t Y A U E s B A i 0 A F A A C A A g A t K Y 9 V Y a Y M I + m A A A A 9 g A A A B I A A A A A A A A A A A A A A A A A A A A A A E N v b m Z p Z y 9 Q Y W N r Y W d l L n h t b F B L A Q I t A B Q A A g A I A L S m P V U P y u m r p A A A A O k A A A A T A A A A A A A A A A A A A A A A A P I A A A B b Q 2 9 u d G V u d F 9 U e X B l c 1 0 u e G 1 s U E s B A i 0 A F A A C A A g A t K Y 9 V S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J w j 6 K b n Y c F J r p c 7 R t q O D 1 o A A A A A A g A A A A A A E G Y A A A A B A A A g A A A A F + G E i w l + q Y d Q e P y o V Z i v 5 G j 0 x G b t B 4 3 + J R u 8 S r 1 3 X g A A A A A A D o A A A A A C A A A g A A A A 1 X 0 / 2 U 7 A r g 1 o 3 E V N l e i 1 5 o f a i Z a 0 P 5 m 4 2 r K w I N S o h D 1 Q A A A A E e y J K w c r v W O T L y u V G Z E s H B y g 8 E h + i n h k D S C + P S E f p a x A 6 e I m J q s a u X 9 P B 3 + b Y e h 9 E T Q 1 q M F K 6 k G o / o z n L J f T d J k y J I Q b o k g x 6 u G U W 8 R R S h F A A A A A u A T z Y O p 1 X k g h 7 h b C h v h f D L T i q o + U W 7 / Y X 3 k + a J T u v 1 6 i c + b M B 7 8 8 e B p Y F b F w / K 1 J h x O m N 8 8 S 0 T 4 b M g W v I 1 h r N Q = = < / D a t a M a s h u p > 
</file>

<file path=customXml/itemProps1.xml><?xml version="1.0" encoding="utf-8"?>
<ds:datastoreItem xmlns:ds="http://schemas.openxmlformats.org/officeDocument/2006/customXml" ds:itemID="{F5C97DAD-6E3F-4700-AA6F-04698D07CAA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 Bravo Algaba</dc:creator>
  <cp:lastModifiedBy>Jaime Bravo Algaba</cp:lastModifiedBy>
  <dcterms:created xsi:type="dcterms:W3CDTF">2022-09-29T15:55:48Z</dcterms:created>
  <dcterms:modified xsi:type="dcterms:W3CDTF">2022-09-29T19:20:00Z</dcterms:modified>
</cp:coreProperties>
</file>