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slicers/slicer2.xml" ContentType="application/vnd.ms-excel.slicer+xml"/>
  <Override PartName="/xl/timelines/timeline1.xml" ContentType="application/vnd.ms-excel.timelin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74937a6e94a53015/Nikia/Nikia.app/Equipos/"/>
    </mc:Choice>
  </mc:AlternateContent>
  <xr:revisionPtr revIDLastSave="14" documentId="13_ncr:1_{D867F8AB-C1EC-444B-A84D-0D6AA9814508}" xr6:coauthVersionLast="47" xr6:coauthVersionMax="47" xr10:uidLastSave="{D14632F6-C424-4CB5-8BF6-08E932842B1A}"/>
  <bookViews>
    <workbookView xWindow="28680" yWindow="-120" windowWidth="29040" windowHeight="15720" tabRatio="833" firstSheet="3" activeTab="12" xr2:uid="{00000000-000D-0000-FFFF-FFFF00000000}"/>
  </bookViews>
  <sheets>
    <sheet name="BBDD_ContratoAdjudicado" sheetId="14" state="veryHidden" r:id="rId1"/>
    <sheet name="BBDD_Aux_Equipos" sheetId="6" state="veryHidden" r:id="rId2"/>
    <sheet name="BBDD_RegistroEquipo" sheetId="9" state="veryHidden" r:id="rId3"/>
    <sheet name="Insumos" sheetId="24" r:id="rId4"/>
    <sheet name="Registrar_Contrato" sheetId="23" r:id="rId5"/>
    <sheet name="AdicionarInsumo_Contrato" sheetId="21" r:id="rId6"/>
    <sheet name="Editar_Insu_Contrato" sheetId="18" r:id="rId7"/>
    <sheet name="Registro_X_Adicion" sheetId="10" r:id="rId8"/>
    <sheet name="Devolucion_Registro" sheetId="11" r:id="rId9"/>
    <sheet name="Editar_Registro" sheetId="26" r:id="rId10"/>
    <sheet name="Corte_Periodo" sheetId="15" r:id="rId11"/>
    <sheet name="Detalle_Mes" sheetId="13" r:id="rId12"/>
    <sheet name="Kardex" sheetId="12" r:id="rId13"/>
    <sheet name="Resumen_Mov" sheetId="27" r:id="rId14"/>
  </sheets>
  <externalReferences>
    <externalReference r:id="rId15"/>
    <externalReference r:id="rId16"/>
  </externalReferences>
  <definedNames>
    <definedName name="_xlnm._FilterDatabase" localSheetId="5" hidden="1">AdicionarInsumo_Contrato!$A$10:$AA$162</definedName>
    <definedName name="_xlnm._FilterDatabase" localSheetId="10" hidden="1">Corte_Periodo!$D$15:$I$171</definedName>
    <definedName name="_xlnm._FilterDatabase" localSheetId="11" hidden="1">Detalle_Mes!$B$12:$H$166</definedName>
    <definedName name="_xlnm._FilterDatabase" localSheetId="6" hidden="1">Editar_Insu_Contrato!$B$9:$J$160</definedName>
    <definedName name="_xleta.AND" hidden="1" xlm="1">#NAME?</definedName>
    <definedName name="_xleta.FILTER" hidden="1" xlm="1">#NAME?</definedName>
    <definedName name="_xleta.IF" hidden="1" xlm="1">#NAME?</definedName>
    <definedName name="_xleta.MAX" hidden="1" xlm="1">#NAME?</definedName>
    <definedName name="_xleta.MID" hidden="1" xlm="1">#NAME?</definedName>
    <definedName name="_xleta.NOT" hidden="1" xlm="1">#NAME?</definedName>
    <definedName name="_xleta.OR" hidden="1" xlm="1">#NAME?</definedName>
    <definedName name="_xleta.SORT" hidden="1" xlm="1">#NAME?</definedName>
    <definedName name="_xleta.SUM" hidden="1" xlm="1">#NAME?</definedName>
    <definedName name="_xleta.T" hidden="1" xlm="1">#NAME?</definedName>
    <definedName name="_xleta.VALUE" hidden="1" xlm="1">#NAME?</definedName>
    <definedName name="aaaa">#REF!</definedName>
    <definedName name="CATA">#REF!</definedName>
    <definedName name="CATAAAAA">#REF!</definedName>
    <definedName name="CATALINA">#REF!</definedName>
    <definedName name="CATTATATTATATA">#REF!</definedName>
    <definedName name="CCCCCC">#REF!</definedName>
    <definedName name="CONCEPTO">#REF!</definedName>
    <definedName name="Conceptoregistro" localSheetId="5">Tbl_Tregistro[ConceptoEntrada]</definedName>
    <definedName name="Conceptoregistro" localSheetId="8">Tbl_Tregistro[ConceptoEntrada]</definedName>
    <definedName name="Conceptoregistro" localSheetId="9">Tbl_Tregistro[ConceptoEntrada]</definedName>
    <definedName name="Conceptoregistro" localSheetId="3">Tbl_Tregistro[ConceptoEntrada]</definedName>
    <definedName name="Conceptoregistro" localSheetId="4">Tbl_Tregistro[ConceptoEntrada]</definedName>
    <definedName name="Conceptoregistro">Tbl_Tregistro[ConceptoEntrada]</definedName>
    <definedName name="Etapas">[1]AUX!$B$7:$B$18</definedName>
    <definedName name="Id_SolApro" localSheetId="5">#REF!</definedName>
    <definedName name="Id_SolApro" localSheetId="8">#REF!</definedName>
    <definedName name="Id_SolApro" localSheetId="9">#REF!</definedName>
    <definedName name="Id_SolApro" localSheetId="3">#REF!</definedName>
    <definedName name="Id_SolApro" localSheetId="4">#REF!</definedName>
    <definedName name="Id_SolApro">#REF!</definedName>
    <definedName name="INFO4">#REF!</definedName>
    <definedName name="INFORME4">#REF!</definedName>
    <definedName name="Ins_Alq" localSheetId="5">Tbl_Insumos_Alquiler_Equipo[Descripcion_insumo]</definedName>
    <definedName name="Ins_Alq" localSheetId="9">Tbl_Insumos_Alquiler_Equipo[Descripcion_insumo]</definedName>
    <definedName name="Ins_Alq" localSheetId="3">Tbl_Insumos_Alquiler_Equipo[Descripcion_insumo]</definedName>
    <definedName name="Ins_Alq" localSheetId="4">Tbl_Insumos_Alquiler_Equipo[Descripcion_insumo]</definedName>
    <definedName name="Ins_Alq">Tbl_Insumos_Alquiler_Equipo[Descripcion_insumo]</definedName>
    <definedName name="Ins_cont">Registro_X_Adicion!$T$23:$T$173</definedName>
    <definedName name="Insumos_Alquiler_Equipo">[2]!Tabla1[[#All],[Descripcion_insumo]]</definedName>
    <definedName name="InsumosSinco">#REF!</definedName>
    <definedName name="MmExcelLinker_182EFF6D_EC73_46EB_BEB9_11CF76B69820">#REF!</definedName>
    <definedName name="MmExcelLinker_D8BA0550_63B3_462F_BF51_B87AB83970AC">#REF!</definedName>
    <definedName name="NativeTimeline_Fecha_Corte">#N/A</definedName>
    <definedName name="Proveedor" localSheetId="5">Tbl_Proveedor_NContratoOrdenTrabajo[Proveedor]</definedName>
    <definedName name="Proveedor" localSheetId="8">Tbl_Proveedor_NContratoOrdenTrabajo[Proveedor]</definedName>
    <definedName name="Proveedor" localSheetId="9">Tbl_Proveedor_NContratoOrdenTrabajo[Proveedor]</definedName>
    <definedName name="Proveedor" localSheetId="3">Tbl_Proveedor_NContratoOrdenTrabajo[Proveedor]</definedName>
    <definedName name="Proveedor" localSheetId="4">Tbl_Proveedor_NContratoOrdenTrabajo[Proveedor]</definedName>
    <definedName name="Proveedor">Tbl_Proveedor_NContratoOrdenTrabajo[Proveedor]</definedName>
    <definedName name="SDFDGHYT">#REF!</definedName>
    <definedName name="SegmentaciónDeDatos_descripcion_insumo">#N/A</definedName>
    <definedName name="SegmentaciónDeDatos_descripcion_insumo1">#N/A</definedName>
    <definedName name="SegmentaciónDeDatos_n_remision">#N/A</definedName>
    <definedName name="SegmentaciónDeDatos_proveedor">#N/A</definedName>
    <definedName name="SegmentaciónDeDatos_proveedor1">#N/A</definedName>
    <definedName name="Us">#REF!</definedName>
  </definedNames>
  <calcPr calcId="191029"/>
  <pivotCaches>
    <pivotCache cacheId="0" r:id="rId17"/>
  </pivotCaches>
  <extLst>
    <ext xmlns:x14="http://schemas.microsoft.com/office/spreadsheetml/2009/9/main" uri="{BBE1A952-AA13-448e-AADC-164F8A28A991}">
      <x14:slicerCaches>
        <x14:slicerCache r:id="rId18"/>
        <x14:slicerCache r:id="rId19"/>
        <x14:slicerCache r:id="rId20"/>
        <x14:slicerCache r:id="rId21"/>
        <x14:slicerCache r:id="rId2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23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_RegistroSolicitud" name="Tbl_RegistroSolicitud" connection="Conexión2"/>
          <x15:modelTable id="Tbl_EquipoRegistro" name="Tbl_EquipoRegistro" connection="Conexión1"/>
          <x15:modelTable id="Tbl_IdSolicitudesAprobadas" name="Tbl_IdSolicitudesAprobadas" connection="Conexión"/>
        </x15:modelTables>
        <x15:modelRelationships>
          <x15:modelRelationship fromTable="Tbl_EquipoRegistro" fromColumn="ID_solicitud" toTable="Tbl_IdSolicitudesAprobadas" toColumn="ID_solicitu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6" i="18" l="1"/>
  <c r="U27" i="18"/>
  <c r="U28" i="18"/>
  <c r="U29" i="18"/>
  <c r="U30" i="18"/>
  <c r="U31" i="18"/>
  <c r="U32" i="18"/>
  <c r="U33" i="18"/>
  <c r="U34" i="18"/>
  <c r="U35" i="18"/>
  <c r="U36" i="18"/>
  <c r="U37" i="18"/>
  <c r="U38" i="18"/>
  <c r="U39" i="18"/>
  <c r="U40" i="18"/>
  <c r="U41" i="18"/>
  <c r="U42" i="18"/>
  <c r="U43" i="18"/>
  <c r="U44" i="18"/>
  <c r="U45" i="18"/>
  <c r="U46" i="18"/>
  <c r="U47" i="18"/>
  <c r="U48" i="18"/>
  <c r="U49" i="18"/>
  <c r="U50" i="18"/>
  <c r="U51" i="18"/>
  <c r="U52" i="18"/>
  <c r="U53" i="18"/>
  <c r="U54" i="18"/>
  <c r="U55" i="18"/>
  <c r="U56" i="18"/>
  <c r="U57" i="18"/>
  <c r="U58" i="18"/>
  <c r="U59" i="18"/>
  <c r="U60" i="18"/>
  <c r="U61" i="18"/>
  <c r="U62" i="18"/>
  <c r="U63" i="18"/>
  <c r="U64" i="18"/>
  <c r="U65" i="18"/>
  <c r="U66" i="18"/>
  <c r="U67" i="18"/>
  <c r="U68" i="18"/>
  <c r="U69" i="18"/>
  <c r="U70" i="18"/>
  <c r="U71" i="18"/>
  <c r="U72" i="18"/>
  <c r="U73" i="18"/>
  <c r="U74" i="18"/>
  <c r="U75" i="18"/>
  <c r="U76" i="18"/>
  <c r="U77" i="18"/>
  <c r="U78" i="18"/>
  <c r="U79" i="18"/>
  <c r="U80" i="18"/>
  <c r="U81" i="18"/>
  <c r="U82" i="18"/>
  <c r="U83" i="18"/>
  <c r="U84" i="18"/>
  <c r="U85" i="18"/>
  <c r="U86" i="18"/>
  <c r="U87" i="18"/>
  <c r="U88" i="18"/>
  <c r="U89" i="18"/>
  <c r="U90" i="18"/>
  <c r="U91" i="18"/>
  <c r="U92" i="18"/>
  <c r="U93" i="18"/>
  <c r="U94" i="18"/>
  <c r="U95" i="18"/>
  <c r="U96" i="18"/>
  <c r="U97" i="18"/>
  <c r="U98" i="18"/>
  <c r="U99" i="18"/>
  <c r="U100" i="18"/>
  <c r="U101" i="18"/>
  <c r="U102" i="18"/>
  <c r="U103" i="18"/>
  <c r="U104" i="18"/>
  <c r="U105" i="18"/>
  <c r="U106" i="18"/>
  <c r="U107" i="18"/>
  <c r="U108" i="18"/>
  <c r="U109" i="18"/>
  <c r="U110" i="18"/>
  <c r="U111" i="18"/>
  <c r="U112" i="18"/>
  <c r="U113" i="18"/>
  <c r="U114" i="18"/>
  <c r="U115" i="18"/>
  <c r="U116" i="18"/>
  <c r="U117" i="18"/>
  <c r="U118" i="18"/>
  <c r="U119" i="18"/>
  <c r="U120" i="18"/>
  <c r="U121" i="18"/>
  <c r="U122" i="18"/>
  <c r="U123" i="18"/>
  <c r="U124" i="18"/>
  <c r="U125" i="18"/>
  <c r="U126" i="18"/>
  <c r="U127" i="18"/>
  <c r="U128" i="18"/>
  <c r="U129" i="18"/>
  <c r="U130" i="18"/>
  <c r="U131" i="18"/>
  <c r="U132" i="18"/>
  <c r="U133" i="18"/>
  <c r="U134" i="18"/>
  <c r="U135" i="18"/>
  <c r="U136" i="18"/>
  <c r="U137" i="18"/>
  <c r="U138" i="18"/>
  <c r="U139" i="18"/>
  <c r="U140" i="18"/>
  <c r="U141" i="18"/>
  <c r="U142" i="18"/>
  <c r="U143" i="18"/>
  <c r="U144" i="18"/>
  <c r="U145" i="18"/>
  <c r="U146" i="18"/>
  <c r="U147" i="18"/>
  <c r="U148" i="18"/>
  <c r="U149" i="18"/>
  <c r="U150" i="18"/>
  <c r="U151" i="18"/>
  <c r="U152" i="18"/>
  <c r="U153" i="18"/>
  <c r="U154" i="18"/>
  <c r="U155" i="18"/>
  <c r="U156" i="18"/>
  <c r="U157" i="18"/>
  <c r="U158" i="18"/>
  <c r="U159" i="18"/>
  <c r="U160" i="18"/>
  <c r="O18" i="26"/>
  <c r="O15" i="26"/>
  <c r="G33" i="26"/>
  <c r="G34" i="26"/>
  <c r="G35" i="26"/>
  <c r="G36" i="26"/>
  <c r="G37" i="26"/>
  <c r="G38" i="26"/>
  <c r="G39" i="26"/>
  <c r="G40" i="26"/>
  <c r="G41" i="26"/>
  <c r="G42" i="26"/>
  <c r="G43" i="26"/>
  <c r="G44" i="26"/>
  <c r="G45" i="26"/>
  <c r="G46" i="26"/>
  <c r="G47" i="26"/>
  <c r="G48" i="26"/>
  <c r="G49" i="26"/>
  <c r="G50" i="26"/>
  <c r="G51" i="26"/>
  <c r="G52" i="26"/>
  <c r="G53" i="26"/>
  <c r="G54" i="26"/>
  <c r="G55" i="26"/>
  <c r="G56" i="26"/>
  <c r="G57" i="26"/>
  <c r="G58" i="26"/>
  <c r="G59" i="26"/>
  <c r="G60" i="26"/>
  <c r="G61" i="26"/>
  <c r="G62" i="26"/>
  <c r="G63" i="26"/>
  <c r="G64" i="26"/>
  <c r="G65" i="26"/>
  <c r="G66" i="26"/>
  <c r="G67" i="26"/>
  <c r="G68" i="26"/>
  <c r="G69" i="26"/>
  <c r="G70" i="26"/>
  <c r="G71" i="26"/>
  <c r="G72" i="26"/>
  <c r="G73" i="26"/>
  <c r="G74" i="26"/>
  <c r="G75" i="26"/>
  <c r="G76" i="26"/>
  <c r="G77" i="26"/>
  <c r="G78" i="26"/>
  <c r="G79" i="26"/>
  <c r="G80" i="26"/>
  <c r="G81" i="26"/>
  <c r="G82" i="26"/>
  <c r="G83" i="26"/>
  <c r="G84" i="26"/>
  <c r="G85" i="26"/>
  <c r="G86" i="26"/>
  <c r="G87" i="26"/>
  <c r="G88" i="26"/>
  <c r="G89" i="26"/>
  <c r="G90" i="26"/>
  <c r="G91" i="26"/>
  <c r="G92" i="26"/>
  <c r="G93" i="26"/>
  <c r="G94" i="26"/>
  <c r="G95" i="26"/>
  <c r="G96" i="26"/>
  <c r="G97" i="26"/>
  <c r="G98" i="26"/>
  <c r="G99" i="26"/>
  <c r="G100" i="26"/>
  <c r="G101" i="26"/>
  <c r="G102" i="26"/>
  <c r="G103" i="26"/>
  <c r="G104" i="26"/>
  <c r="G105" i="26"/>
  <c r="G106" i="26"/>
  <c r="G107" i="26"/>
  <c r="G108" i="26"/>
  <c r="G109" i="26"/>
  <c r="G110" i="26"/>
  <c r="G111" i="26"/>
  <c r="G112" i="26"/>
  <c r="G113" i="26"/>
  <c r="G114" i="26"/>
  <c r="G115" i="26"/>
  <c r="G116" i="26"/>
  <c r="G117" i="26"/>
  <c r="G118" i="26"/>
  <c r="G119" i="26"/>
  <c r="G120" i="26"/>
  <c r="G121" i="26"/>
  <c r="G122" i="26"/>
  <c r="G123" i="26"/>
  <c r="G124" i="26"/>
  <c r="G125" i="26"/>
  <c r="G126" i="26"/>
  <c r="G127" i="26"/>
  <c r="G128" i="26"/>
  <c r="G129" i="26"/>
  <c r="G130" i="26"/>
  <c r="G131" i="26"/>
  <c r="G132" i="26"/>
  <c r="G133" i="26"/>
  <c r="G134" i="26"/>
  <c r="G135" i="26"/>
  <c r="G136" i="26"/>
  <c r="G137" i="26"/>
  <c r="G138" i="26"/>
  <c r="G139" i="26"/>
  <c r="G140" i="26"/>
  <c r="G141" i="26"/>
  <c r="G142" i="26"/>
  <c r="G143" i="26"/>
  <c r="G144" i="26"/>
  <c r="G145" i="26"/>
  <c r="G146" i="26"/>
  <c r="G147" i="26"/>
  <c r="G148" i="26"/>
  <c r="G149" i="26"/>
  <c r="G150" i="26"/>
  <c r="G151" i="26"/>
  <c r="G152" i="26"/>
  <c r="G153" i="26"/>
  <c r="G154" i="26"/>
  <c r="G155" i="26"/>
  <c r="G156" i="26"/>
  <c r="G157" i="26"/>
  <c r="G158" i="26"/>
  <c r="G159" i="26"/>
  <c r="G160" i="26"/>
  <c r="G161" i="26"/>
  <c r="G162" i="26"/>
  <c r="G163" i="26"/>
  <c r="G164" i="26"/>
  <c r="G165" i="26"/>
  <c r="G166" i="26"/>
  <c r="G167" i="26"/>
  <c r="G168" i="26"/>
  <c r="G169" i="26"/>
  <c r="G170" i="26"/>
  <c r="G171" i="26"/>
  <c r="G172" i="26"/>
  <c r="G173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5" i="26"/>
  <c r="H96" i="26"/>
  <c r="H97" i="26"/>
  <c r="H98" i="26"/>
  <c r="H99" i="26"/>
  <c r="H100" i="26"/>
  <c r="H101" i="26"/>
  <c r="H102" i="26"/>
  <c r="H103" i="26"/>
  <c r="H104" i="26"/>
  <c r="H105" i="26"/>
  <c r="H106" i="26"/>
  <c r="H107" i="26"/>
  <c r="H108" i="26"/>
  <c r="H109" i="26"/>
  <c r="H110" i="26"/>
  <c r="H111" i="26"/>
  <c r="H112" i="26"/>
  <c r="H113" i="26"/>
  <c r="H114" i="26"/>
  <c r="H115" i="26"/>
  <c r="H116" i="26"/>
  <c r="H117" i="26"/>
  <c r="H118" i="26"/>
  <c r="H119" i="26"/>
  <c r="H120" i="26"/>
  <c r="H121" i="26"/>
  <c r="H122" i="26"/>
  <c r="H123" i="26"/>
  <c r="H124" i="26"/>
  <c r="H125" i="26"/>
  <c r="H126" i="26"/>
  <c r="H127" i="26"/>
  <c r="H128" i="26"/>
  <c r="H129" i="26"/>
  <c r="H130" i="26"/>
  <c r="H131" i="26"/>
  <c r="H132" i="26"/>
  <c r="H133" i="26"/>
  <c r="H134" i="26"/>
  <c r="H135" i="26"/>
  <c r="H136" i="26"/>
  <c r="H137" i="26"/>
  <c r="H138" i="26"/>
  <c r="H139" i="26"/>
  <c r="H140" i="26"/>
  <c r="H141" i="26"/>
  <c r="H142" i="26"/>
  <c r="H143" i="26"/>
  <c r="H144" i="26"/>
  <c r="H145" i="26"/>
  <c r="H146" i="26"/>
  <c r="H147" i="26"/>
  <c r="H148" i="26"/>
  <c r="H149" i="26"/>
  <c r="H150" i="26"/>
  <c r="H151" i="26"/>
  <c r="H152" i="26"/>
  <c r="H153" i="26"/>
  <c r="H154" i="26"/>
  <c r="H155" i="26"/>
  <c r="H156" i="26"/>
  <c r="H157" i="26"/>
  <c r="H158" i="26"/>
  <c r="H159" i="26"/>
  <c r="H160" i="26"/>
  <c r="H161" i="26"/>
  <c r="H162" i="26"/>
  <c r="H163" i="26"/>
  <c r="H164" i="26"/>
  <c r="H165" i="26"/>
  <c r="H166" i="26"/>
  <c r="H167" i="26"/>
  <c r="H168" i="26"/>
  <c r="H169" i="26"/>
  <c r="H170" i="26"/>
  <c r="H171" i="26"/>
  <c r="H172" i="26"/>
  <c r="H173" i="26"/>
  <c r="AA23" i="26" a="1"/>
  <c r="AA23" i="26" s="1"/>
  <c r="Z23" i="26" a="1"/>
  <c r="Z23" i="26" s="1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O94" i="10"/>
  <c r="O95" i="10"/>
  <c r="O96" i="10"/>
  <c r="O97" i="10"/>
  <c r="O98" i="10"/>
  <c r="O99" i="10"/>
  <c r="O100" i="10"/>
  <c r="O101" i="10"/>
  <c r="O102" i="10"/>
  <c r="O103" i="10"/>
  <c r="O104" i="10"/>
  <c r="O105" i="10"/>
  <c r="O106" i="10"/>
  <c r="O107" i="10"/>
  <c r="O108" i="10"/>
  <c r="O109" i="10"/>
  <c r="O110" i="10"/>
  <c r="O111" i="10"/>
  <c r="O112" i="10"/>
  <c r="O113" i="10"/>
  <c r="O114" i="10"/>
  <c r="O115" i="10"/>
  <c r="O116" i="10"/>
  <c r="O117" i="10"/>
  <c r="O118" i="10"/>
  <c r="O119" i="10"/>
  <c r="O120" i="10"/>
  <c r="O121" i="10"/>
  <c r="O122" i="10"/>
  <c r="O123" i="10"/>
  <c r="O124" i="10"/>
  <c r="O125" i="10"/>
  <c r="O126" i="10"/>
  <c r="O127" i="10"/>
  <c r="O128" i="10"/>
  <c r="O129" i="10"/>
  <c r="O130" i="10"/>
  <c r="O131" i="10"/>
  <c r="O132" i="10"/>
  <c r="O133" i="10"/>
  <c r="O134" i="10"/>
  <c r="O135" i="10"/>
  <c r="O136" i="10"/>
  <c r="O137" i="10"/>
  <c r="O138" i="10"/>
  <c r="O139" i="10"/>
  <c r="O140" i="10"/>
  <c r="O141" i="10"/>
  <c r="O142" i="10"/>
  <c r="O143" i="10"/>
  <c r="O144" i="10"/>
  <c r="O145" i="10"/>
  <c r="O146" i="10"/>
  <c r="O147" i="10"/>
  <c r="O148" i="10"/>
  <c r="O149" i="10"/>
  <c r="O150" i="10"/>
  <c r="O151" i="10"/>
  <c r="O152" i="10"/>
  <c r="O153" i="10"/>
  <c r="O154" i="10"/>
  <c r="O155" i="10"/>
  <c r="O156" i="10"/>
  <c r="O157" i="10"/>
  <c r="O158" i="10"/>
  <c r="O159" i="10"/>
  <c r="O160" i="10"/>
  <c r="O161" i="10"/>
  <c r="O162" i="10"/>
  <c r="O163" i="10"/>
  <c r="O164" i="10"/>
  <c r="O165" i="10"/>
  <c r="O166" i="10"/>
  <c r="O167" i="10"/>
  <c r="O168" i="10"/>
  <c r="O169" i="10"/>
  <c r="O170" i="10"/>
  <c r="O171" i="10"/>
  <c r="O172" i="10"/>
  <c r="O173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K171" i="10"/>
  <c r="K172" i="10"/>
  <c r="K173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I33" i="26"/>
  <c r="I34" i="26"/>
  <c r="I35" i="26"/>
  <c r="I36" i="26"/>
  <c r="I37" i="26"/>
  <c r="I38" i="26"/>
  <c r="I39" i="26"/>
  <c r="I40" i="26"/>
  <c r="I41" i="26"/>
  <c r="I42" i="26"/>
  <c r="I43" i="26"/>
  <c r="I44" i="26"/>
  <c r="I45" i="26"/>
  <c r="I46" i="26"/>
  <c r="I47" i="26"/>
  <c r="I48" i="26"/>
  <c r="I49" i="26"/>
  <c r="I50" i="26"/>
  <c r="I51" i="26"/>
  <c r="I52" i="26"/>
  <c r="I53" i="26"/>
  <c r="I54" i="26"/>
  <c r="I55" i="26"/>
  <c r="I56" i="26"/>
  <c r="I57" i="26"/>
  <c r="I58" i="26"/>
  <c r="I59" i="26"/>
  <c r="I60" i="26"/>
  <c r="I61" i="26"/>
  <c r="I62" i="26"/>
  <c r="I63" i="26"/>
  <c r="I64" i="26"/>
  <c r="I65" i="26"/>
  <c r="I66" i="26"/>
  <c r="I67" i="26"/>
  <c r="I68" i="26"/>
  <c r="I69" i="26"/>
  <c r="I70" i="26"/>
  <c r="I71" i="26"/>
  <c r="I72" i="26"/>
  <c r="I73" i="26"/>
  <c r="I74" i="26"/>
  <c r="I75" i="26"/>
  <c r="I76" i="26"/>
  <c r="I77" i="26"/>
  <c r="I78" i="26"/>
  <c r="I79" i="26"/>
  <c r="I80" i="26"/>
  <c r="I81" i="26"/>
  <c r="I82" i="26"/>
  <c r="I83" i="26"/>
  <c r="I84" i="26"/>
  <c r="I85" i="26"/>
  <c r="I86" i="26"/>
  <c r="I87" i="26"/>
  <c r="I88" i="26"/>
  <c r="I89" i="26"/>
  <c r="I90" i="26"/>
  <c r="I91" i="26"/>
  <c r="I92" i="26"/>
  <c r="I93" i="26"/>
  <c r="I94" i="26"/>
  <c r="I95" i="26"/>
  <c r="I96" i="26"/>
  <c r="I97" i="26"/>
  <c r="I98" i="26"/>
  <c r="I99" i="26"/>
  <c r="I100" i="26"/>
  <c r="I101" i="26"/>
  <c r="I102" i="26"/>
  <c r="I103" i="26"/>
  <c r="I104" i="26"/>
  <c r="I105" i="26"/>
  <c r="I106" i="26"/>
  <c r="I107" i="26"/>
  <c r="I108" i="26"/>
  <c r="I109" i="26"/>
  <c r="I110" i="26"/>
  <c r="I111" i="26"/>
  <c r="I112" i="26"/>
  <c r="I113" i="26"/>
  <c r="I114" i="26"/>
  <c r="I115" i="26"/>
  <c r="I116" i="26"/>
  <c r="I117" i="26"/>
  <c r="I118" i="26"/>
  <c r="I119" i="26"/>
  <c r="I120" i="26"/>
  <c r="I121" i="26"/>
  <c r="I122" i="26"/>
  <c r="I123" i="26"/>
  <c r="I124" i="26"/>
  <c r="I125" i="26"/>
  <c r="I126" i="26"/>
  <c r="I127" i="26"/>
  <c r="I128" i="26"/>
  <c r="I129" i="26"/>
  <c r="I130" i="26"/>
  <c r="I131" i="26"/>
  <c r="I132" i="26"/>
  <c r="I133" i="26"/>
  <c r="I134" i="26"/>
  <c r="I135" i="26"/>
  <c r="I136" i="26"/>
  <c r="I137" i="26"/>
  <c r="I138" i="26"/>
  <c r="I139" i="26"/>
  <c r="I140" i="26"/>
  <c r="I141" i="26"/>
  <c r="I142" i="26"/>
  <c r="I143" i="26"/>
  <c r="I144" i="26"/>
  <c r="I145" i="26"/>
  <c r="I146" i="26"/>
  <c r="I147" i="26"/>
  <c r="I148" i="26"/>
  <c r="I149" i="26"/>
  <c r="I150" i="26"/>
  <c r="I151" i="26"/>
  <c r="I152" i="26"/>
  <c r="I153" i="26"/>
  <c r="I154" i="26"/>
  <c r="I155" i="26"/>
  <c r="I156" i="26"/>
  <c r="I157" i="26"/>
  <c r="I158" i="26"/>
  <c r="I159" i="26"/>
  <c r="I160" i="26"/>
  <c r="I161" i="26"/>
  <c r="I162" i="26"/>
  <c r="I163" i="26"/>
  <c r="I164" i="26"/>
  <c r="I165" i="26"/>
  <c r="I166" i="26"/>
  <c r="I167" i="26"/>
  <c r="I168" i="26"/>
  <c r="I169" i="26"/>
  <c r="I170" i="26"/>
  <c r="I171" i="26"/>
  <c r="I172" i="26"/>
  <c r="I173" i="26"/>
  <c r="U5" i="9"/>
  <c r="A23" i="26" l="1" a="1"/>
  <c r="I31" i="26" l="1"/>
  <c r="I32" i="26"/>
  <c r="H32" i="26"/>
  <c r="H31" i="26"/>
  <c r="H30" i="26"/>
  <c r="I30" i="26"/>
  <c r="I26" i="26"/>
  <c r="H27" i="26"/>
  <c r="A23" i="26"/>
  <c r="H28" i="26"/>
  <c r="I23" i="26"/>
  <c r="I25" i="26"/>
  <c r="H26" i="26"/>
  <c r="H24" i="26"/>
  <c r="H29" i="26"/>
  <c r="I27" i="26"/>
  <c r="H25" i="26"/>
  <c r="H23" i="26"/>
  <c r="I24" i="26"/>
  <c r="I28" i="26"/>
  <c r="I29" i="26"/>
  <c r="C8" i="13" l="1"/>
  <c r="C5" i="14"/>
  <c r="B5" i="14"/>
  <c r="O26" i="26"/>
  <c r="O27" i="26"/>
  <c r="O28" i="26"/>
  <c r="O31" i="26"/>
  <c r="O32" i="26"/>
  <c r="O33" i="26"/>
  <c r="O34" i="26"/>
  <c r="O35" i="26"/>
  <c r="O36" i="26"/>
  <c r="O37" i="26"/>
  <c r="O38" i="26"/>
  <c r="O39" i="26"/>
  <c r="O40" i="26"/>
  <c r="O41" i="26"/>
  <c r="O42" i="26"/>
  <c r="O43" i="26"/>
  <c r="O44" i="26"/>
  <c r="O45" i="26"/>
  <c r="O46" i="26"/>
  <c r="O47" i="26"/>
  <c r="O48" i="26"/>
  <c r="O49" i="26"/>
  <c r="O50" i="26"/>
  <c r="O51" i="26"/>
  <c r="O52" i="26"/>
  <c r="O53" i="26"/>
  <c r="O54" i="26"/>
  <c r="O55" i="26"/>
  <c r="O56" i="26"/>
  <c r="O57" i="26"/>
  <c r="O58" i="26"/>
  <c r="O59" i="26"/>
  <c r="O60" i="26"/>
  <c r="O61" i="26"/>
  <c r="O62" i="26"/>
  <c r="O63" i="26"/>
  <c r="O64" i="26"/>
  <c r="O65" i="26"/>
  <c r="O66" i="26"/>
  <c r="O67" i="26"/>
  <c r="O68" i="26"/>
  <c r="O69" i="26"/>
  <c r="O70" i="26"/>
  <c r="O71" i="26"/>
  <c r="O72" i="26"/>
  <c r="O73" i="26"/>
  <c r="O74" i="26"/>
  <c r="O75" i="26"/>
  <c r="O76" i="26"/>
  <c r="O77" i="26"/>
  <c r="O78" i="26"/>
  <c r="O79" i="26"/>
  <c r="O80" i="26"/>
  <c r="O81" i="26"/>
  <c r="O82" i="26"/>
  <c r="O83" i="26"/>
  <c r="O84" i="26"/>
  <c r="O85" i="26"/>
  <c r="O86" i="26"/>
  <c r="O87" i="26"/>
  <c r="O88" i="26"/>
  <c r="O89" i="26"/>
  <c r="O90" i="26"/>
  <c r="O91" i="26"/>
  <c r="O92" i="26"/>
  <c r="O93" i="26"/>
  <c r="O94" i="26"/>
  <c r="O95" i="26"/>
  <c r="O96" i="26"/>
  <c r="O97" i="26"/>
  <c r="O98" i="26"/>
  <c r="O99" i="26"/>
  <c r="O100" i="26"/>
  <c r="O101" i="26"/>
  <c r="O102" i="26"/>
  <c r="O103" i="26"/>
  <c r="O104" i="26"/>
  <c r="O105" i="26"/>
  <c r="O106" i="26"/>
  <c r="O107" i="26"/>
  <c r="O108" i="26"/>
  <c r="O109" i="26"/>
  <c r="O110" i="26"/>
  <c r="O111" i="26"/>
  <c r="O112" i="26"/>
  <c r="O113" i="26"/>
  <c r="O114" i="26"/>
  <c r="O115" i="26"/>
  <c r="O116" i="26"/>
  <c r="O117" i="26"/>
  <c r="O118" i="26"/>
  <c r="O119" i="26"/>
  <c r="O120" i="26"/>
  <c r="O121" i="26"/>
  <c r="O122" i="26"/>
  <c r="O123" i="26"/>
  <c r="O124" i="26"/>
  <c r="O125" i="26"/>
  <c r="O126" i="26"/>
  <c r="O127" i="26"/>
  <c r="O128" i="26"/>
  <c r="O129" i="26"/>
  <c r="O130" i="26"/>
  <c r="O131" i="26"/>
  <c r="O132" i="26"/>
  <c r="O133" i="26"/>
  <c r="O134" i="26"/>
  <c r="O135" i="26"/>
  <c r="O136" i="26"/>
  <c r="O137" i="26"/>
  <c r="O138" i="26"/>
  <c r="O139" i="26"/>
  <c r="O140" i="26"/>
  <c r="O141" i="26"/>
  <c r="O142" i="26"/>
  <c r="O143" i="26"/>
  <c r="O144" i="26"/>
  <c r="O145" i="26"/>
  <c r="O146" i="26"/>
  <c r="O147" i="26"/>
  <c r="O148" i="26"/>
  <c r="O149" i="26"/>
  <c r="O150" i="26"/>
  <c r="O151" i="26"/>
  <c r="O152" i="26"/>
  <c r="O153" i="26"/>
  <c r="O154" i="26"/>
  <c r="O155" i="26"/>
  <c r="O156" i="26"/>
  <c r="O157" i="26"/>
  <c r="O158" i="26"/>
  <c r="O159" i="26"/>
  <c r="O160" i="26"/>
  <c r="O161" i="26"/>
  <c r="O162" i="26"/>
  <c r="O163" i="26"/>
  <c r="O164" i="26"/>
  <c r="O165" i="26"/>
  <c r="O166" i="26"/>
  <c r="O167" i="26"/>
  <c r="O168" i="26"/>
  <c r="O169" i="26"/>
  <c r="O170" i="26"/>
  <c r="O171" i="26"/>
  <c r="O172" i="26"/>
  <c r="O173" i="26"/>
  <c r="N26" i="26"/>
  <c r="N27" i="26"/>
  <c r="N28" i="26"/>
  <c r="N31" i="26"/>
  <c r="N32" i="26"/>
  <c r="N33" i="26"/>
  <c r="N34" i="26"/>
  <c r="N35" i="26"/>
  <c r="N36" i="26"/>
  <c r="N37" i="26"/>
  <c r="N38" i="26"/>
  <c r="N39" i="26"/>
  <c r="N40" i="26"/>
  <c r="N41" i="26"/>
  <c r="N42" i="26"/>
  <c r="N43" i="26"/>
  <c r="N44" i="26"/>
  <c r="N45" i="26"/>
  <c r="N46" i="26"/>
  <c r="N47" i="26"/>
  <c r="N48" i="26"/>
  <c r="N49" i="26"/>
  <c r="N50" i="26"/>
  <c r="N51" i="26"/>
  <c r="N52" i="26"/>
  <c r="N53" i="26"/>
  <c r="N54" i="26"/>
  <c r="N55" i="26"/>
  <c r="N56" i="26"/>
  <c r="N57" i="26"/>
  <c r="N58" i="26"/>
  <c r="N59" i="26"/>
  <c r="N60" i="26"/>
  <c r="N61" i="26"/>
  <c r="N62" i="26"/>
  <c r="N63" i="26"/>
  <c r="N64" i="26"/>
  <c r="N65" i="26"/>
  <c r="N66" i="26"/>
  <c r="N67" i="26"/>
  <c r="N68" i="26"/>
  <c r="N69" i="26"/>
  <c r="N70" i="26"/>
  <c r="N71" i="26"/>
  <c r="N72" i="26"/>
  <c r="N73" i="26"/>
  <c r="N74" i="26"/>
  <c r="N75" i="26"/>
  <c r="N76" i="26"/>
  <c r="N77" i="26"/>
  <c r="N78" i="26"/>
  <c r="N79" i="26"/>
  <c r="N80" i="26"/>
  <c r="N81" i="26"/>
  <c r="N82" i="26"/>
  <c r="N83" i="26"/>
  <c r="N84" i="26"/>
  <c r="N85" i="26"/>
  <c r="N86" i="26"/>
  <c r="N87" i="26"/>
  <c r="N88" i="26"/>
  <c r="N89" i="26"/>
  <c r="N90" i="26"/>
  <c r="N91" i="26"/>
  <c r="N92" i="26"/>
  <c r="N93" i="26"/>
  <c r="N94" i="26"/>
  <c r="N95" i="26"/>
  <c r="N96" i="26"/>
  <c r="N97" i="26"/>
  <c r="N98" i="26"/>
  <c r="N99" i="26"/>
  <c r="N100" i="26"/>
  <c r="N101" i="26"/>
  <c r="N102" i="26"/>
  <c r="N103" i="26"/>
  <c r="N104" i="26"/>
  <c r="N105" i="26"/>
  <c r="N106" i="26"/>
  <c r="N107" i="26"/>
  <c r="N108" i="26"/>
  <c r="N109" i="26"/>
  <c r="N110" i="26"/>
  <c r="N111" i="26"/>
  <c r="N112" i="26"/>
  <c r="N113" i="26"/>
  <c r="N114" i="26"/>
  <c r="N115" i="26"/>
  <c r="N116" i="26"/>
  <c r="N117" i="26"/>
  <c r="N118" i="26"/>
  <c r="N119" i="26"/>
  <c r="N120" i="26"/>
  <c r="N121" i="26"/>
  <c r="N122" i="26"/>
  <c r="N123" i="26"/>
  <c r="N124" i="26"/>
  <c r="N125" i="26"/>
  <c r="N126" i="26"/>
  <c r="N127" i="26"/>
  <c r="N128" i="26"/>
  <c r="N129" i="26"/>
  <c r="N130" i="26"/>
  <c r="N131" i="26"/>
  <c r="N132" i="26"/>
  <c r="N133" i="26"/>
  <c r="N134" i="26"/>
  <c r="N135" i="26"/>
  <c r="N136" i="26"/>
  <c r="N137" i="26"/>
  <c r="N138" i="26"/>
  <c r="N139" i="26"/>
  <c r="N140" i="26"/>
  <c r="N141" i="26"/>
  <c r="N142" i="26"/>
  <c r="N143" i="26"/>
  <c r="N144" i="26"/>
  <c r="N145" i="26"/>
  <c r="N146" i="26"/>
  <c r="N147" i="26"/>
  <c r="N148" i="26"/>
  <c r="N149" i="26"/>
  <c r="N150" i="26"/>
  <c r="N151" i="26"/>
  <c r="N152" i="26"/>
  <c r="N153" i="26"/>
  <c r="N154" i="26"/>
  <c r="N155" i="26"/>
  <c r="N156" i="26"/>
  <c r="N157" i="26"/>
  <c r="N158" i="26"/>
  <c r="N159" i="26"/>
  <c r="N160" i="26"/>
  <c r="N161" i="26"/>
  <c r="N162" i="26"/>
  <c r="N163" i="26"/>
  <c r="N164" i="26"/>
  <c r="N165" i="26"/>
  <c r="N166" i="26"/>
  <c r="N167" i="26"/>
  <c r="N168" i="26"/>
  <c r="N169" i="26"/>
  <c r="N170" i="26"/>
  <c r="N171" i="26"/>
  <c r="N172" i="26"/>
  <c r="N173" i="26"/>
  <c r="D17" i="26"/>
  <c r="O17" i="26" s="1"/>
  <c r="E18" i="26"/>
  <c r="F18" i="26" s="1"/>
  <c r="E15" i="26"/>
  <c r="G11" i="15"/>
  <c r="H11" i="15" s="1"/>
  <c r="D8" i="15"/>
  <c r="F9" i="13"/>
  <c r="H9" i="13" s="1"/>
  <c r="H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11" i="13" s="1"/>
  <c r="BF11" i="13" s="1"/>
  <c r="BG11" i="13" s="1"/>
  <c r="BH11" i="13" s="1"/>
  <c r="BI11" i="13" s="1"/>
  <c r="BJ11" i="13" s="1"/>
  <c r="BK11" i="13" s="1"/>
  <c r="BL11" i="13" s="1"/>
  <c r="BM11" i="13" s="1"/>
  <c r="BN11" i="13" s="1"/>
  <c r="BO11" i="13" s="1"/>
  <c r="BP11" i="13" s="1"/>
  <c r="BQ11" i="13" s="1"/>
  <c r="BR11" i="13" s="1"/>
  <c r="BS11" i="13" s="1"/>
  <c r="F8" i="13"/>
  <c r="C9" i="13"/>
  <c r="M33" i="26"/>
  <c r="M34" i="26"/>
  <c r="M35" i="26"/>
  <c r="M36" i="26"/>
  <c r="M37" i="26"/>
  <c r="M38" i="26"/>
  <c r="M39" i="26"/>
  <c r="M40" i="26"/>
  <c r="M41" i="26"/>
  <c r="M42" i="26"/>
  <c r="M43" i="26"/>
  <c r="M44" i="26"/>
  <c r="M45" i="26"/>
  <c r="M46" i="26"/>
  <c r="M48" i="26"/>
  <c r="M50" i="26"/>
  <c r="M51" i="26"/>
  <c r="M52" i="26"/>
  <c r="M53" i="26"/>
  <c r="M54" i="26"/>
  <c r="M55" i="26"/>
  <c r="M56" i="26"/>
  <c r="M57" i="26"/>
  <c r="M58" i="26"/>
  <c r="M59" i="26"/>
  <c r="M60" i="26"/>
  <c r="M61" i="26"/>
  <c r="M62" i="26"/>
  <c r="M63" i="26"/>
  <c r="M64" i="26"/>
  <c r="M65" i="26"/>
  <c r="M66" i="26"/>
  <c r="M68" i="26"/>
  <c r="M70" i="26"/>
  <c r="M71" i="26"/>
  <c r="M72" i="26"/>
  <c r="M73" i="26"/>
  <c r="M74" i="26"/>
  <c r="M75" i="26"/>
  <c r="M76" i="26"/>
  <c r="M77" i="26"/>
  <c r="M78" i="26"/>
  <c r="M79" i="26"/>
  <c r="M80" i="26"/>
  <c r="M81" i="26"/>
  <c r="M82" i="26"/>
  <c r="M83" i="26"/>
  <c r="M84" i="26"/>
  <c r="M85" i="26"/>
  <c r="M86" i="26"/>
  <c r="M88" i="26"/>
  <c r="M90" i="26"/>
  <c r="M91" i="26"/>
  <c r="M92" i="26"/>
  <c r="M93" i="26"/>
  <c r="M94" i="26"/>
  <c r="M95" i="26"/>
  <c r="M96" i="26"/>
  <c r="M97" i="26"/>
  <c r="M98" i="26"/>
  <c r="M99" i="26"/>
  <c r="M100" i="26"/>
  <c r="M101" i="26"/>
  <c r="M102" i="26"/>
  <c r="M103" i="26"/>
  <c r="M104" i="26"/>
  <c r="M105" i="26"/>
  <c r="M106" i="26"/>
  <c r="M108" i="26"/>
  <c r="M110" i="26"/>
  <c r="M111" i="26"/>
  <c r="M112" i="26"/>
  <c r="M113" i="26"/>
  <c r="M114" i="26"/>
  <c r="M115" i="26"/>
  <c r="M116" i="26"/>
  <c r="M117" i="26"/>
  <c r="M118" i="26"/>
  <c r="M119" i="26"/>
  <c r="M120" i="26"/>
  <c r="M121" i="26"/>
  <c r="M122" i="26"/>
  <c r="M123" i="26"/>
  <c r="M124" i="26"/>
  <c r="M125" i="26"/>
  <c r="M126" i="26"/>
  <c r="M128" i="26"/>
  <c r="M130" i="26"/>
  <c r="M131" i="26"/>
  <c r="M132" i="26"/>
  <c r="M133" i="26"/>
  <c r="M134" i="26"/>
  <c r="M135" i="26"/>
  <c r="M136" i="26"/>
  <c r="M137" i="26"/>
  <c r="M138" i="26"/>
  <c r="M139" i="26"/>
  <c r="M140" i="26"/>
  <c r="M141" i="26"/>
  <c r="M142" i="26"/>
  <c r="M143" i="26"/>
  <c r="M144" i="26"/>
  <c r="M145" i="26"/>
  <c r="M146" i="26"/>
  <c r="M148" i="26"/>
  <c r="M150" i="26"/>
  <c r="M151" i="26"/>
  <c r="M152" i="26"/>
  <c r="M153" i="26"/>
  <c r="M154" i="26"/>
  <c r="M155" i="26"/>
  <c r="M156" i="26"/>
  <c r="M157" i="26"/>
  <c r="M158" i="26"/>
  <c r="M159" i="26"/>
  <c r="M160" i="26"/>
  <c r="M161" i="26"/>
  <c r="M162" i="26"/>
  <c r="M163" i="26"/>
  <c r="M164" i="26"/>
  <c r="M165" i="26"/>
  <c r="M166" i="26"/>
  <c r="M168" i="26"/>
  <c r="M170" i="26"/>
  <c r="M171" i="26"/>
  <c r="M172" i="26"/>
  <c r="M173" i="26"/>
  <c r="L33" i="26"/>
  <c r="L34" i="26"/>
  <c r="L35" i="26"/>
  <c r="L36" i="26"/>
  <c r="L37" i="26"/>
  <c r="L39" i="26"/>
  <c r="L41" i="26"/>
  <c r="L42" i="26"/>
  <c r="L43" i="26"/>
  <c r="L44" i="26"/>
  <c r="L45" i="26"/>
  <c r="L46" i="26"/>
  <c r="L47" i="26"/>
  <c r="L48" i="26"/>
  <c r="L49" i="26"/>
  <c r="L50" i="26"/>
  <c r="L51" i="26"/>
  <c r="L52" i="26"/>
  <c r="L53" i="26"/>
  <c r="L54" i="26"/>
  <c r="L55" i="26"/>
  <c r="L56" i="26"/>
  <c r="L57" i="26"/>
  <c r="L59" i="26"/>
  <c r="L61" i="26"/>
  <c r="L62" i="26"/>
  <c r="L63" i="26"/>
  <c r="L64" i="26"/>
  <c r="L65" i="26"/>
  <c r="L66" i="26"/>
  <c r="L67" i="26"/>
  <c r="L68" i="26"/>
  <c r="L69" i="26"/>
  <c r="L70" i="26"/>
  <c r="L71" i="26"/>
  <c r="L72" i="26"/>
  <c r="L73" i="26"/>
  <c r="L74" i="26"/>
  <c r="L75" i="26"/>
  <c r="L76" i="26"/>
  <c r="L77" i="26"/>
  <c r="L79" i="26"/>
  <c r="L81" i="26"/>
  <c r="L82" i="26"/>
  <c r="L83" i="26"/>
  <c r="L84" i="26"/>
  <c r="L85" i="26"/>
  <c r="L86" i="26"/>
  <c r="L87" i="26"/>
  <c r="L88" i="26"/>
  <c r="L89" i="26"/>
  <c r="L90" i="26"/>
  <c r="L91" i="26"/>
  <c r="L92" i="26"/>
  <c r="L93" i="26"/>
  <c r="L94" i="26"/>
  <c r="L95" i="26"/>
  <c r="L96" i="26"/>
  <c r="L97" i="26"/>
  <c r="L99" i="26"/>
  <c r="L101" i="26"/>
  <c r="L102" i="26"/>
  <c r="L103" i="26"/>
  <c r="L104" i="26"/>
  <c r="L105" i="26"/>
  <c r="L106" i="26"/>
  <c r="L107" i="26"/>
  <c r="L108" i="26"/>
  <c r="L109" i="26"/>
  <c r="L110" i="26"/>
  <c r="L111" i="26"/>
  <c r="L112" i="26"/>
  <c r="L113" i="26"/>
  <c r="L114" i="26"/>
  <c r="L115" i="26"/>
  <c r="L116" i="26"/>
  <c r="L117" i="26"/>
  <c r="L119" i="26"/>
  <c r="L121" i="26"/>
  <c r="L122" i="26"/>
  <c r="L123" i="26"/>
  <c r="L124" i="26"/>
  <c r="L125" i="26"/>
  <c r="L126" i="26"/>
  <c r="L127" i="26"/>
  <c r="L128" i="26"/>
  <c r="L129" i="26"/>
  <c r="L130" i="26"/>
  <c r="L131" i="26"/>
  <c r="L132" i="26"/>
  <c r="L133" i="26"/>
  <c r="L134" i="26"/>
  <c r="L135" i="26"/>
  <c r="L136" i="26"/>
  <c r="L137" i="26"/>
  <c r="L139" i="26"/>
  <c r="L141" i="26"/>
  <c r="L142" i="26"/>
  <c r="L143" i="26"/>
  <c r="L144" i="26"/>
  <c r="L145" i="26"/>
  <c r="L146" i="26"/>
  <c r="L147" i="26"/>
  <c r="L148" i="26"/>
  <c r="L149" i="26"/>
  <c r="L150" i="26"/>
  <c r="L151" i="26"/>
  <c r="L152" i="26"/>
  <c r="L153" i="26"/>
  <c r="L154" i="26"/>
  <c r="L155" i="26"/>
  <c r="L156" i="26"/>
  <c r="L157" i="26"/>
  <c r="L159" i="26"/>
  <c r="L161" i="26"/>
  <c r="L162" i="26"/>
  <c r="L163" i="26"/>
  <c r="L164" i="26"/>
  <c r="L165" i="26"/>
  <c r="L166" i="26"/>
  <c r="L167" i="26"/>
  <c r="L168" i="26"/>
  <c r="L169" i="26"/>
  <c r="L170" i="26"/>
  <c r="L171" i="26"/>
  <c r="L172" i="26"/>
  <c r="L173" i="26"/>
  <c r="D16" i="26"/>
  <c r="F13" i="26"/>
  <c r="P13" i="26" s="1"/>
  <c r="F9" i="26"/>
  <c r="P9" i="26" s="1"/>
  <c r="X23" i="26" a="1"/>
  <c r="X23" i="26" s="1"/>
  <c r="O6" i="26"/>
  <c r="K173" i="26"/>
  <c r="J173" i="26"/>
  <c r="K172" i="26"/>
  <c r="J172" i="26"/>
  <c r="K171" i="26"/>
  <c r="J171" i="26"/>
  <c r="K170" i="26"/>
  <c r="J170" i="26"/>
  <c r="K169" i="26"/>
  <c r="J169" i="26"/>
  <c r="K168" i="26"/>
  <c r="J168" i="26"/>
  <c r="K167" i="26"/>
  <c r="J167" i="26"/>
  <c r="K166" i="26"/>
  <c r="J166" i="26"/>
  <c r="K165" i="26"/>
  <c r="J165" i="26"/>
  <c r="K164" i="26"/>
  <c r="J164" i="26"/>
  <c r="K163" i="26"/>
  <c r="J163" i="26"/>
  <c r="K162" i="26"/>
  <c r="J162" i="26"/>
  <c r="K161" i="26"/>
  <c r="J161" i="26"/>
  <c r="K160" i="26"/>
  <c r="J160" i="26"/>
  <c r="K159" i="26"/>
  <c r="J159" i="26"/>
  <c r="K158" i="26"/>
  <c r="J158" i="26"/>
  <c r="K157" i="26"/>
  <c r="J157" i="26"/>
  <c r="K156" i="26"/>
  <c r="J156" i="26"/>
  <c r="K155" i="26"/>
  <c r="J155" i="26"/>
  <c r="K154" i="26"/>
  <c r="J154" i="26"/>
  <c r="K153" i="26"/>
  <c r="J153" i="26"/>
  <c r="K152" i="26"/>
  <c r="J152" i="26"/>
  <c r="K151" i="26"/>
  <c r="J151" i="26"/>
  <c r="K150" i="26"/>
  <c r="J150" i="26"/>
  <c r="K149" i="26"/>
  <c r="J149" i="26"/>
  <c r="K148" i="26"/>
  <c r="J148" i="26"/>
  <c r="K147" i="26"/>
  <c r="J147" i="26"/>
  <c r="K146" i="26"/>
  <c r="J146" i="26"/>
  <c r="K145" i="26"/>
  <c r="J145" i="26"/>
  <c r="K144" i="26"/>
  <c r="J144" i="26"/>
  <c r="K143" i="26"/>
  <c r="J143" i="26"/>
  <c r="K142" i="26"/>
  <c r="J142" i="26"/>
  <c r="K141" i="26"/>
  <c r="J141" i="26"/>
  <c r="K140" i="26"/>
  <c r="J140" i="26"/>
  <c r="K139" i="26"/>
  <c r="J139" i="26"/>
  <c r="K138" i="26"/>
  <c r="J138" i="26"/>
  <c r="K137" i="26"/>
  <c r="J137" i="26"/>
  <c r="K136" i="26"/>
  <c r="J136" i="26"/>
  <c r="K135" i="26"/>
  <c r="J135" i="26"/>
  <c r="K134" i="26"/>
  <c r="J134" i="26"/>
  <c r="K133" i="26"/>
  <c r="J133" i="26"/>
  <c r="K132" i="26"/>
  <c r="J132" i="26"/>
  <c r="K131" i="26"/>
  <c r="J131" i="26"/>
  <c r="K130" i="26"/>
  <c r="J130" i="26"/>
  <c r="K129" i="26"/>
  <c r="J129" i="26"/>
  <c r="K128" i="26"/>
  <c r="J128" i="26"/>
  <c r="K127" i="26"/>
  <c r="J127" i="26"/>
  <c r="K126" i="26"/>
  <c r="J126" i="26"/>
  <c r="K125" i="26"/>
  <c r="J125" i="26"/>
  <c r="K124" i="26"/>
  <c r="J124" i="26"/>
  <c r="K123" i="26"/>
  <c r="J123" i="26"/>
  <c r="K122" i="26"/>
  <c r="J122" i="26"/>
  <c r="K121" i="26"/>
  <c r="J121" i="26"/>
  <c r="K120" i="26"/>
  <c r="J120" i="26"/>
  <c r="K119" i="26"/>
  <c r="J119" i="26"/>
  <c r="K118" i="26"/>
  <c r="J118" i="26"/>
  <c r="K117" i="26"/>
  <c r="J117" i="26"/>
  <c r="K116" i="26"/>
  <c r="J116" i="26"/>
  <c r="K115" i="26"/>
  <c r="J115" i="26"/>
  <c r="K114" i="26"/>
  <c r="J114" i="26"/>
  <c r="K113" i="26"/>
  <c r="J113" i="26"/>
  <c r="K112" i="26"/>
  <c r="J112" i="26"/>
  <c r="K111" i="26"/>
  <c r="J111" i="26"/>
  <c r="K110" i="26"/>
  <c r="J110" i="26"/>
  <c r="K109" i="26"/>
  <c r="J109" i="26"/>
  <c r="K108" i="26"/>
  <c r="J108" i="26"/>
  <c r="K107" i="26"/>
  <c r="J107" i="26"/>
  <c r="K106" i="26"/>
  <c r="J106" i="26"/>
  <c r="K105" i="26"/>
  <c r="J105" i="26"/>
  <c r="K104" i="26"/>
  <c r="J104" i="26"/>
  <c r="K103" i="26"/>
  <c r="J103" i="26"/>
  <c r="K102" i="26"/>
  <c r="J102" i="26"/>
  <c r="K101" i="26"/>
  <c r="J101" i="26"/>
  <c r="K100" i="26"/>
  <c r="J100" i="26"/>
  <c r="K99" i="26"/>
  <c r="J99" i="26"/>
  <c r="K98" i="26"/>
  <c r="J98" i="26"/>
  <c r="K97" i="26"/>
  <c r="J97" i="26"/>
  <c r="K96" i="26"/>
  <c r="J96" i="26"/>
  <c r="K95" i="26"/>
  <c r="J95" i="26"/>
  <c r="K94" i="26"/>
  <c r="J94" i="26"/>
  <c r="K93" i="26"/>
  <c r="J93" i="26"/>
  <c r="K92" i="26"/>
  <c r="J92" i="26"/>
  <c r="K91" i="26"/>
  <c r="J91" i="26"/>
  <c r="K90" i="26"/>
  <c r="J90" i="26"/>
  <c r="K89" i="26"/>
  <c r="J89" i="26"/>
  <c r="K88" i="26"/>
  <c r="J88" i="26"/>
  <c r="K87" i="26"/>
  <c r="J87" i="26"/>
  <c r="K86" i="26"/>
  <c r="J86" i="26"/>
  <c r="K85" i="26"/>
  <c r="J85" i="26"/>
  <c r="K84" i="26"/>
  <c r="J84" i="26"/>
  <c r="K83" i="26"/>
  <c r="J83" i="26"/>
  <c r="K82" i="26"/>
  <c r="J82" i="26"/>
  <c r="K81" i="26"/>
  <c r="J81" i="26"/>
  <c r="K80" i="26"/>
  <c r="J80" i="26"/>
  <c r="K79" i="26"/>
  <c r="J79" i="26"/>
  <c r="K78" i="26"/>
  <c r="J78" i="26"/>
  <c r="K77" i="26"/>
  <c r="J77" i="26"/>
  <c r="K76" i="26"/>
  <c r="J76" i="26"/>
  <c r="K75" i="26"/>
  <c r="J75" i="26"/>
  <c r="K74" i="26"/>
  <c r="J74" i="26"/>
  <c r="K73" i="26"/>
  <c r="J73" i="26"/>
  <c r="K72" i="26"/>
  <c r="J72" i="26"/>
  <c r="K71" i="26"/>
  <c r="J71" i="26"/>
  <c r="K70" i="26"/>
  <c r="J70" i="26"/>
  <c r="K69" i="26"/>
  <c r="J69" i="26"/>
  <c r="K68" i="26"/>
  <c r="J68" i="26"/>
  <c r="K67" i="26"/>
  <c r="J67" i="26"/>
  <c r="K66" i="26"/>
  <c r="J66" i="26"/>
  <c r="K65" i="26"/>
  <c r="J65" i="26"/>
  <c r="K64" i="26"/>
  <c r="J64" i="26"/>
  <c r="K63" i="26"/>
  <c r="J63" i="26"/>
  <c r="K62" i="26"/>
  <c r="J62" i="26"/>
  <c r="K61" i="26"/>
  <c r="J61" i="26"/>
  <c r="K60" i="26"/>
  <c r="J60" i="26"/>
  <c r="K59" i="26"/>
  <c r="J59" i="26"/>
  <c r="K58" i="26"/>
  <c r="J58" i="26"/>
  <c r="K57" i="26"/>
  <c r="J57" i="26"/>
  <c r="K56" i="26"/>
  <c r="J56" i="26"/>
  <c r="K55" i="26"/>
  <c r="J55" i="26"/>
  <c r="K54" i="26"/>
  <c r="J54" i="26"/>
  <c r="K53" i="26"/>
  <c r="J53" i="26"/>
  <c r="K52" i="26"/>
  <c r="J52" i="26"/>
  <c r="K51" i="26"/>
  <c r="J51" i="26"/>
  <c r="K50" i="26"/>
  <c r="J50" i="26"/>
  <c r="K49" i="26"/>
  <c r="J49" i="26"/>
  <c r="K48" i="26"/>
  <c r="J48" i="26"/>
  <c r="K47" i="26"/>
  <c r="J47" i="26"/>
  <c r="K46" i="26"/>
  <c r="J46" i="26"/>
  <c r="K45" i="26"/>
  <c r="J45" i="26"/>
  <c r="K44" i="26"/>
  <c r="J44" i="26"/>
  <c r="K43" i="26"/>
  <c r="J43" i="26"/>
  <c r="K42" i="26"/>
  <c r="J42" i="26"/>
  <c r="K41" i="26"/>
  <c r="J41" i="26"/>
  <c r="K40" i="26"/>
  <c r="J40" i="26"/>
  <c r="K39" i="26"/>
  <c r="J39" i="26"/>
  <c r="K38" i="26"/>
  <c r="J38" i="26"/>
  <c r="K37" i="26"/>
  <c r="J37" i="26"/>
  <c r="K36" i="26"/>
  <c r="J36" i="26"/>
  <c r="K35" i="26"/>
  <c r="J35" i="26"/>
  <c r="K34" i="26"/>
  <c r="J34" i="26"/>
  <c r="K33" i="26"/>
  <c r="J33" i="26"/>
  <c r="K32" i="26"/>
  <c r="J32" i="26"/>
  <c r="K31" i="26"/>
  <c r="J31" i="26"/>
  <c r="K30" i="26"/>
  <c r="J30" i="26"/>
  <c r="K29" i="26"/>
  <c r="J29" i="26"/>
  <c r="K28" i="26"/>
  <c r="J28" i="26"/>
  <c r="K27" i="26"/>
  <c r="J27" i="26"/>
  <c r="K26" i="26"/>
  <c r="J26" i="26"/>
  <c r="K25" i="26"/>
  <c r="J25" i="26"/>
  <c r="Y23" i="26" a="1"/>
  <c r="Y23" i="26" s="1"/>
  <c r="F8" i="26" s="1"/>
  <c r="O8" i="26" s="1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T54" i="15"/>
  <c r="T55" i="15"/>
  <c r="T56" i="15"/>
  <c r="T57" i="15"/>
  <c r="T58" i="15"/>
  <c r="T59" i="15"/>
  <c r="T60" i="15"/>
  <c r="T61" i="15"/>
  <c r="T62" i="15"/>
  <c r="T63" i="15"/>
  <c r="T64" i="15"/>
  <c r="T65" i="15"/>
  <c r="T66" i="15"/>
  <c r="T67" i="15"/>
  <c r="T68" i="15"/>
  <c r="T69" i="15"/>
  <c r="T70" i="15"/>
  <c r="T71" i="15"/>
  <c r="T72" i="15"/>
  <c r="T73" i="15"/>
  <c r="T74" i="15"/>
  <c r="T75" i="15"/>
  <c r="T76" i="15"/>
  <c r="T77" i="15"/>
  <c r="T78" i="15"/>
  <c r="T79" i="15"/>
  <c r="T80" i="15"/>
  <c r="T81" i="15"/>
  <c r="T82" i="15"/>
  <c r="T83" i="15"/>
  <c r="T84" i="15"/>
  <c r="T85" i="15"/>
  <c r="T86" i="15"/>
  <c r="T87" i="15"/>
  <c r="T88" i="15"/>
  <c r="T89" i="15"/>
  <c r="T90" i="15"/>
  <c r="T91" i="15"/>
  <c r="T92" i="15"/>
  <c r="T93" i="15"/>
  <c r="T94" i="15"/>
  <c r="T95" i="15"/>
  <c r="T96" i="15"/>
  <c r="T97" i="15"/>
  <c r="T98" i="15"/>
  <c r="T99" i="15"/>
  <c r="T100" i="15"/>
  <c r="T101" i="15"/>
  <c r="T102" i="15"/>
  <c r="T103" i="15"/>
  <c r="T104" i="15"/>
  <c r="T105" i="15"/>
  <c r="T106" i="15"/>
  <c r="T107" i="15"/>
  <c r="T108" i="15"/>
  <c r="T109" i="15"/>
  <c r="T110" i="15"/>
  <c r="T111" i="15"/>
  <c r="T112" i="15"/>
  <c r="T113" i="15"/>
  <c r="T114" i="15"/>
  <c r="T115" i="15"/>
  <c r="T116" i="15"/>
  <c r="T117" i="15"/>
  <c r="T118" i="15"/>
  <c r="T119" i="15"/>
  <c r="T120" i="15"/>
  <c r="T121" i="15"/>
  <c r="T122" i="15"/>
  <c r="T123" i="15"/>
  <c r="T124" i="15"/>
  <c r="T125" i="15"/>
  <c r="T126" i="15"/>
  <c r="T127" i="15"/>
  <c r="T128" i="15"/>
  <c r="T129" i="15"/>
  <c r="T130" i="15"/>
  <c r="T131" i="15"/>
  <c r="T132" i="15"/>
  <c r="T133" i="15"/>
  <c r="T134" i="15"/>
  <c r="T135" i="15"/>
  <c r="T136" i="15"/>
  <c r="T137" i="15"/>
  <c r="T138" i="15"/>
  <c r="T139" i="15"/>
  <c r="T140" i="15"/>
  <c r="T141" i="15"/>
  <c r="T142" i="15"/>
  <c r="T143" i="15"/>
  <c r="T144" i="15"/>
  <c r="T145" i="15"/>
  <c r="T146" i="15"/>
  <c r="T147" i="15"/>
  <c r="T148" i="15"/>
  <c r="T149" i="15"/>
  <c r="T150" i="15"/>
  <c r="T151" i="15"/>
  <c r="T152" i="15"/>
  <c r="T153" i="15"/>
  <c r="T154" i="15"/>
  <c r="T155" i="15"/>
  <c r="T156" i="15"/>
  <c r="T157" i="15"/>
  <c r="T158" i="15"/>
  <c r="T159" i="15"/>
  <c r="T160" i="15"/>
  <c r="T161" i="15"/>
  <c r="T162" i="15"/>
  <c r="T163" i="15"/>
  <c r="T164" i="15"/>
  <c r="T165" i="15"/>
  <c r="T166" i="15"/>
  <c r="T167" i="15"/>
  <c r="T168" i="15"/>
  <c r="T169" i="15"/>
  <c r="T170" i="15"/>
  <c r="R54" i="15"/>
  <c r="S54" i="15"/>
  <c r="R55" i="15"/>
  <c r="S55" i="15"/>
  <c r="R56" i="15"/>
  <c r="S56" i="15"/>
  <c r="R57" i="15"/>
  <c r="S57" i="15"/>
  <c r="R58" i="15"/>
  <c r="S58" i="15"/>
  <c r="R59" i="15"/>
  <c r="S59" i="15"/>
  <c r="R60" i="15"/>
  <c r="S60" i="15"/>
  <c r="R61" i="15"/>
  <c r="S61" i="15"/>
  <c r="R62" i="15"/>
  <c r="S62" i="15"/>
  <c r="R63" i="15"/>
  <c r="S63" i="15"/>
  <c r="R64" i="15"/>
  <c r="S64" i="15"/>
  <c r="R65" i="15"/>
  <c r="S65" i="15"/>
  <c r="R66" i="15"/>
  <c r="S66" i="15"/>
  <c r="R67" i="15"/>
  <c r="S67" i="15"/>
  <c r="R68" i="15"/>
  <c r="S68" i="15"/>
  <c r="R69" i="15"/>
  <c r="S69" i="15"/>
  <c r="R70" i="15"/>
  <c r="S70" i="15"/>
  <c r="R71" i="15"/>
  <c r="S71" i="15"/>
  <c r="R72" i="15"/>
  <c r="S72" i="15"/>
  <c r="R73" i="15"/>
  <c r="S73" i="15"/>
  <c r="R74" i="15"/>
  <c r="S74" i="15"/>
  <c r="R75" i="15"/>
  <c r="S75" i="15"/>
  <c r="R76" i="15"/>
  <c r="S76" i="15"/>
  <c r="R77" i="15"/>
  <c r="S77" i="15"/>
  <c r="R78" i="15"/>
  <c r="S78" i="15"/>
  <c r="R79" i="15"/>
  <c r="S79" i="15"/>
  <c r="R80" i="15"/>
  <c r="S80" i="15"/>
  <c r="R81" i="15"/>
  <c r="S81" i="15"/>
  <c r="R82" i="15"/>
  <c r="S82" i="15"/>
  <c r="R83" i="15"/>
  <c r="S83" i="15"/>
  <c r="R84" i="15"/>
  <c r="S84" i="15"/>
  <c r="R85" i="15"/>
  <c r="S85" i="15"/>
  <c r="R86" i="15"/>
  <c r="S86" i="15"/>
  <c r="R87" i="15"/>
  <c r="S87" i="15"/>
  <c r="R88" i="15"/>
  <c r="S88" i="15"/>
  <c r="R89" i="15"/>
  <c r="S89" i="15"/>
  <c r="R90" i="15"/>
  <c r="S90" i="15"/>
  <c r="R91" i="15"/>
  <c r="S91" i="15"/>
  <c r="R92" i="15"/>
  <c r="S92" i="15"/>
  <c r="R93" i="15"/>
  <c r="S93" i="15"/>
  <c r="R94" i="15"/>
  <c r="S94" i="15"/>
  <c r="R95" i="15"/>
  <c r="S95" i="15"/>
  <c r="R96" i="15"/>
  <c r="S96" i="15"/>
  <c r="R97" i="15"/>
  <c r="S97" i="15"/>
  <c r="R98" i="15"/>
  <c r="S98" i="15"/>
  <c r="R99" i="15"/>
  <c r="S99" i="15"/>
  <c r="R100" i="15"/>
  <c r="S100" i="15"/>
  <c r="R101" i="15"/>
  <c r="S101" i="15"/>
  <c r="R102" i="15"/>
  <c r="S102" i="15"/>
  <c r="R103" i="15"/>
  <c r="S103" i="15"/>
  <c r="R104" i="15"/>
  <c r="S104" i="15"/>
  <c r="R105" i="15"/>
  <c r="S105" i="15"/>
  <c r="R106" i="15"/>
  <c r="S106" i="15"/>
  <c r="R107" i="15"/>
  <c r="S107" i="15"/>
  <c r="R108" i="15"/>
  <c r="S108" i="15"/>
  <c r="R109" i="15"/>
  <c r="S109" i="15"/>
  <c r="R110" i="15"/>
  <c r="S110" i="15"/>
  <c r="R111" i="15"/>
  <c r="S111" i="15"/>
  <c r="R112" i="15"/>
  <c r="S112" i="15"/>
  <c r="R113" i="15"/>
  <c r="S113" i="15"/>
  <c r="R114" i="15"/>
  <c r="S114" i="15"/>
  <c r="R115" i="15"/>
  <c r="S115" i="15"/>
  <c r="R116" i="15"/>
  <c r="S116" i="15"/>
  <c r="R117" i="15"/>
  <c r="S117" i="15"/>
  <c r="R118" i="15"/>
  <c r="S118" i="15"/>
  <c r="R119" i="15"/>
  <c r="S119" i="15"/>
  <c r="R120" i="15"/>
  <c r="S120" i="15"/>
  <c r="R121" i="15"/>
  <c r="S121" i="15"/>
  <c r="R122" i="15"/>
  <c r="S122" i="15"/>
  <c r="R123" i="15"/>
  <c r="S123" i="15"/>
  <c r="R124" i="15"/>
  <c r="S124" i="15"/>
  <c r="R125" i="15"/>
  <c r="S125" i="15"/>
  <c r="R126" i="15"/>
  <c r="S126" i="15"/>
  <c r="R127" i="15"/>
  <c r="S127" i="15"/>
  <c r="R128" i="15"/>
  <c r="S128" i="15"/>
  <c r="R129" i="15"/>
  <c r="S129" i="15"/>
  <c r="R130" i="15"/>
  <c r="S130" i="15"/>
  <c r="R131" i="15"/>
  <c r="S131" i="15"/>
  <c r="R132" i="15"/>
  <c r="S132" i="15"/>
  <c r="R133" i="15"/>
  <c r="S133" i="15"/>
  <c r="R134" i="15"/>
  <c r="S134" i="15"/>
  <c r="R135" i="15"/>
  <c r="S135" i="15"/>
  <c r="R136" i="15"/>
  <c r="S136" i="15"/>
  <c r="R137" i="15"/>
  <c r="S137" i="15"/>
  <c r="R138" i="15"/>
  <c r="S138" i="15"/>
  <c r="R139" i="15"/>
  <c r="S139" i="15"/>
  <c r="R140" i="15"/>
  <c r="S140" i="15"/>
  <c r="R141" i="15"/>
  <c r="S141" i="15"/>
  <c r="R142" i="15"/>
  <c r="S142" i="15"/>
  <c r="R143" i="15"/>
  <c r="S143" i="15"/>
  <c r="R144" i="15"/>
  <c r="S144" i="15"/>
  <c r="R145" i="15"/>
  <c r="S145" i="15"/>
  <c r="R146" i="15"/>
  <c r="S146" i="15"/>
  <c r="R147" i="15"/>
  <c r="S147" i="15"/>
  <c r="R148" i="15"/>
  <c r="S148" i="15"/>
  <c r="R149" i="15"/>
  <c r="S149" i="15"/>
  <c r="R150" i="15"/>
  <c r="S150" i="15"/>
  <c r="R151" i="15"/>
  <c r="S151" i="15"/>
  <c r="R152" i="15"/>
  <c r="S152" i="15"/>
  <c r="R153" i="15"/>
  <c r="S153" i="15"/>
  <c r="R154" i="15"/>
  <c r="S154" i="15"/>
  <c r="R155" i="15"/>
  <c r="S155" i="15"/>
  <c r="R156" i="15"/>
  <c r="S156" i="15"/>
  <c r="R157" i="15"/>
  <c r="S157" i="15"/>
  <c r="R158" i="15"/>
  <c r="S158" i="15"/>
  <c r="R159" i="15"/>
  <c r="S159" i="15"/>
  <c r="R160" i="15"/>
  <c r="S160" i="15"/>
  <c r="R161" i="15"/>
  <c r="S161" i="15"/>
  <c r="R162" i="15"/>
  <c r="S162" i="15"/>
  <c r="R163" i="15"/>
  <c r="S163" i="15"/>
  <c r="R164" i="15"/>
  <c r="S164" i="15"/>
  <c r="R165" i="15"/>
  <c r="S165" i="15"/>
  <c r="R166" i="15"/>
  <c r="S166" i="15"/>
  <c r="R167" i="15"/>
  <c r="S167" i="15"/>
  <c r="R168" i="15"/>
  <c r="S168" i="15"/>
  <c r="R169" i="15"/>
  <c r="S169" i="15"/>
  <c r="R170" i="15"/>
  <c r="S170" i="15"/>
  <c r="Q54" i="15"/>
  <c r="Q55" i="15"/>
  <c r="Q56" i="15"/>
  <c r="Q57" i="15"/>
  <c r="Q58" i="15"/>
  <c r="Q59" i="15"/>
  <c r="Q60" i="15"/>
  <c r="Q61" i="15"/>
  <c r="Q62" i="15"/>
  <c r="Q63" i="15"/>
  <c r="Q64" i="15"/>
  <c r="Q65" i="15"/>
  <c r="Q66" i="15"/>
  <c r="Q67" i="15"/>
  <c r="Q68" i="15"/>
  <c r="Q69" i="15"/>
  <c r="Q70" i="15"/>
  <c r="Q71" i="15"/>
  <c r="Q72" i="15"/>
  <c r="Q73" i="15"/>
  <c r="Q74" i="15"/>
  <c r="Q75" i="15"/>
  <c r="Q76" i="15"/>
  <c r="Q77" i="15"/>
  <c r="Q78" i="15"/>
  <c r="Q79" i="15"/>
  <c r="Q80" i="15"/>
  <c r="Q81" i="15"/>
  <c r="Q82" i="15"/>
  <c r="Q83" i="15"/>
  <c r="Q84" i="15"/>
  <c r="Q85" i="15"/>
  <c r="Q86" i="15"/>
  <c r="Q87" i="15"/>
  <c r="Q88" i="15"/>
  <c r="Q89" i="15"/>
  <c r="Q90" i="15"/>
  <c r="Q91" i="15"/>
  <c r="Q92" i="15"/>
  <c r="Q93" i="15"/>
  <c r="Q94" i="15"/>
  <c r="Q95" i="15"/>
  <c r="Q96" i="15"/>
  <c r="Q97" i="15"/>
  <c r="Q98" i="15"/>
  <c r="Q99" i="15"/>
  <c r="Q100" i="15"/>
  <c r="Q101" i="15"/>
  <c r="Q102" i="15"/>
  <c r="Q103" i="15"/>
  <c r="Q104" i="15"/>
  <c r="Q105" i="15"/>
  <c r="Q106" i="15"/>
  <c r="Q107" i="15"/>
  <c r="Q108" i="15"/>
  <c r="Q109" i="15"/>
  <c r="Q110" i="15"/>
  <c r="Q111" i="15"/>
  <c r="Q112" i="15"/>
  <c r="Q113" i="15"/>
  <c r="Q114" i="15"/>
  <c r="Q115" i="15"/>
  <c r="Q116" i="15"/>
  <c r="Q117" i="15"/>
  <c r="Q118" i="15"/>
  <c r="Q119" i="15"/>
  <c r="Q120" i="15"/>
  <c r="Q121" i="15"/>
  <c r="Q122" i="15"/>
  <c r="Q123" i="15"/>
  <c r="Q124" i="15"/>
  <c r="Q125" i="15"/>
  <c r="Q126" i="15"/>
  <c r="Q127" i="15"/>
  <c r="Q128" i="15"/>
  <c r="Q129" i="15"/>
  <c r="Q130" i="15"/>
  <c r="Q131" i="15"/>
  <c r="Q132" i="15"/>
  <c r="Q133" i="15"/>
  <c r="Q134" i="15"/>
  <c r="Q135" i="15"/>
  <c r="Q136" i="15"/>
  <c r="Q137" i="15"/>
  <c r="Q138" i="15"/>
  <c r="Q139" i="15"/>
  <c r="Q140" i="15"/>
  <c r="Q141" i="15"/>
  <c r="Q142" i="15"/>
  <c r="Q143" i="15"/>
  <c r="Q144" i="15"/>
  <c r="Q145" i="15"/>
  <c r="Q146" i="15"/>
  <c r="Q147" i="15"/>
  <c r="Q148" i="15"/>
  <c r="Q149" i="15"/>
  <c r="Q150" i="15"/>
  <c r="Q151" i="15"/>
  <c r="Q152" i="15"/>
  <c r="Q153" i="15"/>
  <c r="Q154" i="15"/>
  <c r="Q155" i="15"/>
  <c r="Q156" i="15"/>
  <c r="Q157" i="15"/>
  <c r="Q158" i="15"/>
  <c r="Q159" i="15"/>
  <c r="Q160" i="15"/>
  <c r="Q161" i="15"/>
  <c r="Q162" i="15"/>
  <c r="Q163" i="15"/>
  <c r="Q164" i="15"/>
  <c r="Q165" i="15"/>
  <c r="Q166" i="15"/>
  <c r="Q167" i="15"/>
  <c r="Q168" i="15"/>
  <c r="Q169" i="15"/>
  <c r="Q170" i="15"/>
  <c r="P170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8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5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3" i="15"/>
  <c r="O134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N54" i="15"/>
  <c r="N55" i="15"/>
  <c r="N56" i="15"/>
  <c r="N57" i="15"/>
  <c r="N58" i="15"/>
  <c r="N59" i="15"/>
  <c r="N60" i="15"/>
  <c r="N61" i="15"/>
  <c r="N62" i="15"/>
  <c r="N63" i="15"/>
  <c r="N64" i="15"/>
  <c r="N65" i="15"/>
  <c r="N66" i="15"/>
  <c r="N67" i="15"/>
  <c r="N68" i="15"/>
  <c r="N69" i="15"/>
  <c r="N70" i="15"/>
  <c r="N71" i="15"/>
  <c r="N72" i="15"/>
  <c r="N73" i="15"/>
  <c r="N74" i="15"/>
  <c r="N75" i="15"/>
  <c r="N76" i="15"/>
  <c r="N77" i="15"/>
  <c r="N78" i="15"/>
  <c r="N79" i="15"/>
  <c r="N80" i="15"/>
  <c r="N81" i="15"/>
  <c r="N82" i="15"/>
  <c r="N83" i="15"/>
  <c r="N84" i="15"/>
  <c r="N85" i="15"/>
  <c r="N86" i="15"/>
  <c r="N87" i="15"/>
  <c r="N88" i="15"/>
  <c r="N89" i="15"/>
  <c r="N90" i="15"/>
  <c r="N91" i="15"/>
  <c r="N92" i="15"/>
  <c r="N93" i="15"/>
  <c r="N94" i="15"/>
  <c r="N95" i="15"/>
  <c r="N96" i="15"/>
  <c r="N97" i="15"/>
  <c r="N98" i="15"/>
  <c r="N99" i="15"/>
  <c r="N100" i="15"/>
  <c r="N101" i="15"/>
  <c r="N102" i="15"/>
  <c r="N103" i="15"/>
  <c r="N104" i="15"/>
  <c r="N105" i="15"/>
  <c r="N106" i="15"/>
  <c r="N107" i="15"/>
  <c r="N108" i="15"/>
  <c r="N109" i="15"/>
  <c r="N110" i="15"/>
  <c r="N111" i="15"/>
  <c r="N112" i="15"/>
  <c r="N113" i="15"/>
  <c r="N114" i="15"/>
  <c r="N115" i="15"/>
  <c r="N116" i="15"/>
  <c r="N117" i="15"/>
  <c r="N118" i="15"/>
  <c r="N119" i="15"/>
  <c r="N120" i="15"/>
  <c r="N121" i="15"/>
  <c r="N122" i="15"/>
  <c r="N123" i="15"/>
  <c r="N124" i="15"/>
  <c r="N125" i="15"/>
  <c r="N126" i="15"/>
  <c r="N127" i="15"/>
  <c r="N128" i="15"/>
  <c r="N129" i="15"/>
  <c r="N130" i="15"/>
  <c r="N131" i="15"/>
  <c r="N132" i="15"/>
  <c r="N133" i="15"/>
  <c r="N134" i="15"/>
  <c r="N135" i="15"/>
  <c r="N136" i="15"/>
  <c r="N137" i="15"/>
  <c r="N138" i="15"/>
  <c r="N139" i="15"/>
  <c r="N140" i="15"/>
  <c r="N141" i="15"/>
  <c r="N142" i="15"/>
  <c r="N143" i="15"/>
  <c r="N144" i="15"/>
  <c r="N145" i="15"/>
  <c r="N146" i="15"/>
  <c r="N147" i="15"/>
  <c r="N148" i="15"/>
  <c r="N149" i="15"/>
  <c r="N150" i="15"/>
  <c r="N151" i="15"/>
  <c r="N152" i="15"/>
  <c r="N153" i="15"/>
  <c r="N154" i="15"/>
  <c r="N155" i="15"/>
  <c r="N156" i="15"/>
  <c r="N157" i="15"/>
  <c r="N158" i="15"/>
  <c r="N159" i="15"/>
  <c r="N160" i="15"/>
  <c r="N161" i="15"/>
  <c r="N162" i="15"/>
  <c r="N163" i="15"/>
  <c r="N164" i="15"/>
  <c r="N165" i="15"/>
  <c r="N166" i="15"/>
  <c r="N167" i="15"/>
  <c r="N168" i="15"/>
  <c r="N169" i="15"/>
  <c r="N170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K54" i="15"/>
  <c r="L54" i="15"/>
  <c r="K55" i="15"/>
  <c r="L55" i="15"/>
  <c r="K56" i="15"/>
  <c r="L56" i="15"/>
  <c r="K57" i="15"/>
  <c r="L57" i="15"/>
  <c r="K58" i="15"/>
  <c r="L58" i="15"/>
  <c r="K59" i="15"/>
  <c r="L59" i="15"/>
  <c r="K60" i="15"/>
  <c r="L60" i="15"/>
  <c r="K61" i="15"/>
  <c r="L61" i="15"/>
  <c r="K62" i="15"/>
  <c r="L62" i="15"/>
  <c r="K63" i="15"/>
  <c r="L63" i="15"/>
  <c r="K64" i="15"/>
  <c r="L64" i="15"/>
  <c r="K65" i="15"/>
  <c r="L65" i="15"/>
  <c r="K66" i="15"/>
  <c r="L66" i="15"/>
  <c r="K67" i="15"/>
  <c r="L67" i="15"/>
  <c r="K68" i="15"/>
  <c r="L68" i="15"/>
  <c r="K69" i="15"/>
  <c r="L69" i="15"/>
  <c r="K70" i="15"/>
  <c r="L70" i="15"/>
  <c r="K71" i="15"/>
  <c r="L71" i="15"/>
  <c r="K72" i="15"/>
  <c r="L72" i="15"/>
  <c r="K73" i="15"/>
  <c r="L73" i="15"/>
  <c r="K74" i="15"/>
  <c r="L74" i="15"/>
  <c r="K75" i="15"/>
  <c r="L75" i="15"/>
  <c r="K76" i="15"/>
  <c r="L76" i="15"/>
  <c r="K77" i="15"/>
  <c r="L77" i="15"/>
  <c r="K78" i="15"/>
  <c r="L78" i="15"/>
  <c r="K79" i="15"/>
  <c r="L79" i="15"/>
  <c r="K80" i="15"/>
  <c r="L80" i="15"/>
  <c r="K81" i="15"/>
  <c r="L81" i="15"/>
  <c r="K82" i="15"/>
  <c r="L82" i="15"/>
  <c r="K83" i="15"/>
  <c r="L83" i="15"/>
  <c r="K84" i="15"/>
  <c r="L84" i="15"/>
  <c r="K85" i="15"/>
  <c r="L85" i="15"/>
  <c r="K86" i="15"/>
  <c r="L86" i="15"/>
  <c r="K87" i="15"/>
  <c r="L87" i="15"/>
  <c r="K88" i="15"/>
  <c r="L88" i="15"/>
  <c r="K89" i="15"/>
  <c r="L89" i="15"/>
  <c r="K90" i="15"/>
  <c r="L90" i="15"/>
  <c r="K91" i="15"/>
  <c r="L91" i="15"/>
  <c r="K92" i="15"/>
  <c r="L92" i="15"/>
  <c r="K93" i="15"/>
  <c r="L93" i="15"/>
  <c r="K94" i="15"/>
  <c r="L94" i="15"/>
  <c r="K95" i="15"/>
  <c r="L95" i="15"/>
  <c r="K96" i="15"/>
  <c r="L96" i="15"/>
  <c r="K97" i="15"/>
  <c r="L97" i="15"/>
  <c r="K98" i="15"/>
  <c r="L98" i="15"/>
  <c r="K99" i="15"/>
  <c r="L99" i="15"/>
  <c r="K100" i="15"/>
  <c r="L100" i="15"/>
  <c r="K101" i="15"/>
  <c r="L101" i="15"/>
  <c r="K102" i="15"/>
  <c r="L102" i="15"/>
  <c r="K103" i="15"/>
  <c r="L103" i="15"/>
  <c r="K104" i="15"/>
  <c r="L104" i="15"/>
  <c r="K105" i="15"/>
  <c r="L105" i="15"/>
  <c r="K106" i="15"/>
  <c r="L106" i="15"/>
  <c r="K107" i="15"/>
  <c r="L107" i="15"/>
  <c r="K108" i="15"/>
  <c r="L108" i="15"/>
  <c r="K109" i="15"/>
  <c r="L109" i="15"/>
  <c r="K110" i="15"/>
  <c r="L110" i="15"/>
  <c r="K111" i="15"/>
  <c r="L111" i="15"/>
  <c r="K112" i="15"/>
  <c r="L112" i="15"/>
  <c r="K113" i="15"/>
  <c r="L113" i="15"/>
  <c r="K114" i="15"/>
  <c r="L114" i="15"/>
  <c r="K115" i="15"/>
  <c r="L115" i="15"/>
  <c r="K116" i="15"/>
  <c r="L116" i="15"/>
  <c r="K117" i="15"/>
  <c r="L117" i="15"/>
  <c r="K118" i="15"/>
  <c r="L118" i="15"/>
  <c r="K119" i="15"/>
  <c r="L119" i="15"/>
  <c r="K120" i="15"/>
  <c r="L120" i="15"/>
  <c r="K121" i="15"/>
  <c r="L121" i="15"/>
  <c r="K122" i="15"/>
  <c r="L122" i="15"/>
  <c r="K123" i="15"/>
  <c r="L123" i="15"/>
  <c r="K124" i="15"/>
  <c r="L124" i="15"/>
  <c r="K125" i="15"/>
  <c r="L125" i="15"/>
  <c r="K126" i="15"/>
  <c r="L126" i="15"/>
  <c r="K127" i="15"/>
  <c r="L127" i="15"/>
  <c r="K128" i="15"/>
  <c r="L128" i="15"/>
  <c r="K129" i="15"/>
  <c r="L129" i="15"/>
  <c r="K130" i="15"/>
  <c r="L130" i="15"/>
  <c r="K131" i="15"/>
  <c r="L131" i="15"/>
  <c r="K132" i="15"/>
  <c r="L132" i="15"/>
  <c r="K133" i="15"/>
  <c r="L133" i="15"/>
  <c r="K134" i="15"/>
  <c r="L134" i="15"/>
  <c r="K135" i="15"/>
  <c r="L135" i="15"/>
  <c r="K136" i="15"/>
  <c r="L136" i="15"/>
  <c r="K137" i="15"/>
  <c r="L137" i="15"/>
  <c r="K138" i="15"/>
  <c r="L138" i="15"/>
  <c r="K139" i="15"/>
  <c r="L139" i="15"/>
  <c r="K140" i="15"/>
  <c r="L140" i="15"/>
  <c r="K141" i="15"/>
  <c r="L141" i="15"/>
  <c r="K142" i="15"/>
  <c r="L142" i="15"/>
  <c r="K143" i="15"/>
  <c r="L143" i="15"/>
  <c r="K144" i="15"/>
  <c r="L144" i="15"/>
  <c r="K145" i="15"/>
  <c r="L145" i="15"/>
  <c r="K146" i="15"/>
  <c r="L146" i="15"/>
  <c r="K147" i="15"/>
  <c r="L147" i="15"/>
  <c r="K148" i="15"/>
  <c r="L148" i="15"/>
  <c r="K149" i="15"/>
  <c r="L149" i="15"/>
  <c r="K150" i="15"/>
  <c r="L150" i="15"/>
  <c r="K151" i="15"/>
  <c r="L151" i="15"/>
  <c r="K152" i="15"/>
  <c r="L152" i="15"/>
  <c r="K153" i="15"/>
  <c r="L153" i="15"/>
  <c r="K154" i="15"/>
  <c r="L154" i="15"/>
  <c r="K155" i="15"/>
  <c r="L155" i="15"/>
  <c r="K156" i="15"/>
  <c r="L156" i="15"/>
  <c r="K157" i="15"/>
  <c r="L157" i="15"/>
  <c r="K158" i="15"/>
  <c r="L158" i="15"/>
  <c r="K159" i="15"/>
  <c r="L159" i="15"/>
  <c r="K160" i="15"/>
  <c r="L160" i="15"/>
  <c r="K161" i="15"/>
  <c r="L161" i="15"/>
  <c r="K162" i="15"/>
  <c r="L162" i="15"/>
  <c r="K163" i="15"/>
  <c r="L163" i="15"/>
  <c r="K164" i="15"/>
  <c r="L164" i="15"/>
  <c r="K165" i="15"/>
  <c r="L165" i="15"/>
  <c r="K166" i="15"/>
  <c r="L166" i="15"/>
  <c r="K167" i="15"/>
  <c r="L167" i="15"/>
  <c r="K168" i="15"/>
  <c r="L168" i="15"/>
  <c r="K169" i="15"/>
  <c r="L169" i="15"/>
  <c r="K170" i="15"/>
  <c r="L170" i="15"/>
  <c r="D51" i="13"/>
  <c r="E51" i="13"/>
  <c r="D52" i="13"/>
  <c r="E52" i="13"/>
  <c r="D53" i="13"/>
  <c r="E53" i="13"/>
  <c r="D54" i="13"/>
  <c r="E54" i="13"/>
  <c r="D55" i="13"/>
  <c r="E55" i="13"/>
  <c r="D56" i="13"/>
  <c r="E56" i="13"/>
  <c r="D57" i="13"/>
  <c r="E57" i="13"/>
  <c r="D58" i="13"/>
  <c r="E58" i="13"/>
  <c r="D59" i="13"/>
  <c r="E59" i="13"/>
  <c r="D60" i="13"/>
  <c r="E60" i="13"/>
  <c r="D61" i="13"/>
  <c r="E61" i="13"/>
  <c r="D62" i="13"/>
  <c r="E62" i="13"/>
  <c r="D63" i="13"/>
  <c r="E63" i="13"/>
  <c r="D64" i="13"/>
  <c r="E64" i="13"/>
  <c r="D65" i="13"/>
  <c r="E65" i="13"/>
  <c r="D66" i="13"/>
  <c r="E66" i="13"/>
  <c r="D67" i="13"/>
  <c r="E67" i="13"/>
  <c r="D68" i="13"/>
  <c r="E68" i="13"/>
  <c r="D69" i="13"/>
  <c r="E69" i="13"/>
  <c r="D70" i="13"/>
  <c r="E70" i="13"/>
  <c r="D71" i="13"/>
  <c r="E71" i="13"/>
  <c r="D72" i="13"/>
  <c r="E72" i="13"/>
  <c r="D73" i="13"/>
  <c r="E73" i="13"/>
  <c r="D74" i="13"/>
  <c r="E74" i="13"/>
  <c r="D75" i="13"/>
  <c r="E75" i="13"/>
  <c r="D76" i="13"/>
  <c r="E76" i="13"/>
  <c r="D77" i="13"/>
  <c r="E77" i="13"/>
  <c r="D78" i="13"/>
  <c r="E78" i="13"/>
  <c r="D79" i="13"/>
  <c r="E79" i="13"/>
  <c r="D80" i="13"/>
  <c r="E80" i="13"/>
  <c r="D81" i="13"/>
  <c r="E81" i="13"/>
  <c r="D82" i="13"/>
  <c r="E82" i="13"/>
  <c r="D83" i="13"/>
  <c r="E83" i="13"/>
  <c r="D84" i="13"/>
  <c r="E84" i="13"/>
  <c r="D85" i="13"/>
  <c r="E85" i="13"/>
  <c r="D86" i="13"/>
  <c r="E86" i="13"/>
  <c r="D87" i="13"/>
  <c r="E87" i="13"/>
  <c r="D88" i="13"/>
  <c r="E88" i="13"/>
  <c r="D89" i="13"/>
  <c r="E89" i="13"/>
  <c r="D90" i="13"/>
  <c r="E90" i="13"/>
  <c r="D91" i="13"/>
  <c r="E91" i="13"/>
  <c r="D92" i="13"/>
  <c r="E92" i="13"/>
  <c r="D93" i="13"/>
  <c r="E93" i="13"/>
  <c r="D94" i="13"/>
  <c r="E94" i="13"/>
  <c r="D95" i="13"/>
  <c r="E95" i="13"/>
  <c r="D96" i="13"/>
  <c r="E96" i="13"/>
  <c r="D97" i="13"/>
  <c r="E97" i="13"/>
  <c r="D98" i="13"/>
  <c r="E98" i="13"/>
  <c r="D99" i="13"/>
  <c r="E99" i="13"/>
  <c r="D100" i="13"/>
  <c r="E100" i="13"/>
  <c r="D101" i="13"/>
  <c r="E101" i="13"/>
  <c r="D102" i="13"/>
  <c r="E102" i="13"/>
  <c r="D103" i="13"/>
  <c r="E103" i="13"/>
  <c r="D104" i="13"/>
  <c r="E104" i="13"/>
  <c r="D105" i="13"/>
  <c r="E105" i="13"/>
  <c r="D106" i="13"/>
  <c r="E106" i="13"/>
  <c r="D107" i="13"/>
  <c r="E107" i="13"/>
  <c r="D108" i="13"/>
  <c r="E108" i="13"/>
  <c r="D109" i="13"/>
  <c r="E109" i="13"/>
  <c r="D110" i="13"/>
  <c r="E110" i="13"/>
  <c r="D111" i="13"/>
  <c r="E111" i="13"/>
  <c r="D112" i="13"/>
  <c r="E112" i="13"/>
  <c r="D113" i="13"/>
  <c r="E113" i="13"/>
  <c r="D114" i="13"/>
  <c r="E114" i="13"/>
  <c r="D115" i="13"/>
  <c r="E115" i="13"/>
  <c r="D116" i="13"/>
  <c r="E116" i="13"/>
  <c r="D117" i="13"/>
  <c r="E117" i="13"/>
  <c r="D118" i="13"/>
  <c r="E118" i="13"/>
  <c r="D119" i="13"/>
  <c r="E119" i="13"/>
  <c r="D120" i="13"/>
  <c r="E120" i="13"/>
  <c r="D121" i="13"/>
  <c r="E121" i="13"/>
  <c r="D122" i="13"/>
  <c r="E122" i="13"/>
  <c r="D123" i="13"/>
  <c r="E123" i="13"/>
  <c r="D124" i="13"/>
  <c r="E124" i="13"/>
  <c r="D125" i="13"/>
  <c r="E125" i="13"/>
  <c r="D126" i="13"/>
  <c r="E126" i="13"/>
  <c r="D127" i="13"/>
  <c r="E127" i="13"/>
  <c r="D128" i="13"/>
  <c r="E128" i="13"/>
  <c r="D129" i="13"/>
  <c r="E129" i="13"/>
  <c r="D130" i="13"/>
  <c r="E130" i="13"/>
  <c r="D131" i="13"/>
  <c r="E131" i="13"/>
  <c r="D132" i="13"/>
  <c r="E132" i="13"/>
  <c r="D133" i="13"/>
  <c r="E133" i="13"/>
  <c r="D134" i="13"/>
  <c r="E134" i="13"/>
  <c r="D135" i="13"/>
  <c r="E135" i="13"/>
  <c r="D136" i="13"/>
  <c r="E136" i="13"/>
  <c r="D137" i="13"/>
  <c r="E137" i="13"/>
  <c r="D138" i="13"/>
  <c r="E138" i="13"/>
  <c r="D139" i="13"/>
  <c r="E139" i="13"/>
  <c r="D140" i="13"/>
  <c r="E140" i="13"/>
  <c r="D141" i="13"/>
  <c r="E141" i="13"/>
  <c r="D142" i="13"/>
  <c r="E142" i="13"/>
  <c r="D143" i="13"/>
  <c r="E143" i="13"/>
  <c r="D144" i="13"/>
  <c r="E144" i="13"/>
  <c r="D145" i="13"/>
  <c r="E145" i="13"/>
  <c r="D146" i="13"/>
  <c r="E146" i="13"/>
  <c r="D147" i="13"/>
  <c r="E147" i="13"/>
  <c r="D148" i="13"/>
  <c r="E148" i="13"/>
  <c r="D149" i="13"/>
  <c r="E149" i="13"/>
  <c r="D150" i="13"/>
  <c r="E150" i="13"/>
  <c r="D151" i="13"/>
  <c r="E151" i="13"/>
  <c r="D152" i="13"/>
  <c r="E152" i="13"/>
  <c r="D153" i="13"/>
  <c r="E153" i="13"/>
  <c r="D154" i="13"/>
  <c r="E154" i="13"/>
  <c r="D155" i="13"/>
  <c r="E155" i="13"/>
  <c r="D156" i="13"/>
  <c r="E156" i="13"/>
  <c r="D157" i="13"/>
  <c r="E157" i="13"/>
  <c r="D158" i="13"/>
  <c r="E158" i="13"/>
  <c r="D159" i="13"/>
  <c r="E159" i="13"/>
  <c r="D160" i="13"/>
  <c r="E160" i="13"/>
  <c r="D161" i="13"/>
  <c r="E161" i="13"/>
  <c r="D162" i="13"/>
  <c r="E162" i="13"/>
  <c r="D163" i="13"/>
  <c r="E163" i="13"/>
  <c r="D164" i="13"/>
  <c r="E164" i="13"/>
  <c r="D165" i="13"/>
  <c r="E165" i="13"/>
  <c r="D166" i="13"/>
  <c r="E166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O18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3" i="11"/>
  <c r="O16" i="11"/>
  <c r="O15" i="11"/>
  <c r="O7" i="11"/>
  <c r="AE46" i="11"/>
  <c r="AE45" i="11"/>
  <c r="AE44" i="11"/>
  <c r="AE43" i="11"/>
  <c r="AE42" i="11"/>
  <c r="AE41" i="11"/>
  <c r="AE40" i="11"/>
  <c r="AE39" i="11"/>
  <c r="AE38" i="11"/>
  <c r="AE37" i="11"/>
  <c r="AE36" i="11"/>
  <c r="AE35" i="11"/>
  <c r="AE34" i="11"/>
  <c r="AE33" i="11"/>
  <c r="AE32" i="11"/>
  <c r="AE31" i="11"/>
  <c r="AE30" i="11"/>
  <c r="AE29" i="11"/>
  <c r="AE28" i="11"/>
  <c r="AE27" i="11"/>
  <c r="AE26" i="11"/>
  <c r="AE25" i="11"/>
  <c r="AE24" i="11"/>
  <c r="AE23" i="11"/>
  <c r="Y23" i="11" a="1"/>
  <c r="Y23" i="11" s="1"/>
  <c r="F9" i="11" s="1"/>
  <c r="O9" i="11" s="1"/>
  <c r="X23" i="11" a="1"/>
  <c r="X23" i="11" s="1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O16" i="10"/>
  <c r="AK24" i="10"/>
  <c r="AK25" i="10"/>
  <c r="AK26" i="10"/>
  <c r="AK27" i="10"/>
  <c r="AK28" i="10"/>
  <c r="AK29" i="10"/>
  <c r="AK30" i="10"/>
  <c r="AK31" i="10"/>
  <c r="AK32" i="10"/>
  <c r="AK33" i="10"/>
  <c r="AK34" i="10"/>
  <c r="AK35" i="10"/>
  <c r="AK36" i="10"/>
  <c r="AK37" i="10"/>
  <c r="AK38" i="10"/>
  <c r="AK39" i="10"/>
  <c r="AK40" i="10"/>
  <c r="AK41" i="10"/>
  <c r="AK42" i="10"/>
  <c r="AK43" i="10"/>
  <c r="AK44" i="10"/>
  <c r="AK45" i="10"/>
  <c r="AK46" i="10"/>
  <c r="AK23" i="10"/>
  <c r="D17" i="10"/>
  <c r="O7" i="10"/>
  <c r="L6" i="21"/>
  <c r="T8" i="21"/>
  <c r="E13" i="23" a="1"/>
  <c r="E13" i="23" s="1"/>
  <c r="E14" i="24" a="1"/>
  <c r="E14" i="24" s="1"/>
  <c r="M173" i="11"/>
  <c r="M172" i="11"/>
  <c r="M171" i="11"/>
  <c r="M170" i="11"/>
  <c r="M169" i="11"/>
  <c r="M168" i="11"/>
  <c r="M167" i="11"/>
  <c r="M166" i="11"/>
  <c r="M165" i="11"/>
  <c r="M164" i="11"/>
  <c r="M163" i="11"/>
  <c r="M162" i="11"/>
  <c r="M161" i="11"/>
  <c r="M160" i="11"/>
  <c r="M159" i="11"/>
  <c r="M158" i="11"/>
  <c r="M157" i="11"/>
  <c r="M156" i="11"/>
  <c r="M155" i="11"/>
  <c r="M154" i="11"/>
  <c r="M153" i="11"/>
  <c r="M152" i="11"/>
  <c r="M151" i="11"/>
  <c r="M150" i="11"/>
  <c r="M149" i="11"/>
  <c r="M148" i="11"/>
  <c r="M147" i="11"/>
  <c r="M146" i="11"/>
  <c r="M145" i="11"/>
  <c r="M144" i="11"/>
  <c r="M143" i="11"/>
  <c r="M142" i="11"/>
  <c r="M141" i="11"/>
  <c r="M140" i="11"/>
  <c r="M139" i="11"/>
  <c r="M138" i="11"/>
  <c r="M137" i="11"/>
  <c r="M136" i="11"/>
  <c r="M135" i="11"/>
  <c r="M134" i="11"/>
  <c r="M133" i="11"/>
  <c r="M132" i="11"/>
  <c r="M131" i="11"/>
  <c r="M130" i="11"/>
  <c r="M129" i="11"/>
  <c r="M128" i="11"/>
  <c r="M127" i="11"/>
  <c r="M126" i="11"/>
  <c r="M125" i="11"/>
  <c r="M124" i="11"/>
  <c r="M123" i="11"/>
  <c r="M122" i="11"/>
  <c r="M121" i="11"/>
  <c r="M120" i="11"/>
  <c r="M119" i="11"/>
  <c r="M118" i="11"/>
  <c r="M117" i="11"/>
  <c r="M116" i="11"/>
  <c r="M115" i="11"/>
  <c r="M114" i="11"/>
  <c r="M113" i="11"/>
  <c r="M112" i="11"/>
  <c r="M111" i="11"/>
  <c r="M110" i="11"/>
  <c r="M109" i="11"/>
  <c r="M108" i="11"/>
  <c r="M107" i="11"/>
  <c r="M106" i="11"/>
  <c r="M105" i="11"/>
  <c r="M104" i="11"/>
  <c r="M103" i="11"/>
  <c r="M102" i="11"/>
  <c r="M101" i="11"/>
  <c r="M100" i="11"/>
  <c r="M99" i="11"/>
  <c r="M98" i="11"/>
  <c r="M97" i="11"/>
  <c r="M96" i="11"/>
  <c r="M95" i="11"/>
  <c r="M94" i="11"/>
  <c r="M93" i="11"/>
  <c r="M92" i="11"/>
  <c r="M91" i="11"/>
  <c r="M90" i="11"/>
  <c r="M89" i="1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145" i="11"/>
  <c r="K146" i="11"/>
  <c r="K147" i="11"/>
  <c r="K148" i="11"/>
  <c r="K149" i="11"/>
  <c r="K150" i="11"/>
  <c r="K151" i="11"/>
  <c r="K152" i="11"/>
  <c r="K153" i="11"/>
  <c r="K154" i="11"/>
  <c r="K155" i="11"/>
  <c r="K156" i="11"/>
  <c r="K157" i="11"/>
  <c r="K158" i="11"/>
  <c r="K159" i="11"/>
  <c r="K160" i="11"/>
  <c r="K161" i="11"/>
  <c r="K162" i="11"/>
  <c r="K163" i="11"/>
  <c r="K164" i="11"/>
  <c r="K165" i="11"/>
  <c r="K166" i="11"/>
  <c r="K167" i="11"/>
  <c r="K168" i="11"/>
  <c r="K169" i="11"/>
  <c r="K170" i="11"/>
  <c r="K171" i="11"/>
  <c r="K172" i="11"/>
  <c r="K173" i="11"/>
  <c r="M5" i="23"/>
  <c r="L5" i="23"/>
  <c r="L7" i="24"/>
  <c r="M5" i="24"/>
  <c r="L5" i="24"/>
  <c r="N7" i="23"/>
  <c r="M7" i="23"/>
  <c r="L7" i="23"/>
  <c r="BV20" i="13" a="1"/>
  <c r="BV20" i="13" s="1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F54" i="15"/>
  <c r="G54" i="15"/>
  <c r="H54" i="15"/>
  <c r="I54" i="15"/>
  <c r="F55" i="15"/>
  <c r="G55" i="15"/>
  <c r="H55" i="15"/>
  <c r="I55" i="15"/>
  <c r="F56" i="15"/>
  <c r="G56" i="15"/>
  <c r="H56" i="15"/>
  <c r="I56" i="15"/>
  <c r="F57" i="15"/>
  <c r="G57" i="15"/>
  <c r="H57" i="15"/>
  <c r="I57" i="15"/>
  <c r="F58" i="15"/>
  <c r="G58" i="15"/>
  <c r="H58" i="15"/>
  <c r="I58" i="15"/>
  <c r="F59" i="15"/>
  <c r="G59" i="15"/>
  <c r="H59" i="15"/>
  <c r="I59" i="15"/>
  <c r="F60" i="15"/>
  <c r="G60" i="15"/>
  <c r="H60" i="15"/>
  <c r="I60" i="15"/>
  <c r="F61" i="15"/>
  <c r="G61" i="15"/>
  <c r="H61" i="15"/>
  <c r="I61" i="15"/>
  <c r="F62" i="15"/>
  <c r="G62" i="15"/>
  <c r="H62" i="15"/>
  <c r="I62" i="15"/>
  <c r="F63" i="15"/>
  <c r="G63" i="15"/>
  <c r="H63" i="15"/>
  <c r="I63" i="15"/>
  <c r="F64" i="15"/>
  <c r="G64" i="15"/>
  <c r="H64" i="15"/>
  <c r="I64" i="15"/>
  <c r="F65" i="15"/>
  <c r="G65" i="15"/>
  <c r="H65" i="15"/>
  <c r="I65" i="15"/>
  <c r="F66" i="15"/>
  <c r="G66" i="15"/>
  <c r="H66" i="15"/>
  <c r="I66" i="15"/>
  <c r="F67" i="15"/>
  <c r="G67" i="15"/>
  <c r="H67" i="15"/>
  <c r="I67" i="15"/>
  <c r="F68" i="15"/>
  <c r="G68" i="15"/>
  <c r="H68" i="15"/>
  <c r="I68" i="15"/>
  <c r="F69" i="15"/>
  <c r="G69" i="15"/>
  <c r="H69" i="15"/>
  <c r="I69" i="15"/>
  <c r="F70" i="15"/>
  <c r="G70" i="15"/>
  <c r="H70" i="15"/>
  <c r="I70" i="15"/>
  <c r="F71" i="15"/>
  <c r="G71" i="15"/>
  <c r="H71" i="15"/>
  <c r="I71" i="15"/>
  <c r="F72" i="15"/>
  <c r="G72" i="15"/>
  <c r="H72" i="15"/>
  <c r="I72" i="15"/>
  <c r="F73" i="15"/>
  <c r="G73" i="15"/>
  <c r="H73" i="15"/>
  <c r="I73" i="15"/>
  <c r="F74" i="15"/>
  <c r="G74" i="15"/>
  <c r="H74" i="15"/>
  <c r="I74" i="15"/>
  <c r="F75" i="15"/>
  <c r="G75" i="15"/>
  <c r="H75" i="15"/>
  <c r="I75" i="15"/>
  <c r="F76" i="15"/>
  <c r="G76" i="15"/>
  <c r="H76" i="15"/>
  <c r="I76" i="15"/>
  <c r="F77" i="15"/>
  <c r="G77" i="15"/>
  <c r="H77" i="15"/>
  <c r="I77" i="15"/>
  <c r="F78" i="15"/>
  <c r="G78" i="15"/>
  <c r="H78" i="15"/>
  <c r="I78" i="15"/>
  <c r="F79" i="15"/>
  <c r="G79" i="15"/>
  <c r="H79" i="15"/>
  <c r="I79" i="15"/>
  <c r="F80" i="15"/>
  <c r="G80" i="15"/>
  <c r="H80" i="15"/>
  <c r="I80" i="15"/>
  <c r="F81" i="15"/>
  <c r="G81" i="15"/>
  <c r="H81" i="15"/>
  <c r="I81" i="15"/>
  <c r="F82" i="15"/>
  <c r="G82" i="15"/>
  <c r="H82" i="15"/>
  <c r="I82" i="15"/>
  <c r="F83" i="15"/>
  <c r="G83" i="15"/>
  <c r="H83" i="15"/>
  <c r="I83" i="15"/>
  <c r="F84" i="15"/>
  <c r="G84" i="15"/>
  <c r="H84" i="15"/>
  <c r="I84" i="15"/>
  <c r="F85" i="15"/>
  <c r="G85" i="15"/>
  <c r="H85" i="15"/>
  <c r="I85" i="15"/>
  <c r="F86" i="15"/>
  <c r="G86" i="15"/>
  <c r="H86" i="15"/>
  <c r="I86" i="15"/>
  <c r="F87" i="15"/>
  <c r="G87" i="15"/>
  <c r="H87" i="15"/>
  <c r="I87" i="15"/>
  <c r="F88" i="15"/>
  <c r="G88" i="15"/>
  <c r="H88" i="15"/>
  <c r="I88" i="15"/>
  <c r="F89" i="15"/>
  <c r="G89" i="15"/>
  <c r="H89" i="15"/>
  <c r="I89" i="15"/>
  <c r="F90" i="15"/>
  <c r="G90" i="15"/>
  <c r="H90" i="15"/>
  <c r="I90" i="15"/>
  <c r="F91" i="15"/>
  <c r="G91" i="15"/>
  <c r="H91" i="15"/>
  <c r="I91" i="15"/>
  <c r="F92" i="15"/>
  <c r="G92" i="15"/>
  <c r="H92" i="15"/>
  <c r="I92" i="15"/>
  <c r="F93" i="15"/>
  <c r="G93" i="15"/>
  <c r="H93" i="15"/>
  <c r="I93" i="15"/>
  <c r="F94" i="15"/>
  <c r="G94" i="15"/>
  <c r="H94" i="15"/>
  <c r="I94" i="15"/>
  <c r="F95" i="15"/>
  <c r="G95" i="15"/>
  <c r="H95" i="15"/>
  <c r="I95" i="15"/>
  <c r="F96" i="15"/>
  <c r="G96" i="15"/>
  <c r="H96" i="15"/>
  <c r="I96" i="15"/>
  <c r="F97" i="15"/>
  <c r="G97" i="15"/>
  <c r="H97" i="15"/>
  <c r="I97" i="15"/>
  <c r="F98" i="15"/>
  <c r="G98" i="15"/>
  <c r="H98" i="15"/>
  <c r="I98" i="15"/>
  <c r="F99" i="15"/>
  <c r="G99" i="15"/>
  <c r="H99" i="15"/>
  <c r="I99" i="15"/>
  <c r="F100" i="15"/>
  <c r="G100" i="15"/>
  <c r="H100" i="15"/>
  <c r="I100" i="15"/>
  <c r="F101" i="15"/>
  <c r="G101" i="15"/>
  <c r="H101" i="15"/>
  <c r="I101" i="15"/>
  <c r="F102" i="15"/>
  <c r="G102" i="15"/>
  <c r="H102" i="15"/>
  <c r="I102" i="15"/>
  <c r="F103" i="15"/>
  <c r="G103" i="15"/>
  <c r="H103" i="15"/>
  <c r="I103" i="15"/>
  <c r="F104" i="15"/>
  <c r="G104" i="15"/>
  <c r="H104" i="15"/>
  <c r="I104" i="15"/>
  <c r="F105" i="15"/>
  <c r="G105" i="15"/>
  <c r="H105" i="15"/>
  <c r="I105" i="15"/>
  <c r="F106" i="15"/>
  <c r="G106" i="15"/>
  <c r="H106" i="15"/>
  <c r="I106" i="15"/>
  <c r="F107" i="15"/>
  <c r="G107" i="15"/>
  <c r="H107" i="15"/>
  <c r="I107" i="15"/>
  <c r="F108" i="15"/>
  <c r="G108" i="15"/>
  <c r="H108" i="15"/>
  <c r="I108" i="15"/>
  <c r="F109" i="15"/>
  <c r="G109" i="15"/>
  <c r="H109" i="15"/>
  <c r="I109" i="15"/>
  <c r="F110" i="15"/>
  <c r="G110" i="15"/>
  <c r="H110" i="15"/>
  <c r="I110" i="15"/>
  <c r="F111" i="15"/>
  <c r="G111" i="15"/>
  <c r="H111" i="15"/>
  <c r="I111" i="15"/>
  <c r="F112" i="15"/>
  <c r="G112" i="15"/>
  <c r="H112" i="15"/>
  <c r="I112" i="15"/>
  <c r="F113" i="15"/>
  <c r="G113" i="15"/>
  <c r="H113" i="15"/>
  <c r="I113" i="15"/>
  <c r="F114" i="15"/>
  <c r="G114" i="15"/>
  <c r="H114" i="15"/>
  <c r="I114" i="15"/>
  <c r="F115" i="15"/>
  <c r="G115" i="15"/>
  <c r="H115" i="15"/>
  <c r="I115" i="15"/>
  <c r="F116" i="15"/>
  <c r="G116" i="15"/>
  <c r="H116" i="15"/>
  <c r="I116" i="15"/>
  <c r="F117" i="15"/>
  <c r="G117" i="15"/>
  <c r="H117" i="15"/>
  <c r="I117" i="15"/>
  <c r="F118" i="15"/>
  <c r="G118" i="15"/>
  <c r="H118" i="15"/>
  <c r="I118" i="15"/>
  <c r="F119" i="15"/>
  <c r="G119" i="15"/>
  <c r="H119" i="15"/>
  <c r="I119" i="15"/>
  <c r="F120" i="15"/>
  <c r="G120" i="15"/>
  <c r="H120" i="15"/>
  <c r="I120" i="15"/>
  <c r="F121" i="15"/>
  <c r="G121" i="15"/>
  <c r="H121" i="15"/>
  <c r="I121" i="15"/>
  <c r="F122" i="15"/>
  <c r="G122" i="15"/>
  <c r="H122" i="15"/>
  <c r="I122" i="15"/>
  <c r="F123" i="15"/>
  <c r="G123" i="15"/>
  <c r="H123" i="15"/>
  <c r="I123" i="15"/>
  <c r="F124" i="15"/>
  <c r="G124" i="15"/>
  <c r="H124" i="15"/>
  <c r="I124" i="15"/>
  <c r="F125" i="15"/>
  <c r="G125" i="15"/>
  <c r="H125" i="15"/>
  <c r="I125" i="15"/>
  <c r="F126" i="15"/>
  <c r="G126" i="15"/>
  <c r="H126" i="15"/>
  <c r="I126" i="15"/>
  <c r="F127" i="15"/>
  <c r="G127" i="15"/>
  <c r="H127" i="15"/>
  <c r="I127" i="15"/>
  <c r="F128" i="15"/>
  <c r="G128" i="15"/>
  <c r="H128" i="15"/>
  <c r="I128" i="15"/>
  <c r="F129" i="15"/>
  <c r="G129" i="15"/>
  <c r="H129" i="15"/>
  <c r="I129" i="15"/>
  <c r="F130" i="15"/>
  <c r="G130" i="15"/>
  <c r="H130" i="15"/>
  <c r="I130" i="15"/>
  <c r="F131" i="15"/>
  <c r="G131" i="15"/>
  <c r="H131" i="15"/>
  <c r="I131" i="15"/>
  <c r="F132" i="15"/>
  <c r="G132" i="15"/>
  <c r="H132" i="15"/>
  <c r="I132" i="15"/>
  <c r="F133" i="15"/>
  <c r="G133" i="15"/>
  <c r="H133" i="15"/>
  <c r="I133" i="15"/>
  <c r="F134" i="15"/>
  <c r="G134" i="15"/>
  <c r="H134" i="15"/>
  <c r="I134" i="15"/>
  <c r="F135" i="15"/>
  <c r="G135" i="15"/>
  <c r="H135" i="15"/>
  <c r="I135" i="15"/>
  <c r="F136" i="15"/>
  <c r="G136" i="15"/>
  <c r="H136" i="15"/>
  <c r="I136" i="15"/>
  <c r="F137" i="15"/>
  <c r="G137" i="15"/>
  <c r="H137" i="15"/>
  <c r="I137" i="15"/>
  <c r="F138" i="15"/>
  <c r="G138" i="15"/>
  <c r="H138" i="15"/>
  <c r="I138" i="15"/>
  <c r="F139" i="15"/>
  <c r="G139" i="15"/>
  <c r="H139" i="15"/>
  <c r="I139" i="15"/>
  <c r="F140" i="15"/>
  <c r="G140" i="15"/>
  <c r="H140" i="15"/>
  <c r="I140" i="15"/>
  <c r="F141" i="15"/>
  <c r="G141" i="15"/>
  <c r="H141" i="15"/>
  <c r="I141" i="15"/>
  <c r="F142" i="15"/>
  <c r="G142" i="15"/>
  <c r="H142" i="15"/>
  <c r="I142" i="15"/>
  <c r="F143" i="15"/>
  <c r="G143" i="15"/>
  <c r="H143" i="15"/>
  <c r="I143" i="15"/>
  <c r="F144" i="15"/>
  <c r="G144" i="15"/>
  <c r="H144" i="15"/>
  <c r="I144" i="15"/>
  <c r="F145" i="15"/>
  <c r="G145" i="15"/>
  <c r="H145" i="15"/>
  <c r="I145" i="15"/>
  <c r="F146" i="15"/>
  <c r="G146" i="15"/>
  <c r="H146" i="15"/>
  <c r="I146" i="15"/>
  <c r="F147" i="15"/>
  <c r="G147" i="15"/>
  <c r="H147" i="15"/>
  <c r="I147" i="15"/>
  <c r="F148" i="15"/>
  <c r="G148" i="15"/>
  <c r="H148" i="15"/>
  <c r="I148" i="15"/>
  <c r="F149" i="15"/>
  <c r="G149" i="15"/>
  <c r="H149" i="15"/>
  <c r="I149" i="15"/>
  <c r="F150" i="15"/>
  <c r="G150" i="15"/>
  <c r="H150" i="15"/>
  <c r="I150" i="15"/>
  <c r="F151" i="15"/>
  <c r="G151" i="15"/>
  <c r="H151" i="15"/>
  <c r="I151" i="15"/>
  <c r="F152" i="15"/>
  <c r="G152" i="15"/>
  <c r="H152" i="15"/>
  <c r="I152" i="15"/>
  <c r="F153" i="15"/>
  <c r="G153" i="15"/>
  <c r="H153" i="15"/>
  <c r="I153" i="15"/>
  <c r="F154" i="15"/>
  <c r="G154" i="15"/>
  <c r="H154" i="15"/>
  <c r="I154" i="15"/>
  <c r="F155" i="15"/>
  <c r="G155" i="15"/>
  <c r="H155" i="15"/>
  <c r="I155" i="15"/>
  <c r="F156" i="15"/>
  <c r="G156" i="15"/>
  <c r="H156" i="15"/>
  <c r="I156" i="15"/>
  <c r="F157" i="15"/>
  <c r="G157" i="15"/>
  <c r="H157" i="15"/>
  <c r="I157" i="15"/>
  <c r="F158" i="15"/>
  <c r="G158" i="15"/>
  <c r="H158" i="15"/>
  <c r="I158" i="15"/>
  <c r="F159" i="15"/>
  <c r="G159" i="15"/>
  <c r="H159" i="15"/>
  <c r="I159" i="15"/>
  <c r="F160" i="15"/>
  <c r="G160" i="15"/>
  <c r="H160" i="15"/>
  <c r="I160" i="15"/>
  <c r="F161" i="15"/>
  <c r="G161" i="15"/>
  <c r="H161" i="15"/>
  <c r="I161" i="15"/>
  <c r="F162" i="15"/>
  <c r="G162" i="15"/>
  <c r="H162" i="15"/>
  <c r="I162" i="15"/>
  <c r="F163" i="15"/>
  <c r="G163" i="15"/>
  <c r="H163" i="15"/>
  <c r="I163" i="15"/>
  <c r="F164" i="15"/>
  <c r="G164" i="15"/>
  <c r="H164" i="15"/>
  <c r="I164" i="15"/>
  <c r="F165" i="15"/>
  <c r="G165" i="15"/>
  <c r="H165" i="15"/>
  <c r="I165" i="15"/>
  <c r="F166" i="15"/>
  <c r="G166" i="15"/>
  <c r="H166" i="15"/>
  <c r="I166" i="15"/>
  <c r="F167" i="15"/>
  <c r="G167" i="15"/>
  <c r="H167" i="15"/>
  <c r="I167" i="15"/>
  <c r="F168" i="15"/>
  <c r="G168" i="15"/>
  <c r="H168" i="15"/>
  <c r="I168" i="15"/>
  <c r="F169" i="15"/>
  <c r="G169" i="15"/>
  <c r="H169" i="15"/>
  <c r="I169" i="15"/>
  <c r="F170" i="15"/>
  <c r="G170" i="15"/>
  <c r="H170" i="15"/>
  <c r="I170" i="15"/>
  <c r="AG14" i="15" a="1"/>
  <c r="AG14" i="15" s="1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D7" i="18"/>
  <c r="B3" i="9"/>
  <c r="C3" i="9"/>
  <c r="D6" i="11" s="1"/>
  <c r="M32" i="26" l="1"/>
  <c r="G32" i="26"/>
  <c r="L32" i="26"/>
  <c r="G31" i="26"/>
  <c r="L31" i="26"/>
  <c r="M31" i="26"/>
  <c r="M30" i="26"/>
  <c r="L23" i="26"/>
  <c r="G29" i="26"/>
  <c r="G24" i="26"/>
  <c r="O24" i="26" s="1"/>
  <c r="G26" i="26"/>
  <c r="G25" i="26"/>
  <c r="O25" i="26" s="1"/>
  <c r="G27" i="26"/>
  <c r="G28" i="26"/>
  <c r="G30" i="26"/>
  <c r="N30" i="26" s="1"/>
  <c r="G23" i="26"/>
  <c r="N23" i="26" s="1"/>
  <c r="L28" i="26"/>
  <c r="L27" i="26"/>
  <c r="M27" i="26"/>
  <c r="L26" i="26"/>
  <c r="L25" i="26"/>
  <c r="L30" i="26"/>
  <c r="M28" i="26"/>
  <c r="L29" i="26"/>
  <c r="M26" i="26"/>
  <c r="M25" i="26"/>
  <c r="B9" i="26"/>
  <c r="O16" i="26"/>
  <c r="F15" i="26"/>
  <c r="N15" i="26" s="1"/>
  <c r="N18" i="26"/>
  <c r="J23" i="26"/>
  <c r="M23" i="26"/>
  <c r="K23" i="26"/>
  <c r="L160" i="26"/>
  <c r="L140" i="26"/>
  <c r="L120" i="26"/>
  <c r="L100" i="26"/>
  <c r="L80" i="26"/>
  <c r="L60" i="26"/>
  <c r="L40" i="26"/>
  <c r="M169" i="26"/>
  <c r="M149" i="26"/>
  <c r="M129" i="26"/>
  <c r="M109" i="26"/>
  <c r="M89" i="26"/>
  <c r="M69" i="26"/>
  <c r="M49" i="26"/>
  <c r="M29" i="26"/>
  <c r="L158" i="26"/>
  <c r="L138" i="26"/>
  <c r="L118" i="26"/>
  <c r="L98" i="26"/>
  <c r="L78" i="26"/>
  <c r="L58" i="26"/>
  <c r="L38" i="26"/>
  <c r="M167" i="26"/>
  <c r="M147" i="26"/>
  <c r="M127" i="26"/>
  <c r="M107" i="26"/>
  <c r="M87" i="26"/>
  <c r="M67" i="26"/>
  <c r="M47" i="26"/>
  <c r="O13" i="26"/>
  <c r="O9" i="26"/>
  <c r="L24" i="26"/>
  <c r="M24" i="26"/>
  <c r="J24" i="26"/>
  <c r="K24" i="26"/>
  <c r="K8" i="15"/>
  <c r="K7" i="15" s="1"/>
  <c r="BM9" i="13"/>
  <c r="BL9" i="13"/>
  <c r="BE9" i="13"/>
  <c r="BD9" i="13"/>
  <c r="BC9" i="13"/>
  <c r="BB9" i="13"/>
  <c r="BA9" i="13"/>
  <c r="AZ9" i="13"/>
  <c r="AS9" i="13"/>
  <c r="AR9" i="13"/>
  <c r="AY9" i="13"/>
  <c r="AX9" i="13"/>
  <c r="AW9" i="13"/>
  <c r="AV9" i="13"/>
  <c r="BO9" i="13"/>
  <c r="AU9" i="13"/>
  <c r="BS9" i="13"/>
  <c r="BR9" i="13"/>
  <c r="BQ9" i="13"/>
  <c r="BP9" i="13"/>
  <c r="BN9" i="13"/>
  <c r="AT9" i="13"/>
  <c r="BK9" i="13"/>
  <c r="AQ9" i="13"/>
  <c r="BJ9" i="13"/>
  <c r="AP9" i="13"/>
  <c r="BI9" i="13"/>
  <c r="AO9" i="13"/>
  <c r="BH9" i="13"/>
  <c r="AN9" i="13"/>
  <c r="BG9" i="13"/>
  <c r="AM9" i="13"/>
  <c r="BF9" i="13"/>
  <c r="AL9" i="13"/>
  <c r="AD9" i="13"/>
  <c r="AC9" i="13"/>
  <c r="AB9" i="13"/>
  <c r="AA9" i="13"/>
  <c r="Z9" i="13"/>
  <c r="Y9" i="13"/>
  <c r="X9" i="13"/>
  <c r="V9" i="13"/>
  <c r="U9" i="13"/>
  <c r="T9" i="13"/>
  <c r="S9" i="13"/>
  <c r="R9" i="13"/>
  <c r="AK9" i="13"/>
  <c r="AJ9" i="13"/>
  <c r="P9" i="13"/>
  <c r="W9" i="13"/>
  <c r="Q9" i="13"/>
  <c r="AI9" i="13"/>
  <c r="O9" i="13"/>
  <c r="AH9" i="13"/>
  <c r="N9" i="13"/>
  <c r="AG9" i="13"/>
  <c r="M9" i="13"/>
  <c r="AF9" i="13"/>
  <c r="L9" i="13"/>
  <c r="J9" i="13"/>
  <c r="AE9" i="13"/>
  <c r="K9" i="13"/>
  <c r="H8" i="13"/>
  <c r="D6" i="10"/>
  <c r="T11" i="21" a="1"/>
  <c r="T11" i="21" s="1"/>
  <c r="B8" i="21"/>
  <c r="O7" i="23"/>
  <c r="O7" i="24"/>
  <c r="B6" i="10"/>
  <c r="B6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O30" i="26" l="1"/>
  <c r="N25" i="26"/>
  <c r="O29" i="26"/>
  <c r="N29" i="26"/>
  <c r="O2" i="26"/>
  <c r="O23" i="26"/>
  <c r="N24" i="26"/>
  <c r="O18" i="10"/>
  <c r="O13" i="10"/>
  <c r="O15" i="10"/>
  <c r="AE23" i="10" a="1"/>
  <c r="AE23" i="10" s="1"/>
  <c r="F9" i="10" s="1"/>
  <c r="O9" i="10" s="1"/>
  <c r="AD23" i="10" a="1"/>
  <c r="AD23" i="10" s="1"/>
  <c r="AD11" i="21" a="1"/>
  <c r="AD11" i="21" s="1"/>
  <c r="B5" i="6"/>
  <c r="H8" i="21"/>
  <c r="H6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40" i="21"/>
  <c r="F41" i="21"/>
  <c r="F42" i="21"/>
  <c r="F43" i="21"/>
  <c r="F44" i="21"/>
  <c r="F45" i="21"/>
  <c r="F46" i="21"/>
  <c r="F47" i="21"/>
  <c r="F48" i="21"/>
  <c r="F49" i="21"/>
  <c r="F50" i="21"/>
  <c r="F51" i="21"/>
  <c r="F52" i="21"/>
  <c r="F53" i="21"/>
  <c r="F54" i="21"/>
  <c r="F55" i="21"/>
  <c r="F56" i="21"/>
  <c r="F57" i="21"/>
  <c r="F58" i="21"/>
  <c r="F59" i="21"/>
  <c r="F60" i="21"/>
  <c r="F61" i="21"/>
  <c r="F62" i="21"/>
  <c r="F63" i="21"/>
  <c r="F64" i="21"/>
  <c r="F65" i="21"/>
  <c r="F66" i="21"/>
  <c r="F67" i="21"/>
  <c r="F68" i="21"/>
  <c r="F69" i="21"/>
  <c r="F70" i="21"/>
  <c r="F71" i="21"/>
  <c r="F72" i="21"/>
  <c r="F73" i="21"/>
  <c r="F74" i="21"/>
  <c r="F75" i="21"/>
  <c r="F76" i="21"/>
  <c r="F77" i="21"/>
  <c r="F78" i="21"/>
  <c r="F79" i="21"/>
  <c r="F80" i="21"/>
  <c r="F81" i="21"/>
  <c r="F82" i="21"/>
  <c r="F83" i="21"/>
  <c r="F84" i="21"/>
  <c r="F85" i="21"/>
  <c r="F86" i="21"/>
  <c r="F87" i="21"/>
  <c r="F88" i="21"/>
  <c r="F89" i="21"/>
  <c r="F90" i="21"/>
  <c r="F91" i="21"/>
  <c r="F92" i="21"/>
  <c r="F93" i="21"/>
  <c r="F94" i="21"/>
  <c r="F95" i="21"/>
  <c r="F96" i="21"/>
  <c r="F97" i="21"/>
  <c r="F98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D11" i="21"/>
  <c r="C11" i="21" s="1"/>
  <c r="D12" i="21"/>
  <c r="C12" i="21" s="1"/>
  <c r="F11" i="21"/>
  <c r="D13" i="21"/>
  <c r="C13" i="21" s="1"/>
  <c r="D14" i="21"/>
  <c r="C14" i="21" s="1"/>
  <c r="D15" i="21"/>
  <c r="C15" i="21" s="1"/>
  <c r="D16" i="21"/>
  <c r="C16" i="21" s="1"/>
  <c r="D17" i="21"/>
  <c r="C17" i="21" s="1"/>
  <c r="D18" i="21"/>
  <c r="C18" i="21" s="1"/>
  <c r="D19" i="21"/>
  <c r="C19" i="21" s="1"/>
  <c r="D20" i="21"/>
  <c r="D21" i="21"/>
  <c r="C21" i="21" s="1"/>
  <c r="D22" i="21"/>
  <c r="C22" i="21" s="1"/>
  <c r="D23" i="21"/>
  <c r="C23" i="21" s="1"/>
  <c r="D24" i="21"/>
  <c r="C24" i="21" s="1"/>
  <c r="D25" i="21"/>
  <c r="C25" i="21" s="1"/>
  <c r="D26" i="21"/>
  <c r="C26" i="21" s="1"/>
  <c r="D27" i="21"/>
  <c r="C27" i="21" s="1"/>
  <c r="D28" i="21"/>
  <c r="C28" i="21" s="1"/>
  <c r="D29" i="21"/>
  <c r="C29" i="21" s="1"/>
  <c r="D30" i="21"/>
  <c r="C30" i="21" s="1"/>
  <c r="D31" i="21"/>
  <c r="C31" i="21" s="1"/>
  <c r="D32" i="21"/>
  <c r="C32" i="21" s="1"/>
  <c r="D33" i="21"/>
  <c r="C33" i="21" s="1"/>
  <c r="D34" i="21"/>
  <c r="C34" i="21" s="1"/>
  <c r="D35" i="21"/>
  <c r="C35" i="21" s="1"/>
  <c r="D36" i="21"/>
  <c r="C36" i="21" s="1"/>
  <c r="D37" i="21"/>
  <c r="C37" i="21" s="1"/>
  <c r="D38" i="21"/>
  <c r="C38" i="21" s="1"/>
  <c r="D39" i="21"/>
  <c r="C39" i="21" s="1"/>
  <c r="D40" i="21"/>
  <c r="C40" i="21" s="1"/>
  <c r="D41" i="21"/>
  <c r="C41" i="21" s="1"/>
  <c r="D42" i="21"/>
  <c r="C42" i="21" s="1"/>
  <c r="D43" i="21"/>
  <c r="C43" i="21" s="1"/>
  <c r="D44" i="21"/>
  <c r="C44" i="21" s="1"/>
  <c r="D45" i="21"/>
  <c r="C45" i="21" s="1"/>
  <c r="D46" i="21"/>
  <c r="C46" i="21" s="1"/>
  <c r="D47" i="21"/>
  <c r="C47" i="21" s="1"/>
  <c r="D48" i="21"/>
  <c r="C48" i="21" s="1"/>
  <c r="D49" i="21"/>
  <c r="C49" i="21" s="1"/>
  <c r="D50" i="21"/>
  <c r="C50" i="21" s="1"/>
  <c r="D51" i="21"/>
  <c r="C51" i="21" s="1"/>
  <c r="D52" i="21"/>
  <c r="C52" i="21" s="1"/>
  <c r="D53" i="21"/>
  <c r="C53" i="21" s="1"/>
  <c r="D54" i="21"/>
  <c r="C54" i="21" s="1"/>
  <c r="D55" i="21"/>
  <c r="C55" i="21" s="1"/>
  <c r="D56" i="21"/>
  <c r="C56" i="21" s="1"/>
  <c r="D57" i="21"/>
  <c r="C57" i="21" s="1"/>
  <c r="D58" i="21"/>
  <c r="C58" i="21" s="1"/>
  <c r="D59" i="21"/>
  <c r="C59" i="21" s="1"/>
  <c r="D60" i="21"/>
  <c r="C60" i="21" s="1"/>
  <c r="D61" i="21"/>
  <c r="C61" i="21" s="1"/>
  <c r="D62" i="21"/>
  <c r="C62" i="21" s="1"/>
  <c r="D63" i="21"/>
  <c r="C63" i="21" s="1"/>
  <c r="D64" i="21"/>
  <c r="C64" i="21" s="1"/>
  <c r="D65" i="21"/>
  <c r="C65" i="21" s="1"/>
  <c r="D66" i="21"/>
  <c r="C66" i="21" s="1"/>
  <c r="D67" i="21"/>
  <c r="C67" i="21" s="1"/>
  <c r="D68" i="21"/>
  <c r="C68" i="21" s="1"/>
  <c r="D69" i="21"/>
  <c r="C69" i="21" s="1"/>
  <c r="D70" i="21"/>
  <c r="C70" i="21" s="1"/>
  <c r="D71" i="21"/>
  <c r="C71" i="21" s="1"/>
  <c r="D72" i="21"/>
  <c r="C72" i="21" s="1"/>
  <c r="D73" i="21"/>
  <c r="C73" i="21" s="1"/>
  <c r="D74" i="21"/>
  <c r="C74" i="21" s="1"/>
  <c r="D75" i="21"/>
  <c r="C75" i="21" s="1"/>
  <c r="D76" i="21"/>
  <c r="C76" i="21" s="1"/>
  <c r="D77" i="21"/>
  <c r="C77" i="21" s="1"/>
  <c r="D78" i="21"/>
  <c r="C78" i="21" s="1"/>
  <c r="D79" i="21"/>
  <c r="C79" i="21" s="1"/>
  <c r="D80" i="21"/>
  <c r="C80" i="21" s="1"/>
  <c r="D81" i="21"/>
  <c r="C81" i="21" s="1"/>
  <c r="D82" i="21"/>
  <c r="C82" i="21" s="1"/>
  <c r="D83" i="21"/>
  <c r="C83" i="21" s="1"/>
  <c r="D84" i="21"/>
  <c r="C84" i="21" s="1"/>
  <c r="D85" i="21"/>
  <c r="C85" i="21" s="1"/>
  <c r="D86" i="21"/>
  <c r="C86" i="21" s="1"/>
  <c r="D87" i="21"/>
  <c r="C87" i="21" s="1"/>
  <c r="D88" i="21"/>
  <c r="C88" i="21" s="1"/>
  <c r="D89" i="21"/>
  <c r="C89" i="21" s="1"/>
  <c r="D90" i="21"/>
  <c r="C90" i="21" s="1"/>
  <c r="D91" i="21"/>
  <c r="C91" i="21" s="1"/>
  <c r="D92" i="21"/>
  <c r="D93" i="21"/>
  <c r="C93" i="21" s="1"/>
  <c r="D94" i="21"/>
  <c r="C94" i="21" s="1"/>
  <c r="D95" i="21"/>
  <c r="C95" i="21" s="1"/>
  <c r="D96" i="21"/>
  <c r="C96" i="21" s="1"/>
  <c r="D97" i="21"/>
  <c r="C97" i="21" s="1"/>
  <c r="D98" i="21"/>
  <c r="C98" i="21" s="1"/>
  <c r="D99" i="21"/>
  <c r="C99" i="21" s="1"/>
  <c r="D100" i="21"/>
  <c r="C100" i="21" s="1"/>
  <c r="D101" i="21"/>
  <c r="C101" i="21" s="1"/>
  <c r="D102" i="21"/>
  <c r="C102" i="21" s="1"/>
  <c r="D103" i="21"/>
  <c r="C103" i="21" s="1"/>
  <c r="D104" i="21"/>
  <c r="C104" i="21" s="1"/>
  <c r="D105" i="21"/>
  <c r="C105" i="21" s="1"/>
  <c r="D106" i="21"/>
  <c r="C106" i="21" s="1"/>
  <c r="D107" i="21"/>
  <c r="C107" i="21" s="1"/>
  <c r="D108" i="21"/>
  <c r="C108" i="21" s="1"/>
  <c r="D109" i="21"/>
  <c r="C109" i="21" s="1"/>
  <c r="D110" i="21"/>
  <c r="C110" i="21" s="1"/>
  <c r="D111" i="21"/>
  <c r="C111" i="21" s="1"/>
  <c r="D112" i="21"/>
  <c r="C112" i="21" s="1"/>
  <c r="D113" i="21"/>
  <c r="C113" i="21" s="1"/>
  <c r="D114" i="21"/>
  <c r="C114" i="21" s="1"/>
  <c r="D115" i="21"/>
  <c r="C115" i="21" s="1"/>
  <c r="D116" i="21"/>
  <c r="C116" i="21" s="1"/>
  <c r="D117" i="21"/>
  <c r="C117" i="21" s="1"/>
  <c r="D118" i="21"/>
  <c r="C118" i="21" s="1"/>
  <c r="D119" i="21"/>
  <c r="C119" i="21" s="1"/>
  <c r="D120" i="21"/>
  <c r="C120" i="21" s="1"/>
  <c r="D121" i="21"/>
  <c r="C121" i="21" s="1"/>
  <c r="D122" i="21"/>
  <c r="C122" i="21" s="1"/>
  <c r="D123" i="21"/>
  <c r="C123" i="21" s="1"/>
  <c r="D124" i="21"/>
  <c r="C124" i="21" s="1"/>
  <c r="D125" i="21"/>
  <c r="C125" i="21" s="1"/>
  <c r="D126" i="21"/>
  <c r="C126" i="21" s="1"/>
  <c r="D127" i="21"/>
  <c r="C127" i="21" s="1"/>
  <c r="D128" i="21"/>
  <c r="C128" i="21" s="1"/>
  <c r="D129" i="21"/>
  <c r="C129" i="21" s="1"/>
  <c r="D130" i="21"/>
  <c r="C130" i="21" s="1"/>
  <c r="D131" i="21"/>
  <c r="C131" i="21" s="1"/>
  <c r="D132" i="21"/>
  <c r="C132" i="21" s="1"/>
  <c r="D133" i="21"/>
  <c r="C133" i="21" s="1"/>
  <c r="D134" i="21"/>
  <c r="C134" i="21" s="1"/>
  <c r="D135" i="21"/>
  <c r="C135" i="21" s="1"/>
  <c r="D136" i="21"/>
  <c r="C136" i="21" s="1"/>
  <c r="D137" i="21"/>
  <c r="C137" i="21" s="1"/>
  <c r="D138" i="21"/>
  <c r="C138" i="21" s="1"/>
  <c r="D139" i="21"/>
  <c r="C139" i="21" s="1"/>
  <c r="D140" i="21"/>
  <c r="C140" i="21" s="1"/>
  <c r="D141" i="21"/>
  <c r="C141" i="21" s="1"/>
  <c r="D142" i="21"/>
  <c r="C142" i="21" s="1"/>
  <c r="D143" i="21"/>
  <c r="C143" i="21" s="1"/>
  <c r="D144" i="21"/>
  <c r="C144" i="21" s="1"/>
  <c r="D145" i="21"/>
  <c r="C145" i="21" s="1"/>
  <c r="D146" i="21"/>
  <c r="C146" i="21" s="1"/>
  <c r="D147" i="21"/>
  <c r="C147" i="21" s="1"/>
  <c r="D148" i="21"/>
  <c r="C148" i="21" s="1"/>
  <c r="D149" i="21"/>
  <c r="C149" i="21" s="1"/>
  <c r="D150" i="21"/>
  <c r="C150" i="21" s="1"/>
  <c r="D151" i="21"/>
  <c r="C151" i="21" s="1"/>
  <c r="D152" i="21"/>
  <c r="C152" i="21" s="1"/>
  <c r="D153" i="21"/>
  <c r="C153" i="21" s="1"/>
  <c r="D154" i="21"/>
  <c r="C154" i="21" s="1"/>
  <c r="D155" i="21"/>
  <c r="C155" i="21" s="1"/>
  <c r="D156" i="21"/>
  <c r="D157" i="21"/>
  <c r="C157" i="21" s="1"/>
  <c r="D158" i="21"/>
  <c r="C158" i="21" s="1"/>
  <c r="D159" i="21"/>
  <c r="C159" i="21" s="1"/>
  <c r="D160" i="21"/>
  <c r="C160" i="21" s="1"/>
  <c r="D161" i="21"/>
  <c r="C161" i="21" s="1"/>
  <c r="AE11" i="21" a="1"/>
  <c r="AE11" i="21" s="1"/>
  <c r="L8" i="21" s="1"/>
  <c r="B48" i="18"/>
  <c r="B49" i="18"/>
  <c r="B50" i="18"/>
  <c r="B51" i="18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70" i="18"/>
  <c r="B71" i="18"/>
  <c r="B72" i="18"/>
  <c r="B73" i="18"/>
  <c r="B74" i="18"/>
  <c r="B75" i="18"/>
  <c r="B76" i="18"/>
  <c r="B77" i="18"/>
  <c r="B78" i="18"/>
  <c r="B79" i="18"/>
  <c r="B80" i="18"/>
  <c r="B81" i="18"/>
  <c r="B82" i="18"/>
  <c r="B83" i="18"/>
  <c r="B84" i="18"/>
  <c r="B85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W10" i="18" a="1"/>
  <c r="W10" i="18" s="1"/>
  <c r="H5" i="18" s="1"/>
  <c r="V10" i="18" a="1"/>
  <c r="V10" i="18" s="1"/>
  <c r="S148" i="18" l="1"/>
  <c r="T148" i="18"/>
  <c r="R148" i="18"/>
  <c r="Q148" i="18"/>
  <c r="R128" i="18"/>
  <c r="Q128" i="18"/>
  <c r="T128" i="18"/>
  <c r="S128" i="18"/>
  <c r="T108" i="18"/>
  <c r="S108" i="18"/>
  <c r="Q108" i="18"/>
  <c r="R108" i="18"/>
  <c r="Q88" i="18"/>
  <c r="T88" i="18"/>
  <c r="S88" i="18"/>
  <c r="R88" i="18"/>
  <c r="T48" i="18"/>
  <c r="S48" i="18"/>
  <c r="Q48" i="18"/>
  <c r="R48" i="18"/>
  <c r="S147" i="18"/>
  <c r="T147" i="18"/>
  <c r="Q147" i="18"/>
  <c r="R147" i="18"/>
  <c r="R127" i="18"/>
  <c r="Q127" i="18"/>
  <c r="T127" i="18"/>
  <c r="S127" i="18"/>
  <c r="T107" i="18"/>
  <c r="S107" i="18"/>
  <c r="Q107" i="18"/>
  <c r="R107" i="18"/>
  <c r="T67" i="18"/>
  <c r="S67" i="18"/>
  <c r="R67" i="18"/>
  <c r="Q67" i="18"/>
  <c r="S146" i="18"/>
  <c r="T146" i="18"/>
  <c r="Q146" i="18"/>
  <c r="R146" i="18"/>
  <c r="Q126" i="18"/>
  <c r="R126" i="18"/>
  <c r="S126" i="18"/>
  <c r="T126" i="18"/>
  <c r="R106" i="18"/>
  <c r="T106" i="18"/>
  <c r="S106" i="18"/>
  <c r="Q106" i="18"/>
  <c r="T66" i="18"/>
  <c r="S66" i="18"/>
  <c r="Q66" i="18"/>
  <c r="R66" i="18"/>
  <c r="S145" i="18"/>
  <c r="R145" i="18"/>
  <c r="Q145" i="18"/>
  <c r="T145" i="18"/>
  <c r="Q125" i="18"/>
  <c r="R125" i="18"/>
  <c r="S125" i="18"/>
  <c r="T125" i="18"/>
  <c r="R105" i="18"/>
  <c r="Q105" i="18"/>
  <c r="T105" i="18"/>
  <c r="S105" i="18"/>
  <c r="Q65" i="18"/>
  <c r="T65" i="18"/>
  <c r="S65" i="18"/>
  <c r="R65" i="18"/>
  <c r="S144" i="18"/>
  <c r="R144" i="18"/>
  <c r="Q144" i="18"/>
  <c r="T144" i="18"/>
  <c r="S124" i="18"/>
  <c r="Q124" i="18"/>
  <c r="R124" i="18"/>
  <c r="T124" i="18"/>
  <c r="R104" i="18"/>
  <c r="Q104" i="18"/>
  <c r="T104" i="18"/>
  <c r="S104" i="18"/>
  <c r="Q64" i="18"/>
  <c r="T64" i="18"/>
  <c r="S64" i="18"/>
  <c r="R64" i="18"/>
  <c r="Q143" i="18"/>
  <c r="T143" i="18"/>
  <c r="S143" i="18"/>
  <c r="R143" i="18"/>
  <c r="Q123" i="18"/>
  <c r="S123" i="18"/>
  <c r="R123" i="18"/>
  <c r="T123" i="18"/>
  <c r="Q103" i="18"/>
  <c r="S103" i="18"/>
  <c r="T103" i="18"/>
  <c r="R103" i="18"/>
  <c r="Q63" i="18"/>
  <c r="T63" i="18"/>
  <c r="S63" i="18"/>
  <c r="R63" i="18"/>
  <c r="Q142" i="18"/>
  <c r="R142" i="18"/>
  <c r="T142" i="18"/>
  <c r="S142" i="18"/>
  <c r="Q122" i="18"/>
  <c r="R122" i="18"/>
  <c r="S122" i="18"/>
  <c r="T122" i="18"/>
  <c r="Q102" i="18"/>
  <c r="R102" i="18"/>
  <c r="S102" i="18"/>
  <c r="T102" i="18"/>
  <c r="Q82" i="18"/>
  <c r="R82" i="18"/>
  <c r="S82" i="18"/>
  <c r="T82" i="18"/>
  <c r="Q62" i="18"/>
  <c r="R62" i="18"/>
  <c r="T62" i="18"/>
  <c r="S62" i="18"/>
  <c r="Q141" i="18"/>
  <c r="R141" i="18"/>
  <c r="T141" i="18"/>
  <c r="S141" i="18"/>
  <c r="Q121" i="18"/>
  <c r="R121" i="18"/>
  <c r="S121" i="18"/>
  <c r="T121" i="18"/>
  <c r="Q101" i="18"/>
  <c r="R101" i="18"/>
  <c r="S101" i="18"/>
  <c r="T101" i="18"/>
  <c r="Q81" i="18"/>
  <c r="R81" i="18"/>
  <c r="T81" i="18"/>
  <c r="S81" i="18"/>
  <c r="Q61" i="18"/>
  <c r="R61" i="18"/>
  <c r="T61" i="18"/>
  <c r="S61" i="18"/>
  <c r="Q160" i="18"/>
  <c r="R160" i="18"/>
  <c r="S160" i="18"/>
  <c r="T160" i="18"/>
  <c r="Q140" i="18"/>
  <c r="R140" i="18"/>
  <c r="T140" i="18"/>
  <c r="S140" i="18"/>
  <c r="Q120" i="18"/>
  <c r="R120" i="18"/>
  <c r="T120" i="18"/>
  <c r="S120" i="18"/>
  <c r="Q100" i="18"/>
  <c r="R100" i="18"/>
  <c r="S100" i="18"/>
  <c r="T100" i="18"/>
  <c r="Q80" i="18"/>
  <c r="R80" i="18"/>
  <c r="T80" i="18"/>
  <c r="S80" i="18"/>
  <c r="Q60" i="18"/>
  <c r="R60" i="18"/>
  <c r="T60" i="18"/>
  <c r="S60" i="18"/>
  <c r="R159" i="18"/>
  <c r="Q159" i="18"/>
  <c r="T159" i="18"/>
  <c r="S159" i="18"/>
  <c r="T139" i="18"/>
  <c r="S139" i="18"/>
  <c r="Q139" i="18"/>
  <c r="R139" i="18"/>
  <c r="R119" i="18"/>
  <c r="T119" i="18"/>
  <c r="S119" i="18"/>
  <c r="Q119" i="18"/>
  <c r="Q99" i="18"/>
  <c r="S99" i="18"/>
  <c r="R99" i="18"/>
  <c r="T99" i="18"/>
  <c r="R79" i="18"/>
  <c r="S79" i="18"/>
  <c r="T79" i="18"/>
  <c r="Q79" i="18"/>
  <c r="R59" i="18"/>
  <c r="Q59" i="18"/>
  <c r="T59" i="18"/>
  <c r="S59" i="18"/>
  <c r="Q158" i="18"/>
  <c r="R158" i="18"/>
  <c r="T158" i="18"/>
  <c r="S158" i="18"/>
  <c r="T138" i="18"/>
  <c r="S138" i="18"/>
  <c r="Q138" i="18"/>
  <c r="R138" i="18"/>
  <c r="T118" i="18"/>
  <c r="R118" i="18"/>
  <c r="S118" i="18"/>
  <c r="Q118" i="18"/>
  <c r="Q98" i="18"/>
  <c r="S98" i="18"/>
  <c r="R98" i="18"/>
  <c r="T98" i="18"/>
  <c r="R78" i="18"/>
  <c r="S78" i="18"/>
  <c r="T78" i="18"/>
  <c r="Q78" i="18"/>
  <c r="R58" i="18"/>
  <c r="Q58" i="18"/>
  <c r="T58" i="18"/>
  <c r="S58" i="18"/>
  <c r="S157" i="18"/>
  <c r="Q157" i="18"/>
  <c r="R157" i="18"/>
  <c r="T157" i="18"/>
  <c r="S137" i="18"/>
  <c r="Q137" i="18"/>
  <c r="T137" i="18"/>
  <c r="R137" i="18"/>
  <c r="S117" i="18"/>
  <c r="T117" i="18"/>
  <c r="Q117" i="18"/>
  <c r="R117" i="18"/>
  <c r="S97" i="18"/>
  <c r="R97" i="18"/>
  <c r="Q97" i="18"/>
  <c r="T97" i="18"/>
  <c r="S77" i="18"/>
  <c r="Q77" i="18"/>
  <c r="T77" i="18"/>
  <c r="R77" i="18"/>
  <c r="S57" i="18"/>
  <c r="R57" i="18"/>
  <c r="Q57" i="18"/>
  <c r="T57" i="18"/>
  <c r="S156" i="18"/>
  <c r="T156" i="18"/>
  <c r="R156" i="18"/>
  <c r="Q156" i="18"/>
  <c r="S136" i="18"/>
  <c r="Q136" i="18"/>
  <c r="T136" i="18"/>
  <c r="R136" i="18"/>
  <c r="S116" i="18"/>
  <c r="T116" i="18"/>
  <c r="Q116" i="18"/>
  <c r="R116" i="18"/>
  <c r="S96" i="18"/>
  <c r="R96" i="18"/>
  <c r="Q96" i="18"/>
  <c r="T96" i="18"/>
  <c r="S76" i="18"/>
  <c r="Q76" i="18"/>
  <c r="T76" i="18"/>
  <c r="R76" i="18"/>
  <c r="S56" i="18"/>
  <c r="R56" i="18"/>
  <c r="Q56" i="18"/>
  <c r="T56" i="18"/>
  <c r="S155" i="18"/>
  <c r="T155" i="18"/>
  <c r="R155" i="18"/>
  <c r="Q155" i="18"/>
  <c r="S135" i="18"/>
  <c r="Q135" i="18"/>
  <c r="T135" i="18"/>
  <c r="R135" i="18"/>
  <c r="S115" i="18"/>
  <c r="T115" i="18"/>
  <c r="R115" i="18"/>
  <c r="Q115" i="18"/>
  <c r="S95" i="18"/>
  <c r="T95" i="18"/>
  <c r="R95" i="18"/>
  <c r="Q95" i="18"/>
  <c r="S75" i="18"/>
  <c r="Q75" i="18"/>
  <c r="T75" i="18"/>
  <c r="R75" i="18"/>
  <c r="S55" i="18"/>
  <c r="R55" i="18"/>
  <c r="Q55" i="18"/>
  <c r="T55" i="18"/>
  <c r="R154" i="18"/>
  <c r="S154" i="18"/>
  <c r="Q154" i="18"/>
  <c r="T154" i="18"/>
  <c r="Q134" i="18"/>
  <c r="R134" i="18"/>
  <c r="T134" i="18"/>
  <c r="S134" i="18"/>
  <c r="S114" i="18"/>
  <c r="T114" i="18"/>
  <c r="Q114" i="18"/>
  <c r="R114" i="18"/>
  <c r="T94" i="18"/>
  <c r="S94" i="18"/>
  <c r="Q94" i="18"/>
  <c r="R94" i="18"/>
  <c r="Q74" i="18"/>
  <c r="S74" i="18"/>
  <c r="T74" i="18"/>
  <c r="R74" i="18"/>
  <c r="Q54" i="18"/>
  <c r="T54" i="18"/>
  <c r="R54" i="18"/>
  <c r="S54" i="18"/>
  <c r="R153" i="18"/>
  <c r="T153" i="18"/>
  <c r="S153" i="18"/>
  <c r="Q153" i="18"/>
  <c r="T133" i="18"/>
  <c r="S133" i="18"/>
  <c r="Q133" i="18"/>
  <c r="R133" i="18"/>
  <c r="S113" i="18"/>
  <c r="T113" i="18"/>
  <c r="Q113" i="18"/>
  <c r="R113" i="18"/>
  <c r="T93" i="18"/>
  <c r="Q93" i="18"/>
  <c r="S93" i="18"/>
  <c r="R93" i="18"/>
  <c r="S73" i="18"/>
  <c r="R73" i="18"/>
  <c r="T73" i="18"/>
  <c r="Q73" i="18"/>
  <c r="Q53" i="18"/>
  <c r="T53" i="18"/>
  <c r="S53" i="18"/>
  <c r="R53" i="18"/>
  <c r="T152" i="18"/>
  <c r="R152" i="18"/>
  <c r="Q152" i="18"/>
  <c r="S152" i="18"/>
  <c r="T132" i="18"/>
  <c r="R132" i="18"/>
  <c r="S132" i="18"/>
  <c r="Q132" i="18"/>
  <c r="T112" i="18"/>
  <c r="S112" i="18"/>
  <c r="Q112" i="18"/>
  <c r="R112" i="18"/>
  <c r="T92" i="18"/>
  <c r="Q92" i="18"/>
  <c r="R92" i="18"/>
  <c r="S92" i="18"/>
  <c r="T72" i="18"/>
  <c r="S72" i="18"/>
  <c r="R72" i="18"/>
  <c r="Q72" i="18"/>
  <c r="T52" i="18"/>
  <c r="Q52" i="18"/>
  <c r="S52" i="18"/>
  <c r="R52" i="18"/>
  <c r="T68" i="18"/>
  <c r="Q68" i="18"/>
  <c r="R68" i="18"/>
  <c r="S68" i="18"/>
  <c r="Q87" i="18"/>
  <c r="T87" i="18"/>
  <c r="S87" i="18"/>
  <c r="R87" i="18"/>
  <c r="T86" i="18"/>
  <c r="S86" i="18"/>
  <c r="R86" i="18"/>
  <c r="Q86" i="18"/>
  <c r="T85" i="18"/>
  <c r="S85" i="18"/>
  <c r="R85" i="18"/>
  <c r="Q85" i="18"/>
  <c r="T84" i="18"/>
  <c r="S84" i="18"/>
  <c r="R84" i="18"/>
  <c r="Q84" i="18"/>
  <c r="Q83" i="18"/>
  <c r="R83" i="18"/>
  <c r="T83" i="18"/>
  <c r="S83" i="18"/>
  <c r="T151" i="18"/>
  <c r="R151" i="18"/>
  <c r="Q151" i="18"/>
  <c r="S151" i="18"/>
  <c r="T131" i="18"/>
  <c r="R131" i="18"/>
  <c r="S131" i="18"/>
  <c r="Q131" i="18"/>
  <c r="T111" i="18"/>
  <c r="S111" i="18"/>
  <c r="Q111" i="18"/>
  <c r="R111" i="18"/>
  <c r="T91" i="18"/>
  <c r="R91" i="18"/>
  <c r="Q91" i="18"/>
  <c r="S91" i="18"/>
  <c r="T71" i="18"/>
  <c r="S71" i="18"/>
  <c r="R71" i="18"/>
  <c r="Q71" i="18"/>
  <c r="T51" i="18"/>
  <c r="Q51" i="18"/>
  <c r="S51" i="18"/>
  <c r="R51" i="18"/>
  <c r="T150" i="18"/>
  <c r="R150" i="18"/>
  <c r="Q150" i="18"/>
  <c r="S150" i="18"/>
  <c r="T130" i="18"/>
  <c r="S130" i="18"/>
  <c r="Q130" i="18"/>
  <c r="R130" i="18"/>
  <c r="T110" i="18"/>
  <c r="S110" i="18"/>
  <c r="Q110" i="18"/>
  <c r="R110" i="18"/>
  <c r="T90" i="18"/>
  <c r="S90" i="18"/>
  <c r="R90" i="18"/>
  <c r="Q90" i="18"/>
  <c r="T70" i="18"/>
  <c r="S70" i="18"/>
  <c r="Q70" i="18"/>
  <c r="R70" i="18"/>
  <c r="T50" i="18"/>
  <c r="Q50" i="18"/>
  <c r="S50" i="18"/>
  <c r="R50" i="18"/>
  <c r="Q149" i="18"/>
  <c r="S149" i="18"/>
  <c r="T149" i="18"/>
  <c r="R149" i="18"/>
  <c r="R129" i="18"/>
  <c r="Q129" i="18"/>
  <c r="T129" i="18"/>
  <c r="S129" i="18"/>
  <c r="T109" i="18"/>
  <c r="S109" i="18"/>
  <c r="Q109" i="18"/>
  <c r="R109" i="18"/>
  <c r="T89" i="18"/>
  <c r="S89" i="18"/>
  <c r="R89" i="18"/>
  <c r="Q89" i="18"/>
  <c r="T69" i="18"/>
  <c r="Q69" i="18"/>
  <c r="R69" i="18"/>
  <c r="S69" i="18"/>
  <c r="S49" i="18"/>
  <c r="R49" i="18"/>
  <c r="T49" i="18"/>
  <c r="Q49" i="18"/>
  <c r="O22" i="26"/>
  <c r="N22" i="26"/>
  <c r="N2" i="26" s="1"/>
  <c r="B23" i="11" a="1"/>
  <c r="L52" i="11" s="1"/>
  <c r="G12" i="21"/>
  <c r="P14" i="21"/>
  <c r="K14" i="21" s="1"/>
  <c r="C23" i="10" a="1"/>
  <c r="L60" i="11"/>
  <c r="J54" i="11"/>
  <c r="L53" i="11"/>
  <c r="J55" i="11"/>
  <c r="L54" i="11"/>
  <c r="J56" i="11"/>
  <c r="L55" i="11"/>
  <c r="J57" i="11"/>
  <c r="L56" i="11"/>
  <c r="J58" i="11"/>
  <c r="L58" i="11"/>
  <c r="L57" i="11"/>
  <c r="J59" i="11"/>
  <c r="J60" i="11"/>
  <c r="L59" i="11"/>
  <c r="J53" i="11"/>
  <c r="O17" i="10"/>
  <c r="B11" i="21"/>
  <c r="Q11" i="21" s="1"/>
  <c r="L10" i="21"/>
  <c r="O11" i="21" s="1"/>
  <c r="G95" i="21"/>
  <c r="G79" i="21"/>
  <c r="C156" i="21"/>
  <c r="C92" i="21"/>
  <c r="C20" i="21"/>
  <c r="G58" i="21"/>
  <c r="G26" i="21"/>
  <c r="G155" i="21"/>
  <c r="G115" i="21"/>
  <c r="G99" i="21"/>
  <c r="G83" i="21"/>
  <c r="G59" i="21"/>
  <c r="G35" i="21"/>
  <c r="G19" i="21"/>
  <c r="G153" i="21"/>
  <c r="G137" i="21"/>
  <c r="G113" i="21"/>
  <c r="G89" i="21"/>
  <c r="G73" i="21"/>
  <c r="G57" i="21"/>
  <c r="G33" i="21"/>
  <c r="G25" i="21"/>
  <c r="G17" i="21"/>
  <c r="G152" i="21"/>
  <c r="G136" i="21"/>
  <c r="G128" i="21"/>
  <c r="G72" i="21"/>
  <c r="G32" i="21"/>
  <c r="G24" i="21"/>
  <c r="G16" i="21"/>
  <c r="G135" i="21"/>
  <c r="G23" i="21"/>
  <c r="G15" i="21"/>
  <c r="G158" i="21"/>
  <c r="G134" i="21"/>
  <c r="G94" i="21"/>
  <c r="G70" i="21"/>
  <c r="G54" i="21"/>
  <c r="G38" i="21"/>
  <c r="G22" i="21"/>
  <c r="G14" i="21"/>
  <c r="G146" i="21"/>
  <c r="G114" i="21"/>
  <c r="G18" i="21"/>
  <c r="G157" i="21"/>
  <c r="G141" i="21"/>
  <c r="G133" i="21"/>
  <c r="G125" i="21"/>
  <c r="G101" i="21"/>
  <c r="G93" i="21"/>
  <c r="G77" i="21"/>
  <c r="G53" i="21"/>
  <c r="G37" i="21"/>
  <c r="G21" i="21"/>
  <c r="G13" i="21"/>
  <c r="G132" i="21"/>
  <c r="G60" i="21"/>
  <c r="G52" i="21"/>
  <c r="G36" i="21"/>
  <c r="G11" i="21"/>
  <c r="C10" i="18" a="1"/>
  <c r="G52" i="11" l="1"/>
  <c r="O52" i="11" s="1"/>
  <c r="K52" i="11"/>
  <c r="M52" i="11"/>
  <c r="H52" i="11"/>
  <c r="K52" i="10"/>
  <c r="O52" i="10"/>
  <c r="L52" i="10"/>
  <c r="J52" i="10"/>
  <c r="L51" i="11"/>
  <c r="O51" i="10"/>
  <c r="L51" i="10"/>
  <c r="K51" i="10"/>
  <c r="J51" i="10"/>
  <c r="L42" i="11"/>
  <c r="M51" i="11"/>
  <c r="O51" i="11"/>
  <c r="K51" i="11"/>
  <c r="H51" i="11"/>
  <c r="G51" i="11"/>
  <c r="L50" i="11"/>
  <c r="L48" i="11"/>
  <c r="L44" i="11"/>
  <c r="L40" i="11"/>
  <c r="L46" i="11"/>
  <c r="L49" i="11"/>
  <c r="G41" i="11"/>
  <c r="O41" i="11" s="1"/>
  <c r="G49" i="11"/>
  <c r="O49" i="11" s="1"/>
  <c r="O50" i="11"/>
  <c r="M43" i="11"/>
  <c r="K44" i="11"/>
  <c r="H43" i="11"/>
  <c r="G42" i="11"/>
  <c r="O42" i="11" s="1"/>
  <c r="G50" i="11"/>
  <c r="M50" i="11"/>
  <c r="M42" i="11"/>
  <c r="K45" i="11"/>
  <c r="H44" i="11"/>
  <c r="H45" i="11"/>
  <c r="G43" i="11"/>
  <c r="O43" i="11" s="1"/>
  <c r="M49" i="11"/>
  <c r="M41" i="11"/>
  <c r="K46" i="11"/>
  <c r="G44" i="11"/>
  <c r="M48" i="11"/>
  <c r="M40" i="11"/>
  <c r="K47" i="11"/>
  <c r="H46" i="11"/>
  <c r="G45" i="11"/>
  <c r="O45" i="11" s="1"/>
  <c r="M47" i="11"/>
  <c r="K40" i="11"/>
  <c r="K48" i="11"/>
  <c r="G46" i="11"/>
  <c r="O46" i="11" s="1"/>
  <c r="M46" i="11"/>
  <c r="K41" i="11"/>
  <c r="K49" i="11"/>
  <c r="H48" i="11"/>
  <c r="G47" i="11"/>
  <c r="O47" i="11" s="1"/>
  <c r="O44" i="11"/>
  <c r="M45" i="11"/>
  <c r="K42" i="11"/>
  <c r="K50" i="11"/>
  <c r="H49" i="11"/>
  <c r="H47" i="11"/>
  <c r="G40" i="11"/>
  <c r="O40" i="11" s="1"/>
  <c r="G48" i="11"/>
  <c r="O48" i="11"/>
  <c r="M44" i="11"/>
  <c r="K43" i="11"/>
  <c r="H50" i="11"/>
  <c r="H40" i="11"/>
  <c r="H42" i="11"/>
  <c r="H41" i="11"/>
  <c r="L45" i="11"/>
  <c r="L43" i="11"/>
  <c r="L41" i="11"/>
  <c r="L47" i="11"/>
  <c r="O40" i="10"/>
  <c r="O48" i="10"/>
  <c r="L42" i="10"/>
  <c r="L50" i="10"/>
  <c r="K44" i="10"/>
  <c r="O41" i="10"/>
  <c r="O49" i="10"/>
  <c r="L43" i="10"/>
  <c r="K45" i="10"/>
  <c r="O42" i="10"/>
  <c r="O50" i="10"/>
  <c r="L44" i="10"/>
  <c r="K46" i="10"/>
  <c r="O43" i="10"/>
  <c r="L45" i="10"/>
  <c r="K47" i="10"/>
  <c r="O44" i="10"/>
  <c r="L46" i="10"/>
  <c r="K40" i="10"/>
  <c r="K48" i="10"/>
  <c r="K43" i="10"/>
  <c r="O45" i="10"/>
  <c r="L47" i="10"/>
  <c r="K41" i="10"/>
  <c r="K49" i="10"/>
  <c r="O47" i="10"/>
  <c r="L41" i="10"/>
  <c r="O46" i="10"/>
  <c r="L40" i="10"/>
  <c r="L48" i="10"/>
  <c r="K42" i="10"/>
  <c r="K50" i="10"/>
  <c r="L49" i="10"/>
  <c r="J47" i="10"/>
  <c r="J46" i="10"/>
  <c r="J40" i="10"/>
  <c r="J44" i="10"/>
  <c r="J48" i="10"/>
  <c r="J45" i="10"/>
  <c r="J41" i="10"/>
  <c r="J49" i="10"/>
  <c r="J42" i="10"/>
  <c r="J43" i="10"/>
  <c r="J50" i="10"/>
  <c r="O25" i="10"/>
  <c r="O33" i="10"/>
  <c r="L27" i="10"/>
  <c r="L35" i="10"/>
  <c r="K29" i="10"/>
  <c r="K37" i="10"/>
  <c r="O32" i="10"/>
  <c r="O26" i="10"/>
  <c r="O34" i="10"/>
  <c r="L28" i="10"/>
  <c r="L36" i="10"/>
  <c r="K30" i="10"/>
  <c r="K38" i="10"/>
  <c r="O24" i="10"/>
  <c r="O27" i="10"/>
  <c r="O35" i="10"/>
  <c r="L29" i="10"/>
  <c r="L37" i="10"/>
  <c r="K31" i="10"/>
  <c r="K39" i="10"/>
  <c r="O28" i="10"/>
  <c r="O36" i="10"/>
  <c r="L30" i="10"/>
  <c r="L38" i="10"/>
  <c r="K24" i="10"/>
  <c r="K32" i="10"/>
  <c r="K36" i="10"/>
  <c r="O29" i="10"/>
  <c r="O37" i="10"/>
  <c r="L31" i="10"/>
  <c r="L39" i="10"/>
  <c r="K25" i="10"/>
  <c r="K33" i="10"/>
  <c r="L26" i="10"/>
  <c r="K28" i="10"/>
  <c r="O30" i="10"/>
  <c r="O38" i="10"/>
  <c r="L24" i="10"/>
  <c r="L32" i="10"/>
  <c r="K26" i="10"/>
  <c r="K34" i="10"/>
  <c r="O31" i="10"/>
  <c r="O39" i="10"/>
  <c r="L25" i="10"/>
  <c r="L33" i="10"/>
  <c r="K27" i="10"/>
  <c r="K35" i="10"/>
  <c r="L34" i="10"/>
  <c r="J32" i="10"/>
  <c r="J28" i="10"/>
  <c r="J36" i="10"/>
  <c r="J25" i="10"/>
  <c r="J34" i="10"/>
  <c r="J38" i="10"/>
  <c r="J31" i="10"/>
  <c r="J35" i="10"/>
  <c r="J39" i="10"/>
  <c r="J24" i="10"/>
  <c r="J33" i="10"/>
  <c r="J37" i="10"/>
  <c r="J26" i="10"/>
  <c r="J27" i="10"/>
  <c r="J29" i="10"/>
  <c r="J30" i="10"/>
  <c r="G29" i="11"/>
  <c r="O29" i="11" s="1"/>
  <c r="G37" i="11"/>
  <c r="G30" i="11"/>
  <c r="O30" i="11" s="1"/>
  <c r="G38" i="11"/>
  <c r="M39" i="11"/>
  <c r="K39" i="11"/>
  <c r="G33" i="11"/>
  <c r="O33" i="11" s="1"/>
  <c r="G28" i="11"/>
  <c r="G36" i="11"/>
  <c r="O36" i="11" s="1"/>
  <c r="G31" i="11"/>
  <c r="O31" i="11" s="1"/>
  <c r="G39" i="11"/>
  <c r="O39" i="11" s="1"/>
  <c r="O28" i="11"/>
  <c r="G32" i="11"/>
  <c r="O32" i="11" s="1"/>
  <c r="G34" i="11"/>
  <c r="O34" i="11" s="1"/>
  <c r="O37" i="11"/>
  <c r="G35" i="11"/>
  <c r="O35" i="11" s="1"/>
  <c r="O38" i="11"/>
  <c r="H39" i="11"/>
  <c r="L39" i="11"/>
  <c r="O27" i="11"/>
  <c r="G27" i="11"/>
  <c r="G25" i="11"/>
  <c r="O25" i="11" s="1"/>
  <c r="G26" i="11"/>
  <c r="G24" i="11"/>
  <c r="O24" i="11" s="1"/>
  <c r="G23" i="11"/>
  <c r="O26" i="11"/>
  <c r="L38" i="11"/>
  <c r="O23" i="10"/>
  <c r="C23" i="10"/>
  <c r="M38" i="11"/>
  <c r="M37" i="11"/>
  <c r="K24" i="11"/>
  <c r="M27" i="11"/>
  <c r="M33" i="11"/>
  <c r="M25" i="11"/>
  <c r="K30" i="11"/>
  <c r="M34" i="11"/>
  <c r="M28" i="11"/>
  <c r="H23" i="11"/>
  <c r="K29" i="11"/>
  <c r="K35" i="11"/>
  <c r="M35" i="11"/>
  <c r="K33" i="11"/>
  <c r="M31" i="11"/>
  <c r="M32" i="11"/>
  <c r="K36" i="11"/>
  <c r="K27" i="11"/>
  <c r="M29" i="11"/>
  <c r="K28" i="11"/>
  <c r="K26" i="11"/>
  <c r="K34" i="11"/>
  <c r="M36" i="11"/>
  <c r="K25" i="11"/>
  <c r="M30" i="11"/>
  <c r="B23" i="11"/>
  <c r="K23" i="11"/>
  <c r="M23" i="11"/>
  <c r="M24" i="11"/>
  <c r="L23" i="11"/>
  <c r="K32" i="11"/>
  <c r="K38" i="11"/>
  <c r="M26" i="11"/>
  <c r="K37" i="11"/>
  <c r="K31" i="11"/>
  <c r="P11" i="21"/>
  <c r="L31" i="11"/>
  <c r="L23" i="10"/>
  <c r="K23" i="10"/>
  <c r="L33" i="11"/>
  <c r="L35" i="11"/>
  <c r="L25" i="11"/>
  <c r="L27" i="11"/>
  <c r="L37" i="11"/>
  <c r="L29" i="11"/>
  <c r="L30" i="11"/>
  <c r="H30" i="11"/>
  <c r="H38" i="11"/>
  <c r="H25" i="11"/>
  <c r="H33" i="11"/>
  <c r="H29" i="11"/>
  <c r="H37" i="11"/>
  <c r="H35" i="11"/>
  <c r="H31" i="11"/>
  <c r="H24" i="11"/>
  <c r="H36" i="11"/>
  <c r="H26" i="11"/>
  <c r="H34" i="11"/>
  <c r="H27" i="11"/>
  <c r="H28" i="11"/>
  <c r="H32" i="11"/>
  <c r="L34" i="11"/>
  <c r="L32" i="11"/>
  <c r="L36" i="11"/>
  <c r="L26" i="11"/>
  <c r="L24" i="11"/>
  <c r="L28" i="11"/>
  <c r="B30" i="18"/>
  <c r="B38" i="18"/>
  <c r="B46" i="18"/>
  <c r="B31" i="18"/>
  <c r="B39" i="18"/>
  <c r="B47" i="18"/>
  <c r="B34" i="18"/>
  <c r="B44" i="18"/>
  <c r="B37" i="18"/>
  <c r="B32" i="18"/>
  <c r="B40" i="18"/>
  <c r="B26" i="18"/>
  <c r="B33" i="18"/>
  <c r="B41" i="18"/>
  <c r="B42" i="18"/>
  <c r="B29" i="18"/>
  <c r="B27" i="18"/>
  <c r="B35" i="18"/>
  <c r="B43" i="18"/>
  <c r="B28" i="18"/>
  <c r="B36" i="18"/>
  <c r="B45" i="18"/>
  <c r="B12" i="21"/>
  <c r="Q12" i="21" s="1"/>
  <c r="G156" i="21"/>
  <c r="P13" i="21"/>
  <c r="K13" i="21" s="1"/>
  <c r="P12" i="21"/>
  <c r="K12" i="21" s="1"/>
  <c r="G92" i="21"/>
  <c r="P35" i="21"/>
  <c r="K35" i="21" s="1"/>
  <c r="P139" i="21"/>
  <c r="K139" i="21" s="1"/>
  <c r="P75" i="21"/>
  <c r="K75" i="21" s="1"/>
  <c r="P107" i="21"/>
  <c r="K107" i="21" s="1"/>
  <c r="P127" i="21"/>
  <c r="K127" i="21" s="1"/>
  <c r="P63" i="21"/>
  <c r="K63" i="21" s="1"/>
  <c r="P142" i="21"/>
  <c r="K142" i="21" s="1"/>
  <c r="P30" i="21"/>
  <c r="K30" i="21" s="1"/>
  <c r="P46" i="21"/>
  <c r="K46" i="21" s="1"/>
  <c r="P160" i="21"/>
  <c r="K160" i="21" s="1"/>
  <c r="P128" i="21"/>
  <c r="K128" i="21" s="1"/>
  <c r="P56" i="21"/>
  <c r="K56" i="21" s="1"/>
  <c r="P91" i="21"/>
  <c r="K91" i="21" s="1"/>
  <c r="P83" i="21"/>
  <c r="K83" i="21" s="1"/>
  <c r="P51" i="21"/>
  <c r="K51" i="21" s="1"/>
  <c r="P119" i="21"/>
  <c r="K119" i="21" s="1"/>
  <c r="P55" i="21"/>
  <c r="K55" i="21" s="1"/>
  <c r="P126" i="21"/>
  <c r="K126" i="21" s="1"/>
  <c r="P104" i="21"/>
  <c r="K104" i="21" s="1"/>
  <c r="P80" i="21"/>
  <c r="K80" i="21" s="1"/>
  <c r="P32" i="21"/>
  <c r="K32" i="21" s="1"/>
  <c r="P26" i="21"/>
  <c r="K26" i="21" s="1"/>
  <c r="P27" i="21"/>
  <c r="K27" i="21" s="1"/>
  <c r="P43" i="21"/>
  <c r="K43" i="21" s="1"/>
  <c r="P148" i="21"/>
  <c r="K148" i="21" s="1"/>
  <c r="P158" i="21"/>
  <c r="K158" i="21" s="1"/>
  <c r="P111" i="21"/>
  <c r="K111" i="21" s="1"/>
  <c r="P47" i="21"/>
  <c r="K47" i="21" s="1"/>
  <c r="P110" i="21"/>
  <c r="K110" i="21" s="1"/>
  <c r="P150" i="21"/>
  <c r="K150" i="21" s="1"/>
  <c r="P44" i="21"/>
  <c r="K44" i="21" s="1"/>
  <c r="P152" i="21"/>
  <c r="K152" i="21" s="1"/>
  <c r="P100" i="21"/>
  <c r="K100" i="21" s="1"/>
  <c r="P28" i="21"/>
  <c r="K28" i="21" s="1"/>
  <c r="P157" i="21"/>
  <c r="K157" i="21" s="1"/>
  <c r="P93" i="21"/>
  <c r="K93" i="21" s="1"/>
  <c r="P155" i="21"/>
  <c r="K155" i="21" s="1"/>
  <c r="P19" i="21"/>
  <c r="K19" i="21" s="1"/>
  <c r="P147" i="21"/>
  <c r="K147" i="21" s="1"/>
  <c r="P103" i="21"/>
  <c r="K103" i="21" s="1"/>
  <c r="P94" i="21"/>
  <c r="K94" i="21" s="1"/>
  <c r="P76" i="21"/>
  <c r="K76" i="21" s="1"/>
  <c r="P134" i="21"/>
  <c r="K134" i="21" s="1"/>
  <c r="P132" i="21"/>
  <c r="K132" i="21" s="1"/>
  <c r="P120" i="21"/>
  <c r="K120" i="21" s="1"/>
  <c r="P72" i="21"/>
  <c r="K72" i="21" s="1"/>
  <c r="P48" i="21"/>
  <c r="K48" i="21" s="1"/>
  <c r="P36" i="21"/>
  <c r="K36" i="21" s="1"/>
  <c r="P154" i="21"/>
  <c r="K154" i="21" s="1"/>
  <c r="P67" i="21"/>
  <c r="K67" i="21" s="1"/>
  <c r="P108" i="21"/>
  <c r="K108" i="21" s="1"/>
  <c r="P159" i="21"/>
  <c r="K159" i="21" s="1"/>
  <c r="P95" i="21"/>
  <c r="K95" i="21" s="1"/>
  <c r="P78" i="21"/>
  <c r="K78" i="21" s="1"/>
  <c r="P118" i="21"/>
  <c r="K118" i="21" s="1"/>
  <c r="P68" i="21"/>
  <c r="K68" i="21" s="1"/>
  <c r="P144" i="21"/>
  <c r="K144" i="21" s="1"/>
  <c r="P96" i="21"/>
  <c r="K96" i="21" s="1"/>
  <c r="P24" i="21"/>
  <c r="K24" i="21" s="1"/>
  <c r="P116" i="21"/>
  <c r="K116" i="21" s="1"/>
  <c r="P141" i="21"/>
  <c r="K141" i="21" s="1"/>
  <c r="P77" i="21"/>
  <c r="K77" i="21" s="1"/>
  <c r="P130" i="21"/>
  <c r="K130" i="21" s="1"/>
  <c r="P58" i="21"/>
  <c r="K58" i="21" s="1"/>
  <c r="P153" i="21"/>
  <c r="K153" i="21" s="1"/>
  <c r="P89" i="21"/>
  <c r="K89" i="21" s="1"/>
  <c r="P25" i="21"/>
  <c r="K25" i="21" s="1"/>
  <c r="P151" i="21"/>
  <c r="K151" i="21" s="1"/>
  <c r="P87" i="21"/>
  <c r="K87" i="21" s="1"/>
  <c r="P62" i="21"/>
  <c r="K62" i="21" s="1"/>
  <c r="P102" i="21"/>
  <c r="K102" i="21" s="1"/>
  <c r="P64" i="21"/>
  <c r="K64" i="21" s="1"/>
  <c r="P123" i="21"/>
  <c r="K123" i="21" s="1"/>
  <c r="P52" i="21"/>
  <c r="K52" i="21" s="1"/>
  <c r="P99" i="21"/>
  <c r="K99" i="21" s="1"/>
  <c r="P133" i="21"/>
  <c r="K133" i="21" s="1"/>
  <c r="P69" i="21"/>
  <c r="K69" i="21" s="1"/>
  <c r="P122" i="21"/>
  <c r="K122" i="21" s="1"/>
  <c r="P42" i="21"/>
  <c r="K42" i="21" s="1"/>
  <c r="P131" i="21"/>
  <c r="K131" i="21" s="1"/>
  <c r="P59" i="21"/>
  <c r="K59" i="21" s="1"/>
  <c r="P143" i="21"/>
  <c r="K143" i="21" s="1"/>
  <c r="P79" i="21"/>
  <c r="K79" i="21" s="1"/>
  <c r="P54" i="21"/>
  <c r="K54" i="21" s="1"/>
  <c r="P74" i="21"/>
  <c r="K74" i="21" s="1"/>
  <c r="P61" i="21"/>
  <c r="K61" i="21" s="1"/>
  <c r="P114" i="21"/>
  <c r="K114" i="21" s="1"/>
  <c r="P121" i="21"/>
  <c r="K121" i="21" s="1"/>
  <c r="P49" i="21"/>
  <c r="K49" i="21" s="1"/>
  <c r="P38" i="21"/>
  <c r="K38" i="21" s="1"/>
  <c r="P124" i="21"/>
  <c r="K124" i="21" s="1"/>
  <c r="P53" i="21"/>
  <c r="K53" i="21" s="1"/>
  <c r="P106" i="21"/>
  <c r="K106" i="21" s="1"/>
  <c r="P113" i="21"/>
  <c r="K113" i="21" s="1"/>
  <c r="P41" i="21"/>
  <c r="K41" i="21" s="1"/>
  <c r="P60" i="21"/>
  <c r="K60" i="21" s="1"/>
  <c r="P149" i="21"/>
  <c r="K149" i="21" s="1"/>
  <c r="P45" i="21"/>
  <c r="K45" i="21" s="1"/>
  <c r="P98" i="21"/>
  <c r="K98" i="21" s="1"/>
  <c r="P105" i="21"/>
  <c r="K105" i="21" s="1"/>
  <c r="P33" i="21"/>
  <c r="K33" i="21" s="1"/>
  <c r="P135" i="21"/>
  <c r="K135" i="21" s="1"/>
  <c r="P136" i="21"/>
  <c r="K136" i="21" s="1"/>
  <c r="P40" i="21"/>
  <c r="K40" i="21" s="1"/>
  <c r="P50" i="21"/>
  <c r="K50" i="21" s="1"/>
  <c r="P125" i="21"/>
  <c r="K125" i="21" s="1"/>
  <c r="P37" i="21"/>
  <c r="K37" i="21" s="1"/>
  <c r="P90" i="21"/>
  <c r="K90" i="21" s="1"/>
  <c r="P71" i="21"/>
  <c r="K71" i="21" s="1"/>
  <c r="P117" i="21"/>
  <c r="K117" i="21" s="1"/>
  <c r="P29" i="21"/>
  <c r="K29" i="21" s="1"/>
  <c r="P82" i="21"/>
  <c r="K82" i="21" s="1"/>
  <c r="P161" i="21"/>
  <c r="K161" i="21" s="1"/>
  <c r="P81" i="21"/>
  <c r="K81" i="21" s="1"/>
  <c r="P31" i="21"/>
  <c r="K31" i="21" s="1"/>
  <c r="P17" i="21"/>
  <c r="K17" i="21" s="1"/>
  <c r="P115" i="21"/>
  <c r="K115" i="21" s="1"/>
  <c r="P84" i="21"/>
  <c r="K84" i="21" s="1"/>
  <c r="P112" i="21"/>
  <c r="K112" i="21" s="1"/>
  <c r="P109" i="21"/>
  <c r="K109" i="21" s="1"/>
  <c r="P21" i="21"/>
  <c r="K21" i="21" s="1"/>
  <c r="P66" i="21"/>
  <c r="K66" i="21" s="1"/>
  <c r="P145" i="21"/>
  <c r="K145" i="21" s="1"/>
  <c r="P140" i="21"/>
  <c r="K140" i="21" s="1"/>
  <c r="P86" i="21"/>
  <c r="K86" i="21" s="1"/>
  <c r="P101" i="21"/>
  <c r="K101" i="21" s="1"/>
  <c r="P146" i="21"/>
  <c r="K146" i="21" s="1"/>
  <c r="P34" i="21"/>
  <c r="K34" i="21" s="1"/>
  <c r="P137" i="21"/>
  <c r="K137" i="21" s="1"/>
  <c r="P88" i="21"/>
  <c r="K88" i="21" s="1"/>
  <c r="P97" i="21"/>
  <c r="K97" i="21" s="1"/>
  <c r="P70" i="21"/>
  <c r="K70" i="21" s="1"/>
  <c r="P138" i="21"/>
  <c r="K138" i="21" s="1"/>
  <c r="P65" i="21"/>
  <c r="K65" i="21" s="1"/>
  <c r="P57" i="21"/>
  <c r="K57" i="21" s="1"/>
  <c r="P73" i="21"/>
  <c r="K73" i="21" s="1"/>
  <c r="P39" i="21"/>
  <c r="K39" i="21" s="1"/>
  <c r="P23" i="21"/>
  <c r="K23" i="21" s="1"/>
  <c r="P22" i="21"/>
  <c r="K22" i="21" s="1"/>
  <c r="P85" i="21"/>
  <c r="K85" i="21" s="1"/>
  <c r="P129" i="21"/>
  <c r="K129" i="21" s="1"/>
  <c r="P20" i="21"/>
  <c r="K20" i="21" s="1"/>
  <c r="P16" i="21"/>
  <c r="K16" i="21" s="1"/>
  <c r="P92" i="21"/>
  <c r="K92" i="21" s="1"/>
  <c r="P156" i="21"/>
  <c r="K156" i="21" s="1"/>
  <c r="P15" i="21"/>
  <c r="K15" i="21" s="1"/>
  <c r="P18" i="21"/>
  <c r="K18" i="21" s="1"/>
  <c r="C10" i="18"/>
  <c r="B10" i="18" s="1"/>
  <c r="B17" i="18"/>
  <c r="G20" i="21"/>
  <c r="G34" i="21"/>
  <c r="G61" i="21"/>
  <c r="G50" i="21"/>
  <c r="G129" i="21"/>
  <c r="G85" i="21"/>
  <c r="G160" i="21"/>
  <c r="G39" i="21"/>
  <c r="G130" i="21"/>
  <c r="G144" i="21"/>
  <c r="G44" i="21"/>
  <c r="G51" i="21"/>
  <c r="G66" i="21"/>
  <c r="G86" i="21"/>
  <c r="G108" i="21"/>
  <c r="G81" i="21"/>
  <c r="G56" i="21"/>
  <c r="G80" i="21"/>
  <c r="G30" i="21"/>
  <c r="G27" i="21"/>
  <c r="G102" i="21"/>
  <c r="G91" i="21"/>
  <c r="G48" i="21"/>
  <c r="G111" i="21"/>
  <c r="G29" i="21"/>
  <c r="G78" i="21"/>
  <c r="G139" i="21"/>
  <c r="G145" i="21"/>
  <c r="G148" i="21"/>
  <c r="G112" i="21"/>
  <c r="G154" i="21"/>
  <c r="G49" i="21"/>
  <c r="G76" i="21"/>
  <c r="G98" i="21"/>
  <c r="G159" i="21"/>
  <c r="G100" i="21"/>
  <c r="G31" i="21"/>
  <c r="G43" i="21"/>
  <c r="G104" i="21"/>
  <c r="G126" i="21"/>
  <c r="G63" i="21"/>
  <c r="G67" i="21"/>
  <c r="G62" i="21"/>
  <c r="G123" i="21"/>
  <c r="G74" i="21"/>
  <c r="G121" i="21"/>
  <c r="G46" i="21"/>
  <c r="G55" i="21"/>
  <c r="G69" i="21"/>
  <c r="G45" i="21"/>
  <c r="G96" i="21"/>
  <c r="G97" i="21"/>
  <c r="G118" i="21"/>
  <c r="G120" i="21"/>
  <c r="G41" i="21"/>
  <c r="G84" i="21"/>
  <c r="G90" i="21"/>
  <c r="G151" i="21"/>
  <c r="G64" i="21"/>
  <c r="G124" i="21"/>
  <c r="G40" i="21"/>
  <c r="G88" i="21"/>
  <c r="G75" i="21"/>
  <c r="G109" i="21"/>
  <c r="G116" i="21"/>
  <c r="G117" i="21"/>
  <c r="G138" i="21"/>
  <c r="G42" i="21"/>
  <c r="G140" i="21"/>
  <c r="G161" i="21"/>
  <c r="G142" i="21"/>
  <c r="G131" i="21"/>
  <c r="G147" i="21"/>
  <c r="G47" i="21"/>
  <c r="G106" i="21"/>
  <c r="G107" i="21"/>
  <c r="G119" i="21"/>
  <c r="G82" i="21"/>
  <c r="G28" i="21"/>
  <c r="G103" i="21"/>
  <c r="G127" i="21"/>
  <c r="G68" i="21"/>
  <c r="G87" i="21"/>
  <c r="G65" i="21"/>
  <c r="G143" i="21"/>
  <c r="G149" i="21"/>
  <c r="G105" i="21"/>
  <c r="G122" i="21"/>
  <c r="G71" i="21"/>
  <c r="G150" i="21"/>
  <c r="G110" i="21"/>
  <c r="B18" i="18"/>
  <c r="B19" i="18"/>
  <c r="B20" i="18"/>
  <c r="B21" i="18"/>
  <c r="B22" i="18"/>
  <c r="B23" i="18"/>
  <c r="B24" i="18"/>
  <c r="B25" i="18"/>
  <c r="B12" i="18"/>
  <c r="B15" i="18"/>
  <c r="B16" i="18"/>
  <c r="B11" i="18"/>
  <c r="B13" i="18"/>
  <c r="B14" i="18"/>
  <c r="D17" i="11"/>
  <c r="O17" i="11" s="1"/>
  <c r="Q28" i="18" l="1"/>
  <c r="S28" i="18"/>
  <c r="T28" i="18"/>
  <c r="R28" i="18"/>
  <c r="Q43" i="18"/>
  <c r="T43" i="18"/>
  <c r="S43" i="18"/>
  <c r="R43" i="18"/>
  <c r="S35" i="18"/>
  <c r="Q35" i="18"/>
  <c r="T35" i="18"/>
  <c r="R35" i="18"/>
  <c r="Q27" i="18"/>
  <c r="S27" i="18"/>
  <c r="R27" i="18"/>
  <c r="T27" i="18"/>
  <c r="Q29" i="18"/>
  <c r="S29" i="18"/>
  <c r="T29" i="18"/>
  <c r="R29" i="18"/>
  <c r="Q42" i="18"/>
  <c r="R42" i="18"/>
  <c r="S42" i="18"/>
  <c r="T42" i="18"/>
  <c r="Q41" i="18"/>
  <c r="R41" i="18"/>
  <c r="T41" i="18"/>
  <c r="S41" i="18"/>
  <c r="R33" i="18"/>
  <c r="Q33" i="18"/>
  <c r="T33" i="18"/>
  <c r="S33" i="18"/>
  <c r="Q26" i="18"/>
  <c r="S26" i="18"/>
  <c r="R26" i="18"/>
  <c r="T26" i="18"/>
  <c r="Q40" i="18"/>
  <c r="R40" i="18"/>
  <c r="T40" i="18"/>
  <c r="S40" i="18"/>
  <c r="T32" i="18"/>
  <c r="R32" i="18"/>
  <c r="Q32" i="18"/>
  <c r="S32" i="18"/>
  <c r="S37" i="18"/>
  <c r="T37" i="18"/>
  <c r="R37" i="18"/>
  <c r="Q37" i="18"/>
  <c r="T44" i="18"/>
  <c r="Q44" i="18"/>
  <c r="S44" i="18"/>
  <c r="R44" i="18"/>
  <c r="R34" i="18"/>
  <c r="T34" i="18"/>
  <c r="S34" i="18"/>
  <c r="Q34" i="18"/>
  <c r="T47" i="18"/>
  <c r="S47" i="18"/>
  <c r="Q47" i="18"/>
  <c r="R47" i="18"/>
  <c r="T39" i="18"/>
  <c r="S39" i="18"/>
  <c r="R39" i="18"/>
  <c r="Q39" i="18"/>
  <c r="T31" i="18"/>
  <c r="Q31" i="18"/>
  <c r="S31" i="18"/>
  <c r="R31" i="18"/>
  <c r="T46" i="18"/>
  <c r="S46" i="18"/>
  <c r="R46" i="18"/>
  <c r="Q46" i="18"/>
  <c r="T45" i="18"/>
  <c r="Q45" i="18"/>
  <c r="S45" i="18"/>
  <c r="R45" i="18"/>
  <c r="T38" i="18"/>
  <c r="R38" i="18"/>
  <c r="Q38" i="18"/>
  <c r="S38" i="18"/>
  <c r="S36" i="18"/>
  <c r="R36" i="18"/>
  <c r="Q36" i="18"/>
  <c r="T36" i="18"/>
  <c r="T30" i="18"/>
  <c r="Q30" i="18"/>
  <c r="S30" i="18"/>
  <c r="R30" i="18"/>
  <c r="Q14" i="18"/>
  <c r="U14" i="18" s="1"/>
  <c r="R14" i="18"/>
  <c r="Q16" i="18"/>
  <c r="U16" i="18" s="1"/>
  <c r="R16" i="18"/>
  <c r="R24" i="18"/>
  <c r="Q24" i="18"/>
  <c r="U24" i="18" s="1"/>
  <c r="R18" i="18"/>
  <c r="Q18" i="18"/>
  <c r="U18" i="18" s="1"/>
  <c r="R19" i="18"/>
  <c r="Q19" i="18"/>
  <c r="U19" i="18" s="1"/>
  <c r="Q13" i="18"/>
  <c r="U13" i="18" s="1"/>
  <c r="R13" i="18"/>
  <c r="Q11" i="18"/>
  <c r="U11" i="18" s="1"/>
  <c r="R11" i="18"/>
  <c r="Q17" i="18"/>
  <c r="U17" i="18" s="1"/>
  <c r="R17" i="18"/>
  <c r="Q22" i="18"/>
  <c r="U22" i="18" s="1"/>
  <c r="R22" i="18"/>
  <c r="Q12" i="18"/>
  <c r="U12" i="18" s="1"/>
  <c r="R12" i="18"/>
  <c r="Q23" i="18"/>
  <c r="U23" i="18" s="1"/>
  <c r="R23" i="18"/>
  <c r="Q15" i="18"/>
  <c r="U15" i="18" s="1"/>
  <c r="R15" i="18"/>
  <c r="R25" i="18"/>
  <c r="Q25" i="18"/>
  <c r="U25" i="18" s="1"/>
  <c r="R21" i="18"/>
  <c r="Q21" i="18"/>
  <c r="U21" i="18" s="1"/>
  <c r="Q20" i="18"/>
  <c r="U20" i="18" s="1"/>
  <c r="R20" i="18"/>
  <c r="O23" i="11"/>
  <c r="O22" i="11" s="1"/>
  <c r="O6" i="11" s="1"/>
  <c r="O22" i="10"/>
  <c r="O6" i="10" s="1"/>
  <c r="R10" i="18"/>
  <c r="Q10" i="18"/>
  <c r="M11" i="21"/>
  <c r="L11" i="21" s="1"/>
  <c r="O12" i="21" s="1"/>
  <c r="K11" i="21"/>
  <c r="B13" i="21"/>
  <c r="Q13" i="21" s="1"/>
  <c r="T13" i="18" l="1"/>
  <c r="S13" i="18" s="1"/>
  <c r="T23" i="18"/>
  <c r="S23" i="18" s="1"/>
  <c r="T12" i="18"/>
  <c r="S12" i="18" s="1"/>
  <c r="T15" i="18"/>
  <c r="S15" i="18" s="1"/>
  <c r="T22" i="18"/>
  <c r="S22" i="18" s="1"/>
  <c r="T17" i="18"/>
  <c r="S17" i="18" s="1"/>
  <c r="T16" i="18"/>
  <c r="S16" i="18" s="1"/>
  <c r="T19" i="18"/>
  <c r="S19" i="18" s="1"/>
  <c r="T20" i="18"/>
  <c r="S20" i="18" s="1"/>
  <c r="T18" i="18"/>
  <c r="S18" i="18" s="1"/>
  <c r="T24" i="18"/>
  <c r="S24" i="18" s="1"/>
  <c r="T11" i="18"/>
  <c r="S11" i="18" s="1"/>
  <c r="T14" i="18"/>
  <c r="S14" i="18" s="1"/>
  <c r="T21" i="18"/>
  <c r="S21" i="18" s="1"/>
  <c r="T25" i="18"/>
  <c r="S25" i="18" s="1"/>
  <c r="T10" i="18"/>
  <c r="S10" i="18" s="1"/>
  <c r="U10" i="18"/>
  <c r="M12" i="21"/>
  <c r="L12" i="21" s="1"/>
  <c r="B14" i="21"/>
  <c r="Q14" i="21" l="1"/>
  <c r="O13" i="21"/>
  <c r="M13" i="21" s="1"/>
  <c r="L13" i="21" s="1"/>
  <c r="O14" i="21" s="1"/>
  <c r="M14" i="21" s="1"/>
  <c r="L14" i="21" s="1"/>
  <c r="B15" i="21"/>
  <c r="O15" i="21" l="1"/>
  <c r="Q15" i="21"/>
  <c r="B16" i="21"/>
  <c r="M15" i="21" l="1"/>
  <c r="L15" i="21" s="1"/>
  <c r="O16" i="21" s="1"/>
  <c r="B17" i="21"/>
  <c r="Q16" i="21"/>
  <c r="M16" i="21" l="1"/>
  <c r="Q17" i="21"/>
  <c r="B18" i="21"/>
  <c r="B19" i="21" s="1"/>
  <c r="Q19" i="21" s="1"/>
  <c r="L16" i="21" l="1"/>
  <c r="O17" i="21" s="1"/>
  <c r="M17" i="21" s="1"/>
  <c r="L17" i="21" s="1"/>
  <c r="O18" i="21" s="1"/>
  <c r="M18" i="21" s="1"/>
  <c r="L18" i="21" s="1"/>
  <c r="Q18" i="21"/>
  <c r="B20" i="21"/>
  <c r="Q20" i="21" l="1"/>
  <c r="B21" i="21"/>
  <c r="Q21" i="21" s="1"/>
  <c r="O19" i="21"/>
  <c r="B22" i="21" l="1"/>
  <c r="M19" i="21"/>
  <c r="L19" i="21" s="1"/>
  <c r="O20" i="21" l="1"/>
  <c r="M20" i="21" s="1"/>
  <c r="L20" i="21" s="1"/>
  <c r="Q22" i="21"/>
  <c r="B23" i="21"/>
  <c r="Q23" i="21" l="1"/>
  <c r="B24" i="21"/>
  <c r="O21" i="21"/>
  <c r="M21" i="21" s="1"/>
  <c r="L21" i="21" s="1"/>
  <c r="O22" i="21" l="1"/>
  <c r="M22" i="21" s="1"/>
  <c r="L22" i="21" s="1"/>
  <c r="Q24" i="21"/>
  <c r="B25" i="21"/>
  <c r="O23" i="21" l="1"/>
  <c r="M23" i="21" s="1"/>
  <c r="L23" i="21" s="1"/>
  <c r="Q25" i="21"/>
  <c r="B26" i="21"/>
  <c r="O24" i="21" l="1"/>
  <c r="M24" i="21" s="1"/>
  <c r="L24" i="21" s="1"/>
  <c r="Q26" i="21"/>
  <c r="B27" i="21"/>
  <c r="O25" i="21" l="1"/>
  <c r="Q27" i="21"/>
  <c r="B28" i="21"/>
  <c r="M25" i="21"/>
  <c r="L25" i="21" s="1"/>
  <c r="O26" i="21" l="1"/>
  <c r="M26" i="21" s="1"/>
  <c r="L26" i="21" s="1"/>
  <c r="Q28" i="21"/>
  <c r="B29" i="21"/>
  <c r="J12" i="13"/>
  <c r="K12" i="13"/>
  <c r="K162" i="13" l="1"/>
  <c r="K152" i="13"/>
  <c r="K158" i="13"/>
  <c r="K153" i="13"/>
  <c r="K157" i="13"/>
  <c r="K155" i="13"/>
  <c r="K151" i="13"/>
  <c r="K134" i="13"/>
  <c r="K123" i="13"/>
  <c r="K113" i="13"/>
  <c r="K126" i="13"/>
  <c r="K142" i="13"/>
  <c r="K136" i="13"/>
  <c r="K133" i="13"/>
  <c r="K161" i="13"/>
  <c r="K160" i="13"/>
  <c r="K108" i="13"/>
  <c r="K106" i="13"/>
  <c r="K150" i="13"/>
  <c r="K122" i="13"/>
  <c r="K114" i="13"/>
  <c r="K139" i="13"/>
  <c r="K128" i="13"/>
  <c r="K117" i="13"/>
  <c r="K100" i="13"/>
  <c r="K96" i="13"/>
  <c r="K141" i="13"/>
  <c r="K140" i="13"/>
  <c r="K105" i="13"/>
  <c r="K159" i="13"/>
  <c r="K144" i="13"/>
  <c r="K111" i="13"/>
  <c r="K102" i="13"/>
  <c r="K84" i="13"/>
  <c r="K74" i="13"/>
  <c r="K64" i="13"/>
  <c r="K54" i="13"/>
  <c r="K44" i="13"/>
  <c r="K165" i="13"/>
  <c r="K148" i="13"/>
  <c r="K116" i="13"/>
  <c r="K104" i="13"/>
  <c r="K164" i="13"/>
  <c r="K121" i="13"/>
  <c r="K120" i="13"/>
  <c r="K163" i="13"/>
  <c r="K146" i="13"/>
  <c r="K101" i="13"/>
  <c r="K98" i="13"/>
  <c r="K94" i="13"/>
  <c r="K91" i="13"/>
  <c r="K86" i="13"/>
  <c r="K72" i="13"/>
  <c r="K67" i="13"/>
  <c r="K53" i="13"/>
  <c r="K48" i="13"/>
  <c r="K143" i="13"/>
  <c r="K124" i="13"/>
  <c r="K110" i="13"/>
  <c r="K103" i="13"/>
  <c r="K90" i="13"/>
  <c r="K47" i="13"/>
  <c r="K43" i="13"/>
  <c r="K118" i="13"/>
  <c r="K95" i="13"/>
  <c r="K88" i="13"/>
  <c r="K82" i="13"/>
  <c r="K45" i="13"/>
  <c r="K80" i="13"/>
  <c r="K60" i="13"/>
  <c r="K58" i="13"/>
  <c r="K125" i="13"/>
  <c r="K56" i="13"/>
  <c r="K52" i="13"/>
  <c r="K99" i="13"/>
  <c r="K57" i="13"/>
  <c r="K138" i="13"/>
  <c r="K97" i="13"/>
  <c r="K76" i="13"/>
  <c r="K55" i="13"/>
  <c r="K51" i="13"/>
  <c r="K49" i="13"/>
  <c r="K46" i="13"/>
  <c r="K145" i="13"/>
  <c r="K85" i="13"/>
  <c r="K68" i="13"/>
  <c r="K59" i="13"/>
  <c r="K92" i="13"/>
  <c r="K70" i="13"/>
  <c r="K156" i="13"/>
  <c r="K93" i="13"/>
  <c r="K79" i="13"/>
  <c r="K62" i="13"/>
  <c r="K71" i="13"/>
  <c r="K166" i="13"/>
  <c r="K147" i="13"/>
  <c r="K131" i="13"/>
  <c r="K130" i="13"/>
  <c r="K63" i="13"/>
  <c r="K112" i="13"/>
  <c r="K127" i="13"/>
  <c r="K107" i="13"/>
  <c r="K87" i="13"/>
  <c r="K137" i="13"/>
  <c r="K75" i="13"/>
  <c r="K66" i="13"/>
  <c r="K149" i="13"/>
  <c r="K135" i="13"/>
  <c r="K129" i="13"/>
  <c r="K89" i="13"/>
  <c r="K61" i="13"/>
  <c r="K78" i="13"/>
  <c r="K65" i="13"/>
  <c r="K109" i="13"/>
  <c r="K73" i="13"/>
  <c r="K69" i="13"/>
  <c r="K83" i="13"/>
  <c r="K119" i="13"/>
  <c r="K115" i="13"/>
  <c r="K50" i="13"/>
  <c r="K77" i="13"/>
  <c r="K81" i="13"/>
  <c r="K154" i="13"/>
  <c r="K132" i="13"/>
  <c r="J163" i="13"/>
  <c r="J153" i="13"/>
  <c r="J143" i="13"/>
  <c r="J164" i="13"/>
  <c r="J150" i="13"/>
  <c r="J131" i="13"/>
  <c r="J159" i="13"/>
  <c r="J133" i="13"/>
  <c r="J127" i="13"/>
  <c r="J138" i="13"/>
  <c r="J155" i="13"/>
  <c r="J151" i="13"/>
  <c r="J145" i="13"/>
  <c r="J130" i="13"/>
  <c r="J121" i="13"/>
  <c r="J107" i="13"/>
  <c r="J152" i="13"/>
  <c r="J103" i="13"/>
  <c r="J156" i="13"/>
  <c r="J114" i="13"/>
  <c r="J139" i="13"/>
  <c r="J128" i="13"/>
  <c r="J117" i="13"/>
  <c r="J100" i="13"/>
  <c r="J96" i="13"/>
  <c r="J140" i="13"/>
  <c r="J124" i="13"/>
  <c r="J106" i="13"/>
  <c r="J162" i="13"/>
  <c r="J144" i="13"/>
  <c r="J111" i="13"/>
  <c r="J102" i="13"/>
  <c r="J84" i="13"/>
  <c r="J74" i="13"/>
  <c r="J64" i="13"/>
  <c r="J54" i="13"/>
  <c r="J44" i="13"/>
  <c r="J113" i="13"/>
  <c r="J99" i="13"/>
  <c r="J89" i="13"/>
  <c r="J70" i="13"/>
  <c r="J65" i="13"/>
  <c r="J51" i="13"/>
  <c r="J46" i="13"/>
  <c r="J122" i="13"/>
  <c r="J148" i="13"/>
  <c r="J125" i="13"/>
  <c r="J105" i="13"/>
  <c r="J146" i="13"/>
  <c r="J109" i="13"/>
  <c r="J101" i="13"/>
  <c r="J92" i="13"/>
  <c r="J55" i="13"/>
  <c r="J49" i="13"/>
  <c r="J142" i="13"/>
  <c r="J110" i="13"/>
  <c r="J90" i="13"/>
  <c r="J47" i="13"/>
  <c r="J43" i="13"/>
  <c r="J118" i="13"/>
  <c r="J95" i="13"/>
  <c r="J88" i="13"/>
  <c r="J86" i="13"/>
  <c r="J82" i="13"/>
  <c r="J154" i="13"/>
  <c r="J119" i="13"/>
  <c r="J66" i="13"/>
  <c r="J62" i="13"/>
  <c r="J60" i="13"/>
  <c r="J58" i="13"/>
  <c r="J136" i="13"/>
  <c r="J75" i="13"/>
  <c r="J53" i="13"/>
  <c r="J50" i="13"/>
  <c r="J48" i="13"/>
  <c r="J123" i="13"/>
  <c r="J67" i="13"/>
  <c r="J57" i="13"/>
  <c r="J160" i="13"/>
  <c r="J97" i="13"/>
  <c r="J76" i="13"/>
  <c r="J45" i="13"/>
  <c r="J85" i="13"/>
  <c r="J165" i="13"/>
  <c r="J141" i="13"/>
  <c r="J108" i="13"/>
  <c r="J87" i="13"/>
  <c r="J61" i="13"/>
  <c r="J161" i="13"/>
  <c r="J93" i="13"/>
  <c r="J79" i="13"/>
  <c r="J80" i="13"/>
  <c r="J71" i="13"/>
  <c r="J158" i="13"/>
  <c r="J132" i="13"/>
  <c r="J112" i="13"/>
  <c r="J166" i="13"/>
  <c r="J147" i="13"/>
  <c r="J137" i="13"/>
  <c r="J120" i="13"/>
  <c r="J104" i="13"/>
  <c r="J77" i="13"/>
  <c r="J72" i="13"/>
  <c r="J68" i="13"/>
  <c r="J129" i="13"/>
  <c r="J59" i="13"/>
  <c r="J126" i="13"/>
  <c r="J116" i="13"/>
  <c r="J81" i="13"/>
  <c r="J149" i="13"/>
  <c r="J135" i="13"/>
  <c r="J157" i="13"/>
  <c r="J78" i="13"/>
  <c r="J91" i="13"/>
  <c r="J73" i="13"/>
  <c r="J69" i="13"/>
  <c r="J94" i="13"/>
  <c r="J83" i="13"/>
  <c r="J56" i="13"/>
  <c r="J115" i="13"/>
  <c r="J98" i="13"/>
  <c r="J134" i="13"/>
  <c r="J63" i="13"/>
  <c r="J52" i="13"/>
  <c r="I12" i="13"/>
  <c r="O27" i="21"/>
  <c r="M27" i="21" s="1"/>
  <c r="L27" i="21" s="1"/>
  <c r="Q29" i="21"/>
  <c r="B30" i="21"/>
  <c r="I160" i="13" l="1"/>
  <c r="I125" i="13"/>
  <c r="I157" i="13"/>
  <c r="I155" i="13"/>
  <c r="I131" i="13"/>
  <c r="I130" i="13"/>
  <c r="I129" i="13"/>
  <c r="I128" i="13"/>
  <c r="I127" i="13"/>
  <c r="I126" i="13"/>
  <c r="I111" i="13"/>
  <c r="I158" i="13"/>
  <c r="I135" i="13"/>
  <c r="I122" i="13"/>
  <c r="I90" i="13"/>
  <c r="I70" i="13"/>
  <c r="I161" i="13"/>
  <c r="I152" i="13"/>
  <c r="I145" i="13"/>
  <c r="I118" i="13"/>
  <c r="I110" i="13"/>
  <c r="I109" i="13"/>
  <c r="I108" i="13"/>
  <c r="I101" i="13"/>
  <c r="I81" i="13"/>
  <c r="I61" i="13"/>
  <c r="I113" i="13"/>
  <c r="I146" i="13"/>
  <c r="I132" i="13"/>
  <c r="I144" i="13"/>
  <c r="I137" i="13"/>
  <c r="I139" i="13"/>
  <c r="I140" i="13"/>
  <c r="I120" i="13"/>
  <c r="I99" i="13"/>
  <c r="I148" i="13"/>
  <c r="I74" i="13"/>
  <c r="I153" i="13"/>
  <c r="I134" i="13"/>
  <c r="I105" i="13"/>
  <c r="I138" i="13"/>
  <c r="I123" i="13"/>
  <c r="I115" i="13"/>
  <c r="I98" i="13"/>
  <c r="I166" i="13"/>
  <c r="I147" i="13"/>
  <c r="I93" i="13"/>
  <c r="I79" i="13"/>
  <c r="I63" i="13"/>
  <c r="I91" i="13"/>
  <c r="I156" i="13"/>
  <c r="I114" i="13"/>
  <c r="I69" i="13"/>
  <c r="I151" i="13"/>
  <c r="I119" i="13"/>
  <c r="I106" i="13"/>
  <c r="I143" i="13"/>
  <c r="I121" i="13"/>
  <c r="I73" i="13"/>
  <c r="I71" i="13"/>
  <c r="I94" i="13"/>
  <c r="I116" i="13"/>
  <c r="I68" i="13"/>
  <c r="I51" i="13"/>
  <c r="I133" i="13"/>
  <c r="I162" i="13"/>
  <c r="I136" i="13"/>
  <c r="I88" i="13"/>
  <c r="I52" i="13"/>
  <c r="I124" i="13"/>
  <c r="I164" i="13"/>
  <c r="I66" i="13"/>
  <c r="I53" i="13"/>
  <c r="I163" i="13"/>
  <c r="I112" i="13"/>
  <c r="I107" i="13"/>
  <c r="I104" i="13"/>
  <c r="I100" i="13"/>
  <c r="I60" i="13"/>
  <c r="I165" i="13"/>
  <c r="I159" i="13"/>
  <c r="I96" i="13"/>
  <c r="I77" i="13"/>
  <c r="I141" i="13"/>
  <c r="I87" i="13"/>
  <c r="I64" i="13"/>
  <c r="I142" i="13"/>
  <c r="I58" i="13"/>
  <c r="I154" i="13"/>
  <c r="I149" i="13"/>
  <c r="I89" i="13"/>
  <c r="I92" i="13"/>
  <c r="I67" i="13"/>
  <c r="I76" i="13"/>
  <c r="I84" i="13"/>
  <c r="I102" i="13"/>
  <c r="I97" i="13"/>
  <c r="I80" i="13"/>
  <c r="I72" i="13"/>
  <c r="I85" i="13"/>
  <c r="I54" i="13"/>
  <c r="I95" i="13"/>
  <c r="I62" i="13"/>
  <c r="I150" i="13"/>
  <c r="I103" i="13"/>
  <c r="I55" i="13"/>
  <c r="I86" i="13"/>
  <c r="I82" i="13"/>
  <c r="I78" i="13"/>
  <c r="I56" i="13"/>
  <c r="I57" i="13"/>
  <c r="I117" i="13"/>
  <c r="I83" i="13"/>
  <c r="I65" i="13"/>
  <c r="I75" i="13"/>
  <c r="I59" i="13"/>
  <c r="O28" i="21"/>
  <c r="M28" i="21" s="1"/>
  <c r="L28" i="21" s="1"/>
  <c r="Q30" i="21"/>
  <c r="B31" i="21"/>
  <c r="L12" i="13"/>
  <c r="M12" i="13"/>
  <c r="L162" i="13" l="1"/>
  <c r="L152" i="13"/>
  <c r="L142" i="13"/>
  <c r="L160" i="13"/>
  <c r="L155" i="13"/>
  <c r="L130" i="13"/>
  <c r="L149" i="13"/>
  <c r="L135" i="13"/>
  <c r="L126" i="13"/>
  <c r="L166" i="13"/>
  <c r="L136" i="13"/>
  <c r="L133" i="13"/>
  <c r="L163" i="13"/>
  <c r="L144" i="13"/>
  <c r="L121" i="13"/>
  <c r="L109" i="13"/>
  <c r="L151" i="13"/>
  <c r="L137" i="13"/>
  <c r="L132" i="13"/>
  <c r="L115" i="13"/>
  <c r="L102" i="13"/>
  <c r="L141" i="13"/>
  <c r="L140" i="13"/>
  <c r="L105" i="13"/>
  <c r="L138" i="13"/>
  <c r="L131" i="13"/>
  <c r="L95" i="13"/>
  <c r="L116" i="13"/>
  <c r="L104" i="13"/>
  <c r="L165" i="13"/>
  <c r="L148" i="13"/>
  <c r="L100" i="13"/>
  <c r="L97" i="13"/>
  <c r="L83" i="13"/>
  <c r="L73" i="13"/>
  <c r="L63" i="13"/>
  <c r="L53" i="13"/>
  <c r="L43" i="13"/>
  <c r="L159" i="13"/>
  <c r="L122" i="13"/>
  <c r="L120" i="13"/>
  <c r="L80" i="13"/>
  <c r="L75" i="13"/>
  <c r="L61" i="13"/>
  <c r="L56" i="13"/>
  <c r="L110" i="13"/>
  <c r="L153" i="13"/>
  <c r="L127" i="13"/>
  <c r="L118" i="13"/>
  <c r="L88" i="13"/>
  <c r="L82" i="13"/>
  <c r="L45" i="13"/>
  <c r="L86" i="13"/>
  <c r="L156" i="13"/>
  <c r="L134" i="13"/>
  <c r="L112" i="13"/>
  <c r="L99" i="13"/>
  <c r="L84" i="13"/>
  <c r="L78" i="13"/>
  <c r="L125" i="13"/>
  <c r="L52" i="13"/>
  <c r="L146" i="13"/>
  <c r="L54" i="13"/>
  <c r="L50" i="13"/>
  <c r="L161" i="13"/>
  <c r="L91" i="13"/>
  <c r="L123" i="13"/>
  <c r="L76" i="13"/>
  <c r="L67" i="13"/>
  <c r="L55" i="13"/>
  <c r="L51" i="13"/>
  <c r="L49" i="13"/>
  <c r="L46" i="13"/>
  <c r="L44" i="13"/>
  <c r="L150" i="13"/>
  <c r="L145" i="13"/>
  <c r="L124" i="13"/>
  <c r="L106" i="13"/>
  <c r="L85" i="13"/>
  <c r="L68" i="13"/>
  <c r="L59" i="13"/>
  <c r="L47" i="13"/>
  <c r="L164" i="13"/>
  <c r="L139" i="13"/>
  <c r="L92" i="13"/>
  <c r="L77" i="13"/>
  <c r="L101" i="13"/>
  <c r="L103" i="13"/>
  <c r="L93" i="13"/>
  <c r="L79" i="13"/>
  <c r="L62" i="13"/>
  <c r="L117" i="13"/>
  <c r="L71" i="13"/>
  <c r="L147" i="13"/>
  <c r="L129" i="13"/>
  <c r="L113" i="13"/>
  <c r="L98" i="13"/>
  <c r="L89" i="13"/>
  <c r="L72" i="13"/>
  <c r="L58" i="13"/>
  <c r="L107" i="13"/>
  <c r="L87" i="13"/>
  <c r="L66" i="13"/>
  <c r="L143" i="13"/>
  <c r="L108" i="13"/>
  <c r="L70" i="13"/>
  <c r="L81" i="13"/>
  <c r="L111" i="13"/>
  <c r="L157" i="13"/>
  <c r="L57" i="13"/>
  <c r="L128" i="13"/>
  <c r="L114" i="13"/>
  <c r="L74" i="13"/>
  <c r="L65" i="13"/>
  <c r="L48" i="13"/>
  <c r="L69" i="13"/>
  <c r="L60" i="13"/>
  <c r="L119" i="13"/>
  <c r="L94" i="13"/>
  <c r="L64" i="13"/>
  <c r="L96" i="13"/>
  <c r="L90" i="13"/>
  <c r="L154" i="13"/>
  <c r="L158" i="13"/>
  <c r="M161" i="13"/>
  <c r="M151" i="13"/>
  <c r="M163" i="13"/>
  <c r="M149" i="13"/>
  <c r="M140" i="13"/>
  <c r="M153" i="13"/>
  <c r="M141" i="13"/>
  <c r="M136" i="13"/>
  <c r="M164" i="13"/>
  <c r="M160" i="13"/>
  <c r="M122" i="13"/>
  <c r="M112" i="13"/>
  <c r="M142" i="13"/>
  <c r="M166" i="13"/>
  <c r="M158" i="13"/>
  <c r="M124" i="13"/>
  <c r="M110" i="13"/>
  <c r="M105" i="13"/>
  <c r="M125" i="13"/>
  <c r="M116" i="13"/>
  <c r="M138" i="13"/>
  <c r="M131" i="13"/>
  <c r="M95" i="13"/>
  <c r="M157" i="13"/>
  <c r="M137" i="13"/>
  <c r="M165" i="13"/>
  <c r="M162" i="13"/>
  <c r="M148" i="13"/>
  <c r="M100" i="13"/>
  <c r="M97" i="13"/>
  <c r="M83" i="13"/>
  <c r="M73" i="13"/>
  <c r="M63" i="13"/>
  <c r="M53" i="13"/>
  <c r="M43" i="13"/>
  <c r="M154" i="13"/>
  <c r="M123" i="13"/>
  <c r="M121" i="13"/>
  <c r="M135" i="13"/>
  <c r="M119" i="13"/>
  <c r="M127" i="13"/>
  <c r="M117" i="13"/>
  <c r="M96" i="13"/>
  <c r="M82" i="13"/>
  <c r="M77" i="13"/>
  <c r="M58" i="13"/>
  <c r="M126" i="13"/>
  <c r="M86" i="13"/>
  <c r="M156" i="13"/>
  <c r="M134" i="13"/>
  <c r="M99" i="13"/>
  <c r="M84" i="13"/>
  <c r="M80" i="13"/>
  <c r="M78" i="13"/>
  <c r="M129" i="13"/>
  <c r="M111" i="13"/>
  <c r="M76" i="13"/>
  <c r="M72" i="13"/>
  <c r="M146" i="13"/>
  <c r="M56" i="13"/>
  <c r="M54" i="13"/>
  <c r="M50" i="13"/>
  <c r="M91" i="13"/>
  <c r="M48" i="13"/>
  <c r="M133" i="13"/>
  <c r="M114" i="13"/>
  <c r="M150" i="13"/>
  <c r="M145" i="13"/>
  <c r="M106" i="13"/>
  <c r="M85" i="13"/>
  <c r="M68" i="13"/>
  <c r="M59" i="13"/>
  <c r="M47" i="13"/>
  <c r="M159" i="13"/>
  <c r="M139" i="13"/>
  <c r="M118" i="13"/>
  <c r="M92" i="13"/>
  <c r="M45" i="13"/>
  <c r="M101" i="13"/>
  <c r="M60" i="13"/>
  <c r="M155" i="13"/>
  <c r="M71" i="13"/>
  <c r="M152" i="13"/>
  <c r="M147" i="13"/>
  <c r="M130" i="13"/>
  <c r="M113" i="13"/>
  <c r="M98" i="13"/>
  <c r="M89" i="13"/>
  <c r="M88" i="13"/>
  <c r="M132" i="13"/>
  <c r="M120" i="13"/>
  <c r="M81" i="13"/>
  <c r="M107" i="13"/>
  <c r="M87" i="13"/>
  <c r="M67" i="13"/>
  <c r="M62" i="13"/>
  <c r="M49" i="13"/>
  <c r="M44" i="13"/>
  <c r="M66" i="13"/>
  <c r="M143" i="13"/>
  <c r="M75" i="13"/>
  <c r="M108" i="13"/>
  <c r="M79" i="13"/>
  <c r="M70" i="13"/>
  <c r="M51" i="13"/>
  <c r="M46" i="13"/>
  <c r="M61" i="13"/>
  <c r="M57" i="13"/>
  <c r="M144" i="13"/>
  <c r="M55" i="13"/>
  <c r="M128" i="13"/>
  <c r="M102" i="13"/>
  <c r="M74" i="13"/>
  <c r="M65" i="13"/>
  <c r="M69" i="13"/>
  <c r="M109" i="13"/>
  <c r="M103" i="13"/>
  <c r="M93" i="13"/>
  <c r="M94" i="13"/>
  <c r="M64" i="13"/>
  <c r="M115" i="13"/>
  <c r="M90" i="13"/>
  <c r="M104" i="13"/>
  <c r="M52" i="13"/>
  <c r="O29" i="21"/>
  <c r="M29" i="21" s="1"/>
  <c r="L29" i="21" s="1"/>
  <c r="Q31" i="21"/>
  <c r="B32" i="21"/>
  <c r="O12" i="13"/>
  <c r="N12" i="13"/>
  <c r="N161" i="13" l="1"/>
  <c r="N151" i="13"/>
  <c r="N141" i="13"/>
  <c r="N165" i="13"/>
  <c r="N139" i="13"/>
  <c r="N137" i="13"/>
  <c r="N125" i="13"/>
  <c r="N162" i="13"/>
  <c r="N158" i="13"/>
  <c r="N156" i="13"/>
  <c r="N142" i="13"/>
  <c r="N166" i="13"/>
  <c r="N147" i="13"/>
  <c r="N159" i="13"/>
  <c r="N138" i="13"/>
  <c r="N127" i="13"/>
  <c r="N111" i="13"/>
  <c r="N149" i="13"/>
  <c r="N148" i="13"/>
  <c r="N128" i="13"/>
  <c r="N117" i="13"/>
  <c r="N101" i="13"/>
  <c r="N157" i="13"/>
  <c r="N120" i="13"/>
  <c r="N94" i="13"/>
  <c r="N123" i="13"/>
  <c r="N154" i="13"/>
  <c r="N131" i="13"/>
  <c r="N130" i="13"/>
  <c r="N108" i="13"/>
  <c r="N92" i="13"/>
  <c r="N82" i="13"/>
  <c r="N72" i="13"/>
  <c r="N62" i="13"/>
  <c r="N52" i="13"/>
  <c r="N135" i="13"/>
  <c r="N119" i="13"/>
  <c r="N112" i="13"/>
  <c r="N106" i="13"/>
  <c r="N90" i="13"/>
  <c r="N85" i="13"/>
  <c r="N71" i="13"/>
  <c r="N66" i="13"/>
  <c r="N47" i="13"/>
  <c r="N132" i="13"/>
  <c r="N118" i="13"/>
  <c r="N153" i="13"/>
  <c r="N126" i="13"/>
  <c r="N136" i="13"/>
  <c r="N133" i="13"/>
  <c r="N134" i="13"/>
  <c r="N100" i="13"/>
  <c r="N99" i="13"/>
  <c r="N95" i="13"/>
  <c r="N84" i="13"/>
  <c r="N80" i="13"/>
  <c r="N78" i="13"/>
  <c r="N129" i="13"/>
  <c r="N76" i="13"/>
  <c r="N164" i="13"/>
  <c r="N122" i="13"/>
  <c r="N74" i="13"/>
  <c r="N70" i="13"/>
  <c r="N68" i="13"/>
  <c r="N91" i="13"/>
  <c r="N48" i="13"/>
  <c r="N114" i="13"/>
  <c r="N89" i="13"/>
  <c r="N87" i="13"/>
  <c r="N46" i="13"/>
  <c r="N44" i="13"/>
  <c r="N160" i="13"/>
  <c r="N152" i="13"/>
  <c r="N145" i="13"/>
  <c r="N115" i="13"/>
  <c r="N93" i="13"/>
  <c r="N124" i="13"/>
  <c r="N97" i="13"/>
  <c r="N45" i="13"/>
  <c r="N77" i="13"/>
  <c r="N60" i="13"/>
  <c r="N43" i="13"/>
  <c r="N155" i="13"/>
  <c r="N69" i="13"/>
  <c r="N121" i="13"/>
  <c r="N113" i="13"/>
  <c r="N98" i="13"/>
  <c r="N88" i="13"/>
  <c r="N105" i="13"/>
  <c r="N81" i="13"/>
  <c r="N63" i="13"/>
  <c r="N49" i="13"/>
  <c r="N143" i="13"/>
  <c r="N75" i="13"/>
  <c r="N86" i="13"/>
  <c r="N79" i="13"/>
  <c r="N54" i="13"/>
  <c r="N51" i="13"/>
  <c r="N61" i="13"/>
  <c r="N57" i="13"/>
  <c r="N102" i="13"/>
  <c r="N150" i="13"/>
  <c r="N107" i="13"/>
  <c r="N67" i="13"/>
  <c r="N58" i="13"/>
  <c r="N65" i="13"/>
  <c r="N109" i="13"/>
  <c r="N103" i="13"/>
  <c r="N73" i="13"/>
  <c r="N64" i="13"/>
  <c r="N110" i="13"/>
  <c r="N83" i="13"/>
  <c r="N53" i="13"/>
  <c r="N140" i="13"/>
  <c r="N56" i="13"/>
  <c r="N50" i="13"/>
  <c r="N163" i="13"/>
  <c r="N146" i="13"/>
  <c r="N104" i="13"/>
  <c r="N96" i="13"/>
  <c r="N144" i="13"/>
  <c r="N59" i="13"/>
  <c r="N116" i="13"/>
  <c r="N55" i="13"/>
  <c r="O160" i="13"/>
  <c r="O150" i="13"/>
  <c r="O159" i="13"/>
  <c r="O154" i="13"/>
  <c r="O141" i="13"/>
  <c r="O144" i="13"/>
  <c r="O145" i="13"/>
  <c r="O139" i="13"/>
  <c r="O121" i="13"/>
  <c r="O111" i="13"/>
  <c r="O147" i="13"/>
  <c r="O122" i="13"/>
  <c r="O162" i="13"/>
  <c r="O158" i="13"/>
  <c r="O157" i="13"/>
  <c r="O104" i="13"/>
  <c r="O118" i="13"/>
  <c r="O137" i="13"/>
  <c r="O120" i="13"/>
  <c r="O94" i="13"/>
  <c r="O151" i="13"/>
  <c r="O125" i="13"/>
  <c r="O109" i="13"/>
  <c r="O101" i="13"/>
  <c r="O131" i="13"/>
  <c r="O130" i="13"/>
  <c r="O108" i="13"/>
  <c r="O92" i="13"/>
  <c r="O82" i="13"/>
  <c r="O72" i="13"/>
  <c r="O62" i="13"/>
  <c r="O52" i="13"/>
  <c r="O134" i="13"/>
  <c r="O132" i="13"/>
  <c r="O129" i="13"/>
  <c r="O113" i="13"/>
  <c r="O93" i="13"/>
  <c r="O102" i="13"/>
  <c r="O166" i="13"/>
  <c r="O136" i="13"/>
  <c r="O133" i="13"/>
  <c r="O87" i="13"/>
  <c r="O68" i="13"/>
  <c r="O63" i="13"/>
  <c r="O49" i="13"/>
  <c r="O44" i="13"/>
  <c r="O128" i="13"/>
  <c r="O156" i="13"/>
  <c r="O148" i="13"/>
  <c r="O142" i="13"/>
  <c r="O76" i="13"/>
  <c r="O164" i="13"/>
  <c r="O112" i="13"/>
  <c r="O74" i="13"/>
  <c r="O70" i="13"/>
  <c r="O155" i="13"/>
  <c r="O98" i="13"/>
  <c r="O114" i="13"/>
  <c r="O89" i="13"/>
  <c r="O46" i="13"/>
  <c r="O161" i="13"/>
  <c r="O153" i="13"/>
  <c r="O152" i="13"/>
  <c r="O115" i="13"/>
  <c r="O81" i="13"/>
  <c r="O140" i="13"/>
  <c r="O123" i="13"/>
  <c r="O97" i="13"/>
  <c r="O138" i="13"/>
  <c r="O77" i="13"/>
  <c r="O60" i="13"/>
  <c r="O43" i="13"/>
  <c r="O69" i="13"/>
  <c r="O86" i="13"/>
  <c r="O117" i="13"/>
  <c r="O88" i="13"/>
  <c r="O105" i="13"/>
  <c r="O80" i="13"/>
  <c r="O110" i="13"/>
  <c r="O107" i="13"/>
  <c r="O64" i="13"/>
  <c r="O71" i="13"/>
  <c r="O127" i="13"/>
  <c r="O143" i="13"/>
  <c r="O75" i="13"/>
  <c r="O66" i="13"/>
  <c r="O124" i="13"/>
  <c r="O79" i="13"/>
  <c r="O54" i="13"/>
  <c r="O51" i="13"/>
  <c r="O61" i="13"/>
  <c r="O57" i="13"/>
  <c r="O149" i="13"/>
  <c r="O135" i="13"/>
  <c r="O65" i="13"/>
  <c r="O59" i="13"/>
  <c r="O116" i="13"/>
  <c r="O126" i="13"/>
  <c r="O47" i="13"/>
  <c r="O58" i="13"/>
  <c r="O100" i="13"/>
  <c r="O85" i="13"/>
  <c r="O103" i="13"/>
  <c r="O48" i="13"/>
  <c r="O78" i="13"/>
  <c r="O73" i="13"/>
  <c r="O83" i="13"/>
  <c r="O53" i="13"/>
  <c r="O119" i="13"/>
  <c r="O91" i="13"/>
  <c r="O84" i="13"/>
  <c r="O56" i="13"/>
  <c r="O50" i="13"/>
  <c r="O163" i="13"/>
  <c r="O146" i="13"/>
  <c r="O96" i="13"/>
  <c r="O90" i="13"/>
  <c r="O95" i="13"/>
  <c r="O45" i="13"/>
  <c r="O165" i="13"/>
  <c r="O55" i="13"/>
  <c r="O67" i="13"/>
  <c r="O106" i="13"/>
  <c r="O99" i="13"/>
  <c r="O30" i="21"/>
  <c r="M30" i="21" s="1"/>
  <c r="L30" i="21" s="1"/>
  <c r="Q32" i="21"/>
  <c r="B33" i="21"/>
  <c r="O31" i="21" l="1"/>
  <c r="M31" i="21" s="1"/>
  <c r="L31" i="21" s="1"/>
  <c r="Q33" i="21"/>
  <c r="B34" i="21"/>
  <c r="P12" i="13"/>
  <c r="P160" i="13" l="1"/>
  <c r="P150" i="13"/>
  <c r="P140" i="13"/>
  <c r="P156" i="13"/>
  <c r="P151" i="13"/>
  <c r="P142" i="13"/>
  <c r="P138" i="13"/>
  <c r="P147" i="13"/>
  <c r="P124" i="13"/>
  <c r="P154" i="13"/>
  <c r="P152" i="13"/>
  <c r="P148" i="13"/>
  <c r="P162" i="13"/>
  <c r="P158" i="13"/>
  <c r="P127" i="13"/>
  <c r="P143" i="13"/>
  <c r="P135" i="13"/>
  <c r="P112" i="13"/>
  <c r="P141" i="13"/>
  <c r="P134" i="13"/>
  <c r="P119" i="13"/>
  <c r="P100" i="13"/>
  <c r="P125" i="13"/>
  <c r="P109" i="13"/>
  <c r="P101" i="13"/>
  <c r="P163" i="13"/>
  <c r="P106" i="13"/>
  <c r="P132" i="13"/>
  <c r="P129" i="13"/>
  <c r="P113" i="13"/>
  <c r="P93" i="13"/>
  <c r="P122" i="13"/>
  <c r="P118" i="13"/>
  <c r="P98" i="13"/>
  <c r="P91" i="13"/>
  <c r="P81" i="13"/>
  <c r="P71" i="13"/>
  <c r="P61" i="13"/>
  <c r="P51" i="13"/>
  <c r="P166" i="13"/>
  <c r="P76" i="13"/>
  <c r="P57" i="13"/>
  <c r="P52" i="13"/>
  <c r="P161" i="13"/>
  <c r="P123" i="13"/>
  <c r="P128" i="13"/>
  <c r="P164" i="13"/>
  <c r="P74" i="13"/>
  <c r="P70" i="13"/>
  <c r="P155" i="13"/>
  <c r="P111" i="13"/>
  <c r="P72" i="13"/>
  <c r="P68" i="13"/>
  <c r="P137" i="13"/>
  <c r="P66" i="13"/>
  <c r="P64" i="13"/>
  <c r="P60" i="13"/>
  <c r="P153" i="13"/>
  <c r="P115" i="13"/>
  <c r="P87" i="13"/>
  <c r="P44" i="13"/>
  <c r="P145" i="13"/>
  <c r="P136" i="13"/>
  <c r="P133" i="13"/>
  <c r="P97" i="13"/>
  <c r="P85" i="13"/>
  <c r="P83" i="13"/>
  <c r="P79" i="13"/>
  <c r="P120" i="13"/>
  <c r="P159" i="13"/>
  <c r="P139" i="13"/>
  <c r="P92" i="13"/>
  <c r="P69" i="13"/>
  <c r="P86" i="13"/>
  <c r="P146" i="13"/>
  <c r="P114" i="13"/>
  <c r="P103" i="13"/>
  <c r="P121" i="13"/>
  <c r="P105" i="13"/>
  <c r="P130" i="13"/>
  <c r="P89" i="13"/>
  <c r="P80" i="13"/>
  <c r="P63" i="13"/>
  <c r="P131" i="13"/>
  <c r="P110" i="13"/>
  <c r="P107" i="13"/>
  <c r="P157" i="13"/>
  <c r="P116" i="13"/>
  <c r="P73" i="13"/>
  <c r="P62" i="13"/>
  <c r="P75" i="13"/>
  <c r="P117" i="13"/>
  <c r="P54" i="13"/>
  <c r="P149" i="13"/>
  <c r="P108" i="13"/>
  <c r="P46" i="13"/>
  <c r="P102" i="13"/>
  <c r="P65" i="13"/>
  <c r="P47" i="13"/>
  <c r="P58" i="13"/>
  <c r="P99" i="13"/>
  <c r="P88" i="13"/>
  <c r="P49" i="13"/>
  <c r="P48" i="13"/>
  <c r="P78" i="13"/>
  <c r="P53" i="13"/>
  <c r="P43" i="13"/>
  <c r="P94" i="13"/>
  <c r="P84" i="13"/>
  <c r="P56" i="13"/>
  <c r="P50" i="13"/>
  <c r="P96" i="13"/>
  <c r="P90" i="13"/>
  <c r="P104" i="13"/>
  <c r="P95" i="13"/>
  <c r="P45" i="13"/>
  <c r="P165" i="13"/>
  <c r="P144" i="13"/>
  <c r="P77" i="13"/>
  <c r="P59" i="13"/>
  <c r="P82" i="13"/>
  <c r="P126" i="13"/>
  <c r="P55" i="13"/>
  <c r="P67" i="13"/>
  <c r="O32" i="21"/>
  <c r="Q34" i="21"/>
  <c r="B35" i="21"/>
  <c r="M32" i="21"/>
  <c r="L32" i="21" s="1"/>
  <c r="Q12" i="13"/>
  <c r="Q159" i="13" l="1"/>
  <c r="Q149" i="13"/>
  <c r="Q164" i="13"/>
  <c r="Q143" i="13"/>
  <c r="Q150" i="13"/>
  <c r="Q120" i="13"/>
  <c r="Q110" i="13"/>
  <c r="Q154" i="13"/>
  <c r="Q156" i="13"/>
  <c r="Q113" i="13"/>
  <c r="Q103" i="13"/>
  <c r="Q163" i="13"/>
  <c r="Q151" i="13"/>
  <c r="Q106" i="13"/>
  <c r="Q93" i="13"/>
  <c r="Q142" i="13"/>
  <c r="Q115" i="13"/>
  <c r="Q112" i="13"/>
  <c r="Q122" i="13"/>
  <c r="Q118" i="13"/>
  <c r="Q98" i="13"/>
  <c r="Q91" i="13"/>
  <c r="Q81" i="13"/>
  <c r="Q71" i="13"/>
  <c r="Q61" i="13"/>
  <c r="Q51" i="13"/>
  <c r="Q157" i="13"/>
  <c r="Q145" i="13"/>
  <c r="Q134" i="13"/>
  <c r="Q133" i="13"/>
  <c r="Q161" i="13"/>
  <c r="Q132" i="13"/>
  <c r="Q123" i="13"/>
  <c r="Q146" i="13"/>
  <c r="Q116" i="13"/>
  <c r="Q92" i="13"/>
  <c r="Q78" i="13"/>
  <c r="Q73" i="13"/>
  <c r="Q59" i="13"/>
  <c r="Q54" i="13"/>
  <c r="Q165" i="13"/>
  <c r="Q160" i="13"/>
  <c r="Q155" i="13"/>
  <c r="Q129" i="13"/>
  <c r="Q111" i="13"/>
  <c r="Q72" i="13"/>
  <c r="Q68" i="13"/>
  <c r="Q137" i="13"/>
  <c r="Q66" i="13"/>
  <c r="Q64" i="13"/>
  <c r="Q60" i="13"/>
  <c r="Q147" i="13"/>
  <c r="Q94" i="13"/>
  <c r="Q62" i="13"/>
  <c r="Q58" i="13"/>
  <c r="Q162" i="13"/>
  <c r="Q152" i="13"/>
  <c r="Q136" i="13"/>
  <c r="Q97" i="13"/>
  <c r="Q85" i="13"/>
  <c r="Q83" i="13"/>
  <c r="Q79" i="13"/>
  <c r="Q140" i="13"/>
  <c r="Q77" i="13"/>
  <c r="Q101" i="13"/>
  <c r="Q86" i="13"/>
  <c r="Q114" i="13"/>
  <c r="Q108" i="13"/>
  <c r="Q95" i="13"/>
  <c r="Q87" i="13"/>
  <c r="Q130" i="13"/>
  <c r="Q89" i="13"/>
  <c r="Q80" i="13"/>
  <c r="Q63" i="13"/>
  <c r="Q131" i="13"/>
  <c r="Q107" i="13"/>
  <c r="Q166" i="13"/>
  <c r="Q128" i="13"/>
  <c r="Q100" i="13"/>
  <c r="Q96" i="13"/>
  <c r="Q90" i="13"/>
  <c r="Q127" i="13"/>
  <c r="Q75" i="13"/>
  <c r="Q44" i="13"/>
  <c r="Q117" i="13"/>
  <c r="Q141" i="13"/>
  <c r="Q124" i="13"/>
  <c r="Q121" i="13"/>
  <c r="Q139" i="13"/>
  <c r="Q57" i="13"/>
  <c r="Q46" i="13"/>
  <c r="Q135" i="13"/>
  <c r="Q102" i="13"/>
  <c r="Q70" i="13"/>
  <c r="Q65" i="13"/>
  <c r="Q153" i="13"/>
  <c r="Q74" i="13"/>
  <c r="Q48" i="13"/>
  <c r="Q138" i="13"/>
  <c r="Q47" i="13"/>
  <c r="Q67" i="13"/>
  <c r="Q109" i="13"/>
  <c r="Q69" i="13"/>
  <c r="Q53" i="13"/>
  <c r="Q43" i="13"/>
  <c r="Q125" i="13"/>
  <c r="Q84" i="13"/>
  <c r="Q56" i="13"/>
  <c r="Q50" i="13"/>
  <c r="Q119" i="13"/>
  <c r="Q104" i="13"/>
  <c r="Q45" i="13"/>
  <c r="Q144" i="13"/>
  <c r="Q148" i="13"/>
  <c r="Q82" i="13"/>
  <c r="Q126" i="13"/>
  <c r="Q105" i="13"/>
  <c r="Q55" i="13"/>
  <c r="Q52" i="13"/>
  <c r="Q99" i="13"/>
  <c r="Q88" i="13"/>
  <c r="Q158" i="13"/>
  <c r="Q49" i="13"/>
  <c r="Q76" i="13"/>
  <c r="Q35" i="21"/>
  <c r="B36" i="21"/>
  <c r="O33" i="21"/>
  <c r="M33" i="21" s="1"/>
  <c r="L33" i="21" s="1"/>
  <c r="R12" i="13"/>
  <c r="R159" i="13" l="1"/>
  <c r="R149" i="13"/>
  <c r="R166" i="13"/>
  <c r="R161" i="13"/>
  <c r="R144" i="13"/>
  <c r="R137" i="13"/>
  <c r="R138" i="13"/>
  <c r="R123" i="13"/>
  <c r="R154" i="13"/>
  <c r="R131" i="13"/>
  <c r="R150" i="13"/>
  <c r="R139" i="13"/>
  <c r="R134" i="13"/>
  <c r="R155" i="13"/>
  <c r="R130" i="13"/>
  <c r="R114" i="13"/>
  <c r="R99" i="13"/>
  <c r="R142" i="13"/>
  <c r="R115" i="13"/>
  <c r="R112" i="13"/>
  <c r="R152" i="13"/>
  <c r="R143" i="13"/>
  <c r="R136" i="13"/>
  <c r="R122" i="13"/>
  <c r="R118" i="13"/>
  <c r="R133" i="13"/>
  <c r="R141" i="13"/>
  <c r="R135" i="13"/>
  <c r="R157" i="13"/>
  <c r="R151" i="13"/>
  <c r="R145" i="13"/>
  <c r="R90" i="13"/>
  <c r="R80" i="13"/>
  <c r="R70" i="13"/>
  <c r="R60" i="13"/>
  <c r="R50" i="13"/>
  <c r="R146" i="13"/>
  <c r="R86" i="13"/>
  <c r="R81" i="13"/>
  <c r="R67" i="13"/>
  <c r="R62" i="13"/>
  <c r="R48" i="13"/>
  <c r="R43" i="13"/>
  <c r="R156" i="13"/>
  <c r="R140" i="13"/>
  <c r="R124" i="13"/>
  <c r="R165" i="13"/>
  <c r="R160" i="13"/>
  <c r="R129" i="13"/>
  <c r="R109" i="13"/>
  <c r="R66" i="13"/>
  <c r="R64" i="13"/>
  <c r="R147" i="13"/>
  <c r="R98" i="13"/>
  <c r="R94" i="13"/>
  <c r="R58" i="13"/>
  <c r="R163" i="13"/>
  <c r="R127" i="13"/>
  <c r="R119" i="13"/>
  <c r="R113" i="13"/>
  <c r="R77" i="13"/>
  <c r="R120" i="13"/>
  <c r="R93" i="13"/>
  <c r="R75" i="13"/>
  <c r="R69" i="13"/>
  <c r="R101" i="13"/>
  <c r="R164" i="13"/>
  <c r="R108" i="13"/>
  <c r="R103" i="13"/>
  <c r="R95" i="13"/>
  <c r="R87" i="13"/>
  <c r="R78" i="13"/>
  <c r="R61" i="13"/>
  <c r="R111" i="13"/>
  <c r="R107" i="13"/>
  <c r="R110" i="13"/>
  <c r="R132" i="13"/>
  <c r="R128" i="13"/>
  <c r="R116" i="13"/>
  <c r="R100" i="13"/>
  <c r="R96" i="13"/>
  <c r="R73" i="13"/>
  <c r="R72" i="13"/>
  <c r="R65" i="13"/>
  <c r="R117" i="13"/>
  <c r="R162" i="13"/>
  <c r="R121" i="13"/>
  <c r="R54" i="13"/>
  <c r="R79" i="13"/>
  <c r="R57" i="13"/>
  <c r="R51" i="13"/>
  <c r="R46" i="13"/>
  <c r="R102" i="13"/>
  <c r="R153" i="13"/>
  <c r="R74" i="13"/>
  <c r="R85" i="13"/>
  <c r="R55" i="13"/>
  <c r="R97" i="13"/>
  <c r="R63" i="13"/>
  <c r="R158" i="13"/>
  <c r="R106" i="13"/>
  <c r="R76" i="13"/>
  <c r="R53" i="13"/>
  <c r="R125" i="13"/>
  <c r="R84" i="13"/>
  <c r="R56" i="13"/>
  <c r="R83" i="13"/>
  <c r="R104" i="13"/>
  <c r="R91" i="13"/>
  <c r="R45" i="13"/>
  <c r="R92" i="13"/>
  <c r="R148" i="13"/>
  <c r="R82" i="13"/>
  <c r="R59" i="13"/>
  <c r="R126" i="13"/>
  <c r="R105" i="13"/>
  <c r="R89" i="13"/>
  <c r="R68" i="13"/>
  <c r="R52" i="13"/>
  <c r="R47" i="13"/>
  <c r="R88" i="13"/>
  <c r="R49" i="13"/>
  <c r="R71" i="13"/>
  <c r="R44" i="13"/>
  <c r="O34" i="21"/>
  <c r="M34" i="21" s="1"/>
  <c r="L34" i="21" s="1"/>
  <c r="Q36" i="21"/>
  <c r="B37" i="21"/>
  <c r="S12" i="13"/>
  <c r="S158" i="13" l="1"/>
  <c r="S148" i="13"/>
  <c r="S155" i="13"/>
  <c r="S150" i="13"/>
  <c r="S145" i="13"/>
  <c r="S129" i="13"/>
  <c r="S119" i="13"/>
  <c r="S109" i="13"/>
  <c r="S139" i="13"/>
  <c r="S134" i="13"/>
  <c r="S165" i="13"/>
  <c r="S144" i="13"/>
  <c r="S153" i="13"/>
  <c r="S132" i="13"/>
  <c r="S115" i="13"/>
  <c r="S102" i="13"/>
  <c r="S147" i="13"/>
  <c r="S140" i="13"/>
  <c r="S152" i="13"/>
  <c r="S143" i="13"/>
  <c r="S136" i="13"/>
  <c r="S122" i="13"/>
  <c r="S118" i="13"/>
  <c r="S92" i="13"/>
  <c r="S164" i="13"/>
  <c r="S130" i="13"/>
  <c r="S157" i="13"/>
  <c r="S154" i="13"/>
  <c r="S151" i="13"/>
  <c r="S90" i="13"/>
  <c r="S80" i="13"/>
  <c r="S70" i="13"/>
  <c r="S60" i="13"/>
  <c r="S50" i="13"/>
  <c r="S160" i="13"/>
  <c r="S141" i="13"/>
  <c r="S135" i="13"/>
  <c r="S128" i="13"/>
  <c r="S110" i="13"/>
  <c r="S156" i="13"/>
  <c r="S124" i="13"/>
  <c r="S142" i="13"/>
  <c r="S104" i="13"/>
  <c r="S88" i="13"/>
  <c r="S83" i="13"/>
  <c r="S69" i="13"/>
  <c r="S64" i="13"/>
  <c r="S45" i="13"/>
  <c r="S137" i="13"/>
  <c r="S112" i="13"/>
  <c r="S98" i="13"/>
  <c r="S94" i="13"/>
  <c r="S58" i="13"/>
  <c r="S163" i="13"/>
  <c r="S127" i="13"/>
  <c r="S113" i="13"/>
  <c r="S62" i="13"/>
  <c r="S56" i="13"/>
  <c r="S131" i="13"/>
  <c r="S161" i="13"/>
  <c r="S133" i="13"/>
  <c r="S120" i="13"/>
  <c r="S93" i="13"/>
  <c r="S81" i="13"/>
  <c r="S75" i="13"/>
  <c r="S123" i="13"/>
  <c r="S73" i="13"/>
  <c r="S86" i="13"/>
  <c r="S114" i="13"/>
  <c r="S108" i="13"/>
  <c r="S103" i="13"/>
  <c r="S95" i="13"/>
  <c r="S87" i="13"/>
  <c r="S78" i="13"/>
  <c r="S61" i="13"/>
  <c r="S146" i="13"/>
  <c r="S111" i="13"/>
  <c r="S79" i="13"/>
  <c r="S117" i="13"/>
  <c r="S166" i="13"/>
  <c r="S116" i="13"/>
  <c r="S100" i="13"/>
  <c r="S96" i="13"/>
  <c r="S72" i="13"/>
  <c r="S65" i="13"/>
  <c r="S162" i="13"/>
  <c r="S121" i="13"/>
  <c r="S54" i="13"/>
  <c r="S66" i="13"/>
  <c r="S57" i="13"/>
  <c r="S51" i="13"/>
  <c r="S46" i="13"/>
  <c r="S149" i="13"/>
  <c r="S101" i="13"/>
  <c r="S74" i="13"/>
  <c r="S85" i="13"/>
  <c r="S48" i="13"/>
  <c r="S53" i="13"/>
  <c r="S67" i="13"/>
  <c r="S49" i="13"/>
  <c r="S106" i="13"/>
  <c r="S76" i="13"/>
  <c r="S71" i="13"/>
  <c r="S125" i="13"/>
  <c r="S84" i="13"/>
  <c r="S43" i="13"/>
  <c r="S91" i="13"/>
  <c r="S159" i="13"/>
  <c r="S82" i="13"/>
  <c r="S59" i="13"/>
  <c r="S126" i="13"/>
  <c r="S105" i="13"/>
  <c r="S77" i="13"/>
  <c r="S89" i="13"/>
  <c r="S68" i="13"/>
  <c r="S55" i="13"/>
  <c r="S52" i="13"/>
  <c r="S47" i="13"/>
  <c r="S138" i="13"/>
  <c r="S97" i="13"/>
  <c r="S63" i="13"/>
  <c r="S99" i="13"/>
  <c r="S107" i="13"/>
  <c r="S44" i="13"/>
  <c r="O35" i="21"/>
  <c r="M35" i="21" s="1"/>
  <c r="L35" i="21" s="1"/>
  <c r="Q37" i="21"/>
  <c r="B38" i="21"/>
  <c r="T12" i="13"/>
  <c r="T158" i="13" l="1"/>
  <c r="T148" i="13"/>
  <c r="T157" i="13"/>
  <c r="T152" i="13"/>
  <c r="T146" i="13"/>
  <c r="T136" i="13"/>
  <c r="T166" i="13"/>
  <c r="T122" i="13"/>
  <c r="T130" i="13"/>
  <c r="T165" i="13"/>
  <c r="T150" i="13"/>
  <c r="T144" i="13"/>
  <c r="T128" i="13"/>
  <c r="T123" i="13"/>
  <c r="T137" i="13"/>
  <c r="T154" i="13"/>
  <c r="T116" i="13"/>
  <c r="T164" i="13"/>
  <c r="T127" i="13"/>
  <c r="T102" i="13"/>
  <c r="T145" i="13"/>
  <c r="T141" i="13"/>
  <c r="T135" i="13"/>
  <c r="T134" i="13"/>
  <c r="T110" i="13"/>
  <c r="T160" i="13"/>
  <c r="T121" i="13"/>
  <c r="T94" i="13"/>
  <c r="T89" i="13"/>
  <c r="T79" i="13"/>
  <c r="T69" i="13"/>
  <c r="T59" i="13"/>
  <c r="T49" i="13"/>
  <c r="T142" i="13"/>
  <c r="T140" i="13"/>
  <c r="T118" i="13"/>
  <c r="T111" i="13"/>
  <c r="T105" i="13"/>
  <c r="T98" i="13"/>
  <c r="T96" i="13"/>
  <c r="T91" i="13"/>
  <c r="T77" i="13"/>
  <c r="T72" i="13"/>
  <c r="T58" i="13"/>
  <c r="T53" i="13"/>
  <c r="T151" i="13"/>
  <c r="T138" i="13"/>
  <c r="T126" i="13"/>
  <c r="T125" i="13"/>
  <c r="T117" i="13"/>
  <c r="T155" i="13"/>
  <c r="T100" i="13"/>
  <c r="T163" i="13"/>
  <c r="T147" i="13"/>
  <c r="T129" i="13"/>
  <c r="T113" i="13"/>
  <c r="T62" i="13"/>
  <c r="T60" i="13"/>
  <c r="T56" i="13"/>
  <c r="T131" i="13"/>
  <c r="T119" i="13"/>
  <c r="T54" i="13"/>
  <c r="T73" i="13"/>
  <c r="T71" i="13"/>
  <c r="T67" i="13"/>
  <c r="T65" i="13"/>
  <c r="T107" i="13"/>
  <c r="T114" i="13"/>
  <c r="T108" i="13"/>
  <c r="T103" i="13"/>
  <c r="T95" i="13"/>
  <c r="T87" i="13"/>
  <c r="T78" i="13"/>
  <c r="T61" i="13"/>
  <c r="T88" i="13"/>
  <c r="T161" i="13"/>
  <c r="T156" i="13"/>
  <c r="T132" i="13"/>
  <c r="T81" i="13"/>
  <c r="T133" i="13"/>
  <c r="T120" i="13"/>
  <c r="T90" i="13"/>
  <c r="T64" i="13"/>
  <c r="T82" i="13"/>
  <c r="T66" i="13"/>
  <c r="T57" i="13"/>
  <c r="T51" i="13"/>
  <c r="T46" i="13"/>
  <c r="T143" i="13"/>
  <c r="T124" i="13"/>
  <c r="T149" i="13"/>
  <c r="T139" i="13"/>
  <c r="T101" i="13"/>
  <c r="T153" i="13"/>
  <c r="T86" i="13"/>
  <c r="T74" i="13"/>
  <c r="T70" i="13"/>
  <c r="T85" i="13"/>
  <c r="T48" i="13"/>
  <c r="T84" i="13"/>
  <c r="T43" i="13"/>
  <c r="T99" i="13"/>
  <c r="T112" i="13"/>
  <c r="T75" i="13"/>
  <c r="T109" i="13"/>
  <c r="T83" i="13"/>
  <c r="T50" i="13"/>
  <c r="T104" i="13"/>
  <c r="T93" i="13"/>
  <c r="T45" i="13"/>
  <c r="T159" i="13"/>
  <c r="T92" i="13"/>
  <c r="T115" i="13"/>
  <c r="T68" i="13"/>
  <c r="T55" i="13"/>
  <c r="T52" i="13"/>
  <c r="T47" i="13"/>
  <c r="T97" i="13"/>
  <c r="T63" i="13"/>
  <c r="T106" i="13"/>
  <c r="T76" i="13"/>
  <c r="T44" i="13"/>
  <c r="T162" i="13"/>
  <c r="T80" i="13"/>
  <c r="O36" i="21"/>
  <c r="M36" i="21" s="1"/>
  <c r="L36" i="21" s="1"/>
  <c r="Q38" i="21"/>
  <c r="B39" i="21"/>
  <c r="U12" i="13"/>
  <c r="U157" i="13" l="1"/>
  <c r="U165" i="13"/>
  <c r="U160" i="13"/>
  <c r="U140" i="13"/>
  <c r="U139" i="13"/>
  <c r="U147" i="13"/>
  <c r="U164" i="13"/>
  <c r="U162" i="13"/>
  <c r="U131" i="13"/>
  <c r="U128" i="13"/>
  <c r="U118" i="13"/>
  <c r="U108" i="13"/>
  <c r="U137" i="13"/>
  <c r="U161" i="13"/>
  <c r="U152" i="13"/>
  <c r="U142" i="13"/>
  <c r="U125" i="13"/>
  <c r="U122" i="13"/>
  <c r="U117" i="13"/>
  <c r="U101" i="13"/>
  <c r="U146" i="13"/>
  <c r="U126" i="13"/>
  <c r="U123" i="13"/>
  <c r="U120" i="13"/>
  <c r="U130" i="13"/>
  <c r="U127" i="13"/>
  <c r="U102" i="13"/>
  <c r="U158" i="13"/>
  <c r="U145" i="13"/>
  <c r="U144" i="13"/>
  <c r="U135" i="13"/>
  <c r="U107" i="13"/>
  <c r="U121" i="13"/>
  <c r="U94" i="13"/>
  <c r="U89" i="13"/>
  <c r="U79" i="13"/>
  <c r="U69" i="13"/>
  <c r="U59" i="13"/>
  <c r="U49" i="13"/>
  <c r="U163" i="13"/>
  <c r="U151" i="13"/>
  <c r="U138" i="13"/>
  <c r="U153" i="13"/>
  <c r="U115" i="13"/>
  <c r="U74" i="13"/>
  <c r="U55" i="13"/>
  <c r="U50" i="13"/>
  <c r="U150" i="13"/>
  <c r="U155" i="13"/>
  <c r="U119" i="13"/>
  <c r="U54" i="13"/>
  <c r="U52" i="13"/>
  <c r="U48" i="13"/>
  <c r="U46" i="13"/>
  <c r="U141" i="13"/>
  <c r="U114" i="13"/>
  <c r="U87" i="13"/>
  <c r="U71" i="13"/>
  <c r="U67" i="13"/>
  <c r="U65" i="13"/>
  <c r="U63" i="13"/>
  <c r="U116" i="13"/>
  <c r="U96" i="13"/>
  <c r="U111" i="13"/>
  <c r="U88" i="13"/>
  <c r="U70" i="13"/>
  <c r="U105" i="13"/>
  <c r="U166" i="13"/>
  <c r="U132" i="13"/>
  <c r="U113" i="13"/>
  <c r="U110" i="13"/>
  <c r="U100" i="13"/>
  <c r="U98" i="13"/>
  <c r="U81" i="13"/>
  <c r="U72" i="13"/>
  <c r="U133" i="13"/>
  <c r="U90" i="13"/>
  <c r="U73" i="13"/>
  <c r="U64" i="13"/>
  <c r="U129" i="13"/>
  <c r="U82" i="13"/>
  <c r="U143" i="13"/>
  <c r="U124" i="13"/>
  <c r="U149" i="13"/>
  <c r="U86" i="13"/>
  <c r="U85" i="13"/>
  <c r="U61" i="13"/>
  <c r="U84" i="13"/>
  <c r="U53" i="13"/>
  <c r="U43" i="13"/>
  <c r="U109" i="13"/>
  <c r="U134" i="13"/>
  <c r="U106" i="13"/>
  <c r="U76" i="13"/>
  <c r="U154" i="13"/>
  <c r="U62" i="13"/>
  <c r="U103" i="13"/>
  <c r="U83" i="13"/>
  <c r="U78" i="13"/>
  <c r="U56" i="13"/>
  <c r="U104" i="13"/>
  <c r="U93" i="13"/>
  <c r="U91" i="13"/>
  <c r="U45" i="13"/>
  <c r="U159" i="13"/>
  <c r="U92" i="13"/>
  <c r="U60" i="13"/>
  <c r="U148" i="13"/>
  <c r="U95" i="13"/>
  <c r="U77" i="13"/>
  <c r="U68" i="13"/>
  <c r="U47" i="13"/>
  <c r="U97" i="13"/>
  <c r="U136" i="13"/>
  <c r="U99" i="13"/>
  <c r="U58" i="13"/>
  <c r="U44" i="13"/>
  <c r="U156" i="13"/>
  <c r="U112" i="13"/>
  <c r="U80" i="13"/>
  <c r="U75" i="13"/>
  <c r="U66" i="13"/>
  <c r="U57" i="13"/>
  <c r="U51" i="13"/>
  <c r="O37" i="21"/>
  <c r="M37" i="21" s="1"/>
  <c r="L37" i="21" s="1"/>
  <c r="Q39" i="21"/>
  <c r="B40" i="21"/>
  <c r="V12" i="13"/>
  <c r="V157" i="13" l="1"/>
  <c r="V147" i="13"/>
  <c r="V141" i="13"/>
  <c r="V162" i="13"/>
  <c r="V135" i="13"/>
  <c r="V156" i="13"/>
  <c r="V142" i="13"/>
  <c r="V121" i="13"/>
  <c r="V143" i="13"/>
  <c r="V140" i="13"/>
  <c r="V132" i="13"/>
  <c r="V161" i="13"/>
  <c r="V153" i="13"/>
  <c r="V151" i="13"/>
  <c r="V131" i="13"/>
  <c r="V129" i="13"/>
  <c r="V158" i="13"/>
  <c r="V145" i="13"/>
  <c r="V144" i="13"/>
  <c r="V107" i="13"/>
  <c r="V146" i="13"/>
  <c r="V160" i="13"/>
  <c r="V128" i="13"/>
  <c r="V149" i="13"/>
  <c r="V163" i="13"/>
  <c r="V115" i="13"/>
  <c r="V105" i="13"/>
  <c r="V103" i="13"/>
  <c r="V88" i="13"/>
  <c r="V78" i="13"/>
  <c r="V68" i="13"/>
  <c r="V58" i="13"/>
  <c r="V48" i="13"/>
  <c r="V166" i="13"/>
  <c r="V136" i="13"/>
  <c r="V126" i="13"/>
  <c r="V125" i="13"/>
  <c r="V117" i="13"/>
  <c r="V101" i="13"/>
  <c r="V94" i="13"/>
  <c r="V87" i="13"/>
  <c r="V82" i="13"/>
  <c r="V63" i="13"/>
  <c r="V44" i="13"/>
  <c r="V150" i="13"/>
  <c r="V108" i="13"/>
  <c r="V127" i="13"/>
  <c r="V52" i="13"/>
  <c r="V46" i="13"/>
  <c r="V122" i="13"/>
  <c r="V114" i="13"/>
  <c r="V50" i="13"/>
  <c r="V97" i="13"/>
  <c r="V91" i="13"/>
  <c r="V89" i="13"/>
  <c r="V85" i="13"/>
  <c r="V123" i="13"/>
  <c r="V69" i="13"/>
  <c r="V116" i="13"/>
  <c r="V96" i="13"/>
  <c r="V61" i="13"/>
  <c r="V57" i="13"/>
  <c r="V139" i="13"/>
  <c r="V164" i="13"/>
  <c r="V118" i="13"/>
  <c r="V111" i="13"/>
  <c r="V155" i="13"/>
  <c r="V79" i="13"/>
  <c r="V70" i="13"/>
  <c r="V93" i="13"/>
  <c r="V152" i="13"/>
  <c r="V133" i="13"/>
  <c r="V90" i="13"/>
  <c r="V73" i="13"/>
  <c r="V64" i="13"/>
  <c r="V120" i="13"/>
  <c r="V65" i="13"/>
  <c r="V148" i="13"/>
  <c r="V134" i="13"/>
  <c r="V102" i="13"/>
  <c r="V83" i="13"/>
  <c r="V74" i="13"/>
  <c r="V86" i="13"/>
  <c r="V130" i="13"/>
  <c r="V113" i="13"/>
  <c r="V137" i="13"/>
  <c r="V84" i="13"/>
  <c r="V53" i="13"/>
  <c r="V43" i="13"/>
  <c r="V109" i="13"/>
  <c r="V56" i="13"/>
  <c r="V49" i="13"/>
  <c r="V112" i="13"/>
  <c r="V80" i="13"/>
  <c r="V75" i="13"/>
  <c r="V71" i="13"/>
  <c r="V66" i="13"/>
  <c r="V51" i="13"/>
  <c r="V124" i="13"/>
  <c r="V104" i="13"/>
  <c r="V45" i="13"/>
  <c r="V159" i="13"/>
  <c r="V92" i="13"/>
  <c r="V60" i="13"/>
  <c r="V119" i="13"/>
  <c r="V110" i="13"/>
  <c r="V95" i="13"/>
  <c r="V77" i="13"/>
  <c r="V59" i="13"/>
  <c r="V47" i="13"/>
  <c r="V55" i="13"/>
  <c r="V165" i="13"/>
  <c r="V138" i="13"/>
  <c r="V99" i="13"/>
  <c r="V106" i="13"/>
  <c r="V98" i="13"/>
  <c r="V81" i="13"/>
  <c r="V76" i="13"/>
  <c r="V72" i="13"/>
  <c r="V67" i="13"/>
  <c r="V154" i="13"/>
  <c r="V100" i="13"/>
  <c r="V62" i="13"/>
  <c r="V54" i="13"/>
  <c r="O38" i="21"/>
  <c r="M38" i="21" s="1"/>
  <c r="L38" i="21" s="1"/>
  <c r="Q40" i="21"/>
  <c r="B41" i="21"/>
  <c r="W12" i="13"/>
  <c r="W166" i="13" l="1"/>
  <c r="W156" i="13"/>
  <c r="W151" i="13"/>
  <c r="W142" i="13"/>
  <c r="W138" i="13"/>
  <c r="W160" i="13"/>
  <c r="W158" i="13"/>
  <c r="W154" i="13"/>
  <c r="W145" i="13"/>
  <c r="W139" i="13"/>
  <c r="W146" i="13"/>
  <c r="W133" i="13"/>
  <c r="W127" i="13"/>
  <c r="W117" i="13"/>
  <c r="W107" i="13"/>
  <c r="W153" i="13"/>
  <c r="W157" i="13"/>
  <c r="W141" i="13"/>
  <c r="W149" i="13"/>
  <c r="W137" i="13"/>
  <c r="W128" i="13"/>
  <c r="W118" i="13"/>
  <c r="W100" i="13"/>
  <c r="W136" i="13"/>
  <c r="W135" i="13"/>
  <c r="W124" i="13"/>
  <c r="W110" i="13"/>
  <c r="W163" i="13"/>
  <c r="W115" i="13"/>
  <c r="W105" i="13"/>
  <c r="W103" i="13"/>
  <c r="W88" i="13"/>
  <c r="W78" i="13"/>
  <c r="W68" i="13"/>
  <c r="W58" i="13"/>
  <c r="W48" i="13"/>
  <c r="W99" i="13"/>
  <c r="W148" i="13"/>
  <c r="W144" i="13"/>
  <c r="W97" i="13"/>
  <c r="W95" i="13"/>
  <c r="W84" i="13"/>
  <c r="W79" i="13"/>
  <c r="W65" i="13"/>
  <c r="W60" i="13"/>
  <c r="W46" i="13"/>
  <c r="W131" i="13"/>
  <c r="W122" i="13"/>
  <c r="W114" i="13"/>
  <c r="W50" i="13"/>
  <c r="W91" i="13"/>
  <c r="W89" i="13"/>
  <c r="W87" i="13"/>
  <c r="W85" i="13"/>
  <c r="W44" i="13"/>
  <c r="W83" i="13"/>
  <c r="W140" i="13"/>
  <c r="W116" i="13"/>
  <c r="W96" i="13"/>
  <c r="W63" i="13"/>
  <c r="W61" i="13"/>
  <c r="W57" i="13"/>
  <c r="W59" i="13"/>
  <c r="W55" i="13"/>
  <c r="W159" i="13"/>
  <c r="W130" i="13"/>
  <c r="W106" i="13"/>
  <c r="W155" i="13"/>
  <c r="W70" i="13"/>
  <c r="W93" i="13"/>
  <c r="W71" i="13"/>
  <c r="W62" i="13"/>
  <c r="W165" i="13"/>
  <c r="W121" i="13"/>
  <c r="W147" i="13"/>
  <c r="W120" i="13"/>
  <c r="W129" i="13"/>
  <c r="W82" i="13"/>
  <c r="W134" i="13"/>
  <c r="W102" i="13"/>
  <c r="W74" i="13"/>
  <c r="W162" i="13"/>
  <c r="W104" i="13"/>
  <c r="W75" i="13"/>
  <c r="W66" i="13"/>
  <c r="W86" i="13"/>
  <c r="W113" i="13"/>
  <c r="W101" i="13"/>
  <c r="W164" i="13"/>
  <c r="W108" i="13"/>
  <c r="W53" i="13"/>
  <c r="W43" i="13"/>
  <c r="W109" i="13"/>
  <c r="W56" i="13"/>
  <c r="W125" i="13"/>
  <c r="W45" i="13"/>
  <c r="W49" i="13"/>
  <c r="W123" i="13"/>
  <c r="W111" i="13"/>
  <c r="W80" i="13"/>
  <c r="W54" i="13"/>
  <c r="W92" i="13"/>
  <c r="W69" i="13"/>
  <c r="W119" i="13"/>
  <c r="W73" i="13"/>
  <c r="W94" i="13"/>
  <c r="W77" i="13"/>
  <c r="W64" i="13"/>
  <c r="W47" i="13"/>
  <c r="W161" i="13"/>
  <c r="W90" i="13"/>
  <c r="W126" i="13"/>
  <c r="W52" i="13"/>
  <c r="W98" i="13"/>
  <c r="W81" i="13"/>
  <c r="W76" i="13"/>
  <c r="W72" i="13"/>
  <c r="W67" i="13"/>
  <c r="W152" i="13"/>
  <c r="W150" i="13"/>
  <c r="W112" i="13"/>
  <c r="W51" i="13"/>
  <c r="W132" i="13"/>
  <c r="W143" i="13"/>
  <c r="O39" i="21"/>
  <c r="M39" i="21" s="1"/>
  <c r="L39" i="21" s="1"/>
  <c r="Q41" i="21"/>
  <c r="B42" i="21"/>
  <c r="X12" i="13"/>
  <c r="X166" i="13" l="1"/>
  <c r="X156" i="13"/>
  <c r="X146" i="13"/>
  <c r="X143" i="13"/>
  <c r="X153" i="13"/>
  <c r="X148" i="13"/>
  <c r="X134" i="13"/>
  <c r="X152" i="13"/>
  <c r="X165" i="13"/>
  <c r="X163" i="13"/>
  <c r="X157" i="13"/>
  <c r="X141" i="13"/>
  <c r="X124" i="13"/>
  <c r="X149" i="13"/>
  <c r="X150" i="13"/>
  <c r="X119" i="13"/>
  <c r="X107" i="13"/>
  <c r="X106" i="13"/>
  <c r="X110" i="13"/>
  <c r="X159" i="13"/>
  <c r="X113" i="13"/>
  <c r="X103" i="13"/>
  <c r="X99" i="13"/>
  <c r="X136" i="13"/>
  <c r="X101" i="13"/>
  <c r="X95" i="13"/>
  <c r="X87" i="13"/>
  <c r="X77" i="13"/>
  <c r="X67" i="13"/>
  <c r="X57" i="13"/>
  <c r="X47" i="13"/>
  <c r="X144" i="13"/>
  <c r="X73" i="13"/>
  <c r="X68" i="13"/>
  <c r="X54" i="13"/>
  <c r="X49" i="13"/>
  <c r="X133" i="13"/>
  <c r="X127" i="13"/>
  <c r="X116" i="13"/>
  <c r="X114" i="13"/>
  <c r="X139" i="13"/>
  <c r="X130" i="13"/>
  <c r="X91" i="13"/>
  <c r="X89" i="13"/>
  <c r="X85" i="13"/>
  <c r="X48" i="13"/>
  <c r="X44" i="13"/>
  <c r="X97" i="13"/>
  <c r="X83" i="13"/>
  <c r="X162" i="13"/>
  <c r="X154" i="13"/>
  <c r="X125" i="13"/>
  <c r="X93" i="13"/>
  <c r="X81" i="13"/>
  <c r="X75" i="13"/>
  <c r="X145" i="13"/>
  <c r="X59" i="13"/>
  <c r="X55" i="13"/>
  <c r="X160" i="13"/>
  <c r="X53" i="13"/>
  <c r="X51" i="13"/>
  <c r="X104" i="13"/>
  <c r="X79" i="13"/>
  <c r="X88" i="13"/>
  <c r="X71" i="13"/>
  <c r="X62" i="13"/>
  <c r="X121" i="13"/>
  <c r="X117" i="13"/>
  <c r="X105" i="13"/>
  <c r="X80" i="13"/>
  <c r="X151" i="13"/>
  <c r="X140" i="13"/>
  <c r="X122" i="13"/>
  <c r="X131" i="13"/>
  <c r="X129" i="13"/>
  <c r="X96" i="13"/>
  <c r="X82" i="13"/>
  <c r="X65" i="13"/>
  <c r="X128" i="13"/>
  <c r="X102" i="13"/>
  <c r="X74" i="13"/>
  <c r="X66" i="13"/>
  <c r="X126" i="13"/>
  <c r="X56" i="13"/>
  <c r="X164" i="13"/>
  <c r="X147" i="13"/>
  <c r="X137" i="13"/>
  <c r="X108" i="13"/>
  <c r="X70" i="13"/>
  <c r="X61" i="13"/>
  <c r="X43" i="13"/>
  <c r="X135" i="13"/>
  <c r="X109" i="13"/>
  <c r="X84" i="13"/>
  <c r="X45" i="13"/>
  <c r="X92" i="13"/>
  <c r="X78" i="13"/>
  <c r="X69" i="13"/>
  <c r="X112" i="13"/>
  <c r="X58" i="13"/>
  <c r="X132" i="13"/>
  <c r="X100" i="13"/>
  <c r="X86" i="13"/>
  <c r="X46" i="13"/>
  <c r="X155" i="13"/>
  <c r="X118" i="13"/>
  <c r="X60" i="13"/>
  <c r="X50" i="13"/>
  <c r="X94" i="13"/>
  <c r="X64" i="13"/>
  <c r="X161" i="13"/>
  <c r="X90" i="13"/>
  <c r="X115" i="13"/>
  <c r="X52" i="13"/>
  <c r="X142" i="13"/>
  <c r="X138" i="13"/>
  <c r="X98" i="13"/>
  <c r="X76" i="13"/>
  <c r="X72" i="13"/>
  <c r="X63" i="13"/>
  <c r="X123" i="13"/>
  <c r="X120" i="13"/>
  <c r="X111" i="13"/>
  <c r="X158" i="13"/>
  <c r="O40" i="21"/>
  <c r="M40" i="21" s="1"/>
  <c r="L40" i="21" s="1"/>
  <c r="Q42" i="21"/>
  <c r="B43" i="21"/>
  <c r="Z12" i="13"/>
  <c r="Y12" i="13"/>
  <c r="Y165" i="13" l="1"/>
  <c r="Y155" i="13"/>
  <c r="Y161" i="13"/>
  <c r="Y156" i="13"/>
  <c r="Y144" i="13"/>
  <c r="Y150" i="13"/>
  <c r="Y134" i="13"/>
  <c r="Y126" i="13"/>
  <c r="Y116" i="13"/>
  <c r="Y149" i="13"/>
  <c r="Y129" i="13"/>
  <c r="Y146" i="13"/>
  <c r="Y132" i="13"/>
  <c r="Y148" i="13"/>
  <c r="Y99" i="13"/>
  <c r="Y108" i="13"/>
  <c r="Y159" i="13"/>
  <c r="Y124" i="13"/>
  <c r="Y113" i="13"/>
  <c r="Y103" i="13"/>
  <c r="Y153" i="13"/>
  <c r="Y136" i="13"/>
  <c r="Y101" i="13"/>
  <c r="Y95" i="13"/>
  <c r="Y87" i="13"/>
  <c r="Y77" i="13"/>
  <c r="Y67" i="13"/>
  <c r="Y57" i="13"/>
  <c r="Y47" i="13"/>
  <c r="Y166" i="13"/>
  <c r="Y127" i="13"/>
  <c r="Y112" i="13"/>
  <c r="Y107" i="13"/>
  <c r="Y137" i="13"/>
  <c r="Y133" i="13"/>
  <c r="Y110" i="13"/>
  <c r="Y92" i="13"/>
  <c r="Y163" i="13"/>
  <c r="Y158" i="13"/>
  <c r="Y139" i="13"/>
  <c r="Y130" i="13"/>
  <c r="Y93" i="13"/>
  <c r="Y89" i="13"/>
  <c r="Y75" i="13"/>
  <c r="Y70" i="13"/>
  <c r="Y56" i="13"/>
  <c r="Y51" i="13"/>
  <c r="Y152" i="13"/>
  <c r="Y143" i="13"/>
  <c r="Y97" i="13"/>
  <c r="Y83" i="13"/>
  <c r="Y162" i="13"/>
  <c r="Y154" i="13"/>
  <c r="Y141" i="13"/>
  <c r="Y125" i="13"/>
  <c r="Y81" i="13"/>
  <c r="Y120" i="13"/>
  <c r="Y79" i="13"/>
  <c r="Y160" i="13"/>
  <c r="Y53" i="13"/>
  <c r="Y106" i="13"/>
  <c r="Y104" i="13"/>
  <c r="Y45" i="13"/>
  <c r="Y128" i="13"/>
  <c r="Y121" i="13"/>
  <c r="Y105" i="13"/>
  <c r="Y88" i="13"/>
  <c r="Y71" i="13"/>
  <c r="Y62" i="13"/>
  <c r="Y117" i="13"/>
  <c r="Y80" i="13"/>
  <c r="Y151" i="13"/>
  <c r="Y140" i="13"/>
  <c r="Y122" i="13"/>
  <c r="Y63" i="13"/>
  <c r="Y98" i="13"/>
  <c r="Y102" i="13"/>
  <c r="Y74" i="13"/>
  <c r="Y66" i="13"/>
  <c r="Y157" i="13"/>
  <c r="Y142" i="13"/>
  <c r="Y135" i="13"/>
  <c r="Y109" i="13"/>
  <c r="Y84" i="13"/>
  <c r="Y55" i="13"/>
  <c r="Y164" i="13"/>
  <c r="Y147" i="13"/>
  <c r="Y61" i="13"/>
  <c r="Y43" i="13"/>
  <c r="Y85" i="13"/>
  <c r="Y145" i="13"/>
  <c r="Y65" i="13"/>
  <c r="Y48" i="13"/>
  <c r="Y78" i="13"/>
  <c r="Y69" i="13"/>
  <c r="Y118" i="13"/>
  <c r="Y60" i="13"/>
  <c r="Y50" i="13"/>
  <c r="Y86" i="13"/>
  <c r="Y46" i="13"/>
  <c r="Y119" i="13"/>
  <c r="Y114" i="13"/>
  <c r="Y94" i="13"/>
  <c r="Y91" i="13"/>
  <c r="Y73" i="13"/>
  <c r="Y64" i="13"/>
  <c r="Y90" i="13"/>
  <c r="Y115" i="13"/>
  <c r="Y59" i="13"/>
  <c r="Y52" i="13"/>
  <c r="Y131" i="13"/>
  <c r="Y96" i="13"/>
  <c r="Y82" i="13"/>
  <c r="Y68" i="13"/>
  <c r="Y138" i="13"/>
  <c r="Y76" i="13"/>
  <c r="Y72" i="13"/>
  <c r="Y123" i="13"/>
  <c r="Y111" i="13"/>
  <c r="Y49" i="13"/>
  <c r="Y58" i="13"/>
  <c r="Y44" i="13"/>
  <c r="Y100" i="13"/>
  <c r="Y54" i="13"/>
  <c r="Z165" i="13"/>
  <c r="Z155" i="13"/>
  <c r="Z145" i="13"/>
  <c r="Z163" i="13"/>
  <c r="Z158" i="13"/>
  <c r="Z133" i="13"/>
  <c r="Z148" i="13"/>
  <c r="Z129" i="13"/>
  <c r="Z161" i="13"/>
  <c r="Z159" i="13"/>
  <c r="Z135" i="13"/>
  <c r="Z146" i="13"/>
  <c r="Z132" i="13"/>
  <c r="Z164" i="13"/>
  <c r="Z141" i="13"/>
  <c r="Z139" i="13"/>
  <c r="Z109" i="13"/>
  <c r="Z105" i="13"/>
  <c r="Z153" i="13"/>
  <c r="Z147" i="13"/>
  <c r="Z116" i="13"/>
  <c r="Z98" i="13"/>
  <c r="Z166" i="13"/>
  <c r="Z127" i="13"/>
  <c r="Z112" i="13"/>
  <c r="Z107" i="13"/>
  <c r="Z152" i="13"/>
  <c r="Z149" i="13"/>
  <c r="Z137" i="13"/>
  <c r="Z120" i="13"/>
  <c r="Z86" i="13"/>
  <c r="Z76" i="13"/>
  <c r="Z66" i="13"/>
  <c r="Z56" i="13"/>
  <c r="Z46" i="13"/>
  <c r="Z104" i="13"/>
  <c r="Z83" i="13"/>
  <c r="Z78" i="13"/>
  <c r="Z64" i="13"/>
  <c r="Z59" i="13"/>
  <c r="Z45" i="13"/>
  <c r="Z143" i="13"/>
  <c r="Z162" i="13"/>
  <c r="Z134" i="13"/>
  <c r="Z154" i="13"/>
  <c r="Z125" i="13"/>
  <c r="Z87" i="13"/>
  <c r="Z81" i="13"/>
  <c r="Z93" i="13"/>
  <c r="Z79" i="13"/>
  <c r="Z75" i="13"/>
  <c r="Z77" i="13"/>
  <c r="Z73" i="13"/>
  <c r="Z71" i="13"/>
  <c r="Z106" i="13"/>
  <c r="Z51" i="13"/>
  <c r="Z130" i="13"/>
  <c r="Z128" i="13"/>
  <c r="Z121" i="13"/>
  <c r="Z90" i="13"/>
  <c r="Z49" i="13"/>
  <c r="Z47" i="13"/>
  <c r="Z43" i="13"/>
  <c r="Z151" i="13"/>
  <c r="Z126" i="13"/>
  <c r="Z108" i="13"/>
  <c r="Z92" i="13"/>
  <c r="Z117" i="13"/>
  <c r="Z80" i="13"/>
  <c r="Z160" i="13"/>
  <c r="Z140" i="13"/>
  <c r="Z122" i="13"/>
  <c r="Z63" i="13"/>
  <c r="Z72" i="13"/>
  <c r="Z100" i="13"/>
  <c r="Z157" i="13"/>
  <c r="Z142" i="13"/>
  <c r="Z84" i="13"/>
  <c r="Z55" i="13"/>
  <c r="Z119" i="13"/>
  <c r="Z94" i="13"/>
  <c r="Z91" i="13"/>
  <c r="Z57" i="13"/>
  <c r="Z54" i="13"/>
  <c r="Z53" i="13"/>
  <c r="Z52" i="13"/>
  <c r="Z113" i="13"/>
  <c r="Z101" i="13"/>
  <c r="Z61" i="13"/>
  <c r="Z85" i="13"/>
  <c r="Z70" i="13"/>
  <c r="Z102" i="13"/>
  <c r="Z74" i="13"/>
  <c r="Z65" i="13"/>
  <c r="Z48" i="13"/>
  <c r="Z69" i="13"/>
  <c r="Z118" i="13"/>
  <c r="Z60" i="13"/>
  <c r="Z50" i="13"/>
  <c r="Z114" i="13"/>
  <c r="Z103" i="13"/>
  <c r="Z88" i="13"/>
  <c r="Z156" i="13"/>
  <c r="Z124" i="13"/>
  <c r="Z115" i="13"/>
  <c r="Z131" i="13"/>
  <c r="Z110" i="13"/>
  <c r="Z96" i="13"/>
  <c r="Z95" i="13"/>
  <c r="Z82" i="13"/>
  <c r="Z68" i="13"/>
  <c r="Z138" i="13"/>
  <c r="Z144" i="13"/>
  <c r="Z97" i="13"/>
  <c r="Z136" i="13"/>
  <c r="Z123" i="13"/>
  <c r="Z111" i="13"/>
  <c r="Z99" i="13"/>
  <c r="Z89" i="13"/>
  <c r="Z67" i="13"/>
  <c r="Z150" i="13"/>
  <c r="Z58" i="13"/>
  <c r="Z44" i="13"/>
  <c r="Z62" i="13"/>
  <c r="O41" i="21"/>
  <c r="M41" i="21" s="1"/>
  <c r="L41" i="21" s="1"/>
  <c r="Q43" i="21"/>
  <c r="B44" i="21"/>
  <c r="AA12" i="13"/>
  <c r="AA164" i="13" l="1"/>
  <c r="AA154" i="13"/>
  <c r="AA166" i="13"/>
  <c r="AA152" i="13"/>
  <c r="AA145" i="13"/>
  <c r="AA130" i="13"/>
  <c r="AA157" i="13"/>
  <c r="AA153" i="13"/>
  <c r="AA136" i="13"/>
  <c r="AA125" i="13"/>
  <c r="AA115" i="13"/>
  <c r="AA135" i="13"/>
  <c r="AA134" i="13"/>
  <c r="AA133" i="13"/>
  <c r="AA121" i="13"/>
  <c r="AA110" i="13"/>
  <c r="AA147" i="13"/>
  <c r="AA146" i="13"/>
  <c r="AA116" i="13"/>
  <c r="AA98" i="13"/>
  <c r="AA165" i="13"/>
  <c r="AA129" i="13"/>
  <c r="AA119" i="13"/>
  <c r="AA149" i="13"/>
  <c r="AA137" i="13"/>
  <c r="AA120" i="13"/>
  <c r="AA86" i="13"/>
  <c r="AA76" i="13"/>
  <c r="AA66" i="13"/>
  <c r="AA56" i="13"/>
  <c r="AA46" i="13"/>
  <c r="AA155" i="13"/>
  <c r="AA142" i="13"/>
  <c r="AA138" i="13"/>
  <c r="AA126" i="13"/>
  <c r="AA117" i="13"/>
  <c r="AA163" i="13"/>
  <c r="AA158" i="13"/>
  <c r="AA148" i="13"/>
  <c r="AA127" i="13"/>
  <c r="AA109" i="13"/>
  <c r="AA128" i="13"/>
  <c r="AA162" i="13"/>
  <c r="AA103" i="13"/>
  <c r="AA99" i="13"/>
  <c r="AA85" i="13"/>
  <c r="AA80" i="13"/>
  <c r="AA61" i="13"/>
  <c r="AA141" i="13"/>
  <c r="AA131" i="13"/>
  <c r="AA93" i="13"/>
  <c r="AA79" i="13"/>
  <c r="AA75" i="13"/>
  <c r="AA77" i="13"/>
  <c r="AA73" i="13"/>
  <c r="AA71" i="13"/>
  <c r="AA123" i="13"/>
  <c r="AA69" i="13"/>
  <c r="AA65" i="13"/>
  <c r="AA104" i="13"/>
  <c r="AA90" i="13"/>
  <c r="AA49" i="13"/>
  <c r="AA47" i="13"/>
  <c r="AA45" i="13"/>
  <c r="AA43" i="13"/>
  <c r="AA159" i="13"/>
  <c r="AA151" i="13"/>
  <c r="AA139" i="13"/>
  <c r="AA108" i="13"/>
  <c r="AA107" i="13"/>
  <c r="AA105" i="13"/>
  <c r="AA92" i="13"/>
  <c r="AA88" i="13"/>
  <c r="AA84" i="13"/>
  <c r="AA102" i="13"/>
  <c r="AA160" i="13"/>
  <c r="AA140" i="13"/>
  <c r="AA122" i="13"/>
  <c r="AA63" i="13"/>
  <c r="AA72" i="13"/>
  <c r="AA100" i="13"/>
  <c r="AA113" i="13"/>
  <c r="AA89" i="13"/>
  <c r="AA55" i="13"/>
  <c r="AA94" i="13"/>
  <c r="AA91" i="13"/>
  <c r="AA83" i="13"/>
  <c r="AA57" i="13"/>
  <c r="AA54" i="13"/>
  <c r="AA53" i="13"/>
  <c r="AA52" i="13"/>
  <c r="AA143" i="13"/>
  <c r="AA112" i="13"/>
  <c r="AA67" i="13"/>
  <c r="AA58" i="13"/>
  <c r="AA70" i="13"/>
  <c r="AA74" i="13"/>
  <c r="AA48" i="13"/>
  <c r="AA118" i="13"/>
  <c r="AA78" i="13"/>
  <c r="AA60" i="13"/>
  <c r="AA50" i="13"/>
  <c r="AA114" i="13"/>
  <c r="AA64" i="13"/>
  <c r="AA156" i="13"/>
  <c r="AA132" i="13"/>
  <c r="AA62" i="13"/>
  <c r="AA51" i="13"/>
  <c r="AA124" i="13"/>
  <c r="AA101" i="13"/>
  <c r="AA161" i="13"/>
  <c r="AA96" i="13"/>
  <c r="AA95" i="13"/>
  <c r="AA82" i="13"/>
  <c r="AA68" i="13"/>
  <c r="AA59" i="13"/>
  <c r="AA144" i="13"/>
  <c r="AA97" i="13"/>
  <c r="AA111" i="13"/>
  <c r="AA150" i="13"/>
  <c r="AA81" i="13"/>
  <c r="AA106" i="13"/>
  <c r="AA44" i="13"/>
  <c r="AA87" i="13"/>
  <c r="O42" i="21"/>
  <c r="M42" i="21" s="1"/>
  <c r="L42" i="21" s="1"/>
  <c r="Q44" i="21"/>
  <c r="B45" i="21"/>
  <c r="AB12" i="13"/>
  <c r="AB164" i="13" l="1"/>
  <c r="AB154" i="13"/>
  <c r="AB144" i="13"/>
  <c r="AB146" i="13"/>
  <c r="AB149" i="13"/>
  <c r="AB132" i="13"/>
  <c r="AB131" i="13"/>
  <c r="AB128" i="13"/>
  <c r="AB155" i="13"/>
  <c r="AB151" i="13"/>
  <c r="AB137" i="13"/>
  <c r="AB135" i="13"/>
  <c r="AB119" i="13"/>
  <c r="AB160" i="13"/>
  <c r="AB143" i="13"/>
  <c r="AB147" i="13"/>
  <c r="AB140" i="13"/>
  <c r="AB123" i="13"/>
  <c r="AB120" i="13"/>
  <c r="AB166" i="13"/>
  <c r="AB163" i="13"/>
  <c r="AB145" i="13"/>
  <c r="AB124" i="13"/>
  <c r="AB111" i="13"/>
  <c r="AB104" i="13"/>
  <c r="AB165" i="13"/>
  <c r="AB129" i="13"/>
  <c r="AB134" i="13"/>
  <c r="AB121" i="13"/>
  <c r="AB99" i="13"/>
  <c r="AB97" i="13"/>
  <c r="AB126" i="13"/>
  <c r="AB117" i="13"/>
  <c r="AB152" i="13"/>
  <c r="AB142" i="13"/>
  <c r="AB138" i="13"/>
  <c r="AB96" i="13"/>
  <c r="AB85" i="13"/>
  <c r="AB75" i="13"/>
  <c r="AB65" i="13"/>
  <c r="AB55" i="13"/>
  <c r="AB45" i="13"/>
  <c r="AB153" i="13"/>
  <c r="AB116" i="13"/>
  <c r="AB100" i="13"/>
  <c r="AB88" i="13"/>
  <c r="AB74" i="13"/>
  <c r="AB69" i="13"/>
  <c r="AB50" i="13"/>
  <c r="AB141" i="13"/>
  <c r="AB107" i="13"/>
  <c r="AB162" i="13"/>
  <c r="AB77" i="13"/>
  <c r="AB73" i="13"/>
  <c r="AB71" i="13"/>
  <c r="AB161" i="13"/>
  <c r="AB115" i="13"/>
  <c r="AB67" i="13"/>
  <c r="AB63" i="13"/>
  <c r="AB159" i="13"/>
  <c r="AB139" i="13"/>
  <c r="AB130" i="13"/>
  <c r="AB108" i="13"/>
  <c r="AB105" i="13"/>
  <c r="AB92" i="13"/>
  <c r="AB84" i="13"/>
  <c r="AB102" i="13"/>
  <c r="AB86" i="13"/>
  <c r="AB82" i="13"/>
  <c r="AB150" i="13"/>
  <c r="AB109" i="13"/>
  <c r="AB103" i="13"/>
  <c r="AB95" i="13"/>
  <c r="AB72" i="13"/>
  <c r="AB93" i="13"/>
  <c r="AB113" i="13"/>
  <c r="AB98" i="13"/>
  <c r="AB89" i="13"/>
  <c r="AB64" i="13"/>
  <c r="AB156" i="13"/>
  <c r="AB90" i="13"/>
  <c r="AB81" i="13"/>
  <c r="AB157" i="13"/>
  <c r="AB66" i="13"/>
  <c r="AB94" i="13"/>
  <c r="AB91" i="13"/>
  <c r="AB83" i="13"/>
  <c r="AB57" i="13"/>
  <c r="AB54" i="13"/>
  <c r="AB53" i="13"/>
  <c r="AB52" i="13"/>
  <c r="AB148" i="13"/>
  <c r="AB112" i="13"/>
  <c r="AB58" i="13"/>
  <c r="AB56" i="13"/>
  <c r="AB51" i="13"/>
  <c r="AB76" i="13"/>
  <c r="AB48" i="13"/>
  <c r="AB43" i="13"/>
  <c r="AB79" i="13"/>
  <c r="AB118" i="13"/>
  <c r="AB78" i="13"/>
  <c r="AB60" i="13"/>
  <c r="AB114" i="13"/>
  <c r="AB125" i="13"/>
  <c r="AB133" i="13"/>
  <c r="AB158" i="13"/>
  <c r="AB80" i="13"/>
  <c r="AB62" i="13"/>
  <c r="AB101" i="13"/>
  <c r="AB70" i="13"/>
  <c r="AB122" i="13"/>
  <c r="AB68" i="13"/>
  <c r="AB59" i="13"/>
  <c r="AB110" i="13"/>
  <c r="AB47" i="13"/>
  <c r="AB136" i="13"/>
  <c r="AB106" i="13"/>
  <c r="AB49" i="13"/>
  <c r="AB44" i="13"/>
  <c r="AB46" i="13"/>
  <c r="AB87" i="13"/>
  <c r="AB127" i="13"/>
  <c r="AB61" i="13"/>
  <c r="O43" i="21"/>
  <c r="M43" i="21" s="1"/>
  <c r="L43" i="21" s="1"/>
  <c r="Q45" i="21"/>
  <c r="B46" i="21"/>
  <c r="AC12" i="13"/>
  <c r="AC163" i="13" l="1"/>
  <c r="AC153" i="13"/>
  <c r="AC162" i="13"/>
  <c r="AC157" i="13"/>
  <c r="AC147" i="13"/>
  <c r="AC140" i="13"/>
  <c r="AC149" i="13"/>
  <c r="AC141" i="13"/>
  <c r="AC124" i="13"/>
  <c r="AC114" i="13"/>
  <c r="AC164" i="13"/>
  <c r="AC160" i="13"/>
  <c r="AC143" i="13"/>
  <c r="AC125" i="13"/>
  <c r="AC120" i="13"/>
  <c r="AC126" i="13"/>
  <c r="AC165" i="13"/>
  <c r="AC127" i="13"/>
  <c r="AC112" i="13"/>
  <c r="AC134" i="13"/>
  <c r="AC121" i="13"/>
  <c r="AC119" i="13"/>
  <c r="AC99" i="13"/>
  <c r="AC97" i="13"/>
  <c r="AC148" i="13"/>
  <c r="AC104" i="13"/>
  <c r="AC152" i="13"/>
  <c r="AC142" i="13"/>
  <c r="AC138" i="13"/>
  <c r="AC96" i="13"/>
  <c r="AC85" i="13"/>
  <c r="AC75" i="13"/>
  <c r="AC65" i="13"/>
  <c r="AC55" i="13"/>
  <c r="AC45" i="13"/>
  <c r="AC155" i="13"/>
  <c r="AC109" i="13"/>
  <c r="AC128" i="13"/>
  <c r="AC136" i="13"/>
  <c r="AC131" i="13"/>
  <c r="AC113" i="13"/>
  <c r="AC90" i="13"/>
  <c r="AC71" i="13"/>
  <c r="AC66" i="13"/>
  <c r="AC52" i="13"/>
  <c r="AC47" i="13"/>
  <c r="AC161" i="13"/>
  <c r="AC123" i="13"/>
  <c r="AC115" i="13"/>
  <c r="AC69" i="13"/>
  <c r="AC67" i="13"/>
  <c r="AC63" i="13"/>
  <c r="AC146" i="13"/>
  <c r="AC133" i="13"/>
  <c r="AC61" i="13"/>
  <c r="AC151" i="13"/>
  <c r="AC107" i="13"/>
  <c r="AC102" i="13"/>
  <c r="AC88" i="13"/>
  <c r="AC86" i="13"/>
  <c r="AC82" i="13"/>
  <c r="AC150" i="13"/>
  <c r="AC103" i="13"/>
  <c r="AC95" i="13"/>
  <c r="AC80" i="13"/>
  <c r="AC144" i="13"/>
  <c r="AC132" i="13"/>
  <c r="AC117" i="13"/>
  <c r="AC101" i="13"/>
  <c r="AC100" i="13"/>
  <c r="AC93" i="13"/>
  <c r="AC105" i="13"/>
  <c r="AC98" i="13"/>
  <c r="AC89" i="13"/>
  <c r="AC64" i="13"/>
  <c r="AC156" i="13"/>
  <c r="AC81" i="13"/>
  <c r="AC110" i="13"/>
  <c r="AC116" i="13"/>
  <c r="AC94" i="13"/>
  <c r="AC91" i="13"/>
  <c r="AC83" i="13"/>
  <c r="AC57" i="13"/>
  <c r="AC54" i="13"/>
  <c r="AC53" i="13"/>
  <c r="AC84" i="13"/>
  <c r="AC58" i="13"/>
  <c r="AC56" i="13"/>
  <c r="AC51" i="13"/>
  <c r="AC135" i="13"/>
  <c r="AC76" i="13"/>
  <c r="AC50" i="13"/>
  <c r="AC49" i="13"/>
  <c r="AC48" i="13"/>
  <c r="AC44" i="13"/>
  <c r="AC43" i="13"/>
  <c r="AC158" i="13"/>
  <c r="AC59" i="13"/>
  <c r="AC79" i="13"/>
  <c r="AC74" i="13"/>
  <c r="AC139" i="13"/>
  <c r="AC137" i="13"/>
  <c r="AC130" i="13"/>
  <c r="AC108" i="13"/>
  <c r="AC166" i="13"/>
  <c r="AC145" i="13"/>
  <c r="AC118" i="13"/>
  <c r="AC78" i="13"/>
  <c r="AC60" i="13"/>
  <c r="AC92" i="13"/>
  <c r="AC122" i="13"/>
  <c r="AC73" i="13"/>
  <c r="AC68" i="13"/>
  <c r="AC154" i="13"/>
  <c r="AC87" i="13"/>
  <c r="AC159" i="13"/>
  <c r="AC77" i="13"/>
  <c r="AC111" i="13"/>
  <c r="AC72" i="13"/>
  <c r="AC106" i="13"/>
  <c r="AC129" i="13"/>
  <c r="AC62" i="13"/>
  <c r="AC46" i="13"/>
  <c r="AC70" i="13"/>
  <c r="O44" i="21"/>
  <c r="M44" i="21" s="1"/>
  <c r="L44" i="21" s="1"/>
  <c r="Q46" i="21"/>
  <c r="B47" i="21"/>
  <c r="AD12" i="13"/>
  <c r="AD163" i="13" l="1"/>
  <c r="AD153" i="13"/>
  <c r="AD143" i="13"/>
  <c r="AD159" i="13"/>
  <c r="AD154" i="13"/>
  <c r="AD131" i="13"/>
  <c r="AD132" i="13"/>
  <c r="AD127" i="13"/>
  <c r="AD156" i="13"/>
  <c r="AD152" i="13"/>
  <c r="AD138" i="13"/>
  <c r="AD164" i="13"/>
  <c r="AD162" i="13"/>
  <c r="AD113" i="13"/>
  <c r="AD103" i="13"/>
  <c r="AD148" i="13"/>
  <c r="AD104" i="13"/>
  <c r="AD160" i="13"/>
  <c r="AD133" i="13"/>
  <c r="AD126" i="13"/>
  <c r="AD108" i="13"/>
  <c r="AD96" i="13"/>
  <c r="AD155" i="13"/>
  <c r="AD109" i="13"/>
  <c r="AD161" i="13"/>
  <c r="AD158" i="13"/>
  <c r="AD146" i="13"/>
  <c r="AD114" i="13"/>
  <c r="AD84" i="13"/>
  <c r="AD74" i="13"/>
  <c r="AD64" i="13"/>
  <c r="AD54" i="13"/>
  <c r="AD44" i="13"/>
  <c r="AD136" i="13"/>
  <c r="AD79" i="13"/>
  <c r="AD60" i="13"/>
  <c r="AD55" i="13"/>
  <c r="AD150" i="13"/>
  <c r="AD129" i="13"/>
  <c r="AD115" i="13"/>
  <c r="AD134" i="13"/>
  <c r="AD106" i="13"/>
  <c r="AD157" i="13"/>
  <c r="AD147" i="13"/>
  <c r="AD145" i="13"/>
  <c r="AD137" i="13"/>
  <c r="AD141" i="13"/>
  <c r="AD123" i="13"/>
  <c r="AD69" i="13"/>
  <c r="AD67" i="13"/>
  <c r="AD63" i="13"/>
  <c r="AD120" i="13"/>
  <c r="AD65" i="13"/>
  <c r="AD61" i="13"/>
  <c r="AD140" i="13"/>
  <c r="AD59" i="13"/>
  <c r="AD128" i="13"/>
  <c r="AD121" i="13"/>
  <c r="AD95" i="13"/>
  <c r="AD80" i="13"/>
  <c r="AD144" i="13"/>
  <c r="AD117" i="13"/>
  <c r="AD101" i="13"/>
  <c r="AD100" i="13"/>
  <c r="AD78" i="13"/>
  <c r="AD76" i="13"/>
  <c r="AD72" i="13"/>
  <c r="AD111" i="13"/>
  <c r="AD105" i="13"/>
  <c r="AD98" i="13"/>
  <c r="AD89" i="13"/>
  <c r="AD151" i="13"/>
  <c r="AD81" i="13"/>
  <c r="AD165" i="13"/>
  <c r="AD110" i="13"/>
  <c r="AD90" i="13"/>
  <c r="AD82" i="13"/>
  <c r="AD58" i="13"/>
  <c r="AD56" i="13"/>
  <c r="AD52" i="13"/>
  <c r="AD51" i="13"/>
  <c r="AD142" i="13"/>
  <c r="AD135" i="13"/>
  <c r="AD112" i="13"/>
  <c r="AD50" i="13"/>
  <c r="AD49" i="13"/>
  <c r="AD48" i="13"/>
  <c r="AD43" i="13"/>
  <c r="AD119" i="13"/>
  <c r="AD75" i="13"/>
  <c r="AD47" i="13"/>
  <c r="AD46" i="13"/>
  <c r="AD68" i="13"/>
  <c r="AD149" i="13"/>
  <c r="AD139" i="13"/>
  <c r="AD130" i="13"/>
  <c r="AD85" i="13"/>
  <c r="AD166" i="13"/>
  <c r="AD118" i="13"/>
  <c r="AD102" i="13"/>
  <c r="AD53" i="13"/>
  <c r="AD125" i="13"/>
  <c r="AD92" i="13"/>
  <c r="AD45" i="13"/>
  <c r="AD122" i="13"/>
  <c r="AD73" i="13"/>
  <c r="AD94" i="13"/>
  <c r="AD91" i="13"/>
  <c r="AD83" i="13"/>
  <c r="AD87" i="13"/>
  <c r="AD107" i="13"/>
  <c r="AD86" i="13"/>
  <c r="AD66" i="13"/>
  <c r="AD93" i="13"/>
  <c r="AD77" i="13"/>
  <c r="AD97" i="13"/>
  <c r="AD99" i="13"/>
  <c r="AD62" i="13"/>
  <c r="AD116" i="13"/>
  <c r="AD88" i="13"/>
  <c r="AD124" i="13"/>
  <c r="AD71" i="13"/>
  <c r="AD70" i="13"/>
  <c r="AD57" i="13"/>
  <c r="O45" i="21"/>
  <c r="M45" i="21" s="1"/>
  <c r="L45" i="21" s="1"/>
  <c r="Q47" i="21"/>
  <c r="B48" i="21"/>
  <c r="AE12" i="13"/>
  <c r="AE162" i="13" l="1"/>
  <c r="AE152" i="13"/>
  <c r="AE148" i="13"/>
  <c r="AE143" i="13"/>
  <c r="AE133" i="13"/>
  <c r="AE144" i="13"/>
  <c r="AE123" i="13"/>
  <c r="AE113" i="13"/>
  <c r="AE156" i="13"/>
  <c r="AE138" i="13"/>
  <c r="AE136" i="13"/>
  <c r="AE131" i="13"/>
  <c r="AE129" i="13"/>
  <c r="AE107" i="13"/>
  <c r="AE106" i="13"/>
  <c r="AE161" i="13"/>
  <c r="AE160" i="13"/>
  <c r="AE126" i="13"/>
  <c r="AE108" i="13"/>
  <c r="AE96" i="13"/>
  <c r="AE166" i="13"/>
  <c r="AE154" i="13"/>
  <c r="AE111" i="13"/>
  <c r="AE114" i="13"/>
  <c r="AE84" i="13"/>
  <c r="AE74" i="13"/>
  <c r="AE64" i="13"/>
  <c r="AE54" i="13"/>
  <c r="AE44" i="13"/>
  <c r="AE158" i="13"/>
  <c r="AE146" i="13"/>
  <c r="AE150" i="13"/>
  <c r="AE115" i="13"/>
  <c r="AE157" i="13"/>
  <c r="AE147" i="13"/>
  <c r="AE145" i="13"/>
  <c r="AE137" i="13"/>
  <c r="AE102" i="13"/>
  <c r="AE81" i="13"/>
  <c r="AE76" i="13"/>
  <c r="AE62" i="13"/>
  <c r="AE57" i="13"/>
  <c r="AE43" i="13"/>
  <c r="AE120" i="13"/>
  <c r="AE65" i="13"/>
  <c r="AE61" i="13"/>
  <c r="AE140" i="13"/>
  <c r="AE59" i="13"/>
  <c r="AE53" i="13"/>
  <c r="AE117" i="13"/>
  <c r="AE103" i="13"/>
  <c r="AE101" i="13"/>
  <c r="AE100" i="13"/>
  <c r="AE78" i="13"/>
  <c r="AE72" i="13"/>
  <c r="AE132" i="13"/>
  <c r="AE109" i="13"/>
  <c r="AE70" i="13"/>
  <c r="AE135" i="13"/>
  <c r="AE124" i="13"/>
  <c r="AE110" i="13"/>
  <c r="AE151" i="13"/>
  <c r="AE165" i="13"/>
  <c r="AE121" i="13"/>
  <c r="AE90" i="13"/>
  <c r="AE82" i="13"/>
  <c r="AE73" i="13"/>
  <c r="AE130" i="13"/>
  <c r="AE142" i="13"/>
  <c r="AE128" i="13"/>
  <c r="AE112" i="13"/>
  <c r="AE55" i="13"/>
  <c r="AE50" i="13"/>
  <c r="AE49" i="13"/>
  <c r="AE48" i="13"/>
  <c r="AE134" i="13"/>
  <c r="AE119" i="13"/>
  <c r="AE75" i="13"/>
  <c r="AE47" i="13"/>
  <c r="AE46" i="13"/>
  <c r="AE104" i="13"/>
  <c r="AE68" i="13"/>
  <c r="AE67" i="13"/>
  <c r="AE45" i="13"/>
  <c r="AE153" i="13"/>
  <c r="AE127" i="13"/>
  <c r="AE99" i="13"/>
  <c r="AE164" i="13"/>
  <c r="AE118" i="13"/>
  <c r="AE141" i="13"/>
  <c r="AE60" i="13"/>
  <c r="AE125" i="13"/>
  <c r="AE92" i="13"/>
  <c r="AE69" i="13"/>
  <c r="AE122" i="13"/>
  <c r="AE56" i="13"/>
  <c r="AE94" i="13"/>
  <c r="AE91" i="13"/>
  <c r="AE83" i="13"/>
  <c r="AE159" i="13"/>
  <c r="AE155" i="13"/>
  <c r="AE93" i="13"/>
  <c r="AE77" i="13"/>
  <c r="AE80" i="13"/>
  <c r="AE87" i="13"/>
  <c r="AE139" i="13"/>
  <c r="AE85" i="13"/>
  <c r="AE79" i="13"/>
  <c r="AE95" i="13"/>
  <c r="AE97" i="13"/>
  <c r="AE52" i="13"/>
  <c r="AE163" i="13"/>
  <c r="AE105" i="13"/>
  <c r="AE98" i="13"/>
  <c r="AE89" i="13"/>
  <c r="AE63" i="13"/>
  <c r="AE58" i="13"/>
  <c r="AE116" i="13"/>
  <c r="AE88" i="13"/>
  <c r="AE71" i="13"/>
  <c r="AE51" i="13"/>
  <c r="AE86" i="13"/>
  <c r="AE66" i="13"/>
  <c r="AE149" i="13"/>
  <c r="O46" i="21"/>
  <c r="M46" i="21" s="1"/>
  <c r="L46" i="21" s="1"/>
  <c r="Q48" i="21"/>
  <c r="B49" i="21"/>
  <c r="AF12" i="13"/>
  <c r="AF162" i="13" l="1"/>
  <c r="AF152" i="13"/>
  <c r="AF142" i="13"/>
  <c r="AF164" i="13"/>
  <c r="AF150" i="13"/>
  <c r="AF130" i="13"/>
  <c r="AF146" i="13"/>
  <c r="AF134" i="13"/>
  <c r="AF126" i="13"/>
  <c r="AF147" i="13"/>
  <c r="AF138" i="13"/>
  <c r="AF121" i="13"/>
  <c r="AF148" i="13"/>
  <c r="AF140" i="13"/>
  <c r="AF108" i="13"/>
  <c r="AF160" i="13"/>
  <c r="AF159" i="13"/>
  <c r="AF144" i="13"/>
  <c r="AF114" i="13"/>
  <c r="AF102" i="13"/>
  <c r="AF166" i="13"/>
  <c r="AF154" i="13"/>
  <c r="AF133" i="13"/>
  <c r="AF111" i="13"/>
  <c r="AF100" i="13"/>
  <c r="AF95" i="13"/>
  <c r="AF158" i="13"/>
  <c r="AF139" i="13"/>
  <c r="AF161" i="13"/>
  <c r="AF125" i="13"/>
  <c r="AF83" i="13"/>
  <c r="AF73" i="13"/>
  <c r="AF63" i="13"/>
  <c r="AF53" i="13"/>
  <c r="AF43" i="13"/>
  <c r="AF129" i="13"/>
  <c r="AF97" i="13"/>
  <c r="AF93" i="13"/>
  <c r="AF89" i="13"/>
  <c r="AF84" i="13"/>
  <c r="AF70" i="13"/>
  <c r="AF65" i="13"/>
  <c r="AF51" i="13"/>
  <c r="AF46" i="13"/>
  <c r="AF155" i="13"/>
  <c r="AF115" i="13"/>
  <c r="AF59" i="13"/>
  <c r="AF57" i="13"/>
  <c r="AF153" i="13"/>
  <c r="AF96" i="13"/>
  <c r="AF132" i="13"/>
  <c r="AF109" i="13"/>
  <c r="AF76" i="13"/>
  <c r="AF135" i="13"/>
  <c r="AF124" i="13"/>
  <c r="AF110" i="13"/>
  <c r="AF74" i="13"/>
  <c r="AF68" i="13"/>
  <c r="AF118" i="13"/>
  <c r="AF99" i="13"/>
  <c r="AF165" i="13"/>
  <c r="AF90" i="13"/>
  <c r="AF81" i="13"/>
  <c r="AF64" i="13"/>
  <c r="AF156" i="13"/>
  <c r="AF113" i="13"/>
  <c r="AF82" i="13"/>
  <c r="AF119" i="13"/>
  <c r="AF75" i="13"/>
  <c r="AF47" i="13"/>
  <c r="AF104" i="13"/>
  <c r="AF67" i="13"/>
  <c r="AF45" i="13"/>
  <c r="AF44" i="13"/>
  <c r="AF143" i="13"/>
  <c r="AF127" i="13"/>
  <c r="AF149" i="13"/>
  <c r="AF136" i="13"/>
  <c r="AF106" i="13"/>
  <c r="AF92" i="13"/>
  <c r="AF85" i="13"/>
  <c r="AF60" i="13"/>
  <c r="AF141" i="13"/>
  <c r="AF137" i="13"/>
  <c r="AF145" i="13"/>
  <c r="AF78" i="13"/>
  <c r="AF69" i="13"/>
  <c r="AF151" i="13"/>
  <c r="AF122" i="13"/>
  <c r="AF56" i="13"/>
  <c r="AF50" i="13"/>
  <c r="AF94" i="13"/>
  <c r="AF91" i="13"/>
  <c r="AF103" i="13"/>
  <c r="AF77" i="13"/>
  <c r="AF157" i="13"/>
  <c r="AF128" i="13"/>
  <c r="AF86" i="13"/>
  <c r="AF107" i="13"/>
  <c r="AF54" i="13"/>
  <c r="AF101" i="13"/>
  <c r="AF79" i="13"/>
  <c r="AF61" i="13"/>
  <c r="AF117" i="13"/>
  <c r="AF52" i="13"/>
  <c r="AF131" i="13"/>
  <c r="AF72" i="13"/>
  <c r="AF163" i="13"/>
  <c r="AF105" i="13"/>
  <c r="AF98" i="13"/>
  <c r="AF55" i="13"/>
  <c r="AF123" i="13"/>
  <c r="AF58" i="13"/>
  <c r="AF49" i="13"/>
  <c r="AF116" i="13"/>
  <c r="AF88" i="13"/>
  <c r="AF62" i="13"/>
  <c r="AF120" i="13"/>
  <c r="AF80" i="13"/>
  <c r="AF112" i="13"/>
  <c r="AF87" i="13"/>
  <c r="AF71" i="13"/>
  <c r="AF66" i="13"/>
  <c r="AF48" i="13"/>
  <c r="O47" i="21"/>
  <c r="M47" i="21" s="1"/>
  <c r="L47" i="21" s="1"/>
  <c r="Q49" i="21"/>
  <c r="B50" i="21"/>
  <c r="AG12" i="13"/>
  <c r="AG161" i="13" l="1"/>
  <c r="AG151" i="13"/>
  <c r="AG158" i="13"/>
  <c r="AG153" i="13"/>
  <c r="AG165" i="13"/>
  <c r="AG135" i="13"/>
  <c r="AG122" i="13"/>
  <c r="AG112" i="13"/>
  <c r="AG152" i="13"/>
  <c r="AG148" i="13"/>
  <c r="AG140" i="13"/>
  <c r="AG139" i="13"/>
  <c r="AG109" i="13"/>
  <c r="AG105" i="13"/>
  <c r="AG138" i="13"/>
  <c r="AG115" i="13"/>
  <c r="AG100" i="13"/>
  <c r="AG95" i="13"/>
  <c r="AG155" i="13"/>
  <c r="AG117" i="13"/>
  <c r="AG114" i="13"/>
  <c r="AG146" i="13"/>
  <c r="AG125" i="13"/>
  <c r="AG83" i="13"/>
  <c r="AG73" i="13"/>
  <c r="AG63" i="13"/>
  <c r="AG53" i="13"/>
  <c r="AG43" i="13"/>
  <c r="AG108" i="13"/>
  <c r="AG130" i="13"/>
  <c r="AG120" i="13"/>
  <c r="AG119" i="13"/>
  <c r="AG91" i="13"/>
  <c r="AG86" i="13"/>
  <c r="AG72" i="13"/>
  <c r="AG67" i="13"/>
  <c r="AG48" i="13"/>
  <c r="AG159" i="13"/>
  <c r="AG57" i="13"/>
  <c r="AG133" i="13"/>
  <c r="AG96" i="13"/>
  <c r="AG55" i="13"/>
  <c r="AG51" i="13"/>
  <c r="AG49" i="13"/>
  <c r="AG136" i="13"/>
  <c r="AG116" i="13"/>
  <c r="AG106" i="13"/>
  <c r="AG92" i="13"/>
  <c r="AG90" i="13"/>
  <c r="AG150" i="13"/>
  <c r="AG144" i="13"/>
  <c r="AG124" i="13"/>
  <c r="AG110" i="13"/>
  <c r="AG74" i="13"/>
  <c r="AG70" i="13"/>
  <c r="AG68" i="13"/>
  <c r="AG126" i="13"/>
  <c r="AG118" i="13"/>
  <c r="AG111" i="13"/>
  <c r="AG99" i="13"/>
  <c r="AG66" i="13"/>
  <c r="AG62" i="13"/>
  <c r="AG149" i="13"/>
  <c r="AG98" i="13"/>
  <c r="AG94" i="13"/>
  <c r="AG156" i="13"/>
  <c r="AG121" i="13"/>
  <c r="AG113" i="13"/>
  <c r="AG82" i="13"/>
  <c r="AG141" i="13"/>
  <c r="AG132" i="13"/>
  <c r="AG131" i="13"/>
  <c r="AG107" i="13"/>
  <c r="AG134" i="13"/>
  <c r="AG104" i="13"/>
  <c r="AG84" i="13"/>
  <c r="AG46" i="13"/>
  <c r="AG45" i="13"/>
  <c r="AG44" i="13"/>
  <c r="AG143" i="13"/>
  <c r="AG127" i="13"/>
  <c r="AG76" i="13"/>
  <c r="AG162" i="13"/>
  <c r="AG85" i="13"/>
  <c r="AG60" i="13"/>
  <c r="AG59" i="13"/>
  <c r="AG77" i="13"/>
  <c r="AG166" i="13"/>
  <c r="AG147" i="13"/>
  <c r="AG145" i="13"/>
  <c r="AG102" i="13"/>
  <c r="AG78" i="13"/>
  <c r="AG69" i="13"/>
  <c r="AG65" i="13"/>
  <c r="AG56" i="13"/>
  <c r="AG50" i="13"/>
  <c r="AG103" i="13"/>
  <c r="AG157" i="13"/>
  <c r="AG128" i="13"/>
  <c r="AG93" i="13"/>
  <c r="AG64" i="13"/>
  <c r="AG52" i="13"/>
  <c r="AG54" i="13"/>
  <c r="AG101" i="13"/>
  <c r="AG75" i="13"/>
  <c r="AG79" i="13"/>
  <c r="AG160" i="13"/>
  <c r="AG97" i="13"/>
  <c r="AG47" i="13"/>
  <c r="AG163" i="13"/>
  <c r="AG142" i="13"/>
  <c r="AG123" i="13"/>
  <c r="AG89" i="13"/>
  <c r="AG58" i="13"/>
  <c r="AG88" i="13"/>
  <c r="AG81" i="13"/>
  <c r="AG80" i="13"/>
  <c r="AG129" i="13"/>
  <c r="AG87" i="13"/>
  <c r="AG71" i="13"/>
  <c r="AG154" i="13"/>
  <c r="AG61" i="13"/>
  <c r="AG164" i="13"/>
  <c r="AG137" i="13"/>
  <c r="O48" i="21"/>
  <c r="M48" i="21" s="1"/>
  <c r="L48" i="21" s="1"/>
  <c r="Q50" i="21"/>
  <c r="B51" i="21"/>
  <c r="AH12" i="13"/>
  <c r="AH161" i="13" l="1"/>
  <c r="AH151" i="13"/>
  <c r="AH141" i="13"/>
  <c r="AH160" i="13"/>
  <c r="AH155" i="13"/>
  <c r="AH140" i="13"/>
  <c r="AH139" i="13"/>
  <c r="AH129" i="13"/>
  <c r="AH163" i="13"/>
  <c r="AH159" i="13"/>
  <c r="AH136" i="13"/>
  <c r="AH125" i="13"/>
  <c r="AH130" i="13"/>
  <c r="AH126" i="13"/>
  <c r="AH145" i="13"/>
  <c r="AH133" i="13"/>
  <c r="AH146" i="13"/>
  <c r="AH110" i="13"/>
  <c r="AH158" i="13"/>
  <c r="AH135" i="13"/>
  <c r="AH116" i="13"/>
  <c r="AH101" i="13"/>
  <c r="AH117" i="13"/>
  <c r="AH114" i="13"/>
  <c r="AH149" i="13"/>
  <c r="AH123" i="13"/>
  <c r="AH105" i="13"/>
  <c r="AH94" i="13"/>
  <c r="AH119" i="13"/>
  <c r="AH106" i="13"/>
  <c r="AH97" i="13"/>
  <c r="AH82" i="13"/>
  <c r="AH72" i="13"/>
  <c r="AH62" i="13"/>
  <c r="AH52" i="13"/>
  <c r="AH150" i="13"/>
  <c r="AH95" i="13"/>
  <c r="AH80" i="13"/>
  <c r="AH75" i="13"/>
  <c r="AH61" i="13"/>
  <c r="AH56" i="13"/>
  <c r="AH165" i="13"/>
  <c r="AH152" i="13"/>
  <c r="AH122" i="13"/>
  <c r="AH121" i="13"/>
  <c r="AH112" i="13"/>
  <c r="AH164" i="13"/>
  <c r="AH96" i="13"/>
  <c r="AH55" i="13"/>
  <c r="AH53" i="13"/>
  <c r="AH51" i="13"/>
  <c r="AH49" i="13"/>
  <c r="AH153" i="13"/>
  <c r="AH92" i="13"/>
  <c r="AH90" i="13"/>
  <c r="AH47" i="13"/>
  <c r="AH88" i="13"/>
  <c r="AH118" i="13"/>
  <c r="AH111" i="13"/>
  <c r="AH99" i="13"/>
  <c r="AH66" i="13"/>
  <c r="AH98" i="13"/>
  <c r="AH64" i="13"/>
  <c r="AH60" i="13"/>
  <c r="AH58" i="13"/>
  <c r="AH166" i="13"/>
  <c r="AH143" i="13"/>
  <c r="AH100" i="13"/>
  <c r="AH73" i="13"/>
  <c r="AH132" i="13"/>
  <c r="AH131" i="13"/>
  <c r="AH107" i="13"/>
  <c r="AH147" i="13"/>
  <c r="AH102" i="13"/>
  <c r="AH91" i="13"/>
  <c r="AH127" i="13"/>
  <c r="AH76" i="13"/>
  <c r="AH67" i="13"/>
  <c r="AH43" i="13"/>
  <c r="AH162" i="13"/>
  <c r="AH148" i="13"/>
  <c r="AH85" i="13"/>
  <c r="AH68" i="13"/>
  <c r="AH59" i="13"/>
  <c r="AH109" i="13"/>
  <c r="AH77" i="13"/>
  <c r="AH137" i="13"/>
  <c r="AH86" i="13"/>
  <c r="AH108" i="13"/>
  <c r="AH69" i="13"/>
  <c r="AH65" i="13"/>
  <c r="AH50" i="13"/>
  <c r="AH84" i="13"/>
  <c r="AH103" i="13"/>
  <c r="AH45" i="13"/>
  <c r="AH157" i="13"/>
  <c r="AH128" i="13"/>
  <c r="AH93" i="13"/>
  <c r="AH83" i="13"/>
  <c r="AH104" i="13"/>
  <c r="AH156" i="13"/>
  <c r="AH124" i="13"/>
  <c r="AH70" i="13"/>
  <c r="AH48" i="13"/>
  <c r="AH74" i="13"/>
  <c r="AH115" i="13"/>
  <c r="AH144" i="13"/>
  <c r="AH142" i="13"/>
  <c r="AH138" i="13"/>
  <c r="AH89" i="13"/>
  <c r="AH81" i="13"/>
  <c r="AH63" i="13"/>
  <c r="AH44" i="13"/>
  <c r="AH120" i="13"/>
  <c r="AH87" i="13"/>
  <c r="AH71" i="13"/>
  <c r="AH154" i="13"/>
  <c r="AH134" i="13"/>
  <c r="AH54" i="13"/>
  <c r="AH46" i="13"/>
  <c r="AH79" i="13"/>
  <c r="AH57" i="13"/>
  <c r="AH113" i="13"/>
  <c r="AH78" i="13"/>
  <c r="O49" i="21"/>
  <c r="M49" i="21" s="1"/>
  <c r="L49" i="21" s="1"/>
  <c r="Q51" i="21"/>
  <c r="B52" i="21"/>
  <c r="AI12" i="13"/>
  <c r="AI160" i="13" l="1"/>
  <c r="AI150" i="13"/>
  <c r="AI163" i="13"/>
  <c r="AI149" i="13"/>
  <c r="AI161" i="13"/>
  <c r="AI157" i="13"/>
  <c r="AI137" i="13"/>
  <c r="AI121" i="13"/>
  <c r="AI111" i="13"/>
  <c r="AI145" i="13"/>
  <c r="AI133" i="13"/>
  <c r="AI159" i="13"/>
  <c r="AI136" i="13"/>
  <c r="AI166" i="13"/>
  <c r="AI104" i="13"/>
  <c r="AI130" i="13"/>
  <c r="AI122" i="13"/>
  <c r="AI117" i="13"/>
  <c r="AI155" i="13"/>
  <c r="AI123" i="13"/>
  <c r="AI105" i="13"/>
  <c r="AI94" i="13"/>
  <c r="AI132" i="13"/>
  <c r="AI128" i="13"/>
  <c r="AI119" i="13"/>
  <c r="AI106" i="13"/>
  <c r="AI97" i="13"/>
  <c r="AI82" i="13"/>
  <c r="AI72" i="13"/>
  <c r="AI62" i="13"/>
  <c r="AI52" i="13"/>
  <c r="AI139" i="13"/>
  <c r="AI102" i="13"/>
  <c r="AI92" i="13"/>
  <c r="AI164" i="13"/>
  <c r="AI143" i="13"/>
  <c r="AI165" i="13"/>
  <c r="AI103" i="13"/>
  <c r="AI118" i="13"/>
  <c r="AI98" i="13"/>
  <c r="AI77" i="13"/>
  <c r="AI58" i="13"/>
  <c r="AI53" i="13"/>
  <c r="AI154" i="13"/>
  <c r="AI153" i="13"/>
  <c r="AI140" i="13"/>
  <c r="AI90" i="13"/>
  <c r="AI47" i="13"/>
  <c r="AI146" i="13"/>
  <c r="AI116" i="13"/>
  <c r="AI88" i="13"/>
  <c r="AI45" i="13"/>
  <c r="AI107" i="13"/>
  <c r="AI86" i="13"/>
  <c r="AI135" i="13"/>
  <c r="AI126" i="13"/>
  <c r="AI64" i="13"/>
  <c r="AI60" i="13"/>
  <c r="AI158" i="13"/>
  <c r="AI112" i="13"/>
  <c r="AI100" i="13"/>
  <c r="AI73" i="13"/>
  <c r="AI131" i="13"/>
  <c r="AI110" i="13"/>
  <c r="AI147" i="13"/>
  <c r="AI141" i="13"/>
  <c r="AI91" i="13"/>
  <c r="AI74" i="13"/>
  <c r="AI65" i="13"/>
  <c r="AI120" i="13"/>
  <c r="AI96" i="13"/>
  <c r="AI83" i="13"/>
  <c r="AI162" i="13"/>
  <c r="AI148" i="13"/>
  <c r="AI85" i="13"/>
  <c r="AI68" i="13"/>
  <c r="AI59" i="13"/>
  <c r="AI109" i="13"/>
  <c r="AI99" i="13"/>
  <c r="AI125" i="13"/>
  <c r="AI124" i="13"/>
  <c r="AI115" i="13"/>
  <c r="AI78" i="13"/>
  <c r="AI69" i="13"/>
  <c r="AI50" i="13"/>
  <c r="AI84" i="13"/>
  <c r="AI56" i="13"/>
  <c r="AI151" i="13"/>
  <c r="AI114" i="13"/>
  <c r="AI93" i="13"/>
  <c r="AI95" i="13"/>
  <c r="AI66" i="13"/>
  <c r="AI46" i="13"/>
  <c r="AI101" i="13"/>
  <c r="AI79" i="13"/>
  <c r="AI75" i="13"/>
  <c r="AI70" i="13"/>
  <c r="AI57" i="13"/>
  <c r="AI127" i="13"/>
  <c r="AI113" i="13"/>
  <c r="AI108" i="13"/>
  <c r="AI43" i="13"/>
  <c r="AI144" i="13"/>
  <c r="AI142" i="13"/>
  <c r="AI138" i="13"/>
  <c r="AI89" i="13"/>
  <c r="AI81" i="13"/>
  <c r="AI63" i="13"/>
  <c r="AI55" i="13"/>
  <c r="AI76" i="13"/>
  <c r="AI49" i="13"/>
  <c r="AI44" i="13"/>
  <c r="AI87" i="13"/>
  <c r="AI80" i="13"/>
  <c r="AI71" i="13"/>
  <c r="AI67" i="13"/>
  <c r="AI129" i="13"/>
  <c r="AI152" i="13"/>
  <c r="AI134" i="13"/>
  <c r="AI54" i="13"/>
  <c r="AI156" i="13"/>
  <c r="AI51" i="13"/>
  <c r="AI61" i="13"/>
  <c r="AI48" i="13"/>
  <c r="O50" i="21"/>
  <c r="M50" i="21" s="1"/>
  <c r="L50" i="21" s="1"/>
  <c r="Q52" i="21"/>
  <c r="B53" i="21"/>
  <c r="AJ12" i="13"/>
  <c r="AJ160" i="13" l="1"/>
  <c r="AJ150" i="13"/>
  <c r="AJ140" i="13"/>
  <c r="AJ165" i="13"/>
  <c r="AJ141" i="13"/>
  <c r="AJ138" i="13"/>
  <c r="AJ155" i="13"/>
  <c r="AJ124" i="13"/>
  <c r="AJ166" i="13"/>
  <c r="AJ159" i="13"/>
  <c r="AJ136" i="13"/>
  <c r="AJ163" i="13"/>
  <c r="AJ121" i="13"/>
  <c r="AJ111" i="13"/>
  <c r="AJ157" i="13"/>
  <c r="AJ156" i="13"/>
  <c r="AJ143" i="13"/>
  <c r="AJ118" i="13"/>
  <c r="AJ100" i="13"/>
  <c r="AJ149" i="13"/>
  <c r="AJ132" i="13"/>
  <c r="AJ128" i="13"/>
  <c r="AJ93" i="13"/>
  <c r="AJ161" i="13"/>
  <c r="AJ139" i="13"/>
  <c r="AJ102" i="13"/>
  <c r="AJ92" i="13"/>
  <c r="AJ147" i="13"/>
  <c r="AJ164" i="13"/>
  <c r="AJ104" i="13"/>
  <c r="AJ91" i="13"/>
  <c r="AJ81" i="13"/>
  <c r="AJ71" i="13"/>
  <c r="AJ61" i="13"/>
  <c r="AJ51" i="13"/>
  <c r="AJ130" i="13"/>
  <c r="AJ107" i="13"/>
  <c r="AJ99" i="13"/>
  <c r="AJ90" i="13"/>
  <c r="AJ85" i="13"/>
  <c r="AJ66" i="13"/>
  <c r="AJ47" i="13"/>
  <c r="AJ114" i="13"/>
  <c r="AJ154" i="13"/>
  <c r="AJ146" i="13"/>
  <c r="AJ133" i="13"/>
  <c r="AJ116" i="13"/>
  <c r="AJ88" i="13"/>
  <c r="AJ45" i="13"/>
  <c r="AJ106" i="13"/>
  <c r="AJ86" i="13"/>
  <c r="AJ43" i="13"/>
  <c r="AJ151" i="13"/>
  <c r="AJ145" i="13"/>
  <c r="AJ105" i="13"/>
  <c r="AJ84" i="13"/>
  <c r="AJ82" i="13"/>
  <c r="AJ80" i="13"/>
  <c r="AJ78" i="13"/>
  <c r="AJ98" i="13"/>
  <c r="AJ62" i="13"/>
  <c r="AJ58" i="13"/>
  <c r="AJ158" i="13"/>
  <c r="AJ112" i="13"/>
  <c r="AJ94" i="13"/>
  <c r="AJ56" i="13"/>
  <c r="AJ54" i="13"/>
  <c r="AJ50" i="13"/>
  <c r="AJ113" i="13"/>
  <c r="AJ131" i="13"/>
  <c r="AJ110" i="13"/>
  <c r="AJ74" i="13"/>
  <c r="AJ65" i="13"/>
  <c r="AJ120" i="13"/>
  <c r="AJ96" i="13"/>
  <c r="AJ83" i="13"/>
  <c r="AJ142" i="13"/>
  <c r="AJ129" i="13"/>
  <c r="AJ135" i="13"/>
  <c r="AJ109" i="13"/>
  <c r="AJ77" i="13"/>
  <c r="AJ60" i="13"/>
  <c r="AJ153" i="13"/>
  <c r="AJ137" i="13"/>
  <c r="AJ126" i="13"/>
  <c r="AJ125" i="13"/>
  <c r="AJ115" i="13"/>
  <c r="AJ69" i="13"/>
  <c r="AJ101" i="13"/>
  <c r="AJ97" i="13"/>
  <c r="AJ87" i="13"/>
  <c r="AJ53" i="13"/>
  <c r="AJ122" i="13"/>
  <c r="AJ103" i="13"/>
  <c r="AJ73" i="13"/>
  <c r="AJ64" i="13"/>
  <c r="AJ95" i="13"/>
  <c r="AJ68" i="13"/>
  <c r="AJ52" i="13"/>
  <c r="AJ119" i="13"/>
  <c r="AJ59" i="13"/>
  <c r="AJ127" i="13"/>
  <c r="AJ108" i="13"/>
  <c r="AJ144" i="13"/>
  <c r="AJ89" i="13"/>
  <c r="AJ72" i="13"/>
  <c r="AJ63" i="13"/>
  <c r="AJ55" i="13"/>
  <c r="AJ123" i="13"/>
  <c r="AJ76" i="13"/>
  <c r="AJ49" i="13"/>
  <c r="AJ44" i="13"/>
  <c r="AJ148" i="13"/>
  <c r="AJ67" i="13"/>
  <c r="AJ152" i="13"/>
  <c r="AJ134" i="13"/>
  <c r="AJ46" i="13"/>
  <c r="AJ79" i="13"/>
  <c r="AJ75" i="13"/>
  <c r="AJ70" i="13"/>
  <c r="AJ57" i="13"/>
  <c r="AJ48" i="13"/>
  <c r="AJ162" i="13"/>
  <c r="AJ117" i="13"/>
  <c r="O51" i="21"/>
  <c r="M51" i="21" s="1"/>
  <c r="Q53" i="21"/>
  <c r="B54" i="21"/>
  <c r="AK12" i="13"/>
  <c r="AK159" i="13" l="1"/>
  <c r="AK149" i="13"/>
  <c r="AK154" i="13"/>
  <c r="AK142" i="13"/>
  <c r="AK153" i="13"/>
  <c r="AK151" i="13"/>
  <c r="AK164" i="13"/>
  <c r="AK139" i="13"/>
  <c r="AK120" i="13"/>
  <c r="AK110" i="13"/>
  <c r="AK163" i="13"/>
  <c r="AK122" i="13"/>
  <c r="AK155" i="13"/>
  <c r="AK145" i="13"/>
  <c r="AK133" i="13"/>
  <c r="AK127" i="13"/>
  <c r="AK124" i="13"/>
  <c r="AK112" i="13"/>
  <c r="AK103" i="13"/>
  <c r="AK132" i="13"/>
  <c r="AK128" i="13"/>
  <c r="AK125" i="13"/>
  <c r="AK93" i="13"/>
  <c r="AK161" i="13"/>
  <c r="AK101" i="13"/>
  <c r="AK104" i="13"/>
  <c r="AK91" i="13"/>
  <c r="AK81" i="13"/>
  <c r="AK71" i="13"/>
  <c r="AK61" i="13"/>
  <c r="AK51" i="13"/>
  <c r="AK150" i="13"/>
  <c r="AK147" i="13"/>
  <c r="AK143" i="13"/>
  <c r="AK116" i="13"/>
  <c r="AK111" i="13"/>
  <c r="AK100" i="13"/>
  <c r="AK114" i="13"/>
  <c r="AK162" i="13"/>
  <c r="AK160" i="13"/>
  <c r="AK141" i="13"/>
  <c r="AK134" i="13"/>
  <c r="AK131" i="13"/>
  <c r="AK113" i="13"/>
  <c r="AK123" i="13"/>
  <c r="AK96" i="13"/>
  <c r="AK94" i="13"/>
  <c r="AK87" i="13"/>
  <c r="AK82" i="13"/>
  <c r="AK68" i="13"/>
  <c r="AK63" i="13"/>
  <c r="AK49" i="13"/>
  <c r="AK44" i="13"/>
  <c r="AK106" i="13"/>
  <c r="AK92" i="13"/>
  <c r="AK86" i="13"/>
  <c r="AK43" i="13"/>
  <c r="AK136" i="13"/>
  <c r="AK107" i="13"/>
  <c r="AK105" i="13"/>
  <c r="AK84" i="13"/>
  <c r="AK80" i="13"/>
  <c r="AK78" i="13"/>
  <c r="AK152" i="13"/>
  <c r="AK108" i="13"/>
  <c r="AK76" i="13"/>
  <c r="AK158" i="13"/>
  <c r="AK56" i="13"/>
  <c r="AK54" i="13"/>
  <c r="AK50" i="13"/>
  <c r="AK166" i="13"/>
  <c r="AK52" i="13"/>
  <c r="AK48" i="13"/>
  <c r="AK157" i="13"/>
  <c r="AK156" i="13"/>
  <c r="AK138" i="13"/>
  <c r="AK74" i="13"/>
  <c r="AK65" i="13"/>
  <c r="AK146" i="13"/>
  <c r="AK83" i="13"/>
  <c r="AK130" i="13"/>
  <c r="AK129" i="13"/>
  <c r="AK102" i="13"/>
  <c r="AK66" i="13"/>
  <c r="AK57" i="13"/>
  <c r="AK77" i="13"/>
  <c r="AK60" i="13"/>
  <c r="AK137" i="13"/>
  <c r="AK126" i="13"/>
  <c r="AK115" i="13"/>
  <c r="AK99" i="13"/>
  <c r="AK69" i="13"/>
  <c r="AK97" i="13"/>
  <c r="AK144" i="13"/>
  <c r="AK70" i="13"/>
  <c r="AK53" i="13"/>
  <c r="AK135" i="13"/>
  <c r="AK109" i="13"/>
  <c r="AK45" i="13"/>
  <c r="AK73" i="13"/>
  <c r="AK64" i="13"/>
  <c r="AK95" i="13"/>
  <c r="AK119" i="13"/>
  <c r="AK59" i="13"/>
  <c r="AK89" i="13"/>
  <c r="AK47" i="13"/>
  <c r="AK121" i="13"/>
  <c r="AK90" i="13"/>
  <c r="AK72" i="13"/>
  <c r="AK55" i="13"/>
  <c r="AK148" i="13"/>
  <c r="AK98" i="13"/>
  <c r="AK67" i="13"/>
  <c r="AK58" i="13"/>
  <c r="AK88" i="13"/>
  <c r="AK165" i="13"/>
  <c r="AK140" i="13"/>
  <c r="AK62" i="13"/>
  <c r="AK46" i="13"/>
  <c r="AK79" i="13"/>
  <c r="AK75" i="13"/>
  <c r="AK117" i="13"/>
  <c r="AK85" i="13"/>
  <c r="AK118" i="13"/>
  <c r="L51" i="21"/>
  <c r="O52" i="21" s="1"/>
  <c r="M52" i="21" s="1"/>
  <c r="L52" i="21" s="1"/>
  <c r="Q54" i="21"/>
  <c r="B55" i="21"/>
  <c r="AL12" i="13"/>
  <c r="AL159" i="13" l="1"/>
  <c r="AL149" i="13"/>
  <c r="AL156" i="13"/>
  <c r="AL151" i="13"/>
  <c r="AL143" i="13"/>
  <c r="AL137" i="13"/>
  <c r="AL144" i="13"/>
  <c r="AL141" i="13"/>
  <c r="AL123" i="13"/>
  <c r="AL162" i="13"/>
  <c r="AL158" i="13"/>
  <c r="AL145" i="13"/>
  <c r="AL142" i="13"/>
  <c r="AL155" i="13"/>
  <c r="AL127" i="13"/>
  <c r="AL165" i="13"/>
  <c r="AL113" i="13"/>
  <c r="AL154" i="13"/>
  <c r="AL119" i="13"/>
  <c r="AL99" i="13"/>
  <c r="AL161" i="13"/>
  <c r="AL101" i="13"/>
  <c r="AL131" i="13"/>
  <c r="AL109" i="13"/>
  <c r="AL106" i="13"/>
  <c r="AL164" i="13"/>
  <c r="AL150" i="13"/>
  <c r="AL147" i="13"/>
  <c r="AL116" i="13"/>
  <c r="AL111" i="13"/>
  <c r="AL100" i="13"/>
  <c r="AL124" i="13"/>
  <c r="AL98" i="13"/>
  <c r="AL93" i="13"/>
  <c r="AL90" i="13"/>
  <c r="AL80" i="13"/>
  <c r="AL70" i="13"/>
  <c r="AL60" i="13"/>
  <c r="AL50" i="13"/>
  <c r="AL160" i="13"/>
  <c r="AL134" i="13"/>
  <c r="AL76" i="13"/>
  <c r="AL71" i="13"/>
  <c r="AL57" i="13"/>
  <c r="AL52" i="13"/>
  <c r="AL139" i="13"/>
  <c r="AL135" i="13"/>
  <c r="AL132" i="13"/>
  <c r="AL136" i="13"/>
  <c r="AL107" i="13"/>
  <c r="AL105" i="13"/>
  <c r="AL84" i="13"/>
  <c r="AL78" i="13"/>
  <c r="AL152" i="13"/>
  <c r="AL108" i="13"/>
  <c r="AL82" i="13"/>
  <c r="AL130" i="13"/>
  <c r="AL128" i="13"/>
  <c r="AL104" i="13"/>
  <c r="AL103" i="13"/>
  <c r="AL102" i="13"/>
  <c r="AL95" i="13"/>
  <c r="AL74" i="13"/>
  <c r="AL166" i="13"/>
  <c r="AL112" i="13"/>
  <c r="AL94" i="13"/>
  <c r="AL48" i="13"/>
  <c r="AL157" i="13"/>
  <c r="AL138" i="13"/>
  <c r="AL89" i="13"/>
  <c r="AL46" i="13"/>
  <c r="AL122" i="13"/>
  <c r="AL91" i="13"/>
  <c r="AL146" i="13"/>
  <c r="AL83" i="13"/>
  <c r="AL129" i="13"/>
  <c r="AL120" i="13"/>
  <c r="AL96" i="13"/>
  <c r="AL66" i="13"/>
  <c r="AL75" i="13"/>
  <c r="AL58" i="13"/>
  <c r="AL56" i="13"/>
  <c r="AL55" i="13"/>
  <c r="AL54" i="13"/>
  <c r="AL126" i="13"/>
  <c r="AL115" i="13"/>
  <c r="AL69" i="13"/>
  <c r="AL153" i="13"/>
  <c r="AL125" i="13"/>
  <c r="AL97" i="13"/>
  <c r="AL92" i="13"/>
  <c r="AL87" i="13"/>
  <c r="AL86" i="13"/>
  <c r="AL118" i="13"/>
  <c r="AL79" i="13"/>
  <c r="AL45" i="13"/>
  <c r="AL114" i="13"/>
  <c r="AL73" i="13"/>
  <c r="AL64" i="13"/>
  <c r="AL77" i="13"/>
  <c r="AL68" i="13"/>
  <c r="AL59" i="13"/>
  <c r="AL133" i="13"/>
  <c r="AL47" i="13"/>
  <c r="AL72" i="13"/>
  <c r="AL117" i="13"/>
  <c r="AL85" i="13"/>
  <c r="AL121" i="13"/>
  <c r="AL43" i="13"/>
  <c r="AL65" i="13"/>
  <c r="AL53" i="13"/>
  <c r="AL110" i="13"/>
  <c r="AL63" i="13"/>
  <c r="AL163" i="13"/>
  <c r="AL148" i="13"/>
  <c r="AL81" i="13"/>
  <c r="AL67" i="13"/>
  <c r="AL49" i="13"/>
  <c r="AL44" i="13"/>
  <c r="AL88" i="13"/>
  <c r="AL140" i="13"/>
  <c r="AL62" i="13"/>
  <c r="AL51" i="13"/>
  <c r="AL61" i="13"/>
  <c r="O53" i="21"/>
  <c r="M53" i="21" s="1"/>
  <c r="L53" i="21" s="1"/>
  <c r="Q55" i="21"/>
  <c r="B56" i="21"/>
  <c r="AM12" i="13"/>
  <c r="AM158" i="13" l="1"/>
  <c r="AM148" i="13"/>
  <c r="AM164" i="13"/>
  <c r="AM159" i="13"/>
  <c r="AM144" i="13"/>
  <c r="AM149" i="13"/>
  <c r="AM147" i="13"/>
  <c r="AM160" i="13"/>
  <c r="AM156" i="13"/>
  <c r="AM119" i="13"/>
  <c r="AM109" i="13"/>
  <c r="AM166" i="13"/>
  <c r="AM151" i="13"/>
  <c r="AM142" i="13"/>
  <c r="AM114" i="13"/>
  <c r="AM102" i="13"/>
  <c r="AM155" i="13"/>
  <c r="AM137" i="13"/>
  <c r="AM131" i="13"/>
  <c r="AM106" i="13"/>
  <c r="AM92" i="13"/>
  <c r="AM150" i="13"/>
  <c r="AM120" i="13"/>
  <c r="AM143" i="13"/>
  <c r="AM124" i="13"/>
  <c r="AM98" i="13"/>
  <c r="AM93" i="13"/>
  <c r="AM90" i="13"/>
  <c r="AM80" i="13"/>
  <c r="AM70" i="13"/>
  <c r="AM60" i="13"/>
  <c r="AM50" i="13"/>
  <c r="AM108" i="13"/>
  <c r="AM153" i="13"/>
  <c r="AM162" i="13"/>
  <c r="AM141" i="13"/>
  <c r="AM139" i="13"/>
  <c r="AM113" i="13"/>
  <c r="AM157" i="13"/>
  <c r="AM135" i="13"/>
  <c r="AM132" i="13"/>
  <c r="AM105" i="13"/>
  <c r="AM78" i="13"/>
  <c r="AM73" i="13"/>
  <c r="AM59" i="13"/>
  <c r="AM54" i="13"/>
  <c r="AM161" i="13"/>
  <c r="AM152" i="13"/>
  <c r="AM82" i="13"/>
  <c r="AM145" i="13"/>
  <c r="AM130" i="13"/>
  <c r="AM128" i="13"/>
  <c r="AM104" i="13"/>
  <c r="AM103" i="13"/>
  <c r="AM95" i="13"/>
  <c r="AM76" i="13"/>
  <c r="AM74" i="13"/>
  <c r="AM121" i="13"/>
  <c r="AM117" i="13"/>
  <c r="AM101" i="13"/>
  <c r="AM72" i="13"/>
  <c r="AM68" i="13"/>
  <c r="AM138" i="13"/>
  <c r="AM89" i="13"/>
  <c r="AM52" i="13"/>
  <c r="AM46" i="13"/>
  <c r="AM122" i="13"/>
  <c r="AM91" i="13"/>
  <c r="AM87" i="13"/>
  <c r="AM44" i="13"/>
  <c r="AM129" i="13"/>
  <c r="AM96" i="13"/>
  <c r="AM66" i="13"/>
  <c r="AM107" i="13"/>
  <c r="AM75" i="13"/>
  <c r="AM58" i="13"/>
  <c r="AM57" i="13"/>
  <c r="AM56" i="13"/>
  <c r="AM55" i="13"/>
  <c r="AM67" i="13"/>
  <c r="AM53" i="13"/>
  <c r="AM49" i="13"/>
  <c r="AM48" i="13"/>
  <c r="AM134" i="13"/>
  <c r="AM116" i="13"/>
  <c r="AM94" i="13"/>
  <c r="AM125" i="13"/>
  <c r="AM99" i="13"/>
  <c r="AM97" i="13"/>
  <c r="AM86" i="13"/>
  <c r="AM136" i="13"/>
  <c r="AM118" i="13"/>
  <c r="AM79" i="13"/>
  <c r="AM61" i="13"/>
  <c r="AM84" i="13"/>
  <c r="AM45" i="13"/>
  <c r="AM64" i="13"/>
  <c r="AM83" i="13"/>
  <c r="AM77" i="13"/>
  <c r="AM133" i="13"/>
  <c r="AM47" i="13"/>
  <c r="AM115" i="13"/>
  <c r="AM110" i="13"/>
  <c r="AM63" i="13"/>
  <c r="AM100" i="13"/>
  <c r="AM69" i="13"/>
  <c r="AM163" i="13"/>
  <c r="AM81" i="13"/>
  <c r="AM123" i="13"/>
  <c r="AM88" i="13"/>
  <c r="AM140" i="13"/>
  <c r="AM111" i="13"/>
  <c r="AM62" i="13"/>
  <c r="AM165" i="13"/>
  <c r="AM126" i="13"/>
  <c r="AM71" i="13"/>
  <c r="AM146" i="13"/>
  <c r="AM154" i="13"/>
  <c r="AM51" i="13"/>
  <c r="AM112" i="13"/>
  <c r="AM127" i="13"/>
  <c r="AM85" i="13"/>
  <c r="AM43" i="13"/>
  <c r="AM65" i="13"/>
  <c r="O54" i="21"/>
  <c r="M54" i="21" s="1"/>
  <c r="L54" i="21" s="1"/>
  <c r="Q56" i="21"/>
  <c r="B57" i="21"/>
  <c r="O55" i="21" l="1"/>
  <c r="M55" i="21" s="1"/>
  <c r="Q57" i="21"/>
  <c r="B58" i="21"/>
  <c r="AN12" i="13"/>
  <c r="AN158" i="13" l="1"/>
  <c r="AN148" i="13"/>
  <c r="AN166" i="13"/>
  <c r="AN161" i="13"/>
  <c r="AN145" i="13"/>
  <c r="AN136" i="13"/>
  <c r="AN138" i="13"/>
  <c r="AN122" i="13"/>
  <c r="AN154" i="13"/>
  <c r="AN152" i="13"/>
  <c r="AN129" i="13"/>
  <c r="AN151" i="13"/>
  <c r="AN142" i="13"/>
  <c r="AN147" i="13"/>
  <c r="AN131" i="13"/>
  <c r="AN164" i="13"/>
  <c r="AN162" i="13"/>
  <c r="AN115" i="13"/>
  <c r="AN153" i="13"/>
  <c r="AN150" i="13"/>
  <c r="AN120" i="13"/>
  <c r="AN109" i="13"/>
  <c r="AN139" i="13"/>
  <c r="AN125" i="13"/>
  <c r="AN112" i="13"/>
  <c r="AN108" i="13"/>
  <c r="AN156" i="13"/>
  <c r="AN89" i="13"/>
  <c r="AN79" i="13"/>
  <c r="AN69" i="13"/>
  <c r="AN59" i="13"/>
  <c r="AN49" i="13"/>
  <c r="AN157" i="13"/>
  <c r="AN155" i="13"/>
  <c r="AN86" i="13"/>
  <c r="AN81" i="13"/>
  <c r="AN67" i="13"/>
  <c r="AN62" i="13"/>
  <c r="AN48" i="13"/>
  <c r="AN43" i="13"/>
  <c r="AN137" i="13"/>
  <c r="AN159" i="13"/>
  <c r="AN111" i="13"/>
  <c r="AN101" i="13"/>
  <c r="AN149" i="13"/>
  <c r="AN140" i="13"/>
  <c r="AN124" i="13"/>
  <c r="AN130" i="13"/>
  <c r="AN128" i="13"/>
  <c r="AN104" i="13"/>
  <c r="AN103" i="13"/>
  <c r="AN95" i="13"/>
  <c r="AN80" i="13"/>
  <c r="AN76" i="13"/>
  <c r="AN74" i="13"/>
  <c r="AN121" i="13"/>
  <c r="AN117" i="13"/>
  <c r="AN102" i="13"/>
  <c r="AN72" i="13"/>
  <c r="AN68" i="13"/>
  <c r="AN144" i="13"/>
  <c r="AN126" i="13"/>
  <c r="AN110" i="13"/>
  <c r="AN70" i="13"/>
  <c r="AN66" i="13"/>
  <c r="AN64" i="13"/>
  <c r="AN91" i="13"/>
  <c r="AN87" i="13"/>
  <c r="AN44" i="13"/>
  <c r="AN143" i="13"/>
  <c r="AN113" i="13"/>
  <c r="AN85" i="13"/>
  <c r="AN83" i="13"/>
  <c r="AN165" i="13"/>
  <c r="AN107" i="13"/>
  <c r="AN75" i="13"/>
  <c r="AN58" i="13"/>
  <c r="AN57" i="13"/>
  <c r="AN56" i="13"/>
  <c r="AN55" i="13"/>
  <c r="AN141" i="13"/>
  <c r="AN132" i="13"/>
  <c r="AN54" i="13"/>
  <c r="AN53" i="13"/>
  <c r="AN134" i="13"/>
  <c r="AN116" i="13"/>
  <c r="AN94" i="13"/>
  <c r="AN52" i="13"/>
  <c r="AN51" i="13"/>
  <c r="AN50" i="13"/>
  <c r="AN47" i="13"/>
  <c r="AN46" i="13"/>
  <c r="AN45" i="13"/>
  <c r="AN133" i="13"/>
  <c r="AN127" i="13"/>
  <c r="AN84" i="13"/>
  <c r="AN118" i="13"/>
  <c r="AN92" i="13"/>
  <c r="AN106" i="13"/>
  <c r="AN78" i="13"/>
  <c r="AN61" i="13"/>
  <c r="AN163" i="13"/>
  <c r="AN60" i="13"/>
  <c r="AN135" i="13"/>
  <c r="AN114" i="13"/>
  <c r="AN73" i="13"/>
  <c r="AN93" i="13"/>
  <c r="AN77" i="13"/>
  <c r="AN119" i="13"/>
  <c r="AN63" i="13"/>
  <c r="AN97" i="13"/>
  <c r="AN90" i="13"/>
  <c r="AN123" i="13"/>
  <c r="AN96" i="13"/>
  <c r="AN88" i="13"/>
  <c r="AN82" i="13"/>
  <c r="AN98" i="13"/>
  <c r="AN105" i="13"/>
  <c r="AN71" i="13"/>
  <c r="AN146" i="13"/>
  <c r="AN99" i="13"/>
  <c r="AN100" i="13"/>
  <c r="AN65" i="13"/>
  <c r="AN160" i="13"/>
  <c r="L55" i="21"/>
  <c r="O56" i="21" s="1"/>
  <c r="M56" i="21" s="1"/>
  <c r="Q58" i="21"/>
  <c r="B59" i="21"/>
  <c r="AO12" i="13"/>
  <c r="AO157" i="13" l="1"/>
  <c r="AO155" i="13"/>
  <c r="AO150" i="13"/>
  <c r="AO139" i="13"/>
  <c r="AO146" i="13"/>
  <c r="AO130" i="13"/>
  <c r="AO128" i="13"/>
  <c r="AO118" i="13"/>
  <c r="AO108" i="13"/>
  <c r="AO166" i="13"/>
  <c r="AO147" i="13"/>
  <c r="AO131" i="13"/>
  <c r="AO162" i="13"/>
  <c r="AO134" i="13"/>
  <c r="AO163" i="13"/>
  <c r="AO144" i="13"/>
  <c r="AO135" i="13"/>
  <c r="AO116" i="13"/>
  <c r="AO101" i="13"/>
  <c r="AO152" i="13"/>
  <c r="AO142" i="13"/>
  <c r="AO125" i="13"/>
  <c r="AO112" i="13"/>
  <c r="AO156" i="13"/>
  <c r="AO115" i="13"/>
  <c r="AO89" i="13"/>
  <c r="AO79" i="13"/>
  <c r="AO69" i="13"/>
  <c r="AO59" i="13"/>
  <c r="AO49" i="13"/>
  <c r="AO140" i="13"/>
  <c r="AO153" i="13"/>
  <c r="AO123" i="13"/>
  <c r="AO113" i="13"/>
  <c r="AO137" i="13"/>
  <c r="AO143" i="13"/>
  <c r="AO164" i="13"/>
  <c r="AO149" i="13"/>
  <c r="AO124" i="13"/>
  <c r="AO117" i="13"/>
  <c r="AO110" i="13"/>
  <c r="AO92" i="13"/>
  <c r="AO88" i="13"/>
  <c r="AO83" i="13"/>
  <c r="AO64" i="13"/>
  <c r="AO45" i="13"/>
  <c r="AO145" i="13"/>
  <c r="AO121" i="13"/>
  <c r="AO102" i="13"/>
  <c r="AO72" i="13"/>
  <c r="AO68" i="13"/>
  <c r="AO151" i="13"/>
  <c r="AO126" i="13"/>
  <c r="AO70" i="13"/>
  <c r="AO66" i="13"/>
  <c r="AO160" i="13"/>
  <c r="AO109" i="13"/>
  <c r="AO100" i="13"/>
  <c r="AO99" i="13"/>
  <c r="AO58" i="13"/>
  <c r="AO122" i="13"/>
  <c r="AO85" i="13"/>
  <c r="AO165" i="13"/>
  <c r="AO77" i="13"/>
  <c r="AO148" i="13"/>
  <c r="AO129" i="13"/>
  <c r="AO119" i="13"/>
  <c r="AO97" i="13"/>
  <c r="AO141" i="13"/>
  <c r="AO132" i="13"/>
  <c r="AO120" i="13"/>
  <c r="AO54" i="13"/>
  <c r="AO53" i="13"/>
  <c r="AO94" i="13"/>
  <c r="AO91" i="13"/>
  <c r="AO67" i="13"/>
  <c r="AO52" i="13"/>
  <c r="AO51" i="13"/>
  <c r="AO50" i="13"/>
  <c r="AO48" i="13"/>
  <c r="AO47" i="13"/>
  <c r="AO46" i="13"/>
  <c r="AO133" i="13"/>
  <c r="AO127" i="13"/>
  <c r="AO84" i="13"/>
  <c r="AO44" i="13"/>
  <c r="AO161" i="13"/>
  <c r="AO86" i="13"/>
  <c r="AO136" i="13"/>
  <c r="AO106" i="13"/>
  <c r="AO87" i="13"/>
  <c r="AO78" i="13"/>
  <c r="AO61" i="13"/>
  <c r="AO158" i="13"/>
  <c r="AO62" i="13"/>
  <c r="AO114" i="13"/>
  <c r="AO73" i="13"/>
  <c r="AO56" i="13"/>
  <c r="AO103" i="13"/>
  <c r="AO93" i="13"/>
  <c r="AO95" i="13"/>
  <c r="AO63" i="13"/>
  <c r="AO159" i="13"/>
  <c r="AO104" i="13"/>
  <c r="AO90" i="13"/>
  <c r="AO96" i="13"/>
  <c r="AO82" i="13"/>
  <c r="AO81" i="13"/>
  <c r="AO55" i="13"/>
  <c r="AO107" i="13"/>
  <c r="AO65" i="13"/>
  <c r="AO74" i="13"/>
  <c r="AO60" i="13"/>
  <c r="AO138" i="13"/>
  <c r="AO98" i="13"/>
  <c r="AO111" i="13"/>
  <c r="AO105" i="13"/>
  <c r="AO76" i="13"/>
  <c r="AO71" i="13"/>
  <c r="AO80" i="13"/>
  <c r="AO154" i="13"/>
  <c r="AO75" i="13"/>
  <c r="AO57" i="13"/>
  <c r="AO43" i="13"/>
  <c r="L56" i="21"/>
  <c r="O57" i="21" s="1"/>
  <c r="M57" i="21" s="1"/>
  <c r="Q59" i="21"/>
  <c r="B60" i="21"/>
  <c r="AP12" i="13"/>
  <c r="C6" i="11" a="1"/>
  <c r="C6" i="11" s="1"/>
  <c r="AP157" i="13" l="1"/>
  <c r="AP147" i="13"/>
  <c r="AP140" i="13"/>
  <c r="AP152" i="13"/>
  <c r="AP135" i="13"/>
  <c r="AP121" i="13"/>
  <c r="AP150" i="13"/>
  <c r="AP148" i="13"/>
  <c r="AP131" i="13"/>
  <c r="AP162" i="13"/>
  <c r="AP134" i="13"/>
  <c r="AP123" i="13"/>
  <c r="AP161" i="13"/>
  <c r="AP138" i="13"/>
  <c r="AP117" i="13"/>
  <c r="AP156" i="13"/>
  <c r="AP139" i="13"/>
  <c r="AP115" i="13"/>
  <c r="AP137" i="13"/>
  <c r="AP118" i="13"/>
  <c r="AP102" i="13"/>
  <c r="AP153" i="13"/>
  <c r="AP113" i="13"/>
  <c r="AP94" i="13"/>
  <c r="AP88" i="13"/>
  <c r="AP78" i="13"/>
  <c r="AP68" i="13"/>
  <c r="AP58" i="13"/>
  <c r="AP48" i="13"/>
  <c r="AP143" i="13"/>
  <c r="AP106" i="13"/>
  <c r="AP91" i="13"/>
  <c r="AP77" i="13"/>
  <c r="AP72" i="13"/>
  <c r="AP53" i="13"/>
  <c r="AP145" i="13"/>
  <c r="AP120" i="13"/>
  <c r="AP151" i="13"/>
  <c r="AP126" i="13"/>
  <c r="AP125" i="13"/>
  <c r="AP108" i="13"/>
  <c r="AP70" i="13"/>
  <c r="AP66" i="13"/>
  <c r="AP160" i="13"/>
  <c r="AP144" i="13"/>
  <c r="AP110" i="13"/>
  <c r="AP109" i="13"/>
  <c r="AP101" i="13"/>
  <c r="AP100" i="13"/>
  <c r="AP99" i="13"/>
  <c r="AP64" i="13"/>
  <c r="AP132" i="13"/>
  <c r="AP62" i="13"/>
  <c r="AP60" i="13"/>
  <c r="AP165" i="13"/>
  <c r="AP83" i="13"/>
  <c r="AP149" i="13"/>
  <c r="AP129" i="13"/>
  <c r="AP119" i="13"/>
  <c r="AP97" i="13"/>
  <c r="AP81" i="13"/>
  <c r="AP79" i="13"/>
  <c r="AP75" i="13"/>
  <c r="AP127" i="13"/>
  <c r="AP67" i="13"/>
  <c r="AP52" i="13"/>
  <c r="AP51" i="13"/>
  <c r="AP50" i="13"/>
  <c r="AP47" i="13"/>
  <c r="AP46" i="13"/>
  <c r="AP133" i="13"/>
  <c r="AP130" i="13"/>
  <c r="AP116" i="13"/>
  <c r="AP84" i="13"/>
  <c r="AP49" i="13"/>
  <c r="AP45" i="13"/>
  <c r="AP44" i="13"/>
  <c r="AP142" i="13"/>
  <c r="AP43" i="13"/>
  <c r="AP166" i="13"/>
  <c r="AP128" i="13"/>
  <c r="AP85" i="13"/>
  <c r="AP136" i="13"/>
  <c r="AP92" i="13"/>
  <c r="AP87" i="13"/>
  <c r="AP61" i="13"/>
  <c r="AP158" i="13"/>
  <c r="AP163" i="13"/>
  <c r="AP124" i="13"/>
  <c r="AP154" i="13"/>
  <c r="AP95" i="13"/>
  <c r="AP71" i="13"/>
  <c r="AP103" i="13"/>
  <c r="AP93" i="13"/>
  <c r="AP122" i="13"/>
  <c r="AP63" i="13"/>
  <c r="AP59" i="13"/>
  <c r="AP159" i="13"/>
  <c r="AP104" i="13"/>
  <c r="AP90" i="13"/>
  <c r="AP155" i="13"/>
  <c r="AP96" i="13"/>
  <c r="AP89" i="13"/>
  <c r="AP82" i="13"/>
  <c r="AP55" i="13"/>
  <c r="AP98" i="13"/>
  <c r="AP65" i="13"/>
  <c r="AP74" i="13"/>
  <c r="AP164" i="13"/>
  <c r="AP69" i="13"/>
  <c r="AP114" i="13"/>
  <c r="AP56" i="13"/>
  <c r="AP111" i="13"/>
  <c r="AP105" i="13"/>
  <c r="AP76" i="13"/>
  <c r="AP146" i="13"/>
  <c r="AP80" i="13"/>
  <c r="AP112" i="13"/>
  <c r="AP54" i="13"/>
  <c r="AP57" i="13"/>
  <c r="AP107" i="13"/>
  <c r="AP86" i="13"/>
  <c r="AP141" i="13"/>
  <c r="AP73" i="13"/>
  <c r="J51" i="11"/>
  <c r="J52" i="11"/>
  <c r="J23" i="11"/>
  <c r="J48" i="11"/>
  <c r="J43" i="11"/>
  <c r="J46" i="11"/>
  <c r="J45" i="11"/>
  <c r="J50" i="11"/>
  <c r="J47" i="11"/>
  <c r="J49" i="11"/>
  <c r="J44" i="11"/>
  <c r="L57" i="21"/>
  <c r="O58" i="21" s="1"/>
  <c r="M58" i="21" s="1"/>
  <c r="Q60" i="21"/>
  <c r="B61" i="21"/>
  <c r="J38" i="11"/>
  <c r="J40" i="11"/>
  <c r="J42" i="11"/>
  <c r="J41" i="11"/>
  <c r="J39" i="11"/>
  <c r="AQ12" i="13"/>
  <c r="J32" i="11"/>
  <c r="J37" i="11"/>
  <c r="J33" i="11"/>
  <c r="J34" i="11"/>
  <c r="J35" i="11"/>
  <c r="J30" i="11"/>
  <c r="J29" i="11"/>
  <c r="J26" i="11"/>
  <c r="J27" i="11"/>
  <c r="J24" i="11"/>
  <c r="J25" i="11"/>
  <c r="J28" i="11"/>
  <c r="J36" i="11"/>
  <c r="J31" i="11"/>
  <c r="C6" i="10" a="1"/>
  <c r="C6" i="10" s="1"/>
  <c r="AQ166" i="13" l="1"/>
  <c r="AQ156" i="13"/>
  <c r="AQ165" i="13"/>
  <c r="AQ160" i="13"/>
  <c r="AQ141" i="13"/>
  <c r="AQ138" i="13"/>
  <c r="AQ147" i="13"/>
  <c r="AQ132" i="13"/>
  <c r="AQ127" i="13"/>
  <c r="AQ117" i="13"/>
  <c r="AQ107" i="13"/>
  <c r="AQ128" i="13"/>
  <c r="AQ158" i="13"/>
  <c r="AQ154" i="13"/>
  <c r="AQ139" i="13"/>
  <c r="AQ137" i="13"/>
  <c r="AQ130" i="13"/>
  <c r="AQ100" i="13"/>
  <c r="AQ151" i="13"/>
  <c r="AQ150" i="13"/>
  <c r="AQ134" i="13"/>
  <c r="AQ120" i="13"/>
  <c r="AQ118" i="13"/>
  <c r="AQ102" i="13"/>
  <c r="AQ162" i="13"/>
  <c r="AQ140" i="13"/>
  <c r="AQ123" i="13"/>
  <c r="AQ94" i="13"/>
  <c r="AQ88" i="13"/>
  <c r="AQ78" i="13"/>
  <c r="AQ68" i="13"/>
  <c r="AQ58" i="13"/>
  <c r="AQ48" i="13"/>
  <c r="AQ144" i="13"/>
  <c r="AQ145" i="13"/>
  <c r="AQ131" i="13"/>
  <c r="AQ152" i="13"/>
  <c r="AQ122" i="13"/>
  <c r="AQ121" i="13"/>
  <c r="AQ119" i="13"/>
  <c r="AQ126" i="13"/>
  <c r="AQ125" i="13"/>
  <c r="AQ74" i="13"/>
  <c r="AQ69" i="13"/>
  <c r="AQ55" i="13"/>
  <c r="AQ50" i="13"/>
  <c r="AQ110" i="13"/>
  <c r="AQ109" i="13"/>
  <c r="AQ101" i="13"/>
  <c r="AQ99" i="13"/>
  <c r="AQ64" i="13"/>
  <c r="AQ62" i="13"/>
  <c r="AQ60" i="13"/>
  <c r="AQ56" i="13"/>
  <c r="AQ159" i="13"/>
  <c r="AQ98" i="13"/>
  <c r="AQ157" i="13"/>
  <c r="AQ149" i="13"/>
  <c r="AQ143" i="13"/>
  <c r="AQ129" i="13"/>
  <c r="AQ113" i="13"/>
  <c r="AQ97" i="13"/>
  <c r="AQ81" i="13"/>
  <c r="AQ79" i="13"/>
  <c r="AQ77" i="13"/>
  <c r="AQ75" i="13"/>
  <c r="AQ148" i="13"/>
  <c r="AQ73" i="13"/>
  <c r="AQ142" i="13"/>
  <c r="AQ93" i="13"/>
  <c r="AQ133" i="13"/>
  <c r="AQ116" i="13"/>
  <c r="AQ91" i="13"/>
  <c r="AQ84" i="13"/>
  <c r="AQ49" i="13"/>
  <c r="AQ45" i="13"/>
  <c r="AQ44" i="13"/>
  <c r="AQ43" i="13"/>
  <c r="AQ161" i="13"/>
  <c r="AQ85" i="13"/>
  <c r="AQ76" i="13"/>
  <c r="AQ59" i="13"/>
  <c r="AQ112" i="13"/>
  <c r="AQ104" i="13"/>
  <c r="AQ153" i="13"/>
  <c r="AQ106" i="13"/>
  <c r="AQ163" i="13"/>
  <c r="AQ124" i="13"/>
  <c r="AQ95" i="13"/>
  <c r="AQ71" i="13"/>
  <c r="AQ70" i="13"/>
  <c r="AQ114" i="13"/>
  <c r="AQ111" i="13"/>
  <c r="AQ63" i="13"/>
  <c r="AQ135" i="13"/>
  <c r="AQ92" i="13"/>
  <c r="AQ83" i="13"/>
  <c r="AQ90" i="13"/>
  <c r="AQ47" i="13"/>
  <c r="AQ155" i="13"/>
  <c r="AQ96" i="13"/>
  <c r="AQ89" i="13"/>
  <c r="AQ82" i="13"/>
  <c r="AQ52" i="13"/>
  <c r="AQ115" i="13"/>
  <c r="AQ72" i="13"/>
  <c r="AQ105" i="13"/>
  <c r="AQ164" i="13"/>
  <c r="AQ108" i="13"/>
  <c r="AQ103" i="13"/>
  <c r="AQ67" i="13"/>
  <c r="AQ146" i="13"/>
  <c r="AQ80" i="13"/>
  <c r="AQ136" i="13"/>
  <c r="AQ87" i="13"/>
  <c r="AQ54" i="13"/>
  <c r="AQ51" i="13"/>
  <c r="AQ46" i="13"/>
  <c r="AQ57" i="13"/>
  <c r="AQ86" i="13"/>
  <c r="AQ66" i="13"/>
  <c r="AQ65" i="13"/>
  <c r="AQ61" i="13"/>
  <c r="AQ53" i="13"/>
  <c r="I51" i="10"/>
  <c r="I52" i="10"/>
  <c r="I47" i="10"/>
  <c r="I40" i="10"/>
  <c r="I48" i="10"/>
  <c r="I41" i="10"/>
  <c r="I49" i="10"/>
  <c r="I42" i="10"/>
  <c r="I50" i="10"/>
  <c r="I43" i="10"/>
  <c r="I44" i="10"/>
  <c r="I45" i="10"/>
  <c r="I46" i="10"/>
  <c r="I25" i="10"/>
  <c r="I28" i="10"/>
  <c r="I36" i="10"/>
  <c r="I29" i="10"/>
  <c r="I37" i="10"/>
  <c r="I35" i="10"/>
  <c r="I30" i="10"/>
  <c r="I38" i="10"/>
  <c r="I31" i="10"/>
  <c r="I39" i="10"/>
  <c r="I32" i="10"/>
  <c r="I33" i="10"/>
  <c r="I34" i="10"/>
  <c r="I26" i="10"/>
  <c r="I27" i="10"/>
  <c r="I24" i="10"/>
  <c r="I23" i="10"/>
  <c r="L58" i="21"/>
  <c r="O59" i="21" s="1"/>
  <c r="M59" i="21" s="1"/>
  <c r="L59" i="21" s="1"/>
  <c r="O60" i="21" s="1"/>
  <c r="Q61" i="21"/>
  <c r="B62" i="21"/>
  <c r="AR12" i="13"/>
  <c r="J23" i="10"/>
  <c r="AR166" i="13" l="1"/>
  <c r="AR156" i="13"/>
  <c r="AR146" i="13"/>
  <c r="AR142" i="13"/>
  <c r="AR162" i="13"/>
  <c r="AR157" i="13"/>
  <c r="AR134" i="13"/>
  <c r="AR133" i="13"/>
  <c r="AR158" i="13"/>
  <c r="AR154" i="13"/>
  <c r="AR139" i="13"/>
  <c r="AR137" i="13"/>
  <c r="AR144" i="13"/>
  <c r="AR160" i="13"/>
  <c r="AR143" i="13"/>
  <c r="AR125" i="13"/>
  <c r="AR122" i="13"/>
  <c r="AR118" i="13"/>
  <c r="AR149" i="13"/>
  <c r="AR141" i="13"/>
  <c r="AR126" i="13"/>
  <c r="AR123" i="13"/>
  <c r="AR106" i="13"/>
  <c r="AR140" i="13"/>
  <c r="AR138" i="13"/>
  <c r="AR130" i="13"/>
  <c r="AR129" i="13"/>
  <c r="AR110" i="13"/>
  <c r="AR87" i="13"/>
  <c r="AR77" i="13"/>
  <c r="AR67" i="13"/>
  <c r="AR57" i="13"/>
  <c r="AR47" i="13"/>
  <c r="AR159" i="13"/>
  <c r="AR132" i="13"/>
  <c r="AR152" i="13"/>
  <c r="AR121" i="13"/>
  <c r="AR120" i="13"/>
  <c r="AR119" i="13"/>
  <c r="AR112" i="13"/>
  <c r="AR102" i="13"/>
  <c r="AR98" i="13"/>
  <c r="AR96" i="13"/>
  <c r="AR82" i="13"/>
  <c r="AR63" i="13"/>
  <c r="AR58" i="13"/>
  <c r="AR44" i="13"/>
  <c r="AR151" i="13"/>
  <c r="AR127" i="13"/>
  <c r="AR117" i="13"/>
  <c r="AR100" i="13"/>
  <c r="AR62" i="13"/>
  <c r="AR60" i="13"/>
  <c r="AR56" i="13"/>
  <c r="AR54" i="13"/>
  <c r="AR135" i="13"/>
  <c r="AR124" i="13"/>
  <c r="AR111" i="13"/>
  <c r="AR148" i="13"/>
  <c r="AR73" i="13"/>
  <c r="AR93" i="13"/>
  <c r="AR71" i="13"/>
  <c r="AR65" i="13"/>
  <c r="AR114" i="13"/>
  <c r="AR94" i="13"/>
  <c r="AR48" i="13"/>
  <c r="AR43" i="13"/>
  <c r="AR161" i="13"/>
  <c r="AR147" i="13"/>
  <c r="AR85" i="13"/>
  <c r="AR76" i="13"/>
  <c r="AR59" i="13"/>
  <c r="AR128" i="13"/>
  <c r="AR104" i="13"/>
  <c r="AR163" i="13"/>
  <c r="AR78" i="13"/>
  <c r="AR95" i="13"/>
  <c r="AR79" i="13"/>
  <c r="AR70" i="13"/>
  <c r="AR101" i="13"/>
  <c r="AR103" i="13"/>
  <c r="AR88" i="13"/>
  <c r="AR64" i="13"/>
  <c r="AR109" i="13"/>
  <c r="AR92" i="13"/>
  <c r="AR83" i="13"/>
  <c r="AR153" i="13"/>
  <c r="AR90" i="13"/>
  <c r="AR155" i="13"/>
  <c r="AR91" i="13"/>
  <c r="AR89" i="13"/>
  <c r="AR68" i="13"/>
  <c r="AR52" i="13"/>
  <c r="AR115" i="13"/>
  <c r="AR72" i="13"/>
  <c r="AR55" i="13"/>
  <c r="AR105" i="13"/>
  <c r="AR97" i="13"/>
  <c r="AR81" i="13"/>
  <c r="AR164" i="13"/>
  <c r="AR113" i="13"/>
  <c r="AR69" i="13"/>
  <c r="AR50" i="13"/>
  <c r="AR131" i="13"/>
  <c r="AR80" i="13"/>
  <c r="AR49" i="13"/>
  <c r="AR165" i="13"/>
  <c r="AR136" i="13"/>
  <c r="AR99" i="13"/>
  <c r="AR51" i="13"/>
  <c r="AR46" i="13"/>
  <c r="AR150" i="13"/>
  <c r="AR116" i="13"/>
  <c r="AR75" i="13"/>
  <c r="AR86" i="13"/>
  <c r="AR66" i="13"/>
  <c r="AR107" i="13"/>
  <c r="AR61" i="13"/>
  <c r="AR108" i="13"/>
  <c r="AR74" i="13"/>
  <c r="AR53" i="13"/>
  <c r="AR145" i="13"/>
  <c r="AR84" i="13"/>
  <c r="AR45" i="13"/>
  <c r="M60" i="21"/>
  <c r="Q62" i="21"/>
  <c r="B63" i="21"/>
  <c r="AS12" i="13"/>
  <c r="AS165" i="13" l="1"/>
  <c r="AS155" i="13"/>
  <c r="AS151" i="13"/>
  <c r="AS143" i="13"/>
  <c r="AS137" i="13"/>
  <c r="AS164" i="13"/>
  <c r="AS139" i="13"/>
  <c r="AS140" i="13"/>
  <c r="AS126" i="13"/>
  <c r="AS116" i="13"/>
  <c r="AS144" i="13"/>
  <c r="AS150" i="13"/>
  <c r="AS159" i="13"/>
  <c r="AS132" i="13"/>
  <c r="AS99" i="13"/>
  <c r="AS148" i="13"/>
  <c r="AS107" i="13"/>
  <c r="AS162" i="13"/>
  <c r="AS138" i="13"/>
  <c r="AS141" i="13"/>
  <c r="AS122" i="13"/>
  <c r="AS130" i="13"/>
  <c r="AS129" i="13"/>
  <c r="AS110" i="13"/>
  <c r="AS87" i="13"/>
  <c r="AS77" i="13"/>
  <c r="AS67" i="13"/>
  <c r="AS57" i="13"/>
  <c r="AS47" i="13"/>
  <c r="AS156" i="13"/>
  <c r="AS131" i="13"/>
  <c r="AS118" i="13"/>
  <c r="AS127" i="13"/>
  <c r="AS104" i="13"/>
  <c r="AS84" i="13"/>
  <c r="AS79" i="13"/>
  <c r="AS65" i="13"/>
  <c r="AS60" i="13"/>
  <c r="AS46" i="13"/>
  <c r="AS161" i="13"/>
  <c r="AS142" i="13"/>
  <c r="AS160" i="13"/>
  <c r="AS54" i="13"/>
  <c r="AS135" i="13"/>
  <c r="AS124" i="13"/>
  <c r="AS111" i="13"/>
  <c r="AS98" i="13"/>
  <c r="AS58" i="13"/>
  <c r="AS52" i="13"/>
  <c r="AS94" i="13"/>
  <c r="AS119" i="13"/>
  <c r="AS93" i="13"/>
  <c r="AS71" i="13"/>
  <c r="AS114" i="13"/>
  <c r="AS69" i="13"/>
  <c r="AS134" i="13"/>
  <c r="AS147" i="13"/>
  <c r="AS85" i="13"/>
  <c r="AS76" i="13"/>
  <c r="AS59" i="13"/>
  <c r="AS128" i="13"/>
  <c r="AS102" i="13"/>
  <c r="AS166" i="13"/>
  <c r="AS112" i="13"/>
  <c r="AS157" i="13"/>
  <c r="AS152" i="13"/>
  <c r="AS115" i="13"/>
  <c r="AS86" i="13"/>
  <c r="AS158" i="13"/>
  <c r="AS95" i="13"/>
  <c r="AS70" i="13"/>
  <c r="AS101" i="13"/>
  <c r="AS154" i="13"/>
  <c r="AS149" i="13"/>
  <c r="AS103" i="13"/>
  <c r="AS88" i="13"/>
  <c r="AS63" i="13"/>
  <c r="AS62" i="13"/>
  <c r="AS123" i="13"/>
  <c r="AS89" i="13"/>
  <c r="AS80" i="13"/>
  <c r="AS109" i="13"/>
  <c r="AS92" i="13"/>
  <c r="AS83" i="13"/>
  <c r="AS153" i="13"/>
  <c r="AS90" i="13"/>
  <c r="AS125" i="13"/>
  <c r="AS91" i="13"/>
  <c r="AS68" i="13"/>
  <c r="AS133" i="13"/>
  <c r="AS96" i="13"/>
  <c r="AS82" i="13"/>
  <c r="AS72" i="13"/>
  <c r="AS55" i="13"/>
  <c r="AS105" i="13"/>
  <c r="AS97" i="13"/>
  <c r="AS81" i="13"/>
  <c r="AS163" i="13"/>
  <c r="AS49" i="13"/>
  <c r="AS117" i="13"/>
  <c r="AS74" i="13"/>
  <c r="AS121" i="13"/>
  <c r="AS145" i="13"/>
  <c r="AS64" i="13"/>
  <c r="AS146" i="13"/>
  <c r="AS44" i="13"/>
  <c r="AS136" i="13"/>
  <c r="AS51" i="13"/>
  <c r="AS106" i="13"/>
  <c r="AS75" i="13"/>
  <c r="AS120" i="13"/>
  <c r="AS66" i="13"/>
  <c r="AS61" i="13"/>
  <c r="AS100" i="13"/>
  <c r="AS108" i="13"/>
  <c r="AS48" i="13"/>
  <c r="AS43" i="13"/>
  <c r="AS113" i="13"/>
  <c r="AS53" i="13"/>
  <c r="AS78" i="13"/>
  <c r="AS73" i="13"/>
  <c r="AS56" i="13"/>
  <c r="AS50" i="13"/>
  <c r="AS45" i="13"/>
  <c r="L60" i="21"/>
  <c r="O61" i="21" s="1"/>
  <c r="M61" i="21" s="1"/>
  <c r="Q63" i="21"/>
  <c r="B64" i="21"/>
  <c r="AT12" i="13"/>
  <c r="AT165" i="13" l="1"/>
  <c r="AT155" i="13"/>
  <c r="AT145" i="13"/>
  <c r="AT144" i="13"/>
  <c r="AT153" i="13"/>
  <c r="AT148" i="13"/>
  <c r="AT133" i="13"/>
  <c r="AT166" i="13"/>
  <c r="AT162" i="13"/>
  <c r="AT142" i="13"/>
  <c r="AT143" i="13"/>
  <c r="AT134" i="13"/>
  <c r="AT150" i="13"/>
  <c r="AT124" i="13"/>
  <c r="AT158" i="13"/>
  <c r="AT157" i="13"/>
  <c r="AT128" i="13"/>
  <c r="AT119" i="13"/>
  <c r="AT129" i="13"/>
  <c r="AT108" i="13"/>
  <c r="AT105" i="13"/>
  <c r="AT141" i="13"/>
  <c r="AT137" i="13"/>
  <c r="AT122" i="13"/>
  <c r="AT163" i="13"/>
  <c r="AT136" i="13"/>
  <c r="AT130" i="13"/>
  <c r="AT127" i="13"/>
  <c r="AT110" i="13"/>
  <c r="AT107" i="13"/>
  <c r="AT103" i="13"/>
  <c r="AT98" i="13"/>
  <c r="AT156" i="13"/>
  <c r="AT131" i="13"/>
  <c r="AT118" i="13"/>
  <c r="AT159" i="13"/>
  <c r="AT140" i="13"/>
  <c r="AT132" i="13"/>
  <c r="AT95" i="13"/>
  <c r="AT86" i="13"/>
  <c r="AT76" i="13"/>
  <c r="AT66" i="13"/>
  <c r="AT56" i="13"/>
  <c r="AT46" i="13"/>
  <c r="AT94" i="13"/>
  <c r="AT87" i="13"/>
  <c r="AT73" i="13"/>
  <c r="AT68" i="13"/>
  <c r="AT54" i="13"/>
  <c r="AT49" i="13"/>
  <c r="AT147" i="13"/>
  <c r="AT161" i="13"/>
  <c r="AT116" i="13"/>
  <c r="AT109" i="13"/>
  <c r="AT146" i="13"/>
  <c r="AT151" i="13"/>
  <c r="AT135" i="13"/>
  <c r="AT126" i="13"/>
  <c r="AT111" i="13"/>
  <c r="AT58" i="13"/>
  <c r="AT52" i="13"/>
  <c r="AT50" i="13"/>
  <c r="AT112" i="13"/>
  <c r="AT91" i="13"/>
  <c r="AT89" i="13"/>
  <c r="AT85" i="13"/>
  <c r="AT114" i="13"/>
  <c r="AT69" i="13"/>
  <c r="AT65" i="13"/>
  <c r="AT67" i="13"/>
  <c r="AT63" i="13"/>
  <c r="AT61" i="13"/>
  <c r="AT164" i="13"/>
  <c r="AT102" i="13"/>
  <c r="AT104" i="13"/>
  <c r="AT152" i="13"/>
  <c r="AT115" i="13"/>
  <c r="AT97" i="13"/>
  <c r="AT92" i="13"/>
  <c r="AT101" i="13"/>
  <c r="AT79" i="13"/>
  <c r="AT154" i="13"/>
  <c r="AT149" i="13"/>
  <c r="AT88" i="13"/>
  <c r="AT71" i="13"/>
  <c r="AT62" i="13"/>
  <c r="AT123" i="13"/>
  <c r="AT80" i="13"/>
  <c r="AT138" i="13"/>
  <c r="AT90" i="13"/>
  <c r="AT125" i="13"/>
  <c r="AT77" i="13"/>
  <c r="AT96" i="13"/>
  <c r="AT82" i="13"/>
  <c r="AT72" i="13"/>
  <c r="AT59" i="13"/>
  <c r="AT55" i="13"/>
  <c r="AT47" i="13"/>
  <c r="AT81" i="13"/>
  <c r="AT44" i="13"/>
  <c r="AT43" i="13"/>
  <c r="AT113" i="13"/>
  <c r="AT160" i="13"/>
  <c r="AT139" i="13"/>
  <c r="AT84" i="13"/>
  <c r="AT64" i="13"/>
  <c r="AT93" i="13"/>
  <c r="AT83" i="13"/>
  <c r="AT99" i="13"/>
  <c r="AT51" i="13"/>
  <c r="AT106" i="13"/>
  <c r="AT75" i="13"/>
  <c r="AT120" i="13"/>
  <c r="AT57" i="13"/>
  <c r="AT100" i="13"/>
  <c r="AT70" i="13"/>
  <c r="AT117" i="13"/>
  <c r="AT74" i="13"/>
  <c r="AT48" i="13"/>
  <c r="AT53" i="13"/>
  <c r="AT121" i="13"/>
  <c r="AT78" i="13"/>
  <c r="AT45" i="13"/>
  <c r="AT60" i="13"/>
  <c r="L61" i="21"/>
  <c r="O62" i="21" s="1"/>
  <c r="M62" i="21" s="1"/>
  <c r="Q64" i="21"/>
  <c r="B65" i="21"/>
  <c r="AU12" i="13"/>
  <c r="AU164" i="13" l="1"/>
  <c r="AU154" i="13"/>
  <c r="AU161" i="13"/>
  <c r="AU156" i="13"/>
  <c r="AU160" i="13"/>
  <c r="AU158" i="13"/>
  <c r="AU145" i="13"/>
  <c r="AU129" i="13"/>
  <c r="AU146" i="13"/>
  <c r="AU135" i="13"/>
  <c r="AU125" i="13"/>
  <c r="AU115" i="13"/>
  <c r="AU131" i="13"/>
  <c r="AU109" i="13"/>
  <c r="AU163" i="13"/>
  <c r="AU136" i="13"/>
  <c r="AU130" i="13"/>
  <c r="AU127" i="13"/>
  <c r="AU110" i="13"/>
  <c r="AU107" i="13"/>
  <c r="AU103" i="13"/>
  <c r="AU98" i="13"/>
  <c r="AU157" i="13"/>
  <c r="AU151" i="13"/>
  <c r="AU113" i="13"/>
  <c r="AU159" i="13"/>
  <c r="AU140" i="13"/>
  <c r="AU132" i="13"/>
  <c r="AU95" i="13"/>
  <c r="AU86" i="13"/>
  <c r="AU76" i="13"/>
  <c r="AU66" i="13"/>
  <c r="AU56" i="13"/>
  <c r="AU46" i="13"/>
  <c r="AU144" i="13"/>
  <c r="AU122" i="13"/>
  <c r="AU105" i="13"/>
  <c r="AU165" i="13"/>
  <c r="AU133" i="13"/>
  <c r="AU147" i="13"/>
  <c r="AU111" i="13"/>
  <c r="AU142" i="13"/>
  <c r="AU100" i="13"/>
  <c r="AU97" i="13"/>
  <c r="AU89" i="13"/>
  <c r="AU75" i="13"/>
  <c r="AU70" i="13"/>
  <c r="AU51" i="13"/>
  <c r="AU166" i="13"/>
  <c r="AU138" i="13"/>
  <c r="AU128" i="13"/>
  <c r="AU124" i="13"/>
  <c r="AU50" i="13"/>
  <c r="AU112" i="13"/>
  <c r="AU94" i="13"/>
  <c r="AU91" i="13"/>
  <c r="AU85" i="13"/>
  <c r="AU48" i="13"/>
  <c r="AU44" i="13"/>
  <c r="AU139" i="13"/>
  <c r="AU118" i="13"/>
  <c r="AU83" i="13"/>
  <c r="AU67" i="13"/>
  <c r="AU63" i="13"/>
  <c r="AU61" i="13"/>
  <c r="AU134" i="13"/>
  <c r="AU59" i="13"/>
  <c r="AU55" i="13"/>
  <c r="AU96" i="13"/>
  <c r="AU104" i="13"/>
  <c r="AU152" i="13"/>
  <c r="AU92" i="13"/>
  <c r="AU77" i="13"/>
  <c r="AU68" i="13"/>
  <c r="AU148" i="13"/>
  <c r="AU119" i="13"/>
  <c r="AU99" i="13"/>
  <c r="AU149" i="13"/>
  <c r="AU143" i="13"/>
  <c r="AU137" i="13"/>
  <c r="AU88" i="13"/>
  <c r="AU71" i="13"/>
  <c r="AU62" i="13"/>
  <c r="AU123" i="13"/>
  <c r="AU80" i="13"/>
  <c r="AU114" i="13"/>
  <c r="AU108" i="13"/>
  <c r="AU93" i="13"/>
  <c r="AU81" i="13"/>
  <c r="AU72" i="13"/>
  <c r="AU153" i="13"/>
  <c r="AU82" i="13"/>
  <c r="AU47" i="13"/>
  <c r="AU155" i="13"/>
  <c r="AU52" i="13"/>
  <c r="AU49" i="13"/>
  <c r="AU121" i="13"/>
  <c r="AU78" i="13"/>
  <c r="AU162" i="13"/>
  <c r="AU84" i="13"/>
  <c r="AU60" i="13"/>
  <c r="AU90" i="13"/>
  <c r="AU106" i="13"/>
  <c r="AU58" i="13"/>
  <c r="AU126" i="13"/>
  <c r="AU120" i="13"/>
  <c r="AU87" i="13"/>
  <c r="AU150" i="13"/>
  <c r="AU116" i="13"/>
  <c r="AU57" i="13"/>
  <c r="AU54" i="13"/>
  <c r="AU79" i="13"/>
  <c r="AU117" i="13"/>
  <c r="AU74" i="13"/>
  <c r="AU65" i="13"/>
  <c r="AU43" i="13"/>
  <c r="AU101" i="13"/>
  <c r="AU53" i="13"/>
  <c r="AU69" i="13"/>
  <c r="AU45" i="13"/>
  <c r="AU73" i="13"/>
  <c r="AU64" i="13"/>
  <c r="AU141" i="13"/>
  <c r="AU102" i="13"/>
  <c r="L62" i="21"/>
  <c r="O63" i="21" s="1"/>
  <c r="M63" i="21" s="1"/>
  <c r="Q65" i="21"/>
  <c r="B66" i="21"/>
  <c r="AV12" i="13"/>
  <c r="AV164" i="13" l="1"/>
  <c r="AV154" i="13"/>
  <c r="AV144" i="13"/>
  <c r="AV145" i="13"/>
  <c r="AV163" i="13"/>
  <c r="AV158" i="13"/>
  <c r="AV132" i="13"/>
  <c r="AV152" i="13"/>
  <c r="AV130" i="13"/>
  <c r="AV128" i="13"/>
  <c r="AV136" i="13"/>
  <c r="AV165" i="13"/>
  <c r="AV161" i="13"/>
  <c r="AV141" i="13"/>
  <c r="AV156" i="13"/>
  <c r="AV153" i="13"/>
  <c r="AV147" i="13"/>
  <c r="AV140" i="13"/>
  <c r="AV110" i="13"/>
  <c r="AV104" i="13"/>
  <c r="AV157" i="13"/>
  <c r="AV151" i="13"/>
  <c r="AV113" i="13"/>
  <c r="AV142" i="13"/>
  <c r="AV97" i="13"/>
  <c r="AV122" i="13"/>
  <c r="AV105" i="13"/>
  <c r="AV133" i="13"/>
  <c r="AV121" i="13"/>
  <c r="AV115" i="13"/>
  <c r="AV103" i="13"/>
  <c r="AV101" i="13"/>
  <c r="AV99" i="13"/>
  <c r="AV85" i="13"/>
  <c r="AV75" i="13"/>
  <c r="AV65" i="13"/>
  <c r="AV55" i="13"/>
  <c r="AV45" i="13"/>
  <c r="AV162" i="13"/>
  <c r="AV148" i="13"/>
  <c r="AV92" i="13"/>
  <c r="AV83" i="13"/>
  <c r="AV78" i="13"/>
  <c r="AV64" i="13"/>
  <c r="AV59" i="13"/>
  <c r="AV149" i="13"/>
  <c r="AV135" i="13"/>
  <c r="AV124" i="13"/>
  <c r="AV123" i="13"/>
  <c r="AV118" i="13"/>
  <c r="AV166" i="13"/>
  <c r="AV146" i="13"/>
  <c r="AV138" i="13"/>
  <c r="AV112" i="13"/>
  <c r="AV98" i="13"/>
  <c r="AV94" i="13"/>
  <c r="AV91" i="13"/>
  <c r="AV48" i="13"/>
  <c r="AV44" i="13"/>
  <c r="AV159" i="13"/>
  <c r="AV139" i="13"/>
  <c r="AV89" i="13"/>
  <c r="AV46" i="13"/>
  <c r="AV87" i="13"/>
  <c r="AV81" i="13"/>
  <c r="AV134" i="13"/>
  <c r="AV127" i="13"/>
  <c r="AV96" i="13"/>
  <c r="AV57" i="13"/>
  <c r="AV53" i="13"/>
  <c r="AV77" i="13"/>
  <c r="AV68" i="13"/>
  <c r="AV119" i="13"/>
  <c r="AV86" i="13"/>
  <c r="AV69" i="13"/>
  <c r="AV60" i="13"/>
  <c r="AV109" i="13"/>
  <c r="AV106" i="13"/>
  <c r="AV80" i="13"/>
  <c r="AV114" i="13"/>
  <c r="AV63" i="13"/>
  <c r="AV111" i="13"/>
  <c r="AV108" i="13"/>
  <c r="AV93" i="13"/>
  <c r="AV72" i="13"/>
  <c r="AV90" i="13"/>
  <c r="AV125" i="13"/>
  <c r="AV82" i="13"/>
  <c r="AV47" i="13"/>
  <c r="AV155" i="13"/>
  <c r="AV52" i="13"/>
  <c r="AV95" i="13"/>
  <c r="AV49" i="13"/>
  <c r="AV131" i="13"/>
  <c r="AV88" i="13"/>
  <c r="AV76" i="13"/>
  <c r="AV67" i="13"/>
  <c r="AV84" i="13"/>
  <c r="AV73" i="13"/>
  <c r="AV71" i="13"/>
  <c r="AV58" i="13"/>
  <c r="AV51" i="13"/>
  <c r="AV126" i="13"/>
  <c r="AV120" i="13"/>
  <c r="AV62" i="13"/>
  <c r="AV150" i="13"/>
  <c r="AV116" i="13"/>
  <c r="AV54" i="13"/>
  <c r="AV66" i="13"/>
  <c r="AV129" i="13"/>
  <c r="AV100" i="13"/>
  <c r="AV79" i="13"/>
  <c r="AV61" i="13"/>
  <c r="AV117" i="13"/>
  <c r="AV107" i="13"/>
  <c r="AV74" i="13"/>
  <c r="AV70" i="13"/>
  <c r="AV43" i="13"/>
  <c r="AV160" i="13"/>
  <c r="AV56" i="13"/>
  <c r="AV50" i="13"/>
  <c r="AV143" i="13"/>
  <c r="AV137" i="13"/>
  <c r="AV102" i="13"/>
  <c r="L63" i="21"/>
  <c r="O64" i="21" s="1"/>
  <c r="M64" i="21" s="1"/>
  <c r="Q66" i="21"/>
  <c r="B67" i="21"/>
  <c r="AW12" i="13"/>
  <c r="AW163" i="13" l="1"/>
  <c r="AW153" i="13"/>
  <c r="AW166" i="13"/>
  <c r="AW152" i="13"/>
  <c r="AW146" i="13"/>
  <c r="AW156" i="13"/>
  <c r="AW154" i="13"/>
  <c r="AW150" i="13"/>
  <c r="AW131" i="13"/>
  <c r="AW124" i="13"/>
  <c r="AW114" i="13"/>
  <c r="AW165" i="13"/>
  <c r="AW161" i="13"/>
  <c r="AW141" i="13"/>
  <c r="AW129" i="13"/>
  <c r="AW119" i="13"/>
  <c r="AW157" i="13"/>
  <c r="AW132" i="13"/>
  <c r="AW155" i="13"/>
  <c r="AW137" i="13"/>
  <c r="AW136" i="13"/>
  <c r="AW111" i="13"/>
  <c r="AW142" i="13"/>
  <c r="AW97" i="13"/>
  <c r="AW143" i="13"/>
  <c r="AW116" i="13"/>
  <c r="AW144" i="13"/>
  <c r="AW133" i="13"/>
  <c r="AW121" i="13"/>
  <c r="AW115" i="13"/>
  <c r="AW103" i="13"/>
  <c r="AW101" i="13"/>
  <c r="AW99" i="13"/>
  <c r="AW85" i="13"/>
  <c r="AW75" i="13"/>
  <c r="AW65" i="13"/>
  <c r="AW55" i="13"/>
  <c r="AW45" i="13"/>
  <c r="AW135" i="13"/>
  <c r="AW162" i="13"/>
  <c r="AW148" i="13"/>
  <c r="AW134" i="13"/>
  <c r="AW149" i="13"/>
  <c r="AW123" i="13"/>
  <c r="AW122" i="13"/>
  <c r="AW118" i="13"/>
  <c r="AW105" i="13"/>
  <c r="AW117" i="13"/>
  <c r="AW140" i="13"/>
  <c r="AW128" i="13"/>
  <c r="AW95" i="13"/>
  <c r="AW93" i="13"/>
  <c r="AW80" i="13"/>
  <c r="AW61" i="13"/>
  <c r="AW56" i="13"/>
  <c r="AW159" i="13"/>
  <c r="AW139" i="13"/>
  <c r="AW89" i="13"/>
  <c r="AW46" i="13"/>
  <c r="AW87" i="13"/>
  <c r="AW83" i="13"/>
  <c r="AW81" i="13"/>
  <c r="AW79" i="13"/>
  <c r="AW127" i="13"/>
  <c r="AW96" i="13"/>
  <c r="AW59" i="13"/>
  <c r="AW57" i="13"/>
  <c r="AW53" i="13"/>
  <c r="AW164" i="13"/>
  <c r="AW51" i="13"/>
  <c r="AW125" i="13"/>
  <c r="AW120" i="13"/>
  <c r="AW90" i="13"/>
  <c r="AW130" i="13"/>
  <c r="AW77" i="13"/>
  <c r="AW68" i="13"/>
  <c r="AW112" i="13"/>
  <c r="AW92" i="13"/>
  <c r="AW86" i="13"/>
  <c r="AW69" i="13"/>
  <c r="AW60" i="13"/>
  <c r="AW109" i="13"/>
  <c r="AW106" i="13"/>
  <c r="AW126" i="13"/>
  <c r="AW63" i="13"/>
  <c r="AW108" i="13"/>
  <c r="AW72" i="13"/>
  <c r="AW138" i="13"/>
  <c r="AW73" i="13"/>
  <c r="AW64" i="13"/>
  <c r="AW52" i="13"/>
  <c r="AW151" i="13"/>
  <c r="AW91" i="13"/>
  <c r="AW104" i="13"/>
  <c r="AW94" i="13"/>
  <c r="AW49" i="13"/>
  <c r="AW110" i="13"/>
  <c r="AW98" i="13"/>
  <c r="AW88" i="13"/>
  <c r="AW76" i="13"/>
  <c r="AW67" i="13"/>
  <c r="AW44" i="13"/>
  <c r="AW71" i="13"/>
  <c r="AW58" i="13"/>
  <c r="AW160" i="13"/>
  <c r="AW84" i="13"/>
  <c r="AW78" i="13"/>
  <c r="AW145" i="13"/>
  <c r="AW102" i="13"/>
  <c r="AW147" i="13"/>
  <c r="AW82" i="13"/>
  <c r="AW47" i="13"/>
  <c r="AW62" i="13"/>
  <c r="AW54" i="13"/>
  <c r="AW66" i="13"/>
  <c r="AW100" i="13"/>
  <c r="AW107" i="13"/>
  <c r="AW74" i="13"/>
  <c r="AW70" i="13"/>
  <c r="AW43" i="13"/>
  <c r="AW48" i="13"/>
  <c r="AW158" i="13"/>
  <c r="AW113" i="13"/>
  <c r="AW50" i="13"/>
  <c r="L64" i="21"/>
  <c r="O65" i="21" s="1"/>
  <c r="M65" i="21" s="1"/>
  <c r="Q67" i="21"/>
  <c r="B68" i="21"/>
  <c r="AX12" i="13"/>
  <c r="AX163" i="13" l="1"/>
  <c r="AX153" i="13"/>
  <c r="AX143" i="13"/>
  <c r="AX147" i="13"/>
  <c r="AX149" i="13"/>
  <c r="AX131" i="13"/>
  <c r="AX148" i="13"/>
  <c r="AX127" i="13"/>
  <c r="AX165" i="13"/>
  <c r="AX161" i="13"/>
  <c r="AX159" i="13"/>
  <c r="AX137" i="13"/>
  <c r="AX157" i="13"/>
  <c r="AX132" i="13"/>
  <c r="AX120" i="13"/>
  <c r="AX135" i="13"/>
  <c r="AX142" i="13"/>
  <c r="AX121" i="13"/>
  <c r="AX112" i="13"/>
  <c r="AX103" i="13"/>
  <c r="AX116" i="13"/>
  <c r="AX124" i="13"/>
  <c r="AX99" i="13"/>
  <c r="AX96" i="13"/>
  <c r="AX162" i="13"/>
  <c r="AX151" i="13"/>
  <c r="AX134" i="13"/>
  <c r="AX128" i="13"/>
  <c r="AX107" i="13"/>
  <c r="AX84" i="13"/>
  <c r="AX74" i="13"/>
  <c r="AX64" i="13"/>
  <c r="AX54" i="13"/>
  <c r="AX44" i="13"/>
  <c r="AX117" i="13"/>
  <c r="AX101" i="13"/>
  <c r="AX88" i="13"/>
  <c r="AX69" i="13"/>
  <c r="AX50" i="13"/>
  <c r="AX45" i="13"/>
  <c r="AX164" i="13"/>
  <c r="AX154" i="13"/>
  <c r="AX108" i="13"/>
  <c r="AX156" i="13"/>
  <c r="AX144" i="13"/>
  <c r="AX133" i="13"/>
  <c r="AX87" i="13"/>
  <c r="AX85" i="13"/>
  <c r="AX83" i="13"/>
  <c r="AX81" i="13"/>
  <c r="AX118" i="13"/>
  <c r="AX79" i="13"/>
  <c r="AX158" i="13"/>
  <c r="AX113" i="13"/>
  <c r="AX77" i="13"/>
  <c r="AX73" i="13"/>
  <c r="AX71" i="13"/>
  <c r="AX55" i="13"/>
  <c r="AX51" i="13"/>
  <c r="AX125" i="13"/>
  <c r="AX90" i="13"/>
  <c r="AX49" i="13"/>
  <c r="AX47" i="13"/>
  <c r="AX43" i="13"/>
  <c r="AX115" i="13"/>
  <c r="AX152" i="13"/>
  <c r="AX92" i="13"/>
  <c r="AX86" i="13"/>
  <c r="AX60" i="13"/>
  <c r="AX166" i="13"/>
  <c r="AX119" i="13"/>
  <c r="AX109" i="13"/>
  <c r="AX106" i="13"/>
  <c r="AX126" i="13"/>
  <c r="AX97" i="13"/>
  <c r="AX78" i="13"/>
  <c r="AX61" i="13"/>
  <c r="AX136" i="13"/>
  <c r="AX123" i="13"/>
  <c r="AX114" i="13"/>
  <c r="AX72" i="13"/>
  <c r="AX138" i="13"/>
  <c r="AX111" i="13"/>
  <c r="AX93" i="13"/>
  <c r="AX89" i="13"/>
  <c r="AX82" i="13"/>
  <c r="AX155" i="13"/>
  <c r="AX122" i="13"/>
  <c r="AX91" i="13"/>
  <c r="AX95" i="13"/>
  <c r="AX68" i="13"/>
  <c r="AX59" i="13"/>
  <c r="AX104" i="13"/>
  <c r="AX94" i="13"/>
  <c r="AX63" i="13"/>
  <c r="AX105" i="13"/>
  <c r="AX110" i="13"/>
  <c r="AX98" i="13"/>
  <c r="AX76" i="13"/>
  <c r="AX67" i="13"/>
  <c r="AX58" i="13"/>
  <c r="AX146" i="13"/>
  <c r="AX80" i="13"/>
  <c r="AX62" i="13"/>
  <c r="AX141" i="13"/>
  <c r="AX139" i="13"/>
  <c r="AX150" i="13"/>
  <c r="AX140" i="13"/>
  <c r="AX75" i="13"/>
  <c r="AX66" i="13"/>
  <c r="AX100" i="13"/>
  <c r="AX57" i="13"/>
  <c r="AX46" i="13"/>
  <c r="AX129" i="13"/>
  <c r="AX70" i="13"/>
  <c r="AX65" i="13"/>
  <c r="AX48" i="13"/>
  <c r="AX53" i="13"/>
  <c r="AX160" i="13"/>
  <c r="AX145" i="13"/>
  <c r="AX102" i="13"/>
  <c r="AX56" i="13"/>
  <c r="AX130" i="13"/>
  <c r="AX52" i="13"/>
  <c r="L65" i="21"/>
  <c r="O66" i="21" s="1"/>
  <c r="M66" i="21" s="1"/>
  <c r="Q68" i="21"/>
  <c r="B69" i="21"/>
  <c r="AY12" i="13"/>
  <c r="AY162" i="13" l="1"/>
  <c r="AY152" i="13"/>
  <c r="AY157" i="13"/>
  <c r="AY132" i="13"/>
  <c r="AY163" i="13"/>
  <c r="AY123" i="13"/>
  <c r="AY113" i="13"/>
  <c r="AY135" i="13"/>
  <c r="AY125" i="13"/>
  <c r="AY153" i="13"/>
  <c r="AY149" i="13"/>
  <c r="AY146" i="13"/>
  <c r="AY154" i="13"/>
  <c r="AY151" i="13"/>
  <c r="AY120" i="13"/>
  <c r="AY106" i="13"/>
  <c r="AY143" i="13"/>
  <c r="AY124" i="13"/>
  <c r="AY99" i="13"/>
  <c r="AY96" i="13"/>
  <c r="AY104" i="13"/>
  <c r="AY148" i="13"/>
  <c r="AY134" i="13"/>
  <c r="AY128" i="13"/>
  <c r="AY107" i="13"/>
  <c r="AY84" i="13"/>
  <c r="AY74" i="13"/>
  <c r="AY64" i="13"/>
  <c r="AY54" i="13"/>
  <c r="AY44" i="13"/>
  <c r="AY165" i="13"/>
  <c r="AY112" i="13"/>
  <c r="AY164" i="13"/>
  <c r="AY159" i="13"/>
  <c r="AY126" i="13"/>
  <c r="AY156" i="13"/>
  <c r="AY144" i="13"/>
  <c r="AY133" i="13"/>
  <c r="AY115" i="13"/>
  <c r="AY90" i="13"/>
  <c r="AY85" i="13"/>
  <c r="AY71" i="13"/>
  <c r="AY66" i="13"/>
  <c r="AY52" i="13"/>
  <c r="AY47" i="13"/>
  <c r="AY136" i="13"/>
  <c r="AY129" i="13"/>
  <c r="AY118" i="13"/>
  <c r="AY79" i="13"/>
  <c r="AY158" i="13"/>
  <c r="AY77" i="13"/>
  <c r="AY73" i="13"/>
  <c r="AY150" i="13"/>
  <c r="AY138" i="13"/>
  <c r="AY97" i="13"/>
  <c r="AY93" i="13"/>
  <c r="AY75" i="13"/>
  <c r="AY49" i="13"/>
  <c r="AY43" i="13"/>
  <c r="AY142" i="13"/>
  <c r="AY155" i="13"/>
  <c r="AY137" i="13"/>
  <c r="AY131" i="13"/>
  <c r="AY92" i="13"/>
  <c r="AY166" i="13"/>
  <c r="AY161" i="13"/>
  <c r="AY119" i="13"/>
  <c r="AY109" i="13"/>
  <c r="AY69" i="13"/>
  <c r="AY127" i="13"/>
  <c r="AY78" i="13"/>
  <c r="AY61" i="13"/>
  <c r="AY70" i="13"/>
  <c r="AY111" i="13"/>
  <c r="AY108" i="13"/>
  <c r="AY103" i="13"/>
  <c r="AY89" i="13"/>
  <c r="AY82" i="13"/>
  <c r="AY81" i="13"/>
  <c r="AY105" i="13"/>
  <c r="AY95" i="13"/>
  <c r="AY68" i="13"/>
  <c r="AY59" i="13"/>
  <c r="AY94" i="13"/>
  <c r="AY72" i="13"/>
  <c r="AY63" i="13"/>
  <c r="AY55" i="13"/>
  <c r="AY110" i="13"/>
  <c r="AY98" i="13"/>
  <c r="AY76" i="13"/>
  <c r="AY67" i="13"/>
  <c r="AY88" i="13"/>
  <c r="AY58" i="13"/>
  <c r="AY80" i="13"/>
  <c r="AY62" i="13"/>
  <c r="AY51" i="13"/>
  <c r="AY145" i="13"/>
  <c r="AY102" i="13"/>
  <c r="AY56" i="13"/>
  <c r="AY50" i="13"/>
  <c r="AY60" i="13"/>
  <c r="AY130" i="13"/>
  <c r="AY91" i="13"/>
  <c r="AY140" i="13"/>
  <c r="AY116" i="13"/>
  <c r="AY100" i="13"/>
  <c r="AY87" i="13"/>
  <c r="AY57" i="13"/>
  <c r="AY46" i="13"/>
  <c r="AY117" i="13"/>
  <c r="AY86" i="13"/>
  <c r="AY65" i="13"/>
  <c r="AY48" i="13"/>
  <c r="AY53" i="13"/>
  <c r="AY160" i="13"/>
  <c r="AY101" i="13"/>
  <c r="AY121" i="13"/>
  <c r="AY45" i="13"/>
  <c r="AY141" i="13"/>
  <c r="AY139" i="13"/>
  <c r="AY147" i="13"/>
  <c r="AY114" i="13"/>
  <c r="AY83" i="13"/>
  <c r="AY122" i="13"/>
  <c r="L66" i="21"/>
  <c r="O67" i="21" s="1"/>
  <c r="M67" i="21" s="1"/>
  <c r="Q69" i="21"/>
  <c r="B70" i="21"/>
  <c r="AZ12" i="13"/>
  <c r="AZ162" i="13" l="1"/>
  <c r="AZ152" i="13"/>
  <c r="AZ142" i="13"/>
  <c r="AZ159" i="13"/>
  <c r="AZ154" i="13"/>
  <c r="AZ130" i="13"/>
  <c r="AZ140" i="13"/>
  <c r="AZ133" i="13"/>
  <c r="AZ126" i="13"/>
  <c r="AZ157" i="13"/>
  <c r="AZ155" i="13"/>
  <c r="AZ151" i="13"/>
  <c r="AZ141" i="13"/>
  <c r="AZ153" i="13"/>
  <c r="AZ149" i="13"/>
  <c r="AZ146" i="13"/>
  <c r="AZ134" i="13"/>
  <c r="AZ123" i="13"/>
  <c r="AZ107" i="13"/>
  <c r="AZ139" i="13"/>
  <c r="AZ124" i="13"/>
  <c r="AZ113" i="13"/>
  <c r="AZ102" i="13"/>
  <c r="AZ104" i="13"/>
  <c r="AZ164" i="13"/>
  <c r="AZ144" i="13"/>
  <c r="AZ135" i="13"/>
  <c r="AZ119" i="13"/>
  <c r="AZ95" i="13"/>
  <c r="AZ165" i="13"/>
  <c r="AZ112" i="13"/>
  <c r="AZ117" i="13"/>
  <c r="AZ96" i="13"/>
  <c r="AZ83" i="13"/>
  <c r="AZ73" i="13"/>
  <c r="AZ63" i="13"/>
  <c r="AZ53" i="13"/>
  <c r="AZ43" i="13"/>
  <c r="AZ145" i="13"/>
  <c r="AZ79" i="13"/>
  <c r="AZ74" i="13"/>
  <c r="AZ60" i="13"/>
  <c r="AZ55" i="13"/>
  <c r="AZ125" i="13"/>
  <c r="AZ136" i="13"/>
  <c r="AZ129" i="13"/>
  <c r="AZ114" i="13"/>
  <c r="AZ158" i="13"/>
  <c r="AZ77" i="13"/>
  <c r="AZ150" i="13"/>
  <c r="AZ138" i="13"/>
  <c r="AZ132" i="13"/>
  <c r="AZ97" i="13"/>
  <c r="AZ93" i="13"/>
  <c r="AZ75" i="13"/>
  <c r="AZ71" i="13"/>
  <c r="AZ166" i="13"/>
  <c r="AZ69" i="13"/>
  <c r="AZ67" i="13"/>
  <c r="AZ90" i="13"/>
  <c r="AZ47" i="13"/>
  <c r="AZ156" i="13"/>
  <c r="AZ137" i="13"/>
  <c r="AZ131" i="13"/>
  <c r="AZ120" i="13"/>
  <c r="AZ115" i="13"/>
  <c r="AZ92" i="13"/>
  <c r="AZ88" i="13"/>
  <c r="AZ86" i="13"/>
  <c r="AZ82" i="13"/>
  <c r="AZ45" i="13"/>
  <c r="AZ163" i="13"/>
  <c r="AZ147" i="13"/>
  <c r="AZ128" i="13"/>
  <c r="AZ127" i="13"/>
  <c r="AZ106" i="13"/>
  <c r="AZ78" i="13"/>
  <c r="AZ61" i="13"/>
  <c r="AZ70" i="13"/>
  <c r="AZ148" i="13"/>
  <c r="AZ99" i="13"/>
  <c r="AZ62" i="13"/>
  <c r="AZ87" i="13"/>
  <c r="AZ118" i="13"/>
  <c r="AZ103" i="13"/>
  <c r="AZ89" i="13"/>
  <c r="AZ81" i="13"/>
  <c r="AZ105" i="13"/>
  <c r="AZ64" i="13"/>
  <c r="AZ122" i="13"/>
  <c r="AZ98" i="13"/>
  <c r="AZ65" i="13"/>
  <c r="AZ94" i="13"/>
  <c r="AZ72" i="13"/>
  <c r="AZ110" i="13"/>
  <c r="AZ76" i="13"/>
  <c r="AZ49" i="13"/>
  <c r="AZ58" i="13"/>
  <c r="AZ80" i="13"/>
  <c r="AZ44" i="13"/>
  <c r="AZ51" i="13"/>
  <c r="AZ111" i="13"/>
  <c r="AZ50" i="13"/>
  <c r="AZ85" i="13"/>
  <c r="AZ143" i="13"/>
  <c r="AZ91" i="13"/>
  <c r="AZ52" i="13"/>
  <c r="AZ59" i="13"/>
  <c r="AZ161" i="13"/>
  <c r="AZ116" i="13"/>
  <c r="AZ100" i="13"/>
  <c r="AZ66" i="13"/>
  <c r="AZ57" i="13"/>
  <c r="AZ54" i="13"/>
  <c r="AZ46" i="13"/>
  <c r="AZ48" i="13"/>
  <c r="AZ160" i="13"/>
  <c r="AZ101" i="13"/>
  <c r="AZ121" i="13"/>
  <c r="AZ108" i="13"/>
  <c r="AZ84" i="13"/>
  <c r="AZ56" i="13"/>
  <c r="AZ109" i="13"/>
  <c r="AZ68" i="13"/>
  <c r="L67" i="21"/>
  <c r="O68" i="21" s="1"/>
  <c r="M68" i="21" s="1"/>
  <c r="Q70" i="21"/>
  <c r="B71" i="21"/>
  <c r="BA12" i="13"/>
  <c r="BA161" i="13" l="1"/>
  <c r="BA151" i="13"/>
  <c r="BA162" i="13"/>
  <c r="BA148" i="13"/>
  <c r="BA134" i="13"/>
  <c r="BA153" i="13"/>
  <c r="BA149" i="13"/>
  <c r="BA122" i="13"/>
  <c r="BA112" i="13"/>
  <c r="BA152" i="13"/>
  <c r="BA150" i="13"/>
  <c r="BA126" i="13"/>
  <c r="BA108" i="13"/>
  <c r="BA105" i="13"/>
  <c r="BA146" i="13"/>
  <c r="BA133" i="13"/>
  <c r="BA127" i="13"/>
  <c r="BA114" i="13"/>
  <c r="BA164" i="13"/>
  <c r="BA144" i="13"/>
  <c r="BA135" i="13"/>
  <c r="BA119" i="13"/>
  <c r="BA95" i="13"/>
  <c r="BA158" i="13"/>
  <c r="BA145" i="13"/>
  <c r="BA129" i="13"/>
  <c r="BA121" i="13"/>
  <c r="BA117" i="13"/>
  <c r="BA96" i="13"/>
  <c r="BA83" i="13"/>
  <c r="BA73" i="13"/>
  <c r="BA63" i="13"/>
  <c r="BA53" i="13"/>
  <c r="BA43" i="13"/>
  <c r="BA136" i="13"/>
  <c r="BA160" i="13"/>
  <c r="BA141" i="13"/>
  <c r="BA159" i="13"/>
  <c r="BA154" i="13"/>
  <c r="BA125" i="13"/>
  <c r="BA124" i="13"/>
  <c r="BA110" i="13"/>
  <c r="BA81" i="13"/>
  <c r="BA76" i="13"/>
  <c r="BA62" i="13"/>
  <c r="BA57" i="13"/>
  <c r="BA163" i="13"/>
  <c r="BA138" i="13"/>
  <c r="BA132" i="13"/>
  <c r="BA97" i="13"/>
  <c r="BA93" i="13"/>
  <c r="BA75" i="13"/>
  <c r="BA71" i="13"/>
  <c r="BA166" i="13"/>
  <c r="BA113" i="13"/>
  <c r="BA69" i="13"/>
  <c r="BA67" i="13"/>
  <c r="BA65" i="13"/>
  <c r="BA61" i="13"/>
  <c r="BA156" i="13"/>
  <c r="BA142" i="13"/>
  <c r="BA137" i="13"/>
  <c r="BA131" i="13"/>
  <c r="BA120" i="13"/>
  <c r="BA115" i="13"/>
  <c r="BA92" i="13"/>
  <c r="BA88" i="13"/>
  <c r="BA86" i="13"/>
  <c r="BA82" i="13"/>
  <c r="BA45" i="13"/>
  <c r="BA155" i="13"/>
  <c r="BA147" i="13"/>
  <c r="BA84" i="13"/>
  <c r="BA80" i="13"/>
  <c r="BA106" i="13"/>
  <c r="BA70" i="13"/>
  <c r="BA99" i="13"/>
  <c r="BA157" i="13"/>
  <c r="BA87" i="13"/>
  <c r="BA101" i="13"/>
  <c r="BA64" i="13"/>
  <c r="BA98" i="13"/>
  <c r="BA90" i="13"/>
  <c r="BA100" i="13"/>
  <c r="BA77" i="13"/>
  <c r="BA55" i="13"/>
  <c r="BA104" i="13"/>
  <c r="BA49" i="13"/>
  <c r="BA89" i="13"/>
  <c r="BA58" i="13"/>
  <c r="BA128" i="13"/>
  <c r="BA44" i="13"/>
  <c r="BA51" i="13"/>
  <c r="BA111" i="13"/>
  <c r="BA140" i="13"/>
  <c r="BA123" i="13"/>
  <c r="BA116" i="13"/>
  <c r="BA66" i="13"/>
  <c r="BA54" i="13"/>
  <c r="BA46" i="13"/>
  <c r="BA139" i="13"/>
  <c r="BA143" i="13"/>
  <c r="BA130" i="13"/>
  <c r="BA91" i="13"/>
  <c r="BA52" i="13"/>
  <c r="BA118" i="13"/>
  <c r="BA103" i="13"/>
  <c r="BA59" i="13"/>
  <c r="BA47" i="13"/>
  <c r="BA72" i="13"/>
  <c r="BA165" i="13"/>
  <c r="BA48" i="13"/>
  <c r="BA107" i="13"/>
  <c r="BA79" i="13"/>
  <c r="BA74" i="13"/>
  <c r="BA56" i="13"/>
  <c r="BA50" i="13"/>
  <c r="BA102" i="13"/>
  <c r="BA85" i="13"/>
  <c r="BA78" i="13"/>
  <c r="BA60" i="13"/>
  <c r="BA109" i="13"/>
  <c r="BA68" i="13"/>
  <c r="BA94" i="13"/>
  <c r="L68" i="21"/>
  <c r="O69" i="21" s="1"/>
  <c r="M69" i="21" s="1"/>
  <c r="Q71" i="21"/>
  <c r="B72" i="21"/>
  <c r="BB12" i="13"/>
  <c r="BB161" i="13" l="1"/>
  <c r="BB151" i="13"/>
  <c r="BB141" i="13"/>
  <c r="BB164" i="13"/>
  <c r="BB150" i="13"/>
  <c r="BB139" i="13"/>
  <c r="BB129" i="13"/>
  <c r="BB143" i="13"/>
  <c r="BB135" i="13"/>
  <c r="BB125" i="13"/>
  <c r="BB144" i="13"/>
  <c r="BB138" i="13"/>
  <c r="BB121" i="13"/>
  <c r="BB160" i="13"/>
  <c r="BB109" i="13"/>
  <c r="BB115" i="13"/>
  <c r="BB101" i="13"/>
  <c r="BB158" i="13"/>
  <c r="BB145" i="13"/>
  <c r="BB152" i="13"/>
  <c r="BB111" i="13"/>
  <c r="BB108" i="13"/>
  <c r="BB100" i="13"/>
  <c r="BB94" i="13"/>
  <c r="BB154" i="13"/>
  <c r="BB136" i="13"/>
  <c r="BB127" i="13"/>
  <c r="BB120" i="13"/>
  <c r="BB82" i="13"/>
  <c r="BB72" i="13"/>
  <c r="BB62" i="13"/>
  <c r="BB52" i="13"/>
  <c r="BB126" i="13"/>
  <c r="BB89" i="13"/>
  <c r="BB84" i="13"/>
  <c r="BB70" i="13"/>
  <c r="BB65" i="13"/>
  <c r="BB51" i="13"/>
  <c r="BB46" i="13"/>
  <c r="BB132" i="13"/>
  <c r="BB116" i="13"/>
  <c r="BB163" i="13"/>
  <c r="BB103" i="13"/>
  <c r="BB148" i="13"/>
  <c r="BB166" i="13"/>
  <c r="BB113" i="13"/>
  <c r="BB73" i="13"/>
  <c r="BB69" i="13"/>
  <c r="BB67" i="13"/>
  <c r="BB61" i="13"/>
  <c r="BB122" i="13"/>
  <c r="BB119" i="13"/>
  <c r="BB114" i="13"/>
  <c r="BB63" i="13"/>
  <c r="BB59" i="13"/>
  <c r="BB155" i="13"/>
  <c r="BB147" i="13"/>
  <c r="BB80" i="13"/>
  <c r="BB106" i="13"/>
  <c r="BB78" i="13"/>
  <c r="BB123" i="13"/>
  <c r="BB112" i="13"/>
  <c r="BB99" i="13"/>
  <c r="BB157" i="13"/>
  <c r="BB142" i="13"/>
  <c r="BB134" i="13"/>
  <c r="BB97" i="13"/>
  <c r="BB87" i="13"/>
  <c r="BB153" i="13"/>
  <c r="BB95" i="13"/>
  <c r="BB88" i="13"/>
  <c r="BB124" i="13"/>
  <c r="BB93" i="13"/>
  <c r="BB81" i="13"/>
  <c r="BB64" i="13"/>
  <c r="BB105" i="13"/>
  <c r="BB98" i="13"/>
  <c r="BB90" i="13"/>
  <c r="BB117" i="13"/>
  <c r="BB74" i="13"/>
  <c r="BB104" i="13"/>
  <c r="BB49" i="13"/>
  <c r="BB110" i="13"/>
  <c r="BB96" i="13"/>
  <c r="BB76" i="13"/>
  <c r="BB58" i="13"/>
  <c r="BB133" i="13"/>
  <c r="BB128" i="13"/>
  <c r="BB44" i="13"/>
  <c r="BB159" i="13"/>
  <c r="BB146" i="13"/>
  <c r="BB140" i="13"/>
  <c r="BB131" i="13"/>
  <c r="BB71" i="13"/>
  <c r="BB66" i="13"/>
  <c r="BB54" i="13"/>
  <c r="BB57" i="13"/>
  <c r="BB137" i="13"/>
  <c r="BB118" i="13"/>
  <c r="BB83" i="13"/>
  <c r="BB77" i="13"/>
  <c r="BB165" i="13"/>
  <c r="BB75" i="13"/>
  <c r="BB48" i="13"/>
  <c r="BB107" i="13"/>
  <c r="BB79" i="13"/>
  <c r="BB86" i="13"/>
  <c r="BB43" i="13"/>
  <c r="BB53" i="13"/>
  <c r="BB56" i="13"/>
  <c r="BB50" i="13"/>
  <c r="BB156" i="13"/>
  <c r="BB102" i="13"/>
  <c r="BB85" i="13"/>
  <c r="BB60" i="13"/>
  <c r="BB45" i="13"/>
  <c r="BB162" i="13"/>
  <c r="BB130" i="13"/>
  <c r="BB91" i="13"/>
  <c r="BB68" i="13"/>
  <c r="BB47" i="13"/>
  <c r="BB149" i="13"/>
  <c r="BB92" i="13"/>
  <c r="BB55" i="13"/>
  <c r="L69" i="21"/>
  <c r="O70" i="21" s="1"/>
  <c r="M70" i="21" s="1"/>
  <c r="Q72" i="21"/>
  <c r="B73" i="21"/>
  <c r="BC12" i="13"/>
  <c r="BC160" i="13" l="1"/>
  <c r="BC150" i="13"/>
  <c r="BC158" i="13"/>
  <c r="BC153" i="13"/>
  <c r="BC140" i="13"/>
  <c r="BC146" i="13"/>
  <c r="BC136" i="13"/>
  <c r="BC147" i="13"/>
  <c r="BC121" i="13"/>
  <c r="BC111" i="13"/>
  <c r="BC164" i="13"/>
  <c r="BC143" i="13"/>
  <c r="BC138" i="13"/>
  <c r="BC149" i="13"/>
  <c r="BC148" i="13"/>
  <c r="BC141" i="13"/>
  <c r="BC110" i="13"/>
  <c r="BC104" i="13"/>
  <c r="BC145" i="13"/>
  <c r="BC116" i="13"/>
  <c r="BC152" i="13"/>
  <c r="BC129" i="13"/>
  <c r="BC108" i="13"/>
  <c r="BC100" i="13"/>
  <c r="BC94" i="13"/>
  <c r="BC127" i="13"/>
  <c r="BC120" i="13"/>
  <c r="BC82" i="13"/>
  <c r="BC72" i="13"/>
  <c r="BC62" i="13"/>
  <c r="BC52" i="13"/>
  <c r="BC154" i="13"/>
  <c r="BC151" i="13"/>
  <c r="BC135" i="13"/>
  <c r="BC109" i="13"/>
  <c r="BC132" i="13"/>
  <c r="BC166" i="13"/>
  <c r="BC99" i="13"/>
  <c r="BC91" i="13"/>
  <c r="BC86" i="13"/>
  <c r="BC67" i="13"/>
  <c r="BC48" i="13"/>
  <c r="BC43" i="13"/>
  <c r="BC144" i="13"/>
  <c r="BC61" i="13"/>
  <c r="BC122" i="13"/>
  <c r="BC119" i="13"/>
  <c r="BC114" i="13"/>
  <c r="BC65" i="13"/>
  <c r="BC63" i="13"/>
  <c r="BC59" i="13"/>
  <c r="BC125" i="13"/>
  <c r="BC106" i="13"/>
  <c r="BC84" i="13"/>
  <c r="BC78" i="13"/>
  <c r="BC163" i="13"/>
  <c r="BC123" i="13"/>
  <c r="BC76" i="13"/>
  <c r="BC105" i="13"/>
  <c r="BC157" i="13"/>
  <c r="BC142" i="13"/>
  <c r="BC134" i="13"/>
  <c r="BC97" i="13"/>
  <c r="BC87" i="13"/>
  <c r="BC126" i="13"/>
  <c r="BC115" i="13"/>
  <c r="BC101" i="13"/>
  <c r="BC95" i="13"/>
  <c r="BC88" i="13"/>
  <c r="BC79" i="13"/>
  <c r="BC162" i="13"/>
  <c r="BC80" i="13"/>
  <c r="BC98" i="13"/>
  <c r="BC90" i="13"/>
  <c r="BC117" i="13"/>
  <c r="BC74" i="13"/>
  <c r="BC73" i="13"/>
  <c r="BC159" i="13"/>
  <c r="BC139" i="13"/>
  <c r="BC66" i="13"/>
  <c r="BC57" i="13"/>
  <c r="BC56" i="13"/>
  <c r="BC96" i="13"/>
  <c r="BC58" i="13"/>
  <c r="BC133" i="13"/>
  <c r="BC128" i="13"/>
  <c r="BC89" i="13"/>
  <c r="BC44" i="13"/>
  <c r="BC81" i="13"/>
  <c r="BC51" i="13"/>
  <c r="BC131" i="13"/>
  <c r="BC71" i="13"/>
  <c r="BC54" i="13"/>
  <c r="BC46" i="13"/>
  <c r="BC165" i="13"/>
  <c r="BC161" i="13"/>
  <c r="BC75" i="13"/>
  <c r="BC130" i="13"/>
  <c r="BC69" i="13"/>
  <c r="BC137" i="13"/>
  <c r="BC68" i="13"/>
  <c r="BC103" i="13"/>
  <c r="BC93" i="13"/>
  <c r="BC77" i="13"/>
  <c r="BC55" i="13"/>
  <c r="BC107" i="13"/>
  <c r="BC70" i="13"/>
  <c r="BC53" i="13"/>
  <c r="BC112" i="13"/>
  <c r="BC50" i="13"/>
  <c r="BC156" i="13"/>
  <c r="BC102" i="13"/>
  <c r="BC85" i="13"/>
  <c r="BC113" i="13"/>
  <c r="BC60" i="13"/>
  <c r="BC45" i="13"/>
  <c r="BC124" i="13"/>
  <c r="BC118" i="13"/>
  <c r="BC83" i="13"/>
  <c r="BC64" i="13"/>
  <c r="BC47" i="13"/>
  <c r="BC92" i="13"/>
  <c r="BC155" i="13"/>
  <c r="BC49" i="13"/>
  <c r="L70" i="21"/>
  <c r="O71" i="21" s="1"/>
  <c r="M71" i="21" s="1"/>
  <c r="Q73" i="21"/>
  <c r="B74" i="21"/>
  <c r="BD12" i="13"/>
  <c r="BD160" i="13" l="1"/>
  <c r="BD150" i="13"/>
  <c r="BD140" i="13"/>
  <c r="BD155" i="13"/>
  <c r="BD138" i="13"/>
  <c r="BD124" i="13"/>
  <c r="BD164" i="13"/>
  <c r="BD143" i="13"/>
  <c r="BD126" i="13"/>
  <c r="BD156" i="13"/>
  <c r="BD131" i="13"/>
  <c r="BD129" i="13"/>
  <c r="BD166" i="13"/>
  <c r="BD117" i="13"/>
  <c r="BD100" i="13"/>
  <c r="BD121" i="13"/>
  <c r="BD111" i="13"/>
  <c r="BD159" i="13"/>
  <c r="BD134" i="13"/>
  <c r="BD114" i="13"/>
  <c r="BD105" i="13"/>
  <c r="BD93" i="13"/>
  <c r="BD154" i="13"/>
  <c r="BD151" i="13"/>
  <c r="BD136" i="13"/>
  <c r="BD135" i="13"/>
  <c r="BD109" i="13"/>
  <c r="BD137" i="13"/>
  <c r="BD145" i="13"/>
  <c r="BD141" i="13"/>
  <c r="BD97" i="13"/>
  <c r="BD92" i="13"/>
  <c r="BD91" i="13"/>
  <c r="BD81" i="13"/>
  <c r="BD71" i="13"/>
  <c r="BD61" i="13"/>
  <c r="BD51" i="13"/>
  <c r="BD157" i="13"/>
  <c r="BD116" i="13"/>
  <c r="BD104" i="13"/>
  <c r="BD80" i="13"/>
  <c r="BD75" i="13"/>
  <c r="BD56" i="13"/>
  <c r="BD158" i="13"/>
  <c r="BD148" i="13"/>
  <c r="BD107" i="13"/>
  <c r="BD153" i="13"/>
  <c r="BD130" i="13"/>
  <c r="BD122" i="13"/>
  <c r="BD119" i="13"/>
  <c r="BD65" i="13"/>
  <c r="BD63" i="13"/>
  <c r="BD59" i="13"/>
  <c r="BD57" i="13"/>
  <c r="BD165" i="13"/>
  <c r="BD149" i="13"/>
  <c r="BD163" i="13"/>
  <c r="BD123" i="13"/>
  <c r="BD76" i="13"/>
  <c r="BD74" i="13"/>
  <c r="BD72" i="13"/>
  <c r="BD70" i="13"/>
  <c r="BD68" i="13"/>
  <c r="BD102" i="13"/>
  <c r="BD95" i="13"/>
  <c r="BD115" i="13"/>
  <c r="BD101" i="13"/>
  <c r="BD88" i="13"/>
  <c r="BD79" i="13"/>
  <c r="BD62" i="13"/>
  <c r="BD162" i="13"/>
  <c r="BD125" i="13"/>
  <c r="BD118" i="13"/>
  <c r="BD82" i="13"/>
  <c r="BD73" i="13"/>
  <c r="BD144" i="13"/>
  <c r="BD139" i="13"/>
  <c r="BD66" i="13"/>
  <c r="BD58" i="13"/>
  <c r="BD55" i="13"/>
  <c r="BD54" i="13"/>
  <c r="BD53" i="13"/>
  <c r="BD133" i="13"/>
  <c r="BD128" i="13"/>
  <c r="BD110" i="13"/>
  <c r="BD89" i="13"/>
  <c r="BD44" i="13"/>
  <c r="BD98" i="13"/>
  <c r="BD67" i="13"/>
  <c r="BD146" i="13"/>
  <c r="BD46" i="13"/>
  <c r="BD161" i="13"/>
  <c r="BD132" i="13"/>
  <c r="BD127" i="13"/>
  <c r="BD64" i="13"/>
  <c r="BD52" i="13"/>
  <c r="BD147" i="13"/>
  <c r="BD77" i="13"/>
  <c r="BD49" i="13"/>
  <c r="BD142" i="13"/>
  <c r="BD120" i="13"/>
  <c r="BD106" i="13"/>
  <c r="BD99" i="13"/>
  <c r="BD87" i="13"/>
  <c r="BD48" i="13"/>
  <c r="BD86" i="13"/>
  <c r="BD43" i="13"/>
  <c r="BD112" i="13"/>
  <c r="BD50" i="13"/>
  <c r="BD152" i="13"/>
  <c r="BD85" i="13"/>
  <c r="BD113" i="13"/>
  <c r="BD60" i="13"/>
  <c r="BD45" i="13"/>
  <c r="BD108" i="13"/>
  <c r="BD84" i="13"/>
  <c r="BD78" i="13"/>
  <c r="BD69" i="13"/>
  <c r="BD83" i="13"/>
  <c r="BD47" i="13"/>
  <c r="BD103" i="13"/>
  <c r="BD94" i="13"/>
  <c r="BD90" i="13"/>
  <c r="BD96" i="13"/>
  <c r="L71" i="21"/>
  <c r="O72" i="21" s="1"/>
  <c r="M72" i="21" s="1"/>
  <c r="Q74" i="21"/>
  <c r="B75" i="21"/>
  <c r="BE12" i="13"/>
  <c r="BE159" i="13" l="1"/>
  <c r="BE149" i="13"/>
  <c r="BE163" i="13"/>
  <c r="BE141" i="13"/>
  <c r="BE165" i="13"/>
  <c r="BE137" i="13"/>
  <c r="BE120" i="13"/>
  <c r="BE110" i="13"/>
  <c r="BE160" i="13"/>
  <c r="BE156" i="13"/>
  <c r="BE138" i="13"/>
  <c r="BE130" i="13"/>
  <c r="BE133" i="13"/>
  <c r="BE147" i="13"/>
  <c r="BE136" i="13"/>
  <c r="BE111" i="13"/>
  <c r="BE103" i="13"/>
  <c r="BE118" i="13"/>
  <c r="BE134" i="13"/>
  <c r="BE114" i="13"/>
  <c r="BE105" i="13"/>
  <c r="BE93" i="13"/>
  <c r="BE146" i="13"/>
  <c r="BE126" i="13"/>
  <c r="BE117" i="13"/>
  <c r="BE145" i="13"/>
  <c r="BE97" i="13"/>
  <c r="BE92" i="13"/>
  <c r="BE91" i="13"/>
  <c r="BE81" i="13"/>
  <c r="BE71" i="13"/>
  <c r="BE61" i="13"/>
  <c r="BE51" i="13"/>
  <c r="BE157" i="13"/>
  <c r="BE166" i="13"/>
  <c r="BE135" i="13"/>
  <c r="BE109" i="13"/>
  <c r="BE100" i="13"/>
  <c r="BE142" i="13"/>
  <c r="BE128" i="13"/>
  <c r="BE127" i="13"/>
  <c r="BE153" i="13"/>
  <c r="BE106" i="13"/>
  <c r="BE77" i="13"/>
  <c r="BE72" i="13"/>
  <c r="BE58" i="13"/>
  <c r="BE53" i="13"/>
  <c r="BE158" i="13"/>
  <c r="BE150" i="13"/>
  <c r="BE57" i="13"/>
  <c r="BE55" i="13"/>
  <c r="BE49" i="13"/>
  <c r="BE143" i="13"/>
  <c r="BE90" i="13"/>
  <c r="BE164" i="13"/>
  <c r="BE74" i="13"/>
  <c r="BE70" i="13"/>
  <c r="BE68" i="13"/>
  <c r="BE102" i="13"/>
  <c r="BE95" i="13"/>
  <c r="BE66" i="13"/>
  <c r="BE116" i="13"/>
  <c r="BE107" i="13"/>
  <c r="BE104" i="13"/>
  <c r="BE101" i="13"/>
  <c r="BE88" i="13"/>
  <c r="BE79" i="13"/>
  <c r="BE62" i="13"/>
  <c r="BE162" i="13"/>
  <c r="BE148" i="13"/>
  <c r="BE125" i="13"/>
  <c r="BE80" i="13"/>
  <c r="BE89" i="13"/>
  <c r="BE154" i="13"/>
  <c r="BE82" i="13"/>
  <c r="BE73" i="13"/>
  <c r="BE144" i="13"/>
  <c r="BE139" i="13"/>
  <c r="BE122" i="13"/>
  <c r="BE65" i="13"/>
  <c r="BE56" i="13"/>
  <c r="BE54" i="13"/>
  <c r="BE50" i="13"/>
  <c r="BE155" i="13"/>
  <c r="BE96" i="13"/>
  <c r="BE83" i="13"/>
  <c r="BE52" i="13"/>
  <c r="BE151" i="13"/>
  <c r="BE76" i="13"/>
  <c r="BE63" i="13"/>
  <c r="BE98" i="13"/>
  <c r="BE67" i="13"/>
  <c r="BE131" i="13"/>
  <c r="BE119" i="13"/>
  <c r="BE115" i="13"/>
  <c r="BE46" i="13"/>
  <c r="BE161" i="13"/>
  <c r="BE140" i="13"/>
  <c r="BE123" i="13"/>
  <c r="BE75" i="13"/>
  <c r="BE99" i="13"/>
  <c r="BE87" i="13"/>
  <c r="BE48" i="13"/>
  <c r="BE47" i="13"/>
  <c r="BE94" i="13"/>
  <c r="BE44" i="13"/>
  <c r="BE86" i="13"/>
  <c r="BE43" i="13"/>
  <c r="BE129" i="13"/>
  <c r="BE112" i="13"/>
  <c r="BE152" i="13"/>
  <c r="BE85" i="13"/>
  <c r="BE113" i="13"/>
  <c r="BE60" i="13"/>
  <c r="BE45" i="13"/>
  <c r="BE121" i="13"/>
  <c r="BE108" i="13"/>
  <c r="BE84" i="13"/>
  <c r="BE78" i="13"/>
  <c r="BE124" i="13"/>
  <c r="BE69" i="13"/>
  <c r="BE132" i="13"/>
  <c r="BE64" i="13"/>
  <c r="BE59" i="13"/>
  <c r="L72" i="21"/>
  <c r="O73" i="21" s="1"/>
  <c r="M73" i="21" s="1"/>
  <c r="Q75" i="21"/>
  <c r="B76" i="21"/>
  <c r="BF12" i="13"/>
  <c r="BF159" i="13" l="1"/>
  <c r="BF149" i="13"/>
  <c r="BF139" i="13"/>
  <c r="BF165" i="13"/>
  <c r="BF160" i="13"/>
  <c r="BF142" i="13"/>
  <c r="BF137" i="13"/>
  <c r="BF123" i="13"/>
  <c r="BF133" i="13"/>
  <c r="BF152" i="13"/>
  <c r="BF148" i="13"/>
  <c r="BF136" i="13"/>
  <c r="BF140" i="13"/>
  <c r="BF112" i="13"/>
  <c r="BF122" i="13"/>
  <c r="BF99" i="13"/>
  <c r="BF146" i="13"/>
  <c r="BF126" i="13"/>
  <c r="BF117" i="13"/>
  <c r="BF147" i="13"/>
  <c r="BF157" i="13"/>
  <c r="BF141" i="13"/>
  <c r="BF114" i="13"/>
  <c r="BF106" i="13"/>
  <c r="BF90" i="13"/>
  <c r="BF80" i="13"/>
  <c r="BF70" i="13"/>
  <c r="BF60" i="13"/>
  <c r="BF50" i="13"/>
  <c r="BF166" i="13"/>
  <c r="BF163" i="13"/>
  <c r="BF128" i="13"/>
  <c r="BF127" i="13"/>
  <c r="BF97" i="13"/>
  <c r="BF95" i="13"/>
  <c r="BF93" i="13"/>
  <c r="BF85" i="13"/>
  <c r="BF66" i="13"/>
  <c r="BF61" i="13"/>
  <c r="BF47" i="13"/>
  <c r="BF161" i="13"/>
  <c r="BF138" i="13"/>
  <c r="BF115" i="13"/>
  <c r="BF130" i="13"/>
  <c r="BF113" i="13"/>
  <c r="BF102" i="13"/>
  <c r="BF155" i="13"/>
  <c r="BF55" i="13"/>
  <c r="BF49" i="13"/>
  <c r="BF143" i="13"/>
  <c r="BF53" i="13"/>
  <c r="BF96" i="13"/>
  <c r="BF88" i="13"/>
  <c r="BF72" i="13"/>
  <c r="BF116" i="13"/>
  <c r="BF107" i="13"/>
  <c r="BF105" i="13"/>
  <c r="BF104" i="13"/>
  <c r="BF64" i="13"/>
  <c r="BF108" i="13"/>
  <c r="BF103" i="13"/>
  <c r="BF101" i="13"/>
  <c r="BF162" i="13"/>
  <c r="BF125" i="13"/>
  <c r="BF153" i="13"/>
  <c r="BF118" i="13"/>
  <c r="BF89" i="13"/>
  <c r="BF71" i="13"/>
  <c r="BF135" i="13"/>
  <c r="BF144" i="13"/>
  <c r="BF74" i="13"/>
  <c r="BF65" i="13"/>
  <c r="BF56" i="13"/>
  <c r="BF54" i="13"/>
  <c r="BF100" i="13"/>
  <c r="BF83" i="13"/>
  <c r="BF58" i="13"/>
  <c r="BF57" i="13"/>
  <c r="BF52" i="13"/>
  <c r="BF48" i="13"/>
  <c r="BF145" i="13"/>
  <c r="BF98" i="13"/>
  <c r="BF67" i="13"/>
  <c r="BF81" i="13"/>
  <c r="BF131" i="13"/>
  <c r="BF119" i="13"/>
  <c r="BF51" i="13"/>
  <c r="BF46" i="13"/>
  <c r="BF111" i="13"/>
  <c r="BF75" i="13"/>
  <c r="BF62" i="13"/>
  <c r="BF87" i="13"/>
  <c r="BF120" i="13"/>
  <c r="BF164" i="13"/>
  <c r="BF91" i="13"/>
  <c r="BF94" i="13"/>
  <c r="BF109" i="13"/>
  <c r="BF92" i="13"/>
  <c r="BF82" i="13"/>
  <c r="BF44" i="13"/>
  <c r="BF110" i="13"/>
  <c r="BF76" i="13"/>
  <c r="BF150" i="13"/>
  <c r="BF86" i="13"/>
  <c r="BF43" i="13"/>
  <c r="BF129" i="13"/>
  <c r="BF79" i="13"/>
  <c r="BF154" i="13"/>
  <c r="BF45" i="13"/>
  <c r="BF156" i="13"/>
  <c r="BF134" i="13"/>
  <c r="BF121" i="13"/>
  <c r="BF84" i="13"/>
  <c r="BF78" i="13"/>
  <c r="BF124" i="13"/>
  <c r="BF69" i="13"/>
  <c r="BF158" i="13"/>
  <c r="BF132" i="13"/>
  <c r="BF73" i="13"/>
  <c r="BF68" i="13"/>
  <c r="BF77" i="13"/>
  <c r="BF59" i="13"/>
  <c r="BF151" i="13"/>
  <c r="BF63" i="13"/>
  <c r="L73" i="21"/>
  <c r="O74" i="21" s="1"/>
  <c r="M74" i="21" s="1"/>
  <c r="Q76" i="21"/>
  <c r="B77" i="21"/>
  <c r="BG12" i="13"/>
  <c r="BG158" i="13" l="1"/>
  <c r="BG148" i="13"/>
  <c r="BG154" i="13"/>
  <c r="BG149" i="13"/>
  <c r="BG143" i="13"/>
  <c r="BG163" i="13"/>
  <c r="BG161" i="13"/>
  <c r="BG157" i="13"/>
  <c r="BG119" i="13"/>
  <c r="BG109" i="13"/>
  <c r="BG152" i="13"/>
  <c r="BG136" i="13"/>
  <c r="BG122" i="13"/>
  <c r="BG145" i="13"/>
  <c r="BG140" i="13"/>
  <c r="BG121" i="13"/>
  <c r="BG113" i="13"/>
  <c r="BG102" i="13"/>
  <c r="BG165" i="13"/>
  <c r="BG164" i="13"/>
  <c r="BG144" i="13"/>
  <c r="BG135" i="13"/>
  <c r="BG130" i="13"/>
  <c r="BG159" i="13"/>
  <c r="BG147" i="13"/>
  <c r="BG92" i="13"/>
  <c r="BG153" i="13"/>
  <c r="BG101" i="13"/>
  <c r="BG114" i="13"/>
  <c r="BG106" i="13"/>
  <c r="BG90" i="13"/>
  <c r="BG80" i="13"/>
  <c r="BG70" i="13"/>
  <c r="BG60" i="13"/>
  <c r="BG50" i="13"/>
  <c r="BG166" i="13"/>
  <c r="BG160" i="13"/>
  <c r="BG137" i="13"/>
  <c r="BG126" i="13"/>
  <c r="BG142" i="13"/>
  <c r="BG138" i="13"/>
  <c r="BG115" i="13"/>
  <c r="BG156" i="13"/>
  <c r="BG155" i="13"/>
  <c r="BG98" i="13"/>
  <c r="BG87" i="13"/>
  <c r="BG82" i="13"/>
  <c r="BG68" i="13"/>
  <c r="BG63" i="13"/>
  <c r="BG49" i="13"/>
  <c r="BG44" i="13"/>
  <c r="BG53" i="13"/>
  <c r="BG96" i="13"/>
  <c r="BG88" i="13"/>
  <c r="BG51" i="13"/>
  <c r="BG47" i="13"/>
  <c r="BG45" i="13"/>
  <c r="BG131" i="13"/>
  <c r="BG129" i="13"/>
  <c r="BG86" i="13"/>
  <c r="BG116" i="13"/>
  <c r="BG107" i="13"/>
  <c r="BG105" i="13"/>
  <c r="BG104" i="13"/>
  <c r="BG95" i="13"/>
  <c r="BG66" i="13"/>
  <c r="BG64" i="13"/>
  <c r="BG108" i="13"/>
  <c r="BG103" i="13"/>
  <c r="BG62" i="13"/>
  <c r="BG58" i="13"/>
  <c r="BG162" i="13"/>
  <c r="BG146" i="13"/>
  <c r="BG141" i="13"/>
  <c r="BG133" i="13"/>
  <c r="BG125" i="13"/>
  <c r="BG118" i="13"/>
  <c r="BG89" i="13"/>
  <c r="BG71" i="13"/>
  <c r="BG124" i="13"/>
  <c r="BG111" i="13"/>
  <c r="BG139" i="13"/>
  <c r="BG74" i="13"/>
  <c r="BG65" i="13"/>
  <c r="BG56" i="13"/>
  <c r="BG54" i="13"/>
  <c r="BG117" i="13"/>
  <c r="BG100" i="13"/>
  <c r="BG83" i="13"/>
  <c r="BG57" i="13"/>
  <c r="BG52" i="13"/>
  <c r="BG48" i="13"/>
  <c r="BG55" i="13"/>
  <c r="BG46" i="13"/>
  <c r="BG150" i="13"/>
  <c r="BG110" i="13"/>
  <c r="BG91" i="13"/>
  <c r="BG84" i="13"/>
  <c r="BG75" i="13"/>
  <c r="BG81" i="13"/>
  <c r="BG97" i="13"/>
  <c r="BG123" i="13"/>
  <c r="BG120" i="13"/>
  <c r="BG99" i="13"/>
  <c r="BG43" i="13"/>
  <c r="BG94" i="13"/>
  <c r="BG59" i="13"/>
  <c r="BG93" i="13"/>
  <c r="BG151" i="13"/>
  <c r="BG72" i="13"/>
  <c r="BG128" i="13"/>
  <c r="BG67" i="13"/>
  <c r="BG79" i="13"/>
  <c r="BG112" i="13"/>
  <c r="BG85" i="13"/>
  <c r="BG134" i="13"/>
  <c r="BG78" i="13"/>
  <c r="BG61" i="13"/>
  <c r="BG69" i="13"/>
  <c r="BG132" i="13"/>
  <c r="BG127" i="13"/>
  <c r="BG73" i="13"/>
  <c r="BG77" i="13"/>
  <c r="BG76" i="13"/>
  <c r="L74" i="21"/>
  <c r="O75" i="21" s="1"/>
  <c r="M75" i="21" s="1"/>
  <c r="Q77" i="21"/>
  <c r="B78" i="21"/>
  <c r="BH12" i="13"/>
  <c r="BH158" i="13" l="1"/>
  <c r="BH148" i="13"/>
  <c r="BH156" i="13"/>
  <c r="BH151" i="13"/>
  <c r="BH144" i="13"/>
  <c r="BH136" i="13"/>
  <c r="BH159" i="13"/>
  <c r="BH155" i="13"/>
  <c r="BH122" i="13"/>
  <c r="BH166" i="13"/>
  <c r="BH139" i="13"/>
  <c r="BH145" i="13"/>
  <c r="BH140" i="13"/>
  <c r="BH127" i="13"/>
  <c r="BH124" i="13"/>
  <c r="BH114" i="13"/>
  <c r="BH163" i="13"/>
  <c r="BH162" i="13"/>
  <c r="BH138" i="13"/>
  <c r="BH128" i="13"/>
  <c r="BH125" i="13"/>
  <c r="BH98" i="13"/>
  <c r="BH153" i="13"/>
  <c r="BH101" i="13"/>
  <c r="BH165" i="13"/>
  <c r="BH133" i="13"/>
  <c r="BH123" i="13"/>
  <c r="BH106" i="13"/>
  <c r="BH160" i="13"/>
  <c r="BH137" i="13"/>
  <c r="BH126" i="13"/>
  <c r="BH142" i="13"/>
  <c r="BH104" i="13"/>
  <c r="BH102" i="13"/>
  <c r="BH93" i="13"/>
  <c r="BH89" i="13"/>
  <c r="BH79" i="13"/>
  <c r="BH69" i="13"/>
  <c r="BH59" i="13"/>
  <c r="BH49" i="13"/>
  <c r="BH161" i="13"/>
  <c r="BH108" i="13"/>
  <c r="BH90" i="13"/>
  <c r="BH76" i="13"/>
  <c r="BH71" i="13"/>
  <c r="BH57" i="13"/>
  <c r="BH52" i="13"/>
  <c r="BH143" i="13"/>
  <c r="BH96" i="13"/>
  <c r="BH88" i="13"/>
  <c r="BH51" i="13"/>
  <c r="BH47" i="13"/>
  <c r="BH45" i="13"/>
  <c r="BH149" i="13"/>
  <c r="BH131" i="13"/>
  <c r="BH129" i="13"/>
  <c r="BH86" i="13"/>
  <c r="BH43" i="13"/>
  <c r="BH157" i="13"/>
  <c r="BH134" i="13"/>
  <c r="BH84" i="13"/>
  <c r="BH78" i="13"/>
  <c r="BH103" i="13"/>
  <c r="BH62" i="13"/>
  <c r="BH58" i="13"/>
  <c r="BH146" i="13"/>
  <c r="BH141" i="13"/>
  <c r="BH60" i="13"/>
  <c r="BH56" i="13"/>
  <c r="BH54" i="13"/>
  <c r="BH154" i="13"/>
  <c r="BH100" i="13"/>
  <c r="BH118" i="13"/>
  <c r="BH95" i="13"/>
  <c r="BH80" i="13"/>
  <c r="BH135" i="13"/>
  <c r="BH111" i="13"/>
  <c r="BH72" i="13"/>
  <c r="BH63" i="13"/>
  <c r="BH81" i="13"/>
  <c r="BH117" i="13"/>
  <c r="BH105" i="13"/>
  <c r="BH83" i="13"/>
  <c r="BH48" i="13"/>
  <c r="BH66" i="13"/>
  <c r="BH55" i="13"/>
  <c r="BH50" i="13"/>
  <c r="BH46" i="13"/>
  <c r="BH150" i="13"/>
  <c r="BH110" i="13"/>
  <c r="BH91" i="13"/>
  <c r="BH75" i="13"/>
  <c r="BH53" i="13"/>
  <c r="BH44" i="13"/>
  <c r="BH164" i="13"/>
  <c r="BH121" i="13"/>
  <c r="BH113" i="13"/>
  <c r="BH94" i="13"/>
  <c r="BH67" i="13"/>
  <c r="BH119" i="13"/>
  <c r="BH115" i="13"/>
  <c r="BH97" i="13"/>
  <c r="BH120" i="13"/>
  <c r="BH99" i="13"/>
  <c r="BH87" i="13"/>
  <c r="BH116" i="13"/>
  <c r="BH92" i="13"/>
  <c r="BH82" i="13"/>
  <c r="BH112" i="13"/>
  <c r="BH107" i="13"/>
  <c r="BH85" i="13"/>
  <c r="BH70" i="13"/>
  <c r="BH152" i="13"/>
  <c r="BH74" i="13"/>
  <c r="BH61" i="13"/>
  <c r="BH65" i="13"/>
  <c r="BH132" i="13"/>
  <c r="BH73" i="13"/>
  <c r="BH64" i="13"/>
  <c r="BH130" i="13"/>
  <c r="BH77" i="13"/>
  <c r="BH68" i="13"/>
  <c r="BH147" i="13"/>
  <c r="BH109" i="13"/>
  <c r="L75" i="21"/>
  <c r="O76" i="21" s="1"/>
  <c r="M76" i="21" s="1"/>
  <c r="Q78" i="21"/>
  <c r="B79" i="21"/>
  <c r="BI12" i="13"/>
  <c r="BI157" i="13" l="1"/>
  <c r="BI164" i="13"/>
  <c r="BI159" i="13"/>
  <c r="BI145" i="13"/>
  <c r="BI153" i="13"/>
  <c r="BI141" i="13"/>
  <c r="BI142" i="13"/>
  <c r="BI129" i="13"/>
  <c r="BI128" i="13"/>
  <c r="BI118" i="13"/>
  <c r="BI108" i="13"/>
  <c r="BI148" i="13"/>
  <c r="BI146" i="13"/>
  <c r="BI127" i="13"/>
  <c r="BI115" i="13"/>
  <c r="BI101" i="13"/>
  <c r="BI119" i="13"/>
  <c r="BI165" i="13"/>
  <c r="BI133" i="13"/>
  <c r="BI123" i="13"/>
  <c r="BI106" i="13"/>
  <c r="BI166" i="13"/>
  <c r="BI104" i="13"/>
  <c r="BI102" i="13"/>
  <c r="BI93" i="13"/>
  <c r="BI89" i="13"/>
  <c r="BI79" i="13"/>
  <c r="BI69" i="13"/>
  <c r="BI59" i="13"/>
  <c r="BI49" i="13"/>
  <c r="BI163" i="13"/>
  <c r="BI125" i="13"/>
  <c r="BI100" i="13"/>
  <c r="BI98" i="13"/>
  <c r="BI156" i="13"/>
  <c r="BI151" i="13"/>
  <c r="BI140" i="13"/>
  <c r="BI96" i="13"/>
  <c r="BI94" i="13"/>
  <c r="BI78" i="13"/>
  <c r="BI73" i="13"/>
  <c r="BI54" i="13"/>
  <c r="BI150" i="13"/>
  <c r="BI139" i="13"/>
  <c r="BI131" i="13"/>
  <c r="BI149" i="13"/>
  <c r="BI114" i="13"/>
  <c r="BI86" i="13"/>
  <c r="BI43" i="13"/>
  <c r="BI134" i="13"/>
  <c r="BI90" i="13"/>
  <c r="BI84" i="13"/>
  <c r="BI120" i="13"/>
  <c r="BI92" i="13"/>
  <c r="BI82" i="13"/>
  <c r="BI60" i="13"/>
  <c r="BI56" i="13"/>
  <c r="BI162" i="13"/>
  <c r="BI154" i="13"/>
  <c r="BI48" i="13"/>
  <c r="BI109" i="13"/>
  <c r="BI99" i="13"/>
  <c r="BI126" i="13"/>
  <c r="BI95" i="13"/>
  <c r="BI80" i="13"/>
  <c r="BI71" i="13"/>
  <c r="BI135" i="13"/>
  <c r="BI111" i="13"/>
  <c r="BI72" i="13"/>
  <c r="BI63" i="13"/>
  <c r="BI136" i="13"/>
  <c r="BI124" i="13"/>
  <c r="BI81" i="13"/>
  <c r="BI64" i="13"/>
  <c r="BI143" i="13"/>
  <c r="BI137" i="13"/>
  <c r="BI103" i="13"/>
  <c r="BI138" i="13"/>
  <c r="BI66" i="13"/>
  <c r="BI57" i="13"/>
  <c r="BI55" i="13"/>
  <c r="BI52" i="13"/>
  <c r="BI50" i="13"/>
  <c r="BI46" i="13"/>
  <c r="BI122" i="13"/>
  <c r="BI110" i="13"/>
  <c r="BI91" i="13"/>
  <c r="BI75" i="13"/>
  <c r="BI58" i="13"/>
  <c r="BI53" i="13"/>
  <c r="BI44" i="13"/>
  <c r="BI155" i="13"/>
  <c r="BI121" i="13"/>
  <c r="BI113" i="13"/>
  <c r="BI67" i="13"/>
  <c r="BI51" i="13"/>
  <c r="BI47" i="13"/>
  <c r="BI45" i="13"/>
  <c r="BI107" i="13"/>
  <c r="BI76" i="13"/>
  <c r="BI97" i="13"/>
  <c r="BI105" i="13"/>
  <c r="BI161" i="13"/>
  <c r="BI88" i="13"/>
  <c r="BI87" i="13"/>
  <c r="BI62" i="13"/>
  <c r="BI116" i="13"/>
  <c r="BI144" i="13"/>
  <c r="BI112" i="13"/>
  <c r="BI147" i="13"/>
  <c r="BI85" i="13"/>
  <c r="BI70" i="13"/>
  <c r="BI152" i="13"/>
  <c r="BI74" i="13"/>
  <c r="BI61" i="13"/>
  <c r="BI65" i="13"/>
  <c r="BI132" i="13"/>
  <c r="BI117" i="13"/>
  <c r="BI160" i="13"/>
  <c r="BI158" i="13"/>
  <c r="BI130" i="13"/>
  <c r="BI77" i="13"/>
  <c r="BI68" i="13"/>
  <c r="BI83" i="13"/>
  <c r="L76" i="21"/>
  <c r="O77" i="21" s="1"/>
  <c r="M77" i="21" s="1"/>
  <c r="Q79" i="21"/>
  <c r="B80" i="21"/>
  <c r="BJ12" i="13"/>
  <c r="BJ157" i="13" l="1"/>
  <c r="BJ147" i="13"/>
  <c r="BJ139" i="13"/>
  <c r="BJ166" i="13"/>
  <c r="BJ161" i="13"/>
  <c r="BJ146" i="13"/>
  <c r="BJ135" i="13"/>
  <c r="BJ151" i="13"/>
  <c r="BJ144" i="13"/>
  <c r="BJ138" i="13"/>
  <c r="BJ121" i="13"/>
  <c r="BJ164" i="13"/>
  <c r="BJ162" i="13"/>
  <c r="BJ145" i="13"/>
  <c r="BJ130" i="13"/>
  <c r="BJ163" i="13"/>
  <c r="BJ133" i="13"/>
  <c r="BJ116" i="13"/>
  <c r="BJ132" i="13"/>
  <c r="BJ154" i="13"/>
  <c r="BJ128" i="13"/>
  <c r="BJ109" i="13"/>
  <c r="BJ125" i="13"/>
  <c r="BJ100" i="13"/>
  <c r="BJ98" i="13"/>
  <c r="BJ149" i="13"/>
  <c r="BJ142" i="13"/>
  <c r="BJ119" i="13"/>
  <c r="BJ111" i="13"/>
  <c r="BJ88" i="13"/>
  <c r="BJ78" i="13"/>
  <c r="BJ68" i="13"/>
  <c r="BJ58" i="13"/>
  <c r="BJ48" i="13"/>
  <c r="BJ155" i="13"/>
  <c r="BJ140" i="13"/>
  <c r="BJ103" i="13"/>
  <c r="BJ86" i="13"/>
  <c r="BJ81" i="13"/>
  <c r="BJ67" i="13"/>
  <c r="BJ62" i="13"/>
  <c r="BJ43" i="13"/>
  <c r="BJ150" i="13"/>
  <c r="BJ131" i="13"/>
  <c r="BJ120" i="13"/>
  <c r="BJ112" i="13"/>
  <c r="BJ160" i="13"/>
  <c r="BJ134" i="13"/>
  <c r="BJ129" i="13"/>
  <c r="BJ90" i="13"/>
  <c r="BJ84" i="13"/>
  <c r="BJ165" i="13"/>
  <c r="BJ92" i="13"/>
  <c r="BJ82" i="13"/>
  <c r="BJ127" i="13"/>
  <c r="BJ115" i="13"/>
  <c r="BJ80" i="13"/>
  <c r="BJ76" i="13"/>
  <c r="BJ74" i="13"/>
  <c r="BJ141" i="13"/>
  <c r="BJ108" i="13"/>
  <c r="BJ102" i="13"/>
  <c r="BJ54" i="13"/>
  <c r="BJ101" i="13"/>
  <c r="BJ99" i="13"/>
  <c r="BJ52" i="13"/>
  <c r="BJ50" i="13"/>
  <c r="BJ46" i="13"/>
  <c r="BJ117" i="13"/>
  <c r="BJ110" i="13"/>
  <c r="BJ94" i="13"/>
  <c r="BJ91" i="13"/>
  <c r="BJ148" i="13"/>
  <c r="BJ89" i="13"/>
  <c r="BJ72" i="13"/>
  <c r="BJ63" i="13"/>
  <c r="BJ153" i="13"/>
  <c r="BJ136" i="13"/>
  <c r="BJ124" i="13"/>
  <c r="BJ64" i="13"/>
  <c r="BJ143" i="13"/>
  <c r="BJ137" i="13"/>
  <c r="BJ158" i="13"/>
  <c r="BJ123" i="13"/>
  <c r="BJ122" i="13"/>
  <c r="BJ75" i="13"/>
  <c r="BJ53" i="13"/>
  <c r="BJ44" i="13"/>
  <c r="BJ113" i="13"/>
  <c r="BJ51" i="13"/>
  <c r="BJ47" i="13"/>
  <c r="BJ45" i="13"/>
  <c r="BJ159" i="13"/>
  <c r="BJ107" i="13"/>
  <c r="BJ96" i="13"/>
  <c r="BJ49" i="13"/>
  <c r="BJ85" i="13"/>
  <c r="BJ97" i="13"/>
  <c r="BJ105" i="13"/>
  <c r="BJ87" i="13"/>
  <c r="BJ71" i="13"/>
  <c r="BJ66" i="13"/>
  <c r="BJ57" i="13"/>
  <c r="BJ106" i="13"/>
  <c r="BJ79" i="13"/>
  <c r="BJ70" i="13"/>
  <c r="BJ118" i="13"/>
  <c r="BJ114" i="13"/>
  <c r="BJ55" i="13"/>
  <c r="BJ104" i="13"/>
  <c r="BJ95" i="13"/>
  <c r="BJ152" i="13"/>
  <c r="BJ126" i="13"/>
  <c r="BJ61" i="13"/>
  <c r="BJ65" i="13"/>
  <c r="BJ156" i="13"/>
  <c r="BJ69" i="13"/>
  <c r="BJ60" i="13"/>
  <c r="BJ56" i="13"/>
  <c r="BJ77" i="13"/>
  <c r="BJ73" i="13"/>
  <c r="BJ83" i="13"/>
  <c r="BJ59" i="13"/>
  <c r="BJ93" i="13"/>
  <c r="L77" i="21"/>
  <c r="O78" i="21" s="1"/>
  <c r="M78" i="21" s="1"/>
  <c r="Q80" i="21"/>
  <c r="B81" i="21"/>
  <c r="BK12" i="13"/>
  <c r="BK166" i="13" l="1"/>
  <c r="BK156" i="13"/>
  <c r="BK155" i="13"/>
  <c r="BK150" i="13"/>
  <c r="BK140" i="13"/>
  <c r="BK138" i="13"/>
  <c r="BK149" i="13"/>
  <c r="BK147" i="13"/>
  <c r="BK160" i="13"/>
  <c r="BK131" i="13"/>
  <c r="BK127" i="13"/>
  <c r="BK117" i="13"/>
  <c r="BK107" i="13"/>
  <c r="BK163" i="13"/>
  <c r="BK139" i="13"/>
  <c r="BK100" i="13"/>
  <c r="BK161" i="13"/>
  <c r="BK154" i="13"/>
  <c r="BK128" i="13"/>
  <c r="BK109" i="13"/>
  <c r="BK132" i="13"/>
  <c r="BK120" i="13"/>
  <c r="BK112" i="13"/>
  <c r="BK142" i="13"/>
  <c r="BK119" i="13"/>
  <c r="BK111" i="13"/>
  <c r="BK88" i="13"/>
  <c r="BK78" i="13"/>
  <c r="BK68" i="13"/>
  <c r="BK58" i="13"/>
  <c r="BK48" i="13"/>
  <c r="BK152" i="13"/>
  <c r="BK116" i="13"/>
  <c r="BK151" i="13"/>
  <c r="BK99" i="13"/>
  <c r="BK146" i="13"/>
  <c r="BK144" i="13"/>
  <c r="BK129" i="13"/>
  <c r="BK134" i="13"/>
  <c r="BK83" i="13"/>
  <c r="BK64" i="13"/>
  <c r="BK59" i="13"/>
  <c r="BK45" i="13"/>
  <c r="BK165" i="13"/>
  <c r="BK92" i="13"/>
  <c r="BK82" i="13"/>
  <c r="BK157" i="13"/>
  <c r="BK115" i="13"/>
  <c r="BK80" i="13"/>
  <c r="BK76" i="13"/>
  <c r="BK74" i="13"/>
  <c r="BK148" i="13"/>
  <c r="BK137" i="13"/>
  <c r="BK125" i="13"/>
  <c r="BK72" i="13"/>
  <c r="BK162" i="13"/>
  <c r="BK101" i="13"/>
  <c r="BK52" i="13"/>
  <c r="BK50" i="13"/>
  <c r="BK46" i="13"/>
  <c r="BK133" i="13"/>
  <c r="BK110" i="13"/>
  <c r="BK94" i="13"/>
  <c r="BK91" i="13"/>
  <c r="BK87" i="13"/>
  <c r="BK44" i="13"/>
  <c r="BK98" i="13"/>
  <c r="BK153" i="13"/>
  <c r="BK136" i="13"/>
  <c r="BK135" i="13"/>
  <c r="BK124" i="13"/>
  <c r="BK143" i="13"/>
  <c r="BK81" i="13"/>
  <c r="BK158" i="13"/>
  <c r="BK123" i="13"/>
  <c r="BK103" i="13"/>
  <c r="BK73" i="13"/>
  <c r="BK108" i="13"/>
  <c r="BK93" i="13"/>
  <c r="BK113" i="13"/>
  <c r="BK51" i="13"/>
  <c r="BK47" i="13"/>
  <c r="BK159" i="13"/>
  <c r="BK121" i="13"/>
  <c r="BK96" i="13"/>
  <c r="BK67" i="13"/>
  <c r="BK49" i="13"/>
  <c r="BK164" i="13"/>
  <c r="BK145" i="13"/>
  <c r="BK85" i="13"/>
  <c r="BK84" i="13"/>
  <c r="BK43" i="13"/>
  <c r="BK77" i="13"/>
  <c r="BK105" i="13"/>
  <c r="BK71" i="13"/>
  <c r="BK62" i="13"/>
  <c r="BK75" i="13"/>
  <c r="BK66" i="13"/>
  <c r="BK54" i="13"/>
  <c r="BK57" i="13"/>
  <c r="BK106" i="13"/>
  <c r="BK79" i="13"/>
  <c r="BK70" i="13"/>
  <c r="BK126" i="13"/>
  <c r="BK86" i="13"/>
  <c r="BK61" i="13"/>
  <c r="BK141" i="13"/>
  <c r="BK114" i="13"/>
  <c r="BK55" i="13"/>
  <c r="BK90" i="13"/>
  <c r="BK95" i="13"/>
  <c r="BK97" i="13"/>
  <c r="BK65" i="13"/>
  <c r="BK69" i="13"/>
  <c r="BK60" i="13"/>
  <c r="BK53" i="13"/>
  <c r="BK56" i="13"/>
  <c r="BK102" i="13"/>
  <c r="BK130" i="13"/>
  <c r="BK118" i="13"/>
  <c r="BK122" i="13"/>
  <c r="BK104" i="13"/>
  <c r="BK63" i="13"/>
  <c r="BK89" i="13"/>
  <c r="L78" i="21"/>
  <c r="O79" i="21" s="1"/>
  <c r="M79" i="21" s="1"/>
  <c r="Q81" i="21"/>
  <c r="B82" i="21"/>
  <c r="BL12" i="13"/>
  <c r="BL166" i="13" l="1"/>
  <c r="BL156" i="13"/>
  <c r="BL146" i="13"/>
  <c r="BL141" i="13"/>
  <c r="BL152" i="13"/>
  <c r="BL147" i="13"/>
  <c r="BL134" i="13"/>
  <c r="BL120" i="13"/>
  <c r="BL158" i="13"/>
  <c r="BL154" i="13"/>
  <c r="BL132" i="13"/>
  <c r="BL123" i="13"/>
  <c r="BL159" i="13"/>
  <c r="BL155" i="13"/>
  <c r="BL142" i="13"/>
  <c r="BL131" i="13"/>
  <c r="BL117" i="13"/>
  <c r="BL160" i="13"/>
  <c r="BL143" i="13"/>
  <c r="BL106" i="13"/>
  <c r="BL112" i="13"/>
  <c r="BL148" i="13"/>
  <c r="BL115" i="13"/>
  <c r="BL102" i="13"/>
  <c r="BL163" i="13"/>
  <c r="BL116" i="13"/>
  <c r="BL149" i="13"/>
  <c r="BL94" i="13"/>
  <c r="BL87" i="13"/>
  <c r="BL77" i="13"/>
  <c r="BL67" i="13"/>
  <c r="BL57" i="13"/>
  <c r="BL47" i="13"/>
  <c r="BL138" i="13"/>
  <c r="BL144" i="13"/>
  <c r="BL129" i="13"/>
  <c r="BL107" i="13"/>
  <c r="BL91" i="13"/>
  <c r="BL72" i="13"/>
  <c r="BL53" i="13"/>
  <c r="BL48" i="13"/>
  <c r="BL133" i="13"/>
  <c r="BL114" i="13"/>
  <c r="BL165" i="13"/>
  <c r="BL139" i="13"/>
  <c r="BL118" i="13"/>
  <c r="BL92" i="13"/>
  <c r="BL157" i="13"/>
  <c r="BL80" i="13"/>
  <c r="BL76" i="13"/>
  <c r="BL74" i="13"/>
  <c r="BL137" i="13"/>
  <c r="BL127" i="13"/>
  <c r="BL125" i="13"/>
  <c r="BL78" i="13"/>
  <c r="BL105" i="13"/>
  <c r="BL95" i="13"/>
  <c r="BL70" i="13"/>
  <c r="BL66" i="13"/>
  <c r="BL110" i="13"/>
  <c r="BL99" i="13"/>
  <c r="BL44" i="13"/>
  <c r="BL109" i="13"/>
  <c r="BL100" i="13"/>
  <c r="BL98" i="13"/>
  <c r="BL89" i="13"/>
  <c r="BL85" i="13"/>
  <c r="BL153" i="13"/>
  <c r="BL136" i="13"/>
  <c r="BL130" i="13"/>
  <c r="BL121" i="13"/>
  <c r="BL111" i="13"/>
  <c r="BL81" i="13"/>
  <c r="BL64" i="13"/>
  <c r="BL103" i="13"/>
  <c r="BL73" i="13"/>
  <c r="BL108" i="13"/>
  <c r="BL93" i="13"/>
  <c r="BL65" i="13"/>
  <c r="BL96" i="13"/>
  <c r="BL58" i="13"/>
  <c r="BL49" i="13"/>
  <c r="BL45" i="13"/>
  <c r="BL164" i="13"/>
  <c r="BL150" i="13"/>
  <c r="BL145" i="13"/>
  <c r="BL84" i="13"/>
  <c r="BL43" i="13"/>
  <c r="BL68" i="13"/>
  <c r="BL59" i="13"/>
  <c r="BL119" i="13"/>
  <c r="BL71" i="13"/>
  <c r="BL62" i="13"/>
  <c r="BL51" i="13"/>
  <c r="BL46" i="13"/>
  <c r="BL161" i="13"/>
  <c r="BL88" i="13"/>
  <c r="BL75" i="13"/>
  <c r="BL54" i="13"/>
  <c r="BL140" i="13"/>
  <c r="BL79" i="13"/>
  <c r="BL126" i="13"/>
  <c r="BL86" i="13"/>
  <c r="BL61" i="13"/>
  <c r="BL162" i="13"/>
  <c r="BL52" i="13"/>
  <c r="BL151" i="13"/>
  <c r="BL122" i="13"/>
  <c r="BL104" i="13"/>
  <c r="BL63" i="13"/>
  <c r="BL69" i="13"/>
  <c r="BL60" i="13"/>
  <c r="BL56" i="13"/>
  <c r="BL50" i="13"/>
  <c r="BL113" i="13"/>
  <c r="BL124" i="13"/>
  <c r="BL101" i="13"/>
  <c r="BL83" i="13"/>
  <c r="BL55" i="13"/>
  <c r="BL90" i="13"/>
  <c r="BL82" i="13"/>
  <c r="BL128" i="13"/>
  <c r="BL97" i="13"/>
  <c r="BL135" i="13"/>
  <c r="L79" i="21"/>
  <c r="O80" i="21" s="1"/>
  <c r="M80" i="21" s="1"/>
  <c r="Q82" i="21"/>
  <c r="B83" i="21"/>
  <c r="BM12" i="13"/>
  <c r="BM165" i="13" l="1"/>
  <c r="BM155" i="13"/>
  <c r="BM160" i="13"/>
  <c r="BM142" i="13"/>
  <c r="BM137" i="13"/>
  <c r="BM156" i="13"/>
  <c r="BM152" i="13"/>
  <c r="BM133" i="13"/>
  <c r="BM126" i="13"/>
  <c r="BM116" i="13"/>
  <c r="BM106" i="13"/>
  <c r="BM159" i="13"/>
  <c r="BM131" i="13"/>
  <c r="BM128" i="13"/>
  <c r="BM151" i="13"/>
  <c r="BM134" i="13"/>
  <c r="BM118" i="13"/>
  <c r="BM99" i="13"/>
  <c r="BM158" i="13"/>
  <c r="BM148" i="13"/>
  <c r="BM132" i="13"/>
  <c r="BM120" i="13"/>
  <c r="BM115" i="13"/>
  <c r="BM102" i="13"/>
  <c r="BM166" i="13"/>
  <c r="BM125" i="13"/>
  <c r="BM149" i="13"/>
  <c r="BM94" i="13"/>
  <c r="BM87" i="13"/>
  <c r="BM77" i="13"/>
  <c r="BM67" i="13"/>
  <c r="BM57" i="13"/>
  <c r="BM47" i="13"/>
  <c r="BM138" i="13"/>
  <c r="BM124" i="13"/>
  <c r="BM108" i="13"/>
  <c r="BM146" i="13"/>
  <c r="BM114" i="13"/>
  <c r="BM113" i="13"/>
  <c r="BM119" i="13"/>
  <c r="BM105" i="13"/>
  <c r="BM88" i="13"/>
  <c r="BM74" i="13"/>
  <c r="BM69" i="13"/>
  <c r="BM55" i="13"/>
  <c r="BM50" i="13"/>
  <c r="BM143" i="13"/>
  <c r="BM127" i="13"/>
  <c r="BM78" i="13"/>
  <c r="BM95" i="13"/>
  <c r="BM72" i="13"/>
  <c r="BM70" i="13"/>
  <c r="BM66" i="13"/>
  <c r="BM164" i="13"/>
  <c r="BM123" i="13"/>
  <c r="BM68" i="13"/>
  <c r="BM64" i="13"/>
  <c r="BM154" i="13"/>
  <c r="BM109" i="13"/>
  <c r="BM100" i="13"/>
  <c r="BM98" i="13"/>
  <c r="BM91" i="13"/>
  <c r="BM89" i="13"/>
  <c r="BM85" i="13"/>
  <c r="BM48" i="13"/>
  <c r="BM153" i="13"/>
  <c r="BM136" i="13"/>
  <c r="BM130" i="13"/>
  <c r="BM121" i="13"/>
  <c r="BM117" i="13"/>
  <c r="BM83" i="13"/>
  <c r="BM161" i="13"/>
  <c r="BM111" i="13"/>
  <c r="BM103" i="13"/>
  <c r="BM73" i="13"/>
  <c r="BM93" i="13"/>
  <c r="BM65" i="13"/>
  <c r="BM90" i="13"/>
  <c r="BM82" i="13"/>
  <c r="BM150" i="13"/>
  <c r="BM145" i="13"/>
  <c r="BM110" i="13"/>
  <c r="BM84" i="13"/>
  <c r="BM43" i="13"/>
  <c r="BM107" i="13"/>
  <c r="BM76" i="13"/>
  <c r="BM59" i="13"/>
  <c r="BM140" i="13"/>
  <c r="BM60" i="13"/>
  <c r="BM71" i="13"/>
  <c r="BM62" i="13"/>
  <c r="BM51" i="13"/>
  <c r="BM46" i="13"/>
  <c r="BM75" i="13"/>
  <c r="BM54" i="13"/>
  <c r="BM157" i="13"/>
  <c r="BM80" i="13"/>
  <c r="BM79" i="13"/>
  <c r="BM86" i="13"/>
  <c r="BM61" i="13"/>
  <c r="BM163" i="13"/>
  <c r="BM144" i="13"/>
  <c r="BM112" i="13"/>
  <c r="BM52" i="13"/>
  <c r="BM92" i="13"/>
  <c r="BM122" i="13"/>
  <c r="BM104" i="13"/>
  <c r="BM63" i="13"/>
  <c r="BM97" i="13"/>
  <c r="BM49" i="13"/>
  <c r="BM44" i="13"/>
  <c r="BM129" i="13"/>
  <c r="BM56" i="13"/>
  <c r="BM53" i="13"/>
  <c r="BM45" i="13"/>
  <c r="BM101" i="13"/>
  <c r="BM162" i="13"/>
  <c r="BM147" i="13"/>
  <c r="BM141" i="13"/>
  <c r="BM139" i="13"/>
  <c r="BM135" i="13"/>
  <c r="BM96" i="13"/>
  <c r="BM81" i="13"/>
  <c r="BM58" i="13"/>
  <c r="L80" i="21"/>
  <c r="O81" i="21" s="1"/>
  <c r="M81" i="21" s="1"/>
  <c r="Q83" i="21"/>
  <c r="B84" i="21"/>
  <c r="BN12" i="13"/>
  <c r="BN165" i="13" l="1"/>
  <c r="BN155" i="13"/>
  <c r="BN145" i="13"/>
  <c r="BN143" i="13"/>
  <c r="BN162" i="13"/>
  <c r="BN157" i="13"/>
  <c r="BN133" i="13"/>
  <c r="BN150" i="13"/>
  <c r="BN148" i="13"/>
  <c r="BN151" i="13"/>
  <c r="BN142" i="13"/>
  <c r="BN134" i="13"/>
  <c r="BN159" i="13"/>
  <c r="BN137" i="13"/>
  <c r="BN120" i="13"/>
  <c r="BN107" i="13"/>
  <c r="BN105" i="13"/>
  <c r="BN166" i="13"/>
  <c r="BN125" i="13"/>
  <c r="BN160" i="13"/>
  <c r="BN118" i="13"/>
  <c r="BN138" i="13"/>
  <c r="BN124" i="13"/>
  <c r="BN108" i="13"/>
  <c r="BN152" i="13"/>
  <c r="BN146" i="13"/>
  <c r="BN113" i="13"/>
  <c r="BN86" i="13"/>
  <c r="BN76" i="13"/>
  <c r="BN66" i="13"/>
  <c r="BN56" i="13"/>
  <c r="BN46" i="13"/>
  <c r="BN82" i="13"/>
  <c r="BN77" i="13"/>
  <c r="BN63" i="13"/>
  <c r="BN58" i="13"/>
  <c r="BN44" i="13"/>
  <c r="BN158" i="13"/>
  <c r="BN153" i="13"/>
  <c r="BN136" i="13"/>
  <c r="BN130" i="13"/>
  <c r="BN122" i="13"/>
  <c r="BN121" i="13"/>
  <c r="BN141" i="13"/>
  <c r="BN131" i="13"/>
  <c r="BN115" i="13"/>
  <c r="BN95" i="13"/>
  <c r="BN72" i="13"/>
  <c r="BN70" i="13"/>
  <c r="BN164" i="13"/>
  <c r="BN123" i="13"/>
  <c r="BN68" i="13"/>
  <c r="BN64" i="13"/>
  <c r="BN156" i="13"/>
  <c r="BN147" i="13"/>
  <c r="BN104" i="13"/>
  <c r="BN103" i="13"/>
  <c r="BN62" i="13"/>
  <c r="BN60" i="13"/>
  <c r="BN117" i="13"/>
  <c r="BN94" i="13"/>
  <c r="BN87" i="13"/>
  <c r="BN83" i="13"/>
  <c r="BN161" i="13"/>
  <c r="BN111" i="13"/>
  <c r="BN81" i="13"/>
  <c r="BN79" i="13"/>
  <c r="BN75" i="13"/>
  <c r="BN140" i="13"/>
  <c r="BN128" i="13"/>
  <c r="BN93" i="13"/>
  <c r="BN65" i="13"/>
  <c r="BN90" i="13"/>
  <c r="BN114" i="13"/>
  <c r="BN98" i="13"/>
  <c r="BN100" i="13"/>
  <c r="BN91" i="13"/>
  <c r="BN67" i="13"/>
  <c r="BN85" i="13"/>
  <c r="BN59" i="13"/>
  <c r="BN102" i="13"/>
  <c r="BN54" i="13"/>
  <c r="BN88" i="13"/>
  <c r="BN80" i="13"/>
  <c r="BN116" i="13"/>
  <c r="BN99" i="13"/>
  <c r="BN61" i="13"/>
  <c r="BN57" i="13"/>
  <c r="BN163" i="13"/>
  <c r="BN144" i="13"/>
  <c r="BN126" i="13"/>
  <c r="BN112" i="13"/>
  <c r="BN106" i="13"/>
  <c r="BN48" i="13"/>
  <c r="BN43" i="13"/>
  <c r="BN129" i="13"/>
  <c r="BN109" i="13"/>
  <c r="BN97" i="13"/>
  <c r="BN149" i="13"/>
  <c r="BN135" i="13"/>
  <c r="BN96" i="13"/>
  <c r="BN110" i="13"/>
  <c r="BN89" i="13"/>
  <c r="BN71" i="13"/>
  <c r="BN51" i="13"/>
  <c r="BN74" i="13"/>
  <c r="BN69" i="13"/>
  <c r="BN53" i="13"/>
  <c r="BN50" i="13"/>
  <c r="BN45" i="13"/>
  <c r="BN154" i="13"/>
  <c r="BN132" i="13"/>
  <c r="BN101" i="13"/>
  <c r="BN78" i="13"/>
  <c r="BN84" i="13"/>
  <c r="BN73" i="13"/>
  <c r="BN139" i="13"/>
  <c r="BN127" i="13"/>
  <c r="BN52" i="13"/>
  <c r="BN47" i="13"/>
  <c r="BN92" i="13"/>
  <c r="BN55" i="13"/>
  <c r="BN49" i="13"/>
  <c r="BN119" i="13"/>
  <c r="L81" i="21"/>
  <c r="O82" i="21" s="1"/>
  <c r="M82" i="21" s="1"/>
  <c r="Q84" i="21"/>
  <c r="B85" i="21"/>
  <c r="BO12" i="13"/>
  <c r="BO164" i="13" l="1"/>
  <c r="BO154" i="13"/>
  <c r="BO165" i="13"/>
  <c r="BO151" i="13"/>
  <c r="BO144" i="13"/>
  <c r="BO134" i="13"/>
  <c r="BO125" i="13"/>
  <c r="BO115" i="13"/>
  <c r="BO155" i="13"/>
  <c r="BO147" i="13"/>
  <c r="BO166" i="13"/>
  <c r="BO145" i="13"/>
  <c r="BO135" i="13"/>
  <c r="BO130" i="13"/>
  <c r="BO122" i="13"/>
  <c r="BO98" i="13"/>
  <c r="BO157" i="13"/>
  <c r="BO123" i="13"/>
  <c r="BO108" i="13"/>
  <c r="BO160" i="13"/>
  <c r="BO118" i="13"/>
  <c r="BO152" i="13"/>
  <c r="BO146" i="13"/>
  <c r="BO113" i="13"/>
  <c r="BO86" i="13"/>
  <c r="BO76" i="13"/>
  <c r="BO66" i="13"/>
  <c r="BO56" i="13"/>
  <c r="BO46" i="13"/>
  <c r="BO158" i="13"/>
  <c r="BO161" i="13"/>
  <c r="BO139" i="13"/>
  <c r="BO153" i="13"/>
  <c r="BO136" i="13"/>
  <c r="BO133" i="13"/>
  <c r="BO143" i="13"/>
  <c r="BO141" i="13"/>
  <c r="BO111" i="13"/>
  <c r="BO101" i="13"/>
  <c r="BO84" i="13"/>
  <c r="BO79" i="13"/>
  <c r="BO65" i="13"/>
  <c r="BO60" i="13"/>
  <c r="BO162" i="13"/>
  <c r="BO137" i="13"/>
  <c r="BO68" i="13"/>
  <c r="BO64" i="13"/>
  <c r="BO156" i="13"/>
  <c r="BO148" i="13"/>
  <c r="BO120" i="13"/>
  <c r="BO105" i="13"/>
  <c r="BO104" i="13"/>
  <c r="BO103" i="13"/>
  <c r="BO62" i="13"/>
  <c r="BO107" i="13"/>
  <c r="BO106" i="13"/>
  <c r="BO121" i="13"/>
  <c r="BO81" i="13"/>
  <c r="BO75" i="13"/>
  <c r="BO140" i="13"/>
  <c r="BO128" i="13"/>
  <c r="BO73" i="13"/>
  <c r="BO126" i="13"/>
  <c r="BO112" i="13"/>
  <c r="BO97" i="13"/>
  <c r="BO90" i="13"/>
  <c r="BO114" i="13"/>
  <c r="BO82" i="13"/>
  <c r="BO55" i="13"/>
  <c r="BO54" i="13"/>
  <c r="BO163" i="13"/>
  <c r="BO83" i="13"/>
  <c r="BO159" i="13"/>
  <c r="BO85" i="13"/>
  <c r="BO59" i="13"/>
  <c r="BO102" i="13"/>
  <c r="BO94" i="13"/>
  <c r="BO77" i="13"/>
  <c r="BO116" i="13"/>
  <c r="BO69" i="13"/>
  <c r="BO88" i="13"/>
  <c r="BO131" i="13"/>
  <c r="BO87" i="13"/>
  <c r="BO80" i="13"/>
  <c r="BO99" i="13"/>
  <c r="BO61" i="13"/>
  <c r="BO57" i="13"/>
  <c r="BO70" i="13"/>
  <c r="BO48" i="13"/>
  <c r="BO43" i="13"/>
  <c r="BO129" i="13"/>
  <c r="BO150" i="13"/>
  <c r="BO142" i="13"/>
  <c r="BO138" i="13"/>
  <c r="BO100" i="13"/>
  <c r="BO74" i="13"/>
  <c r="BO53" i="13"/>
  <c r="BO93" i="13"/>
  <c r="BO149" i="13"/>
  <c r="BO44" i="13"/>
  <c r="BO110" i="13"/>
  <c r="BO95" i="13"/>
  <c r="BO89" i="13"/>
  <c r="BO72" i="13"/>
  <c r="BO67" i="13"/>
  <c r="BO50" i="13"/>
  <c r="BO45" i="13"/>
  <c r="BO132" i="13"/>
  <c r="BO78" i="13"/>
  <c r="BO117" i="13"/>
  <c r="BO124" i="13"/>
  <c r="BO127" i="13"/>
  <c r="BO52" i="13"/>
  <c r="BO47" i="13"/>
  <c r="BO92" i="13"/>
  <c r="BO109" i="13"/>
  <c r="BO91" i="13"/>
  <c r="BO63" i="13"/>
  <c r="BO49" i="13"/>
  <c r="BO96" i="13"/>
  <c r="BO119" i="13"/>
  <c r="BO71" i="13"/>
  <c r="BO58" i="13"/>
  <c r="BO51" i="13"/>
  <c r="L82" i="21"/>
  <c r="O83" i="21" s="1"/>
  <c r="M83" i="21" s="1"/>
  <c r="Q85" i="21"/>
  <c r="B86" i="21"/>
  <c r="BP12" i="13"/>
  <c r="BP164" i="13" l="1"/>
  <c r="BP154" i="13"/>
  <c r="BP144" i="13"/>
  <c r="BP153" i="13"/>
  <c r="BP148" i="13"/>
  <c r="BP132" i="13"/>
  <c r="BP139" i="13"/>
  <c r="BP129" i="13"/>
  <c r="BP128" i="13"/>
  <c r="BP140" i="13"/>
  <c r="BP135" i="13"/>
  <c r="BP147" i="13"/>
  <c r="BP124" i="13"/>
  <c r="BP166" i="13"/>
  <c r="BP162" i="13"/>
  <c r="BP137" i="13"/>
  <c r="BP125" i="13"/>
  <c r="BP119" i="13"/>
  <c r="BP156" i="13"/>
  <c r="BP126" i="13"/>
  <c r="BP109" i="13"/>
  <c r="BP104" i="13"/>
  <c r="BP161" i="13"/>
  <c r="BP149" i="13"/>
  <c r="BP131" i="13"/>
  <c r="BP103" i="13"/>
  <c r="BP98" i="13"/>
  <c r="BP97" i="13"/>
  <c r="BP158" i="13"/>
  <c r="BP155" i="13"/>
  <c r="BP95" i="13"/>
  <c r="BP85" i="13"/>
  <c r="BP75" i="13"/>
  <c r="BP65" i="13"/>
  <c r="BP55" i="13"/>
  <c r="BP45" i="13"/>
  <c r="BP146" i="13"/>
  <c r="BP130" i="13"/>
  <c r="BP113" i="13"/>
  <c r="BP96" i="13"/>
  <c r="BP87" i="13"/>
  <c r="BP73" i="13"/>
  <c r="BP68" i="13"/>
  <c r="BP54" i="13"/>
  <c r="BP49" i="13"/>
  <c r="BP163" i="13"/>
  <c r="BP160" i="13"/>
  <c r="BP110" i="13"/>
  <c r="BP123" i="13"/>
  <c r="BP165" i="13"/>
  <c r="BP134" i="13"/>
  <c r="BP120" i="13"/>
  <c r="BP105" i="13"/>
  <c r="BP66" i="13"/>
  <c r="BP62" i="13"/>
  <c r="BP107" i="13"/>
  <c r="BP106" i="13"/>
  <c r="BP60" i="13"/>
  <c r="BP142" i="13"/>
  <c r="BP116" i="13"/>
  <c r="BP58" i="13"/>
  <c r="BP136" i="13"/>
  <c r="BP133" i="13"/>
  <c r="BP111" i="13"/>
  <c r="BP79" i="13"/>
  <c r="BP112" i="13"/>
  <c r="BP77" i="13"/>
  <c r="BP71" i="13"/>
  <c r="BP118" i="13"/>
  <c r="BP143" i="13"/>
  <c r="BP90" i="13"/>
  <c r="BP114" i="13"/>
  <c r="BP108" i="13"/>
  <c r="BP82" i="13"/>
  <c r="BP83" i="13"/>
  <c r="BP74" i="13"/>
  <c r="BP57" i="13"/>
  <c r="BP56" i="13"/>
  <c r="BP53" i="13"/>
  <c r="BP52" i="13"/>
  <c r="BP51" i="13"/>
  <c r="BP122" i="13"/>
  <c r="BP121" i="13"/>
  <c r="BP102" i="13"/>
  <c r="BP94" i="13"/>
  <c r="BP76" i="13"/>
  <c r="BP69" i="13"/>
  <c r="BP61" i="13"/>
  <c r="BP80" i="13"/>
  <c r="BP115" i="13"/>
  <c r="BP99" i="13"/>
  <c r="BP159" i="13"/>
  <c r="BP157" i="13"/>
  <c r="BP86" i="13"/>
  <c r="BP70" i="13"/>
  <c r="BP48" i="13"/>
  <c r="BP43" i="13"/>
  <c r="BP150" i="13"/>
  <c r="BP138" i="13"/>
  <c r="BP100" i="13"/>
  <c r="BP152" i="13"/>
  <c r="BP50" i="13"/>
  <c r="BP44" i="13"/>
  <c r="BP89" i="13"/>
  <c r="BP67" i="13"/>
  <c r="BP88" i="13"/>
  <c r="BP78" i="13"/>
  <c r="BP117" i="13"/>
  <c r="BP101" i="13"/>
  <c r="BP84" i="13"/>
  <c r="BP127" i="13"/>
  <c r="BP47" i="13"/>
  <c r="BP92" i="13"/>
  <c r="BP64" i="13"/>
  <c r="BP141" i="13"/>
  <c r="BP91" i="13"/>
  <c r="BP59" i="13"/>
  <c r="BP145" i="13"/>
  <c r="BP93" i="13"/>
  <c r="BP63" i="13"/>
  <c r="BP151" i="13"/>
  <c r="BP72" i="13"/>
  <c r="BP81" i="13"/>
  <c r="BP46" i="13"/>
  <c r="L83" i="21"/>
  <c r="O84" i="21" s="1"/>
  <c r="M84" i="21" s="1"/>
  <c r="Q86" i="21"/>
  <c r="B87" i="21"/>
  <c r="BQ12" i="13"/>
  <c r="BQ163" i="13" l="1"/>
  <c r="BQ153" i="13"/>
  <c r="BQ161" i="13"/>
  <c r="BQ156" i="13"/>
  <c r="BQ145" i="13"/>
  <c r="BQ142" i="13"/>
  <c r="BQ130" i="13"/>
  <c r="BQ143" i="13"/>
  <c r="BQ136" i="13"/>
  <c r="BQ124" i="13"/>
  <c r="BQ114" i="13"/>
  <c r="BQ166" i="13"/>
  <c r="BQ162" i="13"/>
  <c r="BQ137" i="13"/>
  <c r="BQ158" i="13"/>
  <c r="BQ139" i="13"/>
  <c r="BQ165" i="13"/>
  <c r="BQ138" i="13"/>
  <c r="BQ154" i="13"/>
  <c r="BQ110" i="13"/>
  <c r="BQ149" i="13"/>
  <c r="BQ131" i="13"/>
  <c r="BQ103" i="13"/>
  <c r="BQ98" i="13"/>
  <c r="BQ97" i="13"/>
  <c r="BQ107" i="13"/>
  <c r="BQ155" i="13"/>
  <c r="BQ95" i="13"/>
  <c r="BQ85" i="13"/>
  <c r="BQ75" i="13"/>
  <c r="BQ65" i="13"/>
  <c r="BQ55" i="13"/>
  <c r="BQ45" i="13"/>
  <c r="BQ123" i="13"/>
  <c r="BQ89" i="13"/>
  <c r="BQ70" i="13"/>
  <c r="BQ51" i="13"/>
  <c r="BQ46" i="13"/>
  <c r="BQ164" i="13"/>
  <c r="BQ148" i="13"/>
  <c r="BQ125" i="13"/>
  <c r="BQ106" i="13"/>
  <c r="BQ104" i="13"/>
  <c r="BQ60" i="13"/>
  <c r="BQ147" i="13"/>
  <c r="BQ116" i="13"/>
  <c r="BQ58" i="13"/>
  <c r="BQ56" i="13"/>
  <c r="BQ54" i="13"/>
  <c r="BQ52" i="13"/>
  <c r="BQ102" i="13"/>
  <c r="BQ101" i="13"/>
  <c r="BQ146" i="13"/>
  <c r="BQ140" i="13"/>
  <c r="BQ128" i="13"/>
  <c r="BQ112" i="13"/>
  <c r="BQ77" i="13"/>
  <c r="BQ73" i="13"/>
  <c r="BQ71" i="13"/>
  <c r="BQ126" i="13"/>
  <c r="BQ118" i="13"/>
  <c r="BQ69" i="13"/>
  <c r="BQ152" i="13"/>
  <c r="BQ93" i="13"/>
  <c r="BQ108" i="13"/>
  <c r="BQ82" i="13"/>
  <c r="BQ83" i="13"/>
  <c r="BQ74" i="13"/>
  <c r="BQ57" i="13"/>
  <c r="BQ53" i="13"/>
  <c r="BQ122" i="13"/>
  <c r="BQ50" i="13"/>
  <c r="BQ144" i="13"/>
  <c r="BQ117" i="13"/>
  <c r="BQ105" i="13"/>
  <c r="BQ96" i="13"/>
  <c r="BQ94" i="13"/>
  <c r="BQ76" i="13"/>
  <c r="BQ68" i="13"/>
  <c r="BQ61" i="13"/>
  <c r="BQ160" i="13"/>
  <c r="BQ86" i="13"/>
  <c r="BQ115" i="13"/>
  <c r="BQ99" i="13"/>
  <c r="BQ87" i="13"/>
  <c r="BQ159" i="13"/>
  <c r="BQ157" i="13"/>
  <c r="BQ79" i="13"/>
  <c r="BQ66" i="13"/>
  <c r="BQ48" i="13"/>
  <c r="BQ43" i="13"/>
  <c r="BQ120" i="13"/>
  <c r="BQ111" i="13"/>
  <c r="BQ150" i="13"/>
  <c r="BQ129" i="13"/>
  <c r="BQ100" i="13"/>
  <c r="BQ78" i="13"/>
  <c r="BQ44" i="13"/>
  <c r="BQ151" i="13"/>
  <c r="BQ90" i="13"/>
  <c r="BQ72" i="13"/>
  <c r="BQ119" i="13"/>
  <c r="BQ81" i="13"/>
  <c r="BQ133" i="13"/>
  <c r="BQ80" i="13"/>
  <c r="BQ62" i="13"/>
  <c r="BQ132" i="13"/>
  <c r="BQ84" i="13"/>
  <c r="BQ134" i="13"/>
  <c r="BQ113" i="13"/>
  <c r="BQ127" i="13"/>
  <c r="BQ121" i="13"/>
  <c r="BQ47" i="13"/>
  <c r="BQ92" i="13"/>
  <c r="BQ64" i="13"/>
  <c r="BQ141" i="13"/>
  <c r="BQ91" i="13"/>
  <c r="BQ59" i="13"/>
  <c r="BQ109" i="13"/>
  <c r="BQ63" i="13"/>
  <c r="BQ49" i="13"/>
  <c r="BQ135" i="13"/>
  <c r="BQ67" i="13"/>
  <c r="BQ88" i="13"/>
  <c r="L84" i="21"/>
  <c r="O85" i="21" s="1"/>
  <c r="M85" i="21" s="1"/>
  <c r="Q87" i="21"/>
  <c r="B88" i="21"/>
  <c r="BR12" i="13"/>
  <c r="BR163" i="13" l="1"/>
  <c r="BR153" i="13"/>
  <c r="BR143" i="13"/>
  <c r="BR146" i="13"/>
  <c r="BR158" i="13"/>
  <c r="BR131" i="13"/>
  <c r="BR166" i="13"/>
  <c r="BR162" i="13"/>
  <c r="BR127" i="13"/>
  <c r="BR139" i="13"/>
  <c r="BR119" i="13"/>
  <c r="BR164" i="13"/>
  <c r="BR144" i="13"/>
  <c r="BR128" i="13"/>
  <c r="BR155" i="13"/>
  <c r="BR152" i="13"/>
  <c r="BR142" i="13"/>
  <c r="BR134" i="13"/>
  <c r="BR111" i="13"/>
  <c r="BR103" i="13"/>
  <c r="BR161" i="13"/>
  <c r="BR107" i="13"/>
  <c r="BR122" i="13"/>
  <c r="BR113" i="13"/>
  <c r="BR110" i="13"/>
  <c r="BR96" i="13"/>
  <c r="BR150" i="13"/>
  <c r="BR123" i="13"/>
  <c r="BR118" i="13"/>
  <c r="BR84" i="13"/>
  <c r="BR74" i="13"/>
  <c r="BR64" i="13"/>
  <c r="BR54" i="13"/>
  <c r="BR44" i="13"/>
  <c r="BR106" i="13"/>
  <c r="BR102" i="13"/>
  <c r="BR94" i="13"/>
  <c r="BR83" i="13"/>
  <c r="BR78" i="13"/>
  <c r="BR59" i="13"/>
  <c r="BR148" i="13"/>
  <c r="BR137" i="13"/>
  <c r="BR117" i="13"/>
  <c r="BR157" i="13"/>
  <c r="BR147" i="13"/>
  <c r="BR156" i="13"/>
  <c r="BR116" i="13"/>
  <c r="BR58" i="13"/>
  <c r="BR56" i="13"/>
  <c r="BR52" i="13"/>
  <c r="BR101" i="13"/>
  <c r="BR50" i="13"/>
  <c r="BR141" i="13"/>
  <c r="BR108" i="13"/>
  <c r="BR100" i="13"/>
  <c r="BR99" i="13"/>
  <c r="BR91" i="13"/>
  <c r="BR130" i="13"/>
  <c r="BR126" i="13"/>
  <c r="BR69" i="13"/>
  <c r="BR97" i="13"/>
  <c r="BR93" i="13"/>
  <c r="BR67" i="13"/>
  <c r="BR63" i="13"/>
  <c r="BR61" i="13"/>
  <c r="BR145" i="13"/>
  <c r="BR124" i="13"/>
  <c r="BR114" i="13"/>
  <c r="BR57" i="13"/>
  <c r="BR53" i="13"/>
  <c r="BR55" i="13"/>
  <c r="BR51" i="13"/>
  <c r="BR105" i="13"/>
  <c r="BR98" i="13"/>
  <c r="BR49" i="13"/>
  <c r="BR48" i="13"/>
  <c r="BR47" i="13"/>
  <c r="BR43" i="13"/>
  <c r="BR149" i="13"/>
  <c r="BR77" i="13"/>
  <c r="BR68" i="13"/>
  <c r="BR160" i="13"/>
  <c r="BR140" i="13"/>
  <c r="BR86" i="13"/>
  <c r="BR60" i="13"/>
  <c r="BR151" i="13"/>
  <c r="BR132" i="13"/>
  <c r="BR120" i="13"/>
  <c r="BR92" i="13"/>
  <c r="BR159" i="13"/>
  <c r="BR75" i="13"/>
  <c r="BR79" i="13"/>
  <c r="BR66" i="13"/>
  <c r="BR70" i="13"/>
  <c r="BR129" i="13"/>
  <c r="BR112" i="13"/>
  <c r="BR138" i="13"/>
  <c r="BR165" i="13"/>
  <c r="BR85" i="13"/>
  <c r="BR65" i="13"/>
  <c r="BR45" i="13"/>
  <c r="BR135" i="13"/>
  <c r="BR104" i="13"/>
  <c r="BR82" i="13"/>
  <c r="BR81" i="13"/>
  <c r="BR88" i="13"/>
  <c r="BR76" i="13"/>
  <c r="BR71" i="13"/>
  <c r="BR133" i="13"/>
  <c r="BR80" i="13"/>
  <c r="BR62" i="13"/>
  <c r="BR87" i="13"/>
  <c r="BR136" i="13"/>
  <c r="BR154" i="13"/>
  <c r="BR121" i="13"/>
  <c r="BR73" i="13"/>
  <c r="BR109" i="13"/>
  <c r="BR90" i="13"/>
  <c r="BR72" i="13"/>
  <c r="BR89" i="13"/>
  <c r="BR95" i="13"/>
  <c r="BR46" i="13"/>
  <c r="BR125" i="13"/>
  <c r="BR115" i="13"/>
  <c r="L85" i="21"/>
  <c r="O86" i="21" s="1"/>
  <c r="M86" i="21" s="1"/>
  <c r="Q88" i="21"/>
  <c r="B89" i="21"/>
  <c r="BS12" i="13"/>
  <c r="BS162" i="13" l="1"/>
  <c r="BS152" i="13"/>
  <c r="BS166" i="13"/>
  <c r="BS147" i="13"/>
  <c r="BS164" i="13"/>
  <c r="BS160" i="13"/>
  <c r="BS145" i="13"/>
  <c r="BS131" i="13"/>
  <c r="BS146" i="13"/>
  <c r="BS123" i="13"/>
  <c r="BS113" i="13"/>
  <c r="BS158" i="13"/>
  <c r="BS154" i="13"/>
  <c r="BS150" i="13"/>
  <c r="BS144" i="13"/>
  <c r="BS163" i="13"/>
  <c r="BS161" i="13"/>
  <c r="BS132" i="13"/>
  <c r="BS153" i="13"/>
  <c r="BS141" i="13"/>
  <c r="BS129" i="13"/>
  <c r="BS112" i="13"/>
  <c r="BS122" i="13"/>
  <c r="BS110" i="13"/>
  <c r="BS96" i="13"/>
  <c r="BS155" i="13"/>
  <c r="BS118" i="13"/>
  <c r="BS84" i="13"/>
  <c r="BS74" i="13"/>
  <c r="BS64" i="13"/>
  <c r="BS54" i="13"/>
  <c r="BS44" i="13"/>
  <c r="BS143" i="13"/>
  <c r="BS139" i="13"/>
  <c r="BS105" i="13"/>
  <c r="BS148" i="13"/>
  <c r="BS92" i="13"/>
  <c r="BS157" i="13"/>
  <c r="BS80" i="13"/>
  <c r="BS75" i="13"/>
  <c r="BS61" i="13"/>
  <c r="BS56" i="13"/>
  <c r="BS124" i="13"/>
  <c r="BS137" i="13"/>
  <c r="BS107" i="13"/>
  <c r="BS103" i="13"/>
  <c r="BS101" i="13"/>
  <c r="BS50" i="13"/>
  <c r="BS142" i="13"/>
  <c r="BS108" i="13"/>
  <c r="BS102" i="13"/>
  <c r="BS100" i="13"/>
  <c r="BS99" i="13"/>
  <c r="BS91" i="13"/>
  <c r="BS48" i="13"/>
  <c r="BS109" i="13"/>
  <c r="BS89" i="13"/>
  <c r="BS97" i="13"/>
  <c r="BS93" i="13"/>
  <c r="BS67" i="13"/>
  <c r="BS63" i="13"/>
  <c r="BS65" i="13"/>
  <c r="BS83" i="13"/>
  <c r="BS55" i="13"/>
  <c r="BS51" i="13"/>
  <c r="BS98" i="13"/>
  <c r="BS52" i="13"/>
  <c r="BS49" i="13"/>
  <c r="BS47" i="13"/>
  <c r="BS43" i="13"/>
  <c r="BS149" i="13"/>
  <c r="BS117" i="13"/>
  <c r="BS66" i="13"/>
  <c r="BS46" i="13"/>
  <c r="BS45" i="13"/>
  <c r="BS159" i="13"/>
  <c r="BS138" i="13"/>
  <c r="BS77" i="13"/>
  <c r="BS68" i="13"/>
  <c r="BS140" i="13"/>
  <c r="BS86" i="13"/>
  <c r="BS69" i="13"/>
  <c r="BS60" i="13"/>
  <c r="BS151" i="13"/>
  <c r="BS120" i="13"/>
  <c r="BS116" i="13"/>
  <c r="BS104" i="13"/>
  <c r="BS87" i="13"/>
  <c r="BS78" i="13"/>
  <c r="BS79" i="13"/>
  <c r="BS70" i="13"/>
  <c r="BS57" i="13"/>
  <c r="BS111" i="13"/>
  <c r="BS126" i="13"/>
  <c r="BS106" i="13"/>
  <c r="BS165" i="13"/>
  <c r="BS85" i="13"/>
  <c r="BS53" i="13"/>
  <c r="BS136" i="13"/>
  <c r="BS114" i="13"/>
  <c r="BS95" i="13"/>
  <c r="BS81" i="13"/>
  <c r="BS119" i="13"/>
  <c r="BS76" i="13"/>
  <c r="BS71" i="13"/>
  <c r="BS133" i="13"/>
  <c r="BS128" i="13"/>
  <c r="BS115" i="13"/>
  <c r="BS134" i="13"/>
  <c r="BS121" i="13"/>
  <c r="BS156" i="13"/>
  <c r="BS127" i="13"/>
  <c r="BS73" i="13"/>
  <c r="BS130" i="13"/>
  <c r="BS59" i="13"/>
  <c r="BS90" i="13"/>
  <c r="BS72" i="13"/>
  <c r="BS135" i="13"/>
  <c r="BS94" i="13"/>
  <c r="BS82" i="13"/>
  <c r="BS88" i="13"/>
  <c r="BS62" i="13"/>
  <c r="BS58" i="13"/>
  <c r="BS125" i="13"/>
  <c r="L86" i="21"/>
  <c r="O87" i="21" s="1"/>
  <c r="M87" i="21" s="1"/>
  <c r="Q89" i="21"/>
  <c r="B90" i="21"/>
  <c r="L87" i="21" l="1"/>
  <c r="O88" i="21" s="1"/>
  <c r="M88" i="21" s="1"/>
  <c r="Q90" i="21"/>
  <c r="B91" i="21"/>
  <c r="L88" i="21" l="1"/>
  <c r="O89" i="21" s="1"/>
  <c r="M89" i="21" s="1"/>
  <c r="Q91" i="21"/>
  <c r="B92" i="21"/>
  <c r="L89" i="21" l="1"/>
  <c r="O90" i="21" s="1"/>
  <c r="M90" i="21" s="1"/>
  <c r="Q92" i="21"/>
  <c r="B93" i="21"/>
  <c r="L90" i="21" l="1"/>
  <c r="O91" i="21" s="1"/>
  <c r="M91" i="21" s="1"/>
  <c r="Q93" i="21"/>
  <c r="B94" i="21"/>
  <c r="L91" i="21" l="1"/>
  <c r="O92" i="21" s="1"/>
  <c r="M92" i="21" s="1"/>
  <c r="Q94" i="21"/>
  <c r="B95" i="21"/>
  <c r="L92" i="21" l="1"/>
  <c r="O93" i="21" s="1"/>
  <c r="M93" i="21" s="1"/>
  <c r="Q95" i="21"/>
  <c r="B96" i="21"/>
  <c r="L93" i="21" l="1"/>
  <c r="O94" i="21" s="1"/>
  <c r="M94" i="21" s="1"/>
  <c r="Q96" i="21"/>
  <c r="B97" i="21"/>
  <c r="L94" i="21" l="1"/>
  <c r="O95" i="21" s="1"/>
  <c r="M95" i="21" s="1"/>
  <c r="Q97" i="21"/>
  <c r="B98" i="21"/>
  <c r="L95" i="21" l="1"/>
  <c r="O96" i="21" s="1"/>
  <c r="M96" i="21" s="1"/>
  <c r="Q98" i="21"/>
  <c r="B99" i="21"/>
  <c r="L96" i="21" l="1"/>
  <c r="O97" i="21" s="1"/>
  <c r="M97" i="21" s="1"/>
  <c r="Q99" i="21"/>
  <c r="B100" i="21"/>
  <c r="L97" i="21" l="1"/>
  <c r="O98" i="21" s="1"/>
  <c r="M98" i="21" s="1"/>
  <c r="Q100" i="21"/>
  <c r="B101" i="21"/>
  <c r="L98" i="21" l="1"/>
  <c r="O99" i="21" s="1"/>
  <c r="M99" i="21" s="1"/>
  <c r="Q101" i="21"/>
  <c r="B102" i="21"/>
  <c r="L99" i="21" l="1"/>
  <c r="O100" i="21" s="1"/>
  <c r="M100" i="21" s="1"/>
  <c r="Q102" i="21"/>
  <c r="B103" i="21"/>
  <c r="L100" i="21" l="1"/>
  <c r="O101" i="21" s="1"/>
  <c r="M101" i="21" s="1"/>
  <c r="Q103" i="21"/>
  <c r="B104" i="21"/>
  <c r="L101" i="21" l="1"/>
  <c r="O102" i="21" s="1"/>
  <c r="M102" i="21" s="1"/>
  <c r="Q104" i="21"/>
  <c r="B105" i="21"/>
  <c r="L102" i="21" l="1"/>
  <c r="O103" i="21" s="1"/>
  <c r="M103" i="21" s="1"/>
  <c r="Q105" i="21"/>
  <c r="B106" i="21"/>
  <c r="L103" i="21" l="1"/>
  <c r="O104" i="21" s="1"/>
  <c r="M104" i="21" s="1"/>
  <c r="Q106" i="21"/>
  <c r="B107" i="21"/>
  <c r="L104" i="21" l="1"/>
  <c r="O105" i="21" s="1"/>
  <c r="M105" i="21" s="1"/>
  <c r="Q107" i="21"/>
  <c r="B108" i="21"/>
  <c r="L105" i="21" l="1"/>
  <c r="O106" i="21" s="1"/>
  <c r="M106" i="21" s="1"/>
  <c r="Q108" i="21"/>
  <c r="B109" i="21"/>
  <c r="L106" i="21" l="1"/>
  <c r="O107" i="21" s="1"/>
  <c r="M107" i="21" s="1"/>
  <c r="Q109" i="21"/>
  <c r="B110" i="21"/>
  <c r="L107" i="21" l="1"/>
  <c r="O108" i="21" s="1"/>
  <c r="M108" i="21" s="1"/>
  <c r="Q110" i="21"/>
  <c r="B111" i="21"/>
  <c r="L108" i="21" l="1"/>
  <c r="O109" i="21" s="1"/>
  <c r="M109" i="21" s="1"/>
  <c r="Q111" i="21"/>
  <c r="B112" i="21"/>
  <c r="L109" i="21" l="1"/>
  <c r="O110" i="21" s="1"/>
  <c r="M110" i="21" s="1"/>
  <c r="Q112" i="21"/>
  <c r="B113" i="21"/>
  <c r="L110" i="21" l="1"/>
  <c r="O111" i="21" s="1"/>
  <c r="M111" i="21" s="1"/>
  <c r="Q113" i="21"/>
  <c r="B114" i="21"/>
  <c r="L111" i="21" l="1"/>
  <c r="O112" i="21" s="1"/>
  <c r="M112" i="21" s="1"/>
  <c r="Q114" i="21"/>
  <c r="B115" i="21"/>
  <c r="L112" i="21" l="1"/>
  <c r="O113" i="21" s="1"/>
  <c r="M113" i="21" s="1"/>
  <c r="Q115" i="21"/>
  <c r="B116" i="21"/>
  <c r="L113" i="21" l="1"/>
  <c r="O114" i="21" s="1"/>
  <c r="M114" i="21" s="1"/>
  <c r="Q116" i="21"/>
  <c r="B117" i="21"/>
  <c r="L114" i="21" l="1"/>
  <c r="O115" i="21" s="1"/>
  <c r="M115" i="21" s="1"/>
  <c r="Q117" i="21"/>
  <c r="B118" i="21"/>
  <c r="L115" i="21" l="1"/>
  <c r="O116" i="21" s="1"/>
  <c r="M116" i="21" s="1"/>
  <c r="Q118" i="21"/>
  <c r="B119" i="21"/>
  <c r="L116" i="21" l="1"/>
  <c r="O117" i="21" s="1"/>
  <c r="M117" i="21" s="1"/>
  <c r="Q119" i="21"/>
  <c r="B120" i="21"/>
  <c r="L117" i="21" l="1"/>
  <c r="O118" i="21" s="1"/>
  <c r="M118" i="21" s="1"/>
  <c r="Q120" i="21"/>
  <c r="B121" i="21"/>
  <c r="L118" i="21" l="1"/>
  <c r="O119" i="21" s="1"/>
  <c r="M119" i="21" s="1"/>
  <c r="Q121" i="21"/>
  <c r="B122" i="21"/>
  <c r="L119" i="21" l="1"/>
  <c r="O120" i="21" s="1"/>
  <c r="M120" i="21" s="1"/>
  <c r="Q122" i="21"/>
  <c r="B123" i="21"/>
  <c r="L120" i="21" l="1"/>
  <c r="O121" i="21" s="1"/>
  <c r="M121" i="21" s="1"/>
  <c r="Q123" i="21"/>
  <c r="B124" i="21"/>
  <c r="L121" i="21" l="1"/>
  <c r="O122" i="21" s="1"/>
  <c r="M122" i="21" s="1"/>
  <c r="Q124" i="21"/>
  <c r="B125" i="21"/>
  <c r="L122" i="21" l="1"/>
  <c r="O123" i="21" s="1"/>
  <c r="M123" i="21" s="1"/>
  <c r="Q125" i="21"/>
  <c r="B126" i="21"/>
  <c r="L123" i="21" l="1"/>
  <c r="O124" i="21" s="1"/>
  <c r="M124" i="21" s="1"/>
  <c r="Q126" i="21"/>
  <c r="B127" i="21"/>
  <c r="L124" i="21" l="1"/>
  <c r="O125" i="21" s="1"/>
  <c r="M125" i="21" s="1"/>
  <c r="Q127" i="21"/>
  <c r="B128" i="21"/>
  <c r="L125" i="21" l="1"/>
  <c r="O126" i="21" s="1"/>
  <c r="M126" i="21" s="1"/>
  <c r="Q128" i="21"/>
  <c r="B129" i="21"/>
  <c r="L126" i="21" l="1"/>
  <c r="O127" i="21" s="1"/>
  <c r="M127" i="21" s="1"/>
  <c r="Q129" i="21"/>
  <c r="B130" i="21"/>
  <c r="L127" i="21" l="1"/>
  <c r="O128" i="21" s="1"/>
  <c r="M128" i="21" s="1"/>
  <c r="Q130" i="21"/>
  <c r="B131" i="21"/>
  <c r="L128" i="21" l="1"/>
  <c r="O129" i="21" s="1"/>
  <c r="M129" i="21" s="1"/>
  <c r="Q131" i="21"/>
  <c r="B132" i="21"/>
  <c r="L129" i="21" l="1"/>
  <c r="O130" i="21" s="1"/>
  <c r="M130" i="21" s="1"/>
  <c r="Q132" i="21"/>
  <c r="B133" i="21"/>
  <c r="L130" i="21" l="1"/>
  <c r="O131" i="21" s="1"/>
  <c r="M131" i="21" s="1"/>
  <c r="Q133" i="21"/>
  <c r="B134" i="21"/>
  <c r="L131" i="21" l="1"/>
  <c r="O132" i="21" s="1"/>
  <c r="M132" i="21" s="1"/>
  <c r="Q134" i="21"/>
  <c r="B135" i="21"/>
  <c r="L132" i="21" l="1"/>
  <c r="O133" i="21" s="1"/>
  <c r="M133" i="21" s="1"/>
  <c r="Q135" i="21"/>
  <c r="B136" i="21"/>
  <c r="L133" i="21" l="1"/>
  <c r="O134" i="21" s="1"/>
  <c r="M134" i="21" s="1"/>
  <c r="Q136" i="21"/>
  <c r="B137" i="21"/>
  <c r="L134" i="21" l="1"/>
  <c r="O135" i="21" s="1"/>
  <c r="M135" i="21" s="1"/>
  <c r="Q137" i="21"/>
  <c r="B138" i="21"/>
  <c r="L135" i="21" l="1"/>
  <c r="O136" i="21" s="1"/>
  <c r="M136" i="21" s="1"/>
  <c r="Q138" i="21"/>
  <c r="B139" i="21"/>
  <c r="L136" i="21" l="1"/>
  <c r="O137" i="21" s="1"/>
  <c r="M137" i="21" s="1"/>
  <c r="Q139" i="21"/>
  <c r="B140" i="21"/>
  <c r="L137" i="21" l="1"/>
  <c r="O138" i="21" s="1"/>
  <c r="M138" i="21" s="1"/>
  <c r="Q140" i="21"/>
  <c r="B141" i="21"/>
  <c r="L138" i="21" l="1"/>
  <c r="O139" i="21" s="1"/>
  <c r="M139" i="21" s="1"/>
  <c r="Q141" i="21"/>
  <c r="B142" i="21"/>
  <c r="L139" i="21" l="1"/>
  <c r="O140" i="21" s="1"/>
  <c r="M140" i="21" s="1"/>
  <c r="Q142" i="21"/>
  <c r="B143" i="21"/>
  <c r="L140" i="21" l="1"/>
  <c r="O141" i="21" s="1"/>
  <c r="M141" i="21" s="1"/>
  <c r="Q143" i="21"/>
  <c r="B144" i="21"/>
  <c r="L141" i="21" l="1"/>
  <c r="O142" i="21" s="1"/>
  <c r="M142" i="21" s="1"/>
  <c r="Q144" i="21"/>
  <c r="B145" i="21"/>
  <c r="L142" i="21" l="1"/>
  <c r="O143" i="21" s="1"/>
  <c r="M143" i="21" s="1"/>
  <c r="Q145" i="21"/>
  <c r="B146" i="21"/>
  <c r="L143" i="21" l="1"/>
  <c r="O144" i="21" s="1"/>
  <c r="M144" i="21" s="1"/>
  <c r="Q146" i="21"/>
  <c r="B147" i="21"/>
  <c r="L144" i="21" l="1"/>
  <c r="O145" i="21" s="1"/>
  <c r="M145" i="21" s="1"/>
  <c r="Q147" i="21"/>
  <c r="B148" i="21"/>
  <c r="L145" i="21" l="1"/>
  <c r="O146" i="21" s="1"/>
  <c r="M146" i="21" s="1"/>
  <c r="Q148" i="21"/>
  <c r="B149" i="21"/>
  <c r="L146" i="21" l="1"/>
  <c r="O147" i="21" s="1"/>
  <c r="M147" i="21" s="1"/>
  <c r="Q149" i="21"/>
  <c r="B150" i="21"/>
  <c r="L147" i="21" l="1"/>
  <c r="O148" i="21" s="1"/>
  <c r="M148" i="21" s="1"/>
  <c r="Q150" i="21"/>
  <c r="B151" i="21"/>
  <c r="L148" i="21" l="1"/>
  <c r="O149" i="21" s="1"/>
  <c r="M149" i="21" s="1"/>
  <c r="Q151" i="21"/>
  <c r="B152" i="21"/>
  <c r="L149" i="21" l="1"/>
  <c r="O150" i="21" s="1"/>
  <c r="M150" i="21" s="1"/>
  <c r="Q152" i="21"/>
  <c r="B153" i="21"/>
  <c r="L150" i="21" l="1"/>
  <c r="O151" i="21" s="1"/>
  <c r="M151" i="21" s="1"/>
  <c r="Q153" i="21"/>
  <c r="B154" i="21"/>
  <c r="L151" i="21" l="1"/>
  <c r="O152" i="21" s="1"/>
  <c r="M152" i="21" s="1"/>
  <c r="Q154" i="21"/>
  <c r="B155" i="21"/>
  <c r="L152" i="21" l="1"/>
  <c r="O153" i="21" s="1"/>
  <c r="M153" i="21" s="1"/>
  <c r="Q155" i="21"/>
  <c r="B156" i="21"/>
  <c r="L153" i="21" l="1"/>
  <c r="O154" i="21" s="1"/>
  <c r="M154" i="21" s="1"/>
  <c r="Q156" i="21"/>
  <c r="B157" i="21"/>
  <c r="L154" i="21" l="1"/>
  <c r="O155" i="21" s="1"/>
  <c r="M155" i="21" s="1"/>
  <c r="Q157" i="21"/>
  <c r="B158" i="21"/>
  <c r="L155" i="21" l="1"/>
  <c r="O156" i="21" s="1"/>
  <c r="M156" i="21" s="1"/>
  <c r="Q158" i="21"/>
  <c r="B159" i="21"/>
  <c r="L156" i="21" l="1"/>
  <c r="O157" i="21" s="1"/>
  <c r="M157" i="21" s="1"/>
  <c r="Q159" i="21"/>
  <c r="B160" i="21"/>
  <c r="L157" i="21" l="1"/>
  <c r="O158" i="21" s="1"/>
  <c r="M158" i="21" s="1"/>
  <c r="Q160" i="21"/>
  <c r="B161" i="21"/>
  <c r="Q161" i="21" s="1"/>
  <c r="L158" i="21" l="1"/>
  <c r="O159" i="21" s="1"/>
  <c r="M159" i="21" s="1"/>
  <c r="L159" i="21" l="1"/>
  <c r="O160" i="21" s="1"/>
  <c r="M160" i="21" s="1"/>
  <c r="L160" i="21" l="1"/>
  <c r="O161" i="21" s="1"/>
  <c r="M161" i="21" s="1"/>
  <c r="L161" i="21" s="1"/>
  <c r="B13" i="13" l="1" a="1"/>
  <c r="BW20" i="13" a="1"/>
  <c r="BW20" i="13" s="1"/>
  <c r="B16" i="15" a="1"/>
  <c r="AH14" i="15" a="1"/>
  <c r="AH14" i="15" s="1"/>
  <c r="BS42" i="13" l="1"/>
  <c r="BC42" i="13"/>
  <c r="AU42" i="13"/>
  <c r="AM42" i="13"/>
  <c r="AE42" i="13"/>
  <c r="W42" i="13"/>
  <c r="O42" i="13"/>
  <c r="BR42" i="13"/>
  <c r="BJ42" i="13"/>
  <c r="BB42" i="13"/>
  <c r="AT42" i="13"/>
  <c r="AL42" i="13"/>
  <c r="AD42" i="13"/>
  <c r="V42" i="13"/>
  <c r="N42" i="13"/>
  <c r="BQ42" i="13"/>
  <c r="BI42" i="13"/>
  <c r="BA42" i="13"/>
  <c r="AS42" i="13"/>
  <c r="AK42" i="13"/>
  <c r="AC42" i="13"/>
  <c r="U42" i="13"/>
  <c r="M42" i="13"/>
  <c r="BP42" i="13"/>
  <c r="BH42" i="13"/>
  <c r="AZ42" i="13"/>
  <c r="AR42" i="13"/>
  <c r="AJ42" i="13"/>
  <c r="AB42" i="13"/>
  <c r="T42" i="13"/>
  <c r="L42" i="13"/>
  <c r="BG42" i="13"/>
  <c r="BO42" i="13"/>
  <c r="AY42" i="13"/>
  <c r="AQ42" i="13"/>
  <c r="AI42" i="13"/>
  <c r="AA42" i="13"/>
  <c r="S42" i="13"/>
  <c r="K42" i="13"/>
  <c r="BN42" i="13"/>
  <c r="BF42" i="13"/>
  <c r="AX42" i="13"/>
  <c r="AP42" i="13"/>
  <c r="AH42" i="13"/>
  <c r="Z42" i="13"/>
  <c r="R42" i="13"/>
  <c r="J42" i="13"/>
  <c r="BM42" i="13"/>
  <c r="BE42" i="13"/>
  <c r="AW42" i="13"/>
  <c r="AO42" i="13"/>
  <c r="AG42" i="13"/>
  <c r="Y42" i="13"/>
  <c r="Q42" i="13"/>
  <c r="BL42" i="13"/>
  <c r="BD42" i="13"/>
  <c r="AV42" i="13"/>
  <c r="AN42" i="13"/>
  <c r="AF42" i="13"/>
  <c r="X42" i="13"/>
  <c r="P42" i="13"/>
  <c r="BK42" i="13"/>
  <c r="BO41" i="13"/>
  <c r="BG41" i="13"/>
  <c r="AY41" i="13"/>
  <c r="AQ41" i="13"/>
  <c r="AI41" i="13"/>
  <c r="AA41" i="13"/>
  <c r="S41" i="13"/>
  <c r="K41" i="13"/>
  <c r="BN41" i="13"/>
  <c r="BF41" i="13"/>
  <c r="AX41" i="13"/>
  <c r="AP41" i="13"/>
  <c r="AH41" i="13"/>
  <c r="Z41" i="13"/>
  <c r="R41" i="13"/>
  <c r="J41" i="13"/>
  <c r="BM41" i="13"/>
  <c r="BE41" i="13"/>
  <c r="AW41" i="13"/>
  <c r="AO41" i="13"/>
  <c r="AG41" i="13"/>
  <c r="Y41" i="13"/>
  <c r="Q41" i="13"/>
  <c r="BL41" i="13"/>
  <c r="BD41" i="13"/>
  <c r="AV41" i="13"/>
  <c r="AN41" i="13"/>
  <c r="AF41" i="13"/>
  <c r="X41" i="13"/>
  <c r="P41" i="13"/>
  <c r="BS41" i="13"/>
  <c r="BK41" i="13"/>
  <c r="BC41" i="13"/>
  <c r="AU41" i="13"/>
  <c r="AM41" i="13"/>
  <c r="AE41" i="13"/>
  <c r="W41" i="13"/>
  <c r="O41" i="13"/>
  <c r="BR41" i="13"/>
  <c r="BJ41" i="13"/>
  <c r="BB41" i="13"/>
  <c r="AT41" i="13"/>
  <c r="AL41" i="13"/>
  <c r="AD41" i="13"/>
  <c r="V41" i="13"/>
  <c r="N41" i="13"/>
  <c r="BQ41" i="13"/>
  <c r="BI41" i="13"/>
  <c r="BA41" i="13"/>
  <c r="AS41" i="13"/>
  <c r="AK41" i="13"/>
  <c r="AC41" i="13"/>
  <c r="U41" i="13"/>
  <c r="M41" i="13"/>
  <c r="BP41" i="13"/>
  <c r="BH41" i="13"/>
  <c r="AZ41" i="13"/>
  <c r="AR41" i="13"/>
  <c r="AJ41" i="13"/>
  <c r="AB41" i="13"/>
  <c r="T41" i="13"/>
  <c r="L41" i="13"/>
  <c r="BM40" i="13"/>
  <c r="BE40" i="13"/>
  <c r="AW40" i="13"/>
  <c r="AO40" i="13"/>
  <c r="AG40" i="13"/>
  <c r="Y40" i="13"/>
  <c r="Q40" i="13"/>
  <c r="BS39" i="13"/>
  <c r="BK39" i="13"/>
  <c r="BC39" i="13"/>
  <c r="AU39" i="13"/>
  <c r="AM39" i="13"/>
  <c r="AE39" i="13"/>
  <c r="W39" i="13"/>
  <c r="O39" i="13"/>
  <c r="BQ38" i="13"/>
  <c r="BI38" i="13"/>
  <c r="BA38" i="13"/>
  <c r="AS38" i="13"/>
  <c r="AK38" i="13"/>
  <c r="AC38" i="13"/>
  <c r="U38" i="13"/>
  <c r="M38" i="13"/>
  <c r="BO37" i="13"/>
  <c r="BG37" i="13"/>
  <c r="AY37" i="13"/>
  <c r="AQ37" i="13"/>
  <c r="AI37" i="13"/>
  <c r="AA37" i="13"/>
  <c r="S37" i="13"/>
  <c r="K37" i="13"/>
  <c r="BM36" i="13"/>
  <c r="BE36" i="13"/>
  <c r="AW36" i="13"/>
  <c r="AO36" i="13"/>
  <c r="AG36" i="13"/>
  <c r="Y36" i="13"/>
  <c r="Q36" i="13"/>
  <c r="BS35" i="13"/>
  <c r="BK35" i="13"/>
  <c r="BC35" i="13"/>
  <c r="AU35" i="13"/>
  <c r="AM35" i="13"/>
  <c r="AE35" i="13"/>
  <c r="W35" i="13"/>
  <c r="O35" i="13"/>
  <c r="BQ34" i="13"/>
  <c r="BI34" i="13"/>
  <c r="BA34" i="13"/>
  <c r="AS34" i="13"/>
  <c r="AK34" i="13"/>
  <c r="AC34" i="13"/>
  <c r="U34" i="13"/>
  <c r="M34" i="13"/>
  <c r="BO33" i="13"/>
  <c r="BG33" i="13"/>
  <c r="AY33" i="13"/>
  <c r="AQ33" i="13"/>
  <c r="AI33" i="13"/>
  <c r="AA33" i="13"/>
  <c r="S33" i="13"/>
  <c r="K33" i="13"/>
  <c r="BM32" i="13"/>
  <c r="BE32" i="13"/>
  <c r="AW32" i="13"/>
  <c r="AO32" i="13"/>
  <c r="AG32" i="13"/>
  <c r="Y32" i="13"/>
  <c r="Q32" i="13"/>
  <c r="BS31" i="13"/>
  <c r="BK31" i="13"/>
  <c r="BC31" i="13"/>
  <c r="AU31" i="13"/>
  <c r="AM31" i="13"/>
  <c r="AE31" i="13"/>
  <c r="W31" i="13"/>
  <c r="O31" i="13"/>
  <c r="BQ30" i="13"/>
  <c r="BL40" i="13"/>
  <c r="BD40" i="13"/>
  <c r="AV40" i="13"/>
  <c r="AN40" i="13"/>
  <c r="AF40" i="13"/>
  <c r="X40" i="13"/>
  <c r="P40" i="13"/>
  <c r="BR39" i="13"/>
  <c r="BJ39" i="13"/>
  <c r="BB39" i="13"/>
  <c r="AT39" i="13"/>
  <c r="AL39" i="13"/>
  <c r="AD39" i="13"/>
  <c r="V39" i="13"/>
  <c r="N39" i="13"/>
  <c r="BP38" i="13"/>
  <c r="BH38" i="13"/>
  <c r="AZ38" i="13"/>
  <c r="AR38" i="13"/>
  <c r="AJ38" i="13"/>
  <c r="AB38" i="13"/>
  <c r="T38" i="13"/>
  <c r="L38" i="13"/>
  <c r="BN37" i="13"/>
  <c r="BF37" i="13"/>
  <c r="AX37" i="13"/>
  <c r="AP37" i="13"/>
  <c r="AH37" i="13"/>
  <c r="Z37" i="13"/>
  <c r="R37" i="13"/>
  <c r="J37" i="13"/>
  <c r="BL36" i="13"/>
  <c r="BD36" i="13"/>
  <c r="AV36" i="13"/>
  <c r="AN36" i="13"/>
  <c r="AF36" i="13"/>
  <c r="X36" i="13"/>
  <c r="P36" i="13"/>
  <c r="BR35" i="13"/>
  <c r="BJ35" i="13"/>
  <c r="BB35" i="13"/>
  <c r="AT35" i="13"/>
  <c r="AL35" i="13"/>
  <c r="AD35" i="13"/>
  <c r="V35" i="13"/>
  <c r="N35" i="13"/>
  <c r="BP34" i="13"/>
  <c r="BH34" i="13"/>
  <c r="AZ34" i="13"/>
  <c r="AR34" i="13"/>
  <c r="AJ34" i="13"/>
  <c r="AB34" i="13"/>
  <c r="T34" i="13"/>
  <c r="L34" i="13"/>
  <c r="BN33" i="13"/>
  <c r="BF33" i="13"/>
  <c r="AX33" i="13"/>
  <c r="AP33" i="13"/>
  <c r="AH33" i="13"/>
  <c r="Z33" i="13"/>
  <c r="R33" i="13"/>
  <c r="J33" i="13"/>
  <c r="BL32" i="13"/>
  <c r="BD32" i="13"/>
  <c r="AV32" i="13"/>
  <c r="AN32" i="13"/>
  <c r="AF32" i="13"/>
  <c r="X32" i="13"/>
  <c r="P32" i="13"/>
  <c r="BR31" i="13"/>
  <c r="BJ31" i="13"/>
  <c r="BB31" i="13"/>
  <c r="AT31" i="13"/>
  <c r="AL31" i="13"/>
  <c r="AD31" i="13"/>
  <c r="V31" i="13"/>
  <c r="N31" i="13"/>
  <c r="BP30" i="13"/>
  <c r="BH30" i="13"/>
  <c r="AZ30" i="13"/>
  <c r="AR30" i="13"/>
  <c r="AJ30" i="13"/>
  <c r="AB30" i="13"/>
  <c r="T30" i="13"/>
  <c r="L30" i="13"/>
  <c r="BS40" i="13"/>
  <c r="BK40" i="13"/>
  <c r="BC40" i="13"/>
  <c r="AU40" i="13"/>
  <c r="AM40" i="13"/>
  <c r="AE40" i="13"/>
  <c r="W40" i="13"/>
  <c r="O40" i="13"/>
  <c r="BQ39" i="13"/>
  <c r="BI39" i="13"/>
  <c r="BA39" i="13"/>
  <c r="AS39" i="13"/>
  <c r="AK39" i="13"/>
  <c r="AC39" i="13"/>
  <c r="U39" i="13"/>
  <c r="M39" i="13"/>
  <c r="BO38" i="13"/>
  <c r="BG38" i="13"/>
  <c r="AY38" i="13"/>
  <c r="AQ38" i="13"/>
  <c r="AI38" i="13"/>
  <c r="AA38" i="13"/>
  <c r="S38" i="13"/>
  <c r="K38" i="13"/>
  <c r="BM37" i="13"/>
  <c r="BE37" i="13"/>
  <c r="AW37" i="13"/>
  <c r="AO37" i="13"/>
  <c r="AG37" i="13"/>
  <c r="Y37" i="13"/>
  <c r="Q37" i="13"/>
  <c r="BS36" i="13"/>
  <c r="BK36" i="13"/>
  <c r="BC36" i="13"/>
  <c r="AU36" i="13"/>
  <c r="AM36" i="13"/>
  <c r="AE36" i="13"/>
  <c r="W36" i="13"/>
  <c r="O36" i="13"/>
  <c r="BQ35" i="13"/>
  <c r="BI35" i="13"/>
  <c r="BA35" i="13"/>
  <c r="AS35" i="13"/>
  <c r="AK35" i="13"/>
  <c r="AC35" i="13"/>
  <c r="U35" i="13"/>
  <c r="M35" i="13"/>
  <c r="BO34" i="13"/>
  <c r="BG34" i="13"/>
  <c r="AY34" i="13"/>
  <c r="AQ34" i="13"/>
  <c r="AI34" i="13"/>
  <c r="AA34" i="13"/>
  <c r="S34" i="13"/>
  <c r="K34" i="13"/>
  <c r="BM33" i="13"/>
  <c r="BE33" i="13"/>
  <c r="AW33" i="13"/>
  <c r="AO33" i="13"/>
  <c r="AG33" i="13"/>
  <c r="Y33" i="13"/>
  <c r="Q33" i="13"/>
  <c r="BS32" i="13"/>
  <c r="BK32" i="13"/>
  <c r="BC32" i="13"/>
  <c r="AU32" i="13"/>
  <c r="AM32" i="13"/>
  <c r="AE32" i="13"/>
  <c r="W32" i="13"/>
  <c r="O32" i="13"/>
  <c r="BQ31" i="13"/>
  <c r="BI31" i="13"/>
  <c r="BA31" i="13"/>
  <c r="AS31" i="13"/>
  <c r="AK31" i="13"/>
  <c r="AC31" i="13"/>
  <c r="U31" i="13"/>
  <c r="M31" i="13"/>
  <c r="BO30" i="13"/>
  <c r="BG30" i="13"/>
  <c r="AY30" i="13"/>
  <c r="AQ30" i="13"/>
  <c r="AI30" i="13"/>
  <c r="AA30" i="13"/>
  <c r="S30" i="13"/>
  <c r="BR40" i="13"/>
  <c r="BJ40" i="13"/>
  <c r="BB40" i="13"/>
  <c r="AT40" i="13"/>
  <c r="AL40" i="13"/>
  <c r="AD40" i="13"/>
  <c r="V40" i="13"/>
  <c r="N40" i="13"/>
  <c r="BP39" i="13"/>
  <c r="BH39" i="13"/>
  <c r="AZ39" i="13"/>
  <c r="AR39" i="13"/>
  <c r="AJ39" i="13"/>
  <c r="AB39" i="13"/>
  <c r="T39" i="13"/>
  <c r="L39" i="13"/>
  <c r="BN38" i="13"/>
  <c r="BF38" i="13"/>
  <c r="AX38" i="13"/>
  <c r="AP38" i="13"/>
  <c r="AH38" i="13"/>
  <c r="Z38" i="13"/>
  <c r="R38" i="13"/>
  <c r="J38" i="13"/>
  <c r="BL37" i="13"/>
  <c r="BD37" i="13"/>
  <c r="AV37" i="13"/>
  <c r="AN37" i="13"/>
  <c r="AF37" i="13"/>
  <c r="X37" i="13"/>
  <c r="P37" i="13"/>
  <c r="BR36" i="13"/>
  <c r="BJ36" i="13"/>
  <c r="BB36" i="13"/>
  <c r="AT36" i="13"/>
  <c r="AL36" i="13"/>
  <c r="AD36" i="13"/>
  <c r="V36" i="13"/>
  <c r="N36" i="13"/>
  <c r="BP35" i="13"/>
  <c r="BH35" i="13"/>
  <c r="AZ35" i="13"/>
  <c r="AR35" i="13"/>
  <c r="AJ35" i="13"/>
  <c r="AB35" i="13"/>
  <c r="T35" i="13"/>
  <c r="L35" i="13"/>
  <c r="BN34" i="13"/>
  <c r="BF34" i="13"/>
  <c r="AX34" i="13"/>
  <c r="AP34" i="13"/>
  <c r="AH34" i="13"/>
  <c r="Z34" i="13"/>
  <c r="R34" i="13"/>
  <c r="J34" i="13"/>
  <c r="BL33" i="13"/>
  <c r="BD33" i="13"/>
  <c r="AV33" i="13"/>
  <c r="AN33" i="13"/>
  <c r="AF33" i="13"/>
  <c r="X33" i="13"/>
  <c r="P33" i="13"/>
  <c r="BR32" i="13"/>
  <c r="BJ32" i="13"/>
  <c r="BB32" i="13"/>
  <c r="AT32" i="13"/>
  <c r="AL32" i="13"/>
  <c r="AD32" i="13"/>
  <c r="V32" i="13"/>
  <c r="N32" i="13"/>
  <c r="BP31" i="13"/>
  <c r="BH31" i="13"/>
  <c r="AZ31" i="13"/>
  <c r="AR31" i="13"/>
  <c r="AJ31" i="13"/>
  <c r="AB31" i="13"/>
  <c r="T31" i="13"/>
  <c r="L31" i="13"/>
  <c r="BN30" i="13"/>
  <c r="BF30" i="13"/>
  <c r="AX30" i="13"/>
  <c r="AP30" i="13"/>
  <c r="AH30" i="13"/>
  <c r="Z30" i="13"/>
  <c r="R30" i="13"/>
  <c r="BQ40" i="13"/>
  <c r="BI40" i="13"/>
  <c r="BA40" i="13"/>
  <c r="AS40" i="13"/>
  <c r="AK40" i="13"/>
  <c r="AC40" i="13"/>
  <c r="U40" i="13"/>
  <c r="M40" i="13"/>
  <c r="BO39" i="13"/>
  <c r="BG39" i="13"/>
  <c r="AY39" i="13"/>
  <c r="AQ39" i="13"/>
  <c r="AI39" i="13"/>
  <c r="AA39" i="13"/>
  <c r="S39" i="13"/>
  <c r="K39" i="13"/>
  <c r="BM38" i="13"/>
  <c r="BE38" i="13"/>
  <c r="AW38" i="13"/>
  <c r="AO38" i="13"/>
  <c r="AG38" i="13"/>
  <c r="Y38" i="13"/>
  <c r="Q38" i="13"/>
  <c r="BS37" i="13"/>
  <c r="BK37" i="13"/>
  <c r="BC37" i="13"/>
  <c r="AU37" i="13"/>
  <c r="AM37" i="13"/>
  <c r="AE37" i="13"/>
  <c r="W37" i="13"/>
  <c r="O37" i="13"/>
  <c r="BQ36" i="13"/>
  <c r="BI36" i="13"/>
  <c r="BA36" i="13"/>
  <c r="AS36" i="13"/>
  <c r="AK36" i="13"/>
  <c r="AC36" i="13"/>
  <c r="U36" i="13"/>
  <c r="M36" i="13"/>
  <c r="BO35" i="13"/>
  <c r="BG35" i="13"/>
  <c r="AY35" i="13"/>
  <c r="AQ35" i="13"/>
  <c r="AI35" i="13"/>
  <c r="AA35" i="13"/>
  <c r="S35" i="13"/>
  <c r="K35" i="13"/>
  <c r="BM34" i="13"/>
  <c r="BE34" i="13"/>
  <c r="AW34" i="13"/>
  <c r="AO34" i="13"/>
  <c r="AG34" i="13"/>
  <c r="Y34" i="13"/>
  <c r="Q34" i="13"/>
  <c r="BS33" i="13"/>
  <c r="BK33" i="13"/>
  <c r="BC33" i="13"/>
  <c r="AU33" i="13"/>
  <c r="AM33" i="13"/>
  <c r="AE33" i="13"/>
  <c r="W33" i="13"/>
  <c r="O33" i="13"/>
  <c r="BQ32" i="13"/>
  <c r="BI32" i="13"/>
  <c r="BA32" i="13"/>
  <c r="AS32" i="13"/>
  <c r="AK32" i="13"/>
  <c r="AC32" i="13"/>
  <c r="U32" i="13"/>
  <c r="M32" i="13"/>
  <c r="BO31" i="13"/>
  <c r="BG31" i="13"/>
  <c r="AY31" i="13"/>
  <c r="AQ31" i="13"/>
  <c r="AI31" i="13"/>
  <c r="AA31" i="13"/>
  <c r="S31" i="13"/>
  <c r="K31" i="13"/>
  <c r="BM30" i="13"/>
  <c r="BE30" i="13"/>
  <c r="AW30" i="13"/>
  <c r="AO30" i="13"/>
  <c r="AG30" i="13"/>
  <c r="Y30" i="13"/>
  <c r="Q30" i="13"/>
  <c r="BP40" i="13"/>
  <c r="BH40" i="13"/>
  <c r="AZ40" i="13"/>
  <c r="AR40" i="13"/>
  <c r="AJ40" i="13"/>
  <c r="AB40" i="13"/>
  <c r="T40" i="13"/>
  <c r="L40" i="13"/>
  <c r="BN39" i="13"/>
  <c r="BF39" i="13"/>
  <c r="AX39" i="13"/>
  <c r="AP39" i="13"/>
  <c r="AH39" i="13"/>
  <c r="Z39" i="13"/>
  <c r="R39" i="13"/>
  <c r="J39" i="13"/>
  <c r="BL38" i="13"/>
  <c r="BD38" i="13"/>
  <c r="AV38" i="13"/>
  <c r="AN38" i="13"/>
  <c r="AF38" i="13"/>
  <c r="X38" i="13"/>
  <c r="P38" i="13"/>
  <c r="BR37" i="13"/>
  <c r="BJ37" i="13"/>
  <c r="BB37" i="13"/>
  <c r="AT37" i="13"/>
  <c r="AL37" i="13"/>
  <c r="AD37" i="13"/>
  <c r="V37" i="13"/>
  <c r="N37" i="13"/>
  <c r="BP36" i="13"/>
  <c r="BH36" i="13"/>
  <c r="AZ36" i="13"/>
  <c r="AR36" i="13"/>
  <c r="AJ36" i="13"/>
  <c r="AB36" i="13"/>
  <c r="T36" i="13"/>
  <c r="L36" i="13"/>
  <c r="BN35" i="13"/>
  <c r="BF35" i="13"/>
  <c r="AX35" i="13"/>
  <c r="AP35" i="13"/>
  <c r="AH35" i="13"/>
  <c r="Z35" i="13"/>
  <c r="R35" i="13"/>
  <c r="J35" i="13"/>
  <c r="BL34" i="13"/>
  <c r="BD34" i="13"/>
  <c r="AV34" i="13"/>
  <c r="AN34" i="13"/>
  <c r="AF34" i="13"/>
  <c r="X34" i="13"/>
  <c r="P34" i="13"/>
  <c r="BR33" i="13"/>
  <c r="BJ33" i="13"/>
  <c r="BB33" i="13"/>
  <c r="AT33" i="13"/>
  <c r="AL33" i="13"/>
  <c r="AD33" i="13"/>
  <c r="V33" i="13"/>
  <c r="N33" i="13"/>
  <c r="BP32" i="13"/>
  <c r="BH32" i="13"/>
  <c r="AZ32" i="13"/>
  <c r="AR32" i="13"/>
  <c r="AJ32" i="13"/>
  <c r="AB32" i="13"/>
  <c r="T32" i="13"/>
  <c r="L32" i="13"/>
  <c r="BN31" i="13"/>
  <c r="BF31" i="13"/>
  <c r="AX31" i="13"/>
  <c r="AP31" i="13"/>
  <c r="AH31" i="13"/>
  <c r="Z31" i="13"/>
  <c r="R31" i="13"/>
  <c r="J31" i="13"/>
  <c r="BL30" i="13"/>
  <c r="BD30" i="13"/>
  <c r="AV30" i="13"/>
  <c r="AN30" i="13"/>
  <c r="AF30" i="13"/>
  <c r="X30" i="13"/>
  <c r="P30" i="13"/>
  <c r="AQ40" i="13"/>
  <c r="K40" i="13"/>
  <c r="AO39" i="13"/>
  <c r="BS38" i="13"/>
  <c r="AM38" i="13"/>
  <c r="BQ37" i="13"/>
  <c r="AK37" i="13"/>
  <c r="BO36" i="13"/>
  <c r="AI36" i="13"/>
  <c r="BM35" i="13"/>
  <c r="AG35" i="13"/>
  <c r="BK34" i="13"/>
  <c r="AE34" i="13"/>
  <c r="BI33" i="13"/>
  <c r="AC33" i="13"/>
  <c r="BG32" i="13"/>
  <c r="AA32" i="13"/>
  <c r="BE31" i="13"/>
  <c r="Y31" i="13"/>
  <c r="BI30" i="13"/>
  <c r="AL30" i="13"/>
  <c r="O30" i="13"/>
  <c r="AP40" i="13"/>
  <c r="J40" i="13"/>
  <c r="AN39" i="13"/>
  <c r="BR38" i="13"/>
  <c r="AL38" i="13"/>
  <c r="BP37" i="13"/>
  <c r="AJ37" i="13"/>
  <c r="BN36" i="13"/>
  <c r="AH36" i="13"/>
  <c r="BL35" i="13"/>
  <c r="AF35" i="13"/>
  <c r="BJ34" i="13"/>
  <c r="AD34" i="13"/>
  <c r="BH33" i="13"/>
  <c r="AB33" i="13"/>
  <c r="BF32" i="13"/>
  <c r="Z32" i="13"/>
  <c r="BD31" i="13"/>
  <c r="X31" i="13"/>
  <c r="BC30" i="13"/>
  <c r="AK30" i="13"/>
  <c r="N30" i="13"/>
  <c r="BO40" i="13"/>
  <c r="AI40" i="13"/>
  <c r="BM39" i="13"/>
  <c r="AG39" i="13"/>
  <c r="BK38" i="13"/>
  <c r="AE38" i="13"/>
  <c r="BI37" i="13"/>
  <c r="AC37" i="13"/>
  <c r="BG36" i="13"/>
  <c r="AA36" i="13"/>
  <c r="BE35" i="13"/>
  <c r="Y35" i="13"/>
  <c r="BC34" i="13"/>
  <c r="W34" i="13"/>
  <c r="BA33" i="13"/>
  <c r="U33" i="13"/>
  <c r="AY32" i="13"/>
  <c r="S32" i="13"/>
  <c r="AW31" i="13"/>
  <c r="Q31" i="13"/>
  <c r="BB30" i="13"/>
  <c r="AE30" i="13"/>
  <c r="M30" i="13"/>
  <c r="BN40" i="13"/>
  <c r="AH40" i="13"/>
  <c r="BL39" i="13"/>
  <c r="AF39" i="13"/>
  <c r="BJ38" i="13"/>
  <c r="AD38" i="13"/>
  <c r="BH37" i="13"/>
  <c r="AB37" i="13"/>
  <c r="BF36" i="13"/>
  <c r="Z36" i="13"/>
  <c r="BD35" i="13"/>
  <c r="X35" i="13"/>
  <c r="BB34" i="13"/>
  <c r="V34" i="13"/>
  <c r="AZ33" i="13"/>
  <c r="T33" i="13"/>
  <c r="AX32" i="13"/>
  <c r="R32" i="13"/>
  <c r="AV31" i="13"/>
  <c r="P31" i="13"/>
  <c r="BA30" i="13"/>
  <c r="AD30" i="13"/>
  <c r="K30" i="13"/>
  <c r="BG40" i="13"/>
  <c r="AA40" i="13"/>
  <c r="BE39" i="13"/>
  <c r="Y39" i="13"/>
  <c r="BC38" i="13"/>
  <c r="W38" i="13"/>
  <c r="BA37" i="13"/>
  <c r="U37" i="13"/>
  <c r="AY36" i="13"/>
  <c r="S36" i="13"/>
  <c r="AW35" i="13"/>
  <c r="Q35" i="13"/>
  <c r="AU34" i="13"/>
  <c r="O34" i="13"/>
  <c r="AS33" i="13"/>
  <c r="M33" i="13"/>
  <c r="AQ32" i="13"/>
  <c r="K32" i="13"/>
  <c r="AO31" i="13"/>
  <c r="BS30" i="13"/>
  <c r="AU30" i="13"/>
  <c r="AC30" i="13"/>
  <c r="J30" i="13"/>
  <c r="BF40" i="13"/>
  <c r="Z40" i="13"/>
  <c r="BD39" i="13"/>
  <c r="X39" i="13"/>
  <c r="BB38" i="13"/>
  <c r="V38" i="13"/>
  <c r="AZ37" i="13"/>
  <c r="T37" i="13"/>
  <c r="AX36" i="13"/>
  <c r="R36" i="13"/>
  <c r="AV35" i="13"/>
  <c r="P35" i="13"/>
  <c r="AT34" i="13"/>
  <c r="N34" i="13"/>
  <c r="AR33" i="13"/>
  <c r="L33" i="13"/>
  <c r="AP32" i="13"/>
  <c r="J32" i="13"/>
  <c r="AN31" i="13"/>
  <c r="BR30" i="13"/>
  <c r="AT30" i="13"/>
  <c r="W30" i="13"/>
  <c r="AY40" i="13"/>
  <c r="S40" i="13"/>
  <c r="AW39" i="13"/>
  <c r="Q39" i="13"/>
  <c r="AU38" i="13"/>
  <c r="O38" i="13"/>
  <c r="AS37" i="13"/>
  <c r="M37" i="13"/>
  <c r="AQ36" i="13"/>
  <c r="K36" i="13"/>
  <c r="AO35" i="13"/>
  <c r="BS34" i="13"/>
  <c r="AM34" i="13"/>
  <c r="BQ33" i="13"/>
  <c r="AK33" i="13"/>
  <c r="BO32" i="13"/>
  <c r="AI32" i="13"/>
  <c r="BM31" i="13"/>
  <c r="AG31" i="13"/>
  <c r="BK30" i="13"/>
  <c r="AS30" i="13"/>
  <c r="V30" i="13"/>
  <c r="AX40" i="13"/>
  <c r="R40" i="13"/>
  <c r="AV39" i="13"/>
  <c r="P39" i="13"/>
  <c r="AT38" i="13"/>
  <c r="N38" i="13"/>
  <c r="AR37" i="13"/>
  <c r="L37" i="13"/>
  <c r="AP36" i="13"/>
  <c r="J36" i="13"/>
  <c r="AN35" i="13"/>
  <c r="BR34" i="13"/>
  <c r="AL34" i="13"/>
  <c r="BP33" i="13"/>
  <c r="AJ33" i="13"/>
  <c r="BN32" i="13"/>
  <c r="AH32" i="13"/>
  <c r="BL31" i="13"/>
  <c r="AF31" i="13"/>
  <c r="BJ30" i="13"/>
  <c r="AM30" i="13"/>
  <c r="U30" i="13"/>
  <c r="BP29" i="13"/>
  <c r="BH29" i="13"/>
  <c r="AZ29" i="13"/>
  <c r="AR29" i="13"/>
  <c r="AJ29" i="13"/>
  <c r="AB29" i="13"/>
  <c r="T29" i="13"/>
  <c r="L29" i="13"/>
  <c r="BN28" i="13"/>
  <c r="BF28" i="13"/>
  <c r="AX28" i="13"/>
  <c r="AP28" i="13"/>
  <c r="AH28" i="13"/>
  <c r="Z28" i="13"/>
  <c r="R28" i="13"/>
  <c r="J28" i="13"/>
  <c r="BL27" i="13"/>
  <c r="BD27" i="13"/>
  <c r="AV27" i="13"/>
  <c r="AN27" i="13"/>
  <c r="AF27" i="13"/>
  <c r="X27" i="13"/>
  <c r="P27" i="13"/>
  <c r="BR26" i="13"/>
  <c r="BJ26" i="13"/>
  <c r="BB26" i="13"/>
  <c r="AT26" i="13"/>
  <c r="AL26" i="13"/>
  <c r="AD26" i="13"/>
  <c r="V26" i="13"/>
  <c r="N26" i="13"/>
  <c r="BP25" i="13"/>
  <c r="BH25" i="13"/>
  <c r="AZ25" i="13"/>
  <c r="AR25" i="13"/>
  <c r="AJ25" i="13"/>
  <c r="AB25" i="13"/>
  <c r="T25" i="13"/>
  <c r="L25" i="13"/>
  <c r="BN24" i="13"/>
  <c r="BF24" i="13"/>
  <c r="AX24" i="13"/>
  <c r="AP24" i="13"/>
  <c r="AH24" i="13"/>
  <c r="Z24" i="13"/>
  <c r="R24" i="13"/>
  <c r="J24" i="13"/>
  <c r="BL23" i="13"/>
  <c r="BD23" i="13"/>
  <c r="AV23" i="13"/>
  <c r="AN23" i="13"/>
  <c r="AF23" i="13"/>
  <c r="X23" i="13"/>
  <c r="P23" i="13"/>
  <c r="BR22" i="13"/>
  <c r="BJ22" i="13"/>
  <c r="BB22" i="13"/>
  <c r="AT22" i="13"/>
  <c r="AL22" i="13"/>
  <c r="AD22" i="13"/>
  <c r="V22" i="13"/>
  <c r="N22" i="13"/>
  <c r="BP21" i="13"/>
  <c r="BH21" i="13"/>
  <c r="AZ21" i="13"/>
  <c r="AR21" i="13"/>
  <c r="AJ21" i="13"/>
  <c r="AB21" i="13"/>
  <c r="T21" i="13"/>
  <c r="L21" i="13"/>
  <c r="BN20" i="13"/>
  <c r="BF20" i="13"/>
  <c r="AX20" i="13"/>
  <c r="AP20" i="13"/>
  <c r="AH20" i="13"/>
  <c r="Z20" i="13"/>
  <c r="R20" i="13"/>
  <c r="J20" i="13"/>
  <c r="BL19" i="13"/>
  <c r="BD19" i="13"/>
  <c r="AV19" i="13"/>
  <c r="AN19" i="13"/>
  <c r="AF19" i="13"/>
  <c r="X19" i="13"/>
  <c r="P19" i="13"/>
  <c r="BS29" i="13"/>
  <c r="BJ29" i="13"/>
  <c r="BA29" i="13"/>
  <c r="AQ29" i="13"/>
  <c r="AH29" i="13"/>
  <c r="Y29" i="13"/>
  <c r="P29" i="13"/>
  <c r="BQ28" i="13"/>
  <c r="BH28" i="13"/>
  <c r="AY28" i="13"/>
  <c r="AO28" i="13"/>
  <c r="AF28" i="13"/>
  <c r="W28" i="13"/>
  <c r="N28" i="13"/>
  <c r="BO27" i="13"/>
  <c r="BF27" i="13"/>
  <c r="AW27" i="13"/>
  <c r="AM27" i="13"/>
  <c r="AD27" i="13"/>
  <c r="U27" i="13"/>
  <c r="L27" i="13"/>
  <c r="BM26" i="13"/>
  <c r="BD26" i="13"/>
  <c r="AU26" i="13"/>
  <c r="AK26" i="13"/>
  <c r="AB26" i="13"/>
  <c r="S26" i="13"/>
  <c r="J26" i="13"/>
  <c r="BK25" i="13"/>
  <c r="BB25" i="13"/>
  <c r="AS25" i="13"/>
  <c r="AI25" i="13"/>
  <c r="Z25" i="13"/>
  <c r="Q25" i="13"/>
  <c r="BR24" i="13"/>
  <c r="BI24" i="13"/>
  <c r="AZ24" i="13"/>
  <c r="AQ24" i="13"/>
  <c r="AG24" i="13"/>
  <c r="X24" i="13"/>
  <c r="O24" i="13"/>
  <c r="BP23" i="13"/>
  <c r="BG23" i="13"/>
  <c r="AX23" i="13"/>
  <c r="AO23" i="13"/>
  <c r="AE23" i="13"/>
  <c r="V23" i="13"/>
  <c r="M23" i="13"/>
  <c r="BN22" i="13"/>
  <c r="BE22" i="13"/>
  <c r="AV22" i="13"/>
  <c r="AM22" i="13"/>
  <c r="AC22" i="13"/>
  <c r="T22" i="13"/>
  <c r="K22" i="13"/>
  <c r="BL21" i="13"/>
  <c r="BC21" i="13"/>
  <c r="AT21" i="13"/>
  <c r="AK21" i="13"/>
  <c r="AA21" i="13"/>
  <c r="R21" i="13"/>
  <c r="BS20" i="13"/>
  <c r="BJ20" i="13"/>
  <c r="BA20" i="13"/>
  <c r="AR20" i="13"/>
  <c r="AI20" i="13"/>
  <c r="Y20" i="13"/>
  <c r="P20" i="13"/>
  <c r="BQ19" i="13"/>
  <c r="BH19" i="13"/>
  <c r="AY19" i="13"/>
  <c r="AP19" i="13"/>
  <c r="AG19" i="13"/>
  <c r="W19" i="13"/>
  <c r="N19" i="13"/>
  <c r="BP18" i="13"/>
  <c r="BH18" i="13"/>
  <c r="AZ18" i="13"/>
  <c r="AR18" i="13"/>
  <c r="AJ18" i="13"/>
  <c r="AB18" i="13"/>
  <c r="T18" i="13"/>
  <c r="L18" i="13"/>
  <c r="BN17" i="13"/>
  <c r="BF17" i="13"/>
  <c r="BL29" i="13"/>
  <c r="BB29" i="13"/>
  <c r="AP29" i="13"/>
  <c r="AF29" i="13"/>
  <c r="V29" i="13"/>
  <c r="K29" i="13"/>
  <c r="BK28" i="13"/>
  <c r="BA28" i="13"/>
  <c r="AQ28" i="13"/>
  <c r="AE28" i="13"/>
  <c r="U28" i="13"/>
  <c r="K28" i="13"/>
  <c r="BJ27" i="13"/>
  <c r="AZ27" i="13"/>
  <c r="AP27" i="13"/>
  <c r="AE27" i="13"/>
  <c r="T27" i="13"/>
  <c r="J27" i="13"/>
  <c r="BI26" i="13"/>
  <c r="AY26" i="13"/>
  <c r="AO26" i="13"/>
  <c r="AE26" i="13"/>
  <c r="T26" i="13"/>
  <c r="BS25" i="13"/>
  <c r="BI25" i="13"/>
  <c r="AX25" i="13"/>
  <c r="AN25" i="13"/>
  <c r="AD25" i="13"/>
  <c r="S25" i="13"/>
  <c r="BS24" i="13"/>
  <c r="BH24" i="13"/>
  <c r="AW24" i="13"/>
  <c r="AM24" i="13"/>
  <c r="AC24" i="13"/>
  <c r="S24" i="13"/>
  <c r="BR23" i="13"/>
  <c r="BH23" i="13"/>
  <c r="AW23" i="13"/>
  <c r="AL23" i="13"/>
  <c r="AB23" i="13"/>
  <c r="R23" i="13"/>
  <c r="BQ22" i="13"/>
  <c r="BG22" i="13"/>
  <c r="AW22" i="13"/>
  <c r="AK22" i="13"/>
  <c r="AA22" i="13"/>
  <c r="Q22" i="13"/>
  <c r="BQ21" i="13"/>
  <c r="BF21" i="13"/>
  <c r="AV21" i="13"/>
  <c r="AL21" i="13"/>
  <c r="Z21" i="13"/>
  <c r="P21" i="13"/>
  <c r="BP20" i="13"/>
  <c r="BE20" i="13"/>
  <c r="AU20" i="13"/>
  <c r="AK20" i="13"/>
  <c r="AA20" i="13"/>
  <c r="O20" i="13"/>
  <c r="BO19" i="13"/>
  <c r="BE19" i="13"/>
  <c r="AT19" i="13"/>
  <c r="AJ19" i="13"/>
  <c r="Z19" i="13"/>
  <c r="O19" i="13"/>
  <c r="BO18" i="13"/>
  <c r="BF18" i="13"/>
  <c r="AW18" i="13"/>
  <c r="AN18" i="13"/>
  <c r="AE18" i="13"/>
  <c r="V18" i="13"/>
  <c r="M18" i="13"/>
  <c r="BM17" i="13"/>
  <c r="BD17" i="13"/>
  <c r="AV17" i="13"/>
  <c r="AN17" i="13"/>
  <c r="AF17" i="13"/>
  <c r="X17" i="13"/>
  <c r="P17" i="13"/>
  <c r="BR16" i="13"/>
  <c r="BJ16" i="13"/>
  <c r="BB16" i="13"/>
  <c r="AT16" i="13"/>
  <c r="AL16" i="13"/>
  <c r="AD16" i="13"/>
  <c r="BR29" i="13"/>
  <c r="BG29" i="13"/>
  <c r="AW29" i="13"/>
  <c r="AM29" i="13"/>
  <c r="AC29" i="13"/>
  <c r="R29" i="13"/>
  <c r="BR28" i="13"/>
  <c r="BG28" i="13"/>
  <c r="AV28" i="13"/>
  <c r="AL28" i="13"/>
  <c r="AB28" i="13"/>
  <c r="Q28" i="13"/>
  <c r="BQ27" i="13"/>
  <c r="BG27" i="13"/>
  <c r="AU27" i="13"/>
  <c r="AK27" i="13"/>
  <c r="AA27" i="13"/>
  <c r="Q27" i="13"/>
  <c r="BP26" i="13"/>
  <c r="BF26" i="13"/>
  <c r="AV26" i="13"/>
  <c r="AJ26" i="13"/>
  <c r="Z26" i="13"/>
  <c r="P26" i="13"/>
  <c r="BO25" i="13"/>
  <c r="BE25" i="13"/>
  <c r="AU25" i="13"/>
  <c r="AK25" i="13"/>
  <c r="Y25" i="13"/>
  <c r="O25" i="13"/>
  <c r="BO24" i="13"/>
  <c r="BD24" i="13"/>
  <c r="AT24" i="13"/>
  <c r="AJ24" i="13"/>
  <c r="Y24" i="13"/>
  <c r="N24" i="13"/>
  <c r="BN23" i="13"/>
  <c r="BC23" i="13"/>
  <c r="AS23" i="13"/>
  <c r="AI23" i="13"/>
  <c r="Y23" i="13"/>
  <c r="N23" i="13"/>
  <c r="BM22" i="13"/>
  <c r="BC22" i="13"/>
  <c r="AR22" i="13"/>
  <c r="AH22" i="13"/>
  <c r="X22" i="13"/>
  <c r="M22" i="13"/>
  <c r="BM21" i="13"/>
  <c r="BB21" i="13"/>
  <c r="AQ21" i="13"/>
  <c r="AG21" i="13"/>
  <c r="W21" i="13"/>
  <c r="M21" i="13"/>
  <c r="BL20" i="13"/>
  <c r="BB20" i="13"/>
  <c r="AQ20" i="13"/>
  <c r="AF20" i="13"/>
  <c r="V20" i="13"/>
  <c r="L20" i="13"/>
  <c r="BK19" i="13"/>
  <c r="BA19" i="13"/>
  <c r="AQ19" i="13"/>
  <c r="AE19" i="13"/>
  <c r="U19" i="13"/>
  <c r="K19" i="13"/>
  <c r="BL18" i="13"/>
  <c r="BC18" i="13"/>
  <c r="AT18" i="13"/>
  <c r="AK18" i="13"/>
  <c r="AA18" i="13"/>
  <c r="R18" i="13"/>
  <c r="BS17" i="13"/>
  <c r="BJ17" i="13"/>
  <c r="BA17" i="13"/>
  <c r="AS17" i="13"/>
  <c r="AK17" i="13"/>
  <c r="AC17" i="13"/>
  <c r="U17" i="13"/>
  <c r="M17" i="13"/>
  <c r="BO16" i="13"/>
  <c r="BG16" i="13"/>
  <c r="AY16" i="13"/>
  <c r="AQ16" i="13"/>
  <c r="AI16" i="13"/>
  <c r="AA16" i="13"/>
  <c r="S16" i="13"/>
  <c r="K16" i="13"/>
  <c r="BM15" i="13"/>
  <c r="BE15" i="13"/>
  <c r="AW15" i="13"/>
  <c r="AO15" i="13"/>
  <c r="AG15" i="13"/>
  <c r="Y15" i="13"/>
  <c r="Q15" i="13"/>
  <c r="BS14" i="13"/>
  <c r="BK14" i="13"/>
  <c r="BC14" i="13"/>
  <c r="AU14" i="13"/>
  <c r="AM14" i="13"/>
  <c r="AE14" i="13"/>
  <c r="W14" i="13"/>
  <c r="O14" i="13"/>
  <c r="BQ13" i="13"/>
  <c r="BI13" i="13"/>
  <c r="BA13" i="13"/>
  <c r="AS13" i="13"/>
  <c r="AK13" i="13"/>
  <c r="AC13" i="13"/>
  <c r="U13" i="13"/>
  <c r="M13" i="13"/>
  <c r="BQ29" i="13"/>
  <c r="BF29" i="13"/>
  <c r="AV29" i="13"/>
  <c r="AL29" i="13"/>
  <c r="AA29" i="13"/>
  <c r="Q29" i="13"/>
  <c r="BP28" i="13"/>
  <c r="BE28" i="13"/>
  <c r="AU28" i="13"/>
  <c r="AK28" i="13"/>
  <c r="AA28" i="13"/>
  <c r="P28" i="13"/>
  <c r="BE29" i="13"/>
  <c r="AO29" i="13"/>
  <c r="X29" i="13"/>
  <c r="BS28" i="13"/>
  <c r="BB28" i="13"/>
  <c r="AJ28" i="13"/>
  <c r="T28" i="13"/>
  <c r="BN27" i="13"/>
  <c r="BA27" i="13"/>
  <c r="AL27" i="13"/>
  <c r="Y27" i="13"/>
  <c r="K27" i="13"/>
  <c r="BG26" i="13"/>
  <c r="AR26" i="13"/>
  <c r="AF26" i="13"/>
  <c r="Q26" i="13"/>
  <c r="BM25" i="13"/>
  <c r="AY25" i="13"/>
  <c r="AL25" i="13"/>
  <c r="W25" i="13"/>
  <c r="J25" i="13"/>
  <c r="BE24" i="13"/>
  <c r="AR24" i="13"/>
  <c r="AD24" i="13"/>
  <c r="P24" i="13"/>
  <c r="BK23" i="13"/>
  <c r="AY23" i="13"/>
  <c r="AJ23" i="13"/>
  <c r="U23" i="13"/>
  <c r="BS22" i="13"/>
  <c r="BD22" i="13"/>
  <c r="AP22" i="13"/>
  <c r="AB22" i="13"/>
  <c r="O22" i="13"/>
  <c r="BJ21" i="13"/>
  <c r="AW21" i="13"/>
  <c r="AH21" i="13"/>
  <c r="U21" i="13"/>
  <c r="BQ20" i="13"/>
  <c r="BC20" i="13"/>
  <c r="AN20" i="13"/>
  <c r="AB20" i="13"/>
  <c r="M20" i="13"/>
  <c r="BI19" i="13"/>
  <c r="AU19" i="13"/>
  <c r="AH19" i="13"/>
  <c r="S19" i="13"/>
  <c r="BQ18" i="13"/>
  <c r="BD18" i="13"/>
  <c r="AQ18" i="13"/>
  <c r="AF18" i="13"/>
  <c r="S18" i="13"/>
  <c r="BQ17" i="13"/>
  <c r="BE17" i="13"/>
  <c r="AT17" i="13"/>
  <c r="AI17" i="13"/>
  <c r="Y17" i="13"/>
  <c r="N17" i="13"/>
  <c r="BM16" i="13"/>
  <c r="BC16" i="13"/>
  <c r="AR16" i="13"/>
  <c r="AG16" i="13"/>
  <c r="W16" i="13"/>
  <c r="N16" i="13"/>
  <c r="BO15" i="13"/>
  <c r="BF15" i="13"/>
  <c r="AV15" i="13"/>
  <c r="AM15" i="13"/>
  <c r="AD15" i="13"/>
  <c r="U15" i="13"/>
  <c r="L15" i="13"/>
  <c r="BM14" i="13"/>
  <c r="BD14" i="13"/>
  <c r="AT14" i="13"/>
  <c r="AK14" i="13"/>
  <c r="AB14" i="13"/>
  <c r="S14" i="13"/>
  <c r="J14" i="13"/>
  <c r="BK13" i="13"/>
  <c r="BB13" i="13"/>
  <c r="AR13" i="13"/>
  <c r="AI13" i="13"/>
  <c r="Z13" i="13"/>
  <c r="Q13" i="13"/>
  <c r="BC29" i="13"/>
  <c r="AK29" i="13"/>
  <c r="U29" i="13"/>
  <c r="BM28" i="13"/>
  <c r="AW28" i="13"/>
  <c r="AG28" i="13"/>
  <c r="O28" i="13"/>
  <c r="BK27" i="13"/>
  <c r="AX27" i="13"/>
  <c r="AI27" i="13"/>
  <c r="V27" i="13"/>
  <c r="BQ26" i="13"/>
  <c r="BC26" i="13"/>
  <c r="AP26" i="13"/>
  <c r="AA26" i="13"/>
  <c r="M26" i="13"/>
  <c r="BJ25" i="13"/>
  <c r="AV25" i="13"/>
  <c r="AG25" i="13"/>
  <c r="U25" i="13"/>
  <c r="BP24" i="13"/>
  <c r="BB24" i="13"/>
  <c r="AN24" i="13"/>
  <c r="AA24" i="13"/>
  <c r="L24" i="13"/>
  <c r="BI23" i="13"/>
  <c r="AT23" i="13"/>
  <c r="AG23" i="13"/>
  <c r="S23" i="13"/>
  <c r="BO22" i="13"/>
  <c r="AZ22" i="13"/>
  <c r="AN22" i="13"/>
  <c r="Y22" i="13"/>
  <c r="J22" i="13"/>
  <c r="BG21" i="13"/>
  <c r="AS21" i="13"/>
  <c r="AE21" i="13"/>
  <c r="Q21" i="13"/>
  <c r="BM20" i="13"/>
  <c r="AY20" i="13"/>
  <c r="AL20" i="13"/>
  <c r="W20" i="13"/>
  <c r="BS19" i="13"/>
  <c r="BF19" i="13"/>
  <c r="AR19" i="13"/>
  <c r="AC19" i="13"/>
  <c r="Q19" i="13"/>
  <c r="BM18" i="13"/>
  <c r="BA18" i="13"/>
  <c r="AO18" i="13"/>
  <c r="AC18" i="13"/>
  <c r="P18" i="13"/>
  <c r="BO17" i="13"/>
  <c r="BB17" i="13"/>
  <c r="AQ17" i="13"/>
  <c r="AG17" i="13"/>
  <c r="V17" i="13"/>
  <c r="K17" i="13"/>
  <c r="BK16" i="13"/>
  <c r="AZ16" i="13"/>
  <c r="AO16" i="13"/>
  <c r="AE16" i="13"/>
  <c r="U16" i="13"/>
  <c r="L16" i="13"/>
  <c r="BL15" i="13"/>
  <c r="BC15" i="13"/>
  <c r="AT15" i="13"/>
  <c r="AK15" i="13"/>
  <c r="AB15" i="13"/>
  <c r="S15" i="13"/>
  <c r="J15" i="13"/>
  <c r="BJ14" i="13"/>
  <c r="BA14" i="13"/>
  <c r="AR14" i="13"/>
  <c r="AI14" i="13"/>
  <c r="Z14" i="13"/>
  <c r="Q14" i="13"/>
  <c r="BR13" i="13"/>
  <c r="BH13" i="13"/>
  <c r="AY13" i="13"/>
  <c r="AP13" i="13"/>
  <c r="AG13" i="13"/>
  <c r="X13" i="13"/>
  <c r="O13" i="13"/>
  <c r="AX29" i="13"/>
  <c r="BO29" i="13"/>
  <c r="AY29" i="13"/>
  <c r="AI29" i="13"/>
  <c r="S29" i="13"/>
  <c r="BL28" i="13"/>
  <c r="AT28" i="13"/>
  <c r="AD28" i="13"/>
  <c r="M28" i="13"/>
  <c r="BI27" i="13"/>
  <c r="AT27" i="13"/>
  <c r="AH27" i="13"/>
  <c r="S27" i="13"/>
  <c r="BO26" i="13"/>
  <c r="BA26" i="13"/>
  <c r="AN26" i="13"/>
  <c r="Y26" i="13"/>
  <c r="L26" i="13"/>
  <c r="BG25" i="13"/>
  <c r="AT25" i="13"/>
  <c r="AF25" i="13"/>
  <c r="R25" i="13"/>
  <c r="BM24" i="13"/>
  <c r="BA24" i="13"/>
  <c r="AL24" i="13"/>
  <c r="W24" i="13"/>
  <c r="K24" i="13"/>
  <c r="BF23" i="13"/>
  <c r="AR23" i="13"/>
  <c r="AD23" i="13"/>
  <c r="Q23" i="13"/>
  <c r="BL22" i="13"/>
  <c r="AY22" i="13"/>
  <c r="AJ22" i="13"/>
  <c r="W22" i="13"/>
  <c r="BS21" i="13"/>
  <c r="BE21" i="13"/>
  <c r="AP21" i="13"/>
  <c r="AD21" i="13"/>
  <c r="O21" i="13"/>
  <c r="BK20" i="13"/>
  <c r="AW20" i="13"/>
  <c r="AJ20" i="13"/>
  <c r="U20" i="13"/>
  <c r="BR19" i="13"/>
  <c r="BC19" i="13"/>
  <c r="AO19" i="13"/>
  <c r="AB19" i="13"/>
  <c r="M19" i="13"/>
  <c r="BK18" i="13"/>
  <c r="AY18" i="13"/>
  <c r="AM18" i="13"/>
  <c r="Z18" i="13"/>
  <c r="O18" i="13"/>
  <c r="BL17" i="13"/>
  <c r="AZ17" i="13"/>
  <c r="AP17" i="13"/>
  <c r="AE17" i="13"/>
  <c r="T17" i="13"/>
  <c r="J17" i="13"/>
  <c r="BI16" i="13"/>
  <c r="AX16" i="13"/>
  <c r="AN16" i="13"/>
  <c r="AC16" i="13"/>
  <c r="T16" i="13"/>
  <c r="J16" i="13"/>
  <c r="BK15" i="13"/>
  <c r="BB15" i="13"/>
  <c r="AS15" i="13"/>
  <c r="AJ15" i="13"/>
  <c r="AA15" i="13"/>
  <c r="R15" i="13"/>
  <c r="BR14" i="13"/>
  <c r="BI14" i="13"/>
  <c r="AZ14" i="13"/>
  <c r="AQ14" i="13"/>
  <c r="AH14" i="13"/>
  <c r="Y14" i="13"/>
  <c r="P14" i="13"/>
  <c r="BP13" i="13"/>
  <c r="BG13" i="13"/>
  <c r="AX13" i="13"/>
  <c r="AO13" i="13"/>
  <c r="AF13" i="13"/>
  <c r="W13" i="13"/>
  <c r="N13" i="13"/>
  <c r="BN29" i="13"/>
  <c r="AG29" i="13"/>
  <c r="AT29" i="13"/>
  <c r="N29" i="13"/>
  <c r="AZ28" i="13"/>
  <c r="X28" i="13"/>
  <c r="BH27" i="13"/>
  <c r="AO27" i="13"/>
  <c r="O27" i="13"/>
  <c r="BE26" i="13"/>
  <c r="AH26" i="13"/>
  <c r="K26" i="13"/>
  <c r="BA25" i="13"/>
  <c r="AC25" i="13"/>
  <c r="BQ24" i="13"/>
  <c r="AU24" i="13"/>
  <c r="V24" i="13"/>
  <c r="BM23" i="13"/>
  <c r="AP23" i="13"/>
  <c r="T23" i="13"/>
  <c r="BH22" i="13"/>
  <c r="AI22" i="13"/>
  <c r="P22" i="13"/>
  <c r="BA21" i="13"/>
  <c r="AF21" i="13"/>
  <c r="J21" i="13"/>
  <c r="AV20" i="13"/>
  <c r="AC20" i="13"/>
  <c r="BN19" i="13"/>
  <c r="AS19" i="13"/>
  <c r="V19" i="13"/>
  <c r="BJ18" i="13"/>
  <c r="AS18" i="13"/>
  <c r="X18" i="13"/>
  <c r="BP17" i="13"/>
  <c r="AW17" i="13"/>
  <c r="AD17" i="13"/>
  <c r="O17" i="13"/>
  <c r="BF16" i="13"/>
  <c r="AP16" i="13"/>
  <c r="Y16" i="13"/>
  <c r="BS15" i="13"/>
  <c r="BG15" i="13"/>
  <c r="AQ15" i="13"/>
  <c r="AC15" i="13"/>
  <c r="N15" i="13"/>
  <c r="BH14" i="13"/>
  <c r="AV14" i="13"/>
  <c r="AF14" i="13"/>
  <c r="R14" i="13"/>
  <c r="BM13" i="13"/>
  <c r="AW13" i="13"/>
  <c r="AJ13" i="13"/>
  <c r="T13" i="13"/>
  <c r="AN29" i="13"/>
  <c r="J29" i="13"/>
  <c r="AR28" i="13"/>
  <c r="S28" i="13"/>
  <c r="BC27" i="13"/>
  <c r="AG27" i="13"/>
  <c r="M27" i="13"/>
  <c r="AX26" i="13"/>
  <c r="AC26" i="13"/>
  <c r="BQ25" i="13"/>
  <c r="AQ25" i="13"/>
  <c r="X25" i="13"/>
  <c r="BK24" i="13"/>
  <c r="AO24" i="13"/>
  <c r="T24" i="13"/>
  <c r="BE23" i="13"/>
  <c r="AK23" i="13"/>
  <c r="L23" i="13"/>
  <c r="BA22" i="13"/>
  <c r="AF22" i="13"/>
  <c r="BR21" i="13"/>
  <c r="AX21" i="13"/>
  <c r="Y21" i="13"/>
  <c r="BO20" i="13"/>
  <c r="AS20" i="13"/>
  <c r="T20" i="13"/>
  <c r="BJ19" i="13"/>
  <c r="AL19" i="13"/>
  <c r="R19" i="13"/>
  <c r="BG18" i="13"/>
  <c r="AL18" i="13"/>
  <c r="U18" i="13"/>
  <c r="BI17" i="13"/>
  <c r="AR17" i="13"/>
  <c r="AA17" i="13"/>
  <c r="BS16" i="13"/>
  <c r="BD16" i="13"/>
  <c r="AK16" i="13"/>
  <c r="V16" i="13"/>
  <c r="BQ15" i="13"/>
  <c r="BA15" i="13"/>
  <c r="AN15" i="13"/>
  <c r="X15" i="13"/>
  <c r="K15" i="13"/>
  <c r="BF14" i="13"/>
  <c r="AP14" i="13"/>
  <c r="AC14" i="13"/>
  <c r="M14" i="13"/>
  <c r="BJ13" i="13"/>
  <c r="AU13" i="13"/>
  <c r="AE13" i="13"/>
  <c r="R13" i="13"/>
  <c r="BM29" i="13"/>
  <c r="AE29" i="13"/>
  <c r="BO28" i="13"/>
  <c r="AN28" i="13"/>
  <c r="L28" i="13"/>
  <c r="BB27" i="13"/>
  <c r="AC27" i="13"/>
  <c r="BS26" i="13"/>
  <c r="AW26" i="13"/>
  <c r="X26" i="13"/>
  <c r="BN25" i="13"/>
  <c r="AP25" i="13"/>
  <c r="V25" i="13"/>
  <c r="BJ24" i="13"/>
  <c r="AK24" i="13"/>
  <c r="Q24" i="13"/>
  <c r="BB23" i="13"/>
  <c r="AH23" i="13"/>
  <c r="K23" i="13"/>
  <c r="AX22" i="13"/>
  <c r="AE22" i="13"/>
  <c r="BO21" i="13"/>
  <c r="AU21" i="13"/>
  <c r="X21" i="13"/>
  <c r="BI20" i="13"/>
  <c r="AO20" i="13"/>
  <c r="S20" i="13"/>
  <c r="BG19" i="13"/>
  <c r="AK19" i="13"/>
  <c r="L19" i="13"/>
  <c r="BE18" i="13"/>
  <c r="AI18" i="13"/>
  <c r="Q18" i="13"/>
  <c r="BH17" i="13"/>
  <c r="AO17" i="13"/>
  <c r="Z17" i="13"/>
  <c r="BQ16" i="13"/>
  <c r="BA16" i="13"/>
  <c r="AJ16" i="13"/>
  <c r="R16" i="13"/>
  <c r="BP15" i="13"/>
  <c r="AZ15" i="13"/>
  <c r="AL15" i="13"/>
  <c r="W15" i="13"/>
  <c r="BQ14" i="13"/>
  <c r="BE14" i="13"/>
  <c r="AO14" i="13"/>
  <c r="AA14" i="13"/>
  <c r="L14" i="13"/>
  <c r="BF13" i="13"/>
  <c r="AT13" i="13"/>
  <c r="AD13" i="13"/>
  <c r="P13" i="13"/>
  <c r="BI29" i="13"/>
  <c r="Z29" i="13"/>
  <c r="BI28" i="13"/>
  <c r="AI28" i="13"/>
  <c r="BR27" i="13"/>
  <c r="AS27" i="13"/>
  <c r="Z27" i="13"/>
  <c r="BL26" i="13"/>
  <c r="AQ26" i="13"/>
  <c r="U26" i="13"/>
  <c r="BF25" i="13"/>
  <c r="AM25" i="13"/>
  <c r="N25" i="13"/>
  <c r="BC24" i="13"/>
  <c r="AF24" i="13"/>
  <c r="BS23" i="13"/>
  <c r="AZ23" i="13"/>
  <c r="AA23" i="13"/>
  <c r="BP22" i="13"/>
  <c r="AS22" i="13"/>
  <c r="U22" i="13"/>
  <c r="BK21" i="13"/>
  <c r="AN21" i="13"/>
  <c r="S21" i="13"/>
  <c r="BG20" i="13"/>
  <c r="AG20" i="13"/>
  <c r="N20" i="13"/>
  <c r="AZ19" i="13"/>
  <c r="AD19" i="13"/>
  <c r="BS18" i="13"/>
  <c r="AX18" i="13"/>
  <c r="AG18" i="13"/>
  <c r="K18" i="13"/>
  <c r="BC17" i="13"/>
  <c r="AL17" i="13"/>
  <c r="S17" i="13"/>
  <c r="BN16" i="13"/>
  <c r="AV16" i="13"/>
  <c r="AF16" i="13"/>
  <c r="P16" i="13"/>
  <c r="BJ15" i="13"/>
  <c r="AX15" i="13"/>
  <c r="AH15" i="13"/>
  <c r="T15" i="13"/>
  <c r="BO14" i="13"/>
  <c r="AY14" i="13"/>
  <c r="AL14" i="13"/>
  <c r="V14" i="13"/>
  <c r="BS13" i="13"/>
  <c r="BD13" i="13"/>
  <c r="AN13" i="13"/>
  <c r="AA13" i="13"/>
  <c r="K13" i="13"/>
  <c r="BD29" i="13"/>
  <c r="W29" i="13"/>
  <c r="BD28" i="13"/>
  <c r="AC28" i="13"/>
  <c r="BP27" i="13"/>
  <c r="AR27" i="13"/>
  <c r="W27" i="13"/>
  <c r="BK26" i="13"/>
  <c r="AM26" i="13"/>
  <c r="R26" i="13"/>
  <c r="BD25" i="13"/>
  <c r="AH25" i="13"/>
  <c r="M25" i="13"/>
  <c r="AY24" i="13"/>
  <c r="AE24" i="13"/>
  <c r="BQ23" i="13"/>
  <c r="AU23" i="13"/>
  <c r="Z23" i="13"/>
  <c r="BK22" i="13"/>
  <c r="AQ22" i="13"/>
  <c r="S22" i="13"/>
  <c r="BI21" i="13"/>
  <c r="AM21" i="13"/>
  <c r="N21" i="13"/>
  <c r="BD20" i="13"/>
  <c r="AE20" i="13"/>
  <c r="K20" i="13"/>
  <c r="AX19" i="13"/>
  <c r="AA19" i="13"/>
  <c r="BR18" i="13"/>
  <c r="AV18" i="13"/>
  <c r="AD18" i="13"/>
  <c r="O29" i="13"/>
  <c r="BS27" i="13"/>
  <c r="N27" i="13"/>
  <c r="O26" i="13"/>
  <c r="P25" i="13"/>
  <c r="U24" i="13"/>
  <c r="W23" i="13"/>
  <c r="Z22" i="13"/>
  <c r="AC21" i="13"/>
  <c r="AD20" i="13"/>
  <c r="AI19" i="13"/>
  <c r="AP18" i="13"/>
  <c r="BG17" i="13"/>
  <c r="W17" i="13"/>
  <c r="AW16" i="13"/>
  <c r="Q16" i="13"/>
  <c r="AY15" i="13"/>
  <c r="V15" i="13"/>
  <c r="BB14" i="13"/>
  <c r="X14" i="13"/>
  <c r="BE13" i="13"/>
  <c r="AB13" i="13"/>
  <c r="M29" i="13"/>
  <c r="BM27" i="13"/>
  <c r="BN26" i="13"/>
  <c r="BR25" i="13"/>
  <c r="K25" i="13"/>
  <c r="M24" i="13"/>
  <c r="O23" i="13"/>
  <c r="R22" i="13"/>
  <c r="V21" i="13"/>
  <c r="X20" i="13"/>
  <c r="Y19" i="13"/>
  <c r="AH18" i="13"/>
  <c r="AY17" i="13"/>
  <c r="R17" i="13"/>
  <c r="AU16" i="13"/>
  <c r="O16" i="13"/>
  <c r="AU15" i="13"/>
  <c r="P15" i="13"/>
  <c r="AX14" i="13"/>
  <c r="U14" i="13"/>
  <c r="BC13" i="13"/>
  <c r="Y13" i="13"/>
  <c r="BE27" i="13"/>
  <c r="BH26" i="13"/>
  <c r="BL24" i="13"/>
  <c r="J23" i="13"/>
  <c r="K21" i="13"/>
  <c r="T19" i="13"/>
  <c r="AX17" i="13"/>
  <c r="AS16" i="13"/>
  <c r="M16" i="13"/>
  <c r="O15" i="13"/>
  <c r="T14" i="13"/>
  <c r="V13" i="13"/>
  <c r="BL16" i="13"/>
  <c r="BJ28" i="13"/>
  <c r="BL25" i="13"/>
  <c r="BO23" i="13"/>
  <c r="L22" i="13"/>
  <c r="Q20" i="13"/>
  <c r="Y18" i="13"/>
  <c r="Q17" i="13"/>
  <c r="AR15" i="13"/>
  <c r="AW14" i="13"/>
  <c r="AZ13" i="13"/>
  <c r="AZ20" i="13"/>
  <c r="BC28" i="13"/>
  <c r="AY27" i="13"/>
  <c r="AZ26" i="13"/>
  <c r="BC25" i="13"/>
  <c r="BG24" i="13"/>
  <c r="BJ23" i="13"/>
  <c r="BI22" i="13"/>
  <c r="BN21" i="13"/>
  <c r="BR20" i="13"/>
  <c r="BP19" i="13"/>
  <c r="J19" i="13"/>
  <c r="W18" i="13"/>
  <c r="AU17" i="13"/>
  <c r="L17" i="13"/>
  <c r="AM16" i="13"/>
  <c r="BR15" i="13"/>
  <c r="AP15" i="13"/>
  <c r="M15" i="13"/>
  <c r="AS14" i="13"/>
  <c r="N14" i="13"/>
  <c r="AV13" i="13"/>
  <c r="S13" i="13"/>
  <c r="BK29" i="13"/>
  <c r="AS28" i="13"/>
  <c r="AQ27" i="13"/>
  <c r="AS26" i="13"/>
  <c r="AW25" i="13"/>
  <c r="AV24" i="13"/>
  <c r="BA23" i="13"/>
  <c r="BF22" i="13"/>
  <c r="BD21" i="13"/>
  <c r="BH20" i="13"/>
  <c r="BM19" i="13"/>
  <c r="BN18" i="13"/>
  <c r="N18" i="13"/>
  <c r="AM17" i="13"/>
  <c r="BP16" i="13"/>
  <c r="AH16" i="13"/>
  <c r="BN15" i="13"/>
  <c r="AI15" i="13"/>
  <c r="BP14" i="13"/>
  <c r="AN14" i="13"/>
  <c r="K14" i="13"/>
  <c r="AQ13" i="13"/>
  <c r="L13" i="13"/>
  <c r="AU29" i="13"/>
  <c r="AM28" i="13"/>
  <c r="AJ27" i="13"/>
  <c r="AI26" i="13"/>
  <c r="AO25" i="13"/>
  <c r="AS24" i="13"/>
  <c r="AQ23" i="13"/>
  <c r="AU22" i="13"/>
  <c r="AY21" i="13"/>
  <c r="BB19" i="13"/>
  <c r="BI18" i="13"/>
  <c r="J18" i="13"/>
  <c r="AJ17" i="13"/>
  <c r="AB16" i="13"/>
  <c r="BI15" i="13"/>
  <c r="AF15" i="13"/>
  <c r="BN14" i="13"/>
  <c r="AJ14" i="13"/>
  <c r="BO13" i="13"/>
  <c r="AM13" i="13"/>
  <c r="J13" i="13"/>
  <c r="AS29" i="13"/>
  <c r="Y28" i="13"/>
  <c r="AB27" i="13"/>
  <c r="AG26" i="13"/>
  <c r="AE25" i="13"/>
  <c r="AI24" i="13"/>
  <c r="AM23" i="13"/>
  <c r="AO22" i="13"/>
  <c r="AO21" i="13"/>
  <c r="AT20" i="13"/>
  <c r="AW19" i="13"/>
  <c r="BB18" i="13"/>
  <c r="BR17" i="13"/>
  <c r="AH17" i="13"/>
  <c r="BH16" i="13"/>
  <c r="Z16" i="13"/>
  <c r="BH15" i="13"/>
  <c r="AE15" i="13"/>
  <c r="BL14" i="13"/>
  <c r="AG14" i="13"/>
  <c r="BN13" i="13"/>
  <c r="AL13" i="13"/>
  <c r="AD29" i="13"/>
  <c r="V28" i="13"/>
  <c r="R27" i="13"/>
  <c r="W26" i="13"/>
  <c r="AA25" i="13"/>
  <c r="AB24" i="13"/>
  <c r="AC23" i="13"/>
  <c r="AG22" i="13"/>
  <c r="AI21" i="13"/>
  <c r="AM20" i="13"/>
  <c r="AM19" i="13"/>
  <c r="AU18" i="13"/>
  <c r="BK17" i="13"/>
  <c r="AB17" i="13"/>
  <c r="BE16" i="13"/>
  <c r="X16" i="13"/>
  <c r="BD15" i="13"/>
  <c r="Z15" i="13"/>
  <c r="BG14" i="13"/>
  <c r="AD14" i="13"/>
  <c r="BL13" i="13"/>
  <c r="AH13" i="13"/>
  <c r="T38" i="15"/>
  <c r="O50" i="15"/>
  <c r="N33" i="15"/>
  <c r="T47" i="15"/>
  <c r="T45" i="15"/>
  <c r="K52" i="15"/>
  <c r="M53" i="15"/>
  <c r="L32" i="15"/>
  <c r="A52" i="15"/>
  <c r="F52" i="15" s="1"/>
  <c r="S52" i="15" s="1"/>
  <c r="O51" i="15"/>
  <c r="M51" i="15"/>
  <c r="M34" i="15"/>
  <c r="T37" i="15"/>
  <c r="A53" i="15"/>
  <c r="F53" i="15" s="1"/>
  <c r="S53" i="15" s="1"/>
  <c r="P50" i="15"/>
  <c r="P33" i="15"/>
  <c r="A45" i="15"/>
  <c r="F45" i="15" s="1"/>
  <c r="S45" i="15" s="1"/>
  <c r="K34" i="15"/>
  <c r="P53" i="15"/>
  <c r="O53" i="15"/>
  <c r="N35" i="15"/>
  <c r="K47" i="15"/>
  <c r="L40" i="15"/>
  <c r="T43" i="15"/>
  <c r="T32" i="15"/>
  <c r="O38" i="15"/>
  <c r="K36" i="15"/>
  <c r="N41" i="15"/>
  <c r="L46" i="15"/>
  <c r="M48" i="15"/>
  <c r="P34" i="15"/>
  <c r="L33" i="15"/>
  <c r="T44" i="15"/>
  <c r="M36" i="15"/>
  <c r="P41" i="15"/>
  <c r="N37" i="15"/>
  <c r="T40" i="15"/>
  <c r="M32" i="15"/>
  <c r="P48" i="15"/>
  <c r="O46" i="15"/>
  <c r="T49" i="15"/>
  <c r="K33" i="15"/>
  <c r="A50" i="15"/>
  <c r="H50" i="15" s="1"/>
  <c r="R50" i="15" s="1"/>
  <c r="L34" i="15"/>
  <c r="L39" i="15"/>
  <c r="L36" i="15"/>
  <c r="T48" i="15"/>
  <c r="O47" i="15"/>
  <c r="A47" i="15"/>
  <c r="F47" i="15" s="1"/>
  <c r="S47" i="15" s="1"/>
  <c r="P49" i="15"/>
  <c r="O42" i="15"/>
  <c r="L38" i="15"/>
  <c r="O44" i="15"/>
  <c r="L48" i="15"/>
  <c r="O34" i="15"/>
  <c r="L49" i="15"/>
  <c r="K46" i="15"/>
  <c r="M40" i="15"/>
  <c r="A35" i="15"/>
  <c r="F35" i="15" s="1"/>
  <c r="S35" i="15" s="1"/>
  <c r="N51" i="15"/>
  <c r="M41" i="15"/>
  <c r="P44" i="15"/>
  <c r="T34" i="15"/>
  <c r="L51" i="15"/>
  <c r="N52" i="15"/>
  <c r="M49" i="15"/>
  <c r="O52" i="15"/>
  <c r="M39" i="15"/>
  <c r="A37" i="15"/>
  <c r="F37" i="15" s="1"/>
  <c r="S37" i="15" s="1"/>
  <c r="M35" i="15"/>
  <c r="K37" i="15"/>
  <c r="O43" i="15"/>
  <c r="T35" i="15"/>
  <c r="A36" i="15"/>
  <c r="F36" i="15" s="1"/>
  <c r="S36" i="15" s="1"/>
  <c r="K38" i="15"/>
  <c r="O39" i="15"/>
  <c r="A42" i="15"/>
  <c r="H42" i="15" s="1"/>
  <c r="R42" i="15" s="1"/>
  <c r="O49" i="15"/>
  <c r="M44" i="15"/>
  <c r="P43" i="15"/>
  <c r="P51" i="15"/>
  <c r="O37" i="15"/>
  <c r="T42" i="15"/>
  <c r="P32" i="15"/>
  <c r="L42" i="15"/>
  <c r="A51" i="15"/>
  <c r="H51" i="15" s="1"/>
  <c r="R51" i="15" s="1"/>
  <c r="N47" i="15"/>
  <c r="N38" i="15"/>
  <c r="P39" i="15"/>
  <c r="M45" i="15"/>
  <c r="T50" i="15"/>
  <c r="O33" i="15"/>
  <c r="O41" i="15"/>
  <c r="A46" i="15"/>
  <c r="H46" i="15" s="1"/>
  <c r="R46" i="15" s="1"/>
  <c r="K44" i="15"/>
  <c r="N49" i="15"/>
  <c r="T51" i="15"/>
  <c r="N46" i="15"/>
  <c r="L52" i="15"/>
  <c r="M52" i="15"/>
  <c r="M47" i="15"/>
  <c r="A40" i="15"/>
  <c r="H40" i="15" s="1"/>
  <c r="R40" i="15" s="1"/>
  <c r="P46" i="15"/>
  <c r="N50" i="15"/>
  <c r="P36" i="15"/>
  <c r="M33" i="15"/>
  <c r="K40" i="15"/>
  <c r="L41" i="15"/>
  <c r="A34" i="15"/>
  <c r="F34" i="15" s="1"/>
  <c r="S34" i="15" s="1"/>
  <c r="K39" i="15"/>
  <c r="P47" i="15"/>
  <c r="A33" i="15"/>
  <c r="F33" i="15" s="1"/>
  <c r="S33" i="15" s="1"/>
  <c r="O40" i="15"/>
  <c r="N42" i="15"/>
  <c r="A32" i="15"/>
  <c r="F32" i="15" s="1"/>
  <c r="S32" i="15" s="1"/>
  <c r="P37" i="15"/>
  <c r="O36" i="15"/>
  <c r="N36" i="15"/>
  <c r="K32" i="15"/>
  <c r="M43" i="15"/>
  <c r="L44" i="15"/>
  <c r="P45" i="15"/>
  <c r="K35" i="15"/>
  <c r="K45" i="15"/>
  <c r="N40" i="15"/>
  <c r="K48" i="15"/>
  <c r="K49" i="15"/>
  <c r="P40" i="15"/>
  <c r="T53" i="15"/>
  <c r="P52" i="15"/>
  <c r="O48" i="15"/>
  <c r="A41" i="15"/>
  <c r="F41" i="15" s="1"/>
  <c r="S41" i="15" s="1"/>
  <c r="M37" i="15"/>
  <c r="T41" i="15"/>
  <c r="M38" i="15"/>
  <c r="O32" i="15"/>
  <c r="K43" i="15"/>
  <c r="N48" i="15"/>
  <c r="T52" i="15"/>
  <c r="L43" i="15"/>
  <c r="N32" i="15"/>
  <c r="N39" i="15"/>
  <c r="N43" i="15"/>
  <c r="K53" i="15"/>
  <c r="O35" i="15"/>
  <c r="A49" i="15"/>
  <c r="F49" i="15" s="1"/>
  <c r="S49" i="15" s="1"/>
  <c r="K42" i="15"/>
  <c r="K50" i="15"/>
  <c r="M50" i="15"/>
  <c r="M46" i="15"/>
  <c r="K41" i="15"/>
  <c r="L47" i="15"/>
  <c r="P38" i="15"/>
  <c r="L53" i="15"/>
  <c r="A38" i="15"/>
  <c r="H38" i="15" s="1"/>
  <c r="R38" i="15" s="1"/>
  <c r="A39" i="15"/>
  <c r="H39" i="15" s="1"/>
  <c r="R39" i="15" s="1"/>
  <c r="T39" i="15"/>
  <c r="N44" i="15"/>
  <c r="L45" i="15"/>
  <c r="O45" i="15"/>
  <c r="N34" i="15"/>
  <c r="A43" i="15"/>
  <c r="F43" i="15" s="1"/>
  <c r="S43" i="15" s="1"/>
  <c r="K51" i="15"/>
  <c r="M42" i="15"/>
  <c r="N53" i="15"/>
  <c r="L50" i="15"/>
  <c r="L37" i="15"/>
  <c r="L35" i="15"/>
  <c r="T33" i="15"/>
  <c r="T46" i="15"/>
  <c r="T36" i="15"/>
  <c r="A44" i="15"/>
  <c r="F44" i="15" s="1"/>
  <c r="S44" i="15" s="1"/>
  <c r="P35" i="15"/>
  <c r="N45" i="15"/>
  <c r="A48" i="15"/>
  <c r="F48" i="15" s="1"/>
  <c r="S48" i="15" s="1"/>
  <c r="P42" i="15"/>
  <c r="F50" i="15"/>
  <c r="S50" i="15" s="1"/>
  <c r="H36" i="15"/>
  <c r="R36" i="15" s="1"/>
  <c r="F51" i="15"/>
  <c r="S51" i="15" s="1"/>
  <c r="H52" i="15"/>
  <c r="R52" i="15" s="1"/>
  <c r="E36" i="13"/>
  <c r="D44" i="13"/>
  <c r="E39" i="13"/>
  <c r="E34" i="13"/>
  <c r="E50" i="13"/>
  <c r="D38" i="13"/>
  <c r="D41" i="13"/>
  <c r="D48" i="13"/>
  <c r="D42" i="13"/>
  <c r="E48" i="13"/>
  <c r="E44" i="13"/>
  <c r="D30" i="13"/>
  <c r="D37" i="13"/>
  <c r="D47" i="13"/>
  <c r="E49" i="13"/>
  <c r="D50" i="13"/>
  <c r="E37" i="13"/>
  <c r="E47" i="13"/>
  <c r="F47" i="13" s="1"/>
  <c r="E38" i="13"/>
  <c r="D40" i="13"/>
  <c r="E35" i="13"/>
  <c r="E45" i="13"/>
  <c r="E43" i="13"/>
  <c r="D36" i="13"/>
  <c r="D46" i="13"/>
  <c r="E46" i="13"/>
  <c r="E30" i="13"/>
  <c r="E41" i="13"/>
  <c r="D29" i="13"/>
  <c r="D39" i="13"/>
  <c r="D49" i="13"/>
  <c r="E32" i="13"/>
  <c r="E42" i="13"/>
  <c r="D35" i="13"/>
  <c r="E29" i="13"/>
  <c r="D33" i="13"/>
  <c r="D45" i="13"/>
  <c r="D43" i="13"/>
  <c r="F43" i="13" s="1"/>
  <c r="E40" i="13"/>
  <c r="E33" i="13"/>
  <c r="D31" i="13"/>
  <c r="E31" i="13"/>
  <c r="D32" i="13"/>
  <c r="D34" i="13"/>
  <c r="F44" i="13"/>
  <c r="I43" i="13"/>
  <c r="I40" i="13"/>
  <c r="I33" i="13"/>
  <c r="I48" i="13"/>
  <c r="I32" i="13"/>
  <c r="I34" i="13"/>
  <c r="I39" i="13"/>
  <c r="I49" i="13"/>
  <c r="I50" i="13"/>
  <c r="I42" i="13"/>
  <c r="I30" i="13"/>
  <c r="I35" i="13"/>
  <c r="I41" i="13"/>
  <c r="I37" i="13"/>
  <c r="I38" i="13"/>
  <c r="I47" i="13"/>
  <c r="I46" i="13"/>
  <c r="I31" i="13"/>
  <c r="I44" i="13"/>
  <c r="I29" i="13"/>
  <c r="I36" i="13"/>
  <c r="I45" i="13"/>
  <c r="D24" i="13"/>
  <c r="E27" i="13"/>
  <c r="E19" i="13"/>
  <c r="E23" i="13"/>
  <c r="D18" i="13"/>
  <c r="E20" i="13"/>
  <c r="D15" i="13"/>
  <c r="E22" i="13"/>
  <c r="D25" i="13"/>
  <c r="D20" i="13"/>
  <c r="D22" i="13"/>
  <c r="D23" i="13"/>
  <c r="D21" i="13"/>
  <c r="D27" i="13"/>
  <c r="D16" i="13"/>
  <c r="E15" i="13"/>
  <c r="E21" i="13"/>
  <c r="E25" i="13"/>
  <c r="E18" i="13"/>
  <c r="E26" i="13"/>
  <c r="E17" i="13"/>
  <c r="E24" i="13"/>
  <c r="D19" i="13"/>
  <c r="D17" i="13"/>
  <c r="D28" i="13"/>
  <c r="E28" i="13"/>
  <c r="D26" i="13"/>
  <c r="E16" i="13"/>
  <c r="I24" i="13"/>
  <c r="I19" i="13"/>
  <c r="I15" i="13"/>
  <c r="I22" i="13"/>
  <c r="I17" i="13"/>
  <c r="I23" i="13"/>
  <c r="I27" i="13"/>
  <c r="I21" i="13"/>
  <c r="I16" i="13"/>
  <c r="I28" i="13"/>
  <c r="I25" i="13"/>
  <c r="I20" i="13"/>
  <c r="I18" i="13"/>
  <c r="I26" i="13"/>
  <c r="L19" i="15"/>
  <c r="N29" i="15"/>
  <c r="K28" i="15"/>
  <c r="T27" i="15"/>
  <c r="A26" i="15"/>
  <c r="F26" i="15" s="1"/>
  <c r="S26" i="15" s="1"/>
  <c r="P26" i="15"/>
  <c r="T30" i="15"/>
  <c r="O31" i="15"/>
  <c r="M26" i="15"/>
  <c r="N20" i="15"/>
  <c r="M21" i="15"/>
  <c r="A30" i="15"/>
  <c r="F30" i="15" s="1"/>
  <c r="S30" i="15" s="1"/>
  <c r="M23" i="15"/>
  <c r="N21" i="15"/>
  <c r="P29" i="15"/>
  <c r="O23" i="15"/>
  <c r="K23" i="15"/>
  <c r="A21" i="15"/>
  <c r="F21" i="15" s="1"/>
  <c r="S21" i="15" s="1"/>
  <c r="N18" i="15"/>
  <c r="N30" i="15"/>
  <c r="L25" i="15"/>
  <c r="L28" i="15"/>
  <c r="M27" i="15"/>
  <c r="A29" i="15"/>
  <c r="F29" i="15" s="1"/>
  <c r="S29" i="15" s="1"/>
  <c r="K24" i="15"/>
  <c r="T19" i="15"/>
  <c r="T24" i="15"/>
  <c r="M31" i="15"/>
  <c r="O24" i="15"/>
  <c r="L23" i="15"/>
  <c r="A24" i="15"/>
  <c r="F24" i="15" s="1"/>
  <c r="S24" i="15" s="1"/>
  <c r="T31" i="15"/>
  <c r="M25" i="15"/>
  <c r="L21" i="15"/>
  <c r="K26" i="15"/>
  <c r="N26" i="15"/>
  <c r="K31" i="15"/>
  <c r="K27" i="15"/>
  <c r="M28" i="15"/>
  <c r="P31" i="15"/>
  <c r="L24" i="15"/>
  <c r="K20" i="15"/>
  <c r="L27" i="15"/>
  <c r="L30" i="15"/>
  <c r="N28" i="15"/>
  <c r="A25" i="15"/>
  <c r="H25" i="15" s="1"/>
  <c r="R25" i="15" s="1"/>
  <c r="P28" i="15"/>
  <c r="K25" i="15"/>
  <c r="N31" i="15"/>
  <c r="L26" i="15"/>
  <c r="O19" i="15"/>
  <c r="M19" i="15"/>
  <c r="K19" i="15"/>
  <c r="K18" i="15"/>
  <c r="M30" i="15"/>
  <c r="L18" i="15"/>
  <c r="M18" i="15"/>
  <c r="T23" i="15"/>
  <c r="P19" i="15"/>
  <c r="O18" i="15"/>
  <c r="P22" i="15"/>
  <c r="T28" i="15"/>
  <c r="L31" i="15"/>
  <c r="P27" i="15"/>
  <c r="O27" i="15"/>
  <c r="T21" i="15"/>
  <c r="M20" i="15"/>
  <c r="O30" i="15"/>
  <c r="P30" i="15"/>
  <c r="P18" i="15"/>
  <c r="T29" i="15"/>
  <c r="M29" i="15"/>
  <c r="O25" i="15"/>
  <c r="A28" i="15"/>
  <c r="F28" i="15" s="1"/>
  <c r="S28" i="15" s="1"/>
  <c r="K29" i="15"/>
  <c r="O26" i="15"/>
  <c r="T22" i="15"/>
  <c r="T25" i="15"/>
  <c r="L29" i="15"/>
  <c r="A22" i="15"/>
  <c r="H22" i="15" s="1"/>
  <c r="R22" i="15" s="1"/>
  <c r="T18" i="15"/>
  <c r="O20" i="15"/>
  <c r="N25" i="15"/>
  <c r="A27" i="15"/>
  <c r="H27" i="15" s="1"/>
  <c r="R27" i="15" s="1"/>
  <c r="L20" i="15"/>
  <c r="M24" i="15"/>
  <c r="T20" i="15"/>
  <c r="K22" i="15"/>
  <c r="M22" i="15"/>
  <c r="A18" i="15"/>
  <c r="F18" i="15" s="1"/>
  <c r="S18" i="15" s="1"/>
  <c r="K21" i="15"/>
  <c r="P24" i="15"/>
  <c r="N23" i="15"/>
  <c r="O22" i="15"/>
  <c r="O21" i="15"/>
  <c r="A23" i="15"/>
  <c r="H23" i="15" s="1"/>
  <c r="R23" i="15" s="1"/>
  <c r="N22" i="15"/>
  <c r="A19" i="15"/>
  <c r="H19" i="15" s="1"/>
  <c r="R19" i="15" s="1"/>
  <c r="P21" i="15"/>
  <c r="T26" i="15"/>
  <c r="P25" i="15"/>
  <c r="K30" i="15"/>
  <c r="P20" i="15"/>
  <c r="A31" i="15"/>
  <c r="F31" i="15" s="1"/>
  <c r="S31" i="15" s="1"/>
  <c r="O29" i="15"/>
  <c r="N27" i="15"/>
  <c r="P23" i="15"/>
  <c r="N19" i="15"/>
  <c r="N24" i="15"/>
  <c r="O28" i="15"/>
  <c r="L22" i="15"/>
  <c r="A20" i="15"/>
  <c r="H20" i="15" s="1"/>
  <c r="R20" i="15" s="1"/>
  <c r="I14" i="13"/>
  <c r="I13" i="13"/>
  <c r="O17" i="15"/>
  <c r="M17" i="15"/>
  <c r="P17" i="15"/>
  <c r="N17" i="15"/>
  <c r="L17" i="15"/>
  <c r="K17" i="15"/>
  <c r="A17" i="15"/>
  <c r="F17" i="15" s="1"/>
  <c r="B16" i="15"/>
  <c r="T17" i="15"/>
  <c r="E14" i="13"/>
  <c r="E13" i="13"/>
  <c r="D14" i="13"/>
  <c r="D13" i="13"/>
  <c r="B13" i="13"/>
  <c r="H45" i="15" l="1"/>
  <c r="R45" i="15" s="1"/>
  <c r="H37" i="15"/>
  <c r="R37" i="15" s="1"/>
  <c r="H35" i="15"/>
  <c r="R35" i="15" s="1"/>
  <c r="F32" i="13"/>
  <c r="F38" i="15"/>
  <c r="S38" i="15" s="1"/>
  <c r="H41" i="15"/>
  <c r="R41" i="15" s="1"/>
  <c r="F23" i="13"/>
  <c r="F39" i="13"/>
  <c r="F36" i="13"/>
  <c r="F31" i="13"/>
  <c r="F17" i="13"/>
  <c r="F46" i="15"/>
  <c r="S46" i="15" s="1"/>
  <c r="F39" i="15"/>
  <c r="S39" i="15" s="1"/>
  <c r="H32" i="15"/>
  <c r="R32" i="15" s="1"/>
  <c r="H28" i="15"/>
  <c r="R28" i="15" s="1"/>
  <c r="H48" i="15"/>
  <c r="R48" i="15" s="1"/>
  <c r="H33" i="15"/>
  <c r="R33" i="15" s="1"/>
  <c r="H34" i="15"/>
  <c r="R34" i="15" s="1"/>
  <c r="H47" i="15"/>
  <c r="R47" i="15" s="1"/>
  <c r="F49" i="13"/>
  <c r="F28" i="13"/>
  <c r="F27" i="13"/>
  <c r="F40" i="13"/>
  <c r="F35" i="13"/>
  <c r="F24" i="13"/>
  <c r="F33" i="13"/>
  <c r="F37" i="13"/>
  <c r="H37" i="13"/>
  <c r="E40" i="15" s="1"/>
  <c r="Q40" i="15" s="1"/>
  <c r="H33" i="13"/>
  <c r="E36" i="15" s="1"/>
  <c r="Q36" i="15" s="1"/>
  <c r="F29" i="13"/>
  <c r="F45" i="13"/>
  <c r="F38" i="13"/>
  <c r="F19" i="13"/>
  <c r="F50" i="13"/>
  <c r="F42" i="15"/>
  <c r="S42" i="15" s="1"/>
  <c r="H44" i="15"/>
  <c r="R44" i="15" s="1"/>
  <c r="H53" i="15"/>
  <c r="R53" i="15" s="1"/>
  <c r="H34" i="13"/>
  <c r="E37" i="15" s="1"/>
  <c r="I37" i="15" s="1"/>
  <c r="H32" i="13"/>
  <c r="E35" i="15" s="1"/>
  <c r="Q35" i="15" s="1"/>
  <c r="F46" i="13"/>
  <c r="H43" i="15"/>
  <c r="R43" i="15" s="1"/>
  <c r="F40" i="15"/>
  <c r="S40" i="15" s="1"/>
  <c r="H39" i="13"/>
  <c r="E42" i="15" s="1"/>
  <c r="I42" i="15" s="1"/>
  <c r="H31" i="13"/>
  <c r="E34" i="15" s="1"/>
  <c r="Q34" i="15" s="1"/>
  <c r="F22" i="13"/>
  <c r="H29" i="13"/>
  <c r="E32" i="15" s="1"/>
  <c r="Q32" i="15" s="1"/>
  <c r="H38" i="13"/>
  <c r="E41" i="15" s="1"/>
  <c r="H30" i="13"/>
  <c r="E33" i="15" s="1"/>
  <c r="Q33" i="15" s="1"/>
  <c r="H35" i="13"/>
  <c r="E38" i="15" s="1"/>
  <c r="H49" i="15"/>
  <c r="R49" i="15" s="1"/>
  <c r="F25" i="15"/>
  <c r="S25" i="15" s="1"/>
  <c r="H29" i="15"/>
  <c r="R29" i="15" s="1"/>
  <c r="H26" i="15"/>
  <c r="R26" i="15" s="1"/>
  <c r="F20" i="13"/>
  <c r="H36" i="13"/>
  <c r="E39" i="15" s="1"/>
  <c r="H40" i="13"/>
  <c r="E43" i="15" s="1"/>
  <c r="Q43" i="15" s="1"/>
  <c r="F48" i="13"/>
  <c r="F41" i="13"/>
  <c r="H18" i="15"/>
  <c r="R18" i="15" s="1"/>
  <c r="H49" i="13"/>
  <c r="E52" i="15" s="1"/>
  <c r="I52" i="15" s="1"/>
  <c r="H42" i="13"/>
  <c r="E45" i="15" s="1"/>
  <c r="Q45" i="15" s="1"/>
  <c r="F26" i="13"/>
  <c r="H45" i="13"/>
  <c r="E48" i="15" s="1"/>
  <c r="Q48" i="15" s="1"/>
  <c r="F42" i="13"/>
  <c r="F15" i="13"/>
  <c r="F25" i="13"/>
  <c r="H47" i="13"/>
  <c r="E50" i="15" s="1"/>
  <c r="G50" i="15" s="1"/>
  <c r="F16" i="13"/>
  <c r="F30" i="13"/>
  <c r="F21" i="13"/>
  <c r="H48" i="13"/>
  <c r="E51" i="15" s="1"/>
  <c r="G51" i="15" s="1"/>
  <c r="H43" i="13"/>
  <c r="E46" i="15" s="1"/>
  <c r="I46" i="15" s="1"/>
  <c r="H46" i="13"/>
  <c r="E49" i="15" s="1"/>
  <c r="H44" i="13"/>
  <c r="E47" i="15" s="1"/>
  <c r="F34" i="13"/>
  <c r="H41" i="13"/>
  <c r="E44" i="15" s="1"/>
  <c r="Q44" i="15" s="1"/>
  <c r="H50" i="13"/>
  <c r="E53" i="15" s="1"/>
  <c r="Q53" i="15" s="1"/>
  <c r="H23" i="13"/>
  <c r="E26" i="15" s="1"/>
  <c r="Q26" i="15" s="1"/>
  <c r="H19" i="13"/>
  <c r="E22" i="15" s="1"/>
  <c r="Q22" i="15" s="1"/>
  <c r="H25" i="13"/>
  <c r="E28" i="15" s="1"/>
  <c r="Q28" i="15" s="1"/>
  <c r="H18" i="13"/>
  <c r="E21" i="15" s="1"/>
  <c r="G21" i="15" s="1"/>
  <c r="H20" i="13"/>
  <c r="E23" i="15" s="1"/>
  <c r="Q23" i="15" s="1"/>
  <c r="H17" i="13"/>
  <c r="E20" i="15" s="1"/>
  <c r="Q20" i="15" s="1"/>
  <c r="H22" i="13"/>
  <c r="E25" i="15" s="1"/>
  <c r="Q25" i="15" s="1"/>
  <c r="H15" i="13"/>
  <c r="E18" i="15" s="1"/>
  <c r="Q18" i="15" s="1"/>
  <c r="H16" i="13"/>
  <c r="E19" i="15" s="1"/>
  <c r="Q19" i="15" s="1"/>
  <c r="H26" i="13"/>
  <c r="E29" i="15" s="1"/>
  <c r="Q29" i="15" s="1"/>
  <c r="H27" i="13"/>
  <c r="E30" i="15" s="1"/>
  <c r="Q30" i="15" s="1"/>
  <c r="H28" i="13"/>
  <c r="E31" i="15" s="1"/>
  <c r="Q31" i="15" s="1"/>
  <c r="H21" i="13"/>
  <c r="E24" i="15" s="1"/>
  <c r="Q24" i="15" s="1"/>
  <c r="H24" i="13"/>
  <c r="E27" i="15" s="1"/>
  <c r="Q27" i="15" s="1"/>
  <c r="F23" i="15"/>
  <c r="S23" i="15" s="1"/>
  <c r="F19" i="15"/>
  <c r="S19" i="15" s="1"/>
  <c r="F22" i="15"/>
  <c r="S22" i="15" s="1"/>
  <c r="F18" i="13"/>
  <c r="H21" i="15"/>
  <c r="R21" i="15" s="1"/>
  <c r="F13" i="13"/>
  <c r="F14" i="13"/>
  <c r="F20" i="15"/>
  <c r="H31" i="15"/>
  <c r="H30" i="15"/>
  <c r="H24" i="15"/>
  <c r="H17" i="15"/>
  <c r="R17" i="15" s="1"/>
  <c r="F27" i="15"/>
  <c r="S17" i="15"/>
  <c r="H13" i="13"/>
  <c r="E16" i="15" s="1"/>
  <c r="Q16" i="15" s="1"/>
  <c r="P16" i="15"/>
  <c r="K16" i="15"/>
  <c r="O16" i="15"/>
  <c r="M16" i="15"/>
  <c r="L16" i="15"/>
  <c r="T16" i="15"/>
  <c r="N16" i="15"/>
  <c r="H14" i="13"/>
  <c r="E17" i="15" s="1"/>
  <c r="Q17" i="15" s="1"/>
  <c r="A16" i="15"/>
  <c r="G38" i="15" l="1"/>
  <c r="G39" i="15"/>
  <c r="I41" i="15"/>
  <c r="I40" i="15"/>
  <c r="G35" i="15"/>
  <c r="G43" i="15"/>
  <c r="G33" i="15"/>
  <c r="I33" i="15"/>
  <c r="G22" i="15"/>
  <c r="G40" i="15"/>
  <c r="I47" i="15"/>
  <c r="Q41" i="15"/>
  <c r="G41" i="15"/>
  <c r="I35" i="15"/>
  <c r="I38" i="15"/>
  <c r="I48" i="15"/>
  <c r="I43" i="15"/>
  <c r="G48" i="15"/>
  <c r="G37" i="15"/>
  <c r="I45" i="15"/>
  <c r="G32" i="15"/>
  <c r="Q37" i="15"/>
  <c r="I23" i="15"/>
  <c r="I36" i="15"/>
  <c r="I32" i="15"/>
  <c r="G36" i="15"/>
  <c r="G28" i="15"/>
  <c r="G45" i="15"/>
  <c r="I39" i="15"/>
  <c r="Q39" i="15"/>
  <c r="I26" i="15"/>
  <c r="Q42" i="15"/>
  <c r="I49" i="15"/>
  <c r="Q50" i="15"/>
  <c r="I22" i="15"/>
  <c r="G34" i="15"/>
  <c r="I50" i="15"/>
  <c r="G26" i="15"/>
  <c r="I44" i="15"/>
  <c r="G42" i="15"/>
  <c r="I34" i="15"/>
  <c r="Q38" i="15"/>
  <c r="Q52" i="15"/>
  <c r="G44" i="15"/>
  <c r="Q46" i="15"/>
  <c r="G46" i="15"/>
  <c r="Q49" i="15"/>
  <c r="G49" i="15"/>
  <c r="Q47" i="15"/>
  <c r="Q51" i="15"/>
  <c r="G47" i="15"/>
  <c r="Q21" i="15"/>
  <c r="I51" i="15"/>
  <c r="G53" i="15"/>
  <c r="G52" i="15"/>
  <c r="I53" i="15"/>
  <c r="I27" i="15"/>
  <c r="I21" i="15"/>
  <c r="I28" i="15"/>
  <c r="I29" i="15"/>
  <c r="I18" i="15"/>
  <c r="G19" i="15"/>
  <c r="G29" i="15"/>
  <c r="G31" i="15"/>
  <c r="G18" i="15"/>
  <c r="I20" i="15"/>
  <c r="G25" i="15"/>
  <c r="I19" i="15"/>
  <c r="I25" i="15"/>
  <c r="G24" i="15"/>
  <c r="G30" i="15"/>
  <c r="G23" i="15"/>
  <c r="G17" i="15"/>
  <c r="S27" i="15"/>
  <c r="G27" i="15"/>
  <c r="R30" i="15"/>
  <c r="I30" i="15"/>
  <c r="R24" i="15"/>
  <c r="I24" i="15"/>
  <c r="R31" i="15"/>
  <c r="I31" i="15"/>
  <c r="I17" i="15"/>
  <c r="S20" i="15"/>
  <c r="G20" i="15"/>
  <c r="F16" i="15"/>
  <c r="H16" i="15"/>
  <c r="G16" i="15" l="1"/>
  <c r="I10" i="15" s="1"/>
  <c r="S16" i="15"/>
  <c r="I16" i="15"/>
  <c r="I12" i="15" s="1"/>
  <c r="R16" i="15"/>
  <c r="I11" i="1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497B425-CD53-43AD-A860-8A592FE0BB8B}" name="Conexión" type="104" refreshedVersion="0" background="1">
    <extLst>
      <ext xmlns:x15="http://schemas.microsoft.com/office/spreadsheetml/2010/11/main" uri="{DE250136-89BD-433C-8126-D09CA5730AF9}">
        <x15:connection id="Tbl_IdSolicitudesAprobadas"/>
      </ext>
    </extLst>
  </connection>
  <connection id="2" xr16:uid="{2409A803-137E-484A-A67B-4C0796489429}" name="Conexión1" type="104" refreshedVersion="0" background="1">
    <extLst>
      <ext xmlns:x15="http://schemas.microsoft.com/office/spreadsheetml/2010/11/main" uri="{DE250136-89BD-433C-8126-D09CA5730AF9}">
        <x15:connection id="Tbl_EquipoRegistro"/>
      </ext>
    </extLst>
  </connection>
  <connection id="3" xr16:uid="{800E1727-BA35-431C-A97A-38C039C642C2}" name="Conexión2" type="104" refreshedVersion="0" background="1">
    <extLst>
      <ext xmlns:x15="http://schemas.microsoft.com/office/spreadsheetml/2010/11/main" uri="{DE250136-89BD-433C-8126-D09CA5730AF9}">
        <x15:connection id="Tbl_RegistroSolicitud"/>
      </ext>
    </extLst>
  </connection>
  <connection id="4" xr16:uid="{F5413463-25C9-4A85-93E9-452D20DB02B1}" keepAlive="1" name="Consulta - Tbl_EquipoRegistro" description="Conexión a la consulta 'Tbl_EquipoRegistro' en el libro." type="5" refreshedVersion="8" background="1" saveData="1">
    <dbPr connection="Provider=Microsoft.Mashup.OleDb.1;Data Source=$Workbook$;Location=Tbl_EquipoRegistro;Extended Properties=&quot;&quot;" command="SELECT * FROM [Tbl_EquipoRegistro]"/>
  </connection>
  <connection id="5" xr16:uid="{E26580C7-B357-48A1-BB7F-58F39A35A174}" keepAlive="1" name="Consulta - Tbl_IdSolicitudesAprobadas" description="Conexión a la consulta 'Tbl_IdSolicitudesAprobadas' en el libro." type="5" refreshedVersion="8" background="1" saveData="1">
    <dbPr connection="Provider=Microsoft.Mashup.OleDb.1;Data Source=$Workbook$;Location=Tbl_IdSolicitudesAprobadas;Extended Properties=&quot;&quot;" command="SELECT * FROM [Tbl_IdSolicitudesAprobadas]"/>
  </connection>
  <connection id="6" xr16:uid="{985F71CC-F44D-4B9C-A8B7-21E6197B781A}" keepAlive="1" name="Consulta - Tbl_RegistroSolicitud" description="Conexión a la consulta 'Tbl_RegistroSolicitud' en el libro." type="5" refreshedVersion="8" background="1" saveData="1">
    <dbPr connection="Provider=Microsoft.Mashup.OleDb.1;Data Source=$Workbook$;Location=Tbl_RegistroSolicitud;Extended Properties=&quot;&quot;" command="SELECT * FROM [Tbl_RegistroSolicitud]"/>
  </connection>
  <connection id="7" xr16:uid="{7D4FAB2D-9195-4E57-BAC3-25F89862E769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<sst xmlns="http://schemas.openxmlformats.org/spreadsheetml/2006/main" count="437" uniqueCount="132">
  <si>
    <t>Descripcion Insumo</t>
  </si>
  <si>
    <t>Cant.</t>
  </si>
  <si>
    <t xml:space="preserve">Registro </t>
  </si>
  <si>
    <t>Proveedor:</t>
  </si>
  <si>
    <t>N° Remision:</t>
  </si>
  <si>
    <t>Concepto:</t>
  </si>
  <si>
    <t>Fecha Remision:</t>
  </si>
  <si>
    <t>Fecha Registro:</t>
  </si>
  <si>
    <t>Proveedor</t>
  </si>
  <si>
    <t>Entrada</t>
  </si>
  <si>
    <t>Devolucion</t>
  </si>
  <si>
    <t>Cambio</t>
  </si>
  <si>
    <t>Transporte</t>
  </si>
  <si>
    <t>Reparacion</t>
  </si>
  <si>
    <t>Cobro_Equipo_Perdido</t>
  </si>
  <si>
    <t>ConceptoEntrada</t>
  </si>
  <si>
    <t>Mes_Año_Mov</t>
  </si>
  <si>
    <t>Cant._Entrada</t>
  </si>
  <si>
    <t>Cant_Devolucion</t>
  </si>
  <si>
    <t>DEVOLUCION</t>
  </si>
  <si>
    <t>ENTRADA</t>
  </si>
  <si>
    <t>0-0-0</t>
  </si>
  <si>
    <t>Concepto2</t>
  </si>
  <si>
    <t>00-0000</t>
  </si>
  <si>
    <t>Descripcion_Insumo</t>
  </si>
  <si>
    <t>cod_registro</t>
  </si>
  <si>
    <t>cons_registro</t>
  </si>
  <si>
    <t>id_solicitud</t>
  </si>
  <si>
    <t>descripcion_insumo</t>
  </si>
  <si>
    <t>proveedor</t>
  </si>
  <si>
    <t>n_remision</t>
  </si>
  <si>
    <t>concepto2</t>
  </si>
  <si>
    <t>concepto1</t>
  </si>
  <si>
    <t>fecha_remision</t>
  </si>
  <si>
    <t>fecha_registro</t>
  </si>
  <si>
    <t>mes_agno_mov</t>
  </si>
  <si>
    <t>cant_dig</t>
  </si>
  <si>
    <t>cant_ent</t>
  </si>
  <si>
    <t>cant_dev</t>
  </si>
  <si>
    <t>id_registro</t>
  </si>
  <si>
    <t>ENTRADA_ADI</t>
  </si>
  <si>
    <t>Tabla : Insumos_Alquiler_Equipo</t>
  </si>
  <si>
    <t>Insumos_Alquiler_Equipo</t>
  </si>
  <si>
    <t>Descripcion_insumo</t>
  </si>
  <si>
    <t>Unidad</t>
  </si>
  <si>
    <t>Cant_Inv_Prov.</t>
  </si>
  <si>
    <t>Cant_Inv_.</t>
  </si>
  <si>
    <t>Informes</t>
  </si>
  <si>
    <t>Cant_Entrada</t>
  </si>
  <si>
    <t>Cant_Salida</t>
  </si>
  <si>
    <t>Saldo</t>
  </si>
  <si>
    <t>Fecha corte Inicial</t>
  </si>
  <si>
    <t>Fecha corte fin</t>
  </si>
  <si>
    <t>Total Periodo</t>
  </si>
  <si>
    <t>Id_equipoPorveedor</t>
  </si>
  <si>
    <t>Und</t>
  </si>
  <si>
    <t>Valor Unit_(Antes de IVA)</t>
  </si>
  <si>
    <t>Valor Unit_(Incluido IVA)</t>
  </si>
  <si>
    <t>Valor_Unitario</t>
  </si>
  <si>
    <t>Cant_</t>
  </si>
  <si>
    <t>Valor Total</t>
  </si>
  <si>
    <t>Sub_Total</t>
  </si>
  <si>
    <t>Total</t>
  </si>
  <si>
    <t>N° Contrato:</t>
  </si>
  <si>
    <t>Nit</t>
  </si>
  <si>
    <t>N_Contrato</t>
  </si>
  <si>
    <t>id</t>
  </si>
  <si>
    <t>Impuesto_Iva</t>
  </si>
  <si>
    <t>Item</t>
  </si>
  <si>
    <t>N_Contrato/OrdenTrabajo</t>
  </si>
  <si>
    <t>Tabla : Proveedor_NContratoOrdenTrabajo</t>
  </si>
  <si>
    <t>Cod_Insumo</t>
  </si>
  <si>
    <t>Iva-Impuesto (%)</t>
  </si>
  <si>
    <t>aux01</t>
  </si>
  <si>
    <t>aux02</t>
  </si>
  <si>
    <t>aux03</t>
  </si>
  <si>
    <t>aux04</t>
  </si>
  <si>
    <t>Id_Unico_Contrato</t>
  </si>
  <si>
    <t>Fecha_Salida</t>
  </si>
  <si>
    <t>fecha_salida</t>
  </si>
  <si>
    <t>Impuesto_Iva:</t>
  </si>
  <si>
    <t>fin</t>
  </si>
  <si>
    <t>Objeto:</t>
  </si>
  <si>
    <t>Objeto</t>
  </si>
  <si>
    <t>Cant_Insumo</t>
  </si>
  <si>
    <t>Informacion Proveedor</t>
  </si>
  <si>
    <t>Fecha Afectacion Corte:</t>
  </si>
  <si>
    <t>Etiquetas de fila</t>
  </si>
  <si>
    <t>Total general</t>
  </si>
  <si>
    <t>Etiquetas de columna</t>
  </si>
  <si>
    <t>Suma de saldo</t>
  </si>
  <si>
    <t>Nit:</t>
  </si>
  <si>
    <t>N°Contrato</t>
  </si>
  <si>
    <t>Cod_</t>
  </si>
  <si>
    <t>Cod_Insumo:</t>
  </si>
  <si>
    <t>Unidad:</t>
  </si>
  <si>
    <t>Descripcion_insumo:</t>
  </si>
  <si>
    <t>Informacion Registro</t>
  </si>
  <si>
    <t>Detalle Insumo</t>
  </si>
  <si>
    <t>Insumos Busqueda</t>
  </si>
  <si>
    <t>Contrato(s) existente(s)</t>
  </si>
  <si>
    <t>am</t>
  </si>
  <si>
    <t>pm</t>
  </si>
  <si>
    <t>m</t>
  </si>
  <si>
    <t>30</t>
  </si>
  <si>
    <t>00</t>
  </si>
  <si>
    <t>6:00:00 am</t>
  </si>
  <si>
    <t>hora</t>
  </si>
  <si>
    <t>Fecha_Corte</t>
  </si>
  <si>
    <t>Hora Mov:</t>
  </si>
  <si>
    <t>Proyecto</t>
  </si>
  <si>
    <t>ContratoNo2</t>
  </si>
  <si>
    <t>Fecha</t>
  </si>
  <si>
    <t>NIT</t>
  </si>
  <si>
    <t>Insumo</t>
  </si>
  <si>
    <t>Cantidad</t>
  </si>
  <si>
    <t>VrUnit</t>
  </si>
  <si>
    <t>BaseIva</t>
  </si>
  <si>
    <t>Iva</t>
  </si>
  <si>
    <t>Comentarios</t>
  </si>
  <si>
    <t>Cod_Proyecto</t>
  </si>
  <si>
    <t>Fecha Doc</t>
  </si>
  <si>
    <t>Nit_Proveedor</t>
  </si>
  <si>
    <t>Fecha Registro_editado:</t>
  </si>
  <si>
    <t>Cant._edit</t>
  </si>
  <si>
    <t>Suma de cant_dig</t>
  </si>
  <si>
    <t>PLANTILLA_SINCO_ACTA_GENERALES</t>
  </si>
  <si>
    <t>Id_Registro_unico</t>
  </si>
  <si>
    <t>Valor_Unitario (+IVA)</t>
  </si>
  <si>
    <t>Valor Sub_Total</t>
  </si>
  <si>
    <t>N_Conrato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</si>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</sst>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0#"/>
    <numFmt numFmtId="165" formatCode="000#"/>
    <numFmt numFmtId="166" formatCode="dd\-mm\-yy;@"/>
    <numFmt numFmtId="167" formatCode="_-* #,##0_-;\-* #,##0_-;_-* &quot;-&quot;??_-;_-@_-"/>
    <numFmt numFmtId="168" formatCode="d/m/yy;@"/>
    <numFmt numFmtId="169" formatCode="[$-F400]h:mm:ss\ AM/PM"/>
    <numFmt numFmtId="170" formatCode="##\ &quot;dia(s)&quot;"/>
  </numFmts>
  <fonts count="35" x14ac:knownFonts="1">
    <font>
      <sz val="11"/>
      <color theme="1"/>
      <name val="Calibri"/>
      <family val="2"/>
      <scheme val="minor"/>
    </font>
    <font>
      <sz val="10"/>
      <color theme="1"/>
      <name val="Verdana Pro Light"/>
      <family val="2"/>
    </font>
    <font>
      <b/>
      <sz val="10"/>
      <color theme="1"/>
      <name val="Verdana Pro Light"/>
      <family val="2"/>
    </font>
    <font>
      <sz val="10"/>
      <color theme="0"/>
      <name val="Verdana Pro Light"/>
      <family val="2"/>
    </font>
    <font>
      <b/>
      <sz val="10"/>
      <color theme="0"/>
      <name val="Verdana Pro Light"/>
      <family val="2"/>
    </font>
    <font>
      <b/>
      <sz val="10"/>
      <color theme="8"/>
      <name val="Verdana Pro Light"/>
      <family val="2"/>
    </font>
    <font>
      <b/>
      <sz val="10"/>
      <color theme="9"/>
      <name val="Verdana Pro Light"/>
      <family val="2"/>
    </font>
    <font>
      <b/>
      <sz val="8"/>
      <color theme="9"/>
      <name val="Verdana Pro Light"/>
      <family val="2"/>
    </font>
    <font>
      <b/>
      <sz val="16"/>
      <color theme="9"/>
      <name val="Verdana Pro Cond Light"/>
      <family val="2"/>
    </font>
    <font>
      <sz val="10"/>
      <name val="Verdana Pro Light"/>
      <family val="2"/>
    </font>
    <font>
      <sz val="11"/>
      <name val="Calibri"/>
      <family val="2"/>
      <scheme val="minor"/>
    </font>
    <font>
      <sz val="10"/>
      <color theme="8"/>
      <name val="Verdana Pro Light"/>
      <family val="2"/>
    </font>
    <font>
      <sz val="10"/>
      <color theme="9"/>
      <name val="Verdana Pro Light"/>
      <family val="2"/>
    </font>
    <font>
      <b/>
      <sz val="10"/>
      <name val="Verdana Pro Light"/>
      <family val="2"/>
    </font>
    <font>
      <sz val="11"/>
      <color theme="1"/>
      <name val="Calibri"/>
      <family val="2"/>
      <scheme val="minor"/>
    </font>
    <font>
      <b/>
      <sz val="10"/>
      <color theme="8"/>
      <name val="Verdana Pro Cond Light"/>
      <family val="2"/>
    </font>
    <font>
      <sz val="10"/>
      <color theme="1"/>
      <name val="Verdana Pro Cond Light"/>
      <family val="2"/>
    </font>
    <font>
      <sz val="10"/>
      <name val="Verdana Pro Cond Light"/>
      <family val="2"/>
    </font>
    <font>
      <b/>
      <sz val="8"/>
      <color theme="9"/>
      <name val="Verdana Pro Cond Light"/>
      <family val="2"/>
    </font>
    <font>
      <sz val="8"/>
      <name val="Calibri"/>
      <family val="2"/>
      <scheme val="minor"/>
    </font>
    <font>
      <sz val="10"/>
      <color rgb="FFFF0000"/>
      <name val="Verdana Pro Cond Light"/>
      <family val="2"/>
    </font>
    <font>
      <sz val="8"/>
      <color theme="1"/>
      <name val="Verdana Pro Cond Light"/>
      <family val="2"/>
    </font>
    <font>
      <b/>
      <sz val="10"/>
      <color theme="9"/>
      <name val="Verdana Pro Cond Light"/>
      <family val="2"/>
    </font>
    <font>
      <sz val="11"/>
      <color theme="1"/>
      <name val="Verdana Pro Cond Light"/>
      <family val="2"/>
    </font>
    <font>
      <u/>
      <sz val="11"/>
      <color theme="1"/>
      <name val="Verdana Pro Cond Light"/>
      <family val="2"/>
    </font>
    <font>
      <sz val="11"/>
      <color theme="1"/>
      <name val="Verdana Pro Light"/>
      <family val="2"/>
    </font>
    <font>
      <sz val="8"/>
      <color rgb="FFFF0000"/>
      <name val="Verdana Pro Cond Light"/>
      <family val="2"/>
    </font>
    <font>
      <sz val="10"/>
      <color rgb="FFFF0000"/>
      <name val="Verdana Pro Light"/>
      <family val="2"/>
    </font>
    <font>
      <b/>
      <sz val="16"/>
      <color theme="8"/>
      <name val="Verdana Pro Cond Light"/>
      <family val="2"/>
    </font>
    <font>
      <sz val="10"/>
      <color theme="0"/>
      <name val="Verdana Pro Cond Light"/>
      <family val="2"/>
    </font>
    <font>
      <sz val="8"/>
      <color theme="9"/>
      <name val="Verdana Pro Light"/>
      <family val="2"/>
    </font>
    <font>
      <b/>
      <sz val="8"/>
      <color rgb="FFC00000"/>
      <name val="Verdana Pro Light"/>
      <family val="2"/>
    </font>
    <font>
      <sz val="10"/>
      <color theme="1"/>
      <name val="Verdana Pro Light"/>
      <family val="2"/>
    </font>
    <font>
      <b/>
      <sz val="10"/>
      <color theme="1"/>
      <name val="Verdana Pro Light"/>
      <family val="2"/>
    </font>
    <font>
      <sz val="10"/>
      <color theme="1"/>
      <name val="Verdana Pro Cond Light"/>
      <family val="2"/>
    </font>
  </fonts>
  <fills count="10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0993D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rgb="FF00B050"/>
      </bottom>
      <diagonal/>
    </border>
    <border>
      <left/>
      <right/>
      <top style="thin">
        <color theme="9"/>
      </top>
      <bottom style="thin">
        <color rgb="FF00B05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theme="9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/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/>
      <bottom style="thin">
        <color theme="4" tint="0.39994506668294322"/>
      </bottom>
      <diagonal/>
    </border>
    <border>
      <left style="thin">
        <color theme="4" tint="0.39994506668294322"/>
      </left>
      <right/>
      <top/>
      <bottom style="thin">
        <color theme="4" tint="0.399945066682943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8"/>
      </top>
      <bottom style="thin">
        <color theme="8"/>
      </bottom>
      <diagonal/>
    </border>
  </borders>
  <cellStyleXfs count="4">
    <xf numFmtId="0" fontId="0" fillId="0" borderId="0"/>
    <xf numFmtId="44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271">
    <xf numFmtId="0" fontId="0" fillId="0" borderId="0" xfId="0"/>
    <xf numFmtId="0" fontId="1" fillId="0" borderId="0" xfId="0" applyFont="1" applyAlignment="1" applyProtection="1">
      <alignment horizontal="left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right" vertical="center"/>
      <protection hidden="1"/>
    </xf>
    <xf numFmtId="0" fontId="3" fillId="0" borderId="0" xfId="0" applyFont="1" applyAlignment="1" applyProtection="1">
      <alignment horizontal="left" vertical="center"/>
      <protection hidden="1"/>
    </xf>
    <xf numFmtId="0" fontId="5" fillId="0" borderId="1" xfId="0" applyFont="1" applyBorder="1" applyAlignment="1" applyProtection="1">
      <alignment horizontal="right" vertical="center"/>
      <protection hidden="1"/>
    </xf>
    <xf numFmtId="15" fontId="1" fillId="0" borderId="0" xfId="0" applyNumberFormat="1" applyFont="1" applyAlignment="1" applyProtection="1">
      <alignment horizontal="center"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1" fillId="0" borderId="0" xfId="0" applyFont="1"/>
    <xf numFmtId="0" fontId="1" fillId="0" borderId="0" xfId="0" applyFont="1" applyAlignment="1">
      <alignment horizontal="left"/>
    </xf>
    <xf numFmtId="0" fontId="6" fillId="3" borderId="2" xfId="0" applyFont="1" applyFill="1" applyBorder="1" applyAlignment="1" applyProtection="1">
      <alignment horizontal="center" vertical="center" wrapText="1"/>
      <protection hidden="1"/>
    </xf>
    <xf numFmtId="0" fontId="7" fillId="3" borderId="2" xfId="0" applyFont="1" applyFill="1" applyBorder="1" applyAlignment="1" applyProtection="1">
      <alignment horizontal="center" vertical="center" wrapText="1"/>
      <protection hidden="1"/>
    </xf>
    <xf numFmtId="0" fontId="6" fillId="5" borderId="4" xfId="0" applyFont="1" applyFill="1" applyBorder="1" applyAlignment="1">
      <alignment horizontal="center" vertical="center"/>
    </xf>
    <xf numFmtId="0" fontId="2" fillId="0" borderId="0" xfId="0" applyFont="1" applyAlignment="1" applyProtection="1">
      <alignment horizontal="left" vertical="center"/>
      <protection hidden="1"/>
    </xf>
    <xf numFmtId="0" fontId="1" fillId="0" borderId="0" xfId="0" applyFont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right" vertical="center"/>
      <protection hidden="1"/>
    </xf>
    <xf numFmtId="0" fontId="3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left"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10" fillId="0" borderId="0" xfId="0" applyFont="1" applyProtection="1">
      <protection hidden="1"/>
    </xf>
    <xf numFmtId="15" fontId="9" fillId="0" borderId="0" xfId="0" applyNumberFormat="1" applyFont="1" applyAlignment="1" applyProtection="1">
      <alignment horizontal="left" vertical="center"/>
      <protection hidden="1"/>
    </xf>
    <xf numFmtId="165" fontId="9" fillId="0" borderId="0" xfId="0" applyNumberFormat="1" applyFont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15" fontId="3" fillId="0" borderId="0" xfId="0" applyNumberFormat="1" applyFont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1" fillId="0" borderId="0" xfId="0" applyFont="1" applyAlignment="1" applyProtection="1">
      <alignment vertical="center"/>
      <protection locked="0" hidden="1"/>
    </xf>
    <xf numFmtId="0" fontId="9" fillId="0" borderId="0" xfId="0" applyFont="1" applyAlignment="1" applyProtection="1">
      <alignment horizontal="center" vertical="center"/>
      <protection locked="0" hidden="1"/>
    </xf>
    <xf numFmtId="0" fontId="13" fillId="0" borderId="0" xfId="0" applyFont="1" applyAlignment="1" applyProtection="1">
      <alignment vertical="center"/>
      <protection hidden="1"/>
    </xf>
    <xf numFmtId="0" fontId="5" fillId="0" borderId="0" xfId="0" applyFont="1" applyAlignment="1" applyProtection="1">
      <alignment horizontal="right" vertical="center"/>
      <protection hidden="1"/>
    </xf>
    <xf numFmtId="0" fontId="1" fillId="0" borderId="0" xfId="0" applyFont="1" applyProtection="1">
      <protection hidden="1"/>
    </xf>
    <xf numFmtId="0" fontId="1" fillId="7" borderId="0" xfId="0" applyFont="1" applyFill="1" applyAlignment="1" applyProtection="1">
      <alignment horizontal="center" vertical="center"/>
      <protection hidden="1"/>
    </xf>
    <xf numFmtId="0" fontId="3" fillId="0" borderId="0" xfId="0" applyFont="1" applyProtection="1">
      <protection hidden="1"/>
    </xf>
    <xf numFmtId="0" fontId="4" fillId="0" borderId="0" xfId="0" applyFont="1" applyAlignment="1" applyProtection="1">
      <alignment horizontal="right" vertical="center"/>
      <protection hidden="1"/>
    </xf>
    <xf numFmtId="15" fontId="11" fillId="0" borderId="0" xfId="0" applyNumberFormat="1" applyFont="1" applyAlignment="1" applyProtection="1">
      <alignment horizontal="center" textRotation="90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15" fontId="4" fillId="0" borderId="0" xfId="0" applyNumberFormat="1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0" fontId="5" fillId="3" borderId="2" xfId="0" applyFont="1" applyFill="1" applyBorder="1" applyAlignment="1" applyProtection="1">
      <alignment horizontal="center" vertical="center" wrapText="1"/>
      <protection hidden="1"/>
    </xf>
    <xf numFmtId="44" fontId="9" fillId="0" borderId="0" xfId="1" applyFont="1" applyAlignment="1" applyProtection="1">
      <alignment horizontal="left" vertical="center"/>
      <protection hidden="1"/>
    </xf>
    <xf numFmtId="44" fontId="1" fillId="0" borderId="0" xfId="1" applyFont="1" applyProtection="1">
      <protection hidden="1"/>
    </xf>
    <xf numFmtId="44" fontId="13" fillId="0" borderId="0" xfId="1" applyFont="1" applyAlignment="1" applyProtection="1">
      <alignment horizontal="left" vertical="center"/>
      <protection hidden="1"/>
    </xf>
    <xf numFmtId="49" fontId="1" fillId="0" borderId="3" xfId="0" applyNumberFormat="1" applyFont="1" applyBorder="1"/>
    <xf numFmtId="0" fontId="15" fillId="0" borderId="1" xfId="0" applyFont="1" applyBorder="1" applyAlignment="1" applyProtection="1">
      <alignment horizontal="right" vertical="center"/>
      <protection hidden="1"/>
    </xf>
    <xf numFmtId="0" fontId="17" fillId="0" borderId="0" xfId="0" applyFont="1" applyAlignment="1" applyProtection="1">
      <alignment horizontal="left" vertical="center"/>
      <protection hidden="1"/>
    </xf>
    <xf numFmtId="0" fontId="17" fillId="0" borderId="0" xfId="0" applyFont="1" applyAlignment="1" applyProtection="1">
      <alignment horizontal="center" vertical="center" wrapText="1"/>
      <protection hidden="1"/>
    </xf>
    <xf numFmtId="0" fontId="1" fillId="0" borderId="0" xfId="0" applyFont="1" applyAlignment="1">
      <alignment horizontal="center"/>
    </xf>
    <xf numFmtId="0" fontId="16" fillId="0" borderId="0" xfId="0" applyFont="1" applyAlignment="1" applyProtection="1">
      <alignment horizontal="center" vertical="top" wrapText="1"/>
      <protection hidden="1"/>
    </xf>
    <xf numFmtId="0" fontId="17" fillId="0" borderId="0" xfId="0" applyFont="1" applyAlignment="1" applyProtection="1">
      <alignment horizontal="center" vertical="top" wrapText="1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15" fillId="0" borderId="1" xfId="0" applyFont="1" applyBorder="1" applyAlignment="1" applyProtection="1">
      <alignment horizontal="right" vertical="top"/>
      <protection hidden="1"/>
    </xf>
    <xf numFmtId="0" fontId="16" fillId="6" borderId="1" xfId="0" applyFont="1" applyFill="1" applyBorder="1" applyAlignment="1" applyProtection="1">
      <alignment horizontal="left" vertical="center" indent="1"/>
      <protection locked="0" hidden="1"/>
    </xf>
    <xf numFmtId="0" fontId="6" fillId="5" borderId="8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 wrapText="1"/>
    </xf>
    <xf numFmtId="0" fontId="6" fillId="5" borderId="10" xfId="0" applyFont="1" applyFill="1" applyBorder="1" applyAlignment="1">
      <alignment horizontal="center" vertical="center"/>
    </xf>
    <xf numFmtId="0" fontId="1" fillId="0" borderId="11" xfId="0" applyFont="1" applyBorder="1"/>
    <xf numFmtId="0" fontId="1" fillId="0" borderId="7" xfId="0" applyFont="1" applyBorder="1"/>
    <xf numFmtId="49" fontId="1" fillId="0" borderId="7" xfId="0" applyNumberFormat="1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9" fontId="1" fillId="0" borderId="7" xfId="3" applyFont="1" applyBorder="1" applyAlignment="1">
      <alignment horizontal="center"/>
    </xf>
    <xf numFmtId="0" fontId="1" fillId="0" borderId="7" xfId="0" applyFont="1" applyBorder="1" applyAlignment="1">
      <alignment horizontal="left"/>
    </xf>
    <xf numFmtId="0" fontId="1" fillId="0" borderId="12" xfId="0" applyFont="1" applyBorder="1"/>
    <xf numFmtId="0" fontId="22" fillId="5" borderId="8" xfId="0" applyFont="1" applyFill="1" applyBorder="1" applyAlignment="1">
      <alignment horizontal="center" vertical="center"/>
    </xf>
    <xf numFmtId="0" fontId="22" fillId="5" borderId="9" xfId="0" applyFont="1" applyFill="1" applyBorder="1" applyAlignment="1">
      <alignment horizontal="center" vertical="center"/>
    </xf>
    <xf numFmtId="44" fontId="22" fillId="5" borderId="9" xfId="1" applyFont="1" applyFill="1" applyBorder="1" applyAlignment="1">
      <alignment horizontal="center" vertical="center"/>
    </xf>
    <xf numFmtId="2" fontId="22" fillId="5" borderId="9" xfId="2" applyNumberFormat="1" applyFont="1" applyFill="1" applyBorder="1" applyAlignment="1">
      <alignment horizontal="center"/>
    </xf>
    <xf numFmtId="0" fontId="22" fillId="5" borderId="10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16" fillId="0" borderId="11" xfId="0" applyFont="1" applyBorder="1"/>
    <xf numFmtId="0" fontId="16" fillId="0" borderId="7" xfId="0" applyFont="1" applyBorder="1"/>
    <xf numFmtId="44" fontId="16" fillId="0" borderId="7" xfId="1" applyFont="1" applyBorder="1"/>
    <xf numFmtId="2" fontId="16" fillId="0" borderId="7" xfId="2" applyNumberFormat="1" applyFont="1" applyBorder="1" applyAlignment="1">
      <alignment horizontal="center"/>
    </xf>
    <xf numFmtId="168" fontId="16" fillId="0" borderId="7" xfId="0" applyNumberFormat="1" applyFont="1" applyBorder="1" applyAlignment="1">
      <alignment horizontal="center"/>
    </xf>
    <xf numFmtId="0" fontId="16" fillId="0" borderId="12" xfId="0" applyFont="1" applyBorder="1"/>
    <xf numFmtId="0" fontId="23" fillId="0" borderId="0" xfId="0" applyFont="1"/>
    <xf numFmtId="44" fontId="23" fillId="0" borderId="0" xfId="1" applyFont="1" applyAlignment="1"/>
    <xf numFmtId="44" fontId="23" fillId="0" borderId="0" xfId="1" applyFont="1"/>
    <xf numFmtId="2" fontId="23" fillId="0" borderId="0" xfId="2" applyNumberFormat="1" applyFont="1" applyAlignment="1">
      <alignment horizontal="center"/>
    </xf>
    <xf numFmtId="44" fontId="24" fillId="0" borderId="0" xfId="1" applyFont="1"/>
    <xf numFmtId="0" fontId="25" fillId="0" borderId="0" xfId="0" applyFont="1"/>
    <xf numFmtId="166" fontId="1" fillId="0" borderId="0" xfId="0" applyNumberFormat="1" applyFont="1" applyAlignment="1">
      <alignment horizontal="center"/>
    </xf>
    <xf numFmtId="166" fontId="1" fillId="0" borderId="7" xfId="0" applyNumberFormat="1" applyFont="1" applyBorder="1" applyAlignment="1">
      <alignment horizontal="center"/>
    </xf>
    <xf numFmtId="0" fontId="16" fillId="0" borderId="0" xfId="0" applyFont="1" applyProtection="1">
      <protection hidden="1"/>
    </xf>
    <xf numFmtId="0" fontId="17" fillId="0" borderId="0" xfId="0" applyFont="1" applyAlignment="1" applyProtection="1">
      <alignment vertical="center"/>
      <protection hidden="1"/>
    </xf>
    <xf numFmtId="0" fontId="16" fillId="0" borderId="0" xfId="0" applyFont="1" applyAlignment="1" applyProtection="1">
      <alignment horizontal="center"/>
      <protection hidden="1"/>
    </xf>
    <xf numFmtId="0" fontId="20" fillId="0" borderId="0" xfId="0" applyFont="1" applyProtection="1">
      <protection hidden="1"/>
    </xf>
    <xf numFmtId="0" fontId="16" fillId="0" borderId="0" xfId="0" applyFont="1" applyAlignment="1" applyProtection="1">
      <alignment horizontal="center" vertical="center"/>
      <protection hidden="1"/>
    </xf>
    <xf numFmtId="0" fontId="16" fillId="0" borderId="0" xfId="0" applyFont="1" applyAlignment="1" applyProtection="1">
      <alignment horizontal="left"/>
      <protection hidden="1"/>
    </xf>
    <xf numFmtId="0" fontId="16" fillId="0" borderId="0" xfId="0" applyFont="1" applyAlignment="1" applyProtection="1">
      <alignment horizontal="left" vertical="center"/>
      <protection hidden="1"/>
    </xf>
    <xf numFmtId="49" fontId="16" fillId="0" borderId="0" xfId="0" applyNumberFormat="1" applyFont="1" applyAlignment="1" applyProtection="1">
      <alignment horizontal="center"/>
      <protection hidden="1"/>
    </xf>
    <xf numFmtId="49" fontId="16" fillId="0" borderId="0" xfId="0" applyNumberFormat="1" applyFont="1" applyProtection="1">
      <protection hidden="1"/>
    </xf>
    <xf numFmtId="44" fontId="16" fillId="0" borderId="0" xfId="1" applyFont="1" applyProtection="1">
      <protection hidden="1"/>
    </xf>
    <xf numFmtId="9" fontId="16" fillId="0" borderId="1" xfId="3" applyFont="1" applyBorder="1" applyAlignment="1" applyProtection="1">
      <alignment horizontal="left" vertical="center" indent="1"/>
      <protection hidden="1"/>
    </xf>
    <xf numFmtId="167" fontId="16" fillId="0" borderId="0" xfId="2" applyNumberFormat="1" applyFont="1" applyAlignment="1" applyProtection="1">
      <alignment horizontal="center" vertical="center"/>
      <protection hidden="1"/>
    </xf>
    <xf numFmtId="0" fontId="18" fillId="5" borderId="6" xfId="0" applyFont="1" applyFill="1" applyBorder="1" applyAlignment="1" applyProtection="1">
      <alignment horizontal="left" vertical="center" wrapText="1"/>
      <protection hidden="1"/>
    </xf>
    <xf numFmtId="0" fontId="18" fillId="5" borderId="6" xfId="0" applyFont="1" applyFill="1" applyBorder="1" applyAlignment="1" applyProtection="1">
      <alignment horizontal="center" vertical="top" wrapText="1"/>
      <protection hidden="1"/>
    </xf>
    <xf numFmtId="44" fontId="18" fillId="5" borderId="6" xfId="1" applyFont="1" applyFill="1" applyBorder="1" applyAlignment="1" applyProtection="1">
      <alignment horizontal="center" vertical="top" wrapText="1"/>
      <protection hidden="1"/>
    </xf>
    <xf numFmtId="0" fontId="17" fillId="0" borderId="0" xfId="0" applyFont="1" applyAlignment="1" applyProtection="1">
      <alignment horizontal="right" vertical="center"/>
      <protection hidden="1"/>
    </xf>
    <xf numFmtId="44" fontId="16" fillId="0" borderId="0" xfId="1" applyFont="1" applyAlignment="1" applyProtection="1">
      <alignment vertical="center"/>
      <protection hidden="1"/>
    </xf>
    <xf numFmtId="0" fontId="26" fillId="0" borderId="0" xfId="0" applyFont="1" applyAlignment="1" applyProtection="1">
      <alignment horizontal="left" vertical="top" wrapText="1"/>
      <protection hidden="1"/>
    </xf>
    <xf numFmtId="44" fontId="16" fillId="0" borderId="0" xfId="1" applyFont="1" applyAlignment="1" applyProtection="1">
      <alignment horizontal="center" vertical="center"/>
      <protection hidden="1"/>
    </xf>
    <xf numFmtId="15" fontId="16" fillId="0" borderId="0" xfId="0" applyNumberFormat="1" applyFont="1" applyAlignment="1" applyProtection="1">
      <alignment horizontal="center" vertical="center"/>
      <protection hidden="1"/>
    </xf>
    <xf numFmtId="0" fontId="16" fillId="7" borderId="0" xfId="0" applyFont="1" applyFill="1" applyProtection="1">
      <protection hidden="1"/>
    </xf>
    <xf numFmtId="0" fontId="17" fillId="0" borderId="0" xfId="0" applyFont="1" applyProtection="1">
      <protection hidden="1"/>
    </xf>
    <xf numFmtId="9" fontId="18" fillId="5" borderId="6" xfId="3" applyFont="1" applyFill="1" applyBorder="1" applyAlignment="1" applyProtection="1">
      <alignment horizontal="center" vertical="top" wrapText="1"/>
      <protection hidden="1"/>
    </xf>
    <xf numFmtId="0" fontId="16" fillId="0" borderId="0" xfId="0" applyFont="1" applyAlignment="1" applyProtection="1">
      <alignment vertical="center"/>
      <protection hidden="1"/>
    </xf>
    <xf numFmtId="49" fontId="16" fillId="0" borderId="0" xfId="0" applyNumberFormat="1" applyFont="1" applyAlignment="1" applyProtection="1">
      <alignment horizontal="center" vertical="center"/>
      <protection hidden="1"/>
    </xf>
    <xf numFmtId="9" fontId="16" fillId="0" borderId="0" xfId="3" applyFont="1" applyAlignment="1" applyProtection="1">
      <alignment horizontal="center" vertical="center"/>
      <protection hidden="1"/>
    </xf>
    <xf numFmtId="0" fontId="16" fillId="7" borderId="0" xfId="0" applyFont="1" applyFill="1" applyAlignment="1" applyProtection="1">
      <alignment horizontal="left" vertical="center"/>
      <protection hidden="1"/>
    </xf>
    <xf numFmtId="0" fontId="17" fillId="7" borderId="0" xfId="0" applyFont="1" applyFill="1" applyProtection="1">
      <protection hidden="1"/>
    </xf>
    <xf numFmtId="49" fontId="16" fillId="7" borderId="0" xfId="0" applyNumberFormat="1" applyFont="1" applyFill="1" applyAlignment="1" applyProtection="1">
      <alignment horizontal="center"/>
      <protection hidden="1"/>
    </xf>
    <xf numFmtId="44" fontId="16" fillId="7" borderId="0" xfId="1" applyFont="1" applyFill="1" applyProtection="1">
      <protection hidden="1"/>
    </xf>
    <xf numFmtId="0" fontId="16" fillId="7" borderId="0" xfId="0" applyFont="1" applyFill="1" applyAlignment="1" applyProtection="1">
      <alignment horizontal="center"/>
      <protection hidden="1"/>
    </xf>
    <xf numFmtId="0" fontId="16" fillId="7" borderId="0" xfId="0" applyFont="1" applyFill="1" applyAlignment="1" applyProtection="1">
      <alignment horizontal="center" vertical="center"/>
      <protection hidden="1"/>
    </xf>
    <xf numFmtId="0" fontId="16" fillId="7" borderId="0" xfId="0" applyFont="1" applyFill="1" applyAlignment="1" applyProtection="1">
      <alignment horizontal="left"/>
      <protection hidden="1"/>
    </xf>
    <xf numFmtId="44" fontId="16" fillId="0" borderId="0" xfId="1" applyFont="1" applyAlignment="1" applyProtection="1">
      <alignment vertical="center"/>
      <protection locked="0" hidden="1"/>
    </xf>
    <xf numFmtId="49" fontId="16" fillId="0" borderId="0" xfId="1" applyNumberFormat="1" applyFont="1" applyAlignment="1" applyProtection="1">
      <alignment horizontal="center" vertical="center"/>
      <protection locked="0" hidden="1"/>
    </xf>
    <xf numFmtId="15" fontId="16" fillId="0" borderId="0" xfId="1" applyNumberFormat="1" applyFont="1" applyAlignment="1" applyProtection="1">
      <alignment horizontal="center" vertical="center"/>
      <protection locked="0" hidden="1"/>
    </xf>
    <xf numFmtId="0" fontId="16" fillId="0" borderId="1" xfId="0" applyFont="1" applyBorder="1" applyAlignment="1" applyProtection="1">
      <alignment vertical="top" wrapText="1"/>
      <protection hidden="1"/>
    </xf>
    <xf numFmtId="0" fontId="16" fillId="0" borderId="7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2" fillId="0" borderId="0" xfId="0" applyFont="1" applyAlignment="1" applyProtection="1">
      <alignment vertical="center"/>
      <protection hidden="1"/>
    </xf>
    <xf numFmtId="164" fontId="8" fillId="0" borderId="0" xfId="0" applyNumberFormat="1" applyFont="1" applyAlignment="1" applyProtection="1">
      <alignment vertical="center"/>
      <protection hidden="1"/>
    </xf>
    <xf numFmtId="0" fontId="18" fillId="5" borderId="6" xfId="0" applyFont="1" applyFill="1" applyBorder="1" applyAlignment="1" applyProtection="1">
      <alignment vertical="top" wrapText="1"/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9" fillId="7" borderId="0" xfId="0" applyFont="1" applyFill="1" applyAlignment="1" applyProtection="1">
      <alignment horizontal="left" vertical="center"/>
      <protection hidden="1"/>
    </xf>
    <xf numFmtId="0" fontId="9" fillId="7" borderId="0" xfId="0" applyFont="1" applyFill="1" applyAlignment="1" applyProtection="1">
      <alignment vertical="center"/>
      <protection hidden="1"/>
    </xf>
    <xf numFmtId="0" fontId="10" fillId="7" borderId="0" xfId="0" applyFont="1" applyFill="1" applyProtection="1">
      <protection hidden="1"/>
    </xf>
    <xf numFmtId="0" fontId="1" fillId="7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horizontal="center" vertical="center"/>
      <protection locked="0" hidden="1"/>
    </xf>
    <xf numFmtId="0" fontId="1" fillId="2" borderId="0" xfId="0" applyFont="1" applyFill="1" applyAlignment="1" applyProtection="1">
      <alignment vertical="center"/>
      <protection hidden="1"/>
    </xf>
    <xf numFmtId="0" fontId="9" fillId="0" borderId="0" xfId="0" applyFont="1" applyAlignment="1" applyProtection="1">
      <alignment horizontal="left" vertical="center" indent="1"/>
      <protection hidden="1"/>
    </xf>
    <xf numFmtId="0" fontId="1" fillId="0" borderId="0" xfId="0" applyFont="1" applyAlignment="1" applyProtection="1">
      <alignment horizontal="left" vertical="center" indent="1"/>
      <protection hidden="1"/>
    </xf>
    <xf numFmtId="0" fontId="1" fillId="0" borderId="12" xfId="0" applyFont="1" applyBorder="1" applyAlignment="1">
      <alignment horizontal="center"/>
    </xf>
    <xf numFmtId="0" fontId="1" fillId="0" borderId="0" xfId="0" applyFont="1" applyAlignment="1">
      <alignment vertical="center"/>
    </xf>
    <xf numFmtId="0" fontId="2" fillId="2" borderId="0" xfId="0" applyFont="1" applyFill="1" applyAlignment="1" applyProtection="1">
      <alignment horizontal="center" vertical="center"/>
      <protection hidden="1"/>
    </xf>
    <xf numFmtId="0" fontId="1" fillId="2" borderId="0" xfId="0" applyFont="1" applyFill="1" applyAlignment="1" applyProtection="1">
      <alignment horizontal="center" vertical="center"/>
      <protection hidden="1"/>
    </xf>
    <xf numFmtId="0" fontId="1" fillId="2" borderId="0" xfId="0" applyFont="1" applyFill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0" borderId="0" xfId="0" applyFont="1" applyAlignment="1" applyProtection="1">
      <alignment vertical="center" wrapText="1"/>
      <protection hidden="1"/>
    </xf>
    <xf numFmtId="0" fontId="1" fillId="0" borderId="0" xfId="0" applyFont="1" applyAlignment="1" applyProtection="1">
      <alignment horizontal="center" vertical="top" wrapText="1"/>
      <protection hidden="1"/>
    </xf>
    <xf numFmtId="0" fontId="1" fillId="0" borderId="0" xfId="0" applyFont="1" applyAlignment="1">
      <alignment horizontal="center" vertical="top" wrapText="1"/>
    </xf>
    <xf numFmtId="0" fontId="27" fillId="0" borderId="0" xfId="0" applyFont="1" applyProtection="1">
      <protection hidden="1"/>
    </xf>
    <xf numFmtId="0" fontId="1" fillId="0" borderId="0" xfId="0" applyFont="1" applyAlignment="1" applyProtection="1">
      <alignment horizontal="left"/>
      <protection hidden="1"/>
    </xf>
    <xf numFmtId="0" fontId="1" fillId="6" borderId="1" xfId="0" applyFont="1" applyFill="1" applyBorder="1" applyAlignment="1" applyProtection="1">
      <alignment horizontal="left" vertical="center" indent="1"/>
      <protection locked="0" hidden="1"/>
    </xf>
    <xf numFmtId="49" fontId="1" fillId="0" borderId="0" xfId="0" applyNumberFormat="1" applyFont="1" applyAlignment="1" applyProtection="1">
      <alignment horizontal="center"/>
      <protection hidden="1"/>
    </xf>
    <xf numFmtId="49" fontId="1" fillId="0" borderId="0" xfId="0" applyNumberFormat="1" applyFont="1" applyProtection="1">
      <protection hidden="1"/>
    </xf>
    <xf numFmtId="44" fontId="1" fillId="0" borderId="0" xfId="1" applyFont="1" applyAlignment="1" applyProtection="1">
      <alignment horizontal="center"/>
      <protection hidden="1"/>
    </xf>
    <xf numFmtId="167" fontId="1" fillId="0" borderId="0" xfId="2" applyNumberFormat="1" applyFont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left" vertical="top"/>
      <protection hidden="1"/>
    </xf>
    <xf numFmtId="49" fontId="1" fillId="0" borderId="0" xfId="0" applyNumberFormat="1" applyFont="1" applyAlignment="1" applyProtection="1">
      <alignment horizontal="center" vertical="center"/>
      <protection hidden="1"/>
    </xf>
    <xf numFmtId="9" fontId="1" fillId="0" borderId="0" xfId="3" applyFont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vertical="top"/>
      <protection hidden="1"/>
    </xf>
    <xf numFmtId="0" fontId="1" fillId="6" borderId="1" xfId="0" applyFont="1" applyFill="1" applyBorder="1" applyAlignment="1" applyProtection="1">
      <alignment horizontal="left" vertical="center"/>
      <protection locked="0" hidden="1"/>
    </xf>
    <xf numFmtId="9" fontId="1" fillId="6" borderId="1" xfId="3" applyFont="1" applyFill="1" applyBorder="1" applyAlignment="1" applyProtection="1">
      <alignment horizontal="center" vertical="center"/>
      <protection locked="0" hidden="1"/>
    </xf>
    <xf numFmtId="0" fontId="1" fillId="6" borderId="1" xfId="0" applyFont="1" applyFill="1" applyBorder="1" applyAlignment="1" applyProtection="1">
      <alignment horizontal="center" vertical="center"/>
      <protection locked="0" hidden="1"/>
    </xf>
    <xf numFmtId="0" fontId="5" fillId="0" borderId="1" xfId="0" applyFont="1" applyBorder="1" applyAlignment="1" applyProtection="1">
      <alignment horizontal="center" vertical="top"/>
      <protection hidden="1"/>
    </xf>
    <xf numFmtId="49" fontId="1" fillId="6" borderId="1" xfId="3" applyNumberFormat="1" applyFont="1" applyFill="1" applyBorder="1" applyAlignment="1" applyProtection="1">
      <alignment horizontal="center" vertical="center"/>
      <protection locked="0" hidden="1"/>
    </xf>
    <xf numFmtId="49" fontId="1" fillId="6" borderId="1" xfId="0" applyNumberFormat="1" applyFont="1" applyFill="1" applyBorder="1" applyAlignment="1" applyProtection="1">
      <alignment horizontal="center" vertical="center"/>
      <protection locked="0" hidden="1"/>
    </xf>
    <xf numFmtId="0" fontId="5" fillId="0" borderId="1" xfId="0" applyFont="1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left" vertical="center"/>
      <protection hidden="1"/>
    </xf>
    <xf numFmtId="44" fontId="1" fillId="0" borderId="0" xfId="1" applyFont="1" applyAlignment="1" applyProtection="1">
      <alignment horizontal="center"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4" fillId="9" borderId="0" xfId="0" applyFont="1" applyFill="1" applyAlignment="1" applyProtection="1">
      <alignment horizontal="left" vertical="center"/>
      <protection hidden="1"/>
    </xf>
    <xf numFmtId="0" fontId="3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horizontal="left" vertical="center"/>
      <protection hidden="1"/>
    </xf>
    <xf numFmtId="0" fontId="1" fillId="9" borderId="0" xfId="0" applyFont="1" applyFill="1" applyAlignment="1" applyProtection="1">
      <alignment vertical="center"/>
      <protection hidden="1"/>
    </xf>
    <xf numFmtId="0" fontId="4" fillId="9" borderId="0" xfId="0" applyFont="1" applyFill="1" applyAlignment="1" applyProtection="1">
      <alignment horizontal="center" vertical="center"/>
      <protection hidden="1"/>
    </xf>
    <xf numFmtId="0" fontId="13" fillId="9" borderId="0" xfId="0" applyFont="1" applyFill="1" applyAlignment="1" applyProtection="1">
      <alignment horizontal="center" vertical="center"/>
      <protection hidden="1"/>
    </xf>
    <xf numFmtId="0" fontId="13" fillId="9" borderId="0" xfId="0" applyFont="1" applyFill="1" applyAlignment="1" applyProtection="1">
      <alignment horizontal="left" vertical="center"/>
      <protection hidden="1"/>
    </xf>
    <xf numFmtId="0" fontId="2" fillId="9" borderId="0" xfId="0" applyFont="1" applyFill="1" applyAlignment="1" applyProtection="1">
      <alignment vertical="center"/>
      <protection hidden="1"/>
    </xf>
    <xf numFmtId="164" fontId="28" fillId="0" borderId="0" xfId="0" applyNumberFormat="1" applyFont="1" applyAlignment="1" applyProtection="1">
      <alignment horizontal="right" vertical="center"/>
      <protection hidden="1"/>
    </xf>
    <xf numFmtId="0" fontId="20" fillId="0" borderId="0" xfId="0" applyFont="1" applyAlignment="1" applyProtection="1">
      <alignment horizontal="center" vertical="center"/>
      <protection hidden="1"/>
    </xf>
    <xf numFmtId="15" fontId="16" fillId="0" borderId="0" xfId="1" applyNumberFormat="1" applyFont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49" fontId="1" fillId="0" borderId="3" xfId="0" applyNumberFormat="1" applyFont="1" applyBorder="1" applyAlignment="1">
      <alignment horizontal="center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9" fontId="1" fillId="0" borderId="0" xfId="3" applyFont="1" applyFill="1" applyBorder="1" applyAlignment="1" applyProtection="1">
      <alignment horizontal="center" vertical="center"/>
      <protection hidden="1"/>
    </xf>
    <xf numFmtId="44" fontId="3" fillId="0" borderId="0" xfId="1" applyFont="1" applyAlignment="1" applyProtection="1">
      <alignment horizontal="left"/>
      <protection hidden="1"/>
    </xf>
    <xf numFmtId="0" fontId="1" fillId="6" borderId="1" xfId="0" applyFont="1" applyFill="1" applyBorder="1" applyAlignment="1" applyProtection="1">
      <alignment vertical="center"/>
      <protection locked="0" hidden="1"/>
    </xf>
    <xf numFmtId="0" fontId="1" fillId="6" borderId="1" xfId="0" applyFont="1" applyFill="1" applyBorder="1" applyAlignment="1" applyProtection="1">
      <alignment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" fillId="0" borderId="1" xfId="0" applyFont="1" applyBorder="1" applyAlignment="1" applyProtection="1">
      <alignment vertical="center"/>
      <protection hidden="1"/>
    </xf>
    <xf numFmtId="0" fontId="1" fillId="9" borderId="0" xfId="0" applyFont="1" applyFill="1" applyAlignment="1" applyProtection="1">
      <alignment horizontal="left" vertical="center"/>
      <protection hidden="1"/>
    </xf>
    <xf numFmtId="0" fontId="18" fillId="5" borderId="6" xfId="0" applyFont="1" applyFill="1" applyBorder="1" applyAlignment="1" applyProtection="1">
      <alignment horizontal="left" vertical="top" wrapText="1"/>
      <protection hidden="1"/>
    </xf>
    <xf numFmtId="0" fontId="16" fillId="0" borderId="0" xfId="0" applyFont="1" applyAlignment="1" applyProtection="1">
      <alignment horizontal="center" vertical="top"/>
      <protection hidden="1"/>
    </xf>
    <xf numFmtId="0" fontId="20" fillId="0" borderId="0" xfId="0" applyFont="1" applyAlignment="1" applyProtection="1">
      <alignment horizontal="center" vertical="top" wrapText="1"/>
      <protection hidden="1"/>
    </xf>
    <xf numFmtId="167" fontId="16" fillId="0" borderId="0" xfId="2" applyNumberFormat="1" applyFont="1" applyAlignment="1" applyProtection="1">
      <alignment horizontal="center" vertical="top"/>
      <protection hidden="1"/>
    </xf>
    <xf numFmtId="0" fontId="15" fillId="0" borderId="1" xfId="0" applyFont="1" applyBorder="1" applyAlignment="1" applyProtection="1">
      <alignment horizontal="left" vertical="center"/>
      <protection hidden="1"/>
    </xf>
    <xf numFmtId="4" fontId="1" fillId="0" borderId="0" xfId="0" applyNumberFormat="1" applyFont="1" applyAlignment="1" applyProtection="1">
      <alignment horizontal="center" vertical="center"/>
      <protection hidden="1"/>
    </xf>
    <xf numFmtId="4" fontId="1" fillId="0" borderId="0" xfId="0" applyNumberFormat="1" applyFont="1" applyAlignment="1" applyProtection="1">
      <alignment horizontal="center" vertical="center" wrapText="1"/>
      <protection hidden="1"/>
    </xf>
    <xf numFmtId="4" fontId="9" fillId="0" borderId="0" xfId="0" applyNumberFormat="1" applyFont="1" applyAlignment="1" applyProtection="1">
      <alignment horizontal="center" vertical="center" wrapText="1"/>
      <protection hidden="1"/>
    </xf>
    <xf numFmtId="4" fontId="3" fillId="0" borderId="0" xfId="0" applyNumberFormat="1" applyFont="1" applyAlignment="1" applyProtection="1">
      <alignment horizontal="center" vertical="center" wrapText="1"/>
      <protection hidden="1"/>
    </xf>
    <xf numFmtId="4" fontId="4" fillId="0" borderId="0" xfId="0" applyNumberFormat="1" applyFont="1" applyAlignment="1" applyProtection="1">
      <alignment horizontal="center" vertical="center"/>
      <protection hidden="1"/>
    </xf>
    <xf numFmtId="4" fontId="2" fillId="0" borderId="0" xfId="0" applyNumberFormat="1" applyFont="1" applyAlignment="1" applyProtection="1">
      <alignment horizontal="center" vertical="center"/>
      <protection hidden="1"/>
    </xf>
    <xf numFmtId="4" fontId="2" fillId="0" borderId="0" xfId="0" applyNumberFormat="1" applyFont="1" applyAlignment="1" applyProtection="1">
      <alignment horizontal="center" vertical="center" wrapText="1"/>
      <protection hidden="1"/>
    </xf>
    <xf numFmtId="4" fontId="4" fillId="9" borderId="0" xfId="0" applyNumberFormat="1" applyFont="1" applyFill="1" applyAlignment="1" applyProtection="1">
      <alignment horizontal="center" vertical="center"/>
      <protection hidden="1"/>
    </xf>
    <xf numFmtId="4" fontId="13" fillId="9" borderId="0" xfId="0" applyNumberFormat="1" applyFont="1" applyFill="1" applyAlignment="1" applyProtection="1">
      <alignment horizontal="center" vertical="center"/>
      <protection hidden="1"/>
    </xf>
    <xf numFmtId="4" fontId="9" fillId="0" borderId="0" xfId="0" applyNumberFormat="1" applyFont="1" applyAlignment="1" applyProtection="1">
      <alignment horizontal="center" vertical="center"/>
      <protection hidden="1"/>
    </xf>
    <xf numFmtId="4" fontId="1" fillId="0" borderId="0" xfId="0" applyNumberFormat="1" applyFont="1" applyAlignment="1" applyProtection="1">
      <alignment horizontal="center" wrapText="1"/>
      <protection hidden="1"/>
    </xf>
    <xf numFmtId="4" fontId="2" fillId="0" borderId="0" xfId="0" applyNumberFormat="1" applyFont="1" applyAlignment="1" applyProtection="1">
      <alignment horizontal="center"/>
      <protection hidden="1"/>
    </xf>
    <xf numFmtId="4" fontId="1" fillId="0" borderId="0" xfId="0" applyNumberFormat="1" applyFont="1" applyAlignment="1">
      <alignment horizontal="center"/>
    </xf>
    <xf numFmtId="4" fontId="1" fillId="0" borderId="0" xfId="0" applyNumberFormat="1" applyFont="1" applyAlignment="1">
      <alignment horizontal="center" wrapText="1"/>
    </xf>
    <xf numFmtId="4" fontId="1" fillId="0" borderId="0" xfId="0" applyNumberFormat="1" applyFont="1" applyAlignment="1" applyProtection="1">
      <alignment horizontal="center"/>
      <protection hidden="1"/>
    </xf>
    <xf numFmtId="4" fontId="2" fillId="0" borderId="0" xfId="0" applyNumberFormat="1" applyFont="1" applyAlignment="1">
      <alignment horizontal="center"/>
    </xf>
    <xf numFmtId="0" fontId="29" fillId="0" borderId="0" xfId="0" applyFont="1" applyAlignment="1" applyProtection="1">
      <alignment horizontal="center" vertical="center"/>
      <protection hidden="1"/>
    </xf>
    <xf numFmtId="49" fontId="1" fillId="6" borderId="1" xfId="0" applyNumberFormat="1" applyFont="1" applyFill="1" applyBorder="1" applyAlignment="1" applyProtection="1">
      <alignment horizontal="left" vertical="center" indent="1"/>
      <protection locked="0" hidden="1"/>
    </xf>
    <xf numFmtId="169" fontId="9" fillId="0" borderId="0" xfId="0" applyNumberFormat="1" applyFont="1" applyAlignment="1" applyProtection="1">
      <alignment horizontal="left" vertical="center"/>
      <protection hidden="1"/>
    </xf>
    <xf numFmtId="49" fontId="1" fillId="0" borderId="0" xfId="0" applyNumberFormat="1" applyFont="1" applyAlignment="1" applyProtection="1">
      <alignment vertical="center"/>
      <protection hidden="1"/>
    </xf>
    <xf numFmtId="0" fontId="16" fillId="6" borderId="1" xfId="0" applyFont="1" applyFill="1" applyBorder="1" applyAlignment="1" applyProtection="1">
      <alignment horizontal="left" vertical="center" indent="1"/>
      <protection hidden="1"/>
    </xf>
    <xf numFmtId="15" fontId="16" fillId="6" borderId="1" xfId="0" applyNumberFormat="1" applyFont="1" applyFill="1" applyBorder="1" applyAlignment="1" applyProtection="1">
      <alignment horizontal="left" vertical="center" indent="1"/>
      <protection hidden="1"/>
    </xf>
    <xf numFmtId="0" fontId="22" fillId="5" borderId="7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left"/>
    </xf>
    <xf numFmtId="0" fontId="1" fillId="4" borderId="0" xfId="0" applyFont="1" applyFill="1" applyProtection="1">
      <protection hidden="1"/>
    </xf>
    <xf numFmtId="0" fontId="1" fillId="4" borderId="0" xfId="0" applyFont="1" applyFill="1"/>
    <xf numFmtId="170" fontId="6" fillId="0" borderId="0" xfId="0" applyNumberFormat="1" applyFont="1" applyAlignment="1" applyProtection="1">
      <alignment horizontal="center" vertical="center"/>
      <protection hidden="1"/>
    </xf>
    <xf numFmtId="0" fontId="30" fillId="0" borderId="0" xfId="0" applyFont="1" applyAlignment="1" applyProtection="1">
      <alignment horizontal="center" vertical="center"/>
      <protection hidden="1"/>
    </xf>
    <xf numFmtId="0" fontId="31" fillId="0" borderId="0" xfId="0" applyFont="1" applyAlignment="1" applyProtection="1">
      <alignment horizontal="left" vertical="center"/>
      <protection hidden="1"/>
    </xf>
    <xf numFmtId="15" fontId="9" fillId="6" borderId="5" xfId="0" applyNumberFormat="1" applyFont="1" applyFill="1" applyBorder="1" applyAlignment="1" applyProtection="1">
      <alignment horizontal="center" vertical="center"/>
      <protection hidden="1"/>
    </xf>
    <xf numFmtId="0" fontId="16" fillId="6" borderId="1" xfId="0" applyFont="1" applyFill="1" applyBorder="1" applyAlignment="1" applyProtection="1">
      <alignment horizontal="left" vertical="center" indent="1"/>
      <protection locked="0"/>
    </xf>
    <xf numFmtId="15" fontId="16" fillId="6" borderId="1" xfId="0" applyNumberFormat="1" applyFont="1" applyFill="1" applyBorder="1" applyAlignment="1" applyProtection="1">
      <alignment horizontal="left" vertical="center" indent="1"/>
      <protection locked="0"/>
    </xf>
    <xf numFmtId="44" fontId="16" fillId="0" borderId="0" xfId="1" applyFont="1" applyAlignment="1" applyProtection="1">
      <alignment vertical="center"/>
      <protection locked="0"/>
    </xf>
    <xf numFmtId="15" fontId="16" fillId="0" borderId="0" xfId="1" applyNumberFormat="1" applyFont="1" applyAlignment="1" applyProtection="1">
      <alignment horizontal="center" vertical="center"/>
      <protection locked="0"/>
    </xf>
    <xf numFmtId="0" fontId="5" fillId="3" borderId="13" xfId="0" applyFont="1" applyFill="1" applyBorder="1" applyAlignment="1" applyProtection="1">
      <alignment horizontal="center" vertical="center" wrapText="1"/>
      <protection hidden="1"/>
    </xf>
    <xf numFmtId="0" fontId="1" fillId="8" borderId="0" xfId="0" applyFont="1" applyFill="1" applyAlignment="1" applyProtection="1">
      <alignment horizontal="center" vertical="center"/>
      <protection hidden="1"/>
    </xf>
    <xf numFmtId="0" fontId="31" fillId="0" borderId="0" xfId="0" applyFont="1" applyAlignment="1" applyProtection="1">
      <alignment horizontal="center" vertical="center"/>
      <protection hidden="1"/>
    </xf>
    <xf numFmtId="44" fontId="1" fillId="0" borderId="0" xfId="0" applyNumberFormat="1" applyFont="1" applyAlignment="1" applyProtection="1">
      <alignment horizontal="center" vertical="center"/>
      <protection hidden="1"/>
    </xf>
    <xf numFmtId="0" fontId="13" fillId="9" borderId="0" xfId="0" applyFont="1" applyFill="1" applyAlignment="1" applyProtection="1">
      <alignment horizontal="right" vertical="center"/>
      <protection hidden="1"/>
    </xf>
    <xf numFmtId="0" fontId="5" fillId="3" borderId="13" xfId="0" applyFont="1" applyFill="1" applyBorder="1" applyAlignment="1" applyProtection="1">
      <alignment horizontal="right" vertical="center" wrapText="1"/>
      <protection hidden="1"/>
    </xf>
    <xf numFmtId="0" fontId="1" fillId="8" borderId="0" xfId="0" applyFont="1" applyFill="1" applyAlignment="1" applyProtection="1">
      <alignment horizontal="right"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6" fillId="5" borderId="10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/>
    </xf>
    <xf numFmtId="0" fontId="9" fillId="7" borderId="0" xfId="0" applyFont="1" applyFill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left" vertical="center" wrapText="1"/>
      <protection hidden="1"/>
    </xf>
    <xf numFmtId="0" fontId="1" fillId="7" borderId="0" xfId="0" applyFont="1" applyFill="1" applyAlignment="1" applyProtection="1">
      <alignment horizontal="left" vertical="center"/>
      <protection hidden="1"/>
    </xf>
    <xf numFmtId="0" fontId="16" fillId="0" borderId="0" xfId="0" applyFont="1" applyAlignment="1" applyProtection="1">
      <alignment horizontal="right" vertical="center"/>
      <protection hidden="1"/>
    </xf>
    <xf numFmtId="15" fontId="9" fillId="0" borderId="0" xfId="0" applyNumberFormat="1" applyFont="1" applyAlignment="1" applyProtection="1">
      <alignment horizontal="center" vertical="center"/>
      <protection hidden="1"/>
    </xf>
    <xf numFmtId="0" fontId="16" fillId="6" borderId="1" xfId="0" applyFont="1" applyFill="1" applyBorder="1" applyAlignment="1" applyProtection="1">
      <alignment horizontal="center" vertical="center"/>
      <protection locked="0" hidden="1"/>
    </xf>
    <xf numFmtId="0" fontId="16" fillId="4" borderId="1" xfId="0" applyFont="1" applyFill="1" applyBorder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44" fontId="9" fillId="0" borderId="0" xfId="1" applyFont="1" applyFill="1" applyAlignment="1" applyProtection="1">
      <alignment horizontal="left" vertical="center"/>
      <protection hidden="1"/>
    </xf>
    <xf numFmtId="14" fontId="1" fillId="0" borderId="0" xfId="0" applyNumberFormat="1" applyFont="1" applyAlignment="1" applyProtection="1">
      <alignment horizontal="center" vertical="center"/>
      <protection hidden="1"/>
    </xf>
    <xf numFmtId="0" fontId="3" fillId="8" borderId="0" xfId="0" applyFont="1" applyFill="1" applyAlignment="1" applyProtection="1">
      <alignment vertical="center"/>
      <protection hidden="1"/>
    </xf>
    <xf numFmtId="0" fontId="1" fillId="8" borderId="0" xfId="0" applyFont="1" applyFill="1" applyAlignment="1" applyProtection="1">
      <alignment vertical="center"/>
      <protection hidden="1"/>
    </xf>
    <xf numFmtId="14" fontId="4" fillId="0" borderId="0" xfId="0" applyNumberFormat="1" applyFont="1" applyAlignment="1" applyProtection="1">
      <alignment horizontal="right" vertical="center"/>
      <protection hidden="1"/>
    </xf>
    <xf numFmtId="15" fontId="16" fillId="6" borderId="1" xfId="0" applyNumberFormat="1" applyFont="1" applyFill="1" applyBorder="1" applyAlignment="1" applyProtection="1">
      <alignment horizontal="left" vertical="center" indent="1"/>
      <protection locked="0" hidden="1"/>
    </xf>
    <xf numFmtId="0" fontId="5" fillId="0" borderId="1" xfId="0" applyFont="1" applyBorder="1" applyAlignment="1" applyProtection="1">
      <alignment horizontal="center" vertical="center" wrapText="1"/>
      <protection hidden="1"/>
    </xf>
    <xf numFmtId="0" fontId="27" fillId="0" borderId="0" xfId="0" applyFont="1" applyAlignment="1" applyProtection="1">
      <alignment vertical="center"/>
      <protection hidden="1"/>
    </xf>
    <xf numFmtId="0" fontId="16" fillId="6" borderId="1" xfId="0" applyFont="1" applyFill="1" applyBorder="1" applyAlignment="1" applyProtection="1">
      <alignment horizontal="left" vertical="center"/>
      <protection locked="0"/>
    </xf>
    <xf numFmtId="0" fontId="16" fillId="6" borderId="1" xfId="0" applyFont="1" applyFill="1" applyBorder="1" applyAlignment="1" applyProtection="1">
      <alignment horizontal="center" vertical="center"/>
      <protection locked="0"/>
    </xf>
    <xf numFmtId="14" fontId="16" fillId="6" borderId="1" xfId="0" applyNumberFormat="1" applyFont="1" applyFill="1" applyBorder="1" applyAlignment="1" applyProtection="1">
      <alignment horizontal="center" vertical="center"/>
      <protection locked="0"/>
    </xf>
    <xf numFmtId="15" fontId="9" fillId="0" borderId="5" xfId="0" applyNumberFormat="1" applyFont="1" applyBorder="1" applyAlignment="1" applyProtection="1">
      <alignment horizontal="center" vertical="center"/>
      <protection locked="0"/>
    </xf>
    <xf numFmtId="0" fontId="32" fillId="0" borderId="0" xfId="0" pivotButton="1" applyFont="1"/>
    <xf numFmtId="0" fontId="32" fillId="0" borderId="0" xfId="0" applyFont="1" applyAlignment="1">
      <alignment horizontal="left"/>
    </xf>
    <xf numFmtId="4" fontId="32" fillId="0" borderId="0" xfId="0" applyNumberFormat="1" applyFont="1" applyAlignment="1">
      <alignment horizontal="center"/>
    </xf>
    <xf numFmtId="4" fontId="32" fillId="0" borderId="0" xfId="0" pivotButton="1" applyNumberFormat="1" applyFont="1" applyAlignment="1">
      <alignment horizontal="center"/>
    </xf>
    <xf numFmtId="4" fontId="32" fillId="0" borderId="0" xfId="0" applyNumberFormat="1" applyFont="1" applyAlignment="1">
      <alignment horizontal="center" vertical="top" wrapText="1"/>
    </xf>
    <xf numFmtId="4" fontId="33" fillId="0" borderId="0" xfId="0" applyNumberFormat="1" applyFont="1" applyAlignment="1">
      <alignment horizontal="center"/>
    </xf>
    <xf numFmtId="0" fontId="34" fillId="0" borderId="0" xfId="0" applyFont="1" applyAlignment="1" applyProtection="1">
      <alignment horizontal="center" vertical="center" wrapText="1"/>
      <protection hidden="1"/>
    </xf>
    <xf numFmtId="0" fontId="34" fillId="0" borderId="0" xfId="0" pivotButton="1" applyFont="1" applyAlignment="1" applyProtection="1">
      <alignment vertical="center"/>
      <protection hidden="1"/>
    </xf>
    <xf numFmtId="9" fontId="21" fillId="0" borderId="1" xfId="3" applyFont="1" applyBorder="1" applyAlignment="1" applyProtection="1">
      <alignment horizontal="left" vertical="center" indent="1"/>
      <protection hidden="1"/>
    </xf>
  </cellXfs>
  <cellStyles count="4">
    <cellStyle name="Millares" xfId="2" builtinId="3"/>
    <cellStyle name="Moneda" xfId="1" builtinId="4"/>
    <cellStyle name="Normal" xfId="0" builtinId="0"/>
    <cellStyle name="Porcentaje" xfId="3" builtinId="5"/>
  </cellStyles>
  <dxfs count="316"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righ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/>
      </font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top"/>
    </dxf>
    <dxf>
      <alignment vertical="top"/>
    </dxf>
    <dxf>
      <alignment vertical="top"/>
    </dxf>
    <dxf>
      <alignment wrapText="1"/>
    </dxf>
    <dxf>
      <alignment wrapText="1"/>
    </dxf>
    <dxf>
      <alignment wrapText="1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Verdana Pro Light"/>
        <scheme val="none"/>
      </font>
    </dxf>
    <dxf>
      <font>
        <name val="Verdana Pro Light"/>
        <scheme val="none"/>
      </font>
    </dxf>
    <dxf>
      <font>
        <name val="Verdana Pro Light"/>
        <scheme val="none"/>
      </font>
    </dxf>
    <dxf>
      <font>
        <name val="Verdana Pro Light"/>
        <scheme val="none"/>
      </font>
    </dxf>
    <dxf>
      <font>
        <name val="Verdana Pro Light"/>
        <scheme val="none"/>
      </font>
    </dxf>
    <dxf>
      <font>
        <name val="Verdana Pro Light"/>
        <scheme val="none"/>
      </font>
    </dxf>
    <dxf>
      <font>
        <name val="Verdana Pro Light"/>
        <scheme val="none"/>
      </font>
    </dxf>
    <dxf>
      <font>
        <name val="Verdana Pro Light"/>
        <scheme val="none"/>
      </font>
    </dxf>
    <dxf>
      <fill>
        <patternFill>
          <bgColor rgb="FF09FF78"/>
        </patternFill>
      </fill>
    </dxf>
    <dxf>
      <fill>
        <patternFill patternType="none">
          <bgColor auto="1"/>
        </patternFill>
      </fill>
    </dxf>
    <dxf>
      <fill>
        <patternFill>
          <bgColor rgb="FF4472C4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/>
        <color rgb="FFC00000"/>
      </font>
    </dxf>
    <dxf>
      <fill>
        <patternFill>
          <bgColor rgb="FFFF3F3F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ont>
        <b val="0"/>
        <i/>
        <color rgb="FFC0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3F3F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ont>
        <b val="0"/>
        <i/>
        <color rgb="FFC0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ill>
        <patternFill patternType="none">
          <bgColor auto="1"/>
        </patternFill>
      </fill>
    </dxf>
    <dxf>
      <font>
        <b val="0"/>
        <i/>
        <color rgb="FFC0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/>
        <color rgb="FFC00000"/>
      </font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  <border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/>
        <color rgb="FFC00000"/>
      </font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theme="4" tint="0.399945066682943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numFmt numFmtId="30" formatCode="@"/>
      <alignment horizont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166" formatCode="dd\-mm\-yy;@"/>
      <alignment horizontal="center" vertical="bottom" textRotation="0" wrapText="0" indent="0" justifyLastLine="0" shrinkToFit="0" readingOrder="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numFmt numFmtId="166" formatCode="dd\-mm\-yy;@"/>
      <alignment horizontal="center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numFmt numFmtId="166" formatCode="dd\-mm\-yy;@"/>
      <alignment horizontal="center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border diagonalUp="0" diagonalDown="0" outline="0">
        <left/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border>
        <top style="thin">
          <color theme="4" tint="0.39994506668294322"/>
        </top>
      </border>
    </dxf>
    <dxf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</dxf>
    <dxf>
      <border>
        <bottom style="thin">
          <color theme="4" tint="0.399945066682943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9"/>
        <name val="Verdana Pro Light"/>
        <family val="2"/>
        <scheme val="none"/>
      </font>
      <fill>
        <patternFill patternType="solid">
          <fgColor theme="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30" formatCode="@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30" formatCode="@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30" formatCode="@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30" formatCode="@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30" formatCode="@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9"/>
        <name val="Verdana Pro Light"/>
        <family val="2"/>
        <scheme val="none"/>
      </font>
      <fill>
        <patternFill patternType="solid">
          <fgColor theme="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alignment horizontal="lef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9"/>
        <name val="Verdana Pro Light"/>
        <family val="2"/>
        <scheme val="none"/>
      </font>
      <fill>
        <patternFill patternType="solid">
          <fgColor theme="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border diagonalUp="0" diagonalDown="0" outline="0">
        <left style="thin">
          <color theme="4" tint="0.399945066682943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0" formatCode="General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30" formatCode="@"/>
      <alignment horizont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30" formatCode="@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border diagonalUp="0" diagonalDown="0" outline="0">
        <left/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border>
        <top style="thin">
          <color theme="4" tint="0.39994506668294322"/>
        </top>
      </border>
    </dxf>
    <dxf>
      <border diagonalUp="0" diagonalDown="0">
        <left style="thin">
          <color theme="4" tint="0.39997558519241921"/>
        </left>
        <right style="thin">
          <color theme="4" tint="0.39994506668294322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</dxf>
    <dxf>
      <border>
        <bottom style="thin">
          <color theme="4" tint="0.399945066682943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9"/>
        <name val="Verdana Pro Light"/>
        <family val="2"/>
        <scheme val="none"/>
      </font>
      <fill>
        <patternFill patternType="solid">
          <fgColor theme="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0"/>
        <name val="Verdana Pro Cond Light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45066682943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sz val="10"/>
        <name val="Verdana Pro Cond Light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sz val="10"/>
        <name val="Verdana Pro Cond Light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sz val="10"/>
        <name val="Verdana Pro Cond Light"/>
        <family val="2"/>
        <scheme val="none"/>
      </font>
      <numFmt numFmtId="168" formatCode="d/m/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name val="Verdana Pro Cond Light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 Pro Cond Light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 Pro Cond Light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 Pro Cond Light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name val="Verdana Pro Cond Light"/>
        <family val="2"/>
        <scheme val="none"/>
      </font>
      <fill>
        <patternFill patternType="none">
          <fgColor indexed="64"/>
          <bgColor auto="1"/>
        </patternFill>
      </fill>
      <alignment horizontal="general" textRotation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name val="Verdana Pro Cond Light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name val="Verdana Pro Cond Light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name val="Verdana Pro Cond Light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name val="Verdana Pro Cond Light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name val="Verdana Pro Cond Light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sz val="10"/>
        <name val="Verdana Pro Cond Light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border>
        <top style="thin">
          <color theme="4" tint="0.39994506668294322"/>
        </top>
      </border>
    </dxf>
    <dxf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name val="Verdana Pro Cond Light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theme="4" tint="0.399945066682943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9"/>
        <name val="Verdana Pro Cond Light"/>
        <family val="2"/>
        <scheme val="none"/>
      </font>
      <fill>
        <patternFill patternType="solid">
          <fgColor theme="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4472C4"/>
      <color rgb="FF09FF78"/>
      <color rgb="FF7C9CD6"/>
      <color rgb="FF05FF76"/>
      <color rgb="FFFF3F3F"/>
      <color rgb="FF30993D"/>
      <color rgb="FFFF9393"/>
      <color rgb="FFFF8F8F"/>
      <color rgb="FFFFB7B7"/>
      <color rgb="FFFF81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microsoft.com/office/2007/relationships/slicerCache" Target="slicerCaches/slicerCache1.xml"/><Relationship Id="rId26" Type="http://schemas.openxmlformats.org/officeDocument/2006/relationships/styles" Target="styles.xml"/><Relationship Id="rId39" Type="http://schemas.openxmlformats.org/officeDocument/2006/relationships/customXml" Target="../customXml/item5.xml"/><Relationship Id="rId21" Type="http://schemas.microsoft.com/office/2007/relationships/slicerCache" Target="slicerCaches/slicerCache4.xml"/><Relationship Id="rId34" Type="http://schemas.openxmlformats.org/officeDocument/2006/relationships/calcChain" Target="calcChain.xml"/><Relationship Id="rId42" Type="http://schemas.openxmlformats.org/officeDocument/2006/relationships/customXml" Target="../customXml/item8.xml"/><Relationship Id="rId47" Type="http://schemas.openxmlformats.org/officeDocument/2006/relationships/customXml" Target="../customXml/item13.xml"/><Relationship Id="rId50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9" Type="http://schemas.microsoft.com/office/2022/10/relationships/richValueRel" Target="richData/richValueRel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microsoft.com/office/2017/06/relationships/rdRichValueTypes" Target="richData/rdRichValueTypes.xml"/><Relationship Id="rId37" Type="http://schemas.openxmlformats.org/officeDocument/2006/relationships/customXml" Target="../customXml/item3.xml"/><Relationship Id="rId40" Type="http://schemas.openxmlformats.org/officeDocument/2006/relationships/customXml" Target="../customXml/item6.xml"/><Relationship Id="rId45" Type="http://schemas.openxmlformats.org/officeDocument/2006/relationships/customXml" Target="../customXml/item11.xml"/><Relationship Id="rId53" Type="http://schemas.openxmlformats.org/officeDocument/2006/relationships/customXml" Target="../customXml/item19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2.xml"/><Relationship Id="rId31" Type="http://schemas.microsoft.com/office/2017/06/relationships/rdRichValueStructure" Target="richData/rdrichvaluestructure.xml"/><Relationship Id="rId44" Type="http://schemas.openxmlformats.org/officeDocument/2006/relationships/customXml" Target="../customXml/item10.xml"/><Relationship Id="rId52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5.xml"/><Relationship Id="rId27" Type="http://schemas.openxmlformats.org/officeDocument/2006/relationships/sharedStrings" Target="sharedStrings.xml"/><Relationship Id="rId30" Type="http://schemas.microsoft.com/office/2017/06/relationships/rdRichValue" Target="richData/rdrichvalue.xml"/><Relationship Id="rId35" Type="http://schemas.openxmlformats.org/officeDocument/2006/relationships/customXml" Target="../customXml/item1.xml"/><Relationship Id="rId43" Type="http://schemas.openxmlformats.org/officeDocument/2006/relationships/customXml" Target="../customXml/item9.xml"/><Relationship Id="rId48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connections" Target="connections.xml"/><Relationship Id="rId33" Type="http://schemas.openxmlformats.org/officeDocument/2006/relationships/powerPivotData" Target="model/item.data"/><Relationship Id="rId38" Type="http://schemas.openxmlformats.org/officeDocument/2006/relationships/customXml" Target="../customXml/item4.xml"/><Relationship Id="rId46" Type="http://schemas.openxmlformats.org/officeDocument/2006/relationships/customXml" Target="../customXml/item12.xml"/><Relationship Id="rId20" Type="http://schemas.microsoft.com/office/2007/relationships/slicerCache" Target="slicerCaches/slicerCache3.xml"/><Relationship Id="rId41" Type="http://schemas.openxmlformats.org/officeDocument/2006/relationships/customXml" Target="../customXml/item7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externalLink" Target="externalLinks/externalLink1.xml"/><Relationship Id="rId23" Type="http://schemas.microsoft.com/office/2011/relationships/timelineCache" Target="timelineCaches/timelineCache1.xml"/><Relationship Id="rId28" Type="http://schemas.openxmlformats.org/officeDocument/2006/relationships/sheetMetadata" Target="metadata.xml"/><Relationship Id="rId36" Type="http://schemas.openxmlformats.org/officeDocument/2006/relationships/customXml" Target="../customXml/item2.xml"/><Relationship Id="rId49" Type="http://schemas.openxmlformats.org/officeDocument/2006/relationships/customXml" Target="../customXml/item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200871</xdr:colOff>
      <xdr:row>3</xdr:row>
      <xdr:rowOff>83343</xdr:rowOff>
    </xdr:from>
    <xdr:to>
      <xdr:col>22</xdr:col>
      <xdr:colOff>84380</xdr:colOff>
      <xdr:row>6</xdr:row>
      <xdr:rowOff>57361</xdr:rowOff>
    </xdr:to>
    <xdr:sp macro="[0]!GuardarInsum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D4D22D2-873E-4BDE-81ED-6F6742BFF277}"/>
            </a:ext>
          </a:extLst>
        </xdr:cNvPr>
        <xdr:cNvSpPr/>
      </xdr:nvSpPr>
      <xdr:spPr>
        <a:xfrm>
          <a:off x="11428465" y="833437"/>
          <a:ext cx="1598009" cy="485987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Guardar_Insumo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340681</xdr:colOff>
      <xdr:row>3</xdr:row>
      <xdr:rowOff>82757</xdr:rowOff>
    </xdr:from>
    <xdr:to>
      <xdr:col>20</xdr:col>
      <xdr:colOff>76146</xdr:colOff>
      <xdr:row>6</xdr:row>
      <xdr:rowOff>128676</xdr:rowOff>
    </xdr:to>
    <xdr:sp macro="[0]!GuardarContrat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3048968-8FCB-4A6E-9E5C-3C8BBF8ED191}"/>
            </a:ext>
          </a:extLst>
        </xdr:cNvPr>
        <xdr:cNvSpPr/>
      </xdr:nvSpPr>
      <xdr:spPr>
        <a:xfrm>
          <a:off x="13830462" y="892382"/>
          <a:ext cx="1604747" cy="54598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Registrar_Contrato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150019</xdr:colOff>
      <xdr:row>4</xdr:row>
      <xdr:rowOff>79743</xdr:rowOff>
    </xdr:from>
    <xdr:to>
      <xdr:col>26</xdr:col>
      <xdr:colOff>912629</xdr:colOff>
      <xdr:row>7</xdr:row>
      <xdr:rowOff>46870</xdr:rowOff>
    </xdr:to>
    <xdr:sp macro="[0]!AdicionRegistros_Contrat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1BE7DA4-E589-4217-AD36-14EA999A7CC7}"/>
            </a:ext>
          </a:extLst>
        </xdr:cNvPr>
        <xdr:cNvSpPr/>
      </xdr:nvSpPr>
      <xdr:spPr>
        <a:xfrm>
          <a:off x="16140113" y="913181"/>
          <a:ext cx="1619860" cy="479095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Adicionar_Registros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678656</xdr:colOff>
      <xdr:row>3</xdr:row>
      <xdr:rowOff>71438</xdr:rowOff>
    </xdr:from>
    <xdr:to>
      <xdr:col>14</xdr:col>
      <xdr:colOff>11933</xdr:colOff>
      <xdr:row>6</xdr:row>
      <xdr:rowOff>173237</xdr:rowOff>
    </xdr:to>
    <xdr:sp macro="[0]!ActualizarRegistrosConra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10CB050-2A6B-420A-BA44-FE74A753B35A}"/>
            </a:ext>
          </a:extLst>
        </xdr:cNvPr>
        <xdr:cNvSpPr/>
      </xdr:nvSpPr>
      <xdr:spPr>
        <a:xfrm>
          <a:off x="11096625" y="797719"/>
          <a:ext cx="1607371" cy="470893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Actualizar_Registros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547444</xdr:colOff>
      <xdr:row>20</xdr:row>
      <xdr:rowOff>96781</xdr:rowOff>
    </xdr:from>
    <xdr:to>
      <xdr:col>17</xdr:col>
      <xdr:colOff>581924</xdr:colOff>
      <xdr:row>22</xdr:row>
      <xdr:rowOff>176780</xdr:rowOff>
    </xdr:to>
    <xdr:sp macro="[0]!AlmacenarRegistroEntrad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10757BA-A19E-4F3F-AD38-990911BA91CA}"/>
            </a:ext>
          </a:extLst>
        </xdr:cNvPr>
        <xdr:cNvSpPr/>
      </xdr:nvSpPr>
      <xdr:spPr>
        <a:xfrm>
          <a:off x="8436385" y="4321399"/>
          <a:ext cx="1625715" cy="48341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Summit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704003</xdr:colOff>
      <xdr:row>20</xdr:row>
      <xdr:rowOff>71438</xdr:rowOff>
    </xdr:from>
    <xdr:to>
      <xdr:col>17</xdr:col>
      <xdr:colOff>740388</xdr:colOff>
      <xdr:row>22</xdr:row>
      <xdr:rowOff>175643</xdr:rowOff>
    </xdr:to>
    <xdr:sp macro="[0]!AlmacenarRegistroDevolucio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392B0289-35AA-4394-975C-87232A677FFC}"/>
            </a:ext>
          </a:extLst>
        </xdr:cNvPr>
        <xdr:cNvSpPr/>
      </xdr:nvSpPr>
      <xdr:spPr>
        <a:xfrm>
          <a:off x="9859909" y="4369594"/>
          <a:ext cx="1608010" cy="520924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Summit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788300</xdr:colOff>
      <xdr:row>20</xdr:row>
      <xdr:rowOff>93822</xdr:rowOff>
    </xdr:from>
    <xdr:to>
      <xdr:col>18</xdr:col>
      <xdr:colOff>735626</xdr:colOff>
      <xdr:row>23</xdr:row>
      <xdr:rowOff>23719</xdr:rowOff>
    </xdr:to>
    <xdr:sp macro="[0]!ActualizarRegistr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399129F-B638-49D2-8DD3-01E675D43F39}"/>
            </a:ext>
          </a:extLst>
        </xdr:cNvPr>
        <xdr:cNvSpPr/>
      </xdr:nvSpPr>
      <xdr:spPr>
        <a:xfrm>
          <a:off x="10894325" y="4399122"/>
          <a:ext cx="1528476" cy="577597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Summit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200569</xdr:colOff>
      <xdr:row>5</xdr:row>
      <xdr:rowOff>97700</xdr:rowOff>
    </xdr:from>
    <xdr:to>
      <xdr:col>2</xdr:col>
      <xdr:colOff>3025813</xdr:colOff>
      <xdr:row>5</xdr:row>
      <xdr:rowOff>2303691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proveedor">
              <a:extLst>
                <a:ext uri="{FF2B5EF4-FFF2-40B4-BE49-F238E27FC236}">
                  <a16:creationId xmlns:a16="http://schemas.microsoft.com/office/drawing/2014/main" id="{3C8090C5-FDB4-EF5C-6447-0C675CCAC7E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ve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4450" y="855890"/>
              <a:ext cx="1842135" cy="22136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3111313</xdr:colOff>
      <xdr:row>5</xdr:row>
      <xdr:rowOff>101012</xdr:rowOff>
    </xdr:from>
    <xdr:to>
      <xdr:col>7</xdr:col>
      <xdr:colOff>723003</xdr:colOff>
      <xdr:row>5</xdr:row>
      <xdr:rowOff>2322243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descripcion_insumo">
              <a:extLst>
                <a:ext uri="{FF2B5EF4-FFF2-40B4-BE49-F238E27FC236}">
                  <a16:creationId xmlns:a16="http://schemas.microsoft.com/office/drawing/2014/main" id="{03E17FAE-1A63-7129-D93C-AF2EDD41D8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_insum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28091" y="1116937"/>
              <a:ext cx="3857177" cy="22250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59055</xdr:colOff>
      <xdr:row>10</xdr:row>
      <xdr:rowOff>59055</xdr:rowOff>
    </xdr:from>
    <xdr:to>
      <xdr:col>11</xdr:col>
      <xdr:colOff>97155</xdr:colOff>
      <xdr:row>18</xdr:row>
      <xdr:rowOff>91440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veedor 1">
              <a:extLst>
                <a:ext uri="{FF2B5EF4-FFF2-40B4-BE49-F238E27FC236}">
                  <a16:creationId xmlns:a16="http://schemas.microsoft.com/office/drawing/2014/main" id="{E770F6D0-09ED-3F21-046C-95B17D4FB7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vee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13670" y="1674495"/>
              <a:ext cx="3356610" cy="2343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64770</xdr:colOff>
      <xdr:row>1</xdr:row>
      <xdr:rowOff>45720</xdr:rowOff>
    </xdr:from>
    <xdr:to>
      <xdr:col>11</xdr:col>
      <xdr:colOff>91440</xdr:colOff>
      <xdr:row>9</xdr:row>
      <xdr:rowOff>133350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Fecha_Corte">
              <a:extLst>
                <a:ext uri="{FF2B5EF4-FFF2-40B4-BE49-F238E27FC236}">
                  <a16:creationId xmlns:a16="http://schemas.microsoft.com/office/drawing/2014/main" id="{37485DB7-7BE5-D976-9123-9B4AE71AD6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_Co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21290" y="209550"/>
              <a:ext cx="3343275" cy="1381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53340</xdr:colOff>
      <xdr:row>35</xdr:row>
      <xdr:rowOff>0</xdr:rowOff>
    </xdr:from>
    <xdr:to>
      <xdr:col>11</xdr:col>
      <xdr:colOff>95250</xdr:colOff>
      <xdr:row>51</xdr:row>
      <xdr:rowOff>20955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n_remision">
              <a:extLst>
                <a:ext uri="{FF2B5EF4-FFF2-40B4-BE49-F238E27FC236}">
                  <a16:creationId xmlns:a16="http://schemas.microsoft.com/office/drawing/2014/main" id="{EBCD40CA-5674-700F-66F6-2809C78CD7B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_remis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78340" y="5760720"/>
              <a:ext cx="336042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53340</xdr:colOff>
      <xdr:row>19</xdr:row>
      <xdr:rowOff>0</xdr:rowOff>
    </xdr:from>
    <xdr:to>
      <xdr:col>11</xdr:col>
      <xdr:colOff>95250</xdr:colOff>
      <xdr:row>34</xdr:row>
      <xdr:rowOff>59055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descripcion_insumo 1">
              <a:extLst>
                <a:ext uri="{FF2B5EF4-FFF2-40B4-BE49-F238E27FC236}">
                  <a16:creationId xmlns:a16="http://schemas.microsoft.com/office/drawing/2014/main" id="{761F817B-8A44-E485-7F65-8F7E229C8E1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_insum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78340" y="3200400"/>
              <a:ext cx="3352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Otros%20ordenadores\Mi%20port&#225;til\LINK_INMOBILIARIA\01_CEDRO_AZUL\03_CONTROL\20_ADPRO_SINCO\Control_Costos\ControlCostos\2024-08\202408%20Ago2024%20ControlCostosCedroAzul_Separados1.0.xlsx" TargetMode="External"/><Relationship Id="rId1" Type="http://schemas.openxmlformats.org/officeDocument/2006/relationships/externalLinkPath" Target="/Otros%20ordenadores/Mi%20port&#225;til/LINK_INMOBILIARIA/01_CEDRO_AZUL/03_CONTROL/20_ADPRO_SINCO/Control_Costos/ControlCostos/2024-08/202408%20Ago2024%20ControlCostosCedroAzul_Separados1.0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Otros%20ordenadores\Mi%20port&#225;til\LINK_INMOBILIARIA\01_CEDRO_AZUL\03_CONTROL\20_ADPRO_SINCO\Matriz\Equipos\Equipos%20-%20copia%20(2).xlsm" TargetMode="External"/><Relationship Id="rId1" Type="http://schemas.openxmlformats.org/officeDocument/2006/relationships/externalLinkPath" Target="file:///G:\Otros%20ordenadores\Mi%20port&#225;til\LINK_INMOBILIARIA\01_CEDRO_AZUL\03_CONTROL\20_ADPRO_SINCO\Matriz\Equipos\Equipos%20-%20copia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RMACION DEL PROYECTO 1"/>
      <sheetName val="RESUMEN SOCIOS PERIODO"/>
      <sheetName val="RESUMEN SOCIOS ACUMULADO"/>
      <sheetName val="RESUMEN GERENCIAL"/>
      <sheetName val="RESUMEN GERENCIAL (2)"/>
      <sheetName val="ACTIVIDADES"/>
      <sheetName val="CAPITULOS"/>
      <sheetName val="Hoja1"/>
      <sheetName val="DIFERENCIAS"/>
      <sheetName val="ConvertingObs"/>
      <sheetName val="RELACIÓN CONTRATOS VS PPTO"/>
      <sheetName val="RELACION DE CONTRATOS"/>
      <sheetName val="INVENTARIO"/>
      <sheetName val="AUX"/>
      <sheetName val="Hoja2"/>
      <sheetName val="Retenidos_UNOE"/>
      <sheetName val="InventarioUNOE"/>
      <sheetName val="MovimientoSiesa"/>
      <sheetName val="AnticiposUNOE"/>
      <sheetName val="BBDD_Inventario_Sinco"/>
      <sheetName val="BBDD_AgrupacionInventario"/>
      <sheetName val="ItemPPtoEtapas"/>
      <sheetName val="ItemPPtoEtapas (2)"/>
      <sheetName val="BBDD_AnticiposSinco"/>
      <sheetName val="BBDD_Seguimiento_Item_Sinco"/>
      <sheetName val="BBDD_Detalle_InsumoAlm_Sinco"/>
      <sheetName val="Pagado_Contratos_SINCO"/>
      <sheetName val="BBDD_Contratos"/>
      <sheetName val="Relacion_Pagos_ActasSINCO"/>
      <sheetName val="Almacen_UNOE"/>
      <sheetName val="Actas_UNOE"/>
      <sheetName val="HISTORICO"/>
      <sheetName val="AccesoUNOE"/>
      <sheetName val="DIFERENCIAS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7">
          <cell r="B7" t="str">
            <v>Etapas</v>
          </cell>
        </row>
        <row r="8">
          <cell r="B8" t="str">
            <v>Cimentaciones</v>
          </cell>
        </row>
        <row r="9">
          <cell r="B9" t="str">
            <v>Adecuaciones-Movimiento Tierra</v>
          </cell>
        </row>
        <row r="10">
          <cell r="B10" t="str">
            <v>Torre 1</v>
          </cell>
        </row>
        <row r="11">
          <cell r="B11" t="str">
            <v>Torre 2</v>
          </cell>
        </row>
        <row r="12">
          <cell r="B12" t="str">
            <v>Plataforma</v>
          </cell>
        </row>
        <row r="13">
          <cell r="B13" t="str">
            <v>Urbanismo</v>
          </cell>
        </row>
        <row r="14">
          <cell r="B14" t="str">
            <v>Comunes Admo</v>
          </cell>
        </row>
        <row r="15">
          <cell r="B15" t="str">
            <v>Torre 1 + Plataforma</v>
          </cell>
        </row>
        <row r="16">
          <cell r="B16" t="str">
            <v>Imprevistos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>
        <row r="1">
          <cell r="A1" t="str">
            <v>descargar informe de ADPRO-Presupuestos-INFORMES-Informe de presupuesto</v>
          </cell>
        </row>
      </sheetData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orveedores_Inusmos_EQUIPO (2)"/>
      <sheetName val="FormularioSolicitud"/>
      <sheetName val="AprobarSolictud"/>
      <sheetName val="RegistroEquipo"/>
      <sheetName val="BBDD_RegistroEquipo"/>
      <sheetName val="PreFactura"/>
      <sheetName val="SaldoEquipo"/>
      <sheetName val="Porveedores_Inusmos_EQUIPO"/>
      <sheetName val="Planilla_Solicitud_Equipo"/>
      <sheetName val="BBDD_Aux_Equipos"/>
      <sheetName val="Equipos - copia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IME ALBERTO PELAEZ VALENCIA" refreshedDate="45895.893547569445" createdVersion="8" refreshedVersion="8" minRefreshableVersion="3" recordCount="1" xr:uid="{27D71CD5-640A-467C-9B06-3ABFF8A1C590}">
  <cacheSource type="worksheet">
    <worksheetSource name="Tbl_Registro_Insumo"/>
  </cacheSource>
  <cacheFields count="30">
    <cacheField name="id_registro" numFmtId="0">
      <sharedItems containsSemiMixedTypes="0" containsString="0" containsNumber="1" containsInteger="1" minValue="0" maxValue="0"/>
    </cacheField>
    <cacheField name="cons_registro" numFmtId="0">
      <sharedItems containsSemiMixedTypes="0" containsString="0" containsNumber="1" containsInteger="1" minValue="0" maxValue="0"/>
    </cacheField>
    <cacheField name="cod_registro" numFmtId="0">
      <sharedItems/>
    </cacheField>
    <cacheField name="id_solicitud" numFmtId="0">
      <sharedItems containsSemiMixedTypes="0" containsString="0" containsNumber="1" containsInteger="1" minValue="0" maxValue="0"/>
    </cacheField>
    <cacheField name="Item" numFmtId="0">
      <sharedItems containsNonDate="0" containsBlank="1" count="8">
        <m/>
        <s v="19.03.01" u="1"/>
        <s v="19.03.03" u="1"/>
        <s v="19.03.09" u="1"/>
        <s v="19.01.01" u="1"/>
        <s v="11.5.89" u="1"/>
        <s v="1.5.8.9" u="1"/>
        <s v="15.15.15" u="1"/>
      </sharedItems>
    </cacheField>
    <cacheField name="Cod_Insumo" numFmtId="0">
      <sharedItems containsSemiMixedTypes="0" containsString="0" containsNumber="1" containsInteger="1" minValue="0" maxValue="0"/>
    </cacheField>
    <cacheField name="descripcion_insumo" numFmtId="0">
      <sharedItems containsSemiMixedTypes="0" containsString="0" containsNumber="1" containsInteger="1" minValue="0" maxValue="0" count="1">
        <n v="0"/>
      </sharedItems>
    </cacheField>
    <cacheField name="proveedor" numFmtId="0">
      <sharedItems containsSemiMixedTypes="0" containsString="0" containsNumber="1" containsInteger="1" minValue="0" maxValue="0" count="1">
        <n v="0"/>
      </sharedItems>
    </cacheField>
    <cacheField name="n_remision" numFmtId="0">
      <sharedItems containsSemiMixedTypes="0" containsString="0" containsNumber="1" containsInteger="1" minValue="0" maxValue="201225" count="57">
        <n v="0"/>
        <n v="104995" u="1"/>
        <n v="23918" u="1"/>
        <n v="27798" u="1"/>
        <n v="11759" u="1"/>
        <n v="38554" u="1"/>
        <n v="39411" u="1"/>
        <n v="12271" u="1"/>
        <n v="12275" u="1"/>
        <n v="11810" u="1"/>
        <n v="11847" u="1"/>
        <n v="40976" u="1"/>
        <n v="39737" u="1"/>
        <n v="39937" u="1"/>
        <n v="39669" u="1"/>
        <n v="41021" u="1"/>
        <n v="39735" u="1"/>
        <n v="41201" u="1"/>
        <n v="24638" u="1"/>
        <n v="40876" u="1"/>
        <n v="41652" u="1"/>
        <n v="42039" u="1"/>
        <n v="40682" u="1"/>
        <n v="41760" u="1"/>
        <n v="42015" u="1"/>
        <n v="41653" u="1"/>
        <n v="107962" u="1"/>
        <n v="11869" u="1"/>
        <n v="12390" u="1"/>
        <n v="11930" u="1"/>
        <n v="24801" u="1"/>
        <n v="36271" u="1"/>
        <n v="201225" u="1"/>
        <n v="11965" u="1"/>
        <n v="11999" u="1"/>
        <n v="12000" u="1"/>
        <n v="12498" u="1"/>
        <n v="12521" u="1"/>
        <n v="41542" u="1"/>
        <n v="43005" u="1"/>
        <n v="41755" u="1"/>
        <n v="41358" u="1"/>
        <n v="41029" u="1"/>
        <n v="42871" u="1"/>
        <n v="42528" u="1"/>
        <n v="42597" u="1"/>
        <n v="42894" u="1"/>
        <n v="41812" u="1"/>
        <n v="43165" u="1"/>
        <n v="42793" u="1"/>
        <n v="58585" u="1"/>
        <n v="89585" u="1"/>
        <n v="8598" u="1"/>
        <n v="25225" u="1"/>
        <n v="8952" u="1"/>
        <n v="9696" u="1"/>
        <n v="8985" u="1"/>
      </sharedItems>
    </cacheField>
    <cacheField name="concepto2" numFmtId="0">
      <sharedItems containsNonDate="0" containsString="0" containsBlank="1"/>
    </cacheField>
    <cacheField name="concepto1" numFmtId="0">
      <sharedItems containsSemiMixedTypes="0" containsString="0" containsNumber="1" containsInteger="1" minValue="0" maxValue="0" count="1">
        <n v="0"/>
      </sharedItems>
    </cacheField>
    <cacheField name="hora" numFmtId="0">
      <sharedItems/>
    </cacheField>
    <cacheField name="fecha_remision" numFmtId="166">
      <sharedItems containsSemiMixedTypes="0" containsNonDate="0" containsDate="1" containsString="0" minDate="1899-12-30T00:00:00" maxDate="2025-12-21T00:00:00" count="101">
        <d v="2025-09-05T00:00:00"/>
        <d v="2025-07-10T00:00:00" u="1"/>
        <d v="2025-07-21T00:00:00" u="1"/>
        <d v="2025-07-23T00:00:00" u="1"/>
        <d v="2025-07-26T00:00:00" u="1"/>
        <d v="2025-07-25T00:00:00" u="1"/>
        <d v="2025-07-29T00:00:00" u="1"/>
        <d v="2025-07-14T00:00:00" u="1"/>
        <d v="2025-07-02T00:00:00" u="1"/>
        <d v="2025-07-07T00:00:00" u="1"/>
        <d v="2025-07-09T00:00:00" u="1"/>
        <d v="2025-07-30T00:00:00" u="1"/>
        <d v="2025-07-17T00:00:00" u="1"/>
        <d v="1899-12-30T00:00:00" u="1"/>
        <d v="2024-10-25T00:00:00" u="1"/>
        <d v="2024-11-21T00:00:00" u="1"/>
        <d v="2025-02-19T00:00:00" u="1"/>
        <d v="2025-04-11T00:00:00" u="1"/>
        <d v="2024-10-01T00:00:00" u="1"/>
        <d v="2025-01-22T00:00:00" u="1"/>
        <d v="2024-10-20T00:00:00" u="1"/>
        <d v="2024-12-18T00:00:00" u="1"/>
        <d v="2024-12-11T00:00:00" u="1"/>
        <d v="2024-10-31T00:00:00" u="1"/>
        <d v="2024-11-20T00:00:00" u="1"/>
        <d v="2024-11-23T00:00:00" u="1"/>
        <d v="2024-12-05T00:00:00" u="1"/>
        <d v="2025-01-25T00:00:00" u="1"/>
        <d v="2025-03-12T00:00:00" u="1"/>
        <d v="2025-03-23T00:00:00" u="1"/>
        <d v="2025-04-02T00:00:00" u="1"/>
        <d v="2025-03-31T00:00:00" u="1"/>
        <d v="2025-04-05T00:00:00" u="1"/>
        <d v="2024-11-14T00:00:00" u="1"/>
        <d v="2025-03-14T00:00:00" u="1"/>
        <d v="2025-03-26T00:00:00" u="1"/>
        <d v="2025-04-01T00:00:00" u="1"/>
        <d v="2025-04-09T00:00:00" u="1"/>
        <d v="2025-04-24T00:00:00" u="1"/>
        <d v="2025-04-30T00:00:00" u="1"/>
        <d v="2025-04-23T00:00:00" u="1"/>
        <d v="2025-05-15T00:00:00" u="1"/>
        <d v="2024-10-16T00:00:00" u="1"/>
        <d v="2024-11-30T00:00:00" u="1"/>
        <d v="2024-10-17T00:00:00" u="1"/>
        <d v="2024-10-19T00:00:00" u="1"/>
        <d v="2024-11-19T00:00:00" u="1"/>
        <d v="2024-11-01T00:00:00" u="1"/>
        <d v="2024-10-23T00:00:00" u="1"/>
        <d v="2024-10-10T00:00:00" u="1"/>
        <d v="2024-11-07T00:00:00" u="1"/>
        <d v="2025-02-12T00:00:00" u="1"/>
        <d v="2025-02-13T00:00:00" u="1"/>
        <d v="2025-03-04T00:00:00" u="1"/>
        <d v="2025-03-06T00:00:00" u="1"/>
        <d v="2025-03-19T00:00:00" u="1"/>
        <d v="2025-03-29T00:00:00" u="1"/>
        <d v="2025-04-25T00:00:00" u="1"/>
        <d v="2025-02-20T00:00:00" u="1"/>
        <d v="2025-03-01T00:00:00" u="1"/>
        <d v="2024-11-13T00:00:00" u="1"/>
        <d v="2024-10-02T00:00:00" u="1"/>
        <d v="2024-10-05T00:00:00" u="1"/>
        <d v="2024-10-18T00:00:00" u="1"/>
        <d v="2024-10-21T00:00:00" u="1"/>
        <d v="2024-10-24T00:00:00" u="1"/>
        <d v="2024-11-09T00:00:00" u="1"/>
        <d v="2024-11-15T00:00:00" u="1"/>
        <d v="2024-10-03T00:00:00" u="1"/>
        <d v="2024-12-20T00:00:00" u="1"/>
        <d v="2024-11-18T00:00:00" u="1"/>
        <d v="2024-11-27T00:00:00" u="1"/>
        <d v="2025-05-01T00:00:00" u="1"/>
        <d v="2025-04-10T00:00:00" u="1"/>
        <d v="2025-04-15T00:00:00" u="1"/>
        <d v="2025-04-29T00:00:00" u="1"/>
        <d v="2025-05-09T00:00:00" u="1"/>
        <d v="2025-05-10T00:00:00" u="1"/>
        <d v="2025-05-22T00:00:00" u="1"/>
        <d v="2025-05-29T00:00:00" u="1"/>
        <d v="2025-05-08T00:00:00" u="1"/>
        <d v="2025-05-16T00:00:00" u="1"/>
        <d v="2025-05-06T00:00:00" u="1"/>
        <d v="2025-05-31T00:00:00" u="1"/>
        <d v="2025-06-25T00:00:00" u="1"/>
        <d v="2025-06-22T00:00:00" u="1"/>
        <d v="2025-06-02T00:00:00" u="1"/>
        <d v="2025-06-17T00:00:00" u="1"/>
        <d v="2025-06-06T00:00:00" u="1"/>
        <d v="2025-06-16T00:00:00" u="1"/>
        <d v="2025-06-08T00:00:00" u="1"/>
        <d v="2025-06-04T00:00:00" u="1"/>
        <d v="2025-06-13T00:00:00" u="1"/>
        <d v="2025-02-28T00:00:00" u="1"/>
        <d v="2025-12-20T00:00:00" u="1"/>
        <d v="2025-08-22T00:00:00" u="1"/>
        <d v="2025-08-02T00:00:00" u="1"/>
        <d v="2025-08-29T00:00:00" u="1"/>
        <d v="2025-09-02T00:00:00" u="1"/>
        <d v="2025-09-04T00:00:00" u="1"/>
        <d v="2025-08-01T00:00:00" u="1"/>
      </sharedItems>
      <fieldGroup par="29"/>
    </cacheField>
    <cacheField name="fecha_registro" numFmtId="166">
      <sharedItems containsSemiMixedTypes="0" containsNonDate="0" containsDate="1" containsString="0" minDate="1899-12-30T00:00:00" maxDate="2025-08-27T00:00:00" count="30">
        <d v="1899-12-30T00:00:00"/>
        <d v="2024-11-13T00:00:00" u="1"/>
        <d v="2024-12-05T00:00:00" u="1"/>
        <d v="2025-03-25T00:00:00" u="1"/>
        <d v="2025-05-15T00:00:00" u="1"/>
        <d v="2025-02-10T00:00:00" u="1"/>
        <d v="2024-11-14T00:00:00" u="1"/>
        <d v="2024-12-12T00:00:00" u="1"/>
        <d v="2025-01-17T00:00:00" u="1"/>
        <d v="2024-12-19T00:00:00" u="1"/>
        <d v="2025-04-09T00:00:00" u="1"/>
        <d v="2025-04-25T00:00:00" u="1"/>
        <d v="2025-06-07T00:00:00" u="1"/>
        <d v="2025-01-30T00:00:00" u="1"/>
        <d v="2024-11-21T00:00:00" u="1"/>
        <d v="2025-03-27T00:00:00" u="1"/>
        <d v="2025-05-20T00:00:00" u="1"/>
        <d v="2025-04-11T00:00:00" u="1"/>
        <d v="2025-01-21T00:00:00" u="1"/>
        <d v="2025-01-22T00:00:00" u="1"/>
        <d v="2025-06-17T00:00:00" u="1"/>
        <d v="2025-07-08T00:00:00" u="1"/>
        <d v="2025-07-17T00:00:00" u="1"/>
        <d v="2025-07-22T00:00:00" u="1"/>
        <d v="2025-07-24T00:00:00" u="1"/>
        <d v="2025-08-06T00:00:00" u="1"/>
        <d v="2025-08-11T00:00:00" u="1"/>
        <d v="2025-08-25T00:00:00" u="1"/>
        <d v="2025-08-26T00:00:00" u="1"/>
        <d v="2025-08-24T00:00:00" u="1"/>
      </sharedItems>
      <fieldGroup par="23"/>
    </cacheField>
    <cacheField name="Fecha_Corte" numFmtId="166">
      <sharedItems containsSemiMixedTypes="0" containsNonDate="0" containsDate="1" containsString="0" minDate="1899-12-30T00:00:00" maxDate="2025-12-21T00:00:00" count="107">
        <d v="1899-12-30T00:00:00"/>
        <d v="2024-10-25T00:00:00" u="1"/>
        <d v="2024-11-21T00:00:00" u="1"/>
        <d v="2025-02-19T00:00:00" u="1"/>
        <d v="2025-04-11T00:00:00" u="1"/>
        <d v="2024-10-01T00:00:00" u="1"/>
        <d v="2025-01-22T00:00:00" u="1"/>
        <d v="2024-10-20T00:00:00" u="1"/>
        <d v="2024-12-18T00:00:00" u="1"/>
        <d v="2024-12-11T00:00:00" u="1"/>
        <d v="2024-10-31T00:00:00" u="1"/>
        <d v="2024-11-20T00:00:00" u="1"/>
        <d v="2024-11-23T00:00:00" u="1"/>
        <d v="2024-12-05T00:00:00" u="1"/>
        <d v="2025-01-25T00:00:00" u="1"/>
        <d v="2025-03-12T00:00:00" u="1"/>
        <d v="2025-03-23T00:00:00" u="1"/>
        <d v="2025-04-02T00:00:00" u="1"/>
        <d v="2025-03-31T00:00:00" u="1"/>
        <d v="2025-04-05T00:00:00" u="1"/>
        <d v="2024-11-14T00:00:00" u="1"/>
        <d v="2025-03-14T00:00:00" u="1"/>
        <d v="2025-03-26T00:00:00" u="1"/>
        <d v="2025-04-01T00:00:00" u="1"/>
        <d v="2025-04-09T00:00:00" u="1"/>
        <d v="2025-04-24T00:00:00" u="1"/>
        <d v="2025-04-30T00:00:00" u="1"/>
        <d v="2025-04-23T00:00:00" u="1"/>
        <d v="2025-05-15T00:00:00" u="1"/>
        <d v="2024-10-16T00:00:00" u="1"/>
        <d v="2024-11-30T00:00:00" u="1"/>
        <d v="2024-10-17T00:00:00" u="1"/>
        <d v="2024-10-19T00:00:00" u="1"/>
        <d v="2024-11-19T00:00:00" u="1"/>
        <d v="2024-11-01T00:00:00" u="1"/>
        <d v="2024-10-23T00:00:00" u="1"/>
        <d v="2024-10-10T00:00:00" u="1"/>
        <d v="2024-11-07T00:00:00" u="1"/>
        <d v="2025-02-12T00:00:00" u="1"/>
        <d v="2025-02-13T00:00:00" u="1"/>
        <d v="2025-03-04T00:00:00" u="1"/>
        <d v="2025-03-06T00:00:00" u="1"/>
        <d v="2025-03-19T00:00:00" u="1"/>
        <d v="2025-03-29T00:00:00" u="1"/>
        <d v="2025-04-25T00:00:00" u="1"/>
        <d v="2025-02-20T00:00:00" u="1"/>
        <d v="2025-03-01T00:00:00" u="1"/>
        <d v="2024-11-13T00:00:00" u="1"/>
        <d v="2024-10-02T00:00:00" u="1"/>
        <d v="2024-10-05T00:00:00" u="1"/>
        <d v="2024-10-18T00:00:00" u="1"/>
        <d v="2024-10-21T00:00:00" u="1"/>
        <d v="2024-10-24T00:00:00" u="1"/>
        <d v="2024-11-09T00:00:00" u="1"/>
        <d v="2024-11-15T00:00:00" u="1"/>
        <d v="2024-10-03T00:00:00" u="1"/>
        <d v="2024-12-20T00:00:00" u="1"/>
        <d v="2024-11-18T00:00:00" u="1"/>
        <d v="2024-11-27T00:00:00" u="1"/>
        <d v="2025-05-01T00:00:00" u="1"/>
        <d v="2025-04-10T00:00:00" u="1"/>
        <d v="2025-04-15T00:00:00" u="1"/>
        <d v="2025-04-29T00:00:00" u="1"/>
        <d v="2025-05-09T00:00:00" u="1"/>
        <d v="2025-05-10T00:00:00" u="1"/>
        <d v="2025-05-22T00:00:00" u="1"/>
        <d v="2025-05-29T00:00:00" u="1"/>
        <d v="2025-05-08T00:00:00" u="1"/>
        <d v="2025-05-16T00:00:00" u="1"/>
        <d v="2025-05-06T00:00:00" u="1"/>
        <d v="2025-05-31T00:00:00" u="1"/>
        <d v="2025-06-25T00:00:00" u="1"/>
        <d v="2025-06-22T00:00:00" u="1"/>
        <d v="2025-06-02T00:00:00" u="1"/>
        <d v="2025-06-17T00:00:00" u="1"/>
        <d v="2025-06-06T00:00:00" u="1"/>
        <d v="2025-06-16T00:00:00" u="1"/>
        <d v="2025-06-08T00:00:00" u="1"/>
        <d v="2025-06-04T00:00:00" u="1"/>
        <d v="2025-06-13T00:00:00" u="1"/>
        <d v="2025-07-29T00:00:00" u="1"/>
        <d v="2025-02-28T00:00:00" u="1"/>
        <d v="2025-12-20T00:00:00" u="1"/>
        <d v="2025-07-10T00:00:00" u="1"/>
        <d v="2025-07-21T00:00:00" u="1"/>
        <d v="2025-07-24T00:00:00" u="1"/>
        <d v="2025-07-27T00:00:00" u="1"/>
        <d v="2025-07-25T00:00:00" u="1"/>
        <d v="2025-07-13T00:00:00" u="1"/>
        <d v="2025-07-01T00:00:00" u="1"/>
        <d v="2025-07-08T00:00:00" u="1"/>
        <d v="2025-07-09T00:00:00" u="1"/>
        <d v="2025-07-22T00:00:00" u="1"/>
        <d v="2025-07-30T00:00:00" u="1"/>
        <d v="2025-07-17T00:00:00" u="1"/>
        <d v="2025-07-26T00:00:00" u="1"/>
        <d v="2025-07-02T00:00:00" u="1"/>
        <d v="2025-07-07T00:00:00" u="1"/>
        <d v="2025-07-14T00:00:00" u="1"/>
        <d v="2025-07-23T00:00:00" u="1"/>
        <d v="2025-08-23T00:00:00" u="1"/>
        <d v="2025-08-22T00:00:00" u="1"/>
        <d v="2025-08-02T00:00:00" u="1"/>
        <d v="2025-08-29T00:00:00" u="1"/>
        <d v="2025-09-02T00:00:00" u="1"/>
        <d v="2025-09-04T00:00:00" u="1"/>
        <d v="2025-08-09T00:00:00" u="1"/>
      </sharedItems>
      <fieldGroup par="26"/>
    </cacheField>
    <cacheField name="mes_agno_mov" numFmtId="49">
      <sharedItems/>
    </cacheField>
    <cacheField name="cant_dig" numFmtId="0">
      <sharedItems containsSemiMixedTypes="0" containsString="0" containsNumber="1" containsInteger="1" minValue="0" maxValue="0"/>
    </cacheField>
    <cacheField name="cant_ent" numFmtId="0">
      <sharedItems containsSemiMixedTypes="0" containsString="0" containsNumber="1" containsInteger="1" minValue="0" maxValue="0"/>
    </cacheField>
    <cacheField name="cant_dev" numFmtId="0">
      <sharedItems containsSemiMixedTypes="0" containsString="0" containsNumber="1" containsInteger="1" minValue="0" maxValue="0"/>
    </cacheField>
    <cacheField name="Id_Registro_unico" numFmtId="0">
      <sharedItems/>
    </cacheField>
    <cacheField name="saldo" numFmtId="0" formula="cant_ent-cant_dev" databaseField="0"/>
    <cacheField name="Meses (fecha_registro)" numFmtId="0" databaseField="0">
      <fieldGroup base="13">
        <rangePr groupBy="months" startDate="1899-12-30T00:00:00" endDate="1899-12-31T00:00:00"/>
        <groupItems count="14">
          <s v="&lt;0/01/1900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/01/1900"/>
        </groupItems>
      </fieldGroup>
    </cacheField>
    <cacheField name="Trimestres (fecha_registro)" numFmtId="0" databaseField="0">
      <fieldGroup base="13">
        <rangePr groupBy="quarters" startDate="1899-12-30T00:00:00" endDate="1899-12-31T00:00:00"/>
        <groupItems count="6">
          <s v="&lt;0/01/1900"/>
          <s v="Trim.1"/>
          <s v="Trim.2"/>
          <s v="Trim.3"/>
          <s v="Trim.4"/>
          <s v="&gt;1/01/1900"/>
        </groupItems>
      </fieldGroup>
    </cacheField>
    <cacheField name="Años (fecha_registro)" numFmtId="0" databaseField="0">
      <fieldGroup base="13">
        <rangePr groupBy="years" startDate="1899-12-30T00:00:00" endDate="1899-12-31T00:00:00"/>
        <groupItems count="3">
          <s v="&lt;0/01/1900"/>
          <s v="1900"/>
          <s v="&gt;1/01/1900"/>
        </groupItems>
      </fieldGroup>
    </cacheField>
    <cacheField name="Meses (Fecha_Corte)" numFmtId="0" databaseField="0">
      <fieldGroup base="14">
        <rangePr groupBy="months" startDate="1899-12-30T00:00:00" endDate="1899-12-31T00:00:00"/>
        <groupItems count="14">
          <s v="&lt;0/01/1900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/01/1900"/>
        </groupItems>
      </fieldGroup>
    </cacheField>
    <cacheField name="Trimestres (Fecha_Corte)" numFmtId="0" databaseField="0">
      <fieldGroup base="14">
        <rangePr groupBy="quarters" startDate="1899-12-30T00:00:00" endDate="1899-12-31T00:00:00"/>
        <groupItems count="6">
          <s v="&lt;0/01/1900"/>
          <s v="Trim.1"/>
          <s v="Trim.2"/>
          <s v="Trim.3"/>
          <s v="Trim.4"/>
          <s v="&gt;1/01/1900"/>
        </groupItems>
      </fieldGroup>
    </cacheField>
    <cacheField name="Años (Fecha_Corte)" numFmtId="0" databaseField="0">
      <fieldGroup base="14">
        <rangePr groupBy="years" startDate="1899-12-30T00:00:00" endDate="1899-12-31T00:00:00"/>
        <groupItems count="3">
          <s v="&lt;0/01/1900"/>
          <s v="1900"/>
          <s v="&gt;1/01/1900"/>
        </groupItems>
      </fieldGroup>
    </cacheField>
    <cacheField name="Meses (fecha_remision)" numFmtId="0" databaseField="0">
      <fieldGroup base="12">
        <rangePr groupBy="months" startDate="2025-09-05T00:00:00" endDate="2025-09-06T00:00:00"/>
        <groupItems count="14">
          <s v="&lt;5/09/2025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6/09/2025"/>
        </groupItems>
      </fieldGroup>
    </cacheField>
    <cacheField name="Trimestres (fecha_remision)" numFmtId="0" databaseField="0">
      <fieldGroup base="12">
        <rangePr groupBy="quarters" startDate="2025-09-05T00:00:00" endDate="2025-09-06T00:00:00"/>
        <groupItems count="6">
          <s v="&lt;5/09/2025"/>
          <s v="Trim.1"/>
          <s v="Trim.2"/>
          <s v="Trim.3"/>
          <s v="Trim.4"/>
          <s v="&gt;6/09/2025"/>
        </groupItems>
      </fieldGroup>
    </cacheField>
    <cacheField name="Años (fecha_remision)" numFmtId="0" databaseField="0">
      <fieldGroup base="12">
        <rangePr groupBy="years" startDate="2025-09-05T00:00:00" endDate="2025-09-06T00:00:00"/>
        <groupItems count="3">
          <s v="&lt;5/09/2025"/>
          <s v="2025"/>
          <s v="&gt;6/09/2025"/>
        </groupItems>
      </fieldGroup>
    </cacheField>
  </cacheFields>
  <extLst>
    <ext xmlns:x14="http://schemas.microsoft.com/office/spreadsheetml/2009/9/main" uri="{725AE2AE-9491-48be-B2B4-4EB974FC3084}">
      <x14:pivotCacheDefinition pivotCacheId="14788818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0"/>
    <n v="0"/>
    <s v="0-0-0"/>
    <n v="0"/>
    <x v="0"/>
    <n v="0"/>
    <x v="0"/>
    <x v="0"/>
    <x v="0"/>
    <m/>
    <x v="0"/>
    <s v="6:00:00 am"/>
    <x v="0"/>
    <x v="0"/>
    <x v="0"/>
    <s v="00-0000"/>
    <n v="0"/>
    <n v="0"/>
    <n v="0"/>
    <s v="0-0-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A3AC84-9AFD-410F-AA0F-78E26298536D}" name="TablaDinámica1" cacheId="0" applyNumberFormats="0" applyBorderFormats="0" applyFontFormats="0" applyPatternFormats="0" applyAlignmentFormats="0" applyWidthHeightFormats="1" dataCaption="Valores" updatedVersion="8" minRefreshableVersion="3" rowGrandTotals="0" itemPrintTitles="1" createdVersion="8" indent="0" outline="1" outlineData="1" multipleFieldFilters="0">
  <location ref="C8:E10" firstHeaderRow="1" firstDataRow="2" firstDataCol="1"/>
  <pivotFields count="30">
    <pivotField showAll="0" defaultSubtotal="0"/>
    <pivotField showAll="0" defaultSubtotal="0"/>
    <pivotField showAll="0" defaultSubtotal="0"/>
    <pivotField showAll="0" defaultSubtotal="0"/>
    <pivotField showAll="0" defaultSubtotal="0">
      <items count="8">
        <item m="1" x="1"/>
        <item m="1" x="3"/>
        <item x="0"/>
        <item m="1" x="5"/>
        <item m="1" x="6"/>
        <item m="1" x="7"/>
        <item m="1" x="2"/>
        <item m="1" x="4"/>
      </items>
    </pivotField>
    <pivotField showAll="0" defaultSubtotal="0"/>
    <pivotField axis="axisRow" showAll="0" defaultSubtotal="0">
      <items count="1">
        <item x="0"/>
      </items>
    </pivotField>
    <pivotField axis="axisCol" showAll="0" defaultSubtotal="0">
      <items count="1">
        <item x="0"/>
      </items>
    </pivotField>
    <pivotField showAll="0" defaultSubtotal="0"/>
    <pivotField showAll="0" defaultSubtotal="0"/>
    <pivotField showAll="0" defaultSubtotal="0"/>
    <pivotField subtotalTop="0" showAll="0" defaultSubtotal="0"/>
    <pivotField numFmtId="166" showAll="0" defaultSubtotal="0">
      <items count="101">
        <item m="1" x="13"/>
        <item m="1" x="18"/>
        <item m="1" x="61"/>
        <item m="1" x="68"/>
        <item m="1" x="62"/>
        <item m="1" x="49"/>
        <item m="1" x="42"/>
        <item m="1" x="44"/>
        <item m="1" x="63"/>
        <item m="1" x="45"/>
        <item m="1" x="20"/>
        <item m="1" x="64"/>
        <item m="1" x="48"/>
        <item m="1" x="65"/>
        <item m="1" x="14"/>
        <item m="1" x="23"/>
        <item m="1" x="47"/>
        <item m="1" x="50"/>
        <item m="1" x="66"/>
        <item m="1" x="60"/>
        <item m="1" x="33"/>
        <item m="1" x="67"/>
        <item m="1" x="70"/>
        <item m="1" x="46"/>
        <item m="1" x="24"/>
        <item m="1" x="15"/>
        <item m="1" x="25"/>
        <item m="1" x="71"/>
        <item m="1" x="43"/>
        <item m="1" x="26"/>
        <item m="1" x="22"/>
        <item m="1" x="21"/>
        <item m="1" x="69"/>
        <item m="1" x="19"/>
        <item m="1" x="27"/>
        <item m="1" x="51"/>
        <item m="1" x="52"/>
        <item m="1" x="16"/>
        <item m="1" x="58"/>
        <item m="1" x="93"/>
        <item m="1" x="59"/>
        <item m="1" x="53"/>
        <item m="1" x="54"/>
        <item m="1" x="28"/>
        <item m="1" x="34"/>
        <item m="1" x="55"/>
        <item m="1" x="29"/>
        <item m="1" x="35"/>
        <item m="1" x="56"/>
        <item m="1" x="31"/>
        <item m="1" x="36"/>
        <item m="1" x="30"/>
        <item m="1" x="32"/>
        <item m="1" x="37"/>
        <item m="1" x="73"/>
        <item m="1" x="17"/>
        <item m="1" x="74"/>
        <item m="1" x="40"/>
        <item m="1" x="38"/>
        <item m="1" x="57"/>
        <item m="1" x="75"/>
        <item m="1" x="39"/>
        <item m="1" x="72"/>
        <item m="1" x="82"/>
        <item m="1" x="80"/>
        <item m="1" x="76"/>
        <item m="1" x="77"/>
        <item m="1" x="41"/>
        <item m="1" x="81"/>
        <item m="1" x="78"/>
        <item m="1" x="79"/>
        <item m="1" x="83"/>
        <item m="1" x="86"/>
        <item m="1" x="91"/>
        <item m="1" x="88"/>
        <item m="1" x="90"/>
        <item m="1" x="92"/>
        <item m="1" x="89"/>
        <item m="1" x="87"/>
        <item m="1" x="85"/>
        <item m="1" x="84"/>
        <item m="1" x="6"/>
        <item m="1" x="100"/>
        <item m="1" x="96"/>
        <item m="1" x="95"/>
        <item m="1" x="97"/>
        <item m="1" x="98"/>
        <item m="1" x="99"/>
        <item m="1" x="94"/>
        <item x="0"/>
        <item m="1" x="1"/>
        <item m="1" x="2"/>
        <item m="1" x="3"/>
        <item m="1" x="4"/>
        <item m="1" x="5"/>
        <item m="1" x="7"/>
        <item m="1" x="8"/>
        <item m="1" x="9"/>
        <item m="1" x="10"/>
        <item m="1" x="11"/>
        <item m="1" x="12"/>
      </items>
    </pivotField>
    <pivotField numFmtId="166" showAll="0" defaultSubtotal="0">
      <items count="30">
        <item x="0"/>
        <item m="1" x="1"/>
        <item m="1" x="6"/>
        <item m="1" x="14"/>
        <item m="1" x="2"/>
        <item m="1" x="7"/>
        <item m="1" x="9"/>
        <item m="1" x="8"/>
        <item m="1" x="18"/>
        <item m="1" x="19"/>
        <item m="1" x="13"/>
        <item m="1" x="5"/>
        <item m="1" x="3"/>
        <item m="1" x="15"/>
        <item m="1" x="10"/>
        <item m="1" x="17"/>
        <item m="1" x="11"/>
        <item m="1" x="4"/>
        <item m="1" x="16"/>
        <item m="1" x="12"/>
        <item m="1" x="20"/>
        <item m="1" x="21"/>
        <item m="1" x="22"/>
        <item m="1" x="23"/>
        <item m="1" x="24"/>
        <item m="1" x="25"/>
        <item m="1" x="26"/>
        <item m="1" x="29"/>
        <item m="1" x="27"/>
        <item m="1" x="28"/>
      </items>
    </pivotField>
    <pivotField numFmtId="166" subtotalTop="0" showAll="0" defaultSubtotal="0">
      <items count="107">
        <item x="0"/>
        <item m="1" x="5"/>
        <item m="1" x="48"/>
        <item m="1" x="55"/>
        <item m="1" x="49"/>
        <item m="1" x="36"/>
        <item m="1" x="29"/>
        <item m="1" x="31"/>
        <item m="1" x="50"/>
        <item m="1" x="32"/>
        <item m="1" x="7"/>
        <item m="1" x="51"/>
        <item m="1" x="35"/>
        <item m="1" x="52"/>
        <item m="1" x="1"/>
        <item m="1" x="10"/>
        <item m="1" x="34"/>
        <item m="1" x="37"/>
        <item m="1" x="53"/>
        <item m="1" x="47"/>
        <item m="1" x="20"/>
        <item m="1" x="54"/>
        <item m="1" x="57"/>
        <item m="1" x="33"/>
        <item m="1" x="11"/>
        <item m="1" x="2"/>
        <item m="1" x="12"/>
        <item m="1" x="58"/>
        <item m="1" x="30"/>
        <item m="1" x="13"/>
        <item m="1" x="9"/>
        <item m="1" x="8"/>
        <item m="1" x="56"/>
        <item m="1" x="6"/>
        <item m="1" x="14"/>
        <item m="1" x="38"/>
        <item m="1" x="39"/>
        <item m="1" x="3"/>
        <item m="1" x="45"/>
        <item m="1" x="81"/>
        <item m="1" x="46"/>
        <item m="1" x="40"/>
        <item m="1" x="41"/>
        <item m="1" x="15"/>
        <item m="1" x="21"/>
        <item m="1" x="42"/>
        <item m="1" x="16"/>
        <item m="1" x="22"/>
        <item m="1" x="43"/>
        <item m="1" x="18"/>
        <item m="1" x="23"/>
        <item m="1" x="17"/>
        <item m="1" x="19"/>
        <item m="1" x="24"/>
        <item m="1" x="60"/>
        <item m="1" x="4"/>
        <item m="1" x="61"/>
        <item m="1" x="27"/>
        <item m="1" x="25"/>
        <item m="1" x="44"/>
        <item m="1" x="62"/>
        <item m="1" x="26"/>
        <item m="1" x="59"/>
        <item m="1" x="69"/>
        <item m="1" x="67"/>
        <item m="1" x="63"/>
        <item m="1" x="64"/>
        <item m="1" x="28"/>
        <item m="1" x="68"/>
        <item m="1" x="65"/>
        <item m="1" x="66"/>
        <item m="1" x="70"/>
        <item m="1" x="73"/>
        <item m="1" x="78"/>
        <item m="1" x="75"/>
        <item m="1" x="77"/>
        <item m="1" x="79"/>
        <item m="1" x="76"/>
        <item m="1" x="74"/>
        <item m="1" x="72"/>
        <item m="1" x="71"/>
        <item m="1" x="80"/>
        <item m="1" x="102"/>
        <item m="1" x="106"/>
        <item m="1" x="101"/>
        <item m="1" x="100"/>
        <item m="1" x="103"/>
        <item m="1" x="104"/>
        <item m="1" x="105"/>
        <item m="1" x="82"/>
        <item m="1" x="83"/>
        <item m="1" x="84"/>
        <item m="1" x="99"/>
        <item m="1" x="91"/>
        <item m="1" x="95"/>
        <item m="1" x="85"/>
        <item m="1" x="86"/>
        <item m="1" x="87"/>
        <item m="1" x="98"/>
        <item m="1" x="96"/>
        <item m="1" x="97"/>
        <item m="1" x="92"/>
        <item m="1" x="93"/>
        <item m="1" x="94"/>
        <item m="1" x="88"/>
        <item m="1" x="89"/>
        <item m="1" x="90"/>
      </items>
    </pivotField>
    <pivotField showAll="0" defaultSubtotal="0"/>
    <pivotField showAll="0" defaultSubtotal="0"/>
    <pivotField showAll="0" defaultSubtotal="0"/>
    <pivotField showAll="0" defaultSubtotal="0"/>
    <pivotField subtotalTop="0" showAll="0" defaultSubtotal="0"/>
    <pivotField dataField="1" dragToRow="0" dragToCol="0" dragToPage="0" showAll="0" defaultSubtotal="0"/>
    <pivotField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3">
        <item x="0"/>
        <item x="1"/>
        <item x="2"/>
      </items>
    </pivotField>
    <pivotField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3">
        <item x="0"/>
        <item x="1"/>
        <item x="2"/>
      </items>
    </pivotField>
    <pivotField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>
      <items count="6">
        <item x="1"/>
        <item x="2"/>
        <item x="3"/>
        <item x="4"/>
        <item x="5"/>
        <item x="0"/>
      </items>
    </pivotField>
    <pivotField subtotalTop="0" showAll="0" defaultSubtotal="0">
      <items count="3">
        <item x="1"/>
        <item x="2"/>
        <item x="0"/>
      </items>
    </pivotField>
  </pivotFields>
  <rowFields count="1">
    <field x="6"/>
  </rowFields>
  <rowItems count="1">
    <i>
      <x/>
    </i>
  </rowItems>
  <colFields count="1">
    <field x="7"/>
  </colFields>
  <colItems count="2">
    <i>
      <x/>
    </i>
    <i t="grand">
      <x/>
    </i>
  </colItems>
  <dataFields count="1">
    <dataField name="Suma de saldo" fld="20" baseField="0" baseItem="0" numFmtId="4"/>
  </dataFields>
  <formats count="34">
    <format dxfId="175">
      <pivotArea type="all" dataOnly="0" outline="0" fieldPosition="0"/>
    </format>
    <format dxfId="174">
      <pivotArea outline="0" collapsedLevelsAreSubtotals="1" fieldPosition="0"/>
    </format>
    <format dxfId="173">
      <pivotArea type="origin" dataOnly="0" labelOnly="1" outline="0" fieldPosition="0"/>
    </format>
    <format dxfId="172">
      <pivotArea field="7" type="button" dataOnly="0" labelOnly="1" outline="0" axis="axisCol" fieldPosition="0"/>
    </format>
    <format dxfId="171">
      <pivotArea type="topRight" dataOnly="0" labelOnly="1" outline="0" fieldPosition="0"/>
    </format>
    <format dxfId="170">
      <pivotArea field="4" type="button" dataOnly="0" labelOnly="1" outline="0"/>
    </format>
    <format dxfId="169">
      <pivotArea dataOnly="0" labelOnly="1" fieldPosition="0">
        <references count="1">
          <reference field="7" count="0"/>
        </references>
      </pivotArea>
    </format>
    <format dxfId="168">
      <pivotArea dataOnly="0" labelOnly="1" grandCol="1" outline="0" fieldPosition="0"/>
    </format>
    <format dxfId="167">
      <pivotArea type="all" dataOnly="0" outline="0" fieldPosition="0"/>
    </format>
    <format dxfId="166">
      <pivotArea outline="0" collapsedLevelsAreSubtotals="1" fieldPosition="0"/>
    </format>
    <format dxfId="165">
      <pivotArea type="origin" dataOnly="0" labelOnly="1" outline="0" fieldPosition="0"/>
    </format>
    <format dxfId="164">
      <pivotArea field="7" type="button" dataOnly="0" labelOnly="1" outline="0" axis="axisCol" fieldPosition="0"/>
    </format>
    <format dxfId="163">
      <pivotArea type="topRight" dataOnly="0" labelOnly="1" outline="0" fieldPosition="0"/>
    </format>
    <format dxfId="162">
      <pivotArea field="4" type="button" dataOnly="0" labelOnly="1" outline="0"/>
    </format>
    <format dxfId="161">
      <pivotArea dataOnly="0" labelOnly="1" fieldPosition="0">
        <references count="1">
          <reference field="7" count="0"/>
        </references>
      </pivotArea>
    </format>
    <format dxfId="160">
      <pivotArea dataOnly="0" labelOnly="1" grandCol="1" outline="0" fieldPosition="0"/>
    </format>
    <format dxfId="159">
      <pivotArea field="4" type="button" dataOnly="0" labelOnly="1" outline="0"/>
    </format>
    <format dxfId="158">
      <pivotArea dataOnly="0" labelOnly="1" fieldPosition="0">
        <references count="1">
          <reference field="7" count="0"/>
        </references>
      </pivotArea>
    </format>
    <format dxfId="157">
      <pivotArea dataOnly="0" labelOnly="1" grandCol="1" outline="0" fieldPosition="0"/>
    </format>
    <format dxfId="156">
      <pivotArea field="4" type="button" dataOnly="0" labelOnly="1" outline="0"/>
    </format>
    <format dxfId="155">
      <pivotArea dataOnly="0" labelOnly="1" fieldPosition="0">
        <references count="1">
          <reference field="7" count="0"/>
        </references>
      </pivotArea>
    </format>
    <format dxfId="154">
      <pivotArea dataOnly="0" labelOnly="1" grandCol="1" outline="0" fieldPosition="0"/>
    </format>
    <format dxfId="153">
      <pivotArea grandCol="1" outline="0" collapsedLevelsAreSubtotals="1" fieldPosition="0"/>
    </format>
    <format dxfId="152">
      <pivotArea outline="0" collapsedLevelsAreSubtotals="1" fieldPosition="0"/>
    </format>
    <format dxfId="151">
      <pivotArea field="7" type="button" dataOnly="0" labelOnly="1" outline="0" axis="axisCol" fieldPosition="0"/>
    </format>
    <format dxfId="150">
      <pivotArea type="topRight" dataOnly="0" labelOnly="1" outline="0" fieldPosition="0"/>
    </format>
    <format dxfId="149">
      <pivotArea dataOnly="0" labelOnly="1" fieldPosition="0">
        <references count="1">
          <reference field="7" count="0"/>
        </references>
      </pivotArea>
    </format>
    <format dxfId="148">
      <pivotArea dataOnly="0" labelOnly="1" grandCol="1" outline="0" fieldPosition="0"/>
    </format>
    <format dxfId="147">
      <pivotArea outline="0" collapsedLevelsAreSubtotals="1" fieldPosition="0"/>
    </format>
    <format dxfId="146">
      <pivotArea field="7" type="button" dataOnly="0" labelOnly="1" outline="0" axis="axisCol" fieldPosition="0"/>
    </format>
    <format dxfId="145">
      <pivotArea type="topRight" dataOnly="0" labelOnly="1" outline="0" fieldPosition="0"/>
    </format>
    <format dxfId="144">
      <pivotArea dataOnly="0" labelOnly="1" fieldPosition="0">
        <references count="1">
          <reference field="7" count="0"/>
        </references>
      </pivotArea>
    </format>
    <format dxfId="143">
      <pivotArea dataOnly="0" labelOnly="1" grandCol="1" outline="0" fieldPosition="0"/>
    </format>
    <format dxfId="142">
      <pivotArea grandCol="1" outline="0" collapsedLevelsAreSubtotals="1" fieldPosition="0"/>
    </format>
  </formats>
  <pivotTableStyleInfo name="PivotStyleLight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998528-C246-4FE0-9F90-844E9CF106AC}" name="TablaDinámica1" cacheId="0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compact="0" compactData="0" multipleFieldFilters="0">
  <location ref="B11:G11" firstHeaderRow="1" firstDataRow="1" firstDataCol="5"/>
  <pivotFields count="3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7">
        <item x="0"/>
        <item m="1" x="52"/>
        <item m="1" x="54"/>
        <item m="1" x="56"/>
        <item m="1" x="55"/>
        <item m="1" x="4"/>
        <item m="1" x="9"/>
        <item m="1" x="10"/>
        <item m="1" x="27"/>
        <item m="1" x="29"/>
        <item m="1" x="7"/>
        <item m="1" x="8"/>
        <item m="1" x="28"/>
        <item m="1" x="2"/>
        <item m="1" x="18"/>
        <item m="1" x="30"/>
        <item m="1" x="53"/>
        <item m="1" x="3"/>
        <item m="1" x="31"/>
        <item m="1" x="5"/>
        <item m="1" x="6"/>
        <item m="1" x="14"/>
        <item m="1" x="16"/>
        <item m="1" x="12"/>
        <item m="1" x="13"/>
        <item m="1" x="22"/>
        <item m="1" x="19"/>
        <item m="1" x="11"/>
        <item m="1" x="15"/>
        <item m="1" x="17"/>
        <item m="1" x="20"/>
        <item m="1" x="25"/>
        <item m="1" x="23"/>
        <item m="1" x="24"/>
        <item m="1" x="21"/>
        <item m="1" x="50"/>
        <item m="1" x="51"/>
        <item m="1" x="1"/>
        <item m="1" x="26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6" outline="0" showAll="0" defaultSubtotal="0">
      <items count="101">
        <item m="1" x="13"/>
        <item m="1" x="18"/>
        <item m="1" x="61"/>
        <item m="1" x="68"/>
        <item m="1" x="62"/>
        <item m="1" x="49"/>
        <item m="1" x="42"/>
        <item m="1" x="44"/>
        <item m="1" x="63"/>
        <item m="1" x="45"/>
        <item m="1" x="20"/>
        <item m="1" x="64"/>
        <item m="1" x="48"/>
        <item m="1" x="65"/>
        <item m="1" x="14"/>
        <item m="1" x="23"/>
        <item m="1" x="47"/>
        <item m="1" x="50"/>
        <item m="1" x="66"/>
        <item m="1" x="60"/>
        <item m="1" x="33"/>
        <item m="1" x="67"/>
        <item m="1" x="70"/>
        <item m="1" x="46"/>
        <item m="1" x="24"/>
        <item m="1" x="15"/>
        <item m="1" x="25"/>
        <item m="1" x="71"/>
        <item m="1" x="43"/>
        <item m="1" x="26"/>
        <item m="1" x="22"/>
        <item m="1" x="21"/>
        <item m="1" x="69"/>
        <item m="1" x="19"/>
        <item m="1" x="27"/>
        <item m="1" x="51"/>
        <item m="1" x="52"/>
        <item m="1" x="16"/>
        <item m="1" x="58"/>
        <item m="1" x="93"/>
        <item m="1" x="59"/>
        <item m="1" x="53"/>
        <item m="1" x="54"/>
        <item m="1" x="28"/>
        <item m="1" x="34"/>
        <item m="1" x="55"/>
        <item m="1" x="29"/>
        <item m="1" x="35"/>
        <item m="1" x="56"/>
        <item m="1" x="31"/>
        <item m="1" x="36"/>
        <item m="1" x="30"/>
        <item m="1" x="32"/>
        <item m="1" x="37"/>
        <item m="1" x="73"/>
        <item m="1" x="17"/>
        <item m="1" x="74"/>
        <item m="1" x="40"/>
        <item m="1" x="38"/>
        <item m="1" x="57"/>
        <item m="1" x="75"/>
        <item m="1" x="39"/>
        <item m="1" x="72"/>
        <item m="1" x="82"/>
        <item m="1" x="80"/>
        <item m="1" x="76"/>
        <item m="1" x="77"/>
        <item m="1" x="41"/>
        <item m="1" x="81"/>
        <item m="1" x="78"/>
        <item m="1" x="79"/>
        <item m="1" x="83"/>
        <item m="1" x="86"/>
        <item m="1" x="91"/>
        <item m="1" x="88"/>
        <item m="1" x="90"/>
        <item m="1" x="92"/>
        <item m="1" x="89"/>
        <item m="1" x="87"/>
        <item m="1" x="85"/>
        <item m="1" x="84"/>
        <item m="1" x="6"/>
        <item m="1" x="100"/>
        <item m="1" x="96"/>
        <item m="1" x="95"/>
        <item m="1" x="97"/>
        <item m="1" x="98"/>
        <item m="1" x="99"/>
        <item m="1" x="94"/>
        <item x="0"/>
        <item m="1" x="1"/>
        <item m="1" x="2"/>
        <item m="1" x="3"/>
        <item m="1" x="4"/>
        <item m="1" x="5"/>
        <item m="1" x="7"/>
        <item m="1" x="8"/>
        <item m="1" x="9"/>
        <item m="1" x="10"/>
        <item m="1" x="11"/>
        <item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items count="30">
        <item x="0"/>
        <item m="1" x="1"/>
        <item m="1" x="6"/>
        <item m="1" x="14"/>
        <item m="1" x="2"/>
        <item m="1" x="7"/>
        <item m="1" x="9"/>
        <item m="1" x="8"/>
        <item m="1" x="18"/>
        <item m="1" x="19"/>
        <item m="1" x="13"/>
        <item m="1" x="5"/>
        <item m="1" x="3"/>
        <item m="1" x="15"/>
        <item m="1" x="10"/>
        <item m="1" x="17"/>
        <item m="1" x="11"/>
        <item m="1" x="4"/>
        <item m="1" x="16"/>
        <item m="1" x="12"/>
        <item m="1" x="20"/>
        <item m="1" x="21"/>
        <item m="1" x="22"/>
        <item m="1" x="23"/>
        <item m="1" x="24"/>
        <item m="1" x="25"/>
        <item m="1" x="26"/>
        <item m="1" x="29"/>
        <item m="1" x="27"/>
        <item m="1"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6" outline="0" showAll="0" defaultSubtotal="0">
      <items count="107">
        <item x="0"/>
        <item m="1" x="5"/>
        <item m="1" x="48"/>
        <item m="1" x="55"/>
        <item m="1" x="49"/>
        <item m="1" x="36"/>
        <item m="1" x="29"/>
        <item m="1" x="31"/>
        <item m="1" x="50"/>
        <item m="1" x="32"/>
        <item m="1" x="7"/>
        <item m="1" x="51"/>
        <item m="1" x="35"/>
        <item m="1" x="52"/>
        <item m="1" x="1"/>
        <item m="1" x="10"/>
        <item m="1" x="34"/>
        <item m="1" x="37"/>
        <item m="1" x="53"/>
        <item m="1" x="47"/>
        <item m="1" x="20"/>
        <item m="1" x="54"/>
        <item m="1" x="57"/>
        <item m="1" x="33"/>
        <item m="1" x="11"/>
        <item m="1" x="2"/>
        <item m="1" x="12"/>
        <item m="1" x="58"/>
        <item m="1" x="30"/>
        <item m="1" x="13"/>
        <item m="1" x="9"/>
        <item m="1" x="8"/>
        <item m="1" x="56"/>
        <item m="1" x="6"/>
        <item m="1" x="14"/>
        <item m="1" x="38"/>
        <item m="1" x="39"/>
        <item m="1" x="3"/>
        <item m="1" x="45"/>
        <item m="1" x="81"/>
        <item m="1" x="46"/>
        <item m="1" x="40"/>
        <item m="1" x="41"/>
        <item m="1" x="15"/>
        <item m="1" x="21"/>
        <item m="1" x="42"/>
        <item m="1" x="16"/>
        <item m="1" x="22"/>
        <item m="1" x="43"/>
        <item m="1" x="18"/>
        <item m="1" x="23"/>
        <item m="1" x="17"/>
        <item m="1" x="19"/>
        <item m="1" x="24"/>
        <item m="1" x="60"/>
        <item m="1" x="4"/>
        <item m="1" x="61"/>
        <item m="1" x="27"/>
        <item m="1" x="25"/>
        <item m="1" x="44"/>
        <item m="1" x="62"/>
        <item m="1" x="26"/>
        <item m="1" x="59"/>
        <item m="1" x="69"/>
        <item m="1" x="67"/>
        <item m="1" x="63"/>
        <item m="1" x="64"/>
        <item m="1" x="28"/>
        <item m="1" x="68"/>
        <item m="1" x="65"/>
        <item m="1" x="66"/>
        <item m="1" x="70"/>
        <item m="1" x="73"/>
        <item m="1" x="78"/>
        <item m="1" x="75"/>
        <item m="1" x="77"/>
        <item m="1" x="79"/>
        <item m="1" x="76"/>
        <item m="1" x="74"/>
        <item m="1" x="72"/>
        <item m="1" x="71"/>
        <item m="1" x="80"/>
        <item m="1" x="102"/>
        <item m="1" x="106"/>
        <item m="1" x="101"/>
        <item m="1" x="100"/>
        <item m="1" x="103"/>
        <item m="1" x="104"/>
        <item m="1" x="105"/>
        <item m="1" x="82"/>
        <item m="1" x="83"/>
        <item m="1" x="84"/>
        <item m="1" x="99"/>
        <item m="1" x="91"/>
        <item m="1" x="95"/>
        <item m="1" x="85"/>
        <item m="1" x="86"/>
        <item m="1" x="87"/>
        <item m="1" x="98"/>
        <item m="1" x="96"/>
        <item m="1" x="97"/>
        <item m="1" x="92"/>
        <item m="1" x="93"/>
        <item m="1" x="94"/>
        <item m="1" x="88"/>
        <item m="1" x="89"/>
        <item m="1" x="9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6">
        <item sd="0" x="0"/>
        <item sd="0" x="1"/>
        <item sd="0" x="2"/>
        <item sd="0" x="3"/>
        <item sd="0"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">
        <item sd="0" x="0"/>
        <item sd="0"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6">
        <item sd="0" x="0"/>
        <item sd="0" x="1"/>
        <item sd="0" x="2"/>
        <item sd="0" x="3"/>
        <item sd="0"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3">
        <item sd="0" x="0"/>
        <item sd="0"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6">
        <item sd="0" x="1"/>
        <item sd="0" x="2"/>
        <item sd="0" x="3"/>
        <item sd="0" x="4"/>
        <item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3">
        <item sd="0"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2"/>
    <field x="14"/>
    <field x="8"/>
    <field x="10"/>
    <field x="6"/>
  </rowFields>
  <colItems count="1">
    <i/>
  </colItems>
  <dataFields count="1">
    <dataField name="Suma de cant_dig" fld="16" baseField="0" baseItem="0"/>
  </dataFields>
  <formats count="142">
    <format dxfId="141">
      <pivotArea field="8" type="button" dataOnly="0" labelOnly="1" outline="0" axis="axisRow" fieldPosition="2"/>
    </format>
    <format dxfId="140">
      <pivotArea field="10" type="button" dataOnly="0" labelOnly="1" outline="0" axis="axisRow" fieldPosition="3"/>
    </format>
    <format dxfId="139">
      <pivotArea field="12" type="button" dataOnly="0" labelOnly="1" outline="0" axis="axisRow" fieldPosition="0"/>
    </format>
    <format dxfId="138">
      <pivotArea field="14" type="button" dataOnly="0" labelOnly="1" outline="0" axis="axisRow" fieldPosition="1"/>
    </format>
    <format dxfId="137">
      <pivotArea field="6" type="button" dataOnly="0" labelOnly="1" outline="0" axis="axisRow" fieldPosition="4"/>
    </format>
    <format dxfId="136">
      <pivotArea dataOnly="0" labelOnly="1" outline="0" axis="axisValues" fieldPosition="0"/>
    </format>
    <format dxfId="135">
      <pivotArea field="8" type="button" dataOnly="0" labelOnly="1" outline="0" axis="axisRow" fieldPosition="2"/>
    </format>
    <format dxfId="134">
      <pivotArea field="10" type="button" dataOnly="0" labelOnly="1" outline="0" axis="axisRow" fieldPosition="3"/>
    </format>
    <format dxfId="133">
      <pivotArea field="12" type="button" dataOnly="0" labelOnly="1" outline="0" axis="axisRow" fieldPosition="0"/>
    </format>
    <format dxfId="132">
      <pivotArea field="14" type="button" dataOnly="0" labelOnly="1" outline="0" axis="axisRow" fieldPosition="1"/>
    </format>
    <format dxfId="131">
      <pivotArea field="6" type="button" dataOnly="0" labelOnly="1" outline="0" axis="axisRow" fieldPosition="4"/>
    </format>
    <format dxfId="130">
      <pivotArea dataOnly="0" labelOnly="1" outline="0" axis="axisValues" fieldPosition="0"/>
    </format>
    <format dxfId="129">
      <pivotArea field="8" type="button" dataOnly="0" labelOnly="1" outline="0" axis="axisRow" fieldPosition="2"/>
    </format>
    <format dxfId="128">
      <pivotArea field="10" type="button" dataOnly="0" labelOnly="1" outline="0" axis="axisRow" fieldPosition="3"/>
    </format>
    <format dxfId="127">
      <pivotArea field="12" type="button" dataOnly="0" labelOnly="1" outline="0" axis="axisRow" fieldPosition="0"/>
    </format>
    <format dxfId="126">
      <pivotArea field="14" type="button" dataOnly="0" labelOnly="1" outline="0" axis="axisRow" fieldPosition="1"/>
    </format>
    <format dxfId="125">
      <pivotArea field="6" type="button" dataOnly="0" labelOnly="1" outline="0" axis="axisRow" fieldPosition="4"/>
    </format>
    <format dxfId="124">
      <pivotArea dataOnly="0" labelOnly="1" outline="0" axis="axisValues" fieldPosition="0"/>
    </format>
    <format dxfId="123">
      <pivotArea type="all" dataOnly="0" outline="0" fieldPosition="0"/>
    </format>
    <format dxfId="122">
      <pivotArea outline="0" collapsedLevelsAreSubtotals="1" fieldPosition="0"/>
    </format>
    <format dxfId="121">
      <pivotArea field="8" type="button" dataOnly="0" labelOnly="1" outline="0" axis="axisRow" fieldPosition="2"/>
    </format>
    <format dxfId="120">
      <pivotArea field="10" type="button" dataOnly="0" labelOnly="1" outline="0" axis="axisRow" fieldPosition="3"/>
    </format>
    <format dxfId="119">
      <pivotArea field="12" type="button" dataOnly="0" labelOnly="1" outline="0" axis="axisRow" fieldPosition="0"/>
    </format>
    <format dxfId="118">
      <pivotArea field="14" type="button" dataOnly="0" labelOnly="1" outline="0" axis="axisRow" fieldPosition="1"/>
    </format>
    <format dxfId="117">
      <pivotArea field="6" type="button" dataOnly="0" labelOnly="1" outline="0" axis="axisRow" fieldPosition="4"/>
    </format>
    <format dxfId="116">
      <pivotArea dataOnly="0" labelOnly="1" outline="0" fieldPosition="0">
        <references count="1">
          <reference field="8" count="4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</reference>
        </references>
      </pivotArea>
    </format>
    <format dxfId="115">
      <pivotArea dataOnly="0" labelOnly="1" outline="0" fieldPosition="0">
        <references count="2">
          <reference field="8" count="1" selected="0">
            <x v="0"/>
          </reference>
          <reference field="10" count="1">
            <x v="0"/>
          </reference>
        </references>
      </pivotArea>
    </format>
    <format dxfId="114">
      <pivotArea dataOnly="0" labelOnly="1" outline="0" fieldPosition="0">
        <references count="3">
          <reference field="8" count="1" selected="0">
            <x v="0"/>
          </reference>
          <reference field="10" count="1" selected="0">
            <x v="0"/>
          </reference>
          <reference field="12" count="1">
            <x v="0"/>
          </reference>
        </references>
      </pivotArea>
    </format>
    <format dxfId="113">
      <pivotArea dataOnly="0" labelOnly="1" outline="0" fieldPosition="0">
        <references count="4">
          <reference field="8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4" count="1">
            <x v="0"/>
          </reference>
        </references>
      </pivotArea>
    </format>
    <format dxfId="112">
      <pivotArea dataOnly="0" labelOnly="1" outline="0" fieldPosition="0">
        <references count="5">
          <reference field="6" count="1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4" count="1" selected="0">
            <x v="0"/>
          </reference>
        </references>
      </pivotArea>
    </format>
    <format dxfId="111">
      <pivotArea dataOnly="0" labelOnly="1" outline="0" axis="axisValues" fieldPosition="0"/>
    </format>
    <format dxfId="110">
      <pivotArea type="all" dataOnly="0" outline="0" fieldPosition="0"/>
    </format>
    <format dxfId="109">
      <pivotArea outline="0" collapsedLevelsAreSubtotals="1" fieldPosition="0"/>
    </format>
    <format dxfId="108">
      <pivotArea field="8" type="button" dataOnly="0" labelOnly="1" outline="0" axis="axisRow" fieldPosition="2"/>
    </format>
    <format dxfId="107">
      <pivotArea field="10" type="button" dataOnly="0" labelOnly="1" outline="0" axis="axisRow" fieldPosition="3"/>
    </format>
    <format dxfId="106">
      <pivotArea field="12" type="button" dataOnly="0" labelOnly="1" outline="0" axis="axisRow" fieldPosition="0"/>
    </format>
    <format dxfId="105">
      <pivotArea field="14" type="button" dataOnly="0" labelOnly="1" outline="0" axis="axisRow" fieldPosition="1"/>
    </format>
    <format dxfId="104">
      <pivotArea field="6" type="button" dataOnly="0" labelOnly="1" outline="0" axis="axisRow" fieldPosition="4"/>
    </format>
    <format dxfId="103">
      <pivotArea dataOnly="0" labelOnly="1" outline="0" fieldPosition="0">
        <references count="1">
          <reference field="8" count="4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</reference>
        </references>
      </pivotArea>
    </format>
    <format dxfId="102">
      <pivotArea dataOnly="0" labelOnly="1" outline="0" fieldPosition="0">
        <references count="2">
          <reference field="8" count="1" selected="0">
            <x v="0"/>
          </reference>
          <reference field="10" count="1">
            <x v="0"/>
          </reference>
        </references>
      </pivotArea>
    </format>
    <format dxfId="101">
      <pivotArea dataOnly="0" labelOnly="1" outline="0" fieldPosition="0">
        <references count="3">
          <reference field="8" count="1" selected="0">
            <x v="0"/>
          </reference>
          <reference field="10" count="1" selected="0">
            <x v="0"/>
          </reference>
          <reference field="12" count="1">
            <x v="0"/>
          </reference>
        </references>
      </pivotArea>
    </format>
    <format dxfId="100">
      <pivotArea dataOnly="0" labelOnly="1" outline="0" fieldPosition="0">
        <references count="4">
          <reference field="8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4" count="1">
            <x v="0"/>
          </reference>
        </references>
      </pivotArea>
    </format>
    <format dxfId="99">
      <pivotArea dataOnly="0" labelOnly="1" outline="0" fieldPosition="0">
        <references count="5">
          <reference field="6" count="1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4" count="1" selected="0">
            <x v="0"/>
          </reference>
        </references>
      </pivotArea>
    </format>
    <format dxfId="98">
      <pivotArea dataOnly="0" labelOnly="1" outline="0" axis="axisValues" fieldPosition="0"/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8" type="button" dataOnly="0" labelOnly="1" outline="0" axis="axisRow" fieldPosition="2"/>
    </format>
    <format dxfId="94">
      <pivotArea field="10" type="button" dataOnly="0" labelOnly="1" outline="0" axis="axisRow" fieldPosition="3"/>
    </format>
    <format dxfId="93">
      <pivotArea field="12" type="button" dataOnly="0" labelOnly="1" outline="0" axis="axisRow" fieldPosition="0"/>
    </format>
    <format dxfId="92">
      <pivotArea field="14" type="button" dataOnly="0" labelOnly="1" outline="0" axis="axisRow" fieldPosition="1"/>
    </format>
    <format dxfId="91">
      <pivotArea field="6" type="button" dataOnly="0" labelOnly="1" outline="0" axis="axisRow" fieldPosition="4"/>
    </format>
    <format dxfId="90">
      <pivotArea dataOnly="0" labelOnly="1" outline="0" fieldPosition="0">
        <references count="1">
          <reference field="8" count="4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</reference>
        </references>
      </pivotArea>
    </format>
    <format dxfId="89">
      <pivotArea dataOnly="0" labelOnly="1" outline="0" fieldPosition="0">
        <references count="2">
          <reference field="8" count="1" selected="0">
            <x v="0"/>
          </reference>
          <reference field="10" count="1">
            <x v="0"/>
          </reference>
        </references>
      </pivotArea>
    </format>
    <format dxfId="88">
      <pivotArea dataOnly="0" labelOnly="1" outline="0" fieldPosition="0">
        <references count="3">
          <reference field="8" count="1" selected="0">
            <x v="0"/>
          </reference>
          <reference field="10" count="1" selected="0">
            <x v="0"/>
          </reference>
          <reference field="12" count="1">
            <x v="0"/>
          </reference>
        </references>
      </pivotArea>
    </format>
    <format dxfId="87">
      <pivotArea dataOnly="0" labelOnly="1" outline="0" fieldPosition="0">
        <references count="4">
          <reference field="8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4" count="1">
            <x v="0"/>
          </reference>
        </references>
      </pivotArea>
    </format>
    <format dxfId="86">
      <pivotArea dataOnly="0" labelOnly="1" outline="0" fieldPosition="0">
        <references count="5">
          <reference field="6" count="1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4" count="1" selected="0">
            <x v="0"/>
          </reference>
        </references>
      </pivotArea>
    </format>
    <format dxfId="85">
      <pivotArea dataOnly="0" labelOnly="1" outline="0" axis="axisValues" fieldPosition="0"/>
    </format>
    <format dxfId="84">
      <pivotArea dataOnly="0" labelOnly="1" outline="0" fieldPosition="0">
        <references count="2">
          <reference field="8" count="1">
            <x v="16"/>
          </reference>
          <reference field="12" count="1" selected="0">
            <x v="83"/>
          </reference>
        </references>
      </pivotArea>
    </format>
    <format dxfId="83">
      <pivotArea dataOnly="0" labelOnly="1" outline="0" fieldPosition="0">
        <references count="2">
          <reference field="8" count="2">
            <x v="1"/>
            <x v="36"/>
          </reference>
          <reference field="12" count="1" selected="0">
            <x v="84"/>
          </reference>
        </references>
      </pivotArea>
    </format>
    <format dxfId="82">
      <pivotArea dataOnly="0" labelOnly="1" outline="0" fieldPosition="0">
        <references count="2">
          <reference field="8" count="1">
            <x v="2"/>
          </reference>
          <reference field="12" count="1" selected="0">
            <x v="85"/>
          </reference>
        </references>
      </pivotArea>
    </format>
    <format dxfId="81">
      <pivotArea dataOnly="0" labelOnly="1" outline="0" fieldPosition="0">
        <references count="2">
          <reference field="8" count="1">
            <x v="4"/>
          </reference>
          <reference field="12" count="1" selected="0">
            <x v="86"/>
          </reference>
        </references>
      </pivotArea>
    </format>
    <format dxfId="80">
      <pivotArea dataOnly="0" labelOnly="1" outline="0" fieldPosition="0">
        <references count="2">
          <reference field="8" count="1">
            <x v="3"/>
          </reference>
          <reference field="12" count="1" selected="0">
            <x v="87"/>
          </reference>
        </references>
      </pivotArea>
    </format>
    <format dxfId="79">
      <pivotArea dataOnly="0" labelOnly="1" outline="0" fieldPosition="0">
        <references count="1">
          <reference field="14" count="0"/>
        </references>
      </pivotArea>
    </format>
    <format dxfId="78">
      <pivotArea field="6" type="button" dataOnly="0" labelOnly="1" outline="0" axis="axisRow" fieldPosition="4"/>
    </format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12" type="button" dataOnly="0" labelOnly="1" outline="0" axis="axisRow" fieldPosition="0"/>
    </format>
    <format dxfId="74">
      <pivotArea field="14" type="button" dataOnly="0" labelOnly="1" outline="0" axis="axisRow" fieldPosition="1"/>
    </format>
    <format dxfId="73">
      <pivotArea field="10" type="button" dataOnly="0" labelOnly="1" outline="0" axis="axisRow" fieldPosition="3"/>
    </format>
    <format dxfId="72">
      <pivotArea field="6" type="button" dataOnly="0" labelOnly="1" outline="0" axis="axisRow" fieldPosition="4"/>
    </format>
    <format dxfId="71">
      <pivotArea dataOnly="0" labelOnly="1" outline="0" fieldPosition="0">
        <references count="1">
          <reference field="12" count="3">
            <x v="90"/>
            <x v="91"/>
            <x v="92"/>
          </reference>
        </references>
      </pivotArea>
    </format>
    <format dxfId="70">
      <pivotArea dataOnly="0" labelOnly="1" outline="0" fieldPosition="0">
        <references count="2">
          <reference field="12" count="1" selected="0">
            <x v="90"/>
          </reference>
          <reference field="14" count="1">
            <x v="90"/>
          </reference>
        </references>
      </pivotArea>
    </format>
    <format dxfId="69">
      <pivotArea dataOnly="0" labelOnly="1" outline="0" fieldPosition="0">
        <references count="2">
          <reference field="12" count="1" selected="0">
            <x v="91"/>
          </reference>
          <reference field="14" count="1">
            <x v="91"/>
          </reference>
        </references>
      </pivotArea>
    </format>
    <format dxfId="68">
      <pivotArea dataOnly="0" labelOnly="1" outline="0" fieldPosition="0">
        <references count="2">
          <reference field="12" count="1" selected="0">
            <x v="92"/>
          </reference>
          <reference field="14" count="1">
            <x v="92"/>
          </reference>
        </references>
      </pivotArea>
    </format>
    <format dxfId="67">
      <pivotArea dataOnly="0" labelOnly="1" outline="0" fieldPosition="0">
        <references count="3">
          <reference field="8" count="1">
            <x v="43"/>
          </reference>
          <reference field="12" count="1" selected="0">
            <x v="92"/>
          </reference>
          <reference field="14" count="1" selected="0">
            <x v="92"/>
          </reference>
        </references>
      </pivotArea>
    </format>
    <format dxfId="66">
      <pivotArea dataOnly="0" labelOnly="1" outline="0" axis="axisValues" fieldPosition="0"/>
    </format>
    <format dxfId="65">
      <pivotArea dataOnly="0" labelOnly="1" outline="0" fieldPosition="0">
        <references count="3">
          <reference field="8" count="1">
            <x v="40"/>
          </reference>
          <reference field="12" count="1" selected="0">
            <x v="90"/>
          </reference>
          <reference field="14" count="1" selected="0">
            <x v="93"/>
          </reference>
        </references>
      </pivotArea>
    </format>
    <format dxfId="64">
      <pivotArea dataOnly="0" labelOnly="1" outline="0" fieldPosition="0">
        <references count="2">
          <reference field="12" count="1" selected="0">
            <x v="90"/>
          </reference>
          <reference field="14" count="1">
            <x v="93"/>
          </reference>
        </references>
      </pivotArea>
    </format>
    <format dxfId="63">
      <pivotArea dataOnly="0" labelOnly="1" outline="0" fieldPosition="0">
        <references count="2">
          <reference field="12" count="1" selected="0">
            <x v="92"/>
          </reference>
          <reference field="14" count="1">
            <x v="92"/>
          </reference>
        </references>
      </pivotArea>
    </format>
    <format dxfId="62">
      <pivotArea field="8" type="button" dataOnly="0" labelOnly="1" outline="0" axis="axisRow" fieldPosition="2"/>
    </format>
    <format dxfId="61">
      <pivotArea dataOnly="0" labelOnly="1" outline="0" fieldPosition="0">
        <references count="3">
          <reference field="8" count="1">
            <x v="40"/>
          </reference>
          <reference field="12" count="1" selected="0">
            <x v="90"/>
          </reference>
          <reference field="14" count="1" selected="0">
            <x v="90"/>
          </reference>
        </references>
      </pivotArea>
    </format>
    <format dxfId="60">
      <pivotArea dataOnly="0" labelOnly="1" outline="0" fieldPosition="0">
        <references count="3">
          <reference field="8" count="2">
            <x v="41"/>
            <x v="42"/>
          </reference>
          <reference field="12" count="1" selected="0">
            <x v="91"/>
          </reference>
          <reference field="14" count="1" selected="0">
            <x v="91"/>
          </reference>
        </references>
      </pivotArea>
    </format>
    <format dxfId="59">
      <pivotArea dataOnly="0" labelOnly="1" outline="0" fieldPosition="0">
        <references count="3">
          <reference field="8" count="1">
            <x v="43"/>
          </reference>
          <reference field="12" count="1" selected="0">
            <x v="92"/>
          </reference>
          <reference field="14" count="1" selected="0">
            <x v="92"/>
          </reference>
        </references>
      </pivotArea>
    </format>
    <format dxfId="58">
      <pivotArea dataOnly="0" labelOnly="1" outline="0" fieldPosition="0">
        <references count="3">
          <reference field="8" count="1">
            <x v="44"/>
          </reference>
          <reference field="12" count="1" selected="0">
            <x v="93"/>
          </reference>
          <reference field="14" count="1" selected="0">
            <x v="94"/>
          </reference>
        </references>
      </pivotArea>
    </format>
    <format dxfId="57">
      <pivotArea outline="0" collapsedLevelsAreSubtotals="1" fieldPosition="0"/>
    </format>
    <format dxfId="56">
      <pivotArea dataOnly="0" labelOnly="1" outline="0" axis="axisValues" fieldPosition="0"/>
    </format>
    <format dxfId="55">
      <pivotArea field="10" type="button" dataOnly="0" labelOnly="1" outline="0" axis="axisRow" fieldPosition="3"/>
    </format>
    <format dxfId="54">
      <pivotArea dataOnly="0" labelOnly="1" outline="0" fieldPosition="0">
        <references count="4">
          <reference field="8" count="1" selected="0">
            <x v="0"/>
          </reference>
          <reference field="10" count="1">
            <x v="0"/>
          </reference>
          <reference field="12" count="1" selected="0">
            <x v="89"/>
          </reference>
          <reference field="14" count="1" selected="0">
            <x v="0"/>
          </reference>
        </references>
      </pivotArea>
    </format>
    <format dxfId="53">
      <pivotArea field="8" type="button" dataOnly="0" labelOnly="1" outline="0" axis="axisRow" fieldPosition="2"/>
    </format>
    <format dxfId="52">
      <pivotArea dataOnly="0" labelOnly="1" outline="0" fieldPosition="0">
        <references count="3">
          <reference field="8" count="1">
            <x v="47"/>
          </reference>
          <reference field="12" count="1" selected="0">
            <x v="81"/>
          </reference>
          <reference field="14" count="1" selected="0">
            <x v="81"/>
          </reference>
        </references>
      </pivotArea>
    </format>
    <format dxfId="51">
      <pivotArea dataOnly="0" labelOnly="1" outline="0" fieldPosition="0">
        <references count="3">
          <reference field="8" count="1">
            <x v="0"/>
          </reference>
          <reference field="12" count="1" selected="0">
            <x v="89"/>
          </reference>
          <reference field="14" count="1" selected="0">
            <x v="0"/>
          </reference>
        </references>
      </pivotArea>
    </format>
    <format dxfId="50">
      <pivotArea dataOnly="0" labelOnly="1" outline="0" fieldPosition="0">
        <references count="3">
          <reference field="8" count="1">
            <x v="17"/>
          </reference>
          <reference field="12" count="1" selected="0">
            <x v="89"/>
          </reference>
          <reference field="14" count="1" selected="0">
            <x v="9"/>
          </reference>
        </references>
      </pivotArea>
    </format>
    <format dxfId="49">
      <pivotArea dataOnly="0" labelOnly="1" outline="0" fieldPosition="0">
        <references count="3">
          <reference field="8" count="1">
            <x v="5"/>
          </reference>
          <reference field="12" count="1" selected="0">
            <x v="89"/>
          </reference>
          <reference field="14" count="1" selected="0">
            <x v="12"/>
          </reference>
        </references>
      </pivotArea>
    </format>
    <format dxfId="48">
      <pivotArea dataOnly="0" labelOnly="1" outline="0" fieldPosition="0">
        <references count="3">
          <reference field="8" count="1">
            <x v="37"/>
          </reference>
          <reference field="12" count="1" selected="0">
            <x v="89"/>
          </reference>
          <reference field="14" count="1" selected="0">
            <x v="14"/>
          </reference>
        </references>
      </pivotArea>
    </format>
    <format dxfId="47">
      <pivotArea dataOnly="0" labelOnly="1" outline="0" fieldPosition="0">
        <references count="3">
          <reference field="8" count="1">
            <x v="13"/>
          </reference>
          <reference field="12" count="1" selected="0">
            <x v="89"/>
          </reference>
          <reference field="14" count="1" selected="0">
            <x v="33"/>
          </reference>
        </references>
      </pivotArea>
    </format>
    <format dxfId="46">
      <pivotArea dataOnly="0" labelOnly="1" outline="0" fieldPosition="0">
        <references count="3">
          <reference field="8" count="1">
            <x v="18"/>
          </reference>
          <reference field="12" count="1" selected="0">
            <x v="89"/>
          </reference>
          <reference field="14" count="1" selected="0">
            <x v="39"/>
          </reference>
        </references>
      </pivotArea>
    </format>
    <format dxfId="45">
      <pivotArea dataOnly="0" labelOnly="1" outline="0" fieldPosition="0">
        <references count="3">
          <reference field="8" count="1">
            <x v="20"/>
          </reference>
          <reference field="12" count="1" selected="0">
            <x v="89"/>
          </reference>
          <reference field="14" count="1" selected="0">
            <x v="42"/>
          </reference>
        </references>
      </pivotArea>
    </format>
    <format dxfId="44">
      <pivotArea dataOnly="0" labelOnly="1" outline="0" fieldPosition="0">
        <references count="3">
          <reference field="8" count="1">
            <x v="19"/>
          </reference>
          <reference field="12" count="1" selected="0">
            <x v="89"/>
          </reference>
          <reference field="14" count="1" selected="0">
            <x v="43"/>
          </reference>
        </references>
      </pivotArea>
    </format>
    <format dxfId="43">
      <pivotArea dataOnly="0" labelOnly="1" outline="0" fieldPosition="0">
        <references count="3">
          <reference field="8" count="1">
            <x v="21"/>
          </reference>
          <reference field="12" count="1" selected="0">
            <x v="89"/>
          </reference>
          <reference field="14" count="1" selected="0">
            <x v="63"/>
          </reference>
        </references>
      </pivotArea>
    </format>
    <format dxfId="42">
      <pivotArea dataOnly="0" labelOnly="1" outline="0" fieldPosition="0">
        <references count="3">
          <reference field="8" count="3">
            <x v="23"/>
            <x v="27"/>
            <x v="28"/>
          </reference>
          <reference field="12" count="1" selected="0">
            <x v="89"/>
          </reference>
          <reference field="14" count="1" selected="0">
            <x v="64"/>
          </reference>
        </references>
      </pivotArea>
    </format>
    <format dxfId="41">
      <pivotArea dataOnly="0" labelOnly="1" outline="0" fieldPosition="0">
        <references count="3">
          <reference field="8" count="2">
            <x v="10"/>
            <x v="22"/>
          </reference>
          <reference field="12" count="1" selected="0">
            <x v="89"/>
          </reference>
          <reference field="14" count="1" selected="0">
            <x v="65"/>
          </reference>
        </references>
      </pivotArea>
    </format>
    <format dxfId="40">
      <pivotArea dataOnly="0" labelOnly="1" outline="0" fieldPosition="0">
        <references count="3">
          <reference field="8" count="1">
            <x v="11"/>
          </reference>
          <reference field="12" count="1" selected="0">
            <x v="89"/>
          </reference>
          <reference field="14" count="1" selected="0">
            <x v="66"/>
          </reference>
        </references>
      </pivotArea>
    </format>
    <format dxfId="39">
      <pivotArea dataOnly="0" labelOnly="1" outline="0" fieldPosition="0">
        <references count="3">
          <reference field="8" count="1">
            <x v="29"/>
          </reference>
          <reference field="12" count="1" selected="0">
            <x v="89"/>
          </reference>
          <reference field="14" count="1" selected="0">
            <x v="67"/>
          </reference>
        </references>
      </pivotArea>
    </format>
    <format dxfId="38">
      <pivotArea dataOnly="0" labelOnly="1" outline="0" fieldPosition="0">
        <references count="3">
          <reference field="8" count="1">
            <x v="24"/>
          </reference>
          <reference field="12" count="1" selected="0">
            <x v="89"/>
          </reference>
          <reference field="14" count="1" selected="0">
            <x v="68"/>
          </reference>
        </references>
      </pivotArea>
    </format>
    <format dxfId="37">
      <pivotArea dataOnly="0" labelOnly="1" outline="0" fieldPosition="0">
        <references count="3">
          <reference field="8" count="1">
            <x v="6"/>
          </reference>
          <reference field="12" count="1" selected="0">
            <x v="89"/>
          </reference>
          <reference field="14" count="1" selected="0">
            <x v="69"/>
          </reference>
        </references>
      </pivotArea>
    </format>
    <format dxfId="36">
      <pivotArea dataOnly="0" labelOnly="1" outline="0" fieldPosition="0">
        <references count="3">
          <reference field="8" count="1">
            <x v="7"/>
          </reference>
          <reference field="12" count="1" selected="0">
            <x v="89"/>
          </reference>
          <reference field="14" count="1" selected="0">
            <x v="70"/>
          </reference>
        </references>
      </pivotArea>
    </format>
    <format dxfId="35">
      <pivotArea dataOnly="0" labelOnly="1" outline="0" fieldPosition="0">
        <references count="3">
          <reference field="8" count="2">
            <x v="30"/>
            <x v="31"/>
          </reference>
          <reference field="12" count="1" selected="0">
            <x v="89"/>
          </reference>
          <reference field="14" count="1" selected="0">
            <x v="72"/>
          </reference>
        </references>
      </pivotArea>
    </format>
    <format dxfId="34">
      <pivotArea dataOnly="0" labelOnly="1" outline="0" fieldPosition="0">
        <references count="3">
          <reference field="8" count="1">
            <x v="8"/>
          </reference>
          <reference field="12" count="1" selected="0">
            <x v="89"/>
          </reference>
          <reference field="14" count="1" selected="0">
            <x v="73"/>
          </reference>
        </references>
      </pivotArea>
    </format>
    <format dxfId="33">
      <pivotArea dataOnly="0" labelOnly="1" outline="0" fieldPosition="0">
        <references count="3">
          <reference field="8" count="1">
            <x v="32"/>
          </reference>
          <reference field="12" count="1" selected="0">
            <x v="89"/>
          </reference>
          <reference field="14" count="1" selected="0">
            <x v="74"/>
          </reference>
        </references>
      </pivotArea>
    </format>
    <format dxfId="32">
      <pivotArea dataOnly="0" labelOnly="1" outline="0" fieldPosition="0">
        <references count="3">
          <reference field="8" count="1">
            <x v="12"/>
          </reference>
          <reference field="12" count="1" selected="0">
            <x v="89"/>
          </reference>
          <reference field="14" count="1" selected="0">
            <x v="76"/>
          </reference>
        </references>
      </pivotArea>
    </format>
    <format dxfId="31">
      <pivotArea dataOnly="0" labelOnly="1" outline="0" fieldPosition="0">
        <references count="3">
          <reference field="8" count="1">
            <x v="33"/>
          </reference>
          <reference field="12" count="1" selected="0">
            <x v="89"/>
          </reference>
          <reference field="14" count="1" selected="0">
            <x v="77"/>
          </reference>
        </references>
      </pivotArea>
    </format>
    <format dxfId="30">
      <pivotArea dataOnly="0" labelOnly="1" outline="0" fieldPosition="0">
        <references count="3">
          <reference field="8" count="2">
            <x v="25"/>
            <x v="34"/>
          </reference>
          <reference field="12" count="1" selected="0">
            <x v="89"/>
          </reference>
          <reference field="14" count="1" selected="0">
            <x v="78"/>
          </reference>
        </references>
      </pivotArea>
    </format>
    <format dxfId="29">
      <pivotArea dataOnly="0" labelOnly="1" outline="0" fieldPosition="0">
        <references count="3">
          <reference field="8" count="1">
            <x v="26"/>
          </reference>
          <reference field="12" count="1" selected="0">
            <x v="89"/>
          </reference>
          <reference field="14" count="1" selected="0">
            <x v="79"/>
          </reference>
        </references>
      </pivotArea>
    </format>
    <format dxfId="28">
      <pivotArea dataOnly="0" labelOnly="1" outline="0" fieldPosition="0">
        <references count="3">
          <reference field="8" count="3">
            <x v="9"/>
            <x v="14"/>
            <x v="38"/>
          </reference>
          <reference field="12" count="1" selected="0">
            <x v="89"/>
          </reference>
          <reference field="14" count="1" selected="0">
            <x v="80"/>
          </reference>
        </references>
      </pivotArea>
    </format>
    <format dxfId="27">
      <pivotArea dataOnly="0" labelOnly="1" outline="0" fieldPosition="0">
        <references count="3">
          <reference field="8" count="1">
            <x v="15"/>
          </reference>
          <reference field="12" count="1" selected="0">
            <x v="89"/>
          </reference>
          <reference field="14" count="1" selected="0">
            <x v="81"/>
          </reference>
        </references>
      </pivotArea>
    </format>
    <format dxfId="26">
      <pivotArea dataOnly="0" labelOnly="1" outline="0" fieldPosition="0">
        <references count="3">
          <reference field="8" count="1">
            <x v="39"/>
          </reference>
          <reference field="12" count="1" selected="0">
            <x v="89"/>
          </reference>
          <reference field="14" count="1" selected="0">
            <x v="89"/>
          </reference>
        </references>
      </pivotArea>
    </format>
    <format dxfId="25">
      <pivotArea dataOnly="0" labelOnly="1" outline="0" fieldPosition="0">
        <references count="3">
          <reference field="8" count="1">
            <x v="40"/>
          </reference>
          <reference field="12" count="1" selected="0">
            <x v="90"/>
          </reference>
          <reference field="14" count="1" selected="0">
            <x v="90"/>
          </reference>
        </references>
      </pivotArea>
    </format>
    <format dxfId="24">
      <pivotArea dataOnly="0" labelOnly="1" outline="0" fieldPosition="0">
        <references count="3">
          <reference field="8" count="3">
            <x v="41"/>
            <x v="42"/>
            <x v="45"/>
          </reference>
          <reference field="12" count="1" selected="0">
            <x v="91"/>
          </reference>
          <reference field="14" count="1" selected="0">
            <x v="91"/>
          </reference>
        </references>
      </pivotArea>
    </format>
    <format dxfId="23">
      <pivotArea dataOnly="0" labelOnly="1" outline="0" fieldPosition="0">
        <references count="3">
          <reference field="8" count="1">
            <x v="43"/>
          </reference>
          <reference field="12" count="1" selected="0">
            <x v="92"/>
          </reference>
          <reference field="14" count="1" selected="0">
            <x v="95"/>
          </reference>
        </references>
      </pivotArea>
    </format>
    <format dxfId="22">
      <pivotArea dataOnly="0" labelOnly="1" outline="0" fieldPosition="0">
        <references count="3">
          <reference field="8" count="1">
            <x v="44"/>
          </reference>
          <reference field="12" count="1" selected="0">
            <x v="93"/>
          </reference>
          <reference field="14" count="1" selected="0">
            <x v="96"/>
          </reference>
        </references>
      </pivotArea>
    </format>
    <format dxfId="21">
      <pivotArea dataOnly="0" labelOnly="1" outline="0" fieldPosition="0">
        <references count="3">
          <reference field="8" count="1">
            <x v="46"/>
          </reference>
          <reference field="12" count="1" selected="0">
            <x v="94"/>
          </reference>
          <reference field="14" count="1" selected="0">
            <x v="97"/>
          </reference>
        </references>
      </pivotArea>
    </format>
    <format dxfId="20">
      <pivotArea dataOnly="0" labelOnly="1" outline="0" fieldPosition="0">
        <references count="3">
          <reference field="8" count="1">
            <x v="48"/>
          </reference>
          <reference field="12" count="1" selected="0">
            <x v="95"/>
          </reference>
          <reference field="14" count="1" selected="0">
            <x v="98"/>
          </reference>
        </references>
      </pivotArea>
    </format>
    <format dxfId="19">
      <pivotArea dataOnly="0" labelOnly="1" outline="0" fieldPosition="0">
        <references count="3">
          <reference field="8" count="1">
            <x v="49"/>
          </reference>
          <reference field="12" count="1" selected="0">
            <x v="96"/>
          </reference>
          <reference field="14" count="1" selected="0">
            <x v="99"/>
          </reference>
        </references>
      </pivotArea>
    </format>
    <format dxfId="18">
      <pivotArea dataOnly="0" labelOnly="1" outline="0" fieldPosition="0">
        <references count="2">
          <reference field="12" count="1" selected="0">
            <x v="89"/>
          </reference>
          <reference field="1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7">
      <pivotArea dataOnly="0" labelOnly="1" outline="0" fieldPosition="0">
        <references count="2">
          <reference field="12" count="1" selected="0">
            <x v="89"/>
          </reference>
          <reference field="14" count="33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9"/>
          </reference>
        </references>
      </pivotArea>
    </format>
    <format dxfId="16">
      <pivotArea field="12" type="button" dataOnly="0" labelOnly="1" outline="0" axis="axisRow" fieldPosition="0"/>
    </format>
    <format dxfId="15">
      <pivotArea dataOnly="0" labelOnly="1" outline="0" fieldPosition="0">
        <references count="1">
          <reference field="12" count="0"/>
        </references>
      </pivotArea>
    </format>
    <format dxfId="14">
      <pivotArea dataOnly="0" labelOnly="1" outline="0" fieldPosition="0">
        <references count="2">
          <reference field="12" count="1" selected="0">
            <x v="95"/>
          </reference>
          <reference field="14" count="1">
            <x v="98"/>
          </reference>
        </references>
      </pivotArea>
    </format>
    <format dxfId="13">
      <pivotArea dataOnly="0" labelOnly="1" outline="0" fieldPosition="0">
        <references count="2">
          <reference field="12" count="1" selected="0">
            <x v="81"/>
          </reference>
          <reference field="14" count="1">
            <x v="81"/>
          </reference>
        </references>
      </pivotArea>
    </format>
    <format dxfId="12">
      <pivotArea dataOnly="0" labelOnly="1" outline="0" fieldPosition="0">
        <references count="2">
          <reference field="12" count="1" selected="0">
            <x v="91"/>
          </reference>
          <reference field="14" count="2">
            <x v="91"/>
            <x v="101"/>
          </reference>
        </references>
      </pivotArea>
    </format>
    <format dxfId="11">
      <pivotArea dataOnly="0" labelOnly="1" outline="0" fieldPosition="0">
        <references count="2">
          <reference field="12" count="1" selected="0">
            <x v="94"/>
          </reference>
          <reference field="14" count="1">
            <x v="97"/>
          </reference>
        </references>
      </pivotArea>
    </format>
    <format dxfId="10">
      <pivotArea dataOnly="0" labelOnly="1" outline="0" fieldPosition="0">
        <references count="2">
          <reference field="12" count="1" selected="0">
            <x v="95"/>
          </reference>
          <reference field="14" count="1">
            <x v="104"/>
          </reference>
        </references>
      </pivotArea>
    </format>
    <format dxfId="9">
      <pivotArea dataOnly="0" labelOnly="1" outline="0" fieldPosition="0">
        <references count="2">
          <reference field="12" count="1" selected="0">
            <x v="96"/>
          </reference>
          <reference field="14" count="1">
            <x v="99"/>
          </reference>
        </references>
      </pivotArea>
    </format>
    <format dxfId="8">
      <pivotArea dataOnly="0" labelOnly="1" outline="0" fieldPosition="0">
        <references count="2">
          <reference field="12" count="1" selected="0">
            <x v="97"/>
          </reference>
          <reference field="14" count="1">
            <x v="100"/>
          </reference>
        </references>
      </pivotArea>
    </format>
    <format dxfId="7">
      <pivotArea dataOnly="0" labelOnly="1" outline="0" fieldPosition="0">
        <references count="2">
          <reference field="12" count="1" selected="0">
            <x v="98"/>
          </reference>
          <reference field="14" count="1">
            <x v="93"/>
          </reference>
        </references>
      </pivotArea>
    </format>
    <format dxfId="6">
      <pivotArea dataOnly="0" labelOnly="1" outline="0" fieldPosition="0">
        <references count="2">
          <reference field="12" count="1" selected="0">
            <x v="99"/>
          </reference>
          <reference field="14" count="1">
            <x v="102"/>
          </reference>
        </references>
      </pivotArea>
    </format>
    <format dxfId="5">
      <pivotArea dataOnly="0" labelOnly="1" outline="0" fieldPosition="0">
        <references count="2">
          <reference field="12" count="1" selected="0">
            <x v="100"/>
          </reference>
          <reference field="14" count="1">
            <x v="103"/>
          </reference>
        </references>
      </pivotArea>
    </format>
    <format dxfId="4">
      <pivotArea field="14" type="button" dataOnly="0" labelOnly="1" outline="0" axis="axisRow" fieldPosition="1"/>
    </format>
    <format dxfId="3">
      <pivotArea dataOnly="0" labelOnly="1" outline="0" fieldPosition="0">
        <references count="2">
          <reference field="12" count="1" selected="0">
            <x v="90"/>
          </reference>
          <reference field="14" count="1">
            <x v="90"/>
          </reference>
        </references>
      </pivotArea>
    </format>
    <format dxfId="2">
      <pivotArea dataOnly="0" labelOnly="1" outline="0" fieldPosition="0">
        <references count="2">
          <reference field="12" count="1" selected="0">
            <x v="91"/>
          </reference>
          <reference field="14" count="1">
            <x v="91"/>
          </reference>
        </references>
      </pivotArea>
    </format>
    <format dxfId="1">
      <pivotArea dataOnly="0" labelOnly="1" outline="0" fieldPosition="0">
        <references count="2">
          <reference field="12" count="1" selected="0">
            <x v="92"/>
          </reference>
          <reference field="14" count="1">
            <x v="95"/>
          </reference>
        </references>
      </pivotArea>
    </format>
    <format dxfId="0">
      <pivotArea dataOnly="0" labelOnly="1" outline="0" fieldPosition="0">
        <references count="2">
          <reference field="12" count="1" selected="0">
            <x v="93"/>
          </reference>
          <reference field="14" count="2">
            <x v="94"/>
            <x v="96"/>
          </reference>
        </references>
      </pivotArea>
    </format>
  </formats>
  <pivotTableStyleInfo name="PivotStyleLight7" showRowHeaders="1" showColHeaders="1" showRowStripes="0" showColStripes="1" showLastColumn="1"/>
  <filters count="1">
    <filter fld="14" type="dateBetween" evalOrder="-1" id="31" name="Fecha_Corte">
      <autoFilter ref="A1">
        <filterColumn colId="0">
          <customFilters and="1">
            <customFilter operator="greaterThanOrEqual" val="45839"/>
            <customFilter operator="lessThanOrEqual" val="4590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veedor" xr10:uid="{DD4E36D0-C26F-4C83-851B-627E1E392606}" sourceName="proveedor">
  <pivotTables>
    <pivotTable tabId="12" name="TablaDinámica1"/>
  </pivotTables>
  <data>
    <tabular pivotCacheId="1478881829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insumo" xr10:uid="{B3F022C6-9483-46B5-8FAF-D0D7293C6900}" sourceName="descripcion_insumo">
  <pivotTables>
    <pivotTable tabId="12" name="TablaDinámica1"/>
  </pivotTables>
  <data>
    <tabular pivotCacheId="1478881829">
      <items count="1"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veedor1" xr10:uid="{135B1BE0-2719-46CB-8E13-6A8347C24B12}" sourceName="proveedor">
  <pivotTables>
    <pivotTable tabId="27" name="TablaDinámica1"/>
  </pivotTables>
  <data>
    <tabular pivotCacheId="1478881829">
      <items count="1"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_remision" xr10:uid="{3781D95A-8DBC-4AE0-A5D9-A9742FC06E14}" sourceName="n_remision">
  <pivotTables>
    <pivotTable tabId="27" name="TablaDinámica1"/>
  </pivotTables>
  <data>
    <tabular pivotCacheId="1478881829">
      <items count="57">
        <i x="0" s="1" nd="1"/>
        <i x="52" s="1" nd="1"/>
        <i x="54" s="1" nd="1"/>
        <i x="56" s="1" nd="1"/>
        <i x="55" s="1" nd="1"/>
        <i x="4" s="1" nd="1"/>
        <i x="9" s="1" nd="1"/>
        <i x="10" s="1" nd="1"/>
        <i x="27" s="1" nd="1"/>
        <i x="29" s="1" nd="1"/>
        <i x="33" s="1" nd="1"/>
        <i x="34" s="1" nd="1"/>
        <i x="35" s="1" nd="1"/>
        <i x="7" s="1" nd="1"/>
        <i x="8" s="1" nd="1"/>
        <i x="28" s="1" nd="1"/>
        <i x="36" s="1" nd="1"/>
        <i x="37" s="1" nd="1"/>
        <i x="2" s="1" nd="1"/>
        <i x="18" s="1" nd="1"/>
        <i x="30" s="1" nd="1"/>
        <i x="53" s="1" nd="1"/>
        <i x="3" s="1" nd="1"/>
        <i x="31" s="1" nd="1"/>
        <i x="5" s="1" nd="1"/>
        <i x="6" s="1" nd="1"/>
        <i x="14" s="1" nd="1"/>
        <i x="16" s="1" nd="1"/>
        <i x="12" s="1" nd="1"/>
        <i x="13" s="1" nd="1"/>
        <i x="22" s="1" nd="1"/>
        <i x="19" s="1" nd="1"/>
        <i x="11" s="1" nd="1"/>
        <i x="15" s="1" nd="1"/>
        <i x="42" s="1" nd="1"/>
        <i x="17" s="1" nd="1"/>
        <i x="41" s="1" nd="1"/>
        <i x="38" s="1" nd="1"/>
        <i x="20" s="1" nd="1"/>
        <i x="25" s="1" nd="1"/>
        <i x="40" s="1" nd="1"/>
        <i x="23" s="1" nd="1"/>
        <i x="47" s="1" nd="1"/>
        <i x="24" s="1" nd="1"/>
        <i x="21" s="1" nd="1"/>
        <i x="44" s="1" nd="1"/>
        <i x="45" s="1" nd="1"/>
        <i x="49" s="1" nd="1"/>
        <i x="43" s="1" nd="1"/>
        <i x="46" s="1" nd="1"/>
        <i x="39" s="1" nd="1"/>
        <i x="48" s="1" nd="1"/>
        <i x="50" s="1" nd="1"/>
        <i x="51" s="1" nd="1"/>
        <i x="1" s="1" nd="1"/>
        <i x="26" s="1" nd="1"/>
        <i x="32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insumo1" xr10:uid="{10E07788-4858-478D-832C-0EDC6D548639}" sourceName="descripcion_insumo">
  <pivotTables>
    <pivotTable tabId="27" name="TablaDinámica1"/>
  </pivotTables>
  <data>
    <tabular pivotCacheId="1478881829">
      <items count="1">
        <i x="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veedor" xr10:uid="{578FCA3D-EF5F-443D-8E6A-90DC16A63BB4}" cache="SegmentaciónDeDatos_proveedor" caption="proveedor" style="SlicerStyleLight6" rowHeight="234950"/>
  <slicer name="descripcion_insumo" xr10:uid="{F48B3609-E543-4E31-96E0-3720195E018A}" cache="SegmentaciónDeDatos_descripcion_insumo" caption="descripcion_insumo" style="SlicerStyleLight6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veedor 1" xr10:uid="{0336324D-6382-4DD8-A7F0-8B784FC4D762}" cache="SegmentaciónDeDatos_proveedor1" caption="proveedor" style="SlicerStyleLight6" rowHeight="234950"/>
  <slicer name="n_remision" xr10:uid="{8A106036-86BA-40FE-A971-0318E00B622C}" cache="SegmentaciónDeDatos_n_remision" caption="n_remision" style="SlicerStyleLight6" rowHeight="234950"/>
  <slicer name="descripcion_insumo 1" xr10:uid="{DD9E3422-24A7-4E2E-9F25-FA7042764EA8}" cache="SegmentaciónDeDatos_descripcion_insumo1" caption="descripcion_insumo" style="SlicerStyleLight6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C6E954B-F267-4104-BF6F-DCFBA43CF314}" name="Tbl_ValoresAdjudicados" displayName="Tbl_ValoresAdjudicados" ref="B4:P5" totalsRowShown="0" headerRowDxfId="314" dataDxfId="312" headerRowBorderDxfId="313" tableBorderDxfId="311" totalsRowBorderDxfId="310">
  <autoFilter ref="B4:P5" xr:uid="{CC6E954B-F267-4104-BF6F-DCFBA43CF314}"/>
  <sortState xmlns:xlrd2="http://schemas.microsoft.com/office/spreadsheetml/2017/richdata2" ref="C5:K5">
    <sortCondition ref="G4:G5"/>
  </sortState>
  <tableColumns count="15">
    <tableColumn id="16" xr3:uid="{77FC0F7C-AC15-4FF7-8455-9A547F576056}" name="Id_Unico_Contrato" dataDxfId="309">
      <calculatedColumnFormula>Tbl_ValoresAdjudicados[[#This Row],[N_Contrato/OrdenTrabajo]]&amp;Tbl_ValoresAdjudicados[[#This Row],[Cod_Insumo]]&amp;Tbl_ValoresAdjudicados[[#This Row],[Item]]</calculatedColumnFormula>
    </tableColumn>
    <tableColumn id="7" xr3:uid="{41BCA65B-7191-4DBD-9DD9-DAC4265945BC}" name="Id_equipoPorveedor" dataDxfId="308">
      <calculatedColumnFormula>Tbl_ValoresAdjudicados[[#This Row],[Cod_Insumo]]&amp;MID(Tbl_ValoresAdjudicados[[#This Row],[Proveedor]],1,5)&amp;Tbl_ValoresAdjudicados[[#This Row],[Descripcion_Insumo]]</calculatedColumnFormula>
    </tableColumn>
    <tableColumn id="8" xr3:uid="{2AC77C19-FFAF-404E-AE51-6EAEE1264DE1}" name="N_Contrato/OrdenTrabajo" dataDxfId="307"/>
    <tableColumn id="1" xr3:uid="{71C1912C-8D5D-4FA9-85CE-7F17F0C032BE}" name="Proveedor" dataDxfId="306"/>
    <tableColumn id="2" xr3:uid="{760472FA-5279-47A7-AC59-4B1B92A3F1B6}" name="Cod_Insumo" dataDxfId="305"/>
    <tableColumn id="3" xr3:uid="{953ABC74-6031-4108-827E-E8E4C2E0A88E}" name="Descripcion_Insumo" dataDxfId="304"/>
    <tableColumn id="4" xr3:uid="{EE63310A-5501-4DE1-AE67-C3C2E07524E8}" name="Und" dataDxfId="303"/>
    <tableColumn id="5" xr3:uid="{4754F662-6EFF-41B4-91CF-FADBA1448BDC}" name="Valor Unit_(Antes de IVA)" dataDxfId="302" dataCellStyle="Moneda"/>
    <tableColumn id="9" xr3:uid="{F9F3384D-81C1-4F11-ACED-31A0668205BD}" name="Impuesto_Iva" dataDxfId="301" dataCellStyle="Millares"/>
    <tableColumn id="6" xr3:uid="{AFE9EC9A-2B6D-41F3-A198-23A719904C0C}" name="Valor Unit_(Incluido IVA)" dataDxfId="300" dataCellStyle="Moneda"/>
    <tableColumn id="10" xr3:uid="{CB0CD401-9876-4408-8F3F-7103041A08CE}" name="Item" dataDxfId="299"/>
    <tableColumn id="12" xr3:uid="{A9B7E010-20DF-4558-9447-0A41ECFF4595}" name="fecha_salida" dataDxfId="298"/>
    <tableColumn id="13" xr3:uid="{C3460049-7F15-4D42-A2C7-D6C3DD219FE6}" name="aux02" dataDxfId="297"/>
    <tableColumn id="14" xr3:uid="{1B43D7BF-AF5D-43A2-BD1C-755273DBDD01}" name="aux03" dataDxfId="296"/>
    <tableColumn id="15" xr3:uid="{FE09C09D-1AE0-46C1-A308-6BD91EF858B2}" name="aux04" dataDxfId="29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29A5179-C92C-4591-A3A4-5F0819FC7592}" name="Tbl_Proveedor_NContratoOrdenTrabajo" displayName="Tbl_Proveedor_NContratoOrdenTrabajo" ref="B4:J5" totalsRowShown="0" headerRowDxfId="293" dataDxfId="291" headerRowBorderDxfId="292" tableBorderDxfId="290" totalsRowBorderDxfId="289">
  <autoFilter ref="B4:J5" xr:uid="{229A5179-C92C-4591-A3A4-5F0819FC759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9F401AC5-000D-48EA-8DB9-85279659E9AF}" name="id" dataDxfId="288">
      <calculatedColumnFormula>Tbl_Proveedor_NContratoOrdenTrabajo[[#This Row],[N_Contrato]]&amp;Tbl_Proveedor_NContratoOrdenTrabajo[[#This Row],[Nit]]</calculatedColumnFormula>
    </tableColumn>
    <tableColumn id="2" xr3:uid="{A0FDB465-E383-4C08-9963-F3AFF5A41CDC}" name="Proveedor" dataDxfId="287"/>
    <tableColumn id="3" xr3:uid="{4542C95C-854A-4208-94F2-FC11B7F82449}" name="Nit" dataDxfId="286"/>
    <tableColumn id="4" xr3:uid="{BDBA75E6-B651-4E3F-B787-F456A2F8F5AA}" name="N_Contrato" dataDxfId="285"/>
    <tableColumn id="5" xr3:uid="{44AF1197-7883-4C77-984F-B4159869362C}" name="Iva-Impuesto (%)" dataDxfId="284" dataCellStyle="Porcentaje"/>
    <tableColumn id="6" xr3:uid="{FA855900-7577-4685-AF8E-BC14D7462FF1}" name="Objeto" dataDxfId="283"/>
    <tableColumn id="7" xr3:uid="{E940600B-1F30-4713-98D8-173C0CC5FC2C}" name="Cant_Insumo" dataDxfId="282">
      <calculatedColumnFormula>COUNTIF(Tbl_ValoresAdjudicados[N_Contrato/OrdenTrabajo],Tbl_Proveedor_NContratoOrdenTrabajo[[#This Row],[N_Contrato]])</calculatedColumnFormula>
    </tableColumn>
    <tableColumn id="8" xr3:uid="{9CF44B04-1704-42D3-84EA-8262E8705846}" name="aux03" dataDxfId="281"/>
    <tableColumn id="9" xr3:uid="{B23D0740-E60B-466B-81D1-2A9E082DBB9D}" name="aux04" dataDxfId="280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DD93E70-F4B7-4FAC-ACC0-26F6E5BBF346}" name="Tbl_Tregistro" displayName="Tbl_Tregistro" ref="U4:U7" totalsRowShown="0" headerRowDxfId="279" dataDxfId="277" headerRowBorderDxfId="278" tableBorderDxfId="276">
  <autoFilter ref="U4:U7" xr:uid="{5DD93E70-F4B7-4FAC-ACC0-26F6E5BBF346}"/>
  <tableColumns count="1">
    <tableColumn id="1" xr3:uid="{A9DAC7FD-E55D-445C-99F6-40D08FA7F79E}" name="ConceptoEntrada" dataDxfId="275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C0B6F84-135B-4319-92DE-C53460F0E6DD}" name="Tbl_Insumos_Alquiler_Equipo" displayName="Tbl_Insumos_Alquiler_Equipo" ref="M4:S5" totalsRowShown="0" headerRowDxfId="274" dataDxfId="272" headerRowBorderDxfId="273">
  <autoFilter ref="M4:S5" xr:uid="{EC0B6F84-135B-4319-92DE-C53460F0E6DD}"/>
  <sortState xmlns:xlrd2="http://schemas.microsoft.com/office/spreadsheetml/2017/richdata2" ref="M5:O5">
    <sortCondition ref="M4:M5"/>
  </sortState>
  <tableColumns count="7">
    <tableColumn id="2" xr3:uid="{24DA91DA-08C6-4485-9A27-A1025FF242EE}" name="Descripcion_insumo" dataDxfId="271"/>
    <tableColumn id="3" xr3:uid="{CCB1A18F-9C94-49A5-AEB6-33A219535DCB}" name="Unidad" dataDxfId="270"/>
    <tableColumn id="4" xr3:uid="{0D9AA21A-BE64-44DD-BA67-067DF49220C2}" name="Cod_Insumo" dataDxfId="269"/>
    <tableColumn id="1" xr3:uid="{1B3E178D-AF9D-462D-A92A-C949BC3E08DC}" name="aux01" dataDxfId="268"/>
    <tableColumn id="5" xr3:uid="{36E1DB8F-53ED-4C6B-B5C5-DF26AE4868B5}" name="aux02" dataDxfId="267"/>
    <tableColumn id="6" xr3:uid="{ABDA4976-06F1-4A36-B746-6D47F0B90E90}" name="aux03" dataDxfId="266"/>
    <tableColumn id="7" xr3:uid="{9EA511E6-14E6-4B2D-9F1E-B320A5B9228E}" name="aux04" dataDxfId="265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1332580-0F86-4C1A-BDFD-2BB27E27DC9D}" name="Tbl_Registro_Insumo" displayName="Tbl_Registro_Insumo" ref="B4:U5" totalsRowShown="0" headerRowDxfId="263" dataDxfId="261" headerRowBorderDxfId="262" tableBorderDxfId="260" totalsRowBorderDxfId="259">
  <autoFilter ref="B4:U5" xr:uid="{91332580-0F86-4C1A-BDFD-2BB27E27DC9D}"/>
  <tableColumns count="20">
    <tableColumn id="1" xr3:uid="{69825887-3F3D-400A-A95A-ACE4D18DB963}" name="id_registro" dataDxfId="258"/>
    <tableColumn id="2" xr3:uid="{3736B0D4-8154-4D10-B506-3697EEA9C56C}" name="cons_registro" dataDxfId="257"/>
    <tableColumn id="3" xr3:uid="{C63AE1CA-D542-4F98-91CA-AF4B0F33FA88}" name="cod_registro" dataDxfId="256"/>
    <tableColumn id="4" xr3:uid="{20AF22D1-137E-4E0F-AC3E-4286DFC87126}" name="id_solicitud" dataDxfId="255"/>
    <tableColumn id="17" xr3:uid="{32E10950-1238-4F05-B65D-3351FF9720ED}" name="Item" dataDxfId="254"/>
    <tableColumn id="16" xr3:uid="{426DF81E-79DB-4CBF-B098-2C55CED31962}" name="Cod_Insumo" dataDxfId="253">
      <calculatedColumnFormula>VLOOKUP(Tbl_Registro_Insumo[[#This Row],[descripcion_insumo]],Tbl_Insumos_Alquiler_Equipo[[Descripcion_insumo]:[Cod_Insumo]],3,FALSE)</calculatedColumnFormula>
    </tableColumn>
    <tableColumn id="5" xr3:uid="{B3A58731-4AA6-47C7-8BE9-391D9ABB799E}" name="descripcion_insumo" dataDxfId="252"/>
    <tableColumn id="6" xr3:uid="{4EC3DF59-3AB8-415B-8370-A3AA38189FD2}" name="proveedor" dataDxfId="251"/>
    <tableColumn id="7" xr3:uid="{9F51BF36-3E70-4E22-BA3D-14407B9F7DCC}" name="n_remision" dataDxfId="250"/>
    <tableColumn id="8" xr3:uid="{C5773988-7507-404E-A53B-2FA8A7CBCFC2}" name="concepto2" dataDxfId="249"/>
    <tableColumn id="9" xr3:uid="{02C6610C-9124-432F-8F4A-79DCC06B54D4}" name="concepto1" dataDxfId="248"/>
    <tableColumn id="19" xr3:uid="{8490EB7F-5F15-49AF-B91B-60411F91853C}" name="hora" dataDxfId="247"/>
    <tableColumn id="10" xr3:uid="{28C6B175-5C4D-4B1D-A42B-178EBA2AF42D}" name="fecha_remision" dataDxfId="246"/>
    <tableColumn id="11" xr3:uid="{48330B7C-D6D1-473F-8477-F39413BA71C9}" name="fecha_registro" dataDxfId="245"/>
    <tableColumn id="18" xr3:uid="{EE9FC018-6A55-4905-B668-FA2F85E19C61}" name="Fecha_Corte" dataDxfId="244"/>
    <tableColumn id="12" xr3:uid="{CF09CCE4-2564-4A16-AFE8-60B0B8D2F32B}" name="mes_agno_mov" dataDxfId="243"/>
    <tableColumn id="13" xr3:uid="{BC2E647F-5984-411F-8FC8-64FDEFCC5827}" name="cant_dig" dataDxfId="242"/>
    <tableColumn id="14" xr3:uid="{2ACE9F88-C55A-429D-A170-289D59DDF8F0}" name="cant_ent" dataDxfId="241"/>
    <tableColumn id="15" xr3:uid="{1E745C7E-31DD-4B9A-B891-739E684A164B}" name="cant_dev" dataDxfId="240"/>
    <tableColumn id="21" xr3:uid="{B7E7EB64-C4D4-430E-8A7A-D90DF849A3D9}" name="Id_Registro_unico" dataDxfId="239">
      <calculatedColumnFormula>Tbl_Registro_Insumo[[#This Row],[cod_registro]]&amp;Tbl_Registro_Insumo[[#This Row],[Cod_Insumo]]&amp;Tbl_Registro_Insumo[[#This Row],[Item]]&amp;Tbl_Registro_Insumo[[#This Row],[id_solicitud]]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_Corte" xr10:uid="{54012388-9438-4E02-9B2E-5DC1291FB02F}" sourceName="Fecha_Corte">
  <pivotTables>
    <pivotTable tabId="27" name="TablaDinámica1"/>
  </pivotTables>
  <state minimalRefreshVersion="6" lastRefreshVersion="6" pivotCacheId="1478881829" filterType="dateBetween">
    <selection startDate="2025-07-01T00:00:00" endDate="2025-08-31T00:00:00"/>
    <bounds startDate="1899-12-3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_Corte" xr10:uid="{533B8162-5D97-4BE8-A6B5-FCD4D598B5D7}" cache="NativeTimeline_Fecha_Corte" caption="Fecha_Corte" level="2" selectionLevel="2" scrollPosition="2025-05-27T00:00:00" style="TimeSlicerStyleLight6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2.xml"/><Relationship Id="rId4" Type="http://schemas.microsoft.com/office/2011/relationships/timeline" Target="../timelines/timelin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2AF1D-92CB-4A90-B81B-DE05C0D9A05C}">
  <sheetPr codeName="Hoja13">
    <tabColor theme="1"/>
  </sheetPr>
  <dimension ref="B3:P9"/>
  <sheetViews>
    <sheetView zoomScale="85" zoomScaleNormal="85" workbookViewId="0">
      <selection activeCell="B6" sqref="B6:P143"/>
    </sheetView>
  </sheetViews>
  <sheetFormatPr baseColWidth="10" defaultRowHeight="13.8" x14ac:dyDescent="0.25"/>
  <cols>
    <col min="1" max="1" width="2.88671875" style="79" customWidth="1"/>
    <col min="2" max="2" width="19.77734375" style="79" customWidth="1"/>
    <col min="3" max="3" width="17.21875" style="79" customWidth="1"/>
    <col min="4" max="4" width="11.77734375" style="79" customWidth="1"/>
    <col min="5" max="5" width="17.21875" style="79" customWidth="1"/>
    <col min="6" max="6" width="8.77734375" style="80" customWidth="1"/>
    <col min="7" max="7" width="17.21875" style="81" customWidth="1"/>
    <col min="8" max="8" width="9.5546875" style="81" customWidth="1"/>
    <col min="9" max="9" width="17.21875" style="82" customWidth="1"/>
    <col min="10" max="10" width="17.21875" style="81" customWidth="1"/>
    <col min="11" max="11" width="17.21875" style="79" customWidth="1"/>
    <col min="12" max="12" width="9.44140625" style="125" customWidth="1"/>
    <col min="13" max="13" width="12.109375" style="79" bestFit="1" customWidth="1"/>
    <col min="14" max="16" width="7.77734375" style="79" customWidth="1"/>
    <col min="17" max="16384" width="11.5546875" style="79"/>
  </cols>
  <sheetData>
    <row r="3" spans="2:16" x14ac:dyDescent="0.25">
      <c r="B3" s="79">
        <v>1</v>
      </c>
      <c r="C3" s="79">
        <v>2</v>
      </c>
      <c r="D3" s="79">
        <v>3</v>
      </c>
      <c r="E3" s="79">
        <v>4</v>
      </c>
      <c r="F3" s="79">
        <v>5</v>
      </c>
      <c r="G3" s="79">
        <v>6</v>
      </c>
      <c r="H3" s="79">
        <v>7</v>
      </c>
      <c r="I3" s="79">
        <v>8</v>
      </c>
      <c r="J3" s="79">
        <v>9</v>
      </c>
      <c r="K3" s="79">
        <v>10</v>
      </c>
      <c r="L3" s="79">
        <v>11</v>
      </c>
      <c r="M3" s="79">
        <v>12</v>
      </c>
    </row>
    <row r="4" spans="2:16" s="72" customFormat="1" x14ac:dyDescent="0.2">
      <c r="B4" s="67" t="s">
        <v>77</v>
      </c>
      <c r="C4" s="68" t="s">
        <v>54</v>
      </c>
      <c r="D4" s="68" t="s">
        <v>69</v>
      </c>
      <c r="E4" s="68" t="s">
        <v>8</v>
      </c>
      <c r="F4" s="68" t="s">
        <v>71</v>
      </c>
      <c r="G4" s="68" t="s">
        <v>24</v>
      </c>
      <c r="H4" s="68" t="s">
        <v>55</v>
      </c>
      <c r="I4" s="69" t="s">
        <v>56</v>
      </c>
      <c r="J4" s="70" t="s">
        <v>67</v>
      </c>
      <c r="K4" s="69" t="s">
        <v>57</v>
      </c>
      <c r="L4" s="68" t="s">
        <v>68</v>
      </c>
      <c r="M4" s="68" t="s">
        <v>79</v>
      </c>
      <c r="N4" s="68" t="s">
        <v>74</v>
      </c>
      <c r="O4" s="68" t="s">
        <v>75</v>
      </c>
      <c r="P4" s="71" t="s">
        <v>76</v>
      </c>
    </row>
    <row r="5" spans="2:16" x14ac:dyDescent="0.25">
      <c r="B5" s="73" t="str">
        <f>Tbl_ValoresAdjudicados[[#This Row],[N_Contrato/OrdenTrabajo]]&amp;Tbl_ValoresAdjudicados[[#This Row],[Cod_Insumo]]&amp;Tbl_ValoresAdjudicados[[#This Row],[Item]]</f>
        <v>000</v>
      </c>
      <c r="C5" s="74" t="str">
        <f>Tbl_ValoresAdjudicados[[#This Row],[Cod_Insumo]]&amp;MID(Tbl_ValoresAdjudicados[[#This Row],[Proveedor]],1,5)&amp;Tbl_ValoresAdjudicados[[#This Row],[Descripcion_Insumo]]</f>
        <v>000</v>
      </c>
      <c r="D5" s="74">
        <v>0</v>
      </c>
      <c r="E5" s="74">
        <v>0</v>
      </c>
      <c r="F5" s="74">
        <v>0</v>
      </c>
      <c r="G5" s="74">
        <v>0</v>
      </c>
      <c r="H5" s="74">
        <v>0</v>
      </c>
      <c r="I5" s="75">
        <v>0</v>
      </c>
      <c r="J5" s="76">
        <v>0</v>
      </c>
      <c r="K5" s="75">
        <v>0</v>
      </c>
      <c r="L5" s="124">
        <v>0</v>
      </c>
      <c r="M5" s="77">
        <v>0</v>
      </c>
      <c r="N5" s="74">
        <v>0</v>
      </c>
      <c r="O5" s="74">
        <v>0</v>
      </c>
      <c r="P5" s="78">
        <v>0</v>
      </c>
    </row>
    <row r="9" spans="2:16" x14ac:dyDescent="0.25">
      <c r="J9" s="83"/>
    </row>
  </sheetData>
  <phoneticPr fontId="19" type="noConversion"/>
  <conditionalFormatting sqref="B5">
    <cfRule type="duplicateValues" dxfId="315" priority="43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C674C-4E80-4A60-9A3D-61D37C6E2B60}">
  <sheetPr codeName="Hoja6">
    <tabColor theme="1" tint="4.9989318521683403E-2"/>
  </sheetPr>
  <dimension ref="B1:Y139"/>
  <sheetViews>
    <sheetView zoomScale="85" zoomScaleNormal="85" workbookViewId="0">
      <selection activeCell="U5" sqref="U5"/>
    </sheetView>
  </sheetViews>
  <sheetFormatPr baseColWidth="10" defaultRowHeight="12.6" x14ac:dyDescent="0.2"/>
  <cols>
    <col min="1" max="1" width="2.88671875" style="8" customWidth="1"/>
    <col min="2" max="2" width="11.5546875" style="8"/>
    <col min="3" max="3" width="43.77734375" style="8" customWidth="1"/>
    <col min="4" max="5" width="13.33203125" style="50" customWidth="1"/>
    <col min="6" max="6" width="13.33203125" style="8" customWidth="1"/>
    <col min="7" max="10" width="8.88671875" style="8" customWidth="1"/>
    <col min="11" max="12" width="3.21875" style="8" customWidth="1"/>
    <col min="13" max="13" width="44.88671875" style="8" bestFit="1" customWidth="1"/>
    <col min="14" max="14" width="7.33203125" style="50" customWidth="1"/>
    <col min="15" max="19" width="8.88671875" style="8" customWidth="1"/>
    <col min="20" max="20" width="11.5546875" style="8"/>
    <col min="21" max="21" width="21.44140625" style="8" customWidth="1"/>
    <col min="22" max="22" width="3.21875" style="8" customWidth="1"/>
    <col min="23" max="16384" width="11.5546875" style="8"/>
  </cols>
  <sheetData>
    <row r="1" spans="2:23" x14ac:dyDescent="0.2">
      <c r="M1" s="8" t="s">
        <v>41</v>
      </c>
    </row>
    <row r="2" spans="2:23" x14ac:dyDescent="0.2">
      <c r="C2" s="8" t="s">
        <v>70</v>
      </c>
      <c r="M2" s="8" t="s">
        <v>42</v>
      </c>
    </row>
    <row r="4" spans="2:23" ht="20.399999999999999" x14ac:dyDescent="0.2">
      <c r="B4" s="56" t="s">
        <v>66</v>
      </c>
      <c r="C4" s="57" t="s">
        <v>8</v>
      </c>
      <c r="D4" s="57" t="s">
        <v>64</v>
      </c>
      <c r="E4" s="57" t="s">
        <v>65</v>
      </c>
      <c r="F4" s="58" t="s">
        <v>72</v>
      </c>
      <c r="G4" s="57" t="s">
        <v>83</v>
      </c>
      <c r="H4" s="57" t="s">
        <v>84</v>
      </c>
      <c r="I4" s="57" t="s">
        <v>75</v>
      </c>
      <c r="J4" s="59" t="s">
        <v>76</v>
      </c>
      <c r="M4" s="12" t="s">
        <v>43</v>
      </c>
      <c r="N4" s="12" t="s">
        <v>44</v>
      </c>
      <c r="O4" s="12" t="s">
        <v>71</v>
      </c>
      <c r="P4" s="12" t="s">
        <v>73</v>
      </c>
      <c r="Q4" s="12" t="s">
        <v>74</v>
      </c>
      <c r="R4" s="12" t="s">
        <v>75</v>
      </c>
      <c r="S4" s="12" t="s">
        <v>76</v>
      </c>
      <c r="U4" s="12" t="s">
        <v>15</v>
      </c>
    </row>
    <row r="5" spans="2:23" x14ac:dyDescent="0.2">
      <c r="B5" s="60" t="str">
        <f>Tbl_Proveedor_NContratoOrdenTrabajo[[#This Row],[N_Contrato]]&amp;Tbl_Proveedor_NContratoOrdenTrabajo[[#This Row],[Nit]]</f>
        <v>00</v>
      </c>
      <c r="C5" s="61">
        <v>0</v>
      </c>
      <c r="D5" s="62" t="s">
        <v>131</v>
      </c>
      <c r="E5" s="63">
        <v>0</v>
      </c>
      <c r="F5" s="64">
        <v>0</v>
      </c>
      <c r="G5" s="65">
        <v>0</v>
      </c>
      <c r="H5" s="61">
        <v>0</v>
      </c>
      <c r="I5" s="61">
        <v>0</v>
      </c>
      <c r="J5" s="66">
        <v>0</v>
      </c>
      <c r="M5" s="46" t="s">
        <v>131</v>
      </c>
      <c r="N5" s="182" t="s">
        <v>131</v>
      </c>
      <c r="O5" s="46" t="s">
        <v>131</v>
      </c>
      <c r="P5" s="46" t="s">
        <v>131</v>
      </c>
      <c r="Q5" s="46" t="s">
        <v>131</v>
      </c>
      <c r="R5" s="46" t="s">
        <v>131</v>
      </c>
      <c r="S5" s="46" t="s">
        <v>131</v>
      </c>
      <c r="U5" s="9" t="s">
        <v>9</v>
      </c>
      <c r="W5" s="9" t="s">
        <v>12</v>
      </c>
    </row>
    <row r="6" spans="2:23" ht="13.8" x14ac:dyDescent="0.25">
      <c r="M6" s="84"/>
      <c r="N6" s="84"/>
      <c r="O6" s="84"/>
      <c r="P6" s="84"/>
      <c r="Q6" s="84"/>
      <c r="R6" s="84"/>
      <c r="S6" s="84"/>
      <c r="U6" s="9" t="s">
        <v>10</v>
      </c>
      <c r="W6" s="9" t="s">
        <v>13</v>
      </c>
    </row>
    <row r="7" spans="2:23" x14ac:dyDescent="0.2">
      <c r="U7" s="9" t="s">
        <v>11</v>
      </c>
      <c r="W7" s="9" t="s">
        <v>14</v>
      </c>
    </row>
    <row r="121" spans="25:25" ht="13.8" x14ac:dyDescent="0.25">
      <c r="Y121" s="84"/>
    </row>
    <row r="122" spans="25:25" ht="13.8" x14ac:dyDescent="0.25">
      <c r="Y122" s="84"/>
    </row>
    <row r="123" spans="25:25" ht="13.8" x14ac:dyDescent="0.25">
      <c r="Y123" s="84"/>
    </row>
    <row r="124" spans="25:25" ht="13.8" x14ac:dyDescent="0.25">
      <c r="Y124" s="84"/>
    </row>
    <row r="125" spans="25:25" ht="13.8" x14ac:dyDescent="0.25">
      <c r="Y125" s="84"/>
    </row>
    <row r="126" spans="25:25" ht="13.8" x14ac:dyDescent="0.25">
      <c r="Y126" s="84"/>
    </row>
    <row r="127" spans="25:25" ht="13.8" x14ac:dyDescent="0.25">
      <c r="Y127" s="84"/>
    </row>
    <row r="128" spans="25:25" ht="13.8" x14ac:dyDescent="0.25">
      <c r="Y128" s="84"/>
    </row>
    <row r="129" spans="25:25" ht="13.8" x14ac:dyDescent="0.25">
      <c r="Y129" s="84"/>
    </row>
    <row r="130" spans="25:25" ht="13.8" x14ac:dyDescent="0.25">
      <c r="Y130" s="84"/>
    </row>
    <row r="131" spans="25:25" ht="13.8" x14ac:dyDescent="0.25">
      <c r="Y131" s="84"/>
    </row>
    <row r="132" spans="25:25" ht="13.8" x14ac:dyDescent="0.25">
      <c r="Y132" s="84"/>
    </row>
    <row r="133" spans="25:25" ht="13.8" x14ac:dyDescent="0.25">
      <c r="Y133" s="84"/>
    </row>
    <row r="134" spans="25:25" ht="13.8" x14ac:dyDescent="0.25">
      <c r="Y134" s="84"/>
    </row>
    <row r="135" spans="25:25" ht="13.8" x14ac:dyDescent="0.25">
      <c r="Y135" s="84"/>
    </row>
    <row r="136" spans="25:25" ht="13.8" x14ac:dyDescent="0.25">
      <c r="Y136" s="84"/>
    </row>
    <row r="137" spans="25:25" ht="13.8" x14ac:dyDescent="0.25">
      <c r="Y137" s="84"/>
    </row>
    <row r="138" spans="25:25" ht="13.8" x14ac:dyDescent="0.25">
      <c r="Y138" s="84"/>
    </row>
    <row r="139" spans="25:25" ht="13.8" x14ac:dyDescent="0.25">
      <c r="Y139" s="84"/>
    </row>
  </sheetData>
  <sortState xmlns:xlrd2="http://schemas.microsoft.com/office/spreadsheetml/2017/richdata2" ref="W4:Y116">
    <sortCondition ref="X4:X116"/>
  </sortState>
  <phoneticPr fontId="19" type="noConversion"/>
  <conditionalFormatting sqref="E4:E5">
    <cfRule type="duplicateValues" dxfId="294" priority="44"/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396CE-F8B7-4085-9B93-88109711DA4B}">
  <sheetPr codeName="Hoja7">
    <tabColor theme="1"/>
  </sheetPr>
  <dimension ref="B1:U5"/>
  <sheetViews>
    <sheetView zoomScale="70" zoomScaleNormal="70" workbookViewId="0">
      <selection activeCell="D2" sqref="D2"/>
    </sheetView>
  </sheetViews>
  <sheetFormatPr baseColWidth="10" defaultRowHeight="12.6" x14ac:dyDescent="0.2"/>
  <cols>
    <col min="1" max="1" width="11.5546875" style="8"/>
    <col min="2" max="2" width="8.88671875" style="8" customWidth="1"/>
    <col min="3" max="3" width="13.33203125" style="8" customWidth="1"/>
    <col min="4" max="4" width="13.44140625" style="8" customWidth="1"/>
    <col min="5" max="6" width="13.33203125" style="8" customWidth="1"/>
    <col min="7" max="7" width="13" style="50" customWidth="1"/>
    <col min="8" max="8" width="12.6640625" style="50" customWidth="1"/>
    <col min="9" max="9" width="15.5546875" style="8" customWidth="1"/>
    <col min="10" max="10" width="15.5546875" style="85" customWidth="1"/>
    <col min="11" max="11" width="15.5546875" style="50" customWidth="1"/>
    <col min="12" max="12" width="13.33203125" style="8" customWidth="1"/>
    <col min="13" max="13" width="15" style="8" bestFit="1" customWidth="1"/>
    <col min="14" max="14" width="13.33203125" style="8" customWidth="1"/>
    <col min="15" max="15" width="13.33203125" style="50" customWidth="1"/>
    <col min="16" max="16" width="15.5546875" style="50" customWidth="1"/>
    <col min="17" max="17" width="11.5546875" style="50" customWidth="1"/>
    <col min="18" max="18" width="8.88671875" style="50" customWidth="1"/>
    <col min="19" max="20" width="11.5546875" style="8"/>
    <col min="21" max="21" width="31.77734375" style="9" bestFit="1" customWidth="1"/>
    <col min="22" max="16384" width="11.5546875" style="8"/>
  </cols>
  <sheetData>
    <row r="1" spans="2:21" ht="16.2" customHeight="1" x14ac:dyDescent="0.2"/>
    <row r="2" spans="2:21" ht="13.8" customHeight="1" x14ac:dyDescent="0.2">
      <c r="B2" s="50">
        <v>1</v>
      </c>
      <c r="C2" s="50">
        <v>2</v>
      </c>
      <c r="D2" s="50">
        <v>3</v>
      </c>
      <c r="E2" s="50">
        <v>4</v>
      </c>
      <c r="F2" s="50">
        <v>5</v>
      </c>
      <c r="G2" s="50">
        <v>6</v>
      </c>
      <c r="H2" s="50">
        <v>7</v>
      </c>
      <c r="I2" s="50">
        <v>8</v>
      </c>
      <c r="J2" s="50">
        <v>9</v>
      </c>
      <c r="K2" s="50">
        <v>10</v>
      </c>
      <c r="L2" s="50">
        <v>11</v>
      </c>
      <c r="M2" s="50">
        <v>12</v>
      </c>
      <c r="N2" s="50">
        <v>13</v>
      </c>
      <c r="O2" s="50">
        <v>14</v>
      </c>
      <c r="P2" s="50">
        <v>15</v>
      </c>
      <c r="Q2" s="50">
        <v>16</v>
      </c>
      <c r="R2" s="50">
        <v>17</v>
      </c>
      <c r="S2" s="50">
        <v>18</v>
      </c>
      <c r="T2" s="50">
        <v>19</v>
      </c>
    </row>
    <row r="3" spans="2:21" ht="13.8" customHeight="1" x14ac:dyDescent="0.2">
      <c r="B3" s="61">
        <f>MAX(Tbl_Registro_Insumo[id_registro])+1</f>
        <v>1</v>
      </c>
      <c r="C3" s="61">
        <f>MAX(Tbl_Registro_Insumo[cons_registro])+1</f>
        <v>1</v>
      </c>
      <c r="D3" s="85"/>
      <c r="E3" s="85"/>
      <c r="F3" s="85"/>
      <c r="G3" s="85"/>
      <c r="H3" s="85"/>
      <c r="I3" s="85"/>
    </row>
    <row r="4" spans="2:21" s="139" customFormat="1" ht="36.6" customHeight="1" x14ac:dyDescent="0.3">
      <c r="B4" s="56" t="s">
        <v>39</v>
      </c>
      <c r="C4" s="57" t="s">
        <v>26</v>
      </c>
      <c r="D4" s="57" t="s">
        <v>25</v>
      </c>
      <c r="E4" s="57" t="s">
        <v>27</v>
      </c>
      <c r="F4" s="57" t="s">
        <v>68</v>
      </c>
      <c r="G4" s="57" t="s">
        <v>71</v>
      </c>
      <c r="H4" s="57" t="s">
        <v>28</v>
      </c>
      <c r="I4" s="57" t="s">
        <v>29</v>
      </c>
      <c r="J4" s="57" t="s">
        <v>30</v>
      </c>
      <c r="K4" s="57" t="s">
        <v>31</v>
      </c>
      <c r="L4" s="57" t="s">
        <v>32</v>
      </c>
      <c r="M4" s="57" t="s">
        <v>107</v>
      </c>
      <c r="N4" s="57" t="s">
        <v>33</v>
      </c>
      <c r="O4" s="57" t="s">
        <v>34</v>
      </c>
      <c r="P4" s="57" t="s">
        <v>108</v>
      </c>
      <c r="Q4" s="57" t="s">
        <v>35</v>
      </c>
      <c r="R4" s="57" t="s">
        <v>36</v>
      </c>
      <c r="S4" s="57" t="s">
        <v>37</v>
      </c>
      <c r="T4" s="59" t="s">
        <v>38</v>
      </c>
      <c r="U4" s="240" t="s">
        <v>127</v>
      </c>
    </row>
    <row r="5" spans="2:21" x14ac:dyDescent="0.2">
      <c r="B5" s="60">
        <v>0</v>
      </c>
      <c r="C5" s="61">
        <v>0</v>
      </c>
      <c r="D5" s="61" t="s">
        <v>21</v>
      </c>
      <c r="E5" s="61">
        <v>0</v>
      </c>
      <c r="F5" s="61"/>
      <c r="G5" s="61">
        <v>0</v>
      </c>
      <c r="H5" s="61">
        <v>0</v>
      </c>
      <c r="I5" s="61">
        <v>0</v>
      </c>
      <c r="J5" s="63">
        <v>0</v>
      </c>
      <c r="K5" s="63"/>
      <c r="L5" s="63">
        <v>0</v>
      </c>
      <c r="M5" s="63" t="s">
        <v>106</v>
      </c>
      <c r="N5" s="86">
        <v>45905</v>
      </c>
      <c r="O5" s="86">
        <v>0</v>
      </c>
      <c r="P5" s="86">
        <v>0</v>
      </c>
      <c r="Q5" s="62" t="s">
        <v>23</v>
      </c>
      <c r="R5" s="63">
        <v>0</v>
      </c>
      <c r="S5" s="63">
        <v>0</v>
      </c>
      <c r="T5" s="138">
        <v>0</v>
      </c>
      <c r="U5" s="241" t="str">
        <f>Tbl_Registro_Insumo[[#This Row],[cod_registro]]&amp;Tbl_Registro_Insumo[[#This Row],[Cod_Insumo]]&amp;Tbl_Registro_Insumo[[#This Row],[Item]]&amp;Tbl_Registro_Insumo[[#This Row],[id_solicitud]]</f>
        <v>0-0-000</v>
      </c>
    </row>
  </sheetData>
  <phoneticPr fontId="19" type="noConversion"/>
  <conditionalFormatting sqref="U5">
    <cfRule type="duplicateValues" dxfId="264" priority="42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DAF18-0770-412C-BD2B-331CC8AC840E}">
  <sheetPr codeName="Hoja5">
    <tabColor rgb="FF92D050"/>
  </sheetPr>
  <dimension ref="A1:W90"/>
  <sheetViews>
    <sheetView showGridLines="0" showRowColHeaders="0" zoomScale="80" zoomScaleNormal="80" workbookViewId="0">
      <selection activeCell="E5" sqref="E5"/>
    </sheetView>
  </sheetViews>
  <sheetFormatPr baseColWidth="10" defaultRowHeight="12.6" x14ac:dyDescent="0.2"/>
  <cols>
    <col min="1" max="1" width="11.5546875" style="33"/>
    <col min="2" max="2" width="6.109375" style="33" customWidth="1"/>
    <col min="3" max="3" width="5.109375" style="1" customWidth="1"/>
    <col min="4" max="4" width="12.33203125" style="19" customWidth="1"/>
    <col min="5" max="5" width="49.21875" style="33" customWidth="1"/>
    <col min="6" max="6" width="16.5546875" style="150" customWidth="1"/>
    <col min="7" max="7" width="9.6640625" style="151" customWidth="1"/>
    <col min="8" max="8" width="15.33203125" style="152" customWidth="1"/>
    <col min="9" max="9" width="7" style="2" customWidth="1"/>
    <col min="10" max="11" width="7" style="143" hidden="1" customWidth="1"/>
    <col min="12" max="12" width="3.77734375" style="143" hidden="1" customWidth="1"/>
    <col min="13" max="13" width="3.77734375" style="147" hidden="1" customWidth="1"/>
    <col min="14" max="15" width="3.77734375" style="33" hidden="1" customWidth="1"/>
    <col min="16" max="16" width="3.6640625" style="2" hidden="1" customWidth="1"/>
    <col min="17" max="17" width="3.77734375" style="2" hidden="1" customWidth="1"/>
    <col min="18" max="18" width="3.77734375" style="2" customWidth="1"/>
    <col min="19" max="19" width="14.77734375" style="2" customWidth="1"/>
    <col min="20" max="20" width="12.5546875" style="2" customWidth="1"/>
    <col min="21" max="21" width="12.5546875" style="33" customWidth="1"/>
    <col min="22" max="22" width="12.5546875" style="2" customWidth="1"/>
    <col min="23" max="23" width="11.5546875" style="148"/>
    <col min="24" max="16384" width="11.5546875" style="33"/>
  </cols>
  <sheetData>
    <row r="1" spans="1:23" ht="38.4" customHeight="1" x14ac:dyDescent="0.2">
      <c r="C1" s="13"/>
      <c r="D1" s="13" t="e" vm="1">
        <v>#VALUE!</v>
      </c>
      <c r="E1" s="13"/>
      <c r="F1" s="20"/>
      <c r="G1" s="19"/>
      <c r="H1" s="20"/>
      <c r="I1" s="19"/>
      <c r="J1" s="19"/>
    </row>
    <row r="2" spans="1:23" ht="7.2" customHeight="1" x14ac:dyDescent="0.2">
      <c r="C2" s="13"/>
      <c r="D2" s="13"/>
      <c r="E2" s="13"/>
      <c r="F2" s="20"/>
      <c r="G2" s="19"/>
      <c r="H2" s="20"/>
      <c r="I2" s="19"/>
      <c r="J2" s="19"/>
    </row>
    <row r="3" spans="1:23" s="167" customFormat="1" x14ac:dyDescent="0.3">
      <c r="B3" s="168"/>
      <c r="D3" s="169"/>
      <c r="E3" s="169"/>
      <c r="F3" s="170"/>
      <c r="G3" s="171"/>
      <c r="H3" s="170"/>
      <c r="I3" s="171"/>
      <c r="J3" s="171"/>
      <c r="K3" s="171"/>
      <c r="L3" s="171"/>
      <c r="M3" s="171"/>
      <c r="N3" s="171"/>
      <c r="O3" s="171"/>
      <c r="P3" s="171"/>
      <c r="Q3" s="171"/>
      <c r="R3" s="171"/>
      <c r="S3" s="171"/>
      <c r="V3" s="172"/>
    </row>
    <row r="4" spans="1:23" ht="8.4" customHeight="1" x14ac:dyDescent="0.2">
      <c r="C4" s="13"/>
      <c r="D4" s="13"/>
      <c r="E4" s="13"/>
      <c r="F4" s="20"/>
      <c r="G4" s="19"/>
      <c r="H4" s="20"/>
      <c r="I4" s="19"/>
      <c r="J4" s="19"/>
    </row>
    <row r="5" spans="1:23" s="7" customFormat="1" ht="24" customHeight="1" x14ac:dyDescent="0.3">
      <c r="C5" s="5"/>
      <c r="D5" s="5" t="s">
        <v>96</v>
      </c>
      <c r="E5" s="158"/>
      <c r="F5" s="155"/>
      <c r="G5" s="5" t="s">
        <v>95</v>
      </c>
      <c r="H5" s="162"/>
      <c r="K5" s="2"/>
      <c r="L5" s="2">
        <f>IF(E5="",0,IF(COUNTIF(Tbl_Insumos_Alquiler_Equipo[Descripcion_insumo],Insumos!E5)&gt;0,0,1))</f>
        <v>0</v>
      </c>
      <c r="M5" s="2">
        <f>IF(H5="",0,1)</f>
        <v>0</v>
      </c>
      <c r="N5" s="2"/>
      <c r="O5" s="2"/>
      <c r="P5" s="2"/>
      <c r="Q5" s="2"/>
      <c r="R5" s="2"/>
      <c r="S5" s="2"/>
      <c r="T5" s="2"/>
      <c r="V5" s="2"/>
      <c r="W5" s="1"/>
    </row>
    <row r="6" spans="1:23" ht="7.2" customHeight="1" x14ac:dyDescent="0.2">
      <c r="J6" s="19"/>
      <c r="L6" s="2"/>
      <c r="M6" s="2"/>
      <c r="N6" s="2"/>
      <c r="O6" s="2"/>
    </row>
    <row r="7" spans="1:23" ht="24" customHeight="1" x14ac:dyDescent="0.2">
      <c r="C7" s="33"/>
      <c r="D7" s="33"/>
      <c r="G7" s="5" t="s">
        <v>94</v>
      </c>
      <c r="H7" s="163"/>
      <c r="I7" s="33"/>
      <c r="J7" s="33"/>
      <c r="L7" s="2">
        <f>IF(H7="",0,IF(COUNTIF(Tbl_Insumos_Alquiler_Equipo[Cod_Insumo],Insumos!H7)&gt;0,0,1))</f>
        <v>0</v>
      </c>
      <c r="M7" s="2"/>
      <c r="N7" s="2"/>
      <c r="O7" s="2">
        <f>L7+L5+M5</f>
        <v>0</v>
      </c>
    </row>
    <row r="8" spans="1:23" ht="24" customHeight="1" x14ac:dyDescent="0.2">
      <c r="D8" s="32"/>
      <c r="E8" s="32"/>
      <c r="F8" s="41"/>
      <c r="N8" s="153"/>
      <c r="O8" s="153"/>
    </row>
    <row r="9" spans="1:23" ht="16.8" customHeight="1" x14ac:dyDescent="0.2">
      <c r="N9" s="153"/>
      <c r="O9" s="153"/>
    </row>
    <row r="10" spans="1:23" ht="16.8" customHeight="1" x14ac:dyDescent="0.2">
      <c r="B10" s="165"/>
      <c r="C10" s="165"/>
      <c r="D10" s="165"/>
      <c r="E10" s="165" t="s">
        <v>99</v>
      </c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</row>
    <row r="11" spans="1:23" ht="16.8" customHeight="1" x14ac:dyDescent="0.2">
      <c r="A11" s="150"/>
      <c r="B11" s="150"/>
      <c r="C11" s="150"/>
      <c r="D11" s="150"/>
      <c r="E11" s="150"/>
      <c r="N11" s="153"/>
      <c r="O11" s="153"/>
    </row>
    <row r="12" spans="1:23" ht="16.8" customHeight="1" x14ac:dyDescent="0.2">
      <c r="E12" s="164" t="s">
        <v>0</v>
      </c>
      <c r="F12" s="164" t="s">
        <v>44</v>
      </c>
      <c r="G12" s="164" t="s">
        <v>93</v>
      </c>
      <c r="H12" s="154"/>
      <c r="N12" s="153"/>
      <c r="O12" s="153"/>
    </row>
    <row r="13" spans="1:23" s="145" customFormat="1" ht="6.6" customHeight="1" x14ac:dyDescent="0.2">
      <c r="A13" s="33"/>
      <c r="B13" s="33"/>
      <c r="C13" s="1"/>
      <c r="D13" s="19"/>
      <c r="E13" s="7"/>
      <c r="F13" s="155"/>
      <c r="G13" s="155"/>
      <c r="H13" s="156"/>
      <c r="I13" s="2"/>
      <c r="J13" s="143"/>
      <c r="K13" s="143"/>
      <c r="L13" s="143"/>
      <c r="M13" s="147"/>
      <c r="N13" s="153"/>
      <c r="O13" s="153"/>
      <c r="P13" s="2"/>
      <c r="Q13" s="2"/>
      <c r="R13" s="2"/>
      <c r="S13" s="2"/>
      <c r="T13" s="2"/>
      <c r="U13" s="33"/>
      <c r="V13" s="21"/>
    </row>
    <row r="14" spans="1:23" ht="14.4" x14ac:dyDescent="0.3">
      <c r="E14" s="183" t="str" cm="1">
        <f t="array" ref="E14">IF(E5="","",_xlfn._xlws.FILTER(Tbl_Insumos_Alquiler_Equipo[[Descripcion_insumo]:[Cod_Insumo]],ISNUMBER(SEARCH(Insumos!E5,Tbl_Insumos_Alquiler_Equipo[Descripcion_insumo])),"No hay coincidencias"))</f>
        <v/>
      </c>
      <c r="F14" s="184"/>
      <c r="G14" s="184"/>
      <c r="H14" s="185"/>
      <c r="N14" s="153"/>
      <c r="O14" s="153"/>
      <c r="V14" s="6"/>
      <c r="W14" s="17"/>
    </row>
    <row r="15" spans="1:23" ht="14.4" x14ac:dyDescent="0.3">
      <c r="E15" s="183"/>
      <c r="F15" s="184"/>
      <c r="G15" s="184"/>
      <c r="H15" s="185"/>
      <c r="I15" s="185"/>
      <c r="N15" s="153"/>
      <c r="O15" s="153"/>
      <c r="V15" s="6"/>
    </row>
    <row r="16" spans="1:23" ht="14.4" x14ac:dyDescent="0.3">
      <c r="E16" s="183"/>
      <c r="F16" s="184"/>
      <c r="G16" s="184"/>
      <c r="H16" s="185"/>
      <c r="I16" s="185"/>
      <c r="N16" s="153"/>
      <c r="O16" s="153"/>
      <c r="V16" s="6"/>
    </row>
    <row r="17" spans="1:22" ht="14.4" x14ac:dyDescent="0.3">
      <c r="E17" s="183"/>
      <c r="F17" s="184"/>
      <c r="G17" s="184"/>
      <c r="H17" s="185"/>
      <c r="I17" s="185"/>
      <c r="N17" s="153"/>
      <c r="O17" s="153"/>
      <c r="V17" s="6"/>
    </row>
    <row r="18" spans="1:22" ht="14.4" x14ac:dyDescent="0.3">
      <c r="E18" s="183"/>
      <c r="F18" s="184"/>
      <c r="G18" s="184"/>
      <c r="H18" s="185"/>
      <c r="I18" s="185"/>
      <c r="N18" s="153"/>
      <c r="O18" s="153"/>
      <c r="V18" s="6"/>
    </row>
    <row r="19" spans="1:22" ht="14.4" x14ac:dyDescent="0.3">
      <c r="E19" s="183"/>
      <c r="F19" s="184"/>
      <c r="G19" s="184"/>
      <c r="H19" s="185"/>
      <c r="I19" s="185"/>
      <c r="N19" s="153"/>
      <c r="O19" s="153"/>
      <c r="V19" s="6"/>
    </row>
    <row r="20" spans="1:22" s="148" customFormat="1" ht="14.4" x14ac:dyDescent="0.3">
      <c r="A20" s="33"/>
      <c r="B20" s="33"/>
      <c r="C20" s="1"/>
      <c r="D20" s="19"/>
      <c r="E20" s="183"/>
      <c r="F20" s="184"/>
      <c r="G20" s="184"/>
      <c r="H20" s="185"/>
      <c r="I20" s="185"/>
      <c r="J20" s="143"/>
      <c r="K20" s="143"/>
      <c r="L20" s="143"/>
      <c r="M20" s="147"/>
      <c r="N20" s="153"/>
      <c r="O20" s="153"/>
      <c r="P20" s="2"/>
      <c r="Q20" s="2"/>
      <c r="R20" s="2"/>
      <c r="S20" s="2"/>
      <c r="T20" s="2"/>
      <c r="U20" s="33"/>
      <c r="V20" s="6"/>
    </row>
    <row r="21" spans="1:22" s="148" customFormat="1" ht="14.4" x14ac:dyDescent="0.3">
      <c r="A21" s="33"/>
      <c r="B21" s="33"/>
      <c r="C21" s="1"/>
      <c r="D21" s="19"/>
      <c r="E21" s="183"/>
      <c r="F21" s="184"/>
      <c r="G21" s="184"/>
      <c r="H21" s="185"/>
      <c r="I21" s="185"/>
      <c r="J21" s="143"/>
      <c r="K21" s="143"/>
      <c r="L21" s="143"/>
      <c r="M21" s="147"/>
      <c r="N21" s="153"/>
      <c r="O21" s="153"/>
      <c r="P21" s="2"/>
      <c r="Q21" s="2"/>
      <c r="R21" s="2"/>
      <c r="S21" s="2"/>
      <c r="T21" s="2"/>
      <c r="U21" s="33"/>
      <c r="V21" s="6"/>
    </row>
    <row r="22" spans="1:22" s="148" customFormat="1" x14ac:dyDescent="0.2">
      <c r="A22" s="33"/>
      <c r="B22" s="33"/>
      <c r="C22" s="1"/>
      <c r="D22" s="19"/>
      <c r="E22" s="1"/>
      <c r="F22" s="2"/>
      <c r="G22" s="2"/>
      <c r="H22" s="152"/>
      <c r="I22" s="2"/>
      <c r="J22" s="143"/>
      <c r="K22" s="143"/>
      <c r="L22" s="143"/>
      <c r="M22" s="147"/>
      <c r="N22" s="33"/>
      <c r="O22" s="33"/>
      <c r="P22" s="2"/>
      <c r="Q22" s="2"/>
      <c r="R22" s="2"/>
      <c r="S22" s="2"/>
      <c r="T22" s="2"/>
      <c r="U22" s="33"/>
      <c r="V22" s="2"/>
    </row>
    <row r="23" spans="1:22" s="148" customFormat="1" x14ac:dyDescent="0.2">
      <c r="A23" s="33"/>
      <c r="B23" s="33"/>
      <c r="C23" s="1"/>
      <c r="D23" s="19"/>
      <c r="E23" s="1"/>
      <c r="F23" s="2"/>
      <c r="G23" s="2"/>
      <c r="H23" s="152"/>
      <c r="I23" s="2"/>
      <c r="J23" s="143"/>
      <c r="K23" s="143"/>
      <c r="L23" s="143"/>
      <c r="M23" s="147"/>
      <c r="N23" s="33"/>
      <c r="O23" s="33"/>
      <c r="P23" s="2"/>
      <c r="Q23" s="2"/>
      <c r="R23" s="2"/>
      <c r="S23" s="2"/>
      <c r="T23" s="2"/>
      <c r="U23" s="33"/>
      <c r="V23" s="2"/>
    </row>
    <row r="24" spans="1:22" s="148" customFormat="1" x14ac:dyDescent="0.2">
      <c r="A24" s="33"/>
      <c r="B24" s="33"/>
      <c r="C24" s="1"/>
      <c r="D24" s="19"/>
      <c r="E24" s="1"/>
      <c r="F24" s="2"/>
      <c r="G24" s="2"/>
      <c r="H24" s="152"/>
      <c r="I24" s="2"/>
      <c r="J24" s="143"/>
      <c r="K24" s="143"/>
      <c r="L24" s="143"/>
      <c r="M24" s="147"/>
      <c r="N24" s="33"/>
      <c r="O24" s="33"/>
      <c r="P24" s="2"/>
      <c r="Q24" s="2"/>
      <c r="R24" s="2"/>
      <c r="S24" s="2"/>
      <c r="T24" s="2"/>
      <c r="U24" s="33"/>
      <c r="V24" s="2"/>
    </row>
    <row r="25" spans="1:22" s="148" customFormat="1" x14ac:dyDescent="0.2">
      <c r="A25" s="33"/>
      <c r="B25" s="33"/>
      <c r="C25" s="1"/>
      <c r="D25" s="19"/>
      <c r="E25" s="1"/>
      <c r="F25" s="2"/>
      <c r="G25" s="2"/>
      <c r="H25" s="152"/>
      <c r="I25" s="2"/>
      <c r="J25" s="143"/>
      <c r="K25" s="143"/>
      <c r="L25" s="143"/>
      <c r="M25" s="147"/>
      <c r="N25" s="33"/>
      <c r="O25" s="33"/>
      <c r="P25" s="2"/>
      <c r="Q25" s="2"/>
      <c r="R25" s="2"/>
      <c r="S25" s="2"/>
      <c r="T25" s="2"/>
      <c r="U25" s="33"/>
      <c r="V25" s="2"/>
    </row>
    <row r="26" spans="1:22" s="148" customFormat="1" x14ac:dyDescent="0.2">
      <c r="A26" s="33"/>
      <c r="B26" s="33"/>
      <c r="C26" s="1"/>
      <c r="D26" s="19"/>
      <c r="E26" s="1"/>
      <c r="F26" s="2"/>
      <c r="G26" s="2"/>
      <c r="H26" s="152"/>
      <c r="I26" s="2"/>
      <c r="J26" s="143"/>
      <c r="K26" s="143"/>
      <c r="L26" s="143"/>
      <c r="M26" s="147"/>
      <c r="N26" s="33"/>
      <c r="O26" s="33"/>
      <c r="P26" s="2"/>
      <c r="Q26" s="2"/>
      <c r="R26" s="2"/>
      <c r="S26" s="2"/>
      <c r="T26" s="2"/>
      <c r="U26" s="33"/>
      <c r="V26" s="2"/>
    </row>
    <row r="27" spans="1:22" s="148" customFormat="1" x14ac:dyDescent="0.2">
      <c r="A27" s="33"/>
      <c r="B27" s="33"/>
      <c r="C27" s="1"/>
      <c r="D27" s="19"/>
      <c r="E27" s="1"/>
      <c r="F27" s="2"/>
      <c r="G27" s="2"/>
      <c r="H27" s="152"/>
      <c r="I27" s="2"/>
      <c r="J27" s="143"/>
      <c r="K27" s="143"/>
      <c r="L27" s="143"/>
      <c r="M27" s="147"/>
      <c r="N27" s="33"/>
      <c r="O27" s="33"/>
      <c r="P27" s="2"/>
      <c r="Q27" s="2"/>
      <c r="R27" s="2"/>
      <c r="S27" s="2"/>
      <c r="T27" s="2"/>
      <c r="U27" s="33"/>
      <c r="V27" s="2"/>
    </row>
    <row r="28" spans="1:22" s="148" customFormat="1" x14ac:dyDescent="0.2">
      <c r="A28" s="33"/>
      <c r="B28" s="33"/>
      <c r="C28" s="1"/>
      <c r="D28" s="19"/>
      <c r="E28" s="1"/>
      <c r="F28" s="2"/>
      <c r="G28" s="2"/>
      <c r="H28" s="152"/>
      <c r="I28" s="2"/>
      <c r="J28" s="143"/>
      <c r="K28" s="143"/>
      <c r="L28" s="143"/>
      <c r="M28" s="147"/>
      <c r="N28" s="33"/>
      <c r="O28" s="33"/>
      <c r="P28" s="2"/>
      <c r="Q28" s="2"/>
      <c r="R28" s="2"/>
      <c r="S28" s="2"/>
      <c r="T28" s="2"/>
      <c r="U28" s="33"/>
      <c r="V28" s="2"/>
    </row>
    <row r="29" spans="1:22" s="148" customFormat="1" x14ac:dyDescent="0.2">
      <c r="A29" s="33"/>
      <c r="B29" s="33"/>
      <c r="C29" s="1"/>
      <c r="D29" s="19"/>
      <c r="E29" s="1"/>
      <c r="F29" s="2"/>
      <c r="G29" s="2"/>
      <c r="H29" s="152"/>
      <c r="I29" s="2"/>
      <c r="J29" s="143"/>
      <c r="K29" s="143"/>
      <c r="L29" s="143"/>
      <c r="M29" s="147"/>
      <c r="N29" s="33"/>
      <c r="O29" s="33"/>
      <c r="P29" s="2"/>
      <c r="Q29" s="2"/>
      <c r="R29" s="2"/>
      <c r="S29" s="2"/>
      <c r="T29" s="2"/>
      <c r="U29" s="33"/>
      <c r="V29" s="2"/>
    </row>
    <row r="30" spans="1:22" s="148" customFormat="1" x14ac:dyDescent="0.2">
      <c r="A30" s="33"/>
      <c r="B30" s="33"/>
      <c r="C30" s="1"/>
      <c r="D30" s="19"/>
      <c r="E30" s="1"/>
      <c r="F30" s="2"/>
      <c r="G30" s="2"/>
      <c r="H30" s="152"/>
      <c r="I30" s="2"/>
      <c r="J30" s="143"/>
      <c r="K30" s="143"/>
      <c r="L30" s="143"/>
      <c r="M30" s="147"/>
      <c r="N30" s="33"/>
      <c r="O30" s="33"/>
      <c r="P30" s="2"/>
      <c r="Q30" s="2"/>
      <c r="R30" s="2"/>
      <c r="S30" s="2"/>
      <c r="T30" s="2"/>
      <c r="U30" s="33"/>
      <c r="V30" s="2"/>
    </row>
    <row r="31" spans="1:22" s="148" customFormat="1" x14ac:dyDescent="0.2">
      <c r="A31" s="33"/>
      <c r="B31" s="33"/>
      <c r="C31" s="1"/>
      <c r="D31" s="19"/>
      <c r="E31" s="1"/>
      <c r="F31" s="2"/>
      <c r="G31" s="2"/>
      <c r="H31" s="152"/>
      <c r="I31" s="2"/>
      <c r="J31" s="143"/>
      <c r="K31" s="143"/>
      <c r="L31" s="143"/>
      <c r="M31" s="147"/>
      <c r="N31" s="33"/>
      <c r="O31" s="33"/>
      <c r="P31" s="2"/>
      <c r="Q31" s="2"/>
      <c r="R31" s="2"/>
      <c r="S31" s="2"/>
      <c r="T31" s="2"/>
      <c r="U31" s="33"/>
      <c r="V31" s="2"/>
    </row>
    <row r="32" spans="1:22" s="148" customFormat="1" x14ac:dyDescent="0.2">
      <c r="A32" s="33"/>
      <c r="B32" s="33"/>
      <c r="C32" s="1"/>
      <c r="D32" s="19"/>
      <c r="E32" s="1"/>
      <c r="F32" s="2"/>
      <c r="G32" s="166"/>
      <c r="H32" s="152"/>
      <c r="I32" s="2"/>
      <c r="J32" s="143"/>
      <c r="K32" s="143"/>
      <c r="L32" s="143"/>
      <c r="M32" s="147"/>
      <c r="N32" s="33"/>
      <c r="O32" s="33"/>
      <c r="P32" s="2"/>
      <c r="Q32" s="2"/>
      <c r="R32" s="2"/>
      <c r="S32" s="2"/>
      <c r="T32" s="2"/>
      <c r="U32" s="33"/>
      <c r="V32" s="2"/>
    </row>
    <row r="33" spans="1:23" s="148" customFormat="1" x14ac:dyDescent="0.2">
      <c r="A33" s="33"/>
      <c r="B33" s="33"/>
      <c r="C33" s="1"/>
      <c r="D33" s="19"/>
      <c r="E33" s="1"/>
      <c r="F33" s="2"/>
      <c r="G33" s="166"/>
      <c r="H33" s="152"/>
      <c r="I33" s="2"/>
      <c r="J33" s="143"/>
      <c r="K33" s="143"/>
      <c r="L33" s="143"/>
      <c r="M33" s="147"/>
      <c r="N33" s="33"/>
      <c r="O33" s="33"/>
      <c r="P33" s="2"/>
      <c r="Q33" s="2"/>
      <c r="R33" s="2"/>
      <c r="S33" s="2"/>
      <c r="T33" s="2"/>
      <c r="U33" s="33"/>
      <c r="V33" s="2"/>
    </row>
    <row r="34" spans="1:23" s="148" customFormat="1" x14ac:dyDescent="0.2">
      <c r="A34" s="33"/>
      <c r="B34" s="33"/>
      <c r="C34" s="1"/>
      <c r="D34" s="19"/>
      <c r="E34" s="1"/>
      <c r="F34" s="2"/>
      <c r="G34" s="166"/>
      <c r="H34" s="152"/>
      <c r="I34" s="2"/>
      <c r="J34" s="143"/>
      <c r="K34" s="143"/>
      <c r="L34" s="143"/>
      <c r="M34" s="147"/>
      <c r="N34" s="33"/>
      <c r="O34" s="33"/>
      <c r="P34" s="2"/>
      <c r="Q34" s="2"/>
      <c r="R34" s="2"/>
      <c r="S34" s="2"/>
      <c r="T34" s="2"/>
      <c r="U34" s="33"/>
      <c r="V34" s="2"/>
    </row>
    <row r="35" spans="1:23" s="148" customFormat="1" x14ac:dyDescent="0.2">
      <c r="A35" s="33"/>
      <c r="B35" s="33"/>
      <c r="C35" s="1"/>
      <c r="D35" s="19"/>
      <c r="E35" s="1"/>
      <c r="F35" s="2"/>
      <c r="G35" s="166"/>
      <c r="H35" s="152"/>
      <c r="I35" s="2"/>
      <c r="J35" s="143"/>
      <c r="K35" s="143"/>
      <c r="L35" s="143"/>
      <c r="M35" s="147"/>
      <c r="N35" s="33"/>
      <c r="O35" s="33"/>
      <c r="P35" s="2"/>
      <c r="Q35" s="2"/>
      <c r="R35" s="2"/>
      <c r="S35" s="2"/>
      <c r="T35" s="2"/>
      <c r="U35" s="33"/>
      <c r="V35" s="2"/>
    </row>
    <row r="36" spans="1:23" s="152" customFormat="1" x14ac:dyDescent="0.2">
      <c r="A36" s="33"/>
      <c r="B36" s="33"/>
      <c r="C36" s="1"/>
      <c r="D36" s="19"/>
      <c r="E36" s="1"/>
      <c r="F36" s="155"/>
      <c r="G36" s="166"/>
      <c r="I36" s="2"/>
      <c r="J36" s="143"/>
      <c r="K36" s="143"/>
      <c r="L36" s="143"/>
      <c r="M36" s="147"/>
      <c r="N36" s="33"/>
      <c r="O36" s="33"/>
      <c r="P36" s="2"/>
      <c r="Q36" s="2"/>
      <c r="R36" s="2"/>
      <c r="S36" s="2"/>
      <c r="T36" s="2"/>
      <c r="U36" s="33"/>
      <c r="V36" s="2"/>
      <c r="W36" s="148"/>
    </row>
    <row r="37" spans="1:23" s="152" customFormat="1" x14ac:dyDescent="0.2">
      <c r="A37" s="33"/>
      <c r="B37" s="33"/>
      <c r="C37" s="1"/>
      <c r="D37" s="19"/>
      <c r="E37" s="1"/>
      <c r="F37" s="155"/>
      <c r="G37" s="166"/>
      <c r="I37" s="2"/>
      <c r="J37" s="143"/>
      <c r="K37" s="143"/>
      <c r="L37" s="143"/>
      <c r="M37" s="147"/>
      <c r="N37" s="33"/>
      <c r="O37" s="33"/>
      <c r="P37" s="2"/>
      <c r="Q37" s="2"/>
      <c r="R37" s="2"/>
      <c r="S37" s="2"/>
      <c r="T37" s="2"/>
      <c r="U37" s="33"/>
      <c r="V37" s="2"/>
      <c r="W37" s="148"/>
    </row>
    <row r="38" spans="1:23" s="152" customFormat="1" x14ac:dyDescent="0.2">
      <c r="A38" s="33"/>
      <c r="B38" s="33"/>
      <c r="C38" s="1"/>
      <c r="D38" s="19"/>
      <c r="E38" s="1"/>
      <c r="F38" s="155"/>
      <c r="G38" s="166"/>
      <c r="I38" s="2"/>
      <c r="J38" s="143"/>
      <c r="K38" s="143"/>
      <c r="L38" s="143"/>
      <c r="M38" s="147"/>
      <c r="N38" s="33"/>
      <c r="O38" s="33"/>
      <c r="P38" s="2"/>
      <c r="Q38" s="2"/>
      <c r="R38" s="2"/>
      <c r="S38" s="2"/>
      <c r="T38" s="2"/>
      <c r="U38" s="33"/>
      <c r="V38" s="2"/>
      <c r="W38" s="148"/>
    </row>
    <row r="39" spans="1:23" s="152" customFormat="1" x14ac:dyDescent="0.2">
      <c r="A39" s="33"/>
      <c r="B39" s="33"/>
      <c r="C39" s="1"/>
      <c r="D39" s="19"/>
      <c r="E39" s="1"/>
      <c r="F39" s="155"/>
      <c r="G39" s="166"/>
      <c r="I39" s="2"/>
      <c r="J39" s="143"/>
      <c r="K39" s="143"/>
      <c r="L39" s="143"/>
      <c r="M39" s="147"/>
      <c r="N39" s="33"/>
      <c r="O39" s="33"/>
      <c r="P39" s="2"/>
      <c r="Q39" s="2"/>
      <c r="R39" s="2"/>
      <c r="S39" s="2"/>
      <c r="T39" s="2"/>
      <c r="U39" s="33"/>
      <c r="V39" s="2"/>
      <c r="W39" s="148"/>
    </row>
    <row r="40" spans="1:23" s="152" customFormat="1" x14ac:dyDescent="0.2">
      <c r="A40" s="33"/>
      <c r="B40" s="33"/>
      <c r="C40" s="1"/>
      <c r="D40" s="19"/>
      <c r="E40" s="1"/>
      <c r="F40" s="155"/>
      <c r="G40" s="166"/>
      <c r="I40" s="2"/>
      <c r="J40" s="143"/>
      <c r="K40" s="143"/>
      <c r="L40" s="143"/>
      <c r="M40" s="147"/>
      <c r="N40" s="33"/>
      <c r="O40" s="33"/>
      <c r="P40" s="2"/>
      <c r="Q40" s="2"/>
      <c r="R40" s="2"/>
      <c r="S40" s="2"/>
      <c r="T40" s="2"/>
      <c r="U40" s="33"/>
      <c r="V40" s="2"/>
      <c r="W40" s="148"/>
    </row>
    <row r="41" spans="1:23" s="152" customFormat="1" x14ac:dyDescent="0.2">
      <c r="A41" s="33"/>
      <c r="B41" s="33"/>
      <c r="C41" s="1"/>
      <c r="D41" s="19"/>
      <c r="E41" s="1"/>
      <c r="F41" s="155"/>
      <c r="G41" s="166"/>
      <c r="I41" s="2"/>
      <c r="J41" s="143"/>
      <c r="K41" s="143"/>
      <c r="L41" s="143"/>
      <c r="M41" s="147"/>
      <c r="N41" s="33"/>
      <c r="O41" s="33"/>
      <c r="P41" s="2"/>
      <c r="Q41" s="2"/>
      <c r="R41" s="2"/>
      <c r="S41" s="2"/>
      <c r="T41" s="2"/>
      <c r="U41" s="33"/>
      <c r="V41" s="2"/>
      <c r="W41" s="148"/>
    </row>
    <row r="42" spans="1:23" s="152" customFormat="1" x14ac:dyDescent="0.2">
      <c r="A42" s="33"/>
      <c r="B42" s="33"/>
      <c r="C42" s="1"/>
      <c r="D42" s="19"/>
      <c r="E42" s="1"/>
      <c r="F42" s="155"/>
      <c r="G42" s="166"/>
      <c r="I42" s="2"/>
      <c r="J42" s="143"/>
      <c r="K42" s="143"/>
      <c r="L42" s="143"/>
      <c r="M42" s="147"/>
      <c r="N42" s="33"/>
      <c r="O42" s="33"/>
      <c r="P42" s="2"/>
      <c r="Q42" s="2"/>
      <c r="R42" s="2"/>
      <c r="S42" s="2"/>
      <c r="T42" s="2"/>
      <c r="U42" s="33"/>
      <c r="V42" s="2"/>
      <c r="W42" s="148"/>
    </row>
    <row r="43" spans="1:23" s="152" customFormat="1" ht="25.2" customHeight="1" x14ac:dyDescent="0.2">
      <c r="A43" s="33"/>
      <c r="B43" s="33"/>
      <c r="C43" s="1"/>
      <c r="D43" s="19"/>
      <c r="E43" s="1"/>
      <c r="F43" s="155"/>
      <c r="G43" s="166"/>
      <c r="I43" s="2"/>
      <c r="J43" s="143"/>
      <c r="K43" s="143"/>
      <c r="L43" s="143"/>
      <c r="M43" s="147"/>
      <c r="N43" s="33"/>
      <c r="O43" s="33"/>
      <c r="P43" s="2"/>
      <c r="Q43" s="2"/>
      <c r="R43" s="2"/>
      <c r="S43" s="2"/>
      <c r="T43" s="2"/>
      <c r="U43" s="33"/>
      <c r="V43" s="2"/>
      <c r="W43" s="148"/>
    </row>
    <row r="44" spans="1:23" s="152" customFormat="1" ht="25.2" customHeight="1" x14ac:dyDescent="0.2">
      <c r="A44" s="33"/>
      <c r="B44" s="33"/>
      <c r="C44" s="1"/>
      <c r="D44" s="19"/>
      <c r="E44" s="1"/>
      <c r="F44" s="155"/>
      <c r="G44" s="166"/>
      <c r="I44" s="2"/>
      <c r="J44" s="143"/>
      <c r="K44" s="143"/>
      <c r="L44" s="143"/>
      <c r="M44" s="147"/>
      <c r="N44" s="33"/>
      <c r="O44" s="33"/>
      <c r="P44" s="2"/>
      <c r="Q44" s="2"/>
      <c r="R44" s="2"/>
      <c r="S44" s="2"/>
      <c r="T44" s="2"/>
      <c r="U44" s="33"/>
      <c r="V44" s="2"/>
      <c r="W44" s="148"/>
    </row>
    <row r="45" spans="1:23" s="152" customFormat="1" ht="25.2" customHeight="1" x14ac:dyDescent="0.2">
      <c r="A45" s="33"/>
      <c r="B45" s="33"/>
      <c r="C45" s="1"/>
      <c r="D45" s="19"/>
      <c r="E45" s="1"/>
      <c r="F45" s="155"/>
      <c r="G45" s="166"/>
      <c r="I45" s="2"/>
      <c r="J45" s="143"/>
      <c r="K45" s="143"/>
      <c r="L45" s="143"/>
      <c r="M45" s="147"/>
      <c r="N45" s="33"/>
      <c r="O45" s="33"/>
      <c r="P45" s="2"/>
      <c r="Q45" s="2"/>
      <c r="R45" s="2"/>
      <c r="S45" s="2"/>
      <c r="T45" s="2"/>
      <c r="U45" s="33"/>
      <c r="V45" s="2"/>
      <c r="W45" s="148"/>
    </row>
    <row r="46" spans="1:23" s="152" customFormat="1" x14ac:dyDescent="0.2">
      <c r="A46" s="33"/>
      <c r="B46" s="33"/>
      <c r="C46" s="1"/>
      <c r="D46" s="19"/>
      <c r="E46" s="1"/>
      <c r="F46" s="155"/>
      <c r="G46" s="166"/>
      <c r="I46" s="2"/>
      <c r="J46" s="143"/>
      <c r="K46" s="143"/>
      <c r="L46" s="143"/>
      <c r="M46" s="147"/>
      <c r="N46" s="33"/>
      <c r="O46" s="33"/>
      <c r="P46" s="2"/>
      <c r="Q46" s="2"/>
      <c r="R46" s="2"/>
      <c r="S46" s="2"/>
      <c r="T46" s="2"/>
      <c r="U46" s="33"/>
      <c r="V46" s="2"/>
      <c r="W46" s="148"/>
    </row>
    <row r="47" spans="1:23" s="152" customFormat="1" x14ac:dyDescent="0.2">
      <c r="A47" s="33"/>
      <c r="B47" s="33"/>
      <c r="C47" s="1"/>
      <c r="D47" s="19"/>
      <c r="E47" s="1"/>
      <c r="F47" s="155"/>
      <c r="G47" s="166"/>
      <c r="I47" s="2"/>
      <c r="J47" s="143"/>
      <c r="K47" s="143"/>
      <c r="L47" s="143"/>
      <c r="M47" s="147"/>
      <c r="N47" s="33"/>
      <c r="O47" s="33"/>
      <c r="P47" s="2"/>
      <c r="Q47" s="2"/>
      <c r="R47" s="2"/>
      <c r="S47" s="2"/>
      <c r="T47" s="2"/>
      <c r="U47" s="33"/>
      <c r="V47" s="2"/>
      <c r="W47" s="148"/>
    </row>
    <row r="48" spans="1:23" s="152" customFormat="1" x14ac:dyDescent="0.2">
      <c r="A48" s="33"/>
      <c r="B48" s="33"/>
      <c r="C48" s="1"/>
      <c r="D48" s="19"/>
      <c r="E48" s="1"/>
      <c r="F48" s="155"/>
      <c r="G48" s="166"/>
      <c r="I48" s="2"/>
      <c r="J48" s="143"/>
      <c r="K48" s="143"/>
      <c r="L48" s="143"/>
      <c r="M48" s="147"/>
      <c r="N48" s="33"/>
      <c r="O48" s="33"/>
      <c r="P48" s="2"/>
      <c r="Q48" s="2"/>
      <c r="R48" s="2"/>
      <c r="S48" s="2"/>
      <c r="T48" s="2"/>
      <c r="U48" s="33"/>
      <c r="V48" s="2"/>
      <c r="W48" s="148"/>
    </row>
    <row r="49" spans="1:23" s="152" customFormat="1" x14ac:dyDescent="0.2">
      <c r="A49" s="33"/>
      <c r="B49" s="33"/>
      <c r="C49" s="1"/>
      <c r="D49" s="19"/>
      <c r="E49" s="1"/>
      <c r="F49" s="155"/>
      <c r="G49" s="166"/>
      <c r="I49" s="2"/>
      <c r="J49" s="143"/>
      <c r="K49" s="143"/>
      <c r="L49" s="143"/>
      <c r="M49" s="147"/>
      <c r="N49" s="33"/>
      <c r="O49" s="33"/>
      <c r="P49" s="2"/>
      <c r="Q49" s="2"/>
      <c r="R49" s="2"/>
      <c r="S49" s="2"/>
      <c r="T49" s="2"/>
      <c r="U49" s="33"/>
      <c r="V49" s="2"/>
      <c r="W49" s="148"/>
    </row>
    <row r="50" spans="1:23" s="152" customFormat="1" x14ac:dyDescent="0.2">
      <c r="A50" s="33"/>
      <c r="B50" s="33"/>
      <c r="C50" s="1"/>
      <c r="D50" s="19"/>
      <c r="E50" s="1"/>
      <c r="F50" s="155"/>
      <c r="G50" s="166"/>
      <c r="I50" s="2"/>
      <c r="J50" s="143"/>
      <c r="K50" s="143"/>
      <c r="L50" s="143"/>
      <c r="M50" s="147"/>
      <c r="N50" s="33"/>
      <c r="O50" s="33"/>
      <c r="P50" s="2"/>
      <c r="Q50" s="2"/>
      <c r="R50" s="2"/>
      <c r="S50" s="2"/>
      <c r="T50" s="2"/>
      <c r="U50" s="33"/>
      <c r="V50" s="2"/>
      <c r="W50" s="148"/>
    </row>
    <row r="51" spans="1:23" s="152" customFormat="1" x14ac:dyDescent="0.2">
      <c r="A51" s="33"/>
      <c r="B51" s="33"/>
      <c r="C51" s="1"/>
      <c r="D51" s="19"/>
      <c r="E51" s="1"/>
      <c r="F51" s="155"/>
      <c r="G51" s="166"/>
      <c r="I51" s="2"/>
      <c r="J51" s="143"/>
      <c r="K51" s="143"/>
      <c r="L51" s="143"/>
      <c r="M51" s="147"/>
      <c r="N51" s="33"/>
      <c r="O51" s="33"/>
      <c r="P51" s="2"/>
      <c r="Q51" s="2"/>
      <c r="R51" s="2"/>
      <c r="S51" s="2"/>
      <c r="T51" s="2"/>
      <c r="U51" s="33"/>
      <c r="V51" s="2"/>
      <c r="W51" s="148"/>
    </row>
    <row r="52" spans="1:23" s="152" customFormat="1" x14ac:dyDescent="0.2">
      <c r="A52" s="33"/>
      <c r="B52" s="33"/>
      <c r="C52" s="1"/>
      <c r="D52" s="19"/>
      <c r="E52" s="1"/>
      <c r="F52" s="155"/>
      <c r="G52" s="166"/>
      <c r="I52" s="2"/>
      <c r="J52" s="143"/>
      <c r="K52" s="143"/>
      <c r="L52" s="143"/>
      <c r="M52" s="147"/>
      <c r="N52" s="33"/>
      <c r="O52" s="33"/>
      <c r="P52" s="2"/>
      <c r="Q52" s="2"/>
      <c r="R52" s="2"/>
      <c r="S52" s="2"/>
      <c r="T52" s="2"/>
      <c r="U52" s="33"/>
      <c r="V52" s="2"/>
      <c r="W52" s="148"/>
    </row>
    <row r="53" spans="1:23" s="152" customFormat="1" x14ac:dyDescent="0.2">
      <c r="A53" s="33"/>
      <c r="B53" s="33"/>
      <c r="C53" s="1"/>
      <c r="D53" s="19"/>
      <c r="E53" s="1"/>
      <c r="F53" s="155"/>
      <c r="G53" s="166"/>
      <c r="I53" s="2"/>
      <c r="J53" s="143"/>
      <c r="K53" s="143"/>
      <c r="L53" s="143"/>
      <c r="M53" s="147"/>
      <c r="N53" s="33"/>
      <c r="O53" s="33"/>
      <c r="P53" s="2"/>
      <c r="Q53" s="2"/>
      <c r="R53" s="2"/>
      <c r="S53" s="2"/>
      <c r="T53" s="2"/>
      <c r="U53" s="33"/>
      <c r="V53" s="2"/>
      <c r="W53" s="148"/>
    </row>
    <row r="54" spans="1:23" s="152" customFormat="1" x14ac:dyDescent="0.2">
      <c r="A54" s="33"/>
      <c r="B54" s="33"/>
      <c r="C54" s="1"/>
      <c r="D54" s="19"/>
      <c r="E54" s="1"/>
      <c r="F54" s="155"/>
      <c r="G54" s="166"/>
      <c r="I54" s="2"/>
      <c r="J54" s="143"/>
      <c r="K54" s="143"/>
      <c r="L54" s="143"/>
      <c r="M54" s="147"/>
      <c r="N54" s="33"/>
      <c r="O54" s="33"/>
      <c r="P54" s="2"/>
      <c r="Q54" s="2"/>
      <c r="R54" s="2"/>
      <c r="S54" s="2"/>
      <c r="T54" s="2"/>
      <c r="U54" s="33"/>
      <c r="V54" s="2"/>
      <c r="W54" s="148"/>
    </row>
    <row r="55" spans="1:23" s="152" customFormat="1" x14ac:dyDescent="0.2">
      <c r="A55" s="33"/>
      <c r="B55" s="33"/>
      <c r="C55" s="1"/>
      <c r="D55" s="19"/>
      <c r="E55" s="1"/>
      <c r="F55" s="155"/>
      <c r="G55" s="166"/>
      <c r="I55" s="2"/>
      <c r="J55" s="143"/>
      <c r="K55" s="143"/>
      <c r="L55" s="143"/>
      <c r="M55" s="147"/>
      <c r="N55" s="33"/>
      <c r="O55" s="33"/>
      <c r="P55" s="2"/>
      <c r="Q55" s="2"/>
      <c r="R55" s="2"/>
      <c r="S55" s="2"/>
      <c r="T55" s="2"/>
      <c r="U55" s="33"/>
      <c r="V55" s="2"/>
      <c r="W55" s="148"/>
    </row>
    <row r="56" spans="1:23" s="152" customFormat="1" x14ac:dyDescent="0.2">
      <c r="A56" s="33"/>
      <c r="B56" s="33"/>
      <c r="C56" s="1"/>
      <c r="D56" s="19"/>
      <c r="E56" s="1"/>
      <c r="F56" s="155"/>
      <c r="G56" s="166"/>
      <c r="I56" s="2"/>
      <c r="J56" s="143"/>
      <c r="K56" s="143"/>
      <c r="L56" s="143"/>
      <c r="M56" s="147"/>
      <c r="N56" s="33"/>
      <c r="O56" s="33"/>
      <c r="P56" s="2"/>
      <c r="Q56" s="2"/>
      <c r="R56" s="2"/>
      <c r="S56" s="2"/>
      <c r="T56" s="2"/>
      <c r="U56" s="33"/>
      <c r="V56" s="2"/>
      <c r="W56" s="148"/>
    </row>
    <row r="57" spans="1:23" s="152" customFormat="1" x14ac:dyDescent="0.2">
      <c r="A57" s="33"/>
      <c r="B57" s="33"/>
      <c r="C57" s="1"/>
      <c r="D57" s="19"/>
      <c r="E57" s="1"/>
      <c r="F57" s="155"/>
      <c r="G57" s="166"/>
      <c r="I57" s="2"/>
      <c r="J57" s="143"/>
      <c r="K57" s="143"/>
      <c r="L57" s="143"/>
      <c r="M57" s="147"/>
      <c r="N57" s="33"/>
      <c r="O57" s="33"/>
      <c r="P57" s="2"/>
      <c r="Q57" s="2"/>
      <c r="R57" s="2"/>
      <c r="S57" s="2"/>
      <c r="T57" s="2"/>
      <c r="U57" s="33"/>
      <c r="V57" s="2"/>
      <c r="W57" s="148"/>
    </row>
    <row r="58" spans="1:23" s="152" customFormat="1" x14ac:dyDescent="0.2">
      <c r="A58" s="33"/>
      <c r="B58" s="33"/>
      <c r="C58" s="1"/>
      <c r="D58" s="19"/>
      <c r="E58" s="1"/>
      <c r="F58" s="155"/>
      <c r="G58" s="166"/>
      <c r="I58" s="2"/>
      <c r="J58" s="143"/>
      <c r="K58" s="143"/>
      <c r="L58" s="143"/>
      <c r="M58" s="147"/>
      <c r="N58" s="33"/>
      <c r="O58" s="33"/>
      <c r="P58" s="2"/>
      <c r="Q58" s="2"/>
      <c r="R58" s="2"/>
      <c r="S58" s="2"/>
      <c r="T58" s="2"/>
      <c r="U58" s="33"/>
      <c r="V58" s="2"/>
      <c r="W58" s="148"/>
    </row>
    <row r="59" spans="1:23" s="152" customFormat="1" x14ac:dyDescent="0.2">
      <c r="A59" s="33"/>
      <c r="B59" s="33"/>
      <c r="C59" s="1"/>
      <c r="D59" s="19"/>
      <c r="E59" s="1"/>
      <c r="F59" s="155"/>
      <c r="G59" s="166"/>
      <c r="I59" s="2"/>
      <c r="J59" s="143"/>
      <c r="K59" s="143"/>
      <c r="L59" s="143"/>
      <c r="M59" s="147"/>
      <c r="N59" s="33"/>
      <c r="O59" s="33"/>
      <c r="P59" s="2"/>
      <c r="Q59" s="2"/>
      <c r="R59" s="2"/>
      <c r="S59" s="2"/>
      <c r="T59" s="2"/>
      <c r="U59" s="33"/>
      <c r="V59" s="2"/>
      <c r="W59" s="148"/>
    </row>
    <row r="60" spans="1:23" s="152" customFormat="1" x14ac:dyDescent="0.2">
      <c r="A60" s="33"/>
      <c r="B60" s="33"/>
      <c r="C60" s="1"/>
      <c r="D60" s="19"/>
      <c r="E60" s="1"/>
      <c r="F60" s="155"/>
      <c r="G60" s="166"/>
      <c r="I60" s="2"/>
      <c r="J60" s="143"/>
      <c r="K60" s="143"/>
      <c r="L60" s="143"/>
      <c r="M60" s="147"/>
      <c r="N60" s="33"/>
      <c r="O60" s="33"/>
      <c r="P60" s="2"/>
      <c r="Q60" s="2"/>
      <c r="R60" s="2"/>
      <c r="S60" s="2"/>
      <c r="T60" s="2"/>
      <c r="U60" s="33"/>
      <c r="V60" s="2"/>
      <c r="W60" s="148"/>
    </row>
    <row r="61" spans="1:23" s="152" customFormat="1" x14ac:dyDescent="0.2">
      <c r="A61" s="33"/>
      <c r="B61" s="33"/>
      <c r="C61" s="1"/>
      <c r="D61" s="19"/>
      <c r="E61" s="1"/>
      <c r="F61" s="155"/>
      <c r="G61" s="166"/>
      <c r="I61" s="2"/>
      <c r="J61" s="143"/>
      <c r="K61" s="143"/>
      <c r="L61" s="143"/>
      <c r="M61" s="147"/>
      <c r="N61" s="33"/>
      <c r="O61" s="33"/>
      <c r="P61" s="2"/>
      <c r="Q61" s="2"/>
      <c r="R61" s="2"/>
      <c r="S61" s="2"/>
      <c r="T61" s="2"/>
      <c r="U61" s="33"/>
      <c r="V61" s="2"/>
      <c r="W61" s="148"/>
    </row>
    <row r="62" spans="1:23" s="152" customFormat="1" x14ac:dyDescent="0.2">
      <c r="A62" s="33"/>
      <c r="B62" s="33"/>
      <c r="C62" s="1"/>
      <c r="D62" s="19"/>
      <c r="E62" s="1"/>
      <c r="F62" s="155"/>
      <c r="G62" s="166"/>
      <c r="I62" s="2"/>
      <c r="J62" s="143"/>
      <c r="K62" s="143"/>
      <c r="L62" s="143"/>
      <c r="M62" s="147"/>
      <c r="N62" s="33"/>
      <c r="O62" s="33"/>
      <c r="P62" s="2"/>
      <c r="Q62" s="2"/>
      <c r="R62" s="2"/>
      <c r="S62" s="2"/>
      <c r="T62" s="2"/>
      <c r="U62" s="33"/>
      <c r="V62" s="2"/>
      <c r="W62" s="148"/>
    </row>
    <row r="63" spans="1:23" s="152" customFormat="1" x14ac:dyDescent="0.2">
      <c r="A63" s="33"/>
      <c r="B63" s="33"/>
      <c r="C63" s="1"/>
      <c r="D63" s="19"/>
      <c r="E63" s="1"/>
      <c r="F63" s="155"/>
      <c r="G63" s="166"/>
      <c r="I63" s="2"/>
      <c r="J63" s="143"/>
      <c r="K63" s="143"/>
      <c r="L63" s="143"/>
      <c r="M63" s="147"/>
      <c r="N63" s="33"/>
      <c r="O63" s="33"/>
      <c r="P63" s="2"/>
      <c r="Q63" s="2"/>
      <c r="R63" s="2"/>
      <c r="S63" s="2"/>
      <c r="T63" s="2"/>
      <c r="U63" s="33"/>
      <c r="V63" s="2"/>
      <c r="W63" s="148"/>
    </row>
    <row r="64" spans="1:23" s="152" customFormat="1" x14ac:dyDescent="0.2">
      <c r="A64" s="33"/>
      <c r="B64" s="33"/>
      <c r="C64" s="1"/>
      <c r="D64" s="19"/>
      <c r="E64" s="1"/>
      <c r="F64" s="155"/>
      <c r="G64" s="166"/>
      <c r="I64" s="2"/>
      <c r="J64" s="143"/>
      <c r="K64" s="143"/>
      <c r="L64" s="143"/>
      <c r="M64" s="147"/>
      <c r="N64" s="33"/>
      <c r="O64" s="33"/>
      <c r="P64" s="2"/>
      <c r="Q64" s="2"/>
      <c r="R64" s="2"/>
      <c r="S64" s="2"/>
      <c r="T64" s="2"/>
      <c r="U64" s="33"/>
      <c r="V64" s="2"/>
      <c r="W64" s="148"/>
    </row>
    <row r="65" spans="1:23" s="152" customFormat="1" x14ac:dyDescent="0.2">
      <c r="A65" s="33"/>
      <c r="B65" s="33"/>
      <c r="C65" s="1"/>
      <c r="D65" s="19"/>
      <c r="E65" s="1"/>
      <c r="F65" s="155"/>
      <c r="G65" s="166"/>
      <c r="I65" s="2"/>
      <c r="J65" s="143"/>
      <c r="K65" s="143"/>
      <c r="L65" s="143"/>
      <c r="M65" s="147"/>
      <c r="N65" s="33"/>
      <c r="O65" s="33"/>
      <c r="P65" s="2"/>
      <c r="Q65" s="2"/>
      <c r="R65" s="2"/>
      <c r="S65" s="2"/>
      <c r="T65" s="2"/>
      <c r="U65" s="33"/>
      <c r="V65" s="2"/>
      <c r="W65" s="148"/>
    </row>
    <row r="66" spans="1:23" s="152" customFormat="1" x14ac:dyDescent="0.2">
      <c r="A66" s="33"/>
      <c r="B66" s="33"/>
      <c r="C66" s="1"/>
      <c r="D66" s="19"/>
      <c r="E66" s="1"/>
      <c r="F66" s="155"/>
      <c r="G66" s="166"/>
      <c r="I66" s="2"/>
      <c r="J66" s="143"/>
      <c r="K66" s="143"/>
      <c r="L66" s="143"/>
      <c r="M66" s="147"/>
      <c r="N66" s="33"/>
      <c r="O66" s="33"/>
      <c r="P66" s="2"/>
      <c r="Q66" s="2"/>
      <c r="R66" s="2"/>
      <c r="S66" s="2"/>
      <c r="T66" s="2"/>
      <c r="U66" s="33"/>
      <c r="V66" s="2"/>
      <c r="W66" s="148"/>
    </row>
    <row r="67" spans="1:23" s="152" customFormat="1" x14ac:dyDescent="0.2">
      <c r="A67" s="33"/>
      <c r="B67" s="33"/>
      <c r="C67" s="1"/>
      <c r="D67" s="19"/>
      <c r="E67" s="1"/>
      <c r="F67" s="155"/>
      <c r="G67" s="166"/>
      <c r="I67" s="2"/>
      <c r="J67" s="143"/>
      <c r="K67" s="143"/>
      <c r="L67" s="143"/>
      <c r="M67" s="147"/>
      <c r="N67" s="33"/>
      <c r="O67" s="33"/>
      <c r="P67" s="2"/>
      <c r="Q67" s="2"/>
      <c r="R67" s="2"/>
      <c r="S67" s="2"/>
      <c r="T67" s="2"/>
      <c r="U67" s="33"/>
      <c r="V67" s="2"/>
      <c r="W67" s="148"/>
    </row>
    <row r="68" spans="1:23" s="152" customFormat="1" x14ac:dyDescent="0.2">
      <c r="A68" s="33"/>
      <c r="B68" s="33"/>
      <c r="C68" s="1"/>
      <c r="D68" s="19"/>
      <c r="E68" s="1"/>
      <c r="F68" s="155"/>
      <c r="G68" s="166"/>
      <c r="I68" s="2"/>
      <c r="J68" s="143"/>
      <c r="K68" s="143"/>
      <c r="L68" s="143"/>
      <c r="M68" s="147"/>
      <c r="N68" s="33"/>
      <c r="O68" s="33"/>
      <c r="P68" s="2"/>
      <c r="Q68" s="2"/>
      <c r="R68" s="2"/>
      <c r="S68" s="2"/>
      <c r="T68" s="2"/>
      <c r="U68" s="33"/>
      <c r="V68" s="2"/>
      <c r="W68" s="148"/>
    </row>
    <row r="69" spans="1:23" s="152" customFormat="1" x14ac:dyDescent="0.2">
      <c r="A69" s="33"/>
      <c r="B69" s="33"/>
      <c r="C69" s="1"/>
      <c r="D69" s="19"/>
      <c r="E69" s="1"/>
      <c r="F69" s="155"/>
      <c r="G69" s="166"/>
      <c r="I69" s="2"/>
      <c r="J69" s="143"/>
      <c r="K69" s="143"/>
      <c r="L69" s="143"/>
      <c r="M69" s="147"/>
      <c r="N69" s="33"/>
      <c r="O69" s="33"/>
      <c r="P69" s="2"/>
      <c r="Q69" s="2"/>
      <c r="R69" s="2"/>
      <c r="S69" s="2"/>
      <c r="T69" s="2"/>
      <c r="U69" s="33"/>
      <c r="V69" s="2"/>
      <c r="W69" s="148"/>
    </row>
    <row r="70" spans="1:23" s="152" customFormat="1" x14ac:dyDescent="0.2">
      <c r="A70" s="33"/>
      <c r="B70" s="33"/>
      <c r="C70" s="1"/>
      <c r="D70" s="19"/>
      <c r="E70" s="1"/>
      <c r="F70" s="155"/>
      <c r="G70" s="166"/>
      <c r="I70" s="2"/>
      <c r="J70" s="143"/>
      <c r="K70" s="143"/>
      <c r="L70" s="143"/>
      <c r="M70" s="147"/>
      <c r="N70" s="33"/>
      <c r="O70" s="33"/>
      <c r="P70" s="2"/>
      <c r="Q70" s="2"/>
      <c r="R70" s="2"/>
      <c r="S70" s="2"/>
      <c r="T70" s="2"/>
      <c r="U70" s="33"/>
      <c r="V70" s="2"/>
      <c r="W70" s="148"/>
    </row>
    <row r="71" spans="1:23" s="152" customFormat="1" x14ac:dyDescent="0.2">
      <c r="A71" s="33"/>
      <c r="B71" s="33"/>
      <c r="C71" s="1"/>
      <c r="D71" s="19"/>
      <c r="E71" s="1"/>
      <c r="F71" s="155"/>
      <c r="G71" s="166"/>
      <c r="I71" s="2"/>
      <c r="J71" s="143"/>
      <c r="K71" s="143"/>
      <c r="L71" s="143"/>
      <c r="M71" s="147"/>
      <c r="N71" s="33"/>
      <c r="O71" s="33"/>
      <c r="P71" s="2"/>
      <c r="Q71" s="2"/>
      <c r="R71" s="2"/>
      <c r="S71" s="2"/>
      <c r="T71" s="2"/>
      <c r="U71" s="33"/>
      <c r="V71" s="2"/>
      <c r="W71" s="148"/>
    </row>
    <row r="72" spans="1:23" s="152" customFormat="1" x14ac:dyDescent="0.2">
      <c r="A72" s="33"/>
      <c r="B72" s="33"/>
      <c r="C72" s="1"/>
      <c r="D72" s="19"/>
      <c r="E72" s="1"/>
      <c r="F72" s="155"/>
      <c r="G72" s="166"/>
      <c r="I72" s="2"/>
      <c r="J72" s="143"/>
      <c r="K72" s="143"/>
      <c r="L72" s="143"/>
      <c r="M72" s="147"/>
      <c r="N72" s="33"/>
      <c r="O72" s="33"/>
      <c r="P72" s="2"/>
      <c r="Q72" s="2"/>
      <c r="R72" s="2"/>
      <c r="S72" s="2"/>
      <c r="T72" s="2"/>
      <c r="U72" s="33"/>
      <c r="V72" s="2"/>
      <c r="W72" s="148"/>
    </row>
    <row r="73" spans="1:23" s="152" customFormat="1" x14ac:dyDescent="0.2">
      <c r="A73" s="33"/>
      <c r="B73" s="33"/>
      <c r="C73" s="1"/>
      <c r="D73" s="19"/>
      <c r="E73" s="1"/>
      <c r="F73" s="155"/>
      <c r="G73" s="166"/>
      <c r="I73" s="2"/>
      <c r="J73" s="143"/>
      <c r="K73" s="143"/>
      <c r="L73" s="143"/>
      <c r="M73" s="147"/>
      <c r="N73" s="33"/>
      <c r="O73" s="33"/>
      <c r="P73" s="2"/>
      <c r="Q73" s="2"/>
      <c r="R73" s="2"/>
      <c r="S73" s="2"/>
      <c r="T73" s="2"/>
      <c r="U73" s="33"/>
      <c r="V73" s="2"/>
      <c r="W73" s="148"/>
    </row>
    <row r="74" spans="1:23" s="152" customFormat="1" x14ac:dyDescent="0.2">
      <c r="A74" s="33"/>
      <c r="B74" s="33"/>
      <c r="C74" s="1"/>
      <c r="D74" s="19"/>
      <c r="E74" s="1"/>
      <c r="F74" s="155"/>
      <c r="G74" s="166"/>
      <c r="I74" s="2"/>
      <c r="J74" s="143"/>
      <c r="K74" s="143"/>
      <c r="L74" s="143"/>
      <c r="M74" s="147"/>
      <c r="N74" s="33"/>
      <c r="O74" s="33"/>
      <c r="P74" s="2"/>
      <c r="Q74" s="2"/>
      <c r="R74" s="2"/>
      <c r="S74" s="2"/>
      <c r="T74" s="2"/>
      <c r="U74" s="33"/>
      <c r="V74" s="2"/>
      <c r="W74" s="148"/>
    </row>
    <row r="75" spans="1:23" s="152" customFormat="1" x14ac:dyDescent="0.2">
      <c r="A75" s="33"/>
      <c r="B75" s="33"/>
      <c r="C75" s="1"/>
      <c r="D75" s="19"/>
      <c r="E75" s="1"/>
      <c r="F75" s="155"/>
      <c r="G75" s="166"/>
      <c r="I75" s="2"/>
      <c r="J75" s="143"/>
      <c r="K75" s="143"/>
      <c r="L75" s="143"/>
      <c r="M75" s="147"/>
      <c r="N75" s="33"/>
      <c r="O75" s="33"/>
      <c r="P75" s="2"/>
      <c r="Q75" s="2"/>
      <c r="R75" s="2"/>
      <c r="S75" s="2"/>
      <c r="T75" s="2"/>
      <c r="U75" s="33"/>
      <c r="V75" s="2"/>
      <c r="W75" s="148"/>
    </row>
    <row r="76" spans="1:23" s="152" customFormat="1" x14ac:dyDescent="0.2">
      <c r="A76" s="33"/>
      <c r="B76" s="33"/>
      <c r="C76" s="1"/>
      <c r="D76" s="19"/>
      <c r="E76" s="1"/>
      <c r="F76" s="155"/>
      <c r="G76" s="166"/>
      <c r="I76" s="2"/>
      <c r="J76" s="143"/>
      <c r="K76" s="143"/>
      <c r="L76" s="143"/>
      <c r="M76" s="147"/>
      <c r="N76" s="33"/>
      <c r="O76" s="33"/>
      <c r="P76" s="2"/>
      <c r="Q76" s="2"/>
      <c r="R76" s="2"/>
      <c r="S76" s="2"/>
      <c r="T76" s="2"/>
      <c r="U76" s="33"/>
      <c r="V76" s="2"/>
      <c r="W76" s="148"/>
    </row>
    <row r="77" spans="1:23" s="152" customFormat="1" x14ac:dyDescent="0.2">
      <c r="A77" s="33"/>
      <c r="B77" s="33"/>
      <c r="C77" s="1"/>
      <c r="D77" s="19"/>
      <c r="E77" s="1"/>
      <c r="F77" s="155"/>
      <c r="G77" s="166"/>
      <c r="I77" s="2"/>
      <c r="J77" s="143"/>
      <c r="K77" s="143"/>
      <c r="L77" s="143"/>
      <c r="M77" s="147"/>
      <c r="N77" s="33"/>
      <c r="O77" s="33"/>
      <c r="P77" s="2"/>
      <c r="Q77" s="2"/>
      <c r="R77" s="2"/>
      <c r="S77" s="2"/>
      <c r="T77" s="2"/>
      <c r="U77" s="33"/>
      <c r="V77" s="2"/>
      <c r="W77" s="148"/>
    </row>
    <row r="78" spans="1:23" s="152" customFormat="1" x14ac:dyDescent="0.2">
      <c r="A78" s="33"/>
      <c r="B78" s="33"/>
      <c r="C78" s="1"/>
      <c r="D78" s="19"/>
      <c r="E78" s="1"/>
      <c r="F78" s="155"/>
      <c r="G78" s="166"/>
      <c r="I78" s="2"/>
      <c r="J78" s="143"/>
      <c r="K78" s="143"/>
      <c r="L78" s="143"/>
      <c r="M78" s="147"/>
      <c r="N78" s="33"/>
      <c r="O78" s="33"/>
      <c r="P78" s="2"/>
      <c r="Q78" s="2"/>
      <c r="R78" s="2"/>
      <c r="S78" s="2"/>
      <c r="T78" s="2"/>
      <c r="U78" s="33"/>
      <c r="V78" s="2"/>
      <c r="W78" s="148"/>
    </row>
    <row r="79" spans="1:23" s="152" customFormat="1" x14ac:dyDescent="0.2">
      <c r="A79" s="33"/>
      <c r="B79" s="33"/>
      <c r="C79" s="1"/>
      <c r="D79" s="19"/>
      <c r="E79" s="1"/>
      <c r="F79" s="155"/>
      <c r="G79" s="166"/>
      <c r="I79" s="2"/>
      <c r="J79" s="143"/>
      <c r="K79" s="143"/>
      <c r="L79" s="143"/>
      <c r="M79" s="147"/>
      <c r="N79" s="33"/>
      <c r="O79" s="33"/>
      <c r="P79" s="2"/>
      <c r="Q79" s="2"/>
      <c r="R79" s="2"/>
      <c r="S79" s="2"/>
      <c r="T79" s="2"/>
      <c r="U79" s="33"/>
      <c r="V79" s="2"/>
      <c r="W79" s="148"/>
    </row>
    <row r="80" spans="1:23" s="152" customFormat="1" x14ac:dyDescent="0.2">
      <c r="A80" s="33"/>
      <c r="B80" s="33"/>
      <c r="C80" s="1"/>
      <c r="D80" s="19"/>
      <c r="E80" s="1"/>
      <c r="F80" s="155"/>
      <c r="G80" s="166"/>
      <c r="I80" s="2"/>
      <c r="J80" s="143"/>
      <c r="K80" s="143"/>
      <c r="L80" s="143"/>
      <c r="M80" s="147"/>
      <c r="N80" s="33"/>
      <c r="O80" s="33"/>
      <c r="P80" s="2"/>
      <c r="Q80" s="2"/>
      <c r="R80" s="2"/>
      <c r="S80" s="2"/>
      <c r="T80" s="2"/>
      <c r="U80" s="33"/>
      <c r="V80" s="2"/>
      <c r="W80" s="148"/>
    </row>
    <row r="81" spans="1:23" s="152" customFormat="1" x14ac:dyDescent="0.2">
      <c r="A81" s="33"/>
      <c r="B81" s="33"/>
      <c r="C81" s="1"/>
      <c r="D81" s="19"/>
      <c r="E81" s="1"/>
      <c r="F81" s="155"/>
      <c r="G81" s="166"/>
      <c r="I81" s="2"/>
      <c r="J81" s="143"/>
      <c r="K81" s="143"/>
      <c r="L81" s="143"/>
      <c r="M81" s="147"/>
      <c r="N81" s="33"/>
      <c r="O81" s="33"/>
      <c r="P81" s="2"/>
      <c r="Q81" s="2"/>
      <c r="R81" s="2"/>
      <c r="S81" s="2"/>
      <c r="T81" s="2"/>
      <c r="U81" s="33"/>
      <c r="V81" s="2"/>
      <c r="W81" s="148"/>
    </row>
    <row r="82" spans="1:23" s="152" customFormat="1" x14ac:dyDescent="0.2">
      <c r="A82" s="33"/>
      <c r="B82" s="33"/>
      <c r="C82" s="1"/>
      <c r="D82" s="19"/>
      <c r="E82" s="1"/>
      <c r="F82" s="155"/>
      <c r="G82" s="166"/>
      <c r="I82" s="2"/>
      <c r="J82" s="143"/>
      <c r="K82" s="143"/>
      <c r="L82" s="143"/>
      <c r="M82" s="147"/>
      <c r="N82" s="33"/>
      <c r="O82" s="33"/>
      <c r="P82" s="2"/>
      <c r="Q82" s="2"/>
      <c r="R82" s="2"/>
      <c r="S82" s="2"/>
      <c r="T82" s="2"/>
      <c r="U82" s="33"/>
      <c r="V82" s="2"/>
      <c r="W82" s="148"/>
    </row>
    <row r="83" spans="1:23" s="152" customFormat="1" x14ac:dyDescent="0.2">
      <c r="A83" s="33"/>
      <c r="B83" s="33"/>
      <c r="C83" s="1"/>
      <c r="D83" s="19"/>
      <c r="E83" s="148"/>
      <c r="F83" s="150"/>
      <c r="G83" s="44"/>
      <c r="I83" s="2"/>
      <c r="J83" s="143"/>
      <c r="K83" s="143"/>
      <c r="L83" s="143"/>
      <c r="M83" s="147"/>
      <c r="N83" s="33"/>
      <c r="O83" s="33"/>
      <c r="P83" s="2"/>
      <c r="Q83" s="2"/>
      <c r="R83" s="2"/>
      <c r="S83" s="2"/>
      <c r="T83" s="2"/>
      <c r="U83" s="33"/>
      <c r="V83" s="2"/>
      <c r="W83" s="148"/>
    </row>
    <row r="84" spans="1:23" s="152" customFormat="1" x14ac:dyDescent="0.2">
      <c r="A84" s="33"/>
      <c r="B84" s="33"/>
      <c r="C84" s="1"/>
      <c r="D84" s="19"/>
      <c r="E84" s="148"/>
      <c r="F84" s="150"/>
      <c r="G84" s="44"/>
      <c r="I84" s="2"/>
      <c r="J84" s="143"/>
      <c r="K84" s="143"/>
      <c r="L84" s="143"/>
      <c r="M84" s="147"/>
      <c r="N84" s="33"/>
      <c r="O84" s="33"/>
      <c r="P84" s="2"/>
      <c r="Q84" s="2"/>
      <c r="R84" s="2"/>
      <c r="S84" s="2"/>
      <c r="T84" s="2"/>
      <c r="U84" s="33"/>
      <c r="V84" s="2"/>
      <c r="W84" s="148"/>
    </row>
    <row r="85" spans="1:23" s="152" customFormat="1" x14ac:dyDescent="0.2">
      <c r="A85" s="33"/>
      <c r="B85" s="33"/>
      <c r="C85" s="1"/>
      <c r="D85" s="19"/>
      <c r="E85" s="33"/>
      <c r="F85" s="150"/>
      <c r="G85" s="44"/>
      <c r="I85" s="2"/>
      <c r="J85" s="143"/>
      <c r="K85" s="143"/>
      <c r="L85" s="143"/>
      <c r="M85" s="147"/>
      <c r="N85" s="33"/>
      <c r="O85" s="33"/>
      <c r="P85" s="2"/>
      <c r="Q85" s="2"/>
      <c r="R85" s="2"/>
      <c r="S85" s="2"/>
      <c r="T85" s="2"/>
      <c r="U85" s="33"/>
      <c r="V85" s="2"/>
      <c r="W85" s="148"/>
    </row>
    <row r="86" spans="1:23" s="152" customFormat="1" x14ac:dyDescent="0.2">
      <c r="A86" s="33"/>
      <c r="B86" s="33"/>
      <c r="C86" s="1"/>
      <c r="D86" s="19"/>
      <c r="E86" s="33"/>
      <c r="F86" s="150"/>
      <c r="G86" s="44"/>
      <c r="I86" s="2"/>
      <c r="J86" s="143"/>
      <c r="K86" s="143"/>
      <c r="L86" s="143"/>
      <c r="M86" s="147"/>
      <c r="N86" s="33"/>
      <c r="O86" s="33"/>
      <c r="P86" s="2"/>
      <c r="Q86" s="2"/>
      <c r="R86" s="2"/>
      <c r="S86" s="2"/>
      <c r="T86" s="2"/>
      <c r="U86" s="33"/>
      <c r="V86" s="2"/>
      <c r="W86" s="148"/>
    </row>
    <row r="87" spans="1:23" s="152" customFormat="1" x14ac:dyDescent="0.2">
      <c r="A87" s="33"/>
      <c r="B87" s="33"/>
      <c r="C87" s="1"/>
      <c r="D87" s="19"/>
      <c r="E87" s="33"/>
      <c r="F87" s="150"/>
      <c r="G87" s="44"/>
      <c r="I87" s="2"/>
      <c r="J87" s="143"/>
      <c r="K87" s="143"/>
      <c r="L87" s="143"/>
      <c r="M87" s="147"/>
      <c r="N87" s="33"/>
      <c r="O87" s="33"/>
      <c r="P87" s="2"/>
      <c r="Q87" s="2"/>
      <c r="R87" s="2"/>
      <c r="S87" s="2"/>
      <c r="T87" s="2"/>
      <c r="U87" s="33"/>
      <c r="V87" s="2"/>
      <c r="W87" s="148"/>
    </row>
    <row r="88" spans="1:23" s="152" customFormat="1" x14ac:dyDescent="0.2">
      <c r="A88" s="33"/>
      <c r="B88" s="33"/>
      <c r="C88" s="1"/>
      <c r="D88" s="19"/>
      <c r="E88" s="33"/>
      <c r="F88" s="150"/>
      <c r="G88" s="44"/>
      <c r="I88" s="2"/>
      <c r="J88" s="143"/>
      <c r="K88" s="143"/>
      <c r="L88" s="143"/>
      <c r="M88" s="147"/>
      <c r="N88" s="33"/>
      <c r="O88" s="33"/>
      <c r="P88" s="2"/>
      <c r="Q88" s="2"/>
      <c r="R88" s="2"/>
      <c r="S88" s="2"/>
      <c r="T88" s="2"/>
      <c r="U88" s="33"/>
      <c r="V88" s="2"/>
      <c r="W88" s="148"/>
    </row>
    <row r="89" spans="1:23" s="152" customFormat="1" x14ac:dyDescent="0.2">
      <c r="A89" s="33"/>
      <c r="B89" s="33"/>
      <c r="C89" s="1"/>
      <c r="D89" s="19"/>
      <c r="E89" s="33"/>
      <c r="F89" s="150"/>
      <c r="G89" s="44"/>
      <c r="I89" s="2"/>
      <c r="J89" s="143"/>
      <c r="K89" s="143"/>
      <c r="L89" s="143"/>
      <c r="M89" s="147"/>
      <c r="N89" s="33"/>
      <c r="O89" s="33"/>
      <c r="P89" s="2"/>
      <c r="Q89" s="2"/>
      <c r="R89" s="2"/>
      <c r="S89" s="2"/>
      <c r="T89" s="2"/>
      <c r="U89" s="33"/>
      <c r="V89" s="2"/>
      <c r="W89" s="148"/>
    </row>
    <row r="90" spans="1:23" s="152" customFormat="1" x14ac:dyDescent="0.2">
      <c r="A90" s="33"/>
      <c r="B90" s="33"/>
      <c r="C90" s="1"/>
      <c r="D90" s="19"/>
      <c r="E90" s="33"/>
      <c r="F90" s="150"/>
      <c r="G90" s="44"/>
      <c r="I90" s="2"/>
      <c r="J90" s="143"/>
      <c r="K90" s="143"/>
      <c r="L90" s="143"/>
      <c r="M90" s="147"/>
      <c r="N90" s="33"/>
      <c r="O90" s="33"/>
      <c r="P90" s="2"/>
      <c r="Q90" s="2"/>
      <c r="R90" s="2"/>
      <c r="S90" s="2"/>
      <c r="T90" s="2"/>
      <c r="U90" s="33"/>
      <c r="V90" s="2"/>
      <c r="W90" s="148"/>
    </row>
  </sheetData>
  <sheetProtection algorithmName="SHA-512" hashValue="yX/qObNT2g6a1OflA0Bax53lMtnXgAXe6zJSfDd2UWyAnzKpap6BUORG6mCoTEQHOY/nfmn/0RAIYkjp9WCKxA==" saltValue="e0E23ZhwGbLhziD7tEI3ag==" spinCount="100000" sheet="1" objects="1" scenarios="1"/>
  <conditionalFormatting sqref="E5">
    <cfRule type="expression" dxfId="238" priority="5">
      <formula>E5&lt;&gt;""</formula>
    </cfRule>
  </conditionalFormatting>
  <conditionalFormatting sqref="H5">
    <cfRule type="expression" dxfId="237" priority="2">
      <formula>H5&lt;&gt;""</formula>
    </cfRule>
  </conditionalFormatting>
  <conditionalFormatting sqref="H7">
    <cfRule type="expression" dxfId="236" priority="1">
      <formula>H7&lt;&gt;""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63925-0431-4A34-B665-4B8EE4D245D8}">
  <sheetPr codeName="Hoja2">
    <tabColor rgb="FF92D050"/>
  </sheetPr>
  <dimension ref="A1:W681"/>
  <sheetViews>
    <sheetView showGridLines="0" topLeftCell="C1" zoomScale="70" zoomScaleNormal="70" workbookViewId="0">
      <selection activeCell="E5" sqref="E5"/>
    </sheetView>
  </sheetViews>
  <sheetFormatPr baseColWidth="10" defaultRowHeight="12.6" x14ac:dyDescent="0.2"/>
  <cols>
    <col min="1" max="1" width="11.5546875" style="33"/>
    <col min="2" max="2" width="6.109375" style="33" customWidth="1"/>
    <col min="3" max="3" width="5.109375" style="1" customWidth="1"/>
    <col min="4" max="4" width="12.33203125" style="19" customWidth="1"/>
    <col min="5" max="5" width="49.21875" style="33" customWidth="1"/>
    <col min="6" max="6" width="16.5546875" style="150" customWidth="1"/>
    <col min="7" max="7" width="9.6640625" style="151" customWidth="1"/>
    <col min="8" max="8" width="15.33203125" style="152" customWidth="1"/>
    <col min="9" max="9" width="59.109375" style="7" customWidth="1"/>
    <col min="10" max="11" width="5.88671875" style="143" customWidth="1"/>
    <col min="12" max="12" width="3.6640625" style="143" hidden="1" customWidth="1"/>
    <col min="13" max="13" width="3.6640625" style="147" hidden="1" customWidth="1"/>
    <col min="14" max="15" width="3.6640625" style="33" hidden="1" customWidth="1"/>
    <col min="16" max="16" width="3.6640625" style="2" hidden="1" customWidth="1"/>
    <col min="17" max="18" width="3.77734375" style="2" hidden="1" customWidth="1"/>
    <col min="19" max="19" width="14.77734375" style="2" customWidth="1"/>
    <col min="20" max="20" width="12.5546875" style="2" customWidth="1"/>
    <col min="21" max="21" width="12.5546875" style="33" customWidth="1"/>
    <col min="22" max="22" width="12.5546875" style="2" customWidth="1"/>
    <col min="23" max="23" width="11.5546875" style="148"/>
    <col min="24" max="16384" width="11.5546875" style="33"/>
  </cols>
  <sheetData>
    <row r="1" spans="1:23" ht="40.799999999999997" customHeight="1" x14ac:dyDescent="0.2">
      <c r="C1" s="13"/>
      <c r="D1" s="38" t="e" vm="1">
        <v>#VALUE!</v>
      </c>
      <c r="E1" s="13"/>
      <c r="F1" s="20"/>
      <c r="G1" s="19"/>
      <c r="H1" s="20"/>
      <c r="I1" s="19"/>
      <c r="J1" s="19"/>
    </row>
    <row r="2" spans="1:23" ht="10.199999999999999" customHeight="1" x14ac:dyDescent="0.2">
      <c r="C2" s="13"/>
      <c r="D2" s="13"/>
      <c r="E2" s="13"/>
      <c r="F2" s="20"/>
      <c r="G2" s="19"/>
      <c r="H2" s="20"/>
      <c r="I2" s="19"/>
      <c r="J2" s="19"/>
    </row>
    <row r="3" spans="1:23" s="167" customFormat="1" x14ac:dyDescent="0.3">
      <c r="B3" s="168"/>
      <c r="D3" s="169"/>
      <c r="E3" s="169"/>
      <c r="F3" s="170"/>
      <c r="G3" s="171"/>
      <c r="H3" s="170"/>
      <c r="I3" s="190"/>
      <c r="J3" s="171"/>
      <c r="K3" s="171"/>
      <c r="L3" s="171"/>
      <c r="M3" s="171"/>
      <c r="N3" s="171"/>
      <c r="O3" s="171"/>
      <c r="P3" s="171"/>
      <c r="Q3" s="171"/>
      <c r="R3" s="171"/>
      <c r="S3" s="171"/>
      <c r="V3" s="172"/>
    </row>
    <row r="4" spans="1:23" ht="7.2" customHeight="1" x14ac:dyDescent="0.2">
      <c r="C4" s="13"/>
      <c r="D4" s="13"/>
      <c r="E4" s="13"/>
      <c r="F4" s="20"/>
      <c r="G4" s="19"/>
      <c r="H4" s="20"/>
      <c r="I4" s="19"/>
      <c r="J4" s="19"/>
    </row>
    <row r="5" spans="1:23" ht="24" customHeight="1" x14ac:dyDescent="0.2">
      <c r="D5" s="5" t="s">
        <v>3</v>
      </c>
      <c r="E5" s="149"/>
      <c r="G5" s="5" t="s">
        <v>82</v>
      </c>
      <c r="H5" s="188"/>
      <c r="I5" s="189"/>
      <c r="J5" s="189"/>
      <c r="K5" s="191"/>
      <c r="L5" s="2">
        <f>IF(E5="",0,1)</f>
        <v>0</v>
      </c>
      <c r="M5" s="2">
        <f>IF(H5="",0,1)</f>
        <v>0</v>
      </c>
      <c r="N5" s="2"/>
      <c r="O5" s="2"/>
    </row>
    <row r="6" spans="1:23" ht="7.2" customHeight="1" x14ac:dyDescent="0.2">
      <c r="H6" s="187"/>
      <c r="J6" s="19"/>
      <c r="L6" s="2"/>
      <c r="M6" s="2"/>
      <c r="N6" s="2"/>
      <c r="O6" s="2"/>
    </row>
    <row r="7" spans="1:23" ht="24" customHeight="1" x14ac:dyDescent="0.2">
      <c r="D7" s="5" t="s">
        <v>91</v>
      </c>
      <c r="E7" s="215"/>
      <c r="G7" s="5" t="s">
        <v>80</v>
      </c>
      <c r="H7" s="159"/>
      <c r="I7" s="33"/>
      <c r="J7" s="33"/>
      <c r="L7" s="2">
        <f>IF(E7="",0,1)</f>
        <v>0</v>
      </c>
      <c r="M7" s="2">
        <f>IF(H7="",0,1)</f>
        <v>0</v>
      </c>
      <c r="N7" s="2">
        <f>IF(H8="",0,IF(COUNTIF(Tbl_Proveedor_NContratoOrdenTrabajo[N_Contrato],Registrar_Contrato!H8)&gt;0,0,1))</f>
        <v>0</v>
      </c>
      <c r="O7" s="153">
        <f>+N7+M7+L7+L5+M5</f>
        <v>0</v>
      </c>
    </row>
    <row r="8" spans="1:23" ht="24" customHeight="1" x14ac:dyDescent="0.2">
      <c r="D8" s="32"/>
      <c r="E8" s="32"/>
      <c r="F8" s="41"/>
      <c r="G8" s="5" t="s">
        <v>92</v>
      </c>
      <c r="H8" s="160"/>
      <c r="N8" s="153"/>
      <c r="O8" s="153"/>
    </row>
    <row r="9" spans="1:23" ht="16.8" customHeight="1" x14ac:dyDescent="0.2">
      <c r="N9" s="153"/>
      <c r="O9" s="153"/>
    </row>
    <row r="10" spans="1:23" ht="16.8" customHeight="1" x14ac:dyDescent="0.2">
      <c r="E10" s="154" t="s">
        <v>100</v>
      </c>
      <c r="F10" s="161"/>
      <c r="G10" s="154"/>
      <c r="H10" s="154"/>
      <c r="I10" s="157"/>
      <c r="J10" s="154"/>
      <c r="K10" s="154"/>
      <c r="N10" s="153"/>
      <c r="O10" s="153"/>
    </row>
    <row r="11" spans="1:23" s="145" customFormat="1" ht="6.6" customHeight="1" x14ac:dyDescent="0.2">
      <c r="A11" s="33"/>
      <c r="B11" s="33"/>
      <c r="C11" s="1"/>
      <c r="D11" s="19"/>
      <c r="E11" s="7"/>
      <c r="F11" s="155"/>
      <c r="G11" s="155"/>
      <c r="H11" s="156"/>
      <c r="I11" s="144"/>
      <c r="J11" s="143"/>
      <c r="K11" s="143"/>
      <c r="L11" s="143"/>
      <c r="M11" s="147"/>
      <c r="N11" s="153"/>
      <c r="O11" s="153"/>
      <c r="P11" s="2"/>
      <c r="Q11" s="2"/>
      <c r="R11" s="2"/>
      <c r="S11" s="2"/>
      <c r="T11" s="2"/>
      <c r="U11" s="33"/>
      <c r="V11" s="21"/>
    </row>
    <row r="12" spans="1:23" s="7" customFormat="1" ht="37.200000000000003" customHeight="1" x14ac:dyDescent="0.3">
      <c r="C12" s="1"/>
      <c r="D12" s="19"/>
      <c r="E12" s="164" t="s">
        <v>8</v>
      </c>
      <c r="F12" s="164" t="s">
        <v>64</v>
      </c>
      <c r="G12" s="256" t="s">
        <v>130</v>
      </c>
      <c r="H12" s="256" t="s">
        <v>72</v>
      </c>
      <c r="I12" s="164" t="s">
        <v>83</v>
      </c>
      <c r="J12" s="2"/>
      <c r="K12" s="2"/>
      <c r="L12" s="2"/>
      <c r="M12" s="257"/>
      <c r="N12" s="153"/>
      <c r="O12" s="153"/>
      <c r="P12" s="2"/>
      <c r="Q12" s="2"/>
      <c r="R12" s="2"/>
      <c r="S12" s="2"/>
      <c r="T12" s="2"/>
      <c r="V12" s="6"/>
      <c r="W12" s="17"/>
    </row>
    <row r="13" spans="1:23" x14ac:dyDescent="0.2">
      <c r="E13" s="33" cm="1">
        <f t="array" ref="E13:I13">_xlfn._xlws.FILTER(Tbl_Proveedor_NContratoOrdenTrabajo[[Proveedor]:[Objeto]],ISNUMBER(SEARCH(Registrar_Contrato!E5,Tbl_Proveedor_NContratoOrdenTrabajo[Proveedor])),"No hay coincidencias")</f>
        <v>0</v>
      </c>
      <c r="F13" s="143" t="str">
        <v>0</v>
      </c>
      <c r="G13" s="33">
        <v>0</v>
      </c>
      <c r="H13" s="186">
        <v>0</v>
      </c>
      <c r="I13" s="7">
        <v>0</v>
      </c>
      <c r="N13" s="153"/>
      <c r="O13" s="153"/>
      <c r="V13" s="6"/>
    </row>
    <row r="14" spans="1:23" x14ac:dyDescent="0.2">
      <c r="F14" s="143"/>
      <c r="G14" s="33"/>
      <c r="H14" s="186"/>
      <c r="N14" s="153"/>
      <c r="O14" s="153"/>
      <c r="V14" s="6"/>
    </row>
    <row r="15" spans="1:23" x14ac:dyDescent="0.2">
      <c r="F15" s="143"/>
      <c r="G15" s="33"/>
      <c r="H15" s="186"/>
      <c r="N15" s="153"/>
      <c r="O15" s="153"/>
      <c r="V15" s="6"/>
    </row>
    <row r="16" spans="1:23" x14ac:dyDescent="0.2">
      <c r="F16" s="143"/>
      <c r="G16" s="33"/>
      <c r="H16" s="186"/>
      <c r="N16" s="153"/>
      <c r="O16" s="153"/>
      <c r="V16" s="6"/>
    </row>
    <row r="17" spans="6:22" x14ac:dyDescent="0.2">
      <c r="F17" s="143"/>
      <c r="G17" s="33"/>
      <c r="H17" s="186"/>
      <c r="N17" s="153"/>
      <c r="O17" s="153"/>
      <c r="V17" s="6"/>
    </row>
    <row r="18" spans="6:22" x14ac:dyDescent="0.2">
      <c r="F18" s="143"/>
      <c r="G18" s="33"/>
      <c r="H18" s="186"/>
      <c r="N18" s="153"/>
      <c r="O18" s="153"/>
      <c r="V18" s="6"/>
    </row>
    <row r="19" spans="6:22" x14ac:dyDescent="0.2">
      <c r="F19" s="143"/>
      <c r="G19" s="33"/>
      <c r="H19" s="186"/>
      <c r="N19" s="153"/>
      <c r="O19" s="153"/>
      <c r="V19" s="6"/>
    </row>
    <row r="20" spans="6:22" x14ac:dyDescent="0.2">
      <c r="F20" s="143"/>
      <c r="G20" s="33"/>
      <c r="H20" s="186"/>
    </row>
    <row r="21" spans="6:22" x14ac:dyDescent="0.2">
      <c r="F21" s="143"/>
      <c r="G21" s="33"/>
      <c r="H21" s="186"/>
    </row>
    <row r="22" spans="6:22" x14ac:dyDescent="0.2">
      <c r="F22" s="143"/>
      <c r="G22" s="33"/>
      <c r="H22" s="186"/>
    </row>
    <row r="23" spans="6:22" x14ac:dyDescent="0.2">
      <c r="F23" s="143"/>
      <c r="G23" s="33"/>
      <c r="H23" s="186"/>
    </row>
    <row r="24" spans="6:22" x14ac:dyDescent="0.2">
      <c r="F24" s="143"/>
      <c r="G24" s="33"/>
      <c r="H24" s="186"/>
    </row>
    <row r="25" spans="6:22" x14ac:dyDescent="0.2">
      <c r="F25" s="143"/>
      <c r="G25" s="33"/>
      <c r="H25" s="186"/>
    </row>
    <row r="26" spans="6:22" x14ac:dyDescent="0.2">
      <c r="F26" s="143"/>
      <c r="G26" s="33"/>
      <c r="H26" s="186"/>
    </row>
    <row r="27" spans="6:22" x14ac:dyDescent="0.2">
      <c r="F27" s="143"/>
      <c r="G27" s="33"/>
      <c r="H27" s="186"/>
    </row>
    <row r="28" spans="6:22" x14ac:dyDescent="0.2">
      <c r="F28" s="143"/>
      <c r="G28" s="33"/>
      <c r="H28" s="186"/>
    </row>
    <row r="29" spans="6:22" x14ac:dyDescent="0.2">
      <c r="F29" s="143"/>
      <c r="G29" s="33"/>
      <c r="H29" s="186"/>
    </row>
    <row r="30" spans="6:22" x14ac:dyDescent="0.2">
      <c r="F30" s="143"/>
      <c r="G30" s="33"/>
      <c r="H30" s="186"/>
    </row>
    <row r="31" spans="6:22" x14ac:dyDescent="0.2">
      <c r="F31" s="143"/>
      <c r="G31" s="33"/>
      <c r="H31" s="186"/>
    </row>
    <row r="32" spans="6:22" x14ac:dyDescent="0.2">
      <c r="F32" s="143"/>
      <c r="G32" s="33"/>
      <c r="H32" s="186"/>
    </row>
    <row r="33" spans="6:8" x14ac:dyDescent="0.2">
      <c r="F33" s="143"/>
      <c r="G33" s="33"/>
      <c r="H33" s="186"/>
    </row>
    <row r="34" spans="6:8" x14ac:dyDescent="0.2">
      <c r="F34" s="143"/>
      <c r="G34" s="33"/>
      <c r="H34" s="186"/>
    </row>
    <row r="35" spans="6:8" x14ac:dyDescent="0.2">
      <c r="F35" s="143"/>
      <c r="G35" s="33"/>
      <c r="H35" s="186"/>
    </row>
    <row r="36" spans="6:8" x14ac:dyDescent="0.2">
      <c r="F36" s="143"/>
      <c r="G36" s="33"/>
      <c r="H36" s="186"/>
    </row>
    <row r="37" spans="6:8" x14ac:dyDescent="0.2">
      <c r="F37" s="143"/>
      <c r="G37" s="33"/>
      <c r="H37" s="186"/>
    </row>
    <row r="38" spans="6:8" x14ac:dyDescent="0.2">
      <c r="F38" s="143"/>
      <c r="G38" s="33"/>
      <c r="H38" s="186"/>
    </row>
    <row r="39" spans="6:8" x14ac:dyDescent="0.2">
      <c r="F39" s="143"/>
      <c r="G39" s="33"/>
      <c r="H39" s="186"/>
    </row>
    <row r="40" spans="6:8" x14ac:dyDescent="0.2">
      <c r="F40" s="143"/>
      <c r="G40" s="33"/>
      <c r="H40" s="186"/>
    </row>
    <row r="41" spans="6:8" ht="25.2" customHeight="1" x14ac:dyDescent="0.2">
      <c r="F41" s="143"/>
      <c r="G41" s="33"/>
      <c r="H41" s="186"/>
    </row>
    <row r="42" spans="6:8" ht="25.2" customHeight="1" x14ac:dyDescent="0.2">
      <c r="F42" s="143"/>
      <c r="G42" s="33"/>
      <c r="H42" s="186"/>
    </row>
    <row r="43" spans="6:8" ht="25.2" customHeight="1" x14ac:dyDescent="0.2">
      <c r="F43" s="143"/>
      <c r="G43" s="33"/>
      <c r="H43" s="186"/>
    </row>
    <row r="44" spans="6:8" x14ac:dyDescent="0.2">
      <c r="F44" s="143"/>
      <c r="G44" s="33"/>
      <c r="H44" s="186"/>
    </row>
    <row r="45" spans="6:8" x14ac:dyDescent="0.2">
      <c r="F45" s="143"/>
      <c r="G45" s="33"/>
      <c r="H45" s="186"/>
    </row>
    <row r="46" spans="6:8" x14ac:dyDescent="0.2">
      <c r="F46" s="143"/>
      <c r="G46" s="33"/>
      <c r="H46" s="186"/>
    </row>
    <row r="47" spans="6:8" x14ac:dyDescent="0.2">
      <c r="F47" s="143"/>
      <c r="G47" s="33"/>
      <c r="H47" s="186"/>
    </row>
    <row r="48" spans="6:8" x14ac:dyDescent="0.2">
      <c r="F48" s="143"/>
      <c r="G48" s="33"/>
      <c r="H48" s="186"/>
    </row>
    <row r="49" spans="6:8" x14ac:dyDescent="0.2">
      <c r="F49" s="143"/>
      <c r="G49" s="33"/>
      <c r="H49" s="186"/>
    </row>
    <row r="50" spans="6:8" x14ac:dyDescent="0.2">
      <c r="F50" s="143"/>
      <c r="G50" s="33"/>
      <c r="H50" s="186"/>
    </row>
    <row r="51" spans="6:8" x14ac:dyDescent="0.2">
      <c r="F51" s="143"/>
      <c r="G51" s="33"/>
      <c r="H51" s="186"/>
    </row>
    <row r="52" spans="6:8" x14ac:dyDescent="0.2">
      <c r="F52" s="143"/>
      <c r="G52" s="33"/>
      <c r="H52" s="186"/>
    </row>
    <row r="53" spans="6:8" x14ac:dyDescent="0.2">
      <c r="F53" s="143"/>
      <c r="G53" s="33"/>
      <c r="H53" s="186"/>
    </row>
    <row r="54" spans="6:8" x14ac:dyDescent="0.2">
      <c r="F54" s="143"/>
      <c r="G54" s="33"/>
      <c r="H54" s="186"/>
    </row>
    <row r="55" spans="6:8" x14ac:dyDescent="0.2">
      <c r="F55" s="143"/>
      <c r="G55" s="33"/>
      <c r="H55" s="186"/>
    </row>
    <row r="56" spans="6:8" x14ac:dyDescent="0.2">
      <c r="F56" s="143"/>
      <c r="G56" s="33"/>
      <c r="H56" s="186"/>
    </row>
    <row r="57" spans="6:8" x14ac:dyDescent="0.2">
      <c r="F57" s="143"/>
      <c r="G57" s="33"/>
      <c r="H57" s="186"/>
    </row>
    <row r="58" spans="6:8" x14ac:dyDescent="0.2">
      <c r="F58" s="143"/>
      <c r="G58" s="33"/>
      <c r="H58" s="186"/>
    </row>
    <row r="59" spans="6:8" x14ac:dyDescent="0.2">
      <c r="F59" s="143"/>
      <c r="G59" s="33"/>
      <c r="H59" s="186"/>
    </row>
    <row r="60" spans="6:8" x14ac:dyDescent="0.2">
      <c r="F60" s="143"/>
      <c r="G60" s="33"/>
      <c r="H60" s="186"/>
    </row>
    <row r="61" spans="6:8" x14ac:dyDescent="0.2">
      <c r="F61" s="143"/>
      <c r="G61" s="33"/>
      <c r="H61" s="186"/>
    </row>
    <row r="62" spans="6:8" x14ac:dyDescent="0.2">
      <c r="F62" s="143"/>
      <c r="G62" s="33"/>
      <c r="H62" s="186"/>
    </row>
    <row r="63" spans="6:8" x14ac:dyDescent="0.2">
      <c r="F63" s="143"/>
      <c r="G63" s="33"/>
      <c r="H63" s="186"/>
    </row>
    <row r="64" spans="6:8" x14ac:dyDescent="0.2">
      <c r="F64" s="143"/>
      <c r="G64" s="33"/>
      <c r="H64" s="186"/>
    </row>
    <row r="65" spans="6:8" x14ac:dyDescent="0.2">
      <c r="F65" s="143"/>
      <c r="G65" s="33"/>
      <c r="H65" s="186"/>
    </row>
    <row r="66" spans="6:8" x14ac:dyDescent="0.2">
      <c r="F66" s="143"/>
      <c r="G66" s="33"/>
      <c r="H66" s="186"/>
    </row>
    <row r="67" spans="6:8" x14ac:dyDescent="0.2">
      <c r="F67" s="143"/>
      <c r="G67" s="33"/>
      <c r="H67" s="186"/>
    </row>
    <row r="68" spans="6:8" x14ac:dyDescent="0.2">
      <c r="F68" s="143"/>
      <c r="G68" s="33"/>
      <c r="H68" s="186"/>
    </row>
    <row r="69" spans="6:8" x14ac:dyDescent="0.2">
      <c r="F69" s="143"/>
      <c r="G69" s="33"/>
      <c r="H69" s="186"/>
    </row>
    <row r="70" spans="6:8" x14ac:dyDescent="0.2">
      <c r="F70" s="143"/>
      <c r="G70" s="33"/>
      <c r="H70" s="186"/>
    </row>
    <row r="71" spans="6:8" x14ac:dyDescent="0.2">
      <c r="F71" s="143"/>
      <c r="G71" s="33"/>
      <c r="H71" s="186"/>
    </row>
    <row r="72" spans="6:8" x14ac:dyDescent="0.2">
      <c r="F72" s="143"/>
      <c r="G72" s="33"/>
      <c r="H72" s="186"/>
    </row>
    <row r="73" spans="6:8" x14ac:dyDescent="0.2">
      <c r="F73" s="143"/>
      <c r="G73" s="33"/>
      <c r="H73" s="186"/>
    </row>
    <row r="74" spans="6:8" x14ac:dyDescent="0.2">
      <c r="F74" s="143"/>
      <c r="G74" s="33"/>
      <c r="H74" s="186"/>
    </row>
    <row r="75" spans="6:8" x14ac:dyDescent="0.2">
      <c r="F75" s="143"/>
      <c r="G75" s="33"/>
      <c r="H75" s="186"/>
    </row>
    <row r="76" spans="6:8" x14ac:dyDescent="0.2">
      <c r="F76" s="143"/>
      <c r="G76" s="33"/>
      <c r="H76" s="186"/>
    </row>
    <row r="77" spans="6:8" x14ac:dyDescent="0.2">
      <c r="F77" s="143"/>
      <c r="G77" s="33"/>
      <c r="H77" s="186"/>
    </row>
    <row r="78" spans="6:8" x14ac:dyDescent="0.2">
      <c r="F78" s="143"/>
      <c r="G78" s="33"/>
      <c r="H78" s="186"/>
    </row>
    <row r="79" spans="6:8" x14ac:dyDescent="0.2">
      <c r="F79" s="143"/>
      <c r="G79" s="33"/>
      <c r="H79" s="186"/>
    </row>
    <row r="80" spans="6:8" x14ac:dyDescent="0.2">
      <c r="F80" s="143"/>
      <c r="G80" s="33"/>
      <c r="H80" s="186"/>
    </row>
    <row r="81" spans="6:8" x14ac:dyDescent="0.2">
      <c r="F81" s="143"/>
      <c r="G81" s="33"/>
      <c r="H81" s="186"/>
    </row>
    <row r="82" spans="6:8" x14ac:dyDescent="0.2">
      <c r="F82" s="143"/>
      <c r="G82" s="33"/>
      <c r="H82" s="186"/>
    </row>
    <row r="83" spans="6:8" x14ac:dyDescent="0.2">
      <c r="F83" s="143"/>
      <c r="G83" s="33"/>
      <c r="H83" s="186"/>
    </row>
    <row r="84" spans="6:8" x14ac:dyDescent="0.2">
      <c r="F84" s="143"/>
      <c r="G84" s="33"/>
      <c r="H84" s="186"/>
    </row>
    <row r="85" spans="6:8" x14ac:dyDescent="0.2">
      <c r="F85" s="143"/>
      <c r="G85" s="33"/>
      <c r="H85" s="186"/>
    </row>
    <row r="86" spans="6:8" x14ac:dyDescent="0.2">
      <c r="F86" s="143"/>
      <c r="G86" s="33"/>
      <c r="H86" s="186"/>
    </row>
    <row r="87" spans="6:8" x14ac:dyDescent="0.2">
      <c r="F87" s="143"/>
      <c r="G87" s="33"/>
      <c r="H87" s="186"/>
    </row>
    <row r="88" spans="6:8" x14ac:dyDescent="0.2">
      <c r="F88" s="143"/>
      <c r="G88" s="33"/>
      <c r="H88" s="186"/>
    </row>
    <row r="89" spans="6:8" x14ac:dyDescent="0.2">
      <c r="F89" s="143"/>
      <c r="G89" s="33"/>
      <c r="H89" s="186"/>
    </row>
    <row r="90" spans="6:8" x14ac:dyDescent="0.2">
      <c r="F90" s="143"/>
      <c r="G90" s="33"/>
      <c r="H90" s="186"/>
    </row>
    <row r="91" spans="6:8" x14ac:dyDescent="0.2">
      <c r="F91" s="143"/>
      <c r="G91" s="33"/>
      <c r="H91" s="186"/>
    </row>
    <row r="92" spans="6:8" x14ac:dyDescent="0.2">
      <c r="F92" s="143"/>
      <c r="G92" s="33"/>
      <c r="H92" s="186"/>
    </row>
    <row r="93" spans="6:8" x14ac:dyDescent="0.2">
      <c r="F93" s="143"/>
      <c r="G93" s="33"/>
      <c r="H93" s="186"/>
    </row>
    <row r="94" spans="6:8" x14ac:dyDescent="0.2">
      <c r="F94" s="143"/>
      <c r="G94" s="33"/>
      <c r="H94" s="186"/>
    </row>
    <row r="95" spans="6:8" x14ac:dyDescent="0.2">
      <c r="F95" s="143"/>
      <c r="G95" s="33"/>
      <c r="H95" s="186"/>
    </row>
    <row r="96" spans="6:8" x14ac:dyDescent="0.2">
      <c r="F96" s="143"/>
      <c r="G96" s="33"/>
      <c r="H96" s="186"/>
    </row>
    <row r="97" spans="6:8" x14ac:dyDescent="0.2">
      <c r="F97" s="143"/>
      <c r="G97" s="33"/>
      <c r="H97" s="186"/>
    </row>
    <row r="98" spans="6:8" x14ac:dyDescent="0.2">
      <c r="F98" s="143"/>
      <c r="G98" s="33"/>
      <c r="H98" s="186"/>
    </row>
    <row r="99" spans="6:8" x14ac:dyDescent="0.2">
      <c r="F99" s="143"/>
      <c r="G99" s="33"/>
      <c r="H99" s="186"/>
    </row>
    <row r="100" spans="6:8" x14ac:dyDescent="0.2">
      <c r="F100" s="143"/>
      <c r="G100" s="33"/>
      <c r="H100" s="186"/>
    </row>
    <row r="101" spans="6:8" x14ac:dyDescent="0.2">
      <c r="F101" s="143"/>
      <c r="G101" s="33"/>
      <c r="H101" s="186"/>
    </row>
    <row r="102" spans="6:8" x14ac:dyDescent="0.2">
      <c r="F102" s="143"/>
      <c r="G102" s="33"/>
      <c r="H102" s="186"/>
    </row>
    <row r="103" spans="6:8" x14ac:dyDescent="0.2">
      <c r="F103" s="143"/>
      <c r="G103" s="33"/>
      <c r="H103" s="186"/>
    </row>
    <row r="104" spans="6:8" x14ac:dyDescent="0.2">
      <c r="F104" s="143"/>
      <c r="G104" s="33"/>
      <c r="H104" s="186"/>
    </row>
    <row r="105" spans="6:8" x14ac:dyDescent="0.2">
      <c r="F105" s="143"/>
      <c r="G105" s="33"/>
      <c r="H105" s="186"/>
    </row>
    <row r="106" spans="6:8" x14ac:dyDescent="0.2">
      <c r="F106" s="143"/>
      <c r="G106" s="33"/>
      <c r="H106" s="186"/>
    </row>
    <row r="107" spans="6:8" x14ac:dyDescent="0.2">
      <c r="F107" s="143"/>
      <c r="G107" s="33"/>
      <c r="H107" s="186"/>
    </row>
    <row r="108" spans="6:8" x14ac:dyDescent="0.2">
      <c r="F108" s="143"/>
      <c r="G108" s="33"/>
      <c r="H108" s="186"/>
    </row>
    <row r="109" spans="6:8" x14ac:dyDescent="0.2">
      <c r="F109" s="143"/>
      <c r="G109" s="33"/>
      <c r="H109" s="186"/>
    </row>
    <row r="110" spans="6:8" x14ac:dyDescent="0.2">
      <c r="F110" s="143"/>
      <c r="G110" s="33"/>
      <c r="H110" s="186"/>
    </row>
    <row r="111" spans="6:8" x14ac:dyDescent="0.2">
      <c r="F111" s="143"/>
      <c r="G111" s="33"/>
      <c r="H111" s="186"/>
    </row>
    <row r="112" spans="6:8" x14ac:dyDescent="0.2">
      <c r="F112" s="143"/>
      <c r="G112" s="33"/>
      <c r="H112" s="186"/>
    </row>
    <row r="113" spans="6:8" x14ac:dyDescent="0.2">
      <c r="F113" s="143"/>
      <c r="G113" s="33"/>
      <c r="H113" s="186"/>
    </row>
    <row r="114" spans="6:8" x14ac:dyDescent="0.2">
      <c r="F114" s="143"/>
      <c r="G114" s="33"/>
      <c r="H114" s="186"/>
    </row>
    <row r="115" spans="6:8" x14ac:dyDescent="0.2">
      <c r="F115" s="143"/>
      <c r="G115" s="33"/>
      <c r="H115" s="186"/>
    </row>
    <row r="116" spans="6:8" x14ac:dyDescent="0.2">
      <c r="F116" s="143"/>
      <c r="G116" s="33"/>
      <c r="H116" s="186"/>
    </row>
    <row r="117" spans="6:8" x14ac:dyDescent="0.2">
      <c r="F117" s="143"/>
      <c r="G117" s="33"/>
      <c r="H117" s="186"/>
    </row>
    <row r="118" spans="6:8" x14ac:dyDescent="0.2">
      <c r="F118" s="143"/>
      <c r="G118" s="33"/>
      <c r="H118" s="186"/>
    </row>
    <row r="119" spans="6:8" x14ac:dyDescent="0.2">
      <c r="F119" s="143"/>
      <c r="G119" s="33"/>
      <c r="H119" s="186"/>
    </row>
    <row r="120" spans="6:8" x14ac:dyDescent="0.2">
      <c r="F120" s="143"/>
      <c r="G120" s="33"/>
      <c r="H120" s="186"/>
    </row>
    <row r="121" spans="6:8" x14ac:dyDescent="0.2">
      <c r="F121" s="143"/>
      <c r="G121" s="33"/>
      <c r="H121" s="186"/>
    </row>
    <row r="122" spans="6:8" x14ac:dyDescent="0.2">
      <c r="F122" s="143"/>
      <c r="G122" s="33"/>
      <c r="H122" s="186"/>
    </row>
    <row r="123" spans="6:8" x14ac:dyDescent="0.2">
      <c r="F123" s="143"/>
      <c r="G123" s="33"/>
      <c r="H123" s="186"/>
    </row>
    <row r="124" spans="6:8" x14ac:dyDescent="0.2">
      <c r="F124" s="143"/>
      <c r="G124" s="33"/>
      <c r="H124" s="186"/>
    </row>
    <row r="125" spans="6:8" x14ac:dyDescent="0.2">
      <c r="F125" s="143"/>
      <c r="G125" s="33"/>
      <c r="H125" s="186"/>
    </row>
    <row r="126" spans="6:8" x14ac:dyDescent="0.2">
      <c r="F126" s="143"/>
      <c r="G126" s="33"/>
      <c r="H126" s="186"/>
    </row>
    <row r="127" spans="6:8" x14ac:dyDescent="0.2">
      <c r="F127" s="143"/>
      <c r="G127" s="33"/>
      <c r="H127" s="186"/>
    </row>
    <row r="128" spans="6:8" x14ac:dyDescent="0.2">
      <c r="F128" s="143"/>
      <c r="G128" s="33"/>
      <c r="H128" s="186"/>
    </row>
    <row r="129" spans="6:8" x14ac:dyDescent="0.2">
      <c r="F129" s="143"/>
      <c r="G129" s="33"/>
      <c r="H129" s="186"/>
    </row>
    <row r="130" spans="6:8" x14ac:dyDescent="0.2">
      <c r="F130" s="143"/>
      <c r="G130" s="33"/>
      <c r="H130" s="186"/>
    </row>
    <row r="131" spans="6:8" x14ac:dyDescent="0.2">
      <c r="F131" s="143"/>
      <c r="G131" s="33"/>
      <c r="H131" s="186"/>
    </row>
    <row r="132" spans="6:8" x14ac:dyDescent="0.2">
      <c r="F132" s="143"/>
      <c r="G132" s="33"/>
      <c r="H132" s="186"/>
    </row>
    <row r="133" spans="6:8" x14ac:dyDescent="0.2">
      <c r="F133" s="143"/>
      <c r="G133" s="33"/>
      <c r="H133" s="186"/>
    </row>
    <row r="134" spans="6:8" x14ac:dyDescent="0.2">
      <c r="F134" s="143"/>
      <c r="G134" s="33"/>
      <c r="H134" s="186"/>
    </row>
    <row r="135" spans="6:8" x14ac:dyDescent="0.2">
      <c r="F135" s="143"/>
      <c r="G135" s="33"/>
      <c r="H135" s="186"/>
    </row>
    <row r="136" spans="6:8" x14ac:dyDescent="0.2">
      <c r="F136" s="143"/>
      <c r="G136" s="33"/>
      <c r="H136" s="186"/>
    </row>
    <row r="137" spans="6:8" x14ac:dyDescent="0.2">
      <c r="F137" s="143"/>
      <c r="G137" s="33"/>
      <c r="H137" s="186"/>
    </row>
    <row r="138" spans="6:8" x14ac:dyDescent="0.2">
      <c r="F138" s="143"/>
      <c r="G138" s="33"/>
      <c r="H138" s="186"/>
    </row>
    <row r="139" spans="6:8" x14ac:dyDescent="0.2">
      <c r="F139" s="143"/>
      <c r="G139" s="33"/>
      <c r="H139" s="186"/>
    </row>
    <row r="140" spans="6:8" x14ac:dyDescent="0.2">
      <c r="F140" s="143"/>
      <c r="G140" s="33"/>
      <c r="H140" s="186"/>
    </row>
    <row r="141" spans="6:8" x14ac:dyDescent="0.2">
      <c r="F141" s="143"/>
      <c r="G141" s="33"/>
      <c r="H141" s="186"/>
    </row>
    <row r="142" spans="6:8" x14ac:dyDescent="0.2">
      <c r="F142" s="143"/>
      <c r="G142" s="33"/>
      <c r="H142" s="186"/>
    </row>
    <row r="143" spans="6:8" x14ac:dyDescent="0.2">
      <c r="F143" s="143"/>
      <c r="G143" s="33"/>
      <c r="H143" s="186"/>
    </row>
    <row r="144" spans="6:8" x14ac:dyDescent="0.2">
      <c r="F144" s="143"/>
      <c r="G144" s="33"/>
      <c r="H144" s="186"/>
    </row>
    <row r="145" spans="6:8" x14ac:dyDescent="0.2">
      <c r="F145" s="143"/>
      <c r="G145" s="33"/>
      <c r="H145" s="186"/>
    </row>
    <row r="146" spans="6:8" x14ac:dyDescent="0.2">
      <c r="F146" s="143"/>
      <c r="G146" s="33"/>
      <c r="H146" s="186"/>
    </row>
    <row r="147" spans="6:8" x14ac:dyDescent="0.2">
      <c r="F147" s="143"/>
      <c r="G147" s="33"/>
      <c r="H147" s="186"/>
    </row>
    <row r="148" spans="6:8" x14ac:dyDescent="0.2">
      <c r="F148" s="143"/>
      <c r="G148" s="33"/>
      <c r="H148" s="186"/>
    </row>
    <row r="149" spans="6:8" x14ac:dyDescent="0.2">
      <c r="F149" s="143"/>
      <c r="G149" s="33"/>
      <c r="H149" s="186"/>
    </row>
    <row r="150" spans="6:8" x14ac:dyDescent="0.2">
      <c r="F150" s="143"/>
      <c r="G150" s="33"/>
      <c r="H150" s="186"/>
    </row>
    <row r="151" spans="6:8" x14ac:dyDescent="0.2">
      <c r="F151" s="143"/>
      <c r="G151" s="33"/>
      <c r="H151" s="186"/>
    </row>
    <row r="152" spans="6:8" x14ac:dyDescent="0.2">
      <c r="F152" s="143"/>
      <c r="G152" s="33"/>
      <c r="H152" s="186"/>
    </row>
    <row r="153" spans="6:8" x14ac:dyDescent="0.2">
      <c r="F153" s="143"/>
      <c r="G153" s="33"/>
      <c r="H153" s="186"/>
    </row>
    <row r="154" spans="6:8" x14ac:dyDescent="0.2">
      <c r="F154" s="143"/>
      <c r="G154" s="33"/>
      <c r="H154" s="186"/>
    </row>
    <row r="155" spans="6:8" x14ac:dyDescent="0.2">
      <c r="F155" s="143"/>
      <c r="G155" s="33"/>
      <c r="H155" s="186"/>
    </row>
    <row r="156" spans="6:8" x14ac:dyDescent="0.2">
      <c r="F156" s="143"/>
      <c r="G156" s="33"/>
      <c r="H156" s="186"/>
    </row>
    <row r="157" spans="6:8" x14ac:dyDescent="0.2">
      <c r="F157" s="143"/>
      <c r="G157" s="33"/>
      <c r="H157" s="186"/>
    </row>
    <row r="158" spans="6:8" x14ac:dyDescent="0.2">
      <c r="F158" s="143"/>
      <c r="G158" s="33"/>
      <c r="H158" s="186"/>
    </row>
    <row r="159" spans="6:8" x14ac:dyDescent="0.2">
      <c r="F159" s="143"/>
      <c r="G159" s="33"/>
      <c r="H159" s="186"/>
    </row>
    <row r="160" spans="6:8" x14ac:dyDescent="0.2">
      <c r="F160" s="143"/>
      <c r="G160" s="33"/>
      <c r="H160" s="186"/>
    </row>
    <row r="161" spans="6:8" x14ac:dyDescent="0.2">
      <c r="F161" s="143"/>
      <c r="G161" s="33"/>
      <c r="H161" s="186"/>
    </row>
    <row r="162" spans="6:8" x14ac:dyDescent="0.2">
      <c r="F162" s="143"/>
      <c r="G162" s="33"/>
      <c r="H162" s="186"/>
    </row>
    <row r="163" spans="6:8" x14ac:dyDescent="0.2">
      <c r="F163" s="143"/>
      <c r="G163" s="33"/>
      <c r="H163" s="186"/>
    </row>
    <row r="164" spans="6:8" x14ac:dyDescent="0.2">
      <c r="F164" s="143"/>
      <c r="G164" s="33"/>
      <c r="H164" s="186"/>
    </row>
    <row r="165" spans="6:8" x14ac:dyDescent="0.2">
      <c r="F165" s="143"/>
      <c r="G165" s="33"/>
      <c r="H165" s="186"/>
    </row>
    <row r="166" spans="6:8" x14ac:dyDescent="0.2">
      <c r="F166" s="143"/>
      <c r="G166" s="33"/>
      <c r="H166" s="186"/>
    </row>
    <row r="167" spans="6:8" x14ac:dyDescent="0.2">
      <c r="F167" s="143"/>
      <c r="G167" s="33"/>
      <c r="H167" s="186"/>
    </row>
    <row r="168" spans="6:8" x14ac:dyDescent="0.2">
      <c r="F168" s="143"/>
      <c r="G168" s="33"/>
      <c r="H168" s="186"/>
    </row>
    <row r="169" spans="6:8" x14ac:dyDescent="0.2">
      <c r="F169" s="143"/>
      <c r="G169" s="33"/>
      <c r="H169" s="186"/>
    </row>
    <row r="170" spans="6:8" x14ac:dyDescent="0.2">
      <c r="F170" s="143"/>
      <c r="G170" s="33"/>
      <c r="H170" s="186"/>
    </row>
    <row r="171" spans="6:8" x14ac:dyDescent="0.2">
      <c r="F171" s="143"/>
      <c r="G171" s="33"/>
      <c r="H171" s="186"/>
    </row>
    <row r="172" spans="6:8" x14ac:dyDescent="0.2">
      <c r="F172" s="143"/>
      <c r="G172" s="33"/>
      <c r="H172" s="186"/>
    </row>
    <row r="173" spans="6:8" x14ac:dyDescent="0.2">
      <c r="F173" s="143"/>
      <c r="G173" s="33"/>
      <c r="H173" s="186"/>
    </row>
    <row r="174" spans="6:8" x14ac:dyDescent="0.2">
      <c r="F174" s="143"/>
      <c r="G174" s="33"/>
      <c r="H174" s="186"/>
    </row>
    <row r="175" spans="6:8" x14ac:dyDescent="0.2">
      <c r="F175" s="143"/>
      <c r="G175" s="33"/>
      <c r="H175" s="186"/>
    </row>
    <row r="176" spans="6:8" x14ac:dyDescent="0.2">
      <c r="F176" s="143"/>
      <c r="G176" s="33"/>
      <c r="H176" s="186"/>
    </row>
    <row r="177" spans="6:8" x14ac:dyDescent="0.2">
      <c r="F177" s="143"/>
      <c r="G177" s="33"/>
      <c r="H177" s="186"/>
    </row>
    <row r="178" spans="6:8" x14ac:dyDescent="0.2">
      <c r="F178" s="143"/>
      <c r="G178" s="33"/>
      <c r="H178" s="186"/>
    </row>
    <row r="179" spans="6:8" x14ac:dyDescent="0.2">
      <c r="F179" s="143"/>
      <c r="G179" s="33"/>
      <c r="H179" s="186"/>
    </row>
    <row r="180" spans="6:8" x14ac:dyDescent="0.2">
      <c r="F180" s="143"/>
      <c r="G180" s="33"/>
      <c r="H180" s="186"/>
    </row>
    <row r="181" spans="6:8" x14ac:dyDescent="0.2">
      <c r="F181" s="143"/>
      <c r="G181" s="33"/>
      <c r="H181" s="186"/>
    </row>
    <row r="182" spans="6:8" x14ac:dyDescent="0.2">
      <c r="F182" s="143"/>
      <c r="G182" s="33"/>
      <c r="H182" s="186"/>
    </row>
    <row r="183" spans="6:8" x14ac:dyDescent="0.2">
      <c r="F183" s="143"/>
      <c r="G183" s="33"/>
      <c r="H183" s="186"/>
    </row>
    <row r="184" spans="6:8" x14ac:dyDescent="0.2">
      <c r="F184" s="143"/>
      <c r="G184" s="33"/>
      <c r="H184" s="186"/>
    </row>
    <row r="185" spans="6:8" x14ac:dyDescent="0.2">
      <c r="F185" s="143"/>
      <c r="G185" s="33"/>
      <c r="H185" s="186"/>
    </row>
    <row r="186" spans="6:8" x14ac:dyDescent="0.2">
      <c r="F186" s="143"/>
      <c r="G186" s="33"/>
      <c r="H186" s="186"/>
    </row>
    <row r="187" spans="6:8" x14ac:dyDescent="0.2">
      <c r="F187" s="143"/>
      <c r="G187" s="33"/>
      <c r="H187" s="186"/>
    </row>
    <row r="188" spans="6:8" x14ac:dyDescent="0.2">
      <c r="F188" s="143"/>
      <c r="G188" s="33"/>
      <c r="H188" s="186"/>
    </row>
    <row r="189" spans="6:8" x14ac:dyDescent="0.2">
      <c r="F189" s="143"/>
      <c r="G189" s="33"/>
      <c r="H189" s="186"/>
    </row>
    <row r="190" spans="6:8" x14ac:dyDescent="0.2">
      <c r="F190" s="143"/>
      <c r="G190" s="33"/>
      <c r="H190" s="186"/>
    </row>
    <row r="191" spans="6:8" x14ac:dyDescent="0.2">
      <c r="F191" s="143"/>
      <c r="G191" s="33"/>
      <c r="H191" s="186"/>
    </row>
    <row r="192" spans="6:8" x14ac:dyDescent="0.2">
      <c r="F192" s="143"/>
      <c r="G192" s="33"/>
      <c r="H192" s="186"/>
    </row>
    <row r="193" spans="6:8" x14ac:dyDescent="0.2">
      <c r="F193" s="143"/>
      <c r="G193" s="33"/>
      <c r="H193" s="186"/>
    </row>
    <row r="194" spans="6:8" x14ac:dyDescent="0.2">
      <c r="F194" s="143"/>
      <c r="G194" s="33"/>
      <c r="H194" s="186"/>
    </row>
    <row r="195" spans="6:8" x14ac:dyDescent="0.2">
      <c r="F195" s="143"/>
      <c r="G195" s="33"/>
      <c r="H195" s="186"/>
    </row>
    <row r="196" spans="6:8" x14ac:dyDescent="0.2">
      <c r="F196" s="143"/>
      <c r="G196" s="33"/>
      <c r="H196" s="186"/>
    </row>
    <row r="197" spans="6:8" x14ac:dyDescent="0.2">
      <c r="F197" s="143"/>
      <c r="G197" s="33"/>
      <c r="H197" s="186"/>
    </row>
    <row r="198" spans="6:8" x14ac:dyDescent="0.2">
      <c r="F198" s="143"/>
      <c r="G198" s="33"/>
      <c r="H198" s="186"/>
    </row>
    <row r="199" spans="6:8" x14ac:dyDescent="0.2">
      <c r="F199" s="143"/>
      <c r="G199" s="33"/>
      <c r="H199" s="186"/>
    </row>
    <row r="200" spans="6:8" x14ac:dyDescent="0.2">
      <c r="F200" s="143"/>
      <c r="G200" s="33"/>
      <c r="H200" s="186"/>
    </row>
    <row r="201" spans="6:8" x14ac:dyDescent="0.2">
      <c r="F201" s="143"/>
      <c r="G201" s="33"/>
      <c r="H201" s="186"/>
    </row>
    <row r="202" spans="6:8" x14ac:dyDescent="0.2">
      <c r="F202" s="143"/>
      <c r="G202" s="33"/>
      <c r="H202" s="186"/>
    </row>
    <row r="203" spans="6:8" x14ac:dyDescent="0.2">
      <c r="F203" s="143"/>
      <c r="G203" s="33"/>
      <c r="H203" s="186"/>
    </row>
    <row r="204" spans="6:8" x14ac:dyDescent="0.2">
      <c r="F204" s="143"/>
      <c r="G204" s="33"/>
      <c r="H204" s="186"/>
    </row>
    <row r="205" spans="6:8" x14ac:dyDescent="0.2">
      <c r="F205" s="143"/>
      <c r="G205" s="33"/>
      <c r="H205" s="186"/>
    </row>
    <row r="206" spans="6:8" x14ac:dyDescent="0.2">
      <c r="F206" s="143"/>
      <c r="G206" s="33"/>
      <c r="H206" s="186"/>
    </row>
    <row r="207" spans="6:8" x14ac:dyDescent="0.2">
      <c r="F207" s="143"/>
      <c r="G207" s="33"/>
      <c r="H207" s="186"/>
    </row>
    <row r="208" spans="6:8" x14ac:dyDescent="0.2">
      <c r="F208" s="143"/>
      <c r="G208" s="33"/>
      <c r="H208" s="186"/>
    </row>
    <row r="209" spans="6:8" x14ac:dyDescent="0.2">
      <c r="F209" s="143"/>
      <c r="G209" s="33"/>
      <c r="H209" s="186"/>
    </row>
    <row r="210" spans="6:8" x14ac:dyDescent="0.2">
      <c r="F210" s="143"/>
      <c r="G210" s="33"/>
      <c r="H210" s="186"/>
    </row>
    <row r="211" spans="6:8" x14ac:dyDescent="0.2">
      <c r="F211" s="143"/>
      <c r="G211" s="33"/>
      <c r="H211" s="186"/>
    </row>
    <row r="212" spans="6:8" x14ac:dyDescent="0.2">
      <c r="F212" s="143"/>
      <c r="G212" s="33"/>
      <c r="H212" s="186"/>
    </row>
    <row r="213" spans="6:8" x14ac:dyDescent="0.2">
      <c r="F213" s="143"/>
      <c r="G213" s="33"/>
      <c r="H213" s="186"/>
    </row>
    <row r="214" spans="6:8" x14ac:dyDescent="0.2">
      <c r="F214" s="143"/>
      <c r="G214" s="33"/>
      <c r="H214" s="186"/>
    </row>
    <row r="215" spans="6:8" x14ac:dyDescent="0.2">
      <c r="F215" s="143"/>
      <c r="G215" s="33"/>
      <c r="H215" s="186"/>
    </row>
    <row r="216" spans="6:8" x14ac:dyDescent="0.2">
      <c r="F216" s="143"/>
      <c r="G216" s="33"/>
      <c r="H216" s="186"/>
    </row>
    <row r="217" spans="6:8" x14ac:dyDescent="0.2">
      <c r="F217" s="143"/>
      <c r="G217" s="33"/>
      <c r="H217" s="186"/>
    </row>
    <row r="218" spans="6:8" x14ac:dyDescent="0.2">
      <c r="F218" s="143"/>
      <c r="G218" s="33"/>
      <c r="H218" s="186"/>
    </row>
    <row r="219" spans="6:8" x14ac:dyDescent="0.2">
      <c r="F219" s="143"/>
      <c r="G219" s="33"/>
      <c r="H219" s="186"/>
    </row>
    <row r="220" spans="6:8" x14ac:dyDescent="0.2">
      <c r="F220" s="143"/>
      <c r="G220" s="33"/>
      <c r="H220" s="186"/>
    </row>
    <row r="221" spans="6:8" x14ac:dyDescent="0.2">
      <c r="F221" s="143"/>
      <c r="G221" s="33"/>
      <c r="H221" s="186"/>
    </row>
    <row r="222" spans="6:8" x14ac:dyDescent="0.2">
      <c r="F222" s="143"/>
      <c r="G222" s="33"/>
      <c r="H222" s="186"/>
    </row>
    <row r="223" spans="6:8" x14ac:dyDescent="0.2">
      <c r="F223" s="143"/>
      <c r="G223" s="33"/>
      <c r="H223" s="186"/>
    </row>
    <row r="224" spans="6:8" x14ac:dyDescent="0.2">
      <c r="F224" s="143"/>
      <c r="G224" s="33"/>
      <c r="H224" s="186"/>
    </row>
    <row r="225" spans="6:8" x14ac:dyDescent="0.2">
      <c r="F225" s="143"/>
      <c r="G225" s="33"/>
      <c r="H225" s="186"/>
    </row>
    <row r="226" spans="6:8" x14ac:dyDescent="0.2">
      <c r="F226" s="143"/>
      <c r="G226" s="33"/>
      <c r="H226" s="186"/>
    </row>
    <row r="227" spans="6:8" x14ac:dyDescent="0.2">
      <c r="F227" s="143"/>
      <c r="G227" s="33"/>
      <c r="H227" s="186"/>
    </row>
    <row r="228" spans="6:8" x14ac:dyDescent="0.2">
      <c r="F228" s="143"/>
      <c r="G228" s="33"/>
      <c r="H228" s="186"/>
    </row>
    <row r="229" spans="6:8" x14ac:dyDescent="0.2">
      <c r="F229" s="143"/>
      <c r="G229" s="33"/>
      <c r="H229" s="186"/>
    </row>
    <row r="230" spans="6:8" x14ac:dyDescent="0.2">
      <c r="F230" s="143"/>
      <c r="G230" s="33"/>
      <c r="H230" s="186"/>
    </row>
    <row r="231" spans="6:8" x14ac:dyDescent="0.2">
      <c r="F231" s="143"/>
      <c r="G231" s="33"/>
      <c r="H231" s="186"/>
    </row>
    <row r="232" spans="6:8" x14ac:dyDescent="0.2">
      <c r="F232" s="143"/>
      <c r="G232" s="33"/>
      <c r="H232" s="186"/>
    </row>
    <row r="233" spans="6:8" x14ac:dyDescent="0.2">
      <c r="F233" s="143"/>
      <c r="G233" s="33"/>
      <c r="H233" s="186"/>
    </row>
    <row r="234" spans="6:8" x14ac:dyDescent="0.2">
      <c r="F234" s="143"/>
      <c r="G234" s="33"/>
      <c r="H234" s="186"/>
    </row>
    <row r="235" spans="6:8" x14ac:dyDescent="0.2">
      <c r="F235" s="143"/>
      <c r="G235" s="33"/>
      <c r="H235" s="186"/>
    </row>
    <row r="236" spans="6:8" x14ac:dyDescent="0.2">
      <c r="F236" s="143"/>
      <c r="G236" s="33"/>
      <c r="H236" s="186"/>
    </row>
    <row r="237" spans="6:8" x14ac:dyDescent="0.2">
      <c r="F237" s="143"/>
      <c r="G237" s="33"/>
      <c r="H237" s="186"/>
    </row>
    <row r="238" spans="6:8" x14ac:dyDescent="0.2">
      <c r="F238" s="143"/>
      <c r="G238" s="33"/>
      <c r="H238" s="186"/>
    </row>
    <row r="239" spans="6:8" x14ac:dyDescent="0.2">
      <c r="F239" s="143"/>
      <c r="G239" s="33"/>
      <c r="H239" s="186"/>
    </row>
    <row r="240" spans="6:8" x14ac:dyDescent="0.2">
      <c r="F240" s="143"/>
      <c r="G240" s="33"/>
      <c r="H240" s="186"/>
    </row>
    <row r="241" spans="6:8" x14ac:dyDescent="0.2">
      <c r="F241" s="143"/>
      <c r="G241" s="33"/>
      <c r="H241" s="186"/>
    </row>
    <row r="242" spans="6:8" x14ac:dyDescent="0.2">
      <c r="F242" s="143"/>
      <c r="G242" s="33"/>
      <c r="H242" s="186"/>
    </row>
    <row r="243" spans="6:8" x14ac:dyDescent="0.2">
      <c r="F243" s="143"/>
      <c r="G243" s="33"/>
      <c r="H243" s="186"/>
    </row>
    <row r="244" spans="6:8" x14ac:dyDescent="0.2">
      <c r="F244" s="143"/>
      <c r="G244" s="33"/>
      <c r="H244" s="186"/>
    </row>
    <row r="245" spans="6:8" x14ac:dyDescent="0.2">
      <c r="F245" s="143"/>
      <c r="G245" s="33"/>
      <c r="H245" s="186"/>
    </row>
    <row r="246" spans="6:8" x14ac:dyDescent="0.2">
      <c r="F246" s="143"/>
      <c r="G246" s="33"/>
      <c r="H246" s="186"/>
    </row>
    <row r="247" spans="6:8" x14ac:dyDescent="0.2">
      <c r="F247" s="143"/>
      <c r="G247" s="33"/>
      <c r="H247" s="186"/>
    </row>
    <row r="248" spans="6:8" x14ac:dyDescent="0.2">
      <c r="F248" s="143"/>
      <c r="G248" s="33"/>
      <c r="H248" s="186"/>
    </row>
    <row r="249" spans="6:8" x14ac:dyDescent="0.2">
      <c r="F249" s="143"/>
      <c r="G249" s="33"/>
      <c r="H249" s="186"/>
    </row>
    <row r="250" spans="6:8" x14ac:dyDescent="0.2">
      <c r="F250" s="143"/>
      <c r="G250" s="33"/>
      <c r="H250" s="186"/>
    </row>
    <row r="251" spans="6:8" x14ac:dyDescent="0.2">
      <c r="F251" s="143"/>
      <c r="G251" s="33"/>
      <c r="H251" s="186"/>
    </row>
    <row r="252" spans="6:8" x14ac:dyDescent="0.2">
      <c r="F252" s="143"/>
      <c r="G252" s="33"/>
      <c r="H252" s="186"/>
    </row>
    <row r="253" spans="6:8" x14ac:dyDescent="0.2">
      <c r="F253" s="143"/>
      <c r="G253" s="33"/>
      <c r="H253" s="186"/>
    </row>
    <row r="254" spans="6:8" x14ac:dyDescent="0.2">
      <c r="F254" s="143"/>
      <c r="G254" s="33"/>
      <c r="H254" s="186"/>
    </row>
    <row r="255" spans="6:8" x14ac:dyDescent="0.2">
      <c r="F255" s="143"/>
      <c r="G255" s="33"/>
      <c r="H255" s="186"/>
    </row>
    <row r="256" spans="6:8" x14ac:dyDescent="0.2">
      <c r="F256" s="143"/>
      <c r="G256" s="33"/>
      <c r="H256" s="186"/>
    </row>
    <row r="257" spans="6:8" x14ac:dyDescent="0.2">
      <c r="F257" s="143"/>
      <c r="G257" s="33"/>
      <c r="H257" s="186"/>
    </row>
    <row r="258" spans="6:8" x14ac:dyDescent="0.2">
      <c r="F258" s="143"/>
      <c r="G258" s="33"/>
      <c r="H258" s="186"/>
    </row>
    <row r="259" spans="6:8" x14ac:dyDescent="0.2">
      <c r="F259" s="143"/>
      <c r="G259" s="33"/>
      <c r="H259" s="186"/>
    </row>
    <row r="260" spans="6:8" x14ac:dyDescent="0.2">
      <c r="F260" s="143"/>
      <c r="G260" s="33"/>
      <c r="H260" s="186"/>
    </row>
    <row r="261" spans="6:8" x14ac:dyDescent="0.2">
      <c r="F261" s="143"/>
      <c r="G261" s="33"/>
      <c r="H261" s="186"/>
    </row>
    <row r="262" spans="6:8" x14ac:dyDescent="0.2">
      <c r="F262" s="143"/>
      <c r="G262" s="33"/>
      <c r="H262" s="186"/>
    </row>
    <row r="263" spans="6:8" x14ac:dyDescent="0.2">
      <c r="F263" s="143"/>
      <c r="G263" s="33"/>
      <c r="H263" s="186"/>
    </row>
    <row r="264" spans="6:8" x14ac:dyDescent="0.2">
      <c r="F264" s="143"/>
      <c r="G264" s="33"/>
      <c r="H264" s="186"/>
    </row>
    <row r="265" spans="6:8" x14ac:dyDescent="0.2">
      <c r="F265" s="143"/>
      <c r="G265" s="33"/>
      <c r="H265" s="186"/>
    </row>
    <row r="266" spans="6:8" x14ac:dyDescent="0.2">
      <c r="F266" s="143"/>
      <c r="G266" s="33"/>
      <c r="H266" s="186"/>
    </row>
    <row r="267" spans="6:8" x14ac:dyDescent="0.2">
      <c r="F267" s="143"/>
      <c r="G267" s="33"/>
      <c r="H267" s="186"/>
    </row>
    <row r="268" spans="6:8" x14ac:dyDescent="0.2">
      <c r="F268" s="143"/>
      <c r="G268" s="33"/>
      <c r="H268" s="186"/>
    </row>
    <row r="269" spans="6:8" x14ac:dyDescent="0.2">
      <c r="F269" s="143"/>
      <c r="G269" s="33"/>
      <c r="H269" s="186"/>
    </row>
    <row r="270" spans="6:8" x14ac:dyDescent="0.2">
      <c r="F270" s="143"/>
      <c r="G270" s="33"/>
      <c r="H270" s="186"/>
    </row>
    <row r="271" spans="6:8" x14ac:dyDescent="0.2">
      <c r="F271" s="143"/>
      <c r="G271" s="33"/>
      <c r="H271" s="186"/>
    </row>
    <row r="272" spans="6:8" x14ac:dyDescent="0.2">
      <c r="F272" s="143"/>
      <c r="G272" s="33"/>
      <c r="H272" s="186"/>
    </row>
    <row r="273" spans="6:8" x14ac:dyDescent="0.2">
      <c r="F273" s="143"/>
      <c r="G273" s="33"/>
      <c r="H273" s="186"/>
    </row>
    <row r="274" spans="6:8" x14ac:dyDescent="0.2">
      <c r="F274" s="143"/>
      <c r="G274" s="33"/>
      <c r="H274" s="186"/>
    </row>
    <row r="275" spans="6:8" x14ac:dyDescent="0.2">
      <c r="F275" s="143"/>
      <c r="G275" s="33"/>
      <c r="H275" s="186"/>
    </row>
    <row r="276" spans="6:8" x14ac:dyDescent="0.2">
      <c r="F276" s="143"/>
      <c r="G276" s="33"/>
      <c r="H276" s="186"/>
    </row>
    <row r="277" spans="6:8" x14ac:dyDescent="0.2">
      <c r="F277" s="143"/>
      <c r="G277" s="33"/>
      <c r="H277" s="186"/>
    </row>
    <row r="278" spans="6:8" x14ac:dyDescent="0.2">
      <c r="F278" s="143"/>
      <c r="G278" s="33"/>
      <c r="H278" s="186"/>
    </row>
    <row r="279" spans="6:8" x14ac:dyDescent="0.2">
      <c r="F279" s="143"/>
      <c r="G279" s="33"/>
      <c r="H279" s="186"/>
    </row>
    <row r="280" spans="6:8" x14ac:dyDescent="0.2">
      <c r="F280" s="143"/>
      <c r="G280" s="33"/>
      <c r="H280" s="186"/>
    </row>
    <row r="281" spans="6:8" x14ac:dyDescent="0.2">
      <c r="F281" s="143"/>
      <c r="G281" s="33"/>
      <c r="H281" s="186"/>
    </row>
    <row r="282" spans="6:8" x14ac:dyDescent="0.2">
      <c r="F282" s="143"/>
      <c r="G282" s="33"/>
      <c r="H282" s="186"/>
    </row>
    <row r="283" spans="6:8" x14ac:dyDescent="0.2">
      <c r="F283" s="143"/>
      <c r="G283" s="33"/>
      <c r="H283" s="186"/>
    </row>
    <row r="284" spans="6:8" x14ac:dyDescent="0.2">
      <c r="F284" s="143"/>
      <c r="G284" s="33"/>
      <c r="H284" s="186"/>
    </row>
    <row r="285" spans="6:8" x14ac:dyDescent="0.2">
      <c r="F285" s="143"/>
      <c r="G285" s="33"/>
      <c r="H285" s="186"/>
    </row>
    <row r="286" spans="6:8" x14ac:dyDescent="0.2">
      <c r="F286" s="143"/>
      <c r="G286" s="33"/>
      <c r="H286" s="186"/>
    </row>
    <row r="287" spans="6:8" x14ac:dyDescent="0.2">
      <c r="F287" s="143"/>
      <c r="G287" s="33"/>
      <c r="H287" s="186"/>
    </row>
    <row r="288" spans="6:8" x14ac:dyDescent="0.2">
      <c r="F288" s="143"/>
      <c r="G288" s="33"/>
      <c r="H288" s="186"/>
    </row>
    <row r="289" spans="6:8" x14ac:dyDescent="0.2">
      <c r="F289" s="143"/>
      <c r="G289" s="33"/>
      <c r="H289" s="186"/>
    </row>
    <row r="290" spans="6:8" x14ac:dyDescent="0.2">
      <c r="F290" s="143"/>
      <c r="G290" s="33"/>
      <c r="H290" s="186"/>
    </row>
    <row r="291" spans="6:8" x14ac:dyDescent="0.2">
      <c r="F291" s="143"/>
      <c r="G291" s="33"/>
      <c r="H291" s="186"/>
    </row>
    <row r="292" spans="6:8" x14ac:dyDescent="0.2">
      <c r="F292" s="143"/>
      <c r="G292" s="33"/>
      <c r="H292" s="186"/>
    </row>
    <row r="293" spans="6:8" x14ac:dyDescent="0.2">
      <c r="F293" s="143"/>
      <c r="G293" s="33"/>
      <c r="H293" s="186"/>
    </row>
    <row r="294" spans="6:8" x14ac:dyDescent="0.2">
      <c r="F294" s="143"/>
      <c r="G294" s="33"/>
      <c r="H294" s="186"/>
    </row>
    <row r="295" spans="6:8" x14ac:dyDescent="0.2">
      <c r="F295" s="143"/>
      <c r="G295" s="33"/>
      <c r="H295" s="186"/>
    </row>
    <row r="296" spans="6:8" x14ac:dyDescent="0.2">
      <c r="F296" s="143"/>
      <c r="G296" s="33"/>
      <c r="H296" s="186"/>
    </row>
    <row r="297" spans="6:8" x14ac:dyDescent="0.2">
      <c r="F297" s="143"/>
      <c r="G297" s="33"/>
      <c r="H297" s="186"/>
    </row>
    <row r="298" spans="6:8" x14ac:dyDescent="0.2">
      <c r="F298" s="143"/>
      <c r="G298" s="33"/>
      <c r="H298" s="186"/>
    </row>
    <row r="299" spans="6:8" x14ac:dyDescent="0.2">
      <c r="F299" s="143"/>
      <c r="G299" s="33"/>
      <c r="H299" s="186"/>
    </row>
    <row r="300" spans="6:8" x14ac:dyDescent="0.2">
      <c r="F300" s="143"/>
      <c r="G300" s="33"/>
      <c r="H300" s="186"/>
    </row>
    <row r="301" spans="6:8" x14ac:dyDescent="0.2">
      <c r="F301" s="143"/>
      <c r="G301" s="33"/>
      <c r="H301" s="186"/>
    </row>
    <row r="302" spans="6:8" x14ac:dyDescent="0.2">
      <c r="F302" s="143"/>
      <c r="G302" s="33"/>
      <c r="H302" s="186"/>
    </row>
    <row r="303" spans="6:8" x14ac:dyDescent="0.2">
      <c r="F303" s="143"/>
      <c r="G303" s="33"/>
      <c r="H303" s="186"/>
    </row>
    <row r="304" spans="6:8" x14ac:dyDescent="0.2">
      <c r="F304" s="143"/>
      <c r="G304" s="33"/>
      <c r="H304" s="186"/>
    </row>
    <row r="305" spans="6:8" x14ac:dyDescent="0.2">
      <c r="F305" s="143"/>
      <c r="G305" s="33"/>
      <c r="H305" s="186"/>
    </row>
    <row r="306" spans="6:8" x14ac:dyDescent="0.2">
      <c r="F306" s="143"/>
      <c r="G306" s="33"/>
      <c r="H306" s="186"/>
    </row>
    <row r="307" spans="6:8" x14ac:dyDescent="0.2">
      <c r="F307" s="143"/>
      <c r="G307" s="33"/>
      <c r="H307" s="186"/>
    </row>
    <row r="308" spans="6:8" x14ac:dyDescent="0.2">
      <c r="F308" s="143"/>
      <c r="G308" s="33"/>
      <c r="H308" s="186"/>
    </row>
    <row r="309" spans="6:8" x14ac:dyDescent="0.2">
      <c r="F309" s="143"/>
      <c r="G309" s="33"/>
      <c r="H309" s="186"/>
    </row>
    <row r="310" spans="6:8" x14ac:dyDescent="0.2">
      <c r="F310" s="143"/>
      <c r="G310" s="33"/>
      <c r="H310" s="186"/>
    </row>
    <row r="311" spans="6:8" x14ac:dyDescent="0.2">
      <c r="F311" s="143"/>
      <c r="G311" s="33"/>
      <c r="H311" s="186"/>
    </row>
    <row r="312" spans="6:8" x14ac:dyDescent="0.2">
      <c r="F312" s="143"/>
      <c r="G312" s="33"/>
      <c r="H312" s="186"/>
    </row>
    <row r="313" spans="6:8" x14ac:dyDescent="0.2">
      <c r="F313" s="143"/>
      <c r="G313" s="33"/>
      <c r="H313" s="186"/>
    </row>
    <row r="314" spans="6:8" x14ac:dyDescent="0.2">
      <c r="F314" s="143"/>
      <c r="G314" s="33"/>
      <c r="H314" s="186"/>
    </row>
    <row r="315" spans="6:8" x14ac:dyDescent="0.2">
      <c r="F315" s="143"/>
      <c r="G315" s="33"/>
      <c r="H315" s="186"/>
    </row>
    <row r="316" spans="6:8" x14ac:dyDescent="0.2">
      <c r="F316" s="143"/>
      <c r="G316" s="33"/>
      <c r="H316" s="186"/>
    </row>
    <row r="317" spans="6:8" x14ac:dyDescent="0.2">
      <c r="F317" s="143"/>
      <c r="G317" s="33"/>
      <c r="H317" s="186"/>
    </row>
    <row r="318" spans="6:8" x14ac:dyDescent="0.2">
      <c r="F318" s="143"/>
      <c r="G318" s="33"/>
      <c r="H318" s="186"/>
    </row>
    <row r="319" spans="6:8" x14ac:dyDescent="0.2">
      <c r="F319" s="143"/>
      <c r="G319" s="33"/>
      <c r="H319" s="186"/>
    </row>
    <row r="320" spans="6:8" x14ac:dyDescent="0.2">
      <c r="F320" s="143"/>
      <c r="G320" s="33"/>
      <c r="H320" s="186"/>
    </row>
    <row r="321" spans="6:8" x14ac:dyDescent="0.2">
      <c r="F321" s="143"/>
      <c r="G321" s="33"/>
      <c r="H321" s="186"/>
    </row>
    <row r="322" spans="6:8" x14ac:dyDescent="0.2">
      <c r="F322" s="143"/>
      <c r="G322" s="33"/>
      <c r="H322" s="186"/>
    </row>
    <row r="323" spans="6:8" x14ac:dyDescent="0.2">
      <c r="F323" s="143"/>
      <c r="G323" s="33"/>
      <c r="H323" s="186"/>
    </row>
    <row r="324" spans="6:8" x14ac:dyDescent="0.2">
      <c r="F324" s="143"/>
      <c r="G324" s="33"/>
      <c r="H324" s="186"/>
    </row>
    <row r="325" spans="6:8" x14ac:dyDescent="0.2">
      <c r="F325" s="143"/>
      <c r="G325" s="33"/>
      <c r="H325" s="186"/>
    </row>
    <row r="326" spans="6:8" x14ac:dyDescent="0.2">
      <c r="F326" s="143"/>
      <c r="G326" s="33"/>
      <c r="H326" s="186"/>
    </row>
    <row r="327" spans="6:8" x14ac:dyDescent="0.2">
      <c r="F327" s="143"/>
      <c r="G327" s="33"/>
      <c r="H327" s="186"/>
    </row>
    <row r="328" spans="6:8" x14ac:dyDescent="0.2">
      <c r="F328" s="143"/>
      <c r="G328" s="33"/>
      <c r="H328" s="186"/>
    </row>
    <row r="329" spans="6:8" x14ac:dyDescent="0.2">
      <c r="F329" s="143"/>
      <c r="G329" s="33"/>
      <c r="H329" s="186"/>
    </row>
    <row r="330" spans="6:8" x14ac:dyDescent="0.2">
      <c r="F330" s="143"/>
      <c r="G330" s="33"/>
      <c r="H330" s="186"/>
    </row>
    <row r="331" spans="6:8" x14ac:dyDescent="0.2">
      <c r="F331" s="143"/>
      <c r="G331" s="33"/>
      <c r="H331" s="186"/>
    </row>
    <row r="332" spans="6:8" x14ac:dyDescent="0.2">
      <c r="F332" s="143"/>
      <c r="G332" s="33"/>
      <c r="H332" s="186"/>
    </row>
    <row r="333" spans="6:8" x14ac:dyDescent="0.2">
      <c r="F333" s="143"/>
      <c r="G333" s="33"/>
      <c r="H333" s="186"/>
    </row>
    <row r="334" spans="6:8" x14ac:dyDescent="0.2">
      <c r="F334" s="143"/>
      <c r="G334" s="33"/>
      <c r="H334" s="186"/>
    </row>
    <row r="335" spans="6:8" x14ac:dyDescent="0.2">
      <c r="F335" s="143"/>
      <c r="G335" s="33"/>
      <c r="H335" s="186"/>
    </row>
    <row r="336" spans="6:8" x14ac:dyDescent="0.2">
      <c r="F336" s="143"/>
      <c r="G336" s="33"/>
      <c r="H336" s="186"/>
    </row>
    <row r="337" spans="6:8" x14ac:dyDescent="0.2">
      <c r="F337" s="143"/>
      <c r="G337" s="33"/>
      <c r="H337" s="186"/>
    </row>
    <row r="338" spans="6:8" x14ac:dyDescent="0.2">
      <c r="F338" s="143"/>
      <c r="G338" s="33"/>
      <c r="H338" s="186"/>
    </row>
    <row r="339" spans="6:8" x14ac:dyDescent="0.2">
      <c r="F339" s="143"/>
      <c r="G339" s="33"/>
      <c r="H339" s="186"/>
    </row>
    <row r="340" spans="6:8" x14ac:dyDescent="0.2">
      <c r="F340" s="143"/>
      <c r="G340" s="33"/>
      <c r="H340" s="186"/>
    </row>
    <row r="341" spans="6:8" x14ac:dyDescent="0.2">
      <c r="F341" s="143"/>
      <c r="G341" s="33"/>
      <c r="H341" s="186"/>
    </row>
    <row r="342" spans="6:8" x14ac:dyDescent="0.2">
      <c r="F342" s="143"/>
      <c r="G342" s="33"/>
      <c r="H342" s="186"/>
    </row>
    <row r="343" spans="6:8" x14ac:dyDescent="0.2">
      <c r="F343" s="143"/>
      <c r="G343" s="33"/>
      <c r="H343" s="186"/>
    </row>
    <row r="344" spans="6:8" x14ac:dyDescent="0.2">
      <c r="F344" s="143"/>
      <c r="G344" s="33"/>
      <c r="H344" s="186"/>
    </row>
    <row r="345" spans="6:8" x14ac:dyDescent="0.2">
      <c r="F345" s="143"/>
      <c r="G345" s="33"/>
      <c r="H345" s="186"/>
    </row>
    <row r="346" spans="6:8" x14ac:dyDescent="0.2">
      <c r="F346" s="143"/>
      <c r="G346" s="33"/>
      <c r="H346" s="186"/>
    </row>
    <row r="347" spans="6:8" x14ac:dyDescent="0.2">
      <c r="F347" s="143"/>
      <c r="G347" s="33"/>
      <c r="H347" s="186"/>
    </row>
    <row r="348" spans="6:8" x14ac:dyDescent="0.2">
      <c r="F348" s="143"/>
      <c r="G348" s="33"/>
      <c r="H348" s="186"/>
    </row>
    <row r="349" spans="6:8" x14ac:dyDescent="0.2">
      <c r="F349" s="143"/>
      <c r="G349" s="33"/>
      <c r="H349" s="186"/>
    </row>
    <row r="350" spans="6:8" x14ac:dyDescent="0.2">
      <c r="F350" s="143"/>
      <c r="G350" s="33"/>
      <c r="H350" s="186"/>
    </row>
    <row r="351" spans="6:8" x14ac:dyDescent="0.2">
      <c r="F351" s="143"/>
      <c r="G351" s="33"/>
      <c r="H351" s="186"/>
    </row>
    <row r="352" spans="6:8" x14ac:dyDescent="0.2">
      <c r="F352" s="143"/>
      <c r="G352" s="33"/>
      <c r="H352" s="186"/>
    </row>
    <row r="353" spans="6:8" x14ac:dyDescent="0.2">
      <c r="F353" s="143"/>
      <c r="G353" s="33"/>
      <c r="H353" s="186"/>
    </row>
    <row r="354" spans="6:8" x14ac:dyDescent="0.2">
      <c r="F354" s="143"/>
      <c r="G354" s="33"/>
      <c r="H354" s="186"/>
    </row>
    <row r="355" spans="6:8" x14ac:dyDescent="0.2">
      <c r="F355" s="143"/>
      <c r="G355" s="33"/>
      <c r="H355" s="186"/>
    </row>
    <row r="356" spans="6:8" x14ac:dyDescent="0.2">
      <c r="F356" s="143"/>
      <c r="G356" s="33"/>
      <c r="H356" s="186"/>
    </row>
    <row r="357" spans="6:8" x14ac:dyDescent="0.2">
      <c r="F357" s="143"/>
      <c r="G357" s="33"/>
      <c r="H357" s="186"/>
    </row>
    <row r="358" spans="6:8" x14ac:dyDescent="0.2">
      <c r="F358" s="143"/>
      <c r="G358" s="33"/>
      <c r="H358" s="186"/>
    </row>
    <row r="359" spans="6:8" x14ac:dyDescent="0.2">
      <c r="F359" s="143"/>
      <c r="G359" s="33"/>
      <c r="H359" s="186"/>
    </row>
    <row r="360" spans="6:8" x14ac:dyDescent="0.2">
      <c r="F360" s="143"/>
      <c r="G360" s="33"/>
      <c r="H360" s="186"/>
    </row>
    <row r="361" spans="6:8" x14ac:dyDescent="0.2">
      <c r="F361" s="143"/>
      <c r="G361" s="33"/>
      <c r="H361" s="186"/>
    </row>
    <row r="362" spans="6:8" x14ac:dyDescent="0.2">
      <c r="F362" s="143"/>
      <c r="G362" s="33"/>
      <c r="H362" s="186"/>
    </row>
    <row r="363" spans="6:8" x14ac:dyDescent="0.2">
      <c r="F363" s="143"/>
      <c r="G363" s="33"/>
      <c r="H363" s="186"/>
    </row>
    <row r="364" spans="6:8" x14ac:dyDescent="0.2">
      <c r="F364" s="143"/>
      <c r="G364" s="33"/>
      <c r="H364" s="186"/>
    </row>
    <row r="365" spans="6:8" x14ac:dyDescent="0.2">
      <c r="F365" s="143"/>
      <c r="G365" s="33"/>
      <c r="H365" s="186"/>
    </row>
    <row r="366" spans="6:8" x14ac:dyDescent="0.2">
      <c r="F366" s="143"/>
      <c r="G366" s="33"/>
      <c r="H366" s="186"/>
    </row>
    <row r="367" spans="6:8" x14ac:dyDescent="0.2">
      <c r="F367" s="143"/>
      <c r="G367" s="33"/>
      <c r="H367" s="186"/>
    </row>
    <row r="368" spans="6:8" x14ac:dyDescent="0.2">
      <c r="F368" s="143"/>
      <c r="G368" s="33"/>
      <c r="H368" s="186"/>
    </row>
    <row r="369" spans="6:8" x14ac:dyDescent="0.2">
      <c r="F369" s="143"/>
      <c r="G369" s="33"/>
      <c r="H369" s="186"/>
    </row>
    <row r="370" spans="6:8" x14ac:dyDescent="0.2">
      <c r="F370" s="143"/>
      <c r="G370" s="33"/>
      <c r="H370" s="186"/>
    </row>
    <row r="371" spans="6:8" x14ac:dyDescent="0.2">
      <c r="F371" s="143"/>
      <c r="G371" s="33"/>
      <c r="H371" s="186"/>
    </row>
    <row r="372" spans="6:8" x14ac:dyDescent="0.2">
      <c r="F372" s="143"/>
      <c r="G372" s="33"/>
      <c r="H372" s="186"/>
    </row>
    <row r="373" spans="6:8" x14ac:dyDescent="0.2">
      <c r="F373" s="143"/>
      <c r="G373" s="33"/>
      <c r="H373" s="186"/>
    </row>
    <row r="374" spans="6:8" x14ac:dyDescent="0.2">
      <c r="F374" s="143"/>
      <c r="G374" s="33"/>
      <c r="H374" s="186"/>
    </row>
    <row r="375" spans="6:8" x14ac:dyDescent="0.2">
      <c r="F375" s="143"/>
      <c r="G375" s="33"/>
      <c r="H375" s="186"/>
    </row>
    <row r="376" spans="6:8" x14ac:dyDescent="0.2">
      <c r="F376" s="143"/>
      <c r="G376" s="33"/>
      <c r="H376" s="186"/>
    </row>
    <row r="377" spans="6:8" x14ac:dyDescent="0.2">
      <c r="F377" s="143"/>
      <c r="G377" s="33"/>
      <c r="H377" s="186"/>
    </row>
    <row r="378" spans="6:8" x14ac:dyDescent="0.2">
      <c r="F378" s="143"/>
      <c r="G378" s="33"/>
      <c r="H378" s="186"/>
    </row>
    <row r="379" spans="6:8" x14ac:dyDescent="0.2">
      <c r="F379" s="143"/>
      <c r="G379" s="33"/>
      <c r="H379" s="186"/>
    </row>
    <row r="380" spans="6:8" x14ac:dyDescent="0.2">
      <c r="F380" s="143"/>
      <c r="G380" s="33"/>
      <c r="H380" s="186"/>
    </row>
    <row r="381" spans="6:8" x14ac:dyDescent="0.2">
      <c r="F381" s="143"/>
      <c r="G381" s="33"/>
      <c r="H381" s="186"/>
    </row>
    <row r="382" spans="6:8" x14ac:dyDescent="0.2">
      <c r="F382" s="143"/>
      <c r="G382" s="33"/>
      <c r="H382" s="186"/>
    </row>
    <row r="383" spans="6:8" x14ac:dyDescent="0.2">
      <c r="F383" s="143"/>
      <c r="G383" s="33"/>
      <c r="H383" s="186"/>
    </row>
    <row r="384" spans="6:8" x14ac:dyDescent="0.2">
      <c r="F384" s="143"/>
      <c r="G384" s="33"/>
      <c r="H384" s="186"/>
    </row>
    <row r="385" spans="6:8" x14ac:dyDescent="0.2">
      <c r="F385" s="143"/>
      <c r="G385" s="33"/>
      <c r="H385" s="186"/>
    </row>
    <row r="386" spans="6:8" x14ac:dyDescent="0.2">
      <c r="F386" s="143"/>
      <c r="G386" s="33"/>
      <c r="H386" s="186"/>
    </row>
    <row r="387" spans="6:8" x14ac:dyDescent="0.2">
      <c r="F387" s="143"/>
      <c r="G387" s="33"/>
      <c r="H387" s="186"/>
    </row>
    <row r="388" spans="6:8" x14ac:dyDescent="0.2">
      <c r="F388" s="143"/>
      <c r="G388" s="33"/>
      <c r="H388" s="186"/>
    </row>
    <row r="389" spans="6:8" x14ac:dyDescent="0.2">
      <c r="F389" s="143"/>
      <c r="G389" s="33"/>
      <c r="H389" s="186"/>
    </row>
    <row r="390" spans="6:8" x14ac:dyDescent="0.2">
      <c r="F390" s="143"/>
      <c r="G390" s="33"/>
      <c r="H390" s="186"/>
    </row>
    <row r="391" spans="6:8" x14ac:dyDescent="0.2">
      <c r="F391" s="143"/>
      <c r="G391" s="33"/>
      <c r="H391" s="186"/>
    </row>
    <row r="392" spans="6:8" x14ac:dyDescent="0.2">
      <c r="F392" s="143"/>
      <c r="G392" s="33"/>
      <c r="H392" s="186"/>
    </row>
    <row r="393" spans="6:8" x14ac:dyDescent="0.2">
      <c r="F393" s="143"/>
      <c r="G393" s="33"/>
      <c r="H393" s="186"/>
    </row>
    <row r="394" spans="6:8" x14ac:dyDescent="0.2">
      <c r="F394" s="143"/>
      <c r="G394" s="33"/>
      <c r="H394" s="186"/>
    </row>
    <row r="395" spans="6:8" x14ac:dyDescent="0.2">
      <c r="F395" s="143"/>
      <c r="G395" s="33"/>
      <c r="H395" s="186"/>
    </row>
    <row r="396" spans="6:8" x14ac:dyDescent="0.2">
      <c r="F396" s="143"/>
      <c r="G396" s="33"/>
      <c r="H396" s="186"/>
    </row>
    <row r="397" spans="6:8" x14ac:dyDescent="0.2">
      <c r="F397" s="143"/>
      <c r="G397" s="33"/>
      <c r="H397" s="186"/>
    </row>
    <row r="398" spans="6:8" x14ac:dyDescent="0.2">
      <c r="F398" s="143"/>
      <c r="G398" s="33"/>
      <c r="H398" s="186"/>
    </row>
    <row r="399" spans="6:8" x14ac:dyDescent="0.2">
      <c r="F399" s="143"/>
      <c r="G399" s="33"/>
      <c r="H399" s="186"/>
    </row>
    <row r="400" spans="6:8" x14ac:dyDescent="0.2">
      <c r="F400" s="143"/>
      <c r="G400" s="33"/>
      <c r="H400" s="186"/>
    </row>
    <row r="401" spans="6:8" x14ac:dyDescent="0.2">
      <c r="F401" s="143"/>
      <c r="G401" s="33"/>
      <c r="H401" s="186"/>
    </row>
    <row r="402" spans="6:8" x14ac:dyDescent="0.2">
      <c r="F402" s="143"/>
      <c r="G402" s="33"/>
      <c r="H402" s="186"/>
    </row>
    <row r="403" spans="6:8" x14ac:dyDescent="0.2">
      <c r="F403" s="143"/>
      <c r="G403" s="33"/>
      <c r="H403" s="186"/>
    </row>
    <row r="404" spans="6:8" x14ac:dyDescent="0.2">
      <c r="F404" s="143"/>
      <c r="G404" s="33"/>
      <c r="H404" s="186"/>
    </row>
    <row r="405" spans="6:8" x14ac:dyDescent="0.2">
      <c r="F405" s="143"/>
      <c r="G405" s="33"/>
      <c r="H405" s="186"/>
    </row>
    <row r="406" spans="6:8" x14ac:dyDescent="0.2">
      <c r="F406" s="143"/>
      <c r="G406" s="33"/>
      <c r="H406" s="186"/>
    </row>
    <row r="407" spans="6:8" x14ac:dyDescent="0.2">
      <c r="F407" s="143"/>
      <c r="G407" s="33"/>
      <c r="H407" s="186"/>
    </row>
    <row r="408" spans="6:8" x14ac:dyDescent="0.2">
      <c r="F408" s="143"/>
      <c r="G408" s="33"/>
      <c r="H408" s="186"/>
    </row>
    <row r="409" spans="6:8" x14ac:dyDescent="0.2">
      <c r="F409" s="143"/>
      <c r="G409" s="33"/>
      <c r="H409" s="186"/>
    </row>
    <row r="410" spans="6:8" x14ac:dyDescent="0.2">
      <c r="F410" s="143"/>
      <c r="G410" s="33"/>
      <c r="H410" s="186"/>
    </row>
    <row r="411" spans="6:8" x14ac:dyDescent="0.2">
      <c r="F411" s="143"/>
      <c r="G411" s="33"/>
      <c r="H411" s="186"/>
    </row>
    <row r="412" spans="6:8" x14ac:dyDescent="0.2">
      <c r="F412" s="143"/>
      <c r="G412" s="33"/>
      <c r="H412" s="186"/>
    </row>
    <row r="413" spans="6:8" x14ac:dyDescent="0.2">
      <c r="F413" s="143"/>
      <c r="G413" s="33"/>
      <c r="H413" s="186"/>
    </row>
    <row r="414" spans="6:8" x14ac:dyDescent="0.2">
      <c r="F414" s="143"/>
      <c r="G414" s="33"/>
      <c r="H414" s="186"/>
    </row>
    <row r="415" spans="6:8" x14ac:dyDescent="0.2">
      <c r="F415" s="143"/>
      <c r="G415" s="33"/>
      <c r="H415" s="186"/>
    </row>
    <row r="416" spans="6:8" x14ac:dyDescent="0.2">
      <c r="F416" s="143"/>
      <c r="G416" s="33"/>
      <c r="H416" s="186"/>
    </row>
    <row r="417" spans="6:8" x14ac:dyDescent="0.2">
      <c r="F417" s="143"/>
      <c r="G417" s="33"/>
      <c r="H417" s="186"/>
    </row>
    <row r="418" spans="6:8" x14ac:dyDescent="0.2">
      <c r="F418" s="143"/>
      <c r="G418" s="33"/>
      <c r="H418" s="186"/>
    </row>
    <row r="419" spans="6:8" x14ac:dyDescent="0.2">
      <c r="F419" s="143"/>
      <c r="G419" s="33"/>
      <c r="H419" s="186"/>
    </row>
    <row r="420" spans="6:8" x14ac:dyDescent="0.2">
      <c r="F420" s="143"/>
      <c r="G420" s="33"/>
      <c r="H420" s="186"/>
    </row>
    <row r="421" spans="6:8" x14ac:dyDescent="0.2">
      <c r="F421" s="143"/>
      <c r="G421" s="33"/>
      <c r="H421" s="186"/>
    </row>
    <row r="422" spans="6:8" x14ac:dyDescent="0.2">
      <c r="F422" s="143"/>
      <c r="G422" s="33"/>
      <c r="H422" s="186"/>
    </row>
    <row r="423" spans="6:8" x14ac:dyDescent="0.2">
      <c r="F423" s="143"/>
      <c r="G423" s="33"/>
      <c r="H423" s="186"/>
    </row>
    <row r="424" spans="6:8" x14ac:dyDescent="0.2">
      <c r="F424" s="143"/>
      <c r="G424" s="33"/>
      <c r="H424" s="186"/>
    </row>
    <row r="425" spans="6:8" x14ac:dyDescent="0.2">
      <c r="F425" s="143"/>
      <c r="G425" s="33"/>
      <c r="H425" s="186"/>
    </row>
    <row r="426" spans="6:8" x14ac:dyDescent="0.2">
      <c r="F426" s="143"/>
      <c r="G426" s="33"/>
      <c r="H426" s="186"/>
    </row>
    <row r="427" spans="6:8" x14ac:dyDescent="0.2">
      <c r="F427" s="143"/>
      <c r="G427" s="33"/>
      <c r="H427" s="186"/>
    </row>
    <row r="428" spans="6:8" x14ac:dyDescent="0.2">
      <c r="F428" s="143"/>
      <c r="G428" s="33"/>
      <c r="H428" s="186"/>
    </row>
    <row r="429" spans="6:8" x14ac:dyDescent="0.2">
      <c r="F429" s="143"/>
      <c r="G429" s="33"/>
      <c r="H429" s="186"/>
    </row>
    <row r="430" spans="6:8" x14ac:dyDescent="0.2">
      <c r="F430" s="143"/>
      <c r="G430" s="33"/>
      <c r="H430" s="186"/>
    </row>
    <row r="431" spans="6:8" x14ac:dyDescent="0.2">
      <c r="F431" s="143"/>
      <c r="G431" s="33"/>
      <c r="H431" s="186"/>
    </row>
    <row r="432" spans="6:8" x14ac:dyDescent="0.2">
      <c r="F432" s="143"/>
      <c r="G432" s="33"/>
      <c r="H432" s="186"/>
    </row>
    <row r="433" spans="6:8" x14ac:dyDescent="0.2">
      <c r="F433" s="143"/>
      <c r="G433" s="33"/>
      <c r="H433" s="186"/>
    </row>
    <row r="434" spans="6:8" x14ac:dyDescent="0.2">
      <c r="F434" s="143"/>
      <c r="G434" s="33"/>
      <c r="H434" s="186"/>
    </row>
    <row r="435" spans="6:8" x14ac:dyDescent="0.2">
      <c r="F435" s="143"/>
      <c r="G435" s="33"/>
      <c r="H435" s="186"/>
    </row>
    <row r="436" spans="6:8" x14ac:dyDescent="0.2">
      <c r="F436" s="143"/>
      <c r="G436" s="33"/>
      <c r="H436" s="186"/>
    </row>
    <row r="437" spans="6:8" x14ac:dyDescent="0.2">
      <c r="F437" s="143"/>
      <c r="G437" s="33"/>
      <c r="H437" s="186"/>
    </row>
    <row r="438" spans="6:8" x14ac:dyDescent="0.2">
      <c r="F438" s="143"/>
      <c r="G438" s="33"/>
      <c r="H438" s="186"/>
    </row>
    <row r="439" spans="6:8" x14ac:dyDescent="0.2">
      <c r="F439" s="143"/>
      <c r="G439" s="33"/>
      <c r="H439" s="186"/>
    </row>
    <row r="440" spans="6:8" x14ac:dyDescent="0.2">
      <c r="F440" s="143"/>
      <c r="G440" s="33"/>
      <c r="H440" s="186"/>
    </row>
    <row r="441" spans="6:8" x14ac:dyDescent="0.2">
      <c r="F441" s="143"/>
      <c r="G441" s="33"/>
      <c r="H441" s="186"/>
    </row>
    <row r="442" spans="6:8" x14ac:dyDescent="0.2">
      <c r="F442" s="143"/>
      <c r="G442" s="33"/>
      <c r="H442" s="186"/>
    </row>
    <row r="443" spans="6:8" x14ac:dyDescent="0.2">
      <c r="F443" s="143"/>
      <c r="G443" s="33"/>
      <c r="H443" s="186"/>
    </row>
    <row r="444" spans="6:8" x14ac:dyDescent="0.2">
      <c r="F444" s="143"/>
      <c r="G444" s="33"/>
      <c r="H444" s="186"/>
    </row>
    <row r="445" spans="6:8" x14ac:dyDescent="0.2">
      <c r="F445" s="143"/>
      <c r="G445" s="33"/>
      <c r="H445" s="186"/>
    </row>
    <row r="446" spans="6:8" x14ac:dyDescent="0.2">
      <c r="F446" s="143"/>
      <c r="G446" s="33"/>
      <c r="H446" s="186"/>
    </row>
    <row r="447" spans="6:8" x14ac:dyDescent="0.2">
      <c r="F447" s="143"/>
      <c r="G447" s="33"/>
      <c r="H447" s="186"/>
    </row>
    <row r="448" spans="6:8" x14ac:dyDescent="0.2">
      <c r="F448" s="143"/>
      <c r="G448" s="33"/>
      <c r="H448" s="186"/>
    </row>
    <row r="449" spans="6:8" x14ac:dyDescent="0.2">
      <c r="F449" s="143"/>
      <c r="G449" s="33"/>
      <c r="H449" s="186"/>
    </row>
    <row r="450" spans="6:8" x14ac:dyDescent="0.2">
      <c r="F450" s="143"/>
      <c r="G450" s="33"/>
      <c r="H450" s="186"/>
    </row>
    <row r="451" spans="6:8" x14ac:dyDescent="0.2">
      <c r="F451" s="143"/>
      <c r="G451" s="33"/>
      <c r="H451" s="186"/>
    </row>
    <row r="452" spans="6:8" x14ac:dyDescent="0.2">
      <c r="F452" s="143"/>
      <c r="G452" s="33"/>
      <c r="H452" s="186"/>
    </row>
    <row r="453" spans="6:8" x14ac:dyDescent="0.2">
      <c r="F453" s="143"/>
      <c r="G453" s="33"/>
      <c r="H453" s="186"/>
    </row>
    <row r="454" spans="6:8" x14ac:dyDescent="0.2">
      <c r="F454" s="143"/>
      <c r="G454" s="33"/>
      <c r="H454" s="186"/>
    </row>
    <row r="455" spans="6:8" x14ac:dyDescent="0.2">
      <c r="F455" s="143"/>
      <c r="G455" s="33"/>
      <c r="H455" s="186"/>
    </row>
    <row r="456" spans="6:8" x14ac:dyDescent="0.2">
      <c r="F456" s="143"/>
      <c r="G456" s="33"/>
      <c r="H456" s="186"/>
    </row>
    <row r="457" spans="6:8" x14ac:dyDescent="0.2">
      <c r="F457" s="143"/>
      <c r="G457" s="33"/>
      <c r="H457" s="186"/>
    </row>
    <row r="458" spans="6:8" x14ac:dyDescent="0.2">
      <c r="F458" s="143"/>
      <c r="G458" s="33"/>
      <c r="H458" s="186"/>
    </row>
    <row r="459" spans="6:8" x14ac:dyDescent="0.2">
      <c r="F459" s="143"/>
      <c r="G459" s="33"/>
      <c r="H459" s="186"/>
    </row>
    <row r="460" spans="6:8" x14ac:dyDescent="0.2">
      <c r="F460" s="143"/>
      <c r="G460" s="33"/>
      <c r="H460" s="186"/>
    </row>
    <row r="461" spans="6:8" x14ac:dyDescent="0.2">
      <c r="F461" s="143"/>
      <c r="G461" s="33"/>
      <c r="H461" s="186"/>
    </row>
    <row r="462" spans="6:8" x14ac:dyDescent="0.2">
      <c r="F462" s="143"/>
      <c r="G462" s="33"/>
      <c r="H462" s="186"/>
    </row>
    <row r="463" spans="6:8" x14ac:dyDescent="0.2">
      <c r="F463" s="143"/>
      <c r="G463" s="33"/>
      <c r="H463" s="186"/>
    </row>
    <row r="464" spans="6:8" x14ac:dyDescent="0.2">
      <c r="F464" s="143"/>
      <c r="G464" s="33"/>
      <c r="H464" s="186"/>
    </row>
    <row r="465" spans="6:8" x14ac:dyDescent="0.2">
      <c r="F465" s="143"/>
      <c r="G465" s="33"/>
      <c r="H465" s="186"/>
    </row>
    <row r="466" spans="6:8" x14ac:dyDescent="0.2">
      <c r="F466" s="143"/>
      <c r="G466" s="33"/>
      <c r="H466" s="186"/>
    </row>
    <row r="467" spans="6:8" x14ac:dyDescent="0.2">
      <c r="F467" s="143"/>
      <c r="G467" s="33"/>
      <c r="H467" s="186"/>
    </row>
    <row r="468" spans="6:8" x14ac:dyDescent="0.2">
      <c r="F468" s="143"/>
      <c r="G468" s="33"/>
      <c r="H468" s="186"/>
    </row>
    <row r="469" spans="6:8" x14ac:dyDescent="0.2">
      <c r="F469" s="143"/>
      <c r="G469" s="33"/>
      <c r="H469" s="186"/>
    </row>
    <row r="470" spans="6:8" x14ac:dyDescent="0.2">
      <c r="F470" s="143"/>
      <c r="G470" s="33"/>
      <c r="H470" s="186"/>
    </row>
    <row r="471" spans="6:8" x14ac:dyDescent="0.2">
      <c r="F471" s="143"/>
      <c r="G471" s="33"/>
      <c r="H471" s="186"/>
    </row>
    <row r="472" spans="6:8" x14ac:dyDescent="0.2">
      <c r="F472" s="143"/>
      <c r="G472" s="33"/>
      <c r="H472" s="186"/>
    </row>
    <row r="473" spans="6:8" x14ac:dyDescent="0.2">
      <c r="F473" s="143"/>
      <c r="G473" s="33"/>
      <c r="H473" s="186"/>
    </row>
    <row r="474" spans="6:8" x14ac:dyDescent="0.2">
      <c r="F474" s="143"/>
      <c r="G474" s="33"/>
      <c r="H474" s="186"/>
    </row>
    <row r="475" spans="6:8" x14ac:dyDescent="0.2">
      <c r="F475" s="143"/>
      <c r="G475" s="33"/>
      <c r="H475" s="186"/>
    </row>
    <row r="476" spans="6:8" x14ac:dyDescent="0.2">
      <c r="F476" s="143"/>
      <c r="G476" s="33"/>
      <c r="H476" s="186"/>
    </row>
    <row r="477" spans="6:8" x14ac:dyDescent="0.2">
      <c r="F477" s="143"/>
      <c r="G477" s="33"/>
      <c r="H477" s="186"/>
    </row>
    <row r="478" spans="6:8" x14ac:dyDescent="0.2">
      <c r="F478" s="143"/>
      <c r="G478" s="33"/>
      <c r="H478" s="186"/>
    </row>
    <row r="479" spans="6:8" x14ac:dyDescent="0.2">
      <c r="F479" s="143"/>
      <c r="G479" s="33"/>
      <c r="H479" s="186"/>
    </row>
    <row r="480" spans="6:8" x14ac:dyDescent="0.2">
      <c r="F480" s="143"/>
      <c r="G480" s="33"/>
      <c r="H480" s="186"/>
    </row>
    <row r="481" spans="6:8" x14ac:dyDescent="0.2">
      <c r="F481" s="143"/>
      <c r="G481" s="33"/>
      <c r="H481" s="186"/>
    </row>
    <row r="482" spans="6:8" x14ac:dyDescent="0.2">
      <c r="F482" s="143"/>
      <c r="G482" s="33"/>
      <c r="H482" s="186"/>
    </row>
    <row r="483" spans="6:8" x14ac:dyDescent="0.2">
      <c r="F483" s="143"/>
      <c r="G483" s="33"/>
      <c r="H483" s="186"/>
    </row>
    <row r="484" spans="6:8" x14ac:dyDescent="0.2">
      <c r="F484" s="143"/>
      <c r="G484" s="33"/>
      <c r="H484" s="186"/>
    </row>
    <row r="485" spans="6:8" x14ac:dyDescent="0.2">
      <c r="F485" s="143"/>
      <c r="G485" s="33"/>
      <c r="H485" s="186"/>
    </row>
    <row r="486" spans="6:8" x14ac:dyDescent="0.2">
      <c r="F486" s="143"/>
      <c r="G486" s="33"/>
      <c r="H486" s="186"/>
    </row>
    <row r="487" spans="6:8" x14ac:dyDescent="0.2">
      <c r="F487" s="143"/>
      <c r="G487" s="33"/>
      <c r="H487" s="186"/>
    </row>
    <row r="488" spans="6:8" x14ac:dyDescent="0.2">
      <c r="F488" s="143"/>
      <c r="G488" s="33"/>
      <c r="H488" s="186"/>
    </row>
    <row r="489" spans="6:8" x14ac:dyDescent="0.2">
      <c r="F489" s="143"/>
      <c r="G489" s="33"/>
      <c r="H489" s="186"/>
    </row>
    <row r="490" spans="6:8" x14ac:dyDescent="0.2">
      <c r="F490" s="143"/>
      <c r="G490" s="33"/>
      <c r="H490" s="186"/>
    </row>
    <row r="491" spans="6:8" x14ac:dyDescent="0.2">
      <c r="F491" s="143"/>
      <c r="G491" s="33"/>
      <c r="H491" s="186"/>
    </row>
    <row r="492" spans="6:8" x14ac:dyDescent="0.2">
      <c r="F492" s="143"/>
      <c r="G492" s="33"/>
      <c r="H492" s="186"/>
    </row>
    <row r="493" spans="6:8" x14ac:dyDescent="0.2">
      <c r="F493" s="143"/>
      <c r="G493" s="33"/>
      <c r="H493" s="186"/>
    </row>
    <row r="494" spans="6:8" x14ac:dyDescent="0.2">
      <c r="F494" s="143"/>
      <c r="G494" s="33"/>
      <c r="H494" s="186"/>
    </row>
    <row r="495" spans="6:8" x14ac:dyDescent="0.2">
      <c r="F495" s="143"/>
      <c r="G495" s="33"/>
      <c r="H495" s="186"/>
    </row>
    <row r="496" spans="6:8" x14ac:dyDescent="0.2">
      <c r="F496" s="143"/>
      <c r="G496" s="33"/>
      <c r="H496" s="186"/>
    </row>
    <row r="497" spans="6:8" x14ac:dyDescent="0.2">
      <c r="F497" s="143"/>
      <c r="G497" s="33"/>
      <c r="H497" s="186"/>
    </row>
    <row r="498" spans="6:8" x14ac:dyDescent="0.2">
      <c r="F498" s="143"/>
      <c r="G498" s="33"/>
      <c r="H498" s="186"/>
    </row>
    <row r="499" spans="6:8" x14ac:dyDescent="0.2">
      <c r="F499" s="143"/>
      <c r="G499" s="33"/>
      <c r="H499" s="186"/>
    </row>
    <row r="500" spans="6:8" x14ac:dyDescent="0.2">
      <c r="F500" s="143"/>
      <c r="G500" s="33"/>
      <c r="H500" s="186"/>
    </row>
    <row r="501" spans="6:8" x14ac:dyDescent="0.2">
      <c r="F501" s="143"/>
      <c r="G501" s="33"/>
      <c r="H501" s="186"/>
    </row>
    <row r="502" spans="6:8" x14ac:dyDescent="0.2">
      <c r="F502" s="143"/>
      <c r="G502" s="33"/>
      <c r="H502" s="186"/>
    </row>
    <row r="503" spans="6:8" x14ac:dyDescent="0.2">
      <c r="F503" s="143"/>
      <c r="G503" s="33"/>
      <c r="H503" s="186"/>
    </row>
    <row r="504" spans="6:8" x14ac:dyDescent="0.2">
      <c r="F504" s="143"/>
      <c r="G504" s="33"/>
      <c r="H504" s="186"/>
    </row>
    <row r="505" spans="6:8" x14ac:dyDescent="0.2">
      <c r="F505" s="143"/>
      <c r="G505" s="33"/>
      <c r="H505" s="186"/>
    </row>
    <row r="506" spans="6:8" x14ac:dyDescent="0.2">
      <c r="F506" s="143"/>
      <c r="G506" s="33"/>
      <c r="H506" s="186"/>
    </row>
    <row r="507" spans="6:8" x14ac:dyDescent="0.2">
      <c r="F507" s="143"/>
      <c r="G507" s="33"/>
      <c r="H507" s="186"/>
    </row>
    <row r="508" spans="6:8" x14ac:dyDescent="0.2">
      <c r="F508" s="143"/>
      <c r="G508" s="33"/>
      <c r="H508" s="186"/>
    </row>
    <row r="509" spans="6:8" x14ac:dyDescent="0.2">
      <c r="F509" s="143"/>
      <c r="G509" s="33"/>
      <c r="H509" s="186"/>
    </row>
    <row r="510" spans="6:8" x14ac:dyDescent="0.2">
      <c r="F510" s="143"/>
      <c r="G510" s="33"/>
      <c r="H510" s="186"/>
    </row>
    <row r="511" spans="6:8" x14ac:dyDescent="0.2">
      <c r="F511" s="143"/>
      <c r="G511" s="33"/>
      <c r="H511" s="186"/>
    </row>
    <row r="512" spans="6:8" x14ac:dyDescent="0.2">
      <c r="F512" s="143"/>
      <c r="G512" s="33"/>
      <c r="H512" s="186"/>
    </row>
    <row r="513" spans="6:8" x14ac:dyDescent="0.2">
      <c r="F513" s="143"/>
      <c r="G513" s="33"/>
      <c r="H513" s="186"/>
    </row>
    <row r="514" spans="6:8" x14ac:dyDescent="0.2">
      <c r="F514" s="143"/>
      <c r="G514" s="33"/>
      <c r="H514" s="186"/>
    </row>
    <row r="515" spans="6:8" x14ac:dyDescent="0.2">
      <c r="F515" s="143"/>
      <c r="G515" s="33"/>
      <c r="H515" s="186"/>
    </row>
    <row r="516" spans="6:8" x14ac:dyDescent="0.2">
      <c r="F516" s="143"/>
      <c r="G516" s="33"/>
      <c r="H516" s="186"/>
    </row>
    <row r="517" spans="6:8" x14ac:dyDescent="0.2">
      <c r="F517" s="143"/>
      <c r="G517" s="33"/>
      <c r="H517" s="186"/>
    </row>
    <row r="518" spans="6:8" x14ac:dyDescent="0.2">
      <c r="F518" s="143"/>
      <c r="G518" s="33"/>
      <c r="H518" s="186"/>
    </row>
    <row r="519" spans="6:8" x14ac:dyDescent="0.2">
      <c r="F519" s="143"/>
      <c r="G519" s="33"/>
      <c r="H519" s="186"/>
    </row>
    <row r="520" spans="6:8" x14ac:dyDescent="0.2">
      <c r="F520" s="143"/>
      <c r="G520" s="33"/>
      <c r="H520" s="186"/>
    </row>
    <row r="521" spans="6:8" x14ac:dyDescent="0.2">
      <c r="F521" s="143"/>
      <c r="G521" s="33"/>
      <c r="H521" s="186"/>
    </row>
    <row r="522" spans="6:8" x14ac:dyDescent="0.2">
      <c r="F522" s="143"/>
      <c r="G522" s="33"/>
      <c r="H522" s="186"/>
    </row>
    <row r="523" spans="6:8" x14ac:dyDescent="0.2">
      <c r="F523" s="143"/>
      <c r="G523" s="33"/>
      <c r="H523" s="186"/>
    </row>
    <row r="524" spans="6:8" x14ac:dyDescent="0.2">
      <c r="F524" s="143"/>
      <c r="G524" s="33"/>
      <c r="H524" s="186"/>
    </row>
    <row r="525" spans="6:8" x14ac:dyDescent="0.2">
      <c r="F525" s="143"/>
      <c r="G525" s="33"/>
      <c r="H525" s="186"/>
    </row>
    <row r="526" spans="6:8" x14ac:dyDescent="0.2">
      <c r="F526" s="143"/>
      <c r="G526" s="33"/>
      <c r="H526" s="186"/>
    </row>
    <row r="527" spans="6:8" x14ac:dyDescent="0.2">
      <c r="F527" s="143"/>
      <c r="G527" s="33"/>
      <c r="H527" s="186"/>
    </row>
    <row r="528" spans="6:8" x14ac:dyDescent="0.2">
      <c r="F528" s="143"/>
      <c r="G528" s="33"/>
      <c r="H528" s="186"/>
    </row>
    <row r="529" spans="6:8" x14ac:dyDescent="0.2">
      <c r="F529" s="143"/>
      <c r="G529" s="33"/>
      <c r="H529" s="186"/>
    </row>
    <row r="530" spans="6:8" x14ac:dyDescent="0.2">
      <c r="F530" s="143"/>
      <c r="G530" s="33"/>
      <c r="H530" s="186"/>
    </row>
    <row r="531" spans="6:8" x14ac:dyDescent="0.2">
      <c r="F531" s="143"/>
      <c r="G531" s="33"/>
      <c r="H531" s="186"/>
    </row>
    <row r="532" spans="6:8" x14ac:dyDescent="0.2">
      <c r="F532" s="143"/>
      <c r="G532" s="33"/>
      <c r="H532" s="186"/>
    </row>
    <row r="533" spans="6:8" x14ac:dyDescent="0.2">
      <c r="F533" s="143"/>
      <c r="G533" s="33"/>
      <c r="H533" s="186"/>
    </row>
    <row r="534" spans="6:8" x14ac:dyDescent="0.2">
      <c r="F534" s="143"/>
      <c r="G534" s="33"/>
      <c r="H534" s="186"/>
    </row>
    <row r="535" spans="6:8" x14ac:dyDescent="0.2">
      <c r="F535" s="143"/>
      <c r="G535" s="33"/>
      <c r="H535" s="186"/>
    </row>
    <row r="536" spans="6:8" x14ac:dyDescent="0.2">
      <c r="F536" s="143"/>
      <c r="G536" s="33"/>
      <c r="H536" s="186"/>
    </row>
    <row r="537" spans="6:8" x14ac:dyDescent="0.2">
      <c r="F537" s="143"/>
      <c r="G537" s="33"/>
      <c r="H537" s="186"/>
    </row>
    <row r="538" spans="6:8" x14ac:dyDescent="0.2">
      <c r="F538" s="143"/>
      <c r="G538" s="33"/>
      <c r="H538" s="186"/>
    </row>
    <row r="539" spans="6:8" x14ac:dyDescent="0.2">
      <c r="F539" s="143"/>
      <c r="G539" s="33"/>
      <c r="H539" s="186"/>
    </row>
    <row r="540" spans="6:8" x14ac:dyDescent="0.2">
      <c r="F540" s="143"/>
      <c r="G540" s="33"/>
      <c r="H540" s="186"/>
    </row>
    <row r="541" spans="6:8" x14ac:dyDescent="0.2">
      <c r="F541" s="143"/>
      <c r="G541" s="33"/>
      <c r="H541" s="186"/>
    </row>
    <row r="542" spans="6:8" x14ac:dyDescent="0.2">
      <c r="F542" s="143"/>
      <c r="G542" s="33"/>
      <c r="H542" s="186"/>
    </row>
    <row r="543" spans="6:8" x14ac:dyDescent="0.2">
      <c r="F543" s="143"/>
      <c r="G543" s="33"/>
      <c r="H543" s="186"/>
    </row>
    <row r="544" spans="6:8" x14ac:dyDescent="0.2">
      <c r="F544" s="143"/>
      <c r="G544" s="33"/>
      <c r="H544" s="186"/>
    </row>
    <row r="545" spans="6:8" x14ac:dyDescent="0.2">
      <c r="F545" s="143"/>
      <c r="G545" s="33"/>
      <c r="H545" s="186"/>
    </row>
    <row r="546" spans="6:8" x14ac:dyDescent="0.2">
      <c r="F546" s="143"/>
      <c r="G546" s="33"/>
      <c r="H546" s="186"/>
    </row>
    <row r="547" spans="6:8" x14ac:dyDescent="0.2">
      <c r="F547" s="143"/>
      <c r="G547" s="33"/>
      <c r="H547" s="186"/>
    </row>
    <row r="548" spans="6:8" x14ac:dyDescent="0.2">
      <c r="F548" s="143"/>
      <c r="G548" s="33"/>
      <c r="H548" s="186"/>
    </row>
    <row r="549" spans="6:8" x14ac:dyDescent="0.2">
      <c r="F549" s="143"/>
      <c r="G549" s="33"/>
      <c r="H549" s="186"/>
    </row>
    <row r="550" spans="6:8" x14ac:dyDescent="0.2">
      <c r="F550" s="143"/>
      <c r="G550" s="33"/>
      <c r="H550" s="186"/>
    </row>
    <row r="551" spans="6:8" x14ac:dyDescent="0.2">
      <c r="F551" s="143"/>
      <c r="G551" s="33"/>
      <c r="H551" s="186"/>
    </row>
    <row r="552" spans="6:8" x14ac:dyDescent="0.2">
      <c r="F552" s="143"/>
      <c r="G552" s="33"/>
      <c r="H552" s="186"/>
    </row>
    <row r="553" spans="6:8" x14ac:dyDescent="0.2">
      <c r="F553" s="143"/>
      <c r="G553" s="33"/>
      <c r="H553" s="186"/>
    </row>
    <row r="554" spans="6:8" x14ac:dyDescent="0.2">
      <c r="F554" s="143"/>
      <c r="G554" s="33"/>
      <c r="H554" s="186"/>
    </row>
    <row r="555" spans="6:8" x14ac:dyDescent="0.2">
      <c r="F555" s="143"/>
      <c r="G555" s="33"/>
      <c r="H555" s="186"/>
    </row>
    <row r="556" spans="6:8" x14ac:dyDescent="0.2">
      <c r="F556" s="143"/>
      <c r="G556" s="33"/>
      <c r="H556" s="186"/>
    </row>
    <row r="557" spans="6:8" x14ac:dyDescent="0.2">
      <c r="F557" s="143"/>
      <c r="G557" s="33"/>
      <c r="H557" s="186"/>
    </row>
    <row r="558" spans="6:8" x14ac:dyDescent="0.2">
      <c r="F558" s="143"/>
      <c r="G558" s="33"/>
      <c r="H558" s="186"/>
    </row>
    <row r="559" spans="6:8" x14ac:dyDescent="0.2">
      <c r="F559" s="143"/>
      <c r="G559" s="33"/>
      <c r="H559" s="186"/>
    </row>
    <row r="560" spans="6:8" x14ac:dyDescent="0.2">
      <c r="F560" s="143"/>
      <c r="G560" s="33"/>
      <c r="H560" s="186"/>
    </row>
    <row r="561" spans="6:8" x14ac:dyDescent="0.2">
      <c r="F561" s="143"/>
      <c r="G561" s="33"/>
      <c r="H561" s="186"/>
    </row>
    <row r="562" spans="6:8" x14ac:dyDescent="0.2">
      <c r="F562" s="143"/>
      <c r="G562" s="33"/>
      <c r="H562" s="186"/>
    </row>
    <row r="563" spans="6:8" x14ac:dyDescent="0.2">
      <c r="F563" s="143"/>
      <c r="G563" s="33"/>
      <c r="H563" s="186"/>
    </row>
    <row r="564" spans="6:8" x14ac:dyDescent="0.2">
      <c r="F564" s="143"/>
      <c r="G564" s="33"/>
      <c r="H564" s="186"/>
    </row>
    <row r="565" spans="6:8" x14ac:dyDescent="0.2">
      <c r="F565" s="143"/>
      <c r="G565" s="33"/>
      <c r="H565" s="186"/>
    </row>
    <row r="566" spans="6:8" x14ac:dyDescent="0.2">
      <c r="F566" s="143"/>
      <c r="G566" s="33"/>
      <c r="H566" s="186"/>
    </row>
    <row r="567" spans="6:8" x14ac:dyDescent="0.2">
      <c r="F567" s="143"/>
      <c r="G567" s="33"/>
      <c r="H567" s="186"/>
    </row>
    <row r="568" spans="6:8" x14ac:dyDescent="0.2">
      <c r="F568" s="143"/>
      <c r="G568" s="33"/>
      <c r="H568" s="186"/>
    </row>
    <row r="569" spans="6:8" x14ac:dyDescent="0.2">
      <c r="F569" s="143"/>
      <c r="G569" s="33"/>
      <c r="H569" s="186"/>
    </row>
    <row r="570" spans="6:8" x14ac:dyDescent="0.2">
      <c r="F570" s="143"/>
      <c r="G570" s="33"/>
      <c r="H570" s="186"/>
    </row>
    <row r="571" spans="6:8" x14ac:dyDescent="0.2">
      <c r="F571" s="143"/>
      <c r="G571" s="33"/>
      <c r="H571" s="186"/>
    </row>
    <row r="572" spans="6:8" x14ac:dyDescent="0.2">
      <c r="F572" s="143"/>
      <c r="G572" s="33"/>
      <c r="H572" s="186"/>
    </row>
    <row r="573" spans="6:8" x14ac:dyDescent="0.2">
      <c r="F573" s="143"/>
      <c r="G573" s="33"/>
      <c r="H573" s="186"/>
    </row>
    <row r="574" spans="6:8" x14ac:dyDescent="0.2">
      <c r="F574" s="143"/>
      <c r="G574" s="33"/>
      <c r="H574" s="186"/>
    </row>
    <row r="575" spans="6:8" x14ac:dyDescent="0.2">
      <c r="F575" s="143"/>
      <c r="G575" s="33"/>
      <c r="H575" s="186"/>
    </row>
    <row r="576" spans="6:8" x14ac:dyDescent="0.2">
      <c r="F576" s="143"/>
      <c r="G576" s="33"/>
      <c r="H576" s="186"/>
    </row>
    <row r="577" spans="6:8" x14ac:dyDescent="0.2">
      <c r="F577" s="143"/>
      <c r="G577" s="33"/>
      <c r="H577" s="186"/>
    </row>
    <row r="578" spans="6:8" x14ac:dyDescent="0.2">
      <c r="F578" s="143"/>
      <c r="G578" s="33"/>
      <c r="H578" s="186"/>
    </row>
    <row r="579" spans="6:8" x14ac:dyDescent="0.2">
      <c r="F579" s="143"/>
      <c r="G579" s="33"/>
      <c r="H579" s="186"/>
    </row>
    <row r="580" spans="6:8" x14ac:dyDescent="0.2">
      <c r="F580" s="143"/>
      <c r="G580" s="33"/>
      <c r="H580" s="186"/>
    </row>
    <row r="581" spans="6:8" x14ac:dyDescent="0.2">
      <c r="F581" s="143"/>
      <c r="G581" s="33"/>
      <c r="H581" s="186"/>
    </row>
    <row r="582" spans="6:8" x14ac:dyDescent="0.2">
      <c r="F582" s="143"/>
      <c r="G582" s="33"/>
      <c r="H582" s="186"/>
    </row>
    <row r="583" spans="6:8" x14ac:dyDescent="0.2">
      <c r="F583" s="143"/>
      <c r="G583" s="33"/>
      <c r="H583" s="186"/>
    </row>
    <row r="584" spans="6:8" x14ac:dyDescent="0.2">
      <c r="F584" s="143"/>
      <c r="G584" s="33"/>
      <c r="H584" s="186"/>
    </row>
    <row r="585" spans="6:8" x14ac:dyDescent="0.2">
      <c r="F585" s="143"/>
      <c r="G585" s="33"/>
      <c r="H585" s="186"/>
    </row>
    <row r="586" spans="6:8" x14ac:dyDescent="0.2">
      <c r="F586" s="143"/>
      <c r="G586" s="33"/>
      <c r="H586" s="186"/>
    </row>
    <row r="587" spans="6:8" x14ac:dyDescent="0.2">
      <c r="F587" s="143"/>
      <c r="G587" s="33"/>
      <c r="H587" s="186"/>
    </row>
    <row r="588" spans="6:8" x14ac:dyDescent="0.2">
      <c r="F588" s="143"/>
      <c r="G588" s="33"/>
      <c r="H588" s="186"/>
    </row>
    <row r="589" spans="6:8" x14ac:dyDescent="0.2">
      <c r="F589" s="143"/>
      <c r="G589" s="33"/>
      <c r="H589" s="186"/>
    </row>
    <row r="590" spans="6:8" x14ac:dyDescent="0.2">
      <c r="F590" s="143"/>
      <c r="G590" s="33"/>
      <c r="H590" s="186"/>
    </row>
    <row r="591" spans="6:8" x14ac:dyDescent="0.2">
      <c r="F591" s="143"/>
      <c r="G591" s="33"/>
      <c r="H591" s="186"/>
    </row>
    <row r="592" spans="6:8" x14ac:dyDescent="0.2">
      <c r="F592" s="143"/>
      <c r="G592" s="33"/>
      <c r="H592" s="186"/>
    </row>
    <row r="593" spans="6:8" x14ac:dyDescent="0.2">
      <c r="F593" s="143"/>
      <c r="G593" s="33"/>
      <c r="H593" s="186"/>
    </row>
    <row r="594" spans="6:8" x14ac:dyDescent="0.2">
      <c r="F594" s="143"/>
      <c r="G594" s="33"/>
      <c r="H594" s="186"/>
    </row>
    <row r="595" spans="6:8" x14ac:dyDescent="0.2">
      <c r="F595" s="143"/>
      <c r="G595" s="33"/>
      <c r="H595" s="186"/>
    </row>
    <row r="596" spans="6:8" x14ac:dyDescent="0.2">
      <c r="F596" s="143"/>
      <c r="G596" s="33"/>
      <c r="H596" s="186"/>
    </row>
    <row r="597" spans="6:8" x14ac:dyDescent="0.2">
      <c r="F597" s="143"/>
      <c r="G597" s="33"/>
      <c r="H597" s="186"/>
    </row>
    <row r="598" spans="6:8" x14ac:dyDescent="0.2">
      <c r="F598" s="143"/>
      <c r="G598" s="33"/>
      <c r="H598" s="186"/>
    </row>
    <row r="599" spans="6:8" x14ac:dyDescent="0.2">
      <c r="F599" s="143"/>
      <c r="G599" s="33"/>
      <c r="H599" s="186"/>
    </row>
    <row r="600" spans="6:8" x14ac:dyDescent="0.2">
      <c r="F600" s="143"/>
      <c r="G600" s="33"/>
      <c r="H600" s="186"/>
    </row>
    <row r="601" spans="6:8" x14ac:dyDescent="0.2">
      <c r="F601" s="143"/>
      <c r="G601" s="33"/>
      <c r="H601" s="186"/>
    </row>
    <row r="602" spans="6:8" x14ac:dyDescent="0.2">
      <c r="F602" s="143"/>
      <c r="G602" s="33"/>
      <c r="H602" s="186"/>
    </row>
    <row r="603" spans="6:8" x14ac:dyDescent="0.2">
      <c r="F603" s="143"/>
      <c r="G603" s="33"/>
      <c r="H603" s="186"/>
    </row>
    <row r="604" spans="6:8" x14ac:dyDescent="0.2">
      <c r="F604" s="143"/>
      <c r="G604" s="33"/>
      <c r="H604" s="186"/>
    </row>
    <row r="605" spans="6:8" x14ac:dyDescent="0.2">
      <c r="F605" s="143"/>
      <c r="G605" s="33"/>
      <c r="H605" s="186"/>
    </row>
    <row r="606" spans="6:8" x14ac:dyDescent="0.2">
      <c r="F606" s="143"/>
      <c r="G606" s="33"/>
      <c r="H606" s="186"/>
    </row>
    <row r="607" spans="6:8" x14ac:dyDescent="0.2">
      <c r="F607" s="143"/>
      <c r="G607" s="33"/>
      <c r="H607" s="186"/>
    </row>
    <row r="608" spans="6:8" x14ac:dyDescent="0.2">
      <c r="F608" s="143"/>
      <c r="G608" s="33"/>
      <c r="H608" s="186"/>
    </row>
    <row r="609" spans="6:8" x14ac:dyDescent="0.2">
      <c r="F609" s="143"/>
      <c r="G609" s="33"/>
      <c r="H609" s="186"/>
    </row>
    <row r="610" spans="6:8" x14ac:dyDescent="0.2">
      <c r="F610" s="143"/>
      <c r="G610" s="33"/>
      <c r="H610" s="186"/>
    </row>
    <row r="611" spans="6:8" x14ac:dyDescent="0.2">
      <c r="F611" s="143"/>
      <c r="G611" s="33"/>
      <c r="H611" s="186"/>
    </row>
    <row r="612" spans="6:8" x14ac:dyDescent="0.2">
      <c r="F612" s="143"/>
      <c r="G612" s="33"/>
      <c r="H612" s="186"/>
    </row>
    <row r="613" spans="6:8" x14ac:dyDescent="0.2">
      <c r="F613" s="143"/>
      <c r="G613" s="33"/>
      <c r="H613" s="186"/>
    </row>
    <row r="614" spans="6:8" x14ac:dyDescent="0.2">
      <c r="F614" s="143"/>
      <c r="G614" s="33"/>
      <c r="H614" s="186"/>
    </row>
    <row r="615" spans="6:8" x14ac:dyDescent="0.2">
      <c r="F615" s="143"/>
      <c r="G615" s="33"/>
      <c r="H615" s="186"/>
    </row>
    <row r="616" spans="6:8" x14ac:dyDescent="0.2">
      <c r="F616" s="143"/>
      <c r="G616" s="33"/>
      <c r="H616" s="186"/>
    </row>
    <row r="617" spans="6:8" x14ac:dyDescent="0.2">
      <c r="F617" s="143"/>
      <c r="G617" s="33"/>
      <c r="H617" s="186"/>
    </row>
    <row r="618" spans="6:8" x14ac:dyDescent="0.2">
      <c r="F618" s="143"/>
      <c r="G618" s="33"/>
      <c r="H618" s="186"/>
    </row>
    <row r="619" spans="6:8" x14ac:dyDescent="0.2">
      <c r="F619" s="143"/>
      <c r="G619" s="33"/>
      <c r="H619" s="186"/>
    </row>
    <row r="620" spans="6:8" x14ac:dyDescent="0.2">
      <c r="F620" s="143"/>
      <c r="G620" s="33"/>
      <c r="H620" s="186"/>
    </row>
    <row r="621" spans="6:8" x14ac:dyDescent="0.2">
      <c r="F621" s="143"/>
      <c r="G621" s="33"/>
      <c r="H621" s="186"/>
    </row>
    <row r="622" spans="6:8" x14ac:dyDescent="0.2">
      <c r="F622" s="143"/>
      <c r="G622" s="33"/>
      <c r="H622" s="186"/>
    </row>
    <row r="623" spans="6:8" x14ac:dyDescent="0.2">
      <c r="F623" s="143"/>
      <c r="G623" s="33"/>
      <c r="H623" s="186"/>
    </row>
    <row r="624" spans="6:8" x14ac:dyDescent="0.2">
      <c r="F624" s="143"/>
      <c r="G624" s="33"/>
      <c r="H624" s="186"/>
    </row>
    <row r="625" spans="6:8" x14ac:dyDescent="0.2">
      <c r="F625" s="143"/>
      <c r="G625" s="33"/>
      <c r="H625" s="186"/>
    </row>
    <row r="626" spans="6:8" x14ac:dyDescent="0.2">
      <c r="F626" s="143"/>
      <c r="G626" s="33"/>
      <c r="H626" s="186"/>
    </row>
    <row r="627" spans="6:8" x14ac:dyDescent="0.2">
      <c r="F627" s="143"/>
      <c r="G627" s="33"/>
      <c r="H627" s="186"/>
    </row>
    <row r="628" spans="6:8" x14ac:dyDescent="0.2">
      <c r="F628" s="143"/>
      <c r="G628" s="33"/>
      <c r="H628" s="186"/>
    </row>
    <row r="629" spans="6:8" x14ac:dyDescent="0.2">
      <c r="F629" s="143"/>
      <c r="G629" s="33"/>
      <c r="H629" s="186"/>
    </row>
    <row r="630" spans="6:8" x14ac:dyDescent="0.2">
      <c r="F630" s="143"/>
      <c r="G630" s="33"/>
      <c r="H630" s="186"/>
    </row>
    <row r="631" spans="6:8" x14ac:dyDescent="0.2">
      <c r="F631" s="143"/>
      <c r="G631" s="33"/>
      <c r="H631" s="186"/>
    </row>
    <row r="632" spans="6:8" x14ac:dyDescent="0.2">
      <c r="F632" s="143"/>
      <c r="G632" s="33"/>
      <c r="H632" s="186"/>
    </row>
    <row r="633" spans="6:8" x14ac:dyDescent="0.2">
      <c r="F633" s="143"/>
      <c r="G633" s="33"/>
      <c r="H633" s="186"/>
    </row>
    <row r="634" spans="6:8" x14ac:dyDescent="0.2">
      <c r="F634" s="143"/>
      <c r="G634" s="33"/>
      <c r="H634" s="186"/>
    </row>
    <row r="635" spans="6:8" x14ac:dyDescent="0.2">
      <c r="F635" s="143"/>
      <c r="G635" s="33"/>
      <c r="H635" s="186"/>
    </row>
    <row r="636" spans="6:8" x14ac:dyDescent="0.2">
      <c r="F636" s="143"/>
      <c r="G636" s="33"/>
      <c r="H636" s="186"/>
    </row>
    <row r="637" spans="6:8" x14ac:dyDescent="0.2">
      <c r="F637" s="143"/>
      <c r="G637" s="33"/>
      <c r="H637" s="186"/>
    </row>
    <row r="638" spans="6:8" x14ac:dyDescent="0.2">
      <c r="F638" s="143"/>
      <c r="G638" s="33"/>
      <c r="H638" s="186"/>
    </row>
    <row r="639" spans="6:8" x14ac:dyDescent="0.2">
      <c r="F639" s="143"/>
      <c r="G639" s="33"/>
      <c r="H639" s="186"/>
    </row>
    <row r="640" spans="6:8" x14ac:dyDescent="0.2">
      <c r="F640" s="143"/>
      <c r="G640" s="33"/>
      <c r="H640" s="186"/>
    </row>
    <row r="641" spans="6:8" x14ac:dyDescent="0.2">
      <c r="F641" s="143"/>
      <c r="G641" s="33"/>
      <c r="H641" s="186"/>
    </row>
    <row r="642" spans="6:8" x14ac:dyDescent="0.2">
      <c r="F642" s="143"/>
      <c r="G642" s="33"/>
      <c r="H642" s="186"/>
    </row>
    <row r="643" spans="6:8" x14ac:dyDescent="0.2">
      <c r="F643" s="143"/>
      <c r="G643" s="33"/>
      <c r="H643" s="186"/>
    </row>
    <row r="644" spans="6:8" x14ac:dyDescent="0.2">
      <c r="F644" s="143"/>
      <c r="G644" s="33"/>
      <c r="H644" s="186"/>
    </row>
    <row r="645" spans="6:8" x14ac:dyDescent="0.2">
      <c r="F645" s="143"/>
      <c r="G645" s="33"/>
      <c r="H645" s="186"/>
    </row>
    <row r="646" spans="6:8" x14ac:dyDescent="0.2">
      <c r="F646" s="143"/>
      <c r="G646" s="33"/>
      <c r="H646" s="186"/>
    </row>
    <row r="647" spans="6:8" x14ac:dyDescent="0.2">
      <c r="F647" s="143"/>
      <c r="G647" s="33"/>
      <c r="H647" s="186"/>
    </row>
    <row r="648" spans="6:8" x14ac:dyDescent="0.2">
      <c r="F648" s="143"/>
      <c r="G648" s="33"/>
      <c r="H648" s="186"/>
    </row>
    <row r="649" spans="6:8" x14ac:dyDescent="0.2">
      <c r="F649" s="143"/>
      <c r="G649" s="33"/>
      <c r="H649" s="186"/>
    </row>
    <row r="650" spans="6:8" x14ac:dyDescent="0.2">
      <c r="F650" s="143"/>
      <c r="G650" s="33"/>
      <c r="H650" s="186"/>
    </row>
    <row r="651" spans="6:8" x14ac:dyDescent="0.2">
      <c r="F651" s="143"/>
      <c r="G651" s="33"/>
      <c r="H651" s="186"/>
    </row>
    <row r="652" spans="6:8" x14ac:dyDescent="0.2">
      <c r="F652" s="143"/>
      <c r="G652" s="33"/>
      <c r="H652" s="186"/>
    </row>
    <row r="653" spans="6:8" x14ac:dyDescent="0.2">
      <c r="F653" s="143"/>
      <c r="G653" s="33"/>
      <c r="H653" s="186"/>
    </row>
    <row r="654" spans="6:8" x14ac:dyDescent="0.2">
      <c r="F654" s="143"/>
      <c r="G654" s="33"/>
      <c r="H654" s="186"/>
    </row>
    <row r="655" spans="6:8" x14ac:dyDescent="0.2">
      <c r="F655" s="143"/>
      <c r="G655" s="33"/>
      <c r="H655" s="186"/>
    </row>
    <row r="656" spans="6:8" x14ac:dyDescent="0.2">
      <c r="F656" s="143"/>
      <c r="G656" s="33"/>
      <c r="H656" s="186"/>
    </row>
    <row r="657" spans="6:8" x14ac:dyDescent="0.2">
      <c r="F657" s="143"/>
      <c r="G657" s="33"/>
      <c r="H657" s="186"/>
    </row>
    <row r="658" spans="6:8" x14ac:dyDescent="0.2">
      <c r="F658" s="143"/>
      <c r="G658" s="33"/>
      <c r="H658" s="186"/>
    </row>
    <row r="659" spans="6:8" x14ac:dyDescent="0.2">
      <c r="F659" s="143"/>
      <c r="G659" s="33"/>
      <c r="H659" s="186"/>
    </row>
    <row r="660" spans="6:8" x14ac:dyDescent="0.2">
      <c r="F660" s="143"/>
      <c r="G660" s="33"/>
      <c r="H660" s="186"/>
    </row>
    <row r="661" spans="6:8" x14ac:dyDescent="0.2">
      <c r="F661" s="143"/>
      <c r="G661" s="33"/>
      <c r="H661" s="186"/>
    </row>
    <row r="662" spans="6:8" x14ac:dyDescent="0.2">
      <c r="F662" s="143"/>
      <c r="G662" s="33"/>
      <c r="H662" s="186"/>
    </row>
    <row r="663" spans="6:8" x14ac:dyDescent="0.2">
      <c r="F663" s="143"/>
      <c r="G663" s="33"/>
      <c r="H663" s="186"/>
    </row>
    <row r="664" spans="6:8" x14ac:dyDescent="0.2">
      <c r="F664" s="143"/>
      <c r="G664" s="33"/>
      <c r="H664" s="186"/>
    </row>
    <row r="665" spans="6:8" x14ac:dyDescent="0.2">
      <c r="F665" s="143"/>
      <c r="G665" s="33"/>
      <c r="H665" s="186"/>
    </row>
    <row r="666" spans="6:8" x14ac:dyDescent="0.2">
      <c r="F666" s="143"/>
      <c r="G666" s="33"/>
      <c r="H666" s="186"/>
    </row>
    <row r="667" spans="6:8" x14ac:dyDescent="0.2">
      <c r="F667" s="143"/>
      <c r="G667" s="33"/>
      <c r="H667" s="186"/>
    </row>
    <row r="668" spans="6:8" x14ac:dyDescent="0.2">
      <c r="F668" s="143"/>
      <c r="G668" s="33"/>
      <c r="H668" s="186"/>
    </row>
    <row r="669" spans="6:8" x14ac:dyDescent="0.2">
      <c r="F669" s="143"/>
      <c r="G669" s="33"/>
      <c r="H669" s="186"/>
    </row>
    <row r="670" spans="6:8" x14ac:dyDescent="0.2">
      <c r="F670" s="143"/>
      <c r="G670" s="33"/>
      <c r="H670" s="186"/>
    </row>
    <row r="671" spans="6:8" x14ac:dyDescent="0.2">
      <c r="F671" s="143"/>
      <c r="G671" s="33"/>
      <c r="H671" s="186"/>
    </row>
    <row r="672" spans="6:8" x14ac:dyDescent="0.2">
      <c r="F672" s="143"/>
      <c r="G672" s="33"/>
      <c r="H672" s="186"/>
    </row>
    <row r="673" spans="6:8" x14ac:dyDescent="0.2">
      <c r="F673" s="143"/>
      <c r="G673" s="33"/>
      <c r="H673" s="186"/>
    </row>
    <row r="674" spans="6:8" x14ac:dyDescent="0.2">
      <c r="F674" s="143"/>
      <c r="G674" s="33"/>
      <c r="H674" s="186"/>
    </row>
    <row r="675" spans="6:8" x14ac:dyDescent="0.2">
      <c r="F675" s="143"/>
      <c r="G675" s="33"/>
      <c r="H675" s="186"/>
    </row>
    <row r="676" spans="6:8" x14ac:dyDescent="0.2">
      <c r="F676" s="143"/>
      <c r="G676" s="33"/>
      <c r="H676" s="186"/>
    </row>
    <row r="677" spans="6:8" x14ac:dyDescent="0.2">
      <c r="F677" s="143"/>
      <c r="G677" s="33"/>
      <c r="H677" s="186"/>
    </row>
    <row r="678" spans="6:8" x14ac:dyDescent="0.2">
      <c r="F678" s="143"/>
      <c r="G678" s="33"/>
      <c r="H678" s="186"/>
    </row>
    <row r="679" spans="6:8" x14ac:dyDescent="0.2">
      <c r="F679" s="143"/>
      <c r="G679" s="33"/>
      <c r="H679" s="186"/>
    </row>
    <row r="680" spans="6:8" x14ac:dyDescent="0.2">
      <c r="F680" s="143"/>
      <c r="G680" s="33"/>
      <c r="H680" s="186"/>
    </row>
    <row r="681" spans="6:8" x14ac:dyDescent="0.2">
      <c r="F681" s="143"/>
      <c r="G681" s="33"/>
      <c r="H681" s="186"/>
    </row>
  </sheetData>
  <sheetProtection algorithmName="SHA-512" hashValue="SpZ1dlIu+kIWDAveCAi6EMVtPpEDY2/okcFLU99cwKobtzwwJTYbnWo5M6j4HAXi05rUS+erONtiRDrwq9k9sA==" saltValue="ONiKnrotJQLDudHwF1GIvQ==" spinCount="100000" sheet="1" objects="1" scenarios="1"/>
  <conditionalFormatting sqref="E5">
    <cfRule type="expression" dxfId="235" priority="9">
      <formula>E5&lt;&gt;""</formula>
    </cfRule>
  </conditionalFormatting>
  <conditionalFormatting sqref="E7">
    <cfRule type="expression" dxfId="234" priority="6">
      <formula>E7&lt;&gt;""</formula>
    </cfRule>
  </conditionalFormatting>
  <conditionalFormatting sqref="H7">
    <cfRule type="expression" dxfId="233" priority="4">
      <formula>H7&lt;&gt;""</formula>
    </cfRule>
  </conditionalFormatting>
  <conditionalFormatting sqref="H8">
    <cfRule type="expression" dxfId="232" priority="3">
      <formula>H8&lt;&gt;""</formula>
    </cfRule>
  </conditionalFormatting>
  <conditionalFormatting sqref="H5:J5">
    <cfRule type="expression" dxfId="231" priority="2">
      <formula>$H$5&lt;&gt;""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3AC21-2692-40D2-9BFD-08C79EFDD1B5}">
  <sheetPr codeName="Hoja3">
    <tabColor theme="8" tint="-0.249977111117893"/>
  </sheetPr>
  <dimension ref="A1:AE306"/>
  <sheetViews>
    <sheetView showGridLines="0" zoomScale="80" zoomScaleNormal="80" workbookViewId="0">
      <selection activeCell="H8" sqref="H8"/>
    </sheetView>
  </sheetViews>
  <sheetFormatPr baseColWidth="10" defaultRowHeight="12.6" x14ac:dyDescent="0.2"/>
  <cols>
    <col min="1" max="1" width="1.5546875" style="87" customWidth="1"/>
    <col min="2" max="2" width="2.21875" style="87" customWidth="1"/>
    <col min="3" max="3" width="5.109375" style="93" customWidth="1"/>
    <col min="4" max="4" width="12.33203125" style="88" customWidth="1"/>
    <col min="5" max="5" width="37.77734375" style="87" customWidth="1"/>
    <col min="6" max="6" width="8.88671875" style="94" customWidth="1"/>
    <col min="7" max="7" width="17.77734375" style="95" customWidth="1"/>
    <col min="8" max="8" width="17.77734375" style="96" customWidth="1"/>
    <col min="9" max="9" width="13.44140625" style="91" customWidth="1"/>
    <col min="10" max="10" width="15.5546875" style="89" customWidth="1"/>
    <col min="11" max="11" width="2.33203125" style="89" customWidth="1"/>
    <col min="12" max="12" width="3.6640625" style="89" hidden="1" customWidth="1"/>
    <col min="13" max="13" width="3.6640625" style="90" hidden="1" customWidth="1"/>
    <col min="14" max="15" width="3.6640625" style="87" hidden="1" customWidth="1"/>
    <col min="16" max="16" width="3.6640625" style="91" hidden="1" customWidth="1"/>
    <col min="17" max="18" width="3.77734375" style="91" hidden="1" customWidth="1"/>
    <col min="19" max="19" width="1.5546875" style="91" customWidth="1"/>
    <col min="20" max="20" width="6.44140625" style="91" customWidth="1"/>
    <col min="21" max="21" width="38" style="92" bestFit="1" customWidth="1"/>
    <col min="22" max="22" width="5.5546875" style="93" customWidth="1"/>
    <col min="23" max="23" width="12.33203125" style="91" customWidth="1"/>
    <col min="24" max="26" width="12.5546875" style="91" customWidth="1"/>
    <col min="27" max="27" width="13.6640625" style="91" customWidth="1"/>
    <col min="28" max="28" width="12.5546875" style="91" customWidth="1"/>
    <col min="29" max="29" width="12.5546875" style="91" hidden="1" customWidth="1"/>
    <col min="30" max="30" width="0" style="92" hidden="1" customWidth="1"/>
    <col min="31" max="31" width="0" style="87" hidden="1" customWidth="1"/>
    <col min="32" max="16384" width="11.5546875" style="87"/>
  </cols>
  <sheetData>
    <row r="1" spans="2:31" ht="8.4" customHeight="1" x14ac:dyDescent="0.2">
      <c r="C1" s="13"/>
      <c r="D1" s="13"/>
      <c r="E1" s="13"/>
      <c r="F1" s="88"/>
      <c r="G1" s="88"/>
      <c r="H1" s="88"/>
      <c r="I1" s="88"/>
      <c r="J1" s="88"/>
    </row>
    <row r="2" spans="2:31" ht="36" customHeight="1" x14ac:dyDescent="0.2">
      <c r="C2" s="13"/>
      <c r="D2" s="13" t="e" vm="1">
        <v>#VALUE!</v>
      </c>
      <c r="E2" s="13"/>
      <c r="F2" s="88"/>
      <c r="G2" s="88"/>
      <c r="H2" s="88"/>
      <c r="I2" s="88"/>
      <c r="J2" s="88"/>
    </row>
    <row r="3" spans="2:31" ht="8.4" customHeight="1" x14ac:dyDescent="0.2">
      <c r="C3" s="13"/>
      <c r="D3" s="13"/>
      <c r="E3" s="13"/>
      <c r="F3" s="88"/>
      <c r="G3" s="88"/>
      <c r="H3" s="88"/>
      <c r="I3" s="88"/>
      <c r="J3" s="88"/>
    </row>
    <row r="4" spans="2:31" s="167" customFormat="1" x14ac:dyDescent="0.3">
      <c r="B4" s="168"/>
      <c r="D4" s="169"/>
      <c r="E4" s="169"/>
      <c r="F4" s="170"/>
      <c r="G4" s="171"/>
      <c r="H4" s="170"/>
      <c r="I4" s="171"/>
      <c r="J4" s="171"/>
      <c r="K4" s="171"/>
      <c r="L4" s="171"/>
      <c r="M4" s="171"/>
      <c r="N4" s="171"/>
      <c r="O4" s="171"/>
      <c r="P4" s="171"/>
      <c r="Q4" s="171"/>
      <c r="R4" s="171"/>
      <c r="S4" s="171"/>
      <c r="V4" s="192"/>
      <c r="W4" s="172"/>
      <c r="X4" s="172"/>
      <c r="Y4" s="172"/>
      <c r="Z4" s="172"/>
      <c r="AA4" s="172"/>
      <c r="AB4" s="172"/>
      <c r="AC4" s="172"/>
    </row>
    <row r="5" spans="2:31" ht="8.4" customHeight="1" x14ac:dyDescent="0.2">
      <c r="C5" s="13"/>
      <c r="D5" s="13"/>
      <c r="E5" s="13"/>
      <c r="F5" s="88"/>
      <c r="G5" s="88"/>
      <c r="H5" s="88"/>
      <c r="I5" s="88"/>
      <c r="J5" s="88"/>
    </row>
    <row r="6" spans="2:31" ht="24" customHeight="1" x14ac:dyDescent="0.2">
      <c r="D6" s="47" t="s">
        <v>3</v>
      </c>
      <c r="E6" s="55"/>
      <c r="G6" s="47" t="s">
        <v>82</v>
      </c>
      <c r="H6" s="270">
        <f>IFERROR(VLOOKUP(E8,Tbl_Proveedor_NContratoOrdenTrabajo[[N_Contrato]:[Objeto]],3,FALSE),"")</f>
        <v>0</v>
      </c>
      <c r="I6" s="270"/>
      <c r="J6" s="270"/>
      <c r="L6" s="91">
        <f>IF(E6="",0,1)</f>
        <v>0</v>
      </c>
      <c r="M6" s="178"/>
      <c r="N6" s="91"/>
      <c r="O6" s="91"/>
      <c r="Z6" s="93"/>
    </row>
    <row r="7" spans="2:31" ht="7.2" customHeight="1" x14ac:dyDescent="0.2">
      <c r="L7" s="91"/>
      <c r="M7" s="178"/>
      <c r="N7" s="91"/>
      <c r="O7" s="91"/>
      <c r="Z7" s="93"/>
    </row>
    <row r="8" spans="2:31" ht="24" customHeight="1" x14ac:dyDescent="0.2">
      <c r="B8" s="214">
        <f>VLOOKUP(E8,Tbl_Proveedor_NContratoOrdenTrabajo[[N_Contrato]:[Cant_Insumo]],4,FALSE)</f>
        <v>0</v>
      </c>
      <c r="D8" s="47" t="s">
        <v>63</v>
      </c>
      <c r="E8" s="55"/>
      <c r="G8" s="47" t="s">
        <v>80</v>
      </c>
      <c r="H8" s="97">
        <f>IFERROR(VLOOKUP(E8,Tbl_Proveedor_NContratoOrdenTrabajo[[N_Contrato]:[Iva-Impuesto (%)]],2,FALSE),0)</f>
        <v>0</v>
      </c>
      <c r="L8" s="91">
        <f>IF(E8="",0,IF(COUNTIF(AE:AE,E8)=0,0,1))</f>
        <v>0</v>
      </c>
      <c r="M8" s="178"/>
      <c r="N8" s="98"/>
      <c r="O8" s="98"/>
      <c r="T8" s="197" t="str">
        <f>"Lista de insumos en contrato "&amp;E8</f>
        <v xml:space="preserve">Lista de insumos en contrato </v>
      </c>
      <c r="U8" s="197"/>
    </row>
    <row r="9" spans="2:31" ht="16.8" customHeight="1" x14ac:dyDescent="0.2">
      <c r="L9" s="91"/>
      <c r="M9" s="178"/>
      <c r="N9" s="98"/>
      <c r="O9" s="98"/>
    </row>
    <row r="10" spans="2:31" s="51" customFormat="1" ht="23.4" customHeight="1" x14ac:dyDescent="0.3">
      <c r="C10" s="193" t="s">
        <v>77</v>
      </c>
      <c r="D10" s="100" t="s">
        <v>71</v>
      </c>
      <c r="E10" s="100" t="s">
        <v>24</v>
      </c>
      <c r="F10" s="100" t="s">
        <v>55</v>
      </c>
      <c r="G10" s="101" t="s">
        <v>56</v>
      </c>
      <c r="H10" s="101" t="s">
        <v>57</v>
      </c>
      <c r="I10" s="101" t="s">
        <v>68</v>
      </c>
      <c r="J10" s="101" t="s">
        <v>78</v>
      </c>
      <c r="K10" s="194"/>
      <c r="L10" s="194">
        <f>IF(L8+L6=2,1,0)</f>
        <v>0</v>
      </c>
      <c r="M10" s="195"/>
      <c r="N10" s="196"/>
      <c r="O10" s="196"/>
      <c r="P10" s="52"/>
      <c r="Q10" s="52"/>
      <c r="R10" s="52"/>
      <c r="S10" s="52"/>
      <c r="T10" s="100" t="s">
        <v>71</v>
      </c>
      <c r="U10" s="100" t="s">
        <v>24</v>
      </c>
      <c r="V10" s="100" t="s">
        <v>55</v>
      </c>
      <c r="W10" s="101" t="s">
        <v>56</v>
      </c>
      <c r="X10" s="109" t="s">
        <v>67</v>
      </c>
      <c r="Y10" s="101" t="s">
        <v>57</v>
      </c>
      <c r="Z10" s="101" t="s">
        <v>68</v>
      </c>
      <c r="AA10" s="101" t="s">
        <v>78</v>
      </c>
      <c r="AB10" s="52"/>
      <c r="AC10" s="52"/>
    </row>
    <row r="11" spans="2:31" ht="24" customHeight="1" x14ac:dyDescent="0.2">
      <c r="B11" s="27" t="str">
        <f>IF(C11="","",MAX($B$8:$B10)+1)</f>
        <v/>
      </c>
      <c r="C11" s="93" t="str">
        <f t="shared" ref="C11:C74" si="0">IF(D11="","",$E$8&amp;D11&amp;I11)</f>
        <v/>
      </c>
      <c r="D11" s="102" t="str">
        <f>IF(E11="","",VLOOKUP(E11,Tbl_Insumos_Alquiler_Equipo[[Descripcion_insumo]:[Cod_Insumo]],3,FALSE))</f>
        <v/>
      </c>
      <c r="E11" s="29"/>
      <c r="F11" s="53" t="str">
        <f>IF(E11="","",VLOOKUP(E11,Tbl_Insumos_Alquiler_Equipo[[Descripcion_insumo]:[Cod_Insumo]],2,FALSE))</f>
        <v/>
      </c>
      <c r="G11" s="103" t="str">
        <f>IF(C11="","",H11/(1+$H$8))</f>
        <v/>
      </c>
      <c r="H11" s="120"/>
      <c r="I11" s="121"/>
      <c r="J11" s="122"/>
      <c r="K11" s="104" t="str">
        <f t="shared" ref="K11:K75" si="1">IF(P11=0,"registro exitente en contrato","")</f>
        <v/>
      </c>
      <c r="L11" s="91" t="str">
        <f t="shared" ref="L11:L75" si="2">IF(C11="","",IF(M11=3,1,0))</f>
        <v/>
      </c>
      <c r="M11" s="178" t="str">
        <f t="shared" ref="M11:M75" si="3">IF(C11="","",P11+O11+Q11)</f>
        <v/>
      </c>
      <c r="N11" s="98"/>
      <c r="O11" s="91" t="str">
        <f>IF(C11="","",IF(OR(H11="",I11="",J11="",L10=""),0,1))</f>
        <v/>
      </c>
      <c r="P11" s="91" t="str">
        <f>IF(C11="","",IF(AND(COUNTIF(Tbl_ValoresAdjudicados[Id_Unico_Contrato],AdicionarInsumo_Contrato!C11)=0,COUNTIF($C$11:$C$161,AdicionarInsumo_Contrato!C11)=1),1,0))</f>
        <v/>
      </c>
      <c r="Q11" s="91" t="str">
        <f>IF(B11="","",IF(B11&gt;150,0,1))</f>
        <v/>
      </c>
      <c r="R11" s="93"/>
      <c r="S11" s="105"/>
      <c r="T11" s="88" t="str" cm="1">
        <f t="array" ref="T11">IF(E8="","",_xlfn._xlws.FILTER(Tbl_ValoresAdjudicados[[Cod_Insumo]:[fecha_salida]],(Tbl_ValoresAdjudicados[Proveedor]=E6)*(Tbl_ValoresAdjudicados[N_Contrato/OrdenTrabajo]=E8),"NO EXISTE"))</f>
        <v/>
      </c>
      <c r="U11" s="110"/>
      <c r="V11" s="111"/>
      <c r="W11" s="103"/>
      <c r="X11" s="112"/>
      <c r="Y11" s="103"/>
      <c r="AA11" s="106"/>
      <c r="AB11" s="106"/>
      <c r="AC11" s="106"/>
      <c r="AD11" s="48" cm="1">
        <f t="array" ref="AD11">_xlfn._xlws.SORT(_xlfn.UNIQUE(Tbl_Proveedor_NContratoOrdenTrabajo[Proveedor],FALSE))</f>
        <v>0</v>
      </c>
      <c r="AE11" s="87" cm="1">
        <f t="array" ref="AE11">_xlfn._xlws.FILTER(Tbl_Proveedor_NContratoOrdenTrabajo[N_Contrato],Tbl_Proveedor_NContratoOrdenTrabajo[Proveedor]=AdicionarInsumo_Contrato!E6)</f>
        <v>0</v>
      </c>
    </row>
    <row r="12" spans="2:31" ht="24" customHeight="1" x14ac:dyDescent="0.2">
      <c r="B12" s="27" t="str">
        <f>IF(C12="","",MAX($B$8:$B11)+1)</f>
        <v/>
      </c>
      <c r="C12" s="93" t="str">
        <f t="shared" si="0"/>
        <v/>
      </c>
      <c r="D12" s="102" t="str">
        <f>IF(E12="","",VLOOKUP(E12,Tbl_Insumos_Alquiler_Equipo[[Descripcion_insumo]:[Cod_Insumo]],3,FALSE))</f>
        <v/>
      </c>
      <c r="E12" s="29"/>
      <c r="F12" s="53" t="str">
        <f>IF(E12="","",VLOOKUP(E12,Tbl_Insumos_Alquiler_Equipo[[Descripcion_insumo]:[Cod_Insumo]],2,FALSE))</f>
        <v/>
      </c>
      <c r="G12" s="103" t="str">
        <f t="shared" ref="G12:G75" si="4">IF(C12="","",H12/(1+$H$8))</f>
        <v/>
      </c>
      <c r="H12" s="120"/>
      <c r="I12" s="121"/>
      <c r="J12" s="122"/>
      <c r="K12" s="104" t="str">
        <f t="shared" si="1"/>
        <v/>
      </c>
      <c r="L12" s="91" t="str">
        <f t="shared" si="2"/>
        <v/>
      </c>
      <c r="M12" s="178" t="str">
        <f t="shared" si="3"/>
        <v/>
      </c>
      <c r="N12" s="98"/>
      <c r="O12" s="91" t="str">
        <f t="shared" ref="O12:O75" si="5">IF(C12="","",IF(OR(H12="",I12="",J12="",L11=""),0,1))</f>
        <v/>
      </c>
      <c r="P12" s="91" t="str">
        <f>IF(C12="","",IF(AND(COUNTIF(Tbl_ValoresAdjudicados[Id_Unico_Contrato],AdicionarInsumo_Contrato!C12)=0,COUNTIF($C$11:$C$161,AdicionarInsumo_Contrato!C12)=1),1,0))</f>
        <v/>
      </c>
      <c r="Q12" s="91" t="str">
        <f t="shared" ref="Q12:Q75" si="6">IF(B12="","",IF(B12&gt;150,0,1))</f>
        <v/>
      </c>
      <c r="R12" s="93"/>
      <c r="S12" s="105"/>
      <c r="T12" s="88"/>
      <c r="U12" s="110"/>
      <c r="V12" s="111"/>
      <c r="W12" s="103"/>
      <c r="X12" s="112"/>
      <c r="Y12" s="103"/>
      <c r="AA12" s="106"/>
      <c r="AB12" s="106"/>
      <c r="AC12" s="106"/>
    </row>
    <row r="13" spans="2:31" ht="24" customHeight="1" x14ac:dyDescent="0.2">
      <c r="B13" s="27" t="str">
        <f>IF(C13="","",MAX($B$8:$B12)+1)</f>
        <v/>
      </c>
      <c r="C13" s="93" t="str">
        <f t="shared" si="0"/>
        <v/>
      </c>
      <c r="D13" s="88" t="str">
        <f>IF(E13="","",VLOOKUP(E13,Tbl_Insumos_Alquiler_Equipo[[Descripcion_insumo]:[Cod_Insumo]],3,FALSE))</f>
        <v/>
      </c>
      <c r="E13" s="29"/>
      <c r="F13" s="53" t="str">
        <f>IF(E13="","",VLOOKUP(E13,Tbl_Insumos_Alquiler_Equipo[[Descripcion_insumo]:[Cod_Insumo]],2,FALSE))</f>
        <v/>
      </c>
      <c r="G13" s="103" t="str">
        <f t="shared" si="4"/>
        <v/>
      </c>
      <c r="H13" s="120"/>
      <c r="I13" s="121"/>
      <c r="J13" s="122"/>
      <c r="K13" s="104" t="str">
        <f t="shared" si="1"/>
        <v/>
      </c>
      <c r="L13" s="91" t="str">
        <f t="shared" si="2"/>
        <v/>
      </c>
      <c r="M13" s="178" t="str">
        <f t="shared" si="3"/>
        <v/>
      </c>
      <c r="N13" s="98"/>
      <c r="O13" s="91" t="str">
        <f t="shared" si="5"/>
        <v/>
      </c>
      <c r="P13" s="91" t="str">
        <f>IF(C13="","",IF(AND(COUNTIF(Tbl_ValoresAdjudicados[Id_Unico_Contrato],AdicionarInsumo_Contrato!C13)=0,COUNTIF($C$11:$C$161,AdicionarInsumo_Contrato!C13)=1),1,0))</f>
        <v/>
      </c>
      <c r="Q13" s="91" t="str">
        <f t="shared" si="6"/>
        <v/>
      </c>
      <c r="R13" s="93"/>
      <c r="S13" s="105"/>
      <c r="T13" s="88"/>
      <c r="U13" s="110"/>
      <c r="V13" s="111"/>
      <c r="W13" s="103"/>
      <c r="X13" s="112"/>
      <c r="Y13" s="103"/>
      <c r="AA13" s="106"/>
      <c r="AB13" s="106"/>
      <c r="AC13" s="106"/>
    </row>
    <row r="14" spans="2:31" ht="24" customHeight="1" x14ac:dyDescent="0.2">
      <c r="B14" s="27" t="str">
        <f>IF(C14="","",MAX($B$8:$B13)+1)</f>
        <v/>
      </c>
      <c r="C14" s="93" t="str">
        <f t="shared" si="0"/>
        <v/>
      </c>
      <c r="D14" s="88" t="str">
        <f>IF(E14="","",VLOOKUP(E14,Tbl_Insumos_Alquiler_Equipo[[Descripcion_insumo]:[Cod_Insumo]],3,FALSE))</f>
        <v/>
      </c>
      <c r="E14" s="29"/>
      <c r="F14" s="53" t="str">
        <f>IF(E14="","",VLOOKUP(E14,Tbl_Insumos_Alquiler_Equipo[[Descripcion_insumo]:[Cod_Insumo]],2,FALSE))</f>
        <v/>
      </c>
      <c r="G14" s="103" t="str">
        <f t="shared" si="4"/>
        <v/>
      </c>
      <c r="H14" s="120"/>
      <c r="I14" s="121"/>
      <c r="J14" s="122"/>
      <c r="K14" s="104" t="str">
        <f t="shared" si="1"/>
        <v/>
      </c>
      <c r="L14" s="91" t="str">
        <f>IF(C14="","",IF(M14=3,1,0))</f>
        <v/>
      </c>
      <c r="M14" s="178" t="str">
        <f>IF(C14="","",P14+O14+Q14)</f>
        <v/>
      </c>
      <c r="N14" s="98"/>
      <c r="O14" s="91" t="str">
        <f>IF(C14="","",IF(OR(H14="",I14="",J14="",L13=""),0,1))</f>
        <v/>
      </c>
      <c r="P14" s="91" t="str">
        <f>IF(C14="","",IF(AND(COUNTIF(Tbl_ValoresAdjudicados[Id_Unico_Contrato],AdicionarInsumo_Contrato!C14)=0,COUNTIF($C$11:$C$161,AdicionarInsumo_Contrato!C14)=1),1,0))</f>
        <v/>
      </c>
      <c r="Q14" s="91" t="str">
        <f t="shared" si="6"/>
        <v/>
      </c>
      <c r="R14" s="93"/>
      <c r="S14" s="105"/>
      <c r="T14" s="88"/>
      <c r="U14" s="110"/>
      <c r="V14" s="111"/>
      <c r="W14" s="103"/>
      <c r="X14" s="112"/>
      <c r="Y14" s="103"/>
      <c r="AA14" s="106"/>
      <c r="AB14" s="106"/>
      <c r="AC14" s="106"/>
    </row>
    <row r="15" spans="2:31" ht="24" customHeight="1" x14ac:dyDescent="0.2">
      <c r="B15" s="27" t="str">
        <f>IF(C15="","",MAX($B$8:$B14)+1)</f>
        <v/>
      </c>
      <c r="C15" s="93" t="str">
        <f t="shared" si="0"/>
        <v/>
      </c>
      <c r="D15" s="88" t="str">
        <f>IF(E15="","",VLOOKUP(E15,Tbl_Insumos_Alquiler_Equipo[[Descripcion_insumo]:[Cod_Insumo]],3,FALSE))</f>
        <v/>
      </c>
      <c r="E15" s="29"/>
      <c r="F15" s="53" t="str">
        <f>IF(E15="","",VLOOKUP(E15,Tbl_Insumos_Alquiler_Equipo[[Descripcion_insumo]:[Cod_Insumo]],2,FALSE))</f>
        <v/>
      </c>
      <c r="G15" s="103" t="str">
        <f t="shared" si="4"/>
        <v/>
      </c>
      <c r="H15" s="120"/>
      <c r="I15" s="121"/>
      <c r="J15" s="122"/>
      <c r="K15" s="104" t="str">
        <f t="shared" si="1"/>
        <v/>
      </c>
      <c r="L15" s="91" t="str">
        <f t="shared" si="2"/>
        <v/>
      </c>
      <c r="M15" s="178" t="str">
        <f t="shared" si="3"/>
        <v/>
      </c>
      <c r="N15" s="98"/>
      <c r="O15" s="91" t="str">
        <f t="shared" si="5"/>
        <v/>
      </c>
      <c r="P15" s="91" t="str">
        <f>IF(C15="","",IF(AND(COUNTIF(Tbl_ValoresAdjudicados[Id_Unico_Contrato],AdicionarInsumo_Contrato!C15)=0,COUNTIF($C$11:$C$161,AdicionarInsumo_Contrato!C15)=1),1,0))</f>
        <v/>
      </c>
      <c r="Q15" s="91" t="str">
        <f t="shared" si="6"/>
        <v/>
      </c>
      <c r="R15" s="93"/>
      <c r="S15" s="105"/>
      <c r="T15" s="88"/>
      <c r="U15" s="110"/>
      <c r="V15" s="111"/>
      <c r="W15" s="103"/>
      <c r="X15" s="112"/>
      <c r="Y15" s="103"/>
      <c r="AA15" s="106"/>
      <c r="AB15" s="106"/>
      <c r="AC15" s="106"/>
    </row>
    <row r="16" spans="2:31" ht="24" customHeight="1" x14ac:dyDescent="0.2">
      <c r="B16" s="27" t="str">
        <f>IF(C16="","",MAX($B$8:$B15)+1)</f>
        <v/>
      </c>
      <c r="C16" s="93" t="str">
        <f t="shared" si="0"/>
        <v/>
      </c>
      <c r="D16" s="88" t="str">
        <f>IF(E16="","",VLOOKUP(E16,Tbl_Insumos_Alquiler_Equipo[[Descripcion_insumo]:[Cod_Insumo]],3,FALSE))</f>
        <v/>
      </c>
      <c r="E16" s="29"/>
      <c r="F16" s="53" t="str">
        <f>IF(E16="","",VLOOKUP(E16,Tbl_Insumos_Alquiler_Equipo[[Descripcion_insumo]:[Cod_Insumo]],2,FALSE))</f>
        <v/>
      </c>
      <c r="G16" s="103" t="str">
        <f t="shared" si="4"/>
        <v/>
      </c>
      <c r="H16" s="120"/>
      <c r="I16" s="121"/>
      <c r="J16" s="122"/>
      <c r="K16" s="104" t="str">
        <f t="shared" si="1"/>
        <v/>
      </c>
      <c r="L16" s="91" t="str">
        <f t="shared" si="2"/>
        <v/>
      </c>
      <c r="M16" s="178" t="str">
        <f t="shared" si="3"/>
        <v/>
      </c>
      <c r="N16" s="98"/>
      <c r="O16" s="91" t="str">
        <f t="shared" si="5"/>
        <v/>
      </c>
      <c r="P16" s="91" t="str">
        <f>IF(C16="","",IF(AND(COUNTIF(Tbl_ValoresAdjudicados[Id_Unico_Contrato],AdicionarInsumo_Contrato!C16)=0,COUNTIF($C$11:$C$161,AdicionarInsumo_Contrato!C16)=1),1,0))</f>
        <v/>
      </c>
      <c r="Q16" s="91" t="str">
        <f t="shared" si="6"/>
        <v/>
      </c>
      <c r="R16" s="93"/>
      <c r="S16" s="105"/>
      <c r="T16" s="88"/>
      <c r="U16" s="110"/>
      <c r="V16" s="111"/>
      <c r="W16" s="103"/>
      <c r="X16" s="112"/>
      <c r="Y16" s="103"/>
      <c r="AA16" s="106"/>
      <c r="AB16" s="106"/>
      <c r="AC16" s="106"/>
    </row>
    <row r="17" spans="2:31" ht="24" customHeight="1" x14ac:dyDescent="0.2">
      <c r="B17" s="27" t="str">
        <f>IF(C17="","",MAX($B$8:$B16)+1)</f>
        <v/>
      </c>
      <c r="C17" s="93" t="str">
        <f t="shared" si="0"/>
        <v/>
      </c>
      <c r="D17" s="88" t="str">
        <f>IF(E17="","",VLOOKUP(E17,Tbl_Insumos_Alquiler_Equipo[[Descripcion_insumo]:[Cod_Insumo]],3,FALSE))</f>
        <v/>
      </c>
      <c r="E17" s="29"/>
      <c r="F17" s="53" t="str">
        <f>IF(E17="","",VLOOKUP(E17,Tbl_Insumos_Alquiler_Equipo[[Descripcion_insumo]:[Cod_Insumo]],2,FALSE))</f>
        <v/>
      </c>
      <c r="G17" s="103" t="str">
        <f t="shared" si="4"/>
        <v/>
      </c>
      <c r="H17" s="120"/>
      <c r="I17" s="121"/>
      <c r="J17" s="122"/>
      <c r="K17" s="104" t="str">
        <f t="shared" si="1"/>
        <v/>
      </c>
      <c r="L17" s="91" t="str">
        <f t="shared" si="2"/>
        <v/>
      </c>
      <c r="M17" s="178" t="str">
        <f t="shared" si="3"/>
        <v/>
      </c>
      <c r="N17" s="98"/>
      <c r="O17" s="91" t="str">
        <f t="shared" si="5"/>
        <v/>
      </c>
      <c r="P17" s="91" t="str">
        <f>IF(C17="","",IF(AND(COUNTIF(Tbl_ValoresAdjudicados[Id_Unico_Contrato],AdicionarInsumo_Contrato!C17)=0,COUNTIF($C$11:$C$161,AdicionarInsumo_Contrato!C17)=1),1,0))</f>
        <v/>
      </c>
      <c r="Q17" s="91" t="str">
        <f t="shared" si="6"/>
        <v/>
      </c>
      <c r="R17" s="93"/>
      <c r="S17" s="105"/>
      <c r="T17" s="88"/>
      <c r="U17" s="110"/>
      <c r="V17" s="111"/>
      <c r="W17" s="103"/>
      <c r="X17" s="112"/>
      <c r="Y17" s="103"/>
      <c r="AA17" s="106"/>
      <c r="AB17" s="106"/>
      <c r="AC17" s="106"/>
    </row>
    <row r="18" spans="2:31" ht="24" customHeight="1" x14ac:dyDescent="0.2">
      <c r="B18" s="27" t="str">
        <f>IF(C18="","",MAX($B$8:$B17)+1)</f>
        <v/>
      </c>
      <c r="C18" s="93" t="str">
        <f t="shared" si="0"/>
        <v/>
      </c>
      <c r="D18" s="88" t="str">
        <f>IF(E18="","",VLOOKUP(E18,Tbl_Insumos_Alquiler_Equipo[[Descripcion_insumo]:[Cod_Insumo]],3,FALSE))</f>
        <v/>
      </c>
      <c r="E18" s="29"/>
      <c r="F18" s="53" t="str">
        <f>IF(E18="","",VLOOKUP(E18,Tbl_Insumos_Alquiler_Equipo[[Descripcion_insumo]:[Cod_Insumo]],2,FALSE))</f>
        <v/>
      </c>
      <c r="G18" s="103" t="str">
        <f t="shared" si="4"/>
        <v/>
      </c>
      <c r="H18" s="120"/>
      <c r="I18" s="121"/>
      <c r="J18" s="122"/>
      <c r="K18" s="104" t="str">
        <f t="shared" si="1"/>
        <v/>
      </c>
      <c r="L18" s="91" t="str">
        <f t="shared" si="2"/>
        <v/>
      </c>
      <c r="M18" s="178" t="str">
        <f t="shared" si="3"/>
        <v/>
      </c>
      <c r="N18" s="98"/>
      <c r="O18" s="91" t="str">
        <f t="shared" si="5"/>
        <v/>
      </c>
      <c r="P18" s="91" t="str">
        <f>IF(C18="","",IF(AND(COUNTIF(Tbl_ValoresAdjudicados[Id_Unico_Contrato],AdicionarInsumo_Contrato!C18)=0,COUNTIF($C$11:$C$161,AdicionarInsumo_Contrato!C18)=1),1,0))</f>
        <v/>
      </c>
      <c r="Q18" s="91" t="str">
        <f t="shared" si="6"/>
        <v/>
      </c>
      <c r="R18" s="93"/>
      <c r="S18" s="105"/>
      <c r="T18" s="88"/>
      <c r="U18" s="110"/>
      <c r="V18" s="111"/>
      <c r="W18" s="103"/>
      <c r="X18" s="112"/>
      <c r="Y18" s="103"/>
      <c r="AA18" s="106"/>
      <c r="AB18" s="106"/>
      <c r="AC18" s="106"/>
    </row>
    <row r="19" spans="2:31" ht="24" customHeight="1" x14ac:dyDescent="0.2">
      <c r="B19" s="27" t="str">
        <f>IF(C19="","",MAX($B$8:$B18)+1)</f>
        <v/>
      </c>
      <c r="C19" s="93" t="str">
        <f t="shared" si="0"/>
        <v/>
      </c>
      <c r="D19" s="88" t="str">
        <f>IF(E19="","",VLOOKUP(E19,Tbl_Insumos_Alquiler_Equipo[[Descripcion_insumo]:[Cod_Insumo]],3,FALSE))</f>
        <v/>
      </c>
      <c r="E19" s="29"/>
      <c r="F19" s="53" t="str">
        <f>IF(E19="","",VLOOKUP(E19,Tbl_Insumos_Alquiler_Equipo[[Descripcion_insumo]:[Cod_Insumo]],2,FALSE))</f>
        <v/>
      </c>
      <c r="G19" s="103" t="str">
        <f t="shared" si="4"/>
        <v/>
      </c>
      <c r="H19" s="120"/>
      <c r="I19" s="121"/>
      <c r="J19" s="122"/>
      <c r="K19" s="104" t="str">
        <f t="shared" si="1"/>
        <v/>
      </c>
      <c r="L19" s="91" t="str">
        <f t="shared" si="2"/>
        <v/>
      </c>
      <c r="M19" s="178" t="str">
        <f t="shared" si="3"/>
        <v/>
      </c>
      <c r="N19" s="98"/>
      <c r="O19" s="91" t="str">
        <f t="shared" si="5"/>
        <v/>
      </c>
      <c r="P19" s="91" t="str">
        <f>IF(C19="","",IF(AND(COUNTIF(Tbl_ValoresAdjudicados[Id_Unico_Contrato],AdicionarInsumo_Contrato!C19)=0,COUNTIF($C$11:$C$161,AdicionarInsumo_Contrato!C19)=1),1,0))</f>
        <v/>
      </c>
      <c r="Q19" s="91" t="str">
        <f t="shared" si="6"/>
        <v/>
      </c>
      <c r="R19" s="93"/>
      <c r="S19" s="105"/>
      <c r="T19" s="88"/>
      <c r="U19" s="110"/>
      <c r="V19" s="111"/>
      <c r="W19" s="103"/>
      <c r="X19" s="112"/>
      <c r="Y19" s="103"/>
      <c r="AA19" s="106"/>
      <c r="AB19" s="106"/>
      <c r="AC19" s="106"/>
    </row>
    <row r="20" spans="2:31" s="92" customFormat="1" ht="24" customHeight="1" x14ac:dyDescent="0.2">
      <c r="B20" s="27" t="str">
        <f>IF(C20="","",MAX($B$8:$B19)+1)</f>
        <v/>
      </c>
      <c r="C20" s="93" t="str">
        <f t="shared" si="0"/>
        <v/>
      </c>
      <c r="D20" s="88" t="str">
        <f>IF(E20="","",VLOOKUP(E20,Tbl_Insumos_Alquiler_Equipo[[Descripcion_insumo]:[Cod_Insumo]],3,FALSE))</f>
        <v/>
      </c>
      <c r="E20" s="29"/>
      <c r="F20" s="53" t="str">
        <f>IF(E20="","",VLOOKUP(E20,Tbl_Insumos_Alquiler_Equipo[[Descripcion_insumo]:[Cod_Insumo]],2,FALSE))</f>
        <v/>
      </c>
      <c r="G20" s="103" t="str">
        <f t="shared" si="4"/>
        <v/>
      </c>
      <c r="H20" s="120"/>
      <c r="I20" s="121"/>
      <c r="J20" s="122"/>
      <c r="K20" s="104" t="str">
        <f t="shared" si="1"/>
        <v/>
      </c>
      <c r="L20" s="91" t="str">
        <f t="shared" si="2"/>
        <v/>
      </c>
      <c r="M20" s="178" t="str">
        <f t="shared" si="3"/>
        <v/>
      </c>
      <c r="N20" s="98"/>
      <c r="O20" s="91" t="str">
        <f t="shared" si="5"/>
        <v/>
      </c>
      <c r="P20" s="91" t="str">
        <f>IF(C20="","",IF(AND(COUNTIF(Tbl_ValoresAdjudicados[Id_Unico_Contrato],AdicionarInsumo_Contrato!C20)=0,COUNTIF($C$11:$C$161,AdicionarInsumo_Contrato!C20)=1),1,0))</f>
        <v/>
      </c>
      <c r="Q20" s="91" t="str">
        <f t="shared" si="6"/>
        <v/>
      </c>
      <c r="R20" s="93"/>
      <c r="S20" s="105"/>
      <c r="T20" s="88"/>
      <c r="U20" s="110"/>
      <c r="V20" s="111"/>
      <c r="W20" s="103"/>
      <c r="X20" s="112"/>
      <c r="Y20" s="103"/>
      <c r="Z20" s="91"/>
      <c r="AA20" s="106"/>
      <c r="AB20" s="106"/>
      <c r="AC20" s="106"/>
      <c r="AE20" s="87"/>
    </row>
    <row r="21" spans="2:31" s="92" customFormat="1" ht="24" customHeight="1" x14ac:dyDescent="0.2">
      <c r="B21" s="27" t="str">
        <f>IF(C21="","",MAX($B$8:$B20)+1)</f>
        <v/>
      </c>
      <c r="C21" s="93" t="str">
        <f t="shared" si="0"/>
        <v/>
      </c>
      <c r="D21" s="88" t="str">
        <f>IF(E21="","",VLOOKUP(E21,Tbl_Insumos_Alquiler_Equipo[[Descripcion_insumo]:[Cod_Insumo]],3,FALSE))</f>
        <v/>
      </c>
      <c r="E21" s="29"/>
      <c r="F21" s="53" t="str">
        <f>IF(E21="","",VLOOKUP(E21,Tbl_Insumos_Alquiler_Equipo[[Descripcion_insumo]:[Cod_Insumo]],2,FALSE))</f>
        <v/>
      </c>
      <c r="G21" s="103" t="str">
        <f t="shared" si="4"/>
        <v/>
      </c>
      <c r="H21" s="120"/>
      <c r="I21" s="121"/>
      <c r="J21" s="122"/>
      <c r="K21" s="104" t="str">
        <f t="shared" si="1"/>
        <v/>
      </c>
      <c r="L21" s="91" t="str">
        <f t="shared" si="2"/>
        <v/>
      </c>
      <c r="M21" s="178" t="str">
        <f t="shared" si="3"/>
        <v/>
      </c>
      <c r="N21" s="98"/>
      <c r="O21" s="91" t="str">
        <f t="shared" si="5"/>
        <v/>
      </c>
      <c r="P21" s="91" t="str">
        <f>IF(C21="","",IF(AND(COUNTIF(Tbl_ValoresAdjudicados[Id_Unico_Contrato],AdicionarInsumo_Contrato!C21)=0,COUNTIF($C$11:$C$161,AdicionarInsumo_Contrato!C21)=1),1,0))</f>
        <v/>
      </c>
      <c r="Q21" s="91" t="str">
        <f t="shared" si="6"/>
        <v/>
      </c>
      <c r="R21" s="93"/>
      <c r="S21" s="105"/>
      <c r="T21" s="88"/>
      <c r="U21" s="110"/>
      <c r="V21" s="111"/>
      <c r="W21" s="103"/>
      <c r="X21" s="112"/>
      <c r="Y21" s="103"/>
      <c r="Z21" s="91"/>
      <c r="AA21" s="106"/>
      <c r="AB21" s="106"/>
      <c r="AC21" s="106"/>
      <c r="AE21" s="87"/>
    </row>
    <row r="22" spans="2:31" s="92" customFormat="1" ht="24" customHeight="1" x14ac:dyDescent="0.2">
      <c r="B22" s="27" t="str">
        <f>IF(C22="","",MAX($B$8:$B21)+1)</f>
        <v/>
      </c>
      <c r="C22" s="93" t="str">
        <f t="shared" si="0"/>
        <v/>
      </c>
      <c r="D22" s="88" t="str">
        <f>IF(E22="","",VLOOKUP(E22,Tbl_Insumos_Alquiler_Equipo[[Descripcion_insumo]:[Cod_Insumo]],3,FALSE))</f>
        <v/>
      </c>
      <c r="E22" s="29"/>
      <c r="F22" s="53" t="str">
        <f>IF(E22="","",VLOOKUP(E22,Tbl_Insumos_Alquiler_Equipo[[Descripcion_insumo]:[Cod_Insumo]],2,FALSE))</f>
        <v/>
      </c>
      <c r="G22" s="103" t="str">
        <f t="shared" si="4"/>
        <v/>
      </c>
      <c r="H22" s="120"/>
      <c r="I22" s="121"/>
      <c r="J22" s="122"/>
      <c r="K22" s="104" t="str">
        <f t="shared" si="1"/>
        <v/>
      </c>
      <c r="L22" s="91" t="str">
        <f t="shared" si="2"/>
        <v/>
      </c>
      <c r="M22" s="178" t="str">
        <f t="shared" si="3"/>
        <v/>
      </c>
      <c r="N22" s="98"/>
      <c r="O22" s="91" t="str">
        <f t="shared" si="5"/>
        <v/>
      </c>
      <c r="P22" s="91" t="str">
        <f>IF(C22="","",IF(AND(COUNTIF(Tbl_ValoresAdjudicados[Id_Unico_Contrato],AdicionarInsumo_Contrato!C22)=0,COUNTIF($C$11:$C$161,AdicionarInsumo_Contrato!C22)=1),1,0))</f>
        <v/>
      </c>
      <c r="Q22" s="91" t="str">
        <f t="shared" si="6"/>
        <v/>
      </c>
      <c r="R22" s="93"/>
      <c r="S22" s="105"/>
      <c r="T22" s="88"/>
      <c r="U22" s="110"/>
      <c r="V22" s="111"/>
      <c r="W22" s="103"/>
      <c r="X22" s="112"/>
      <c r="Y22" s="103"/>
      <c r="Z22" s="91"/>
      <c r="AA22" s="106"/>
      <c r="AB22" s="106"/>
      <c r="AC22" s="106"/>
      <c r="AE22" s="87"/>
    </row>
    <row r="23" spans="2:31" s="92" customFormat="1" ht="24" customHeight="1" x14ac:dyDescent="0.2">
      <c r="B23" s="27" t="str">
        <f>IF(C23="","",MAX($B$8:$B22)+1)</f>
        <v/>
      </c>
      <c r="C23" s="93" t="str">
        <f t="shared" si="0"/>
        <v/>
      </c>
      <c r="D23" s="88" t="str">
        <f>IF(E23="","",VLOOKUP(E23,Tbl_Insumos_Alquiler_Equipo[[Descripcion_insumo]:[Cod_Insumo]],3,FALSE))</f>
        <v/>
      </c>
      <c r="E23" s="29"/>
      <c r="F23" s="53" t="str">
        <f>IF(E23="","",VLOOKUP(E23,Tbl_Insumos_Alquiler_Equipo[[Descripcion_insumo]:[Cod_Insumo]],2,FALSE))</f>
        <v/>
      </c>
      <c r="G23" s="103" t="str">
        <f t="shared" si="4"/>
        <v/>
      </c>
      <c r="H23" s="120"/>
      <c r="I23" s="121"/>
      <c r="J23" s="122"/>
      <c r="K23" s="104" t="str">
        <f t="shared" si="1"/>
        <v/>
      </c>
      <c r="L23" s="91" t="str">
        <f t="shared" si="2"/>
        <v/>
      </c>
      <c r="M23" s="178" t="str">
        <f t="shared" si="3"/>
        <v/>
      </c>
      <c r="N23" s="98"/>
      <c r="O23" s="91" t="str">
        <f t="shared" si="5"/>
        <v/>
      </c>
      <c r="P23" s="91" t="str">
        <f>IF(C23="","",IF(AND(COUNTIF(Tbl_ValoresAdjudicados[Id_Unico_Contrato],AdicionarInsumo_Contrato!C23)=0,COUNTIF($C$11:$C$161,AdicionarInsumo_Contrato!C23)=1),1,0))</f>
        <v/>
      </c>
      <c r="Q23" s="91" t="str">
        <f t="shared" si="6"/>
        <v/>
      </c>
      <c r="R23" s="93"/>
      <c r="S23" s="105"/>
      <c r="T23" s="88"/>
      <c r="U23" s="110"/>
      <c r="V23" s="111"/>
      <c r="W23" s="103"/>
      <c r="X23" s="112"/>
      <c r="Y23" s="103"/>
      <c r="Z23" s="91"/>
      <c r="AA23" s="106"/>
      <c r="AB23" s="106"/>
      <c r="AC23" s="106"/>
      <c r="AE23" s="87"/>
    </row>
    <row r="24" spans="2:31" s="92" customFormat="1" ht="24" customHeight="1" x14ac:dyDescent="0.2">
      <c r="B24" s="27" t="str">
        <f>IF(C24="","",MAX($B$8:$B23)+1)</f>
        <v/>
      </c>
      <c r="C24" s="93" t="str">
        <f t="shared" si="0"/>
        <v/>
      </c>
      <c r="D24" s="88" t="str">
        <f>IF(E24="","",VLOOKUP(E24,Tbl_Insumos_Alquiler_Equipo[[Descripcion_insumo]:[Cod_Insumo]],3,FALSE))</f>
        <v/>
      </c>
      <c r="E24" s="29"/>
      <c r="F24" s="53" t="str">
        <f>IF(E24="","",VLOOKUP(E24,Tbl_Insumos_Alquiler_Equipo[[Descripcion_insumo]:[Cod_Insumo]],2,FALSE))</f>
        <v/>
      </c>
      <c r="G24" s="103" t="str">
        <f t="shared" si="4"/>
        <v/>
      </c>
      <c r="H24" s="120"/>
      <c r="I24" s="121"/>
      <c r="J24" s="122"/>
      <c r="K24" s="104" t="str">
        <f t="shared" si="1"/>
        <v/>
      </c>
      <c r="L24" s="91" t="str">
        <f t="shared" si="2"/>
        <v/>
      </c>
      <c r="M24" s="178" t="str">
        <f t="shared" si="3"/>
        <v/>
      </c>
      <c r="N24" s="98"/>
      <c r="O24" s="91" t="str">
        <f t="shared" si="5"/>
        <v/>
      </c>
      <c r="P24" s="91" t="str">
        <f>IF(C24="","",IF(AND(COUNTIF(Tbl_ValoresAdjudicados[Id_Unico_Contrato],AdicionarInsumo_Contrato!C24)=0,COUNTIF($C$11:$C$161,AdicionarInsumo_Contrato!C24)=1),1,0))</f>
        <v/>
      </c>
      <c r="Q24" s="91" t="str">
        <f t="shared" si="6"/>
        <v/>
      </c>
      <c r="R24" s="93"/>
      <c r="S24" s="105"/>
      <c r="T24" s="88"/>
      <c r="U24" s="110"/>
      <c r="V24" s="111"/>
      <c r="W24" s="103"/>
      <c r="X24" s="112"/>
      <c r="Y24" s="103"/>
      <c r="Z24" s="91"/>
      <c r="AA24" s="106"/>
      <c r="AB24" s="106"/>
      <c r="AC24" s="106"/>
      <c r="AE24" s="87"/>
    </row>
    <row r="25" spans="2:31" s="92" customFormat="1" ht="24" customHeight="1" x14ac:dyDescent="0.2">
      <c r="B25" s="27" t="str">
        <f>IF(C25="","",MAX($B$8:$B24)+1)</f>
        <v/>
      </c>
      <c r="C25" s="93" t="str">
        <f t="shared" si="0"/>
        <v/>
      </c>
      <c r="D25" s="88" t="str">
        <f>IF(E25="","",VLOOKUP(E25,Tbl_Insumos_Alquiler_Equipo[[Descripcion_insumo]:[Cod_Insumo]],3,FALSE))</f>
        <v/>
      </c>
      <c r="E25" s="29"/>
      <c r="F25" s="53" t="str">
        <f>IF(E25="","",VLOOKUP(E25,Tbl_Insumos_Alquiler_Equipo[[Descripcion_insumo]:[Cod_Insumo]],2,FALSE))</f>
        <v/>
      </c>
      <c r="G25" s="103" t="str">
        <f t="shared" si="4"/>
        <v/>
      </c>
      <c r="H25" s="120"/>
      <c r="I25" s="121"/>
      <c r="J25" s="122"/>
      <c r="K25" s="104" t="str">
        <f t="shared" si="1"/>
        <v/>
      </c>
      <c r="L25" s="91" t="str">
        <f t="shared" si="2"/>
        <v/>
      </c>
      <c r="M25" s="178" t="str">
        <f t="shared" si="3"/>
        <v/>
      </c>
      <c r="N25" s="98"/>
      <c r="O25" s="91" t="str">
        <f t="shared" si="5"/>
        <v/>
      </c>
      <c r="P25" s="91" t="str">
        <f>IF(C25="","",IF(AND(COUNTIF(Tbl_ValoresAdjudicados[Id_Unico_Contrato],AdicionarInsumo_Contrato!C25)=0,COUNTIF($C$11:$C$161,AdicionarInsumo_Contrato!C25)=1),1,0))</f>
        <v/>
      </c>
      <c r="Q25" s="91" t="str">
        <f t="shared" si="6"/>
        <v/>
      </c>
      <c r="R25" s="93"/>
      <c r="S25" s="105"/>
      <c r="T25" s="88"/>
      <c r="U25" s="110"/>
      <c r="V25" s="111"/>
      <c r="W25" s="103"/>
      <c r="X25" s="112"/>
      <c r="Y25" s="103"/>
      <c r="Z25" s="91"/>
      <c r="AA25" s="106"/>
      <c r="AB25" s="106"/>
      <c r="AC25" s="106"/>
      <c r="AE25" s="87"/>
    </row>
    <row r="26" spans="2:31" s="92" customFormat="1" ht="24" customHeight="1" x14ac:dyDescent="0.2">
      <c r="B26" s="27" t="str">
        <f>IF(C26="","",MAX($B$8:$B25)+1)</f>
        <v/>
      </c>
      <c r="C26" s="93" t="str">
        <f t="shared" si="0"/>
        <v/>
      </c>
      <c r="D26" s="88" t="str">
        <f>IF(E26="","",VLOOKUP(E26,Tbl_Insumos_Alquiler_Equipo[[Descripcion_insumo]:[Cod_Insumo]],3,FALSE))</f>
        <v/>
      </c>
      <c r="E26" s="29"/>
      <c r="F26" s="53" t="str">
        <f>IF(E26="","",VLOOKUP(E26,Tbl_Insumos_Alquiler_Equipo[[Descripcion_insumo]:[Cod_Insumo]],2,FALSE))</f>
        <v/>
      </c>
      <c r="G26" s="103" t="str">
        <f t="shared" si="4"/>
        <v/>
      </c>
      <c r="H26" s="120"/>
      <c r="I26" s="121"/>
      <c r="J26" s="122"/>
      <c r="K26" s="104" t="str">
        <f t="shared" si="1"/>
        <v/>
      </c>
      <c r="L26" s="91" t="str">
        <f t="shared" si="2"/>
        <v/>
      </c>
      <c r="M26" s="178" t="str">
        <f t="shared" si="3"/>
        <v/>
      </c>
      <c r="N26" s="98"/>
      <c r="O26" s="91" t="str">
        <f t="shared" si="5"/>
        <v/>
      </c>
      <c r="P26" s="91" t="str">
        <f>IF(C26="","",IF(AND(COUNTIF(Tbl_ValoresAdjudicados[Id_Unico_Contrato],AdicionarInsumo_Contrato!C26)=0,COUNTIF($C$11:$C$161,AdicionarInsumo_Contrato!C26)=1),1,0))</f>
        <v/>
      </c>
      <c r="Q26" s="91" t="str">
        <f t="shared" si="6"/>
        <v/>
      </c>
      <c r="R26" s="93"/>
      <c r="S26" s="105"/>
      <c r="T26" s="88"/>
      <c r="U26" s="110"/>
      <c r="V26" s="111"/>
      <c r="W26" s="103"/>
      <c r="X26" s="112"/>
      <c r="Y26" s="103"/>
      <c r="Z26" s="91"/>
      <c r="AA26" s="106"/>
      <c r="AB26" s="106"/>
      <c r="AC26" s="106"/>
      <c r="AE26" s="87"/>
    </row>
    <row r="27" spans="2:31" s="92" customFormat="1" ht="24" customHeight="1" x14ac:dyDescent="0.2">
      <c r="B27" s="27" t="str">
        <f>IF(C27="","",MAX($B$8:$B26)+1)</f>
        <v/>
      </c>
      <c r="C27" s="93" t="str">
        <f t="shared" si="0"/>
        <v/>
      </c>
      <c r="D27" s="88" t="str">
        <f>IF(E27="","",VLOOKUP(E27,Tbl_Insumos_Alquiler_Equipo[[Descripcion_insumo]:[Cod_Insumo]],3,FALSE))</f>
        <v/>
      </c>
      <c r="E27" s="29"/>
      <c r="F27" s="53" t="str">
        <f>IF(E27="","",VLOOKUP(E27,Tbl_Insumos_Alquiler_Equipo[[Descripcion_insumo]:[Cod_Insumo]],2,FALSE))</f>
        <v/>
      </c>
      <c r="G27" s="103" t="str">
        <f t="shared" si="4"/>
        <v/>
      </c>
      <c r="H27" s="120"/>
      <c r="I27" s="121"/>
      <c r="J27" s="122"/>
      <c r="K27" s="104" t="str">
        <f t="shared" si="1"/>
        <v/>
      </c>
      <c r="L27" s="91" t="str">
        <f t="shared" si="2"/>
        <v/>
      </c>
      <c r="M27" s="178" t="str">
        <f t="shared" si="3"/>
        <v/>
      </c>
      <c r="N27" s="98"/>
      <c r="O27" s="91" t="str">
        <f t="shared" si="5"/>
        <v/>
      </c>
      <c r="P27" s="91" t="str">
        <f>IF(C27="","",IF(AND(COUNTIF(Tbl_ValoresAdjudicados[Id_Unico_Contrato],AdicionarInsumo_Contrato!C27)=0,COUNTIF($C$11:$C$161,AdicionarInsumo_Contrato!C27)=1),1,0))</f>
        <v/>
      </c>
      <c r="Q27" s="91" t="str">
        <f t="shared" si="6"/>
        <v/>
      </c>
      <c r="R27" s="93"/>
      <c r="S27" s="93"/>
      <c r="T27" s="88"/>
      <c r="U27" s="110"/>
      <c r="V27" s="111"/>
      <c r="W27" s="103"/>
      <c r="X27" s="112"/>
      <c r="Y27" s="103"/>
      <c r="Z27" s="91"/>
      <c r="AA27" s="106"/>
      <c r="AB27" s="106"/>
      <c r="AC27" s="106"/>
      <c r="AE27" s="87"/>
    </row>
    <row r="28" spans="2:31" s="92" customFormat="1" ht="24" customHeight="1" x14ac:dyDescent="0.2">
      <c r="B28" s="27" t="str">
        <f>IF(C28="","",MAX($B$8:$B27)+1)</f>
        <v/>
      </c>
      <c r="C28" s="93" t="str">
        <f t="shared" si="0"/>
        <v/>
      </c>
      <c r="D28" s="88" t="str">
        <f>IF(E28="","",VLOOKUP(E28,Tbl_Insumos_Alquiler_Equipo[[Descripcion_insumo]:[Cod_Insumo]],3,FALSE))</f>
        <v/>
      </c>
      <c r="E28" s="29"/>
      <c r="F28" s="53" t="str">
        <f>IF(E28="","",VLOOKUP(E28,Tbl_Insumos_Alquiler_Equipo[[Descripcion_insumo]:[Cod_Insumo]],2,FALSE))</f>
        <v/>
      </c>
      <c r="G28" s="103" t="str">
        <f t="shared" si="4"/>
        <v/>
      </c>
      <c r="H28" s="120"/>
      <c r="I28" s="121"/>
      <c r="J28" s="122"/>
      <c r="K28" s="104" t="str">
        <f t="shared" si="1"/>
        <v/>
      </c>
      <c r="L28" s="91" t="str">
        <f t="shared" si="2"/>
        <v/>
      </c>
      <c r="M28" s="178" t="str">
        <f t="shared" si="3"/>
        <v/>
      </c>
      <c r="N28" s="98"/>
      <c r="O28" s="91" t="str">
        <f t="shared" si="5"/>
        <v/>
      </c>
      <c r="P28" s="91" t="str">
        <f>IF(C28="","",IF(AND(COUNTIF(Tbl_ValoresAdjudicados[Id_Unico_Contrato],AdicionarInsumo_Contrato!C28)=0,COUNTIF($C$11:$C$161,AdicionarInsumo_Contrato!C28)=1),1,0))</f>
        <v/>
      </c>
      <c r="Q28" s="91" t="str">
        <f t="shared" si="6"/>
        <v/>
      </c>
      <c r="R28" s="93"/>
      <c r="S28" s="93"/>
      <c r="T28" s="88"/>
      <c r="U28" s="110"/>
      <c r="V28" s="111"/>
      <c r="W28" s="103"/>
      <c r="X28" s="112"/>
      <c r="Y28" s="103"/>
      <c r="Z28" s="91"/>
      <c r="AA28" s="106"/>
      <c r="AB28" s="106"/>
      <c r="AC28" s="106"/>
      <c r="AE28" s="87"/>
    </row>
    <row r="29" spans="2:31" s="92" customFormat="1" ht="24" customHeight="1" x14ac:dyDescent="0.2">
      <c r="B29" s="27" t="str">
        <f>IF(C29="","",MAX($B$8:$B28)+1)</f>
        <v/>
      </c>
      <c r="C29" s="93" t="str">
        <f t="shared" si="0"/>
        <v/>
      </c>
      <c r="D29" s="88" t="str">
        <f>IF(E29="","",VLOOKUP(E29,Tbl_Insumos_Alquiler_Equipo[[Descripcion_insumo]:[Cod_Insumo]],3,FALSE))</f>
        <v/>
      </c>
      <c r="E29" s="29"/>
      <c r="F29" s="53" t="str">
        <f>IF(E29="","",VLOOKUP(E29,Tbl_Insumos_Alquiler_Equipo[[Descripcion_insumo]:[Cod_Insumo]],2,FALSE))</f>
        <v/>
      </c>
      <c r="G29" s="103" t="str">
        <f t="shared" si="4"/>
        <v/>
      </c>
      <c r="H29" s="120"/>
      <c r="I29" s="121"/>
      <c r="J29" s="122"/>
      <c r="K29" s="104" t="str">
        <f t="shared" si="1"/>
        <v/>
      </c>
      <c r="L29" s="91" t="str">
        <f t="shared" si="2"/>
        <v/>
      </c>
      <c r="M29" s="178" t="str">
        <f t="shared" si="3"/>
        <v/>
      </c>
      <c r="N29" s="179"/>
      <c r="O29" s="91" t="str">
        <f t="shared" si="5"/>
        <v/>
      </c>
      <c r="P29" s="91" t="str">
        <f>IF(C29="","",IF(AND(COUNTIF(Tbl_ValoresAdjudicados[Id_Unico_Contrato],AdicionarInsumo_Contrato!C29)=0,COUNTIF($C$11:$C$161,AdicionarInsumo_Contrato!C29)=1),1,0))</f>
        <v/>
      </c>
      <c r="Q29" s="91" t="str">
        <f t="shared" si="6"/>
        <v/>
      </c>
      <c r="R29" s="93"/>
      <c r="S29" s="93"/>
      <c r="T29" s="88"/>
      <c r="U29" s="110"/>
      <c r="V29" s="111"/>
      <c r="W29" s="103"/>
      <c r="X29" s="112"/>
      <c r="Y29" s="103"/>
      <c r="Z29" s="91"/>
      <c r="AA29" s="106"/>
      <c r="AB29" s="106"/>
      <c r="AC29" s="106"/>
      <c r="AE29" s="87"/>
    </row>
    <row r="30" spans="2:31" s="92" customFormat="1" ht="24" customHeight="1" x14ac:dyDescent="0.2">
      <c r="B30" s="27" t="str">
        <f>IF(C30="","",MAX($B$8:$B29)+1)</f>
        <v/>
      </c>
      <c r="C30" s="93" t="str">
        <f t="shared" si="0"/>
        <v/>
      </c>
      <c r="D30" s="88" t="str">
        <f>IF(E30="","",VLOOKUP(E30,Tbl_Insumos_Alquiler_Equipo[[Descripcion_insumo]:[Cod_Insumo]],3,FALSE))</f>
        <v/>
      </c>
      <c r="E30" s="29"/>
      <c r="F30" s="53" t="str">
        <f>IF(E30="","",VLOOKUP(E30,Tbl_Insumos_Alquiler_Equipo[[Descripcion_insumo]:[Cod_Insumo]],2,FALSE))</f>
        <v/>
      </c>
      <c r="G30" s="103" t="str">
        <f t="shared" si="4"/>
        <v/>
      </c>
      <c r="H30" s="120"/>
      <c r="I30" s="121"/>
      <c r="J30" s="122"/>
      <c r="K30" s="104" t="str">
        <f t="shared" si="1"/>
        <v/>
      </c>
      <c r="L30" s="91" t="str">
        <f t="shared" si="2"/>
        <v/>
      </c>
      <c r="M30" s="178" t="str">
        <f t="shared" si="3"/>
        <v/>
      </c>
      <c r="N30" s="179"/>
      <c r="O30" s="91" t="str">
        <f t="shared" si="5"/>
        <v/>
      </c>
      <c r="P30" s="91" t="str">
        <f>IF(C30="","",IF(AND(COUNTIF(Tbl_ValoresAdjudicados[Id_Unico_Contrato],AdicionarInsumo_Contrato!C30)=0,COUNTIF($C$11:$C$161,AdicionarInsumo_Contrato!C30)=1),1,0))</f>
        <v/>
      </c>
      <c r="Q30" s="91" t="str">
        <f t="shared" si="6"/>
        <v/>
      </c>
      <c r="R30" s="93"/>
      <c r="S30" s="93"/>
      <c r="T30" s="88"/>
      <c r="U30" s="110"/>
      <c r="V30" s="111"/>
      <c r="W30" s="103"/>
      <c r="X30" s="112"/>
      <c r="Y30" s="103"/>
      <c r="Z30" s="91"/>
      <c r="AA30" s="106"/>
      <c r="AB30" s="106"/>
      <c r="AC30" s="106"/>
      <c r="AE30" s="87"/>
    </row>
    <row r="31" spans="2:31" s="92" customFormat="1" ht="24" customHeight="1" x14ac:dyDescent="0.2">
      <c r="B31" s="27" t="str">
        <f>IF(C31="","",MAX($B$8:$B30)+1)</f>
        <v/>
      </c>
      <c r="C31" s="93" t="str">
        <f t="shared" si="0"/>
        <v/>
      </c>
      <c r="D31" s="88" t="str">
        <f>IF(E31="","",VLOOKUP(E31,Tbl_Insumos_Alquiler_Equipo[[Descripcion_insumo]:[Cod_Insumo]],3,FALSE))</f>
        <v/>
      </c>
      <c r="E31" s="29"/>
      <c r="F31" s="53" t="str">
        <f>IF(E31="","",VLOOKUP(E31,Tbl_Insumos_Alquiler_Equipo[[Descripcion_insumo]:[Cod_Insumo]],2,FALSE))</f>
        <v/>
      </c>
      <c r="G31" s="103" t="str">
        <f t="shared" si="4"/>
        <v/>
      </c>
      <c r="H31" s="120"/>
      <c r="I31" s="121"/>
      <c r="J31" s="122"/>
      <c r="K31" s="104" t="str">
        <f t="shared" si="1"/>
        <v/>
      </c>
      <c r="L31" s="91" t="str">
        <f t="shared" si="2"/>
        <v/>
      </c>
      <c r="M31" s="178" t="str">
        <f t="shared" si="3"/>
        <v/>
      </c>
      <c r="N31" s="179"/>
      <c r="O31" s="91" t="str">
        <f t="shared" si="5"/>
        <v/>
      </c>
      <c r="P31" s="91" t="str">
        <f>IF(C31="","",IF(AND(COUNTIF(Tbl_ValoresAdjudicados[Id_Unico_Contrato],AdicionarInsumo_Contrato!C31)=0,COUNTIF($C$11:$C$161,AdicionarInsumo_Contrato!C31)=1),1,0))</f>
        <v/>
      </c>
      <c r="Q31" s="91" t="str">
        <f t="shared" si="6"/>
        <v/>
      </c>
      <c r="R31" s="93"/>
      <c r="S31" s="93"/>
      <c r="T31" s="88"/>
      <c r="U31" s="110"/>
      <c r="V31" s="111"/>
      <c r="W31" s="103"/>
      <c r="X31" s="112"/>
      <c r="Y31" s="103"/>
      <c r="Z31" s="91"/>
      <c r="AA31" s="106"/>
      <c r="AB31" s="106"/>
      <c r="AC31" s="106"/>
      <c r="AE31" s="87"/>
    </row>
    <row r="32" spans="2:31" s="92" customFormat="1" ht="24" customHeight="1" x14ac:dyDescent="0.2">
      <c r="B32" s="27" t="str">
        <f>IF(C32="","",MAX($B$8:$B31)+1)</f>
        <v/>
      </c>
      <c r="C32" s="93" t="str">
        <f t="shared" si="0"/>
        <v/>
      </c>
      <c r="D32" s="88" t="str">
        <f>IF(E32="","",VLOOKUP(E32,Tbl_Insumos_Alquiler_Equipo[[Descripcion_insumo]:[Cod_Insumo]],3,FALSE))</f>
        <v/>
      </c>
      <c r="E32" s="29"/>
      <c r="F32" s="53" t="str">
        <f>IF(E32="","",VLOOKUP(E32,Tbl_Insumos_Alquiler_Equipo[[Descripcion_insumo]:[Cod_Insumo]],2,FALSE))</f>
        <v/>
      </c>
      <c r="G32" s="103" t="str">
        <f t="shared" si="4"/>
        <v/>
      </c>
      <c r="H32" s="120"/>
      <c r="I32" s="121"/>
      <c r="J32" s="122"/>
      <c r="K32" s="104" t="str">
        <f t="shared" si="1"/>
        <v/>
      </c>
      <c r="L32" s="91" t="str">
        <f t="shared" si="2"/>
        <v/>
      </c>
      <c r="M32" s="178" t="str">
        <f t="shared" si="3"/>
        <v/>
      </c>
      <c r="N32" s="179"/>
      <c r="O32" s="91" t="str">
        <f t="shared" si="5"/>
        <v/>
      </c>
      <c r="P32" s="91" t="str">
        <f>IF(C32="","",IF(AND(COUNTIF(Tbl_ValoresAdjudicados[Id_Unico_Contrato],AdicionarInsumo_Contrato!C32)=0,COUNTIF($C$11:$C$161,AdicionarInsumo_Contrato!C32)=1),1,0))</f>
        <v/>
      </c>
      <c r="Q32" s="91" t="str">
        <f t="shared" si="6"/>
        <v/>
      </c>
      <c r="R32" s="93"/>
      <c r="S32" s="93"/>
      <c r="T32" s="88"/>
      <c r="U32" s="110"/>
      <c r="V32" s="111"/>
      <c r="W32" s="103"/>
      <c r="X32" s="112"/>
      <c r="Y32" s="103"/>
      <c r="Z32" s="91"/>
      <c r="AA32" s="106"/>
      <c r="AB32" s="106"/>
      <c r="AC32" s="106"/>
      <c r="AE32" s="87"/>
    </row>
    <row r="33" spans="2:31" s="92" customFormat="1" ht="24" customHeight="1" x14ac:dyDescent="0.2">
      <c r="B33" s="27" t="str">
        <f>IF(C33="","",MAX($B$8:$B32)+1)</f>
        <v/>
      </c>
      <c r="C33" s="93" t="str">
        <f t="shared" si="0"/>
        <v/>
      </c>
      <c r="D33" s="88" t="str">
        <f>IF(E33="","",VLOOKUP(E33,Tbl_Insumos_Alquiler_Equipo[[Descripcion_insumo]:[Cod_Insumo]],3,FALSE))</f>
        <v/>
      </c>
      <c r="E33" s="29"/>
      <c r="F33" s="53" t="str">
        <f>IF(E33="","",VLOOKUP(E33,Tbl_Insumos_Alquiler_Equipo[[Descripcion_insumo]:[Cod_Insumo]],2,FALSE))</f>
        <v/>
      </c>
      <c r="G33" s="103" t="str">
        <f t="shared" si="4"/>
        <v/>
      </c>
      <c r="H33" s="120"/>
      <c r="I33" s="121"/>
      <c r="J33" s="122"/>
      <c r="K33" s="104" t="str">
        <f t="shared" si="1"/>
        <v/>
      </c>
      <c r="L33" s="91" t="str">
        <f t="shared" si="2"/>
        <v/>
      </c>
      <c r="M33" s="178" t="str">
        <f t="shared" si="3"/>
        <v/>
      </c>
      <c r="N33" s="179"/>
      <c r="O33" s="91" t="str">
        <f t="shared" si="5"/>
        <v/>
      </c>
      <c r="P33" s="91" t="str">
        <f>IF(C33="","",IF(AND(COUNTIF(Tbl_ValoresAdjudicados[Id_Unico_Contrato],AdicionarInsumo_Contrato!C33)=0,COUNTIF($C$11:$C$161,AdicionarInsumo_Contrato!C33)=1),1,0))</f>
        <v/>
      </c>
      <c r="Q33" s="91" t="str">
        <f t="shared" si="6"/>
        <v/>
      </c>
      <c r="R33" s="93"/>
      <c r="S33" s="93"/>
      <c r="T33" s="88"/>
      <c r="U33" s="110"/>
      <c r="V33" s="111"/>
      <c r="W33" s="103"/>
      <c r="X33" s="112"/>
      <c r="Y33" s="103"/>
      <c r="Z33" s="91"/>
      <c r="AA33" s="106"/>
      <c r="AB33" s="106"/>
      <c r="AC33" s="106"/>
      <c r="AE33" s="87"/>
    </row>
    <row r="34" spans="2:31" s="92" customFormat="1" ht="24" customHeight="1" x14ac:dyDescent="0.2">
      <c r="B34" s="27" t="str">
        <f>IF(C34="","",MAX($B$8:$B33)+1)</f>
        <v/>
      </c>
      <c r="C34" s="93" t="str">
        <f t="shared" si="0"/>
        <v/>
      </c>
      <c r="D34" s="88" t="str">
        <f>IF(E34="","",VLOOKUP(E34,Tbl_Insumos_Alquiler_Equipo[[Descripcion_insumo]:[Cod_Insumo]],3,FALSE))</f>
        <v/>
      </c>
      <c r="E34" s="29"/>
      <c r="F34" s="53" t="str">
        <f>IF(E34="","",VLOOKUP(E34,Tbl_Insumos_Alquiler_Equipo[[Descripcion_insumo]:[Cod_Insumo]],2,FALSE))</f>
        <v/>
      </c>
      <c r="G34" s="103" t="str">
        <f t="shared" si="4"/>
        <v/>
      </c>
      <c r="H34" s="120"/>
      <c r="I34" s="121"/>
      <c r="J34" s="122"/>
      <c r="K34" s="104" t="str">
        <f t="shared" si="1"/>
        <v/>
      </c>
      <c r="L34" s="91" t="str">
        <f t="shared" si="2"/>
        <v/>
      </c>
      <c r="M34" s="178" t="str">
        <f t="shared" si="3"/>
        <v/>
      </c>
      <c r="N34" s="179"/>
      <c r="O34" s="91" t="str">
        <f t="shared" si="5"/>
        <v/>
      </c>
      <c r="P34" s="91" t="str">
        <f>IF(C34="","",IF(AND(COUNTIF(Tbl_ValoresAdjudicados[Id_Unico_Contrato],AdicionarInsumo_Contrato!C34)=0,COUNTIF($C$11:$C$161,AdicionarInsumo_Contrato!C34)=1),1,0))</f>
        <v/>
      </c>
      <c r="Q34" s="91" t="str">
        <f t="shared" si="6"/>
        <v/>
      </c>
      <c r="R34" s="93"/>
      <c r="S34" s="93"/>
      <c r="T34" s="88"/>
      <c r="U34" s="110"/>
      <c r="V34" s="111"/>
      <c r="W34" s="103"/>
      <c r="X34" s="112"/>
      <c r="Y34" s="103"/>
      <c r="Z34" s="91"/>
      <c r="AA34" s="106"/>
      <c r="AB34" s="106"/>
      <c r="AC34" s="106"/>
      <c r="AE34" s="87"/>
    </row>
    <row r="35" spans="2:31" s="92" customFormat="1" ht="24" customHeight="1" x14ac:dyDescent="0.2">
      <c r="B35" s="27" t="str">
        <f>IF(C35="","",MAX($B$8:$B34)+1)</f>
        <v/>
      </c>
      <c r="C35" s="93" t="str">
        <f t="shared" si="0"/>
        <v/>
      </c>
      <c r="D35" s="88" t="str">
        <f>IF(E35="","",VLOOKUP(E35,Tbl_Insumos_Alquiler_Equipo[[Descripcion_insumo]:[Cod_Insumo]],3,FALSE))</f>
        <v/>
      </c>
      <c r="E35" s="29"/>
      <c r="F35" s="53" t="str">
        <f>IF(E35="","",VLOOKUP(E35,Tbl_Insumos_Alquiler_Equipo[[Descripcion_insumo]:[Cod_Insumo]],2,FALSE))</f>
        <v/>
      </c>
      <c r="G35" s="103" t="str">
        <f t="shared" si="4"/>
        <v/>
      </c>
      <c r="H35" s="120"/>
      <c r="I35" s="121"/>
      <c r="J35" s="122"/>
      <c r="K35" s="104" t="str">
        <f t="shared" si="1"/>
        <v/>
      </c>
      <c r="L35" s="91" t="str">
        <f t="shared" si="2"/>
        <v/>
      </c>
      <c r="M35" s="178" t="str">
        <f t="shared" si="3"/>
        <v/>
      </c>
      <c r="N35" s="179"/>
      <c r="O35" s="91" t="str">
        <f t="shared" si="5"/>
        <v/>
      </c>
      <c r="P35" s="91" t="str">
        <f>IF(C35="","",IF(AND(COUNTIF(Tbl_ValoresAdjudicados[Id_Unico_Contrato],AdicionarInsumo_Contrato!C35)=0,COUNTIF($C$11:$C$161,AdicionarInsumo_Contrato!C35)=1),1,0))</f>
        <v/>
      </c>
      <c r="Q35" s="91" t="str">
        <f t="shared" si="6"/>
        <v/>
      </c>
      <c r="R35" s="93"/>
      <c r="S35" s="93"/>
      <c r="T35" s="88"/>
      <c r="U35" s="110"/>
      <c r="V35" s="111"/>
      <c r="W35" s="103"/>
      <c r="X35" s="112"/>
      <c r="Y35" s="103"/>
      <c r="Z35" s="91"/>
      <c r="AA35" s="106"/>
      <c r="AB35" s="106"/>
      <c r="AC35" s="106"/>
      <c r="AE35" s="87"/>
    </row>
    <row r="36" spans="2:31" s="92" customFormat="1" ht="24" customHeight="1" x14ac:dyDescent="0.2">
      <c r="B36" s="27" t="str">
        <f>IF(C36="","",MAX($B$8:$B35)+1)</f>
        <v/>
      </c>
      <c r="C36" s="93" t="str">
        <f t="shared" si="0"/>
        <v/>
      </c>
      <c r="D36" s="88" t="str">
        <f>IF(E36="","",VLOOKUP(E36,Tbl_Insumos_Alquiler_Equipo[[Descripcion_insumo]:[Cod_Insumo]],3,FALSE))</f>
        <v/>
      </c>
      <c r="E36" s="29"/>
      <c r="F36" s="53" t="str">
        <f>IF(E36="","",VLOOKUP(E36,Tbl_Insumos_Alquiler_Equipo[[Descripcion_insumo]:[Cod_Insumo]],2,FALSE))</f>
        <v/>
      </c>
      <c r="G36" s="103" t="str">
        <f t="shared" si="4"/>
        <v/>
      </c>
      <c r="H36" s="120"/>
      <c r="I36" s="121"/>
      <c r="J36" s="122"/>
      <c r="K36" s="104" t="str">
        <f t="shared" si="1"/>
        <v/>
      </c>
      <c r="L36" s="91" t="str">
        <f t="shared" si="2"/>
        <v/>
      </c>
      <c r="M36" s="178" t="str">
        <f t="shared" si="3"/>
        <v/>
      </c>
      <c r="N36" s="179"/>
      <c r="O36" s="91" t="str">
        <f t="shared" si="5"/>
        <v/>
      </c>
      <c r="P36" s="91" t="str">
        <f>IF(C36="","",IF(AND(COUNTIF(Tbl_ValoresAdjudicados[Id_Unico_Contrato],AdicionarInsumo_Contrato!C36)=0,COUNTIF($C$11:$C$161,AdicionarInsumo_Contrato!C36)=1),1,0))</f>
        <v/>
      </c>
      <c r="Q36" s="91" t="str">
        <f t="shared" si="6"/>
        <v/>
      </c>
      <c r="R36" s="93"/>
      <c r="S36" s="93"/>
      <c r="T36" s="88"/>
      <c r="U36" s="110"/>
      <c r="V36" s="111"/>
      <c r="W36" s="103"/>
      <c r="X36" s="112"/>
      <c r="Y36" s="103"/>
      <c r="Z36" s="91"/>
      <c r="AA36" s="106"/>
      <c r="AB36" s="106"/>
      <c r="AC36" s="106"/>
      <c r="AE36" s="87"/>
    </row>
    <row r="37" spans="2:31" s="92" customFormat="1" ht="24" customHeight="1" x14ac:dyDescent="0.2">
      <c r="B37" s="27" t="str">
        <f>IF(C37="","",MAX($B$8:$B36)+1)</f>
        <v/>
      </c>
      <c r="C37" s="93" t="str">
        <f t="shared" si="0"/>
        <v/>
      </c>
      <c r="D37" s="88" t="str">
        <f>IF(E37="","",VLOOKUP(E37,Tbl_Insumos_Alquiler_Equipo[[Descripcion_insumo]:[Cod_Insumo]],3,FALSE))</f>
        <v/>
      </c>
      <c r="E37" s="29"/>
      <c r="F37" s="53" t="str">
        <f>IF(E37="","",VLOOKUP(E37,Tbl_Insumos_Alquiler_Equipo[[Descripcion_insumo]:[Cod_Insumo]],2,FALSE))</f>
        <v/>
      </c>
      <c r="G37" s="103" t="str">
        <f t="shared" si="4"/>
        <v/>
      </c>
      <c r="H37" s="120"/>
      <c r="I37" s="121"/>
      <c r="J37" s="122"/>
      <c r="K37" s="104" t="str">
        <f t="shared" si="1"/>
        <v/>
      </c>
      <c r="L37" s="91" t="str">
        <f t="shared" si="2"/>
        <v/>
      </c>
      <c r="M37" s="178" t="str">
        <f t="shared" si="3"/>
        <v/>
      </c>
      <c r="N37" s="179"/>
      <c r="O37" s="91" t="str">
        <f t="shared" si="5"/>
        <v/>
      </c>
      <c r="P37" s="91" t="str">
        <f>IF(C37="","",IF(AND(COUNTIF(Tbl_ValoresAdjudicados[Id_Unico_Contrato],AdicionarInsumo_Contrato!C37)=0,COUNTIF($C$11:$C$161,AdicionarInsumo_Contrato!C37)=1),1,0))</f>
        <v/>
      </c>
      <c r="Q37" s="91" t="str">
        <f t="shared" si="6"/>
        <v/>
      </c>
      <c r="R37" s="93"/>
      <c r="S37" s="93"/>
      <c r="T37" s="88"/>
      <c r="U37" s="110"/>
      <c r="V37" s="111"/>
      <c r="W37" s="103"/>
      <c r="X37" s="112"/>
      <c r="Y37" s="103"/>
      <c r="Z37" s="91"/>
      <c r="AA37" s="106"/>
      <c r="AB37" s="106"/>
      <c r="AC37" s="106"/>
      <c r="AE37" s="87"/>
    </row>
    <row r="38" spans="2:31" s="92" customFormat="1" ht="24" customHeight="1" x14ac:dyDescent="0.2">
      <c r="B38" s="27" t="str">
        <f>IF(C38="","",MAX($B$8:$B37)+1)</f>
        <v/>
      </c>
      <c r="C38" s="93" t="str">
        <f t="shared" si="0"/>
        <v/>
      </c>
      <c r="D38" s="88" t="str">
        <f>IF(E38="","",VLOOKUP(E38,Tbl_Insumos_Alquiler_Equipo[[Descripcion_insumo]:[Cod_Insumo]],3,FALSE))</f>
        <v/>
      </c>
      <c r="E38" s="29"/>
      <c r="F38" s="53" t="str">
        <f>IF(E38="","",VLOOKUP(E38,Tbl_Insumos_Alquiler_Equipo[[Descripcion_insumo]:[Cod_Insumo]],2,FALSE))</f>
        <v/>
      </c>
      <c r="G38" s="103" t="str">
        <f t="shared" si="4"/>
        <v/>
      </c>
      <c r="H38" s="120"/>
      <c r="I38" s="121"/>
      <c r="J38" s="122"/>
      <c r="K38" s="104" t="str">
        <f t="shared" si="1"/>
        <v/>
      </c>
      <c r="L38" s="91" t="str">
        <f t="shared" si="2"/>
        <v/>
      </c>
      <c r="M38" s="178" t="str">
        <f t="shared" si="3"/>
        <v/>
      </c>
      <c r="N38" s="179"/>
      <c r="O38" s="91" t="str">
        <f t="shared" si="5"/>
        <v/>
      </c>
      <c r="P38" s="91" t="str">
        <f>IF(C38="","",IF(AND(COUNTIF(Tbl_ValoresAdjudicados[Id_Unico_Contrato],AdicionarInsumo_Contrato!C38)=0,COUNTIF($C$11:$C$161,AdicionarInsumo_Contrato!C38)=1),1,0))</f>
        <v/>
      </c>
      <c r="Q38" s="91" t="str">
        <f t="shared" si="6"/>
        <v/>
      </c>
      <c r="R38" s="93"/>
      <c r="S38" s="93"/>
      <c r="T38" s="88"/>
      <c r="U38" s="110"/>
      <c r="V38" s="111"/>
      <c r="W38" s="103"/>
      <c r="X38" s="112"/>
      <c r="Y38" s="103"/>
      <c r="Z38" s="91"/>
      <c r="AA38" s="106"/>
      <c r="AB38" s="106"/>
      <c r="AC38" s="106"/>
      <c r="AE38" s="87"/>
    </row>
    <row r="39" spans="2:31" s="92" customFormat="1" ht="24" customHeight="1" x14ac:dyDescent="0.2">
      <c r="B39" s="27" t="str">
        <f>IF(C39="","",MAX($B$8:$B38)+1)</f>
        <v/>
      </c>
      <c r="C39" s="93" t="str">
        <f t="shared" si="0"/>
        <v/>
      </c>
      <c r="D39" s="88" t="str">
        <f>IF(E39="","",VLOOKUP(E39,Tbl_Insumos_Alquiler_Equipo[[Descripcion_insumo]:[Cod_Insumo]],3,FALSE))</f>
        <v/>
      </c>
      <c r="E39" s="29"/>
      <c r="F39" s="53" t="str">
        <f>IF(E39="","",VLOOKUP(E39,Tbl_Insumos_Alquiler_Equipo[[Descripcion_insumo]:[Cod_Insumo]],2,FALSE))</f>
        <v/>
      </c>
      <c r="G39" s="103" t="str">
        <f t="shared" si="4"/>
        <v/>
      </c>
      <c r="H39" s="120"/>
      <c r="I39" s="121"/>
      <c r="J39" s="122"/>
      <c r="K39" s="104" t="str">
        <f t="shared" si="1"/>
        <v/>
      </c>
      <c r="L39" s="91" t="str">
        <f t="shared" si="2"/>
        <v/>
      </c>
      <c r="M39" s="178" t="str">
        <f t="shared" si="3"/>
        <v/>
      </c>
      <c r="N39" s="179"/>
      <c r="O39" s="91" t="str">
        <f t="shared" si="5"/>
        <v/>
      </c>
      <c r="P39" s="91" t="str">
        <f>IF(C39="","",IF(AND(COUNTIF(Tbl_ValoresAdjudicados[Id_Unico_Contrato],AdicionarInsumo_Contrato!C39)=0,COUNTIF($C$11:$C$161,AdicionarInsumo_Contrato!C39)=1),1,0))</f>
        <v/>
      </c>
      <c r="Q39" s="91" t="str">
        <f t="shared" si="6"/>
        <v/>
      </c>
      <c r="R39" s="93"/>
      <c r="S39" s="93"/>
      <c r="T39" s="88"/>
      <c r="U39" s="110"/>
      <c r="V39" s="111"/>
      <c r="W39" s="103"/>
      <c r="X39" s="112"/>
      <c r="Y39" s="103"/>
      <c r="Z39" s="91"/>
      <c r="AA39" s="106"/>
      <c r="AB39" s="106"/>
      <c r="AC39" s="106"/>
      <c r="AE39" s="87"/>
    </row>
    <row r="40" spans="2:31" s="92" customFormat="1" ht="24" customHeight="1" x14ac:dyDescent="0.2">
      <c r="B40" s="27" t="str">
        <f>IF(C40="","",MAX($B$8:$B39)+1)</f>
        <v/>
      </c>
      <c r="C40" s="93" t="str">
        <f t="shared" si="0"/>
        <v/>
      </c>
      <c r="D40" s="88" t="str">
        <f>IF(E40="","",VLOOKUP(E40,Tbl_Insumos_Alquiler_Equipo[[Descripcion_insumo]:[Cod_Insumo]],3,FALSE))</f>
        <v/>
      </c>
      <c r="E40" s="29"/>
      <c r="F40" s="53" t="str">
        <f>IF(E40="","",VLOOKUP(E40,Tbl_Insumos_Alquiler_Equipo[[Descripcion_insumo]:[Cod_Insumo]],2,FALSE))</f>
        <v/>
      </c>
      <c r="G40" s="103" t="str">
        <f t="shared" si="4"/>
        <v/>
      </c>
      <c r="H40" s="120"/>
      <c r="I40" s="121"/>
      <c r="J40" s="122"/>
      <c r="K40" s="104" t="str">
        <f t="shared" si="1"/>
        <v/>
      </c>
      <c r="L40" s="91" t="str">
        <f t="shared" si="2"/>
        <v/>
      </c>
      <c r="M40" s="178" t="str">
        <f t="shared" si="3"/>
        <v/>
      </c>
      <c r="N40" s="179"/>
      <c r="O40" s="91" t="str">
        <f t="shared" si="5"/>
        <v/>
      </c>
      <c r="P40" s="91" t="str">
        <f>IF(C40="","",IF(AND(COUNTIF(Tbl_ValoresAdjudicados[Id_Unico_Contrato],AdicionarInsumo_Contrato!C40)=0,COUNTIF($C$11:$C$161,AdicionarInsumo_Contrato!C40)=1),1,0))</f>
        <v/>
      </c>
      <c r="Q40" s="91" t="str">
        <f t="shared" si="6"/>
        <v/>
      </c>
      <c r="R40" s="93"/>
      <c r="S40" s="93"/>
      <c r="T40" s="88"/>
      <c r="U40" s="110"/>
      <c r="V40" s="111"/>
      <c r="W40" s="103"/>
      <c r="X40" s="112"/>
      <c r="Y40" s="103"/>
      <c r="Z40" s="91"/>
      <c r="AA40" s="106"/>
      <c r="AB40" s="106"/>
      <c r="AC40" s="106"/>
      <c r="AE40" s="87"/>
    </row>
    <row r="41" spans="2:31" s="92" customFormat="1" ht="24" customHeight="1" x14ac:dyDescent="0.2">
      <c r="B41" s="27" t="str">
        <f>IF(C41="","",MAX($B$8:$B40)+1)</f>
        <v/>
      </c>
      <c r="C41" s="93" t="str">
        <f t="shared" si="0"/>
        <v/>
      </c>
      <c r="D41" s="88" t="str">
        <f>IF(E41="","",VLOOKUP(E41,Tbl_Insumos_Alquiler_Equipo[[Descripcion_insumo]:[Cod_Insumo]],3,FALSE))</f>
        <v/>
      </c>
      <c r="E41" s="29"/>
      <c r="F41" s="53" t="str">
        <f>IF(E41="","",VLOOKUP(E41,Tbl_Insumos_Alquiler_Equipo[[Descripcion_insumo]:[Cod_Insumo]],2,FALSE))</f>
        <v/>
      </c>
      <c r="G41" s="103" t="str">
        <f t="shared" si="4"/>
        <v/>
      </c>
      <c r="H41" s="120"/>
      <c r="I41" s="121"/>
      <c r="J41" s="122"/>
      <c r="K41" s="104" t="str">
        <f t="shared" si="1"/>
        <v/>
      </c>
      <c r="L41" s="91" t="str">
        <f t="shared" si="2"/>
        <v/>
      </c>
      <c r="M41" s="178" t="str">
        <f t="shared" si="3"/>
        <v/>
      </c>
      <c r="N41" s="179"/>
      <c r="O41" s="91" t="str">
        <f t="shared" si="5"/>
        <v/>
      </c>
      <c r="P41" s="91" t="str">
        <f>IF(C41="","",IF(AND(COUNTIF(Tbl_ValoresAdjudicados[Id_Unico_Contrato],AdicionarInsumo_Contrato!C41)=0,COUNTIF($C$11:$C$161,AdicionarInsumo_Contrato!C41)=1),1,0))</f>
        <v/>
      </c>
      <c r="Q41" s="91" t="str">
        <f t="shared" si="6"/>
        <v/>
      </c>
      <c r="R41" s="93"/>
      <c r="S41" s="93"/>
      <c r="T41" s="88"/>
      <c r="U41" s="110"/>
      <c r="V41" s="111"/>
      <c r="W41" s="103"/>
      <c r="X41" s="112"/>
      <c r="Y41" s="103"/>
      <c r="Z41" s="91"/>
      <c r="AA41" s="106"/>
      <c r="AB41" s="106"/>
      <c r="AC41" s="106"/>
      <c r="AE41" s="87"/>
    </row>
    <row r="42" spans="2:31" s="92" customFormat="1" ht="24" customHeight="1" x14ac:dyDescent="0.2">
      <c r="B42" s="27" t="str">
        <f>IF(C42="","",MAX($B$8:$B41)+1)</f>
        <v/>
      </c>
      <c r="C42" s="93" t="str">
        <f t="shared" si="0"/>
        <v/>
      </c>
      <c r="D42" s="88" t="str">
        <f>IF(E42="","",VLOOKUP(E42,Tbl_Insumos_Alquiler_Equipo[[Descripcion_insumo]:[Cod_Insumo]],3,FALSE))</f>
        <v/>
      </c>
      <c r="E42" s="29"/>
      <c r="F42" s="53" t="str">
        <f>IF(E42="","",VLOOKUP(E42,Tbl_Insumos_Alquiler_Equipo[[Descripcion_insumo]:[Cod_Insumo]],2,FALSE))</f>
        <v/>
      </c>
      <c r="G42" s="103" t="str">
        <f t="shared" si="4"/>
        <v/>
      </c>
      <c r="H42" s="120"/>
      <c r="I42" s="121"/>
      <c r="J42" s="122"/>
      <c r="K42" s="104" t="str">
        <f t="shared" si="1"/>
        <v/>
      </c>
      <c r="L42" s="91" t="str">
        <f t="shared" si="2"/>
        <v/>
      </c>
      <c r="M42" s="178" t="str">
        <f t="shared" si="3"/>
        <v/>
      </c>
      <c r="N42" s="179"/>
      <c r="O42" s="91" t="str">
        <f t="shared" si="5"/>
        <v/>
      </c>
      <c r="P42" s="91" t="str">
        <f>IF(C42="","",IF(AND(COUNTIF(Tbl_ValoresAdjudicados[Id_Unico_Contrato],AdicionarInsumo_Contrato!C42)=0,COUNTIF($C$11:$C$161,AdicionarInsumo_Contrato!C42)=1),1,0))</f>
        <v/>
      </c>
      <c r="Q42" s="91" t="str">
        <f t="shared" si="6"/>
        <v/>
      </c>
      <c r="R42" s="93"/>
      <c r="S42" s="93"/>
      <c r="T42" s="88"/>
      <c r="U42" s="110"/>
      <c r="V42" s="111"/>
      <c r="W42" s="103"/>
      <c r="X42" s="112"/>
      <c r="Y42" s="103"/>
      <c r="Z42" s="91"/>
      <c r="AA42" s="106"/>
      <c r="AB42" s="106"/>
      <c r="AC42" s="106"/>
      <c r="AE42" s="87"/>
    </row>
    <row r="43" spans="2:31" s="92" customFormat="1" ht="24" customHeight="1" x14ac:dyDescent="0.2">
      <c r="B43" s="27" t="str">
        <f>IF(C43="","",MAX($B$8:$B42)+1)</f>
        <v/>
      </c>
      <c r="C43" s="93" t="str">
        <f t="shared" si="0"/>
        <v/>
      </c>
      <c r="D43" s="88" t="str">
        <f>IF(E43="","",VLOOKUP(E43,Tbl_Insumos_Alquiler_Equipo[[Descripcion_insumo]:[Cod_Insumo]],3,FALSE))</f>
        <v/>
      </c>
      <c r="E43" s="29"/>
      <c r="F43" s="53" t="str">
        <f>IF(E43="","",VLOOKUP(E43,Tbl_Insumos_Alquiler_Equipo[[Descripcion_insumo]:[Cod_Insumo]],2,FALSE))</f>
        <v/>
      </c>
      <c r="G43" s="103" t="str">
        <f t="shared" si="4"/>
        <v/>
      </c>
      <c r="H43" s="120"/>
      <c r="I43" s="121"/>
      <c r="J43" s="122"/>
      <c r="K43" s="104" t="str">
        <f t="shared" si="1"/>
        <v/>
      </c>
      <c r="L43" s="91" t="str">
        <f t="shared" si="2"/>
        <v/>
      </c>
      <c r="M43" s="178" t="str">
        <f t="shared" si="3"/>
        <v/>
      </c>
      <c r="N43" s="179"/>
      <c r="O43" s="91" t="str">
        <f t="shared" si="5"/>
        <v/>
      </c>
      <c r="P43" s="91" t="str">
        <f>IF(C43="","",IF(AND(COUNTIF(Tbl_ValoresAdjudicados[Id_Unico_Contrato],AdicionarInsumo_Contrato!C43)=0,COUNTIF($C$11:$C$161,AdicionarInsumo_Contrato!C43)=1),1,0))</f>
        <v/>
      </c>
      <c r="Q43" s="91" t="str">
        <f t="shared" si="6"/>
        <v/>
      </c>
      <c r="R43" s="93"/>
      <c r="S43" s="93"/>
      <c r="T43" s="88"/>
      <c r="U43" s="110"/>
      <c r="V43" s="111"/>
      <c r="W43" s="103"/>
      <c r="X43" s="112"/>
      <c r="Y43" s="103"/>
      <c r="Z43" s="91"/>
      <c r="AA43" s="106"/>
      <c r="AB43" s="106"/>
      <c r="AC43" s="106"/>
      <c r="AE43" s="87"/>
    </row>
    <row r="44" spans="2:31" s="92" customFormat="1" ht="24" customHeight="1" x14ac:dyDescent="0.2">
      <c r="B44" s="27" t="str">
        <f>IF(C44="","",MAX($B$8:$B43)+1)</f>
        <v/>
      </c>
      <c r="C44" s="93" t="str">
        <f t="shared" si="0"/>
        <v/>
      </c>
      <c r="D44" s="88" t="str">
        <f>IF(E44="","",VLOOKUP(E44,Tbl_Insumos_Alquiler_Equipo[[Descripcion_insumo]:[Cod_Insumo]],3,FALSE))</f>
        <v/>
      </c>
      <c r="E44" s="29"/>
      <c r="F44" s="53" t="str">
        <f>IF(E44="","",VLOOKUP(E44,Tbl_Insumos_Alquiler_Equipo[[Descripcion_insumo]:[Cod_Insumo]],2,FALSE))</f>
        <v/>
      </c>
      <c r="G44" s="103" t="str">
        <f t="shared" si="4"/>
        <v/>
      </c>
      <c r="H44" s="120"/>
      <c r="I44" s="121"/>
      <c r="J44" s="122"/>
      <c r="K44" s="104" t="str">
        <f t="shared" si="1"/>
        <v/>
      </c>
      <c r="L44" s="91" t="str">
        <f t="shared" si="2"/>
        <v/>
      </c>
      <c r="M44" s="178" t="str">
        <f t="shared" si="3"/>
        <v/>
      </c>
      <c r="N44" s="179"/>
      <c r="O44" s="91" t="str">
        <f t="shared" si="5"/>
        <v/>
      </c>
      <c r="P44" s="91" t="str">
        <f>IF(C44="","",IF(AND(COUNTIF(Tbl_ValoresAdjudicados[Id_Unico_Contrato],AdicionarInsumo_Contrato!C44)=0,COUNTIF($C$11:$C$161,AdicionarInsumo_Contrato!C44)=1),1,0))</f>
        <v/>
      </c>
      <c r="Q44" s="91" t="str">
        <f t="shared" si="6"/>
        <v/>
      </c>
      <c r="R44" s="93"/>
      <c r="S44" s="93"/>
      <c r="T44" s="88"/>
      <c r="U44" s="110"/>
      <c r="V44" s="111"/>
      <c r="W44" s="103"/>
      <c r="X44" s="112"/>
      <c r="Y44" s="103"/>
      <c r="Z44" s="91"/>
      <c r="AA44" s="106"/>
      <c r="AB44" s="106"/>
      <c r="AC44" s="106"/>
      <c r="AE44" s="87"/>
    </row>
    <row r="45" spans="2:31" s="92" customFormat="1" ht="24" customHeight="1" x14ac:dyDescent="0.2">
      <c r="B45" s="27" t="str">
        <f>IF(C45="","",MAX($B$8:$B44)+1)</f>
        <v/>
      </c>
      <c r="C45" s="93" t="str">
        <f t="shared" si="0"/>
        <v/>
      </c>
      <c r="D45" s="88" t="str">
        <f>IF(E45="","",VLOOKUP(E45,Tbl_Insumos_Alquiler_Equipo[[Descripcion_insumo]:[Cod_Insumo]],3,FALSE))</f>
        <v/>
      </c>
      <c r="E45" s="29"/>
      <c r="F45" s="53" t="str">
        <f>IF(E45="","",VLOOKUP(E45,Tbl_Insumos_Alquiler_Equipo[[Descripcion_insumo]:[Cod_Insumo]],2,FALSE))</f>
        <v/>
      </c>
      <c r="G45" s="103" t="str">
        <f t="shared" si="4"/>
        <v/>
      </c>
      <c r="H45" s="120"/>
      <c r="I45" s="121"/>
      <c r="J45" s="122"/>
      <c r="K45" s="104" t="str">
        <f t="shared" si="1"/>
        <v/>
      </c>
      <c r="L45" s="91" t="str">
        <f t="shared" si="2"/>
        <v/>
      </c>
      <c r="M45" s="178" t="str">
        <f t="shared" si="3"/>
        <v/>
      </c>
      <c r="N45" s="179"/>
      <c r="O45" s="91" t="str">
        <f t="shared" si="5"/>
        <v/>
      </c>
      <c r="P45" s="91" t="str">
        <f>IF(C45="","",IF(AND(COUNTIF(Tbl_ValoresAdjudicados[Id_Unico_Contrato],AdicionarInsumo_Contrato!C45)=0,COUNTIF($C$11:$C$161,AdicionarInsumo_Contrato!C45)=1),1,0))</f>
        <v/>
      </c>
      <c r="Q45" s="91" t="str">
        <f t="shared" si="6"/>
        <v/>
      </c>
      <c r="R45" s="93"/>
      <c r="S45" s="93"/>
      <c r="T45" s="88"/>
      <c r="U45" s="110"/>
      <c r="V45" s="111"/>
      <c r="W45" s="103"/>
      <c r="X45" s="112"/>
      <c r="Y45" s="103"/>
      <c r="Z45" s="91"/>
      <c r="AA45" s="106"/>
      <c r="AB45" s="106"/>
      <c r="AC45" s="106"/>
      <c r="AE45" s="87"/>
    </row>
    <row r="46" spans="2:31" s="92" customFormat="1" ht="24" customHeight="1" x14ac:dyDescent="0.2">
      <c r="B46" s="27" t="str">
        <f>IF(C46="","",MAX($B$8:$B45)+1)</f>
        <v/>
      </c>
      <c r="C46" s="93" t="str">
        <f t="shared" si="0"/>
        <v/>
      </c>
      <c r="D46" s="88" t="str">
        <f>IF(E46="","",VLOOKUP(E46,Tbl_Insumos_Alquiler_Equipo[[Descripcion_insumo]:[Cod_Insumo]],3,FALSE))</f>
        <v/>
      </c>
      <c r="E46" s="29"/>
      <c r="F46" s="53" t="str">
        <f>IF(E46="","",VLOOKUP(E46,Tbl_Insumos_Alquiler_Equipo[[Descripcion_insumo]:[Cod_Insumo]],2,FALSE))</f>
        <v/>
      </c>
      <c r="G46" s="103" t="str">
        <f t="shared" si="4"/>
        <v/>
      </c>
      <c r="H46" s="120"/>
      <c r="I46" s="121"/>
      <c r="J46" s="122"/>
      <c r="K46" s="104" t="str">
        <f t="shared" si="1"/>
        <v/>
      </c>
      <c r="L46" s="91" t="str">
        <f t="shared" si="2"/>
        <v/>
      </c>
      <c r="M46" s="178" t="str">
        <f t="shared" si="3"/>
        <v/>
      </c>
      <c r="N46" s="179"/>
      <c r="O46" s="91" t="str">
        <f t="shared" si="5"/>
        <v/>
      </c>
      <c r="P46" s="91" t="str">
        <f>IF(C46="","",IF(AND(COUNTIF(Tbl_ValoresAdjudicados[Id_Unico_Contrato],AdicionarInsumo_Contrato!C46)=0,COUNTIF($C$11:$C$161,AdicionarInsumo_Contrato!C46)=1),1,0))</f>
        <v/>
      </c>
      <c r="Q46" s="91" t="str">
        <f t="shared" si="6"/>
        <v/>
      </c>
      <c r="R46" s="93"/>
      <c r="S46" s="93"/>
      <c r="T46" s="88"/>
      <c r="U46" s="110"/>
      <c r="V46" s="111"/>
      <c r="W46" s="103"/>
      <c r="X46" s="112"/>
      <c r="Y46" s="103"/>
      <c r="Z46" s="91"/>
      <c r="AA46" s="106"/>
      <c r="AB46" s="106"/>
      <c r="AC46" s="106"/>
      <c r="AE46" s="87"/>
    </row>
    <row r="47" spans="2:31" s="92" customFormat="1" ht="24" customHeight="1" x14ac:dyDescent="0.2">
      <c r="B47" s="27" t="str">
        <f>IF(C47="","",MAX($B$8:$B46)+1)</f>
        <v/>
      </c>
      <c r="C47" s="93" t="str">
        <f t="shared" si="0"/>
        <v/>
      </c>
      <c r="D47" s="88" t="str">
        <f>IF(E47="","",VLOOKUP(E47,Tbl_Insumos_Alquiler_Equipo[[Descripcion_insumo]:[Cod_Insumo]],3,FALSE))</f>
        <v/>
      </c>
      <c r="E47" s="29"/>
      <c r="F47" s="53" t="str">
        <f>IF(E47="","",VLOOKUP(E47,Tbl_Insumos_Alquiler_Equipo[[Descripcion_insumo]:[Cod_Insumo]],2,FALSE))</f>
        <v/>
      </c>
      <c r="G47" s="103" t="str">
        <f t="shared" si="4"/>
        <v/>
      </c>
      <c r="H47" s="120"/>
      <c r="I47" s="121"/>
      <c r="J47" s="122"/>
      <c r="K47" s="104" t="str">
        <f t="shared" si="1"/>
        <v/>
      </c>
      <c r="L47" s="91" t="str">
        <f t="shared" si="2"/>
        <v/>
      </c>
      <c r="M47" s="178" t="str">
        <f t="shared" si="3"/>
        <v/>
      </c>
      <c r="N47" s="179"/>
      <c r="O47" s="91" t="str">
        <f t="shared" si="5"/>
        <v/>
      </c>
      <c r="P47" s="91" t="str">
        <f>IF(C47="","",IF(AND(COUNTIF(Tbl_ValoresAdjudicados[Id_Unico_Contrato],AdicionarInsumo_Contrato!C47)=0,COUNTIF($C$11:$C$161,AdicionarInsumo_Contrato!C47)=1),1,0))</f>
        <v/>
      </c>
      <c r="Q47" s="91" t="str">
        <f t="shared" si="6"/>
        <v/>
      </c>
      <c r="R47" s="93"/>
      <c r="S47" s="93"/>
      <c r="T47" s="88"/>
      <c r="U47" s="110"/>
      <c r="V47" s="111"/>
      <c r="W47" s="103"/>
      <c r="X47" s="112"/>
      <c r="Y47" s="103"/>
      <c r="Z47" s="91"/>
      <c r="AA47" s="106"/>
      <c r="AB47" s="106"/>
      <c r="AC47" s="106"/>
      <c r="AE47" s="87"/>
    </row>
    <row r="48" spans="2:31" s="92" customFormat="1" ht="24" customHeight="1" x14ac:dyDescent="0.2">
      <c r="B48" s="27" t="str">
        <f>IF(C48="","",MAX($B$8:$B47)+1)</f>
        <v/>
      </c>
      <c r="C48" s="93" t="str">
        <f t="shared" si="0"/>
        <v/>
      </c>
      <c r="D48" s="88" t="str">
        <f>IF(E48="","",VLOOKUP(E48,Tbl_Insumos_Alquiler_Equipo[[Descripcion_insumo]:[Cod_Insumo]],3,FALSE))</f>
        <v/>
      </c>
      <c r="E48" s="29"/>
      <c r="F48" s="53" t="str">
        <f>IF(E48="","",VLOOKUP(E48,Tbl_Insumos_Alquiler_Equipo[[Descripcion_insumo]:[Cod_Insumo]],2,FALSE))</f>
        <v/>
      </c>
      <c r="G48" s="103" t="str">
        <f t="shared" si="4"/>
        <v/>
      </c>
      <c r="H48" s="120"/>
      <c r="I48" s="121"/>
      <c r="J48" s="122"/>
      <c r="K48" s="104" t="str">
        <f t="shared" si="1"/>
        <v/>
      </c>
      <c r="L48" s="91" t="str">
        <f t="shared" si="2"/>
        <v/>
      </c>
      <c r="M48" s="178" t="str">
        <f t="shared" si="3"/>
        <v/>
      </c>
      <c r="N48" s="179"/>
      <c r="O48" s="91" t="str">
        <f t="shared" si="5"/>
        <v/>
      </c>
      <c r="P48" s="91" t="str">
        <f>IF(C48="","",IF(AND(COUNTIF(Tbl_ValoresAdjudicados[Id_Unico_Contrato],AdicionarInsumo_Contrato!C48)=0,COUNTIF($C$11:$C$161,AdicionarInsumo_Contrato!C48)=1),1,0))</f>
        <v/>
      </c>
      <c r="Q48" s="91" t="str">
        <f t="shared" si="6"/>
        <v/>
      </c>
      <c r="R48" s="93"/>
      <c r="S48" s="93"/>
      <c r="T48" s="88"/>
      <c r="U48" s="110"/>
      <c r="V48" s="111"/>
      <c r="W48" s="103"/>
      <c r="X48" s="112"/>
      <c r="Y48" s="103"/>
      <c r="Z48" s="91"/>
      <c r="AA48" s="106"/>
      <c r="AB48" s="106"/>
      <c r="AC48" s="106"/>
      <c r="AE48" s="87"/>
    </row>
    <row r="49" spans="2:31" s="92" customFormat="1" ht="24" customHeight="1" x14ac:dyDescent="0.2">
      <c r="B49" s="27" t="str">
        <f>IF(C49="","",MAX($B$8:$B48)+1)</f>
        <v/>
      </c>
      <c r="C49" s="93" t="str">
        <f t="shared" si="0"/>
        <v/>
      </c>
      <c r="D49" s="88" t="str">
        <f>IF(E49="","",VLOOKUP(E49,Tbl_Insumos_Alquiler_Equipo[[Descripcion_insumo]:[Cod_Insumo]],3,FALSE))</f>
        <v/>
      </c>
      <c r="E49" s="29"/>
      <c r="F49" s="53" t="str">
        <f>IF(E49="","",VLOOKUP(E49,Tbl_Insumos_Alquiler_Equipo[[Descripcion_insumo]:[Cod_Insumo]],2,FALSE))</f>
        <v/>
      </c>
      <c r="G49" s="103" t="str">
        <f t="shared" si="4"/>
        <v/>
      </c>
      <c r="H49" s="120"/>
      <c r="I49" s="121"/>
      <c r="J49" s="122"/>
      <c r="K49" s="104" t="str">
        <f t="shared" si="1"/>
        <v/>
      </c>
      <c r="L49" s="91" t="str">
        <f t="shared" si="2"/>
        <v/>
      </c>
      <c r="M49" s="178" t="str">
        <f t="shared" si="3"/>
        <v/>
      </c>
      <c r="N49" s="179"/>
      <c r="O49" s="91" t="str">
        <f t="shared" si="5"/>
        <v/>
      </c>
      <c r="P49" s="91" t="str">
        <f>IF(C49="","",IF(AND(COUNTIF(Tbl_ValoresAdjudicados[Id_Unico_Contrato],AdicionarInsumo_Contrato!C49)=0,COUNTIF($C$11:$C$161,AdicionarInsumo_Contrato!C49)=1),1,0))</f>
        <v/>
      </c>
      <c r="Q49" s="91" t="str">
        <f t="shared" si="6"/>
        <v/>
      </c>
      <c r="R49" s="93"/>
      <c r="S49" s="93"/>
      <c r="T49" s="88"/>
      <c r="U49" s="110"/>
      <c r="V49" s="111"/>
      <c r="W49" s="103"/>
      <c r="X49" s="112"/>
      <c r="Y49" s="103"/>
      <c r="Z49" s="91"/>
      <c r="AA49" s="106"/>
      <c r="AB49" s="106"/>
      <c r="AC49" s="106"/>
      <c r="AE49" s="87"/>
    </row>
    <row r="50" spans="2:31" s="92" customFormat="1" ht="24" customHeight="1" x14ac:dyDescent="0.2">
      <c r="B50" s="27" t="str">
        <f>IF(C50="","",MAX($B$8:$B49)+1)</f>
        <v/>
      </c>
      <c r="C50" s="93" t="str">
        <f t="shared" si="0"/>
        <v/>
      </c>
      <c r="D50" s="88" t="str">
        <f>IF(E50="","",VLOOKUP(E50,Tbl_Insumos_Alquiler_Equipo[[Descripcion_insumo]:[Cod_Insumo]],3,FALSE))</f>
        <v/>
      </c>
      <c r="E50" s="29"/>
      <c r="F50" s="53" t="str">
        <f>IF(E50="","",VLOOKUP(E50,Tbl_Insumos_Alquiler_Equipo[[Descripcion_insumo]:[Cod_Insumo]],2,FALSE))</f>
        <v/>
      </c>
      <c r="G50" s="103" t="str">
        <f t="shared" si="4"/>
        <v/>
      </c>
      <c r="H50" s="120"/>
      <c r="I50" s="121"/>
      <c r="J50" s="122"/>
      <c r="K50" s="104" t="str">
        <f t="shared" si="1"/>
        <v/>
      </c>
      <c r="L50" s="91" t="str">
        <f t="shared" si="2"/>
        <v/>
      </c>
      <c r="M50" s="178" t="str">
        <f t="shared" si="3"/>
        <v/>
      </c>
      <c r="N50" s="179"/>
      <c r="O50" s="91" t="str">
        <f t="shared" si="5"/>
        <v/>
      </c>
      <c r="P50" s="91" t="str">
        <f>IF(C50="","",IF(AND(COUNTIF(Tbl_ValoresAdjudicados[Id_Unico_Contrato],AdicionarInsumo_Contrato!C50)=0,COUNTIF($C$11:$C$161,AdicionarInsumo_Contrato!C50)=1),1,0))</f>
        <v/>
      </c>
      <c r="Q50" s="91" t="str">
        <f t="shared" si="6"/>
        <v/>
      </c>
      <c r="R50" s="93"/>
      <c r="S50" s="93"/>
      <c r="T50" s="88"/>
      <c r="U50" s="110"/>
      <c r="V50" s="111"/>
      <c r="W50" s="103"/>
      <c r="X50" s="112"/>
      <c r="Y50" s="103"/>
      <c r="Z50" s="91"/>
      <c r="AA50" s="106"/>
      <c r="AB50" s="106"/>
      <c r="AC50" s="106"/>
      <c r="AE50" s="87"/>
    </row>
    <row r="51" spans="2:31" s="92" customFormat="1" ht="24" customHeight="1" x14ac:dyDescent="0.2">
      <c r="B51" s="27" t="str">
        <f>IF(C51="","",MAX($B$8:$B50)+1)</f>
        <v/>
      </c>
      <c r="C51" s="93" t="str">
        <f t="shared" si="0"/>
        <v/>
      </c>
      <c r="D51" s="88" t="str">
        <f>IF(E51="","",VLOOKUP(E51,Tbl_Insumos_Alquiler_Equipo[[Descripcion_insumo]:[Cod_Insumo]],3,FALSE))</f>
        <v/>
      </c>
      <c r="E51" s="29"/>
      <c r="F51" s="53" t="str">
        <f>IF(E51="","",VLOOKUP(E51,Tbl_Insumos_Alquiler_Equipo[[Descripcion_insumo]:[Cod_Insumo]],2,FALSE))</f>
        <v/>
      </c>
      <c r="G51" s="103" t="str">
        <f t="shared" si="4"/>
        <v/>
      </c>
      <c r="H51" s="120"/>
      <c r="I51" s="121"/>
      <c r="J51" s="122"/>
      <c r="K51" s="104" t="str">
        <f t="shared" si="1"/>
        <v/>
      </c>
      <c r="L51" s="91" t="str">
        <f t="shared" si="2"/>
        <v/>
      </c>
      <c r="M51" s="178" t="str">
        <f t="shared" si="3"/>
        <v/>
      </c>
      <c r="N51" s="179"/>
      <c r="O51" s="91" t="str">
        <f t="shared" si="5"/>
        <v/>
      </c>
      <c r="P51" s="91" t="str">
        <f>IF(C51="","",IF(AND(COUNTIF(Tbl_ValoresAdjudicados[Id_Unico_Contrato],AdicionarInsumo_Contrato!C51)=0,COUNTIF($C$11:$C$161,AdicionarInsumo_Contrato!C51)=1),1,0))</f>
        <v/>
      </c>
      <c r="Q51" s="91" t="str">
        <f t="shared" si="6"/>
        <v/>
      </c>
      <c r="R51" s="93"/>
      <c r="S51" s="93"/>
      <c r="T51" s="88"/>
      <c r="U51" s="110"/>
      <c r="V51" s="111"/>
      <c r="W51" s="103"/>
      <c r="X51" s="112"/>
      <c r="Y51" s="103"/>
      <c r="Z51" s="91"/>
      <c r="AA51" s="106"/>
      <c r="AB51" s="106"/>
      <c r="AC51" s="106"/>
      <c r="AE51" s="87"/>
    </row>
    <row r="52" spans="2:31" s="92" customFormat="1" ht="24" customHeight="1" x14ac:dyDescent="0.2">
      <c r="B52" s="27" t="str">
        <f>IF(C52="","",MAX($B$8:$B51)+1)</f>
        <v/>
      </c>
      <c r="C52" s="93" t="str">
        <f t="shared" si="0"/>
        <v/>
      </c>
      <c r="D52" s="88" t="str">
        <f>IF(E52="","",VLOOKUP(E52,Tbl_Insumos_Alquiler_Equipo[[Descripcion_insumo]:[Cod_Insumo]],3,FALSE))</f>
        <v/>
      </c>
      <c r="E52" s="29"/>
      <c r="F52" s="53" t="str">
        <f>IF(E52="","",VLOOKUP(E52,Tbl_Insumos_Alquiler_Equipo[[Descripcion_insumo]:[Cod_Insumo]],2,FALSE))</f>
        <v/>
      </c>
      <c r="G52" s="103" t="str">
        <f t="shared" si="4"/>
        <v/>
      </c>
      <c r="H52" s="120"/>
      <c r="I52" s="121"/>
      <c r="J52" s="122"/>
      <c r="K52" s="104" t="str">
        <f t="shared" si="1"/>
        <v/>
      </c>
      <c r="L52" s="91" t="str">
        <f t="shared" si="2"/>
        <v/>
      </c>
      <c r="M52" s="178" t="str">
        <f t="shared" si="3"/>
        <v/>
      </c>
      <c r="N52" s="179"/>
      <c r="O52" s="91" t="str">
        <f t="shared" si="5"/>
        <v/>
      </c>
      <c r="P52" s="91" t="str">
        <f>IF(C52="","",IF(AND(COUNTIF(Tbl_ValoresAdjudicados[Id_Unico_Contrato],AdicionarInsumo_Contrato!C52)=0,COUNTIF($C$11:$C$161,AdicionarInsumo_Contrato!C52)=1),1,0))</f>
        <v/>
      </c>
      <c r="Q52" s="91" t="str">
        <f t="shared" si="6"/>
        <v/>
      </c>
      <c r="R52" s="93"/>
      <c r="S52" s="93"/>
      <c r="T52" s="88"/>
      <c r="U52" s="110"/>
      <c r="V52" s="111"/>
      <c r="W52" s="103"/>
      <c r="X52" s="112"/>
      <c r="Y52" s="103"/>
      <c r="Z52" s="91"/>
      <c r="AA52" s="106"/>
      <c r="AB52" s="106"/>
      <c r="AC52" s="106"/>
      <c r="AE52" s="87"/>
    </row>
    <row r="53" spans="2:31" s="92" customFormat="1" ht="24" customHeight="1" x14ac:dyDescent="0.2">
      <c r="B53" s="27" t="str">
        <f>IF(C53="","",MAX($B$8:$B52)+1)</f>
        <v/>
      </c>
      <c r="C53" s="93" t="str">
        <f t="shared" si="0"/>
        <v/>
      </c>
      <c r="D53" s="88" t="str">
        <f>IF(E53="","",VLOOKUP(E53,Tbl_Insumos_Alquiler_Equipo[[Descripcion_insumo]:[Cod_Insumo]],3,FALSE))</f>
        <v/>
      </c>
      <c r="E53" s="29"/>
      <c r="F53" s="53" t="str">
        <f>IF(E53="","",VLOOKUP(E53,Tbl_Insumos_Alquiler_Equipo[[Descripcion_insumo]:[Cod_Insumo]],2,FALSE))</f>
        <v/>
      </c>
      <c r="G53" s="103" t="str">
        <f t="shared" si="4"/>
        <v/>
      </c>
      <c r="H53" s="120"/>
      <c r="I53" s="121"/>
      <c r="J53" s="122"/>
      <c r="K53" s="104" t="str">
        <f t="shared" si="1"/>
        <v/>
      </c>
      <c r="L53" s="91" t="str">
        <f t="shared" si="2"/>
        <v/>
      </c>
      <c r="M53" s="178" t="str">
        <f t="shared" si="3"/>
        <v/>
      </c>
      <c r="N53" s="179"/>
      <c r="O53" s="91" t="str">
        <f t="shared" si="5"/>
        <v/>
      </c>
      <c r="P53" s="91" t="str">
        <f>IF(C53="","",IF(AND(COUNTIF(Tbl_ValoresAdjudicados[Id_Unico_Contrato],AdicionarInsumo_Contrato!C53)=0,COUNTIF($C$11:$C$161,AdicionarInsumo_Contrato!C53)=1),1,0))</f>
        <v/>
      </c>
      <c r="Q53" s="91" t="str">
        <f t="shared" si="6"/>
        <v/>
      </c>
      <c r="R53" s="93"/>
      <c r="S53" s="93"/>
      <c r="T53" s="88"/>
      <c r="U53" s="110"/>
      <c r="V53" s="111"/>
      <c r="W53" s="103"/>
      <c r="X53" s="112"/>
      <c r="Y53" s="103"/>
      <c r="Z53" s="91"/>
      <c r="AA53" s="106"/>
      <c r="AB53" s="106"/>
      <c r="AC53" s="106"/>
      <c r="AE53" s="87"/>
    </row>
    <row r="54" spans="2:31" s="92" customFormat="1" ht="24" customHeight="1" x14ac:dyDescent="0.2">
      <c r="B54" s="27" t="str">
        <f>IF(C54="","",MAX($B$8:$B53)+1)</f>
        <v/>
      </c>
      <c r="C54" s="93" t="str">
        <f t="shared" si="0"/>
        <v/>
      </c>
      <c r="D54" s="88" t="str">
        <f>IF(E54="","",VLOOKUP(E54,Tbl_Insumos_Alquiler_Equipo[[Descripcion_insumo]:[Cod_Insumo]],3,FALSE))</f>
        <v/>
      </c>
      <c r="E54" s="29"/>
      <c r="F54" s="53" t="str">
        <f>IF(E54="","",VLOOKUP(E54,Tbl_Insumos_Alquiler_Equipo[[Descripcion_insumo]:[Cod_Insumo]],2,FALSE))</f>
        <v/>
      </c>
      <c r="G54" s="103" t="str">
        <f t="shared" si="4"/>
        <v/>
      </c>
      <c r="H54" s="120"/>
      <c r="I54" s="121"/>
      <c r="J54" s="122"/>
      <c r="K54" s="104" t="str">
        <f t="shared" si="1"/>
        <v/>
      </c>
      <c r="L54" s="91" t="str">
        <f t="shared" si="2"/>
        <v/>
      </c>
      <c r="M54" s="178" t="str">
        <f t="shared" si="3"/>
        <v/>
      </c>
      <c r="N54" s="179"/>
      <c r="O54" s="91" t="str">
        <f t="shared" si="5"/>
        <v/>
      </c>
      <c r="P54" s="91" t="str">
        <f>IF(C54="","",IF(AND(COUNTIF(Tbl_ValoresAdjudicados[Id_Unico_Contrato],AdicionarInsumo_Contrato!C54)=0,COUNTIF($C$11:$C$161,AdicionarInsumo_Contrato!C54)=1),1,0))</f>
        <v/>
      </c>
      <c r="Q54" s="91" t="str">
        <f t="shared" si="6"/>
        <v/>
      </c>
      <c r="R54" s="93"/>
      <c r="S54" s="93"/>
      <c r="T54" s="88"/>
      <c r="U54" s="110"/>
      <c r="V54" s="111"/>
      <c r="W54" s="103"/>
      <c r="X54" s="112"/>
      <c r="Y54" s="103"/>
      <c r="Z54" s="91"/>
      <c r="AA54" s="106"/>
      <c r="AB54" s="106"/>
      <c r="AC54" s="106"/>
      <c r="AE54" s="87"/>
    </row>
    <row r="55" spans="2:31" s="92" customFormat="1" ht="24" customHeight="1" x14ac:dyDescent="0.2">
      <c r="B55" s="27" t="str">
        <f>IF(C55="","",MAX($B$8:$B54)+1)</f>
        <v/>
      </c>
      <c r="C55" s="93" t="str">
        <f t="shared" si="0"/>
        <v/>
      </c>
      <c r="D55" s="88" t="str">
        <f>IF(E55="","",VLOOKUP(E55,Tbl_Insumos_Alquiler_Equipo[[Descripcion_insumo]:[Cod_Insumo]],3,FALSE))</f>
        <v/>
      </c>
      <c r="E55" s="29"/>
      <c r="F55" s="53" t="str">
        <f>IF(E55="","",VLOOKUP(E55,Tbl_Insumos_Alquiler_Equipo[[Descripcion_insumo]:[Cod_Insumo]],2,FALSE))</f>
        <v/>
      </c>
      <c r="G55" s="103" t="str">
        <f t="shared" si="4"/>
        <v/>
      </c>
      <c r="H55" s="120"/>
      <c r="I55" s="121"/>
      <c r="J55" s="122"/>
      <c r="K55" s="104" t="str">
        <f t="shared" si="1"/>
        <v/>
      </c>
      <c r="L55" s="91" t="str">
        <f t="shared" si="2"/>
        <v/>
      </c>
      <c r="M55" s="178" t="str">
        <f t="shared" si="3"/>
        <v/>
      </c>
      <c r="N55" s="179"/>
      <c r="O55" s="91" t="str">
        <f t="shared" si="5"/>
        <v/>
      </c>
      <c r="P55" s="91" t="str">
        <f>IF(C55="","",IF(AND(COUNTIF(Tbl_ValoresAdjudicados[Id_Unico_Contrato],AdicionarInsumo_Contrato!C55)=0,COUNTIF($C$11:$C$161,AdicionarInsumo_Contrato!C55)=1),1,0))</f>
        <v/>
      </c>
      <c r="Q55" s="91" t="str">
        <f t="shared" si="6"/>
        <v/>
      </c>
      <c r="R55" s="93"/>
      <c r="S55" s="93"/>
      <c r="T55" s="88"/>
      <c r="U55" s="110"/>
      <c r="V55" s="111"/>
      <c r="W55" s="103"/>
      <c r="X55" s="112"/>
      <c r="Y55" s="103"/>
      <c r="Z55" s="91"/>
      <c r="AA55" s="106"/>
      <c r="AB55" s="106"/>
      <c r="AC55" s="106"/>
      <c r="AE55" s="87"/>
    </row>
    <row r="56" spans="2:31" s="92" customFormat="1" ht="24" customHeight="1" x14ac:dyDescent="0.2">
      <c r="B56" s="27" t="str">
        <f>IF(C56="","",MAX($B$8:$B55)+1)</f>
        <v/>
      </c>
      <c r="C56" s="93" t="str">
        <f t="shared" si="0"/>
        <v/>
      </c>
      <c r="D56" s="88" t="str">
        <f>IF(E56="","",VLOOKUP(E56,Tbl_Insumos_Alquiler_Equipo[[Descripcion_insumo]:[Cod_Insumo]],3,FALSE))</f>
        <v/>
      </c>
      <c r="E56" s="29"/>
      <c r="F56" s="53" t="str">
        <f>IF(E56="","",VLOOKUP(E56,Tbl_Insumos_Alquiler_Equipo[[Descripcion_insumo]:[Cod_Insumo]],2,FALSE))</f>
        <v/>
      </c>
      <c r="G56" s="103" t="str">
        <f t="shared" si="4"/>
        <v/>
      </c>
      <c r="H56" s="120"/>
      <c r="I56" s="121"/>
      <c r="J56" s="122"/>
      <c r="K56" s="104" t="str">
        <f t="shared" si="1"/>
        <v/>
      </c>
      <c r="L56" s="91" t="str">
        <f t="shared" si="2"/>
        <v/>
      </c>
      <c r="M56" s="178" t="str">
        <f t="shared" si="3"/>
        <v/>
      </c>
      <c r="N56" s="179"/>
      <c r="O56" s="91" t="str">
        <f t="shared" si="5"/>
        <v/>
      </c>
      <c r="P56" s="91" t="str">
        <f>IF(C56="","",IF(AND(COUNTIF(Tbl_ValoresAdjudicados[Id_Unico_Contrato],AdicionarInsumo_Contrato!C56)=0,COUNTIF($C$11:$C$161,AdicionarInsumo_Contrato!C56)=1),1,0))</f>
        <v/>
      </c>
      <c r="Q56" s="91" t="str">
        <f t="shared" si="6"/>
        <v/>
      </c>
      <c r="R56" s="93"/>
      <c r="S56" s="93"/>
      <c r="T56" s="88"/>
      <c r="U56" s="110"/>
      <c r="V56" s="111"/>
      <c r="W56" s="103"/>
      <c r="X56" s="112"/>
      <c r="Y56" s="103"/>
      <c r="Z56" s="91"/>
      <c r="AA56" s="106"/>
      <c r="AB56" s="106"/>
      <c r="AC56" s="106"/>
      <c r="AE56" s="87"/>
    </row>
    <row r="57" spans="2:31" s="92" customFormat="1" ht="24" customHeight="1" x14ac:dyDescent="0.2">
      <c r="B57" s="27" t="str">
        <f>IF(C57="","",MAX($B$8:$B56)+1)</f>
        <v/>
      </c>
      <c r="C57" s="93" t="str">
        <f t="shared" si="0"/>
        <v/>
      </c>
      <c r="D57" s="88" t="str">
        <f>IF(E57="","",VLOOKUP(E57,Tbl_Insumos_Alquiler_Equipo[[Descripcion_insumo]:[Cod_Insumo]],3,FALSE))</f>
        <v/>
      </c>
      <c r="E57" s="29"/>
      <c r="F57" s="53" t="str">
        <f>IF(E57="","",VLOOKUP(E57,Tbl_Insumos_Alquiler_Equipo[[Descripcion_insumo]:[Cod_Insumo]],2,FALSE))</f>
        <v/>
      </c>
      <c r="G57" s="103" t="str">
        <f t="shared" si="4"/>
        <v/>
      </c>
      <c r="H57" s="120"/>
      <c r="I57" s="121"/>
      <c r="J57" s="122"/>
      <c r="K57" s="104" t="str">
        <f t="shared" si="1"/>
        <v/>
      </c>
      <c r="L57" s="91" t="str">
        <f t="shared" si="2"/>
        <v/>
      </c>
      <c r="M57" s="178" t="str">
        <f t="shared" si="3"/>
        <v/>
      </c>
      <c r="N57" s="179"/>
      <c r="O57" s="91" t="str">
        <f t="shared" si="5"/>
        <v/>
      </c>
      <c r="P57" s="91" t="str">
        <f>IF(C57="","",IF(AND(COUNTIF(Tbl_ValoresAdjudicados[Id_Unico_Contrato],AdicionarInsumo_Contrato!C57)=0,COUNTIF($C$11:$C$161,AdicionarInsumo_Contrato!C57)=1),1,0))</f>
        <v/>
      </c>
      <c r="Q57" s="91" t="str">
        <f t="shared" si="6"/>
        <v/>
      </c>
      <c r="R57" s="93"/>
      <c r="S57" s="93"/>
      <c r="T57" s="88"/>
      <c r="U57" s="110"/>
      <c r="V57" s="111"/>
      <c r="W57" s="103"/>
      <c r="X57" s="112"/>
      <c r="Y57" s="103"/>
      <c r="Z57" s="91"/>
      <c r="AA57" s="106"/>
      <c r="AB57" s="106"/>
      <c r="AC57" s="106"/>
      <c r="AE57" s="87"/>
    </row>
    <row r="58" spans="2:31" s="92" customFormat="1" ht="24" customHeight="1" x14ac:dyDescent="0.2">
      <c r="B58" s="27" t="str">
        <f>IF(C58="","",MAX($B$8:$B57)+1)</f>
        <v/>
      </c>
      <c r="C58" s="93" t="str">
        <f t="shared" si="0"/>
        <v/>
      </c>
      <c r="D58" s="88" t="str">
        <f>IF(E58="","",VLOOKUP(E58,Tbl_Insumos_Alquiler_Equipo[[Descripcion_insumo]:[Cod_Insumo]],3,FALSE))</f>
        <v/>
      </c>
      <c r="E58" s="29"/>
      <c r="F58" s="53" t="str">
        <f>IF(E58="","",VLOOKUP(E58,Tbl_Insumos_Alquiler_Equipo[[Descripcion_insumo]:[Cod_Insumo]],2,FALSE))</f>
        <v/>
      </c>
      <c r="G58" s="103" t="str">
        <f t="shared" si="4"/>
        <v/>
      </c>
      <c r="H58" s="120"/>
      <c r="I58" s="121"/>
      <c r="J58" s="122"/>
      <c r="K58" s="104" t="str">
        <f t="shared" si="1"/>
        <v/>
      </c>
      <c r="L58" s="91" t="str">
        <f t="shared" si="2"/>
        <v/>
      </c>
      <c r="M58" s="178" t="str">
        <f t="shared" si="3"/>
        <v/>
      </c>
      <c r="N58" s="179"/>
      <c r="O58" s="91" t="str">
        <f t="shared" si="5"/>
        <v/>
      </c>
      <c r="P58" s="91" t="str">
        <f>IF(C58="","",IF(AND(COUNTIF(Tbl_ValoresAdjudicados[Id_Unico_Contrato],AdicionarInsumo_Contrato!C58)=0,COUNTIF($C$11:$C$161,AdicionarInsumo_Contrato!C58)=1),1,0))</f>
        <v/>
      </c>
      <c r="Q58" s="91" t="str">
        <f t="shared" si="6"/>
        <v/>
      </c>
      <c r="R58" s="93"/>
      <c r="S58" s="93"/>
      <c r="T58" s="88"/>
      <c r="U58" s="110"/>
      <c r="V58" s="111"/>
      <c r="W58" s="103"/>
      <c r="X58" s="112"/>
      <c r="Y58" s="103"/>
      <c r="Z58" s="91"/>
      <c r="AA58" s="106"/>
      <c r="AB58" s="106"/>
      <c r="AC58" s="106"/>
      <c r="AE58" s="87"/>
    </row>
    <row r="59" spans="2:31" s="92" customFormat="1" ht="24" customHeight="1" x14ac:dyDescent="0.2">
      <c r="B59" s="27" t="str">
        <f>IF(C59="","",MAX($B$8:$B58)+1)</f>
        <v/>
      </c>
      <c r="C59" s="93" t="str">
        <f t="shared" si="0"/>
        <v/>
      </c>
      <c r="D59" s="88" t="str">
        <f>IF(E59="","",VLOOKUP(E59,Tbl_Insumos_Alquiler_Equipo[[Descripcion_insumo]:[Cod_Insumo]],3,FALSE))</f>
        <v/>
      </c>
      <c r="E59" s="29"/>
      <c r="F59" s="53" t="str">
        <f>IF(E59="","",VLOOKUP(E59,Tbl_Insumos_Alquiler_Equipo[[Descripcion_insumo]:[Cod_Insumo]],2,FALSE))</f>
        <v/>
      </c>
      <c r="G59" s="103" t="str">
        <f t="shared" si="4"/>
        <v/>
      </c>
      <c r="H59" s="120"/>
      <c r="I59" s="121"/>
      <c r="J59" s="122"/>
      <c r="K59" s="104" t="str">
        <f t="shared" si="1"/>
        <v/>
      </c>
      <c r="L59" s="91" t="str">
        <f t="shared" si="2"/>
        <v/>
      </c>
      <c r="M59" s="178" t="str">
        <f t="shared" si="3"/>
        <v/>
      </c>
      <c r="N59" s="179"/>
      <c r="O59" s="91" t="str">
        <f t="shared" si="5"/>
        <v/>
      </c>
      <c r="P59" s="91" t="str">
        <f>IF(C59="","",IF(AND(COUNTIF(Tbl_ValoresAdjudicados[Id_Unico_Contrato],AdicionarInsumo_Contrato!C59)=0,COUNTIF($C$11:$C$161,AdicionarInsumo_Contrato!C59)=1),1,0))</f>
        <v/>
      </c>
      <c r="Q59" s="91" t="str">
        <f t="shared" si="6"/>
        <v/>
      </c>
      <c r="R59" s="93"/>
      <c r="S59" s="93"/>
      <c r="T59" s="88"/>
      <c r="U59" s="110"/>
      <c r="V59" s="111"/>
      <c r="W59" s="103"/>
      <c r="X59" s="112"/>
      <c r="Y59" s="103"/>
      <c r="Z59" s="91"/>
      <c r="AA59" s="106"/>
      <c r="AB59" s="106"/>
      <c r="AC59" s="106"/>
      <c r="AE59" s="87"/>
    </row>
    <row r="60" spans="2:31" s="92" customFormat="1" ht="24" customHeight="1" x14ac:dyDescent="0.2">
      <c r="B60" s="27" t="str">
        <f>IF(C60="","",MAX($B$8:$B59)+1)</f>
        <v/>
      </c>
      <c r="C60" s="93" t="str">
        <f t="shared" si="0"/>
        <v/>
      </c>
      <c r="D60" s="88" t="str">
        <f>IF(E60="","",VLOOKUP(E60,Tbl_Insumos_Alquiler_Equipo[[Descripcion_insumo]:[Cod_Insumo]],3,FALSE))</f>
        <v/>
      </c>
      <c r="E60" s="29"/>
      <c r="F60" s="53" t="str">
        <f>IF(E60="","",VLOOKUP(E60,Tbl_Insumos_Alquiler_Equipo[[Descripcion_insumo]:[Cod_Insumo]],2,FALSE))</f>
        <v/>
      </c>
      <c r="G60" s="103" t="str">
        <f t="shared" si="4"/>
        <v/>
      </c>
      <c r="H60" s="120"/>
      <c r="I60" s="121"/>
      <c r="J60" s="122"/>
      <c r="K60" s="104" t="str">
        <f t="shared" si="1"/>
        <v/>
      </c>
      <c r="L60" s="91" t="str">
        <f t="shared" si="2"/>
        <v/>
      </c>
      <c r="M60" s="178" t="str">
        <f t="shared" si="3"/>
        <v/>
      </c>
      <c r="N60" s="179"/>
      <c r="O60" s="91" t="str">
        <f t="shared" si="5"/>
        <v/>
      </c>
      <c r="P60" s="91" t="str">
        <f>IF(C60="","",IF(AND(COUNTIF(Tbl_ValoresAdjudicados[Id_Unico_Contrato],AdicionarInsumo_Contrato!C60)=0,COUNTIF($C$11:$C$161,AdicionarInsumo_Contrato!C60)=1),1,0))</f>
        <v/>
      </c>
      <c r="Q60" s="91" t="str">
        <f t="shared" si="6"/>
        <v/>
      </c>
      <c r="R60" s="93"/>
      <c r="S60" s="93"/>
      <c r="T60" s="88"/>
      <c r="U60" s="110"/>
      <c r="V60" s="111"/>
      <c r="W60" s="103"/>
      <c r="X60" s="112"/>
      <c r="Y60" s="103"/>
      <c r="Z60" s="91"/>
      <c r="AA60" s="106"/>
      <c r="AB60" s="106"/>
      <c r="AC60" s="106"/>
      <c r="AE60" s="87"/>
    </row>
    <row r="61" spans="2:31" s="92" customFormat="1" ht="24" customHeight="1" x14ac:dyDescent="0.2">
      <c r="B61" s="27" t="str">
        <f>IF(C61="","",MAX($B$8:$B60)+1)</f>
        <v/>
      </c>
      <c r="C61" s="93" t="str">
        <f t="shared" si="0"/>
        <v/>
      </c>
      <c r="D61" s="88" t="str">
        <f>IF(E61="","",VLOOKUP(E61,Tbl_Insumos_Alquiler_Equipo[[Descripcion_insumo]:[Cod_Insumo]],3,FALSE))</f>
        <v/>
      </c>
      <c r="E61" s="29"/>
      <c r="F61" s="53" t="str">
        <f>IF(E61="","",VLOOKUP(E61,Tbl_Insumos_Alquiler_Equipo[[Descripcion_insumo]:[Cod_Insumo]],2,FALSE))</f>
        <v/>
      </c>
      <c r="G61" s="103" t="str">
        <f t="shared" si="4"/>
        <v/>
      </c>
      <c r="H61" s="120"/>
      <c r="I61" s="121"/>
      <c r="J61" s="122"/>
      <c r="K61" s="104" t="str">
        <f t="shared" si="1"/>
        <v/>
      </c>
      <c r="L61" s="91" t="str">
        <f t="shared" si="2"/>
        <v/>
      </c>
      <c r="M61" s="178" t="str">
        <f t="shared" si="3"/>
        <v/>
      </c>
      <c r="N61" s="179"/>
      <c r="O61" s="91" t="str">
        <f t="shared" si="5"/>
        <v/>
      </c>
      <c r="P61" s="91" t="str">
        <f>IF(C61="","",IF(AND(COUNTIF(Tbl_ValoresAdjudicados[Id_Unico_Contrato],AdicionarInsumo_Contrato!C61)=0,COUNTIF($C$11:$C$161,AdicionarInsumo_Contrato!C61)=1),1,0))</f>
        <v/>
      </c>
      <c r="Q61" s="91" t="str">
        <f t="shared" si="6"/>
        <v/>
      </c>
      <c r="R61" s="93"/>
      <c r="S61" s="93"/>
      <c r="T61" s="88"/>
      <c r="U61" s="110"/>
      <c r="V61" s="111"/>
      <c r="W61" s="103"/>
      <c r="X61" s="112"/>
      <c r="Y61" s="103"/>
      <c r="Z61" s="91"/>
      <c r="AA61" s="106"/>
      <c r="AB61" s="106"/>
      <c r="AC61" s="106"/>
      <c r="AE61" s="87"/>
    </row>
    <row r="62" spans="2:31" s="92" customFormat="1" ht="24" customHeight="1" x14ac:dyDescent="0.2">
      <c r="B62" s="27" t="str">
        <f>IF(C62="","",MAX($B$8:$B61)+1)</f>
        <v/>
      </c>
      <c r="C62" s="93" t="str">
        <f t="shared" si="0"/>
        <v/>
      </c>
      <c r="D62" s="88" t="str">
        <f>IF(E62="","",VLOOKUP(E62,Tbl_Insumos_Alquiler_Equipo[[Descripcion_insumo]:[Cod_Insumo]],3,FALSE))</f>
        <v/>
      </c>
      <c r="E62" s="29"/>
      <c r="F62" s="53" t="str">
        <f>IF(E62="","",VLOOKUP(E62,Tbl_Insumos_Alquiler_Equipo[[Descripcion_insumo]:[Cod_Insumo]],2,FALSE))</f>
        <v/>
      </c>
      <c r="G62" s="103" t="str">
        <f t="shared" si="4"/>
        <v/>
      </c>
      <c r="H62" s="120"/>
      <c r="I62" s="121"/>
      <c r="J62" s="122"/>
      <c r="K62" s="104" t="str">
        <f t="shared" si="1"/>
        <v/>
      </c>
      <c r="L62" s="91" t="str">
        <f t="shared" si="2"/>
        <v/>
      </c>
      <c r="M62" s="178" t="str">
        <f t="shared" si="3"/>
        <v/>
      </c>
      <c r="N62" s="179"/>
      <c r="O62" s="91" t="str">
        <f t="shared" si="5"/>
        <v/>
      </c>
      <c r="P62" s="91" t="str">
        <f>IF(C62="","",IF(AND(COUNTIF(Tbl_ValoresAdjudicados[Id_Unico_Contrato],AdicionarInsumo_Contrato!C62)=0,COUNTIF($C$11:$C$161,AdicionarInsumo_Contrato!C62)=1),1,0))</f>
        <v/>
      </c>
      <c r="Q62" s="91" t="str">
        <f t="shared" si="6"/>
        <v/>
      </c>
      <c r="R62" s="93"/>
      <c r="S62" s="93"/>
      <c r="T62" s="88"/>
      <c r="U62" s="110"/>
      <c r="V62" s="111"/>
      <c r="W62" s="103"/>
      <c r="X62" s="112"/>
      <c r="Y62" s="103"/>
      <c r="Z62" s="91"/>
      <c r="AA62" s="106"/>
      <c r="AB62" s="106"/>
      <c r="AC62" s="106"/>
      <c r="AE62" s="87"/>
    </row>
    <row r="63" spans="2:31" s="92" customFormat="1" ht="24" customHeight="1" x14ac:dyDescent="0.2">
      <c r="B63" s="27" t="str">
        <f>IF(C63="","",MAX($B$8:$B62)+1)</f>
        <v/>
      </c>
      <c r="C63" s="93" t="str">
        <f t="shared" si="0"/>
        <v/>
      </c>
      <c r="D63" s="88" t="str">
        <f>IF(E63="","",VLOOKUP(E63,Tbl_Insumos_Alquiler_Equipo[[Descripcion_insumo]:[Cod_Insumo]],3,FALSE))</f>
        <v/>
      </c>
      <c r="E63" s="29"/>
      <c r="F63" s="53" t="str">
        <f>IF(E63="","",VLOOKUP(E63,Tbl_Insumos_Alquiler_Equipo[[Descripcion_insumo]:[Cod_Insumo]],2,FALSE))</f>
        <v/>
      </c>
      <c r="G63" s="103" t="str">
        <f t="shared" si="4"/>
        <v/>
      </c>
      <c r="H63" s="120"/>
      <c r="I63" s="121"/>
      <c r="J63" s="122"/>
      <c r="K63" s="104" t="str">
        <f t="shared" si="1"/>
        <v/>
      </c>
      <c r="L63" s="91" t="str">
        <f t="shared" si="2"/>
        <v/>
      </c>
      <c r="M63" s="178" t="str">
        <f t="shared" si="3"/>
        <v/>
      </c>
      <c r="N63" s="179"/>
      <c r="O63" s="91" t="str">
        <f t="shared" si="5"/>
        <v/>
      </c>
      <c r="P63" s="91" t="str">
        <f>IF(C63="","",IF(AND(COUNTIF(Tbl_ValoresAdjudicados[Id_Unico_Contrato],AdicionarInsumo_Contrato!C63)=0,COUNTIF($C$11:$C$161,AdicionarInsumo_Contrato!C63)=1),1,0))</f>
        <v/>
      </c>
      <c r="Q63" s="91" t="str">
        <f t="shared" si="6"/>
        <v/>
      </c>
      <c r="R63" s="93"/>
      <c r="S63" s="93"/>
      <c r="T63" s="88"/>
      <c r="U63" s="110"/>
      <c r="V63" s="111"/>
      <c r="W63" s="103"/>
      <c r="X63" s="112"/>
      <c r="Y63" s="103"/>
      <c r="Z63" s="91"/>
      <c r="AA63" s="106"/>
      <c r="AB63" s="106"/>
      <c r="AC63" s="106"/>
      <c r="AE63" s="87"/>
    </row>
    <row r="64" spans="2:31" s="92" customFormat="1" ht="24" customHeight="1" x14ac:dyDescent="0.2">
      <c r="B64" s="27" t="str">
        <f>IF(C64="","",MAX($B$8:$B63)+1)</f>
        <v/>
      </c>
      <c r="C64" s="93" t="str">
        <f t="shared" si="0"/>
        <v/>
      </c>
      <c r="D64" s="88" t="str">
        <f>IF(E64="","",VLOOKUP(E64,Tbl_Insumos_Alquiler_Equipo[[Descripcion_insumo]:[Cod_Insumo]],3,FALSE))</f>
        <v/>
      </c>
      <c r="E64" s="29"/>
      <c r="F64" s="53" t="str">
        <f>IF(E64="","",VLOOKUP(E64,Tbl_Insumos_Alquiler_Equipo[[Descripcion_insumo]:[Cod_Insumo]],2,FALSE))</f>
        <v/>
      </c>
      <c r="G64" s="103" t="str">
        <f t="shared" si="4"/>
        <v/>
      </c>
      <c r="H64" s="120"/>
      <c r="I64" s="121"/>
      <c r="J64" s="122"/>
      <c r="K64" s="104" t="str">
        <f t="shared" si="1"/>
        <v/>
      </c>
      <c r="L64" s="91" t="str">
        <f t="shared" si="2"/>
        <v/>
      </c>
      <c r="M64" s="178" t="str">
        <f t="shared" si="3"/>
        <v/>
      </c>
      <c r="N64" s="179"/>
      <c r="O64" s="91" t="str">
        <f t="shared" si="5"/>
        <v/>
      </c>
      <c r="P64" s="91" t="str">
        <f>IF(C64="","",IF(AND(COUNTIF(Tbl_ValoresAdjudicados[Id_Unico_Contrato],AdicionarInsumo_Contrato!C64)=0,COUNTIF($C$11:$C$161,AdicionarInsumo_Contrato!C64)=1),1,0))</f>
        <v/>
      </c>
      <c r="Q64" s="91" t="str">
        <f t="shared" si="6"/>
        <v/>
      </c>
      <c r="R64" s="93"/>
      <c r="S64" s="93"/>
      <c r="T64" s="88"/>
      <c r="U64" s="110"/>
      <c r="V64" s="111"/>
      <c r="W64" s="103"/>
      <c r="X64" s="112"/>
      <c r="Y64" s="103"/>
      <c r="Z64" s="91"/>
      <c r="AA64" s="106"/>
      <c r="AB64" s="106"/>
      <c r="AC64" s="106"/>
      <c r="AE64" s="87"/>
    </row>
    <row r="65" spans="2:31" s="92" customFormat="1" ht="24" customHeight="1" x14ac:dyDescent="0.2">
      <c r="B65" s="27" t="str">
        <f>IF(C65="","",MAX($B$8:$B64)+1)</f>
        <v/>
      </c>
      <c r="C65" s="93" t="str">
        <f t="shared" si="0"/>
        <v/>
      </c>
      <c r="D65" s="88" t="str">
        <f>IF(E65="","",VLOOKUP(E65,Tbl_Insumos_Alquiler_Equipo[[Descripcion_insumo]:[Cod_Insumo]],3,FALSE))</f>
        <v/>
      </c>
      <c r="E65" s="29"/>
      <c r="F65" s="53" t="str">
        <f>IF(E65="","",VLOOKUP(E65,Tbl_Insumos_Alquiler_Equipo[[Descripcion_insumo]:[Cod_Insumo]],2,FALSE))</f>
        <v/>
      </c>
      <c r="G65" s="103" t="str">
        <f t="shared" si="4"/>
        <v/>
      </c>
      <c r="H65" s="120"/>
      <c r="I65" s="121"/>
      <c r="J65" s="122"/>
      <c r="K65" s="104" t="str">
        <f t="shared" si="1"/>
        <v/>
      </c>
      <c r="L65" s="91" t="str">
        <f t="shared" si="2"/>
        <v/>
      </c>
      <c r="M65" s="178" t="str">
        <f t="shared" si="3"/>
        <v/>
      </c>
      <c r="N65" s="179"/>
      <c r="O65" s="91" t="str">
        <f t="shared" si="5"/>
        <v/>
      </c>
      <c r="P65" s="91" t="str">
        <f>IF(C65="","",IF(AND(COUNTIF(Tbl_ValoresAdjudicados[Id_Unico_Contrato],AdicionarInsumo_Contrato!C65)=0,COUNTIF($C$11:$C$161,AdicionarInsumo_Contrato!C65)=1),1,0))</f>
        <v/>
      </c>
      <c r="Q65" s="91" t="str">
        <f t="shared" si="6"/>
        <v/>
      </c>
      <c r="R65" s="93"/>
      <c r="S65" s="93"/>
      <c r="T65" s="88"/>
      <c r="U65" s="110"/>
      <c r="V65" s="111"/>
      <c r="W65" s="103"/>
      <c r="X65" s="112"/>
      <c r="Y65" s="103"/>
      <c r="Z65" s="91"/>
      <c r="AA65" s="106"/>
      <c r="AB65" s="106"/>
      <c r="AC65" s="106"/>
      <c r="AE65" s="87"/>
    </row>
    <row r="66" spans="2:31" s="92" customFormat="1" ht="24" customHeight="1" x14ac:dyDescent="0.2">
      <c r="B66" s="27" t="str">
        <f>IF(C66="","",MAX($B$8:$B65)+1)</f>
        <v/>
      </c>
      <c r="C66" s="93" t="str">
        <f t="shared" si="0"/>
        <v/>
      </c>
      <c r="D66" s="88" t="str">
        <f>IF(E66="","",VLOOKUP(E66,Tbl_Insumos_Alquiler_Equipo[[Descripcion_insumo]:[Cod_Insumo]],3,FALSE))</f>
        <v/>
      </c>
      <c r="E66" s="29"/>
      <c r="F66" s="53" t="str">
        <f>IF(E66="","",VLOOKUP(E66,Tbl_Insumos_Alquiler_Equipo[[Descripcion_insumo]:[Cod_Insumo]],2,FALSE))</f>
        <v/>
      </c>
      <c r="G66" s="103" t="str">
        <f t="shared" si="4"/>
        <v/>
      </c>
      <c r="H66" s="120"/>
      <c r="I66" s="121"/>
      <c r="J66" s="122"/>
      <c r="K66" s="104" t="str">
        <f t="shared" si="1"/>
        <v/>
      </c>
      <c r="L66" s="91" t="str">
        <f t="shared" si="2"/>
        <v/>
      </c>
      <c r="M66" s="178" t="str">
        <f t="shared" si="3"/>
        <v/>
      </c>
      <c r="N66" s="179"/>
      <c r="O66" s="91" t="str">
        <f t="shared" si="5"/>
        <v/>
      </c>
      <c r="P66" s="91" t="str">
        <f>IF(C66="","",IF(AND(COUNTIF(Tbl_ValoresAdjudicados[Id_Unico_Contrato],AdicionarInsumo_Contrato!C66)=0,COUNTIF($C$11:$C$161,AdicionarInsumo_Contrato!C66)=1),1,0))</f>
        <v/>
      </c>
      <c r="Q66" s="91" t="str">
        <f t="shared" si="6"/>
        <v/>
      </c>
      <c r="R66" s="93"/>
      <c r="S66" s="93"/>
      <c r="T66" s="88"/>
      <c r="U66" s="110"/>
      <c r="V66" s="111"/>
      <c r="W66" s="103"/>
      <c r="X66" s="112"/>
      <c r="Y66" s="103"/>
      <c r="Z66" s="91"/>
      <c r="AA66" s="106"/>
      <c r="AB66" s="106"/>
      <c r="AC66" s="106"/>
      <c r="AE66" s="87"/>
    </row>
    <row r="67" spans="2:31" s="92" customFormat="1" ht="24" customHeight="1" x14ac:dyDescent="0.2">
      <c r="B67" s="27" t="str">
        <f>IF(C67="","",MAX($B$8:$B66)+1)</f>
        <v/>
      </c>
      <c r="C67" s="93" t="str">
        <f t="shared" si="0"/>
        <v/>
      </c>
      <c r="D67" s="88" t="str">
        <f>IF(E67="","",VLOOKUP(E67,Tbl_Insumos_Alquiler_Equipo[[Descripcion_insumo]:[Cod_Insumo]],3,FALSE))</f>
        <v/>
      </c>
      <c r="E67" s="29"/>
      <c r="F67" s="53" t="str">
        <f>IF(E67="","",VLOOKUP(E67,Tbl_Insumos_Alquiler_Equipo[[Descripcion_insumo]:[Cod_Insumo]],2,FALSE))</f>
        <v/>
      </c>
      <c r="G67" s="103" t="str">
        <f t="shared" si="4"/>
        <v/>
      </c>
      <c r="H67" s="120"/>
      <c r="I67" s="121"/>
      <c r="J67" s="122"/>
      <c r="K67" s="104" t="str">
        <f t="shared" si="1"/>
        <v/>
      </c>
      <c r="L67" s="91" t="str">
        <f t="shared" si="2"/>
        <v/>
      </c>
      <c r="M67" s="178" t="str">
        <f t="shared" si="3"/>
        <v/>
      </c>
      <c r="N67" s="179"/>
      <c r="O67" s="91" t="str">
        <f t="shared" si="5"/>
        <v/>
      </c>
      <c r="P67" s="91" t="str">
        <f>IF(C67="","",IF(AND(COUNTIF(Tbl_ValoresAdjudicados[Id_Unico_Contrato],AdicionarInsumo_Contrato!C67)=0,COUNTIF($C$11:$C$161,AdicionarInsumo_Contrato!C67)=1),1,0))</f>
        <v/>
      </c>
      <c r="Q67" s="91" t="str">
        <f t="shared" si="6"/>
        <v/>
      </c>
      <c r="R67" s="93"/>
      <c r="S67" s="93"/>
      <c r="T67" s="88"/>
      <c r="U67" s="110"/>
      <c r="V67" s="111"/>
      <c r="W67" s="103"/>
      <c r="X67" s="112"/>
      <c r="Y67" s="103"/>
      <c r="Z67" s="91"/>
      <c r="AA67" s="106"/>
      <c r="AB67" s="106"/>
      <c r="AC67" s="106"/>
      <c r="AE67" s="87"/>
    </row>
    <row r="68" spans="2:31" s="92" customFormat="1" ht="24" customHeight="1" x14ac:dyDescent="0.2">
      <c r="B68" s="27" t="str">
        <f>IF(C68="","",MAX($B$8:$B67)+1)</f>
        <v/>
      </c>
      <c r="C68" s="93" t="str">
        <f t="shared" si="0"/>
        <v/>
      </c>
      <c r="D68" s="88" t="str">
        <f>IF(E68="","",VLOOKUP(E68,Tbl_Insumos_Alquiler_Equipo[[Descripcion_insumo]:[Cod_Insumo]],3,FALSE))</f>
        <v/>
      </c>
      <c r="E68" s="29"/>
      <c r="F68" s="53" t="str">
        <f>IF(E68="","",VLOOKUP(E68,Tbl_Insumos_Alquiler_Equipo[[Descripcion_insumo]:[Cod_Insumo]],2,FALSE))</f>
        <v/>
      </c>
      <c r="G68" s="103" t="str">
        <f t="shared" si="4"/>
        <v/>
      </c>
      <c r="H68" s="120"/>
      <c r="I68" s="121"/>
      <c r="J68" s="122"/>
      <c r="K68" s="104" t="str">
        <f t="shared" si="1"/>
        <v/>
      </c>
      <c r="L68" s="91" t="str">
        <f t="shared" si="2"/>
        <v/>
      </c>
      <c r="M68" s="178" t="str">
        <f t="shared" si="3"/>
        <v/>
      </c>
      <c r="N68" s="179"/>
      <c r="O68" s="91" t="str">
        <f t="shared" si="5"/>
        <v/>
      </c>
      <c r="P68" s="91" t="str">
        <f>IF(C68="","",IF(AND(COUNTIF(Tbl_ValoresAdjudicados[Id_Unico_Contrato],AdicionarInsumo_Contrato!C68)=0,COUNTIF($C$11:$C$161,AdicionarInsumo_Contrato!C68)=1),1,0))</f>
        <v/>
      </c>
      <c r="Q68" s="91" t="str">
        <f t="shared" si="6"/>
        <v/>
      </c>
      <c r="R68" s="93"/>
      <c r="S68" s="93"/>
      <c r="T68" s="88"/>
      <c r="U68" s="110"/>
      <c r="V68" s="111"/>
      <c r="W68" s="103"/>
      <c r="X68" s="112"/>
      <c r="Y68" s="103"/>
      <c r="Z68" s="91"/>
      <c r="AA68" s="106"/>
      <c r="AB68" s="106"/>
      <c r="AC68" s="106"/>
      <c r="AE68" s="87"/>
    </row>
    <row r="69" spans="2:31" s="92" customFormat="1" ht="24" customHeight="1" x14ac:dyDescent="0.2">
      <c r="B69" s="27" t="str">
        <f>IF(C69="","",MAX($B$8:$B68)+1)</f>
        <v/>
      </c>
      <c r="C69" s="93" t="str">
        <f t="shared" si="0"/>
        <v/>
      </c>
      <c r="D69" s="88" t="str">
        <f>IF(E69="","",VLOOKUP(E69,Tbl_Insumos_Alquiler_Equipo[[Descripcion_insumo]:[Cod_Insumo]],3,FALSE))</f>
        <v/>
      </c>
      <c r="E69" s="29"/>
      <c r="F69" s="53" t="str">
        <f>IF(E69="","",VLOOKUP(E69,Tbl_Insumos_Alquiler_Equipo[[Descripcion_insumo]:[Cod_Insumo]],2,FALSE))</f>
        <v/>
      </c>
      <c r="G69" s="103" t="str">
        <f t="shared" si="4"/>
        <v/>
      </c>
      <c r="H69" s="120"/>
      <c r="I69" s="121"/>
      <c r="J69" s="122"/>
      <c r="K69" s="104" t="str">
        <f t="shared" si="1"/>
        <v/>
      </c>
      <c r="L69" s="91" t="str">
        <f t="shared" si="2"/>
        <v/>
      </c>
      <c r="M69" s="178" t="str">
        <f t="shared" si="3"/>
        <v/>
      </c>
      <c r="N69" s="179"/>
      <c r="O69" s="91" t="str">
        <f t="shared" si="5"/>
        <v/>
      </c>
      <c r="P69" s="91" t="str">
        <f>IF(C69="","",IF(AND(COUNTIF(Tbl_ValoresAdjudicados[Id_Unico_Contrato],AdicionarInsumo_Contrato!C69)=0,COUNTIF($C$11:$C$161,AdicionarInsumo_Contrato!C69)=1),1,0))</f>
        <v/>
      </c>
      <c r="Q69" s="91" t="str">
        <f t="shared" si="6"/>
        <v/>
      </c>
      <c r="R69" s="93"/>
      <c r="S69" s="93"/>
      <c r="T69" s="88"/>
      <c r="U69" s="110"/>
      <c r="V69" s="111"/>
      <c r="W69" s="103"/>
      <c r="X69" s="112"/>
      <c r="Y69" s="103"/>
      <c r="Z69" s="91"/>
      <c r="AA69" s="106"/>
      <c r="AB69" s="106"/>
      <c r="AC69" s="106"/>
      <c r="AE69" s="87"/>
    </row>
    <row r="70" spans="2:31" s="92" customFormat="1" ht="24" customHeight="1" x14ac:dyDescent="0.2">
      <c r="B70" s="27" t="str">
        <f>IF(C70="","",MAX($B$8:$B69)+1)</f>
        <v/>
      </c>
      <c r="C70" s="93" t="str">
        <f t="shared" si="0"/>
        <v/>
      </c>
      <c r="D70" s="88" t="str">
        <f>IF(E70="","",VLOOKUP(E70,Tbl_Insumos_Alquiler_Equipo[[Descripcion_insumo]:[Cod_Insumo]],3,FALSE))</f>
        <v/>
      </c>
      <c r="E70" s="29"/>
      <c r="F70" s="53" t="str">
        <f>IF(E70="","",VLOOKUP(E70,Tbl_Insumos_Alquiler_Equipo[[Descripcion_insumo]:[Cod_Insumo]],2,FALSE))</f>
        <v/>
      </c>
      <c r="G70" s="103" t="str">
        <f t="shared" si="4"/>
        <v/>
      </c>
      <c r="H70" s="120"/>
      <c r="I70" s="121"/>
      <c r="J70" s="122"/>
      <c r="K70" s="104" t="str">
        <f t="shared" si="1"/>
        <v/>
      </c>
      <c r="L70" s="91" t="str">
        <f t="shared" si="2"/>
        <v/>
      </c>
      <c r="M70" s="178" t="str">
        <f t="shared" si="3"/>
        <v/>
      </c>
      <c r="N70" s="179"/>
      <c r="O70" s="91" t="str">
        <f t="shared" si="5"/>
        <v/>
      </c>
      <c r="P70" s="91" t="str">
        <f>IF(C70="","",IF(AND(COUNTIF(Tbl_ValoresAdjudicados[Id_Unico_Contrato],AdicionarInsumo_Contrato!C70)=0,COUNTIF($C$11:$C$161,AdicionarInsumo_Contrato!C70)=1),1,0))</f>
        <v/>
      </c>
      <c r="Q70" s="91" t="str">
        <f t="shared" si="6"/>
        <v/>
      </c>
      <c r="R70" s="93"/>
      <c r="S70" s="93"/>
      <c r="T70" s="88"/>
      <c r="U70" s="110"/>
      <c r="V70" s="111"/>
      <c r="W70" s="103"/>
      <c r="X70" s="112"/>
      <c r="Y70" s="103"/>
      <c r="Z70" s="91"/>
      <c r="AA70" s="106"/>
      <c r="AB70" s="106"/>
      <c r="AC70" s="106"/>
      <c r="AE70" s="87"/>
    </row>
    <row r="71" spans="2:31" s="92" customFormat="1" ht="24" customHeight="1" x14ac:dyDescent="0.2">
      <c r="B71" s="27" t="str">
        <f>IF(C71="","",MAX($B$8:$B70)+1)</f>
        <v/>
      </c>
      <c r="C71" s="93" t="str">
        <f t="shared" si="0"/>
        <v/>
      </c>
      <c r="D71" s="88" t="str">
        <f>IF(E71="","",VLOOKUP(E71,Tbl_Insumos_Alquiler_Equipo[[Descripcion_insumo]:[Cod_Insumo]],3,FALSE))</f>
        <v/>
      </c>
      <c r="E71" s="29"/>
      <c r="F71" s="53" t="str">
        <f>IF(E71="","",VLOOKUP(E71,Tbl_Insumos_Alquiler_Equipo[[Descripcion_insumo]:[Cod_Insumo]],2,FALSE))</f>
        <v/>
      </c>
      <c r="G71" s="103" t="str">
        <f t="shared" si="4"/>
        <v/>
      </c>
      <c r="H71" s="120"/>
      <c r="I71" s="121"/>
      <c r="J71" s="122"/>
      <c r="K71" s="104" t="str">
        <f t="shared" si="1"/>
        <v/>
      </c>
      <c r="L71" s="91" t="str">
        <f t="shared" si="2"/>
        <v/>
      </c>
      <c r="M71" s="178" t="str">
        <f t="shared" si="3"/>
        <v/>
      </c>
      <c r="N71" s="179"/>
      <c r="O71" s="91" t="str">
        <f t="shared" si="5"/>
        <v/>
      </c>
      <c r="P71" s="91" t="str">
        <f>IF(C71="","",IF(AND(COUNTIF(Tbl_ValoresAdjudicados[Id_Unico_Contrato],AdicionarInsumo_Contrato!C71)=0,COUNTIF($C$11:$C$161,AdicionarInsumo_Contrato!C71)=1),1,0))</f>
        <v/>
      </c>
      <c r="Q71" s="91" t="str">
        <f t="shared" si="6"/>
        <v/>
      </c>
      <c r="R71" s="93"/>
      <c r="S71" s="93"/>
      <c r="T71" s="88"/>
      <c r="U71" s="110"/>
      <c r="V71" s="111"/>
      <c r="W71" s="103"/>
      <c r="X71" s="112"/>
      <c r="Y71" s="103"/>
      <c r="Z71" s="91"/>
      <c r="AA71" s="106"/>
      <c r="AB71" s="106"/>
      <c r="AC71" s="106"/>
      <c r="AE71" s="87"/>
    </row>
    <row r="72" spans="2:31" s="92" customFormat="1" ht="24" customHeight="1" x14ac:dyDescent="0.2">
      <c r="B72" s="27" t="str">
        <f>IF(C72="","",MAX($B$8:$B71)+1)</f>
        <v/>
      </c>
      <c r="C72" s="93" t="str">
        <f t="shared" si="0"/>
        <v/>
      </c>
      <c r="D72" s="88" t="str">
        <f>IF(E72="","",VLOOKUP(E72,Tbl_Insumos_Alquiler_Equipo[[Descripcion_insumo]:[Cod_Insumo]],3,FALSE))</f>
        <v/>
      </c>
      <c r="E72" s="29"/>
      <c r="F72" s="53" t="str">
        <f>IF(E72="","",VLOOKUP(E72,Tbl_Insumos_Alquiler_Equipo[[Descripcion_insumo]:[Cod_Insumo]],2,FALSE))</f>
        <v/>
      </c>
      <c r="G72" s="103" t="str">
        <f t="shared" si="4"/>
        <v/>
      </c>
      <c r="H72" s="120"/>
      <c r="I72" s="121"/>
      <c r="J72" s="122"/>
      <c r="K72" s="104" t="str">
        <f t="shared" si="1"/>
        <v/>
      </c>
      <c r="L72" s="91" t="str">
        <f t="shared" si="2"/>
        <v/>
      </c>
      <c r="M72" s="178" t="str">
        <f t="shared" si="3"/>
        <v/>
      </c>
      <c r="N72" s="179"/>
      <c r="O72" s="91" t="str">
        <f t="shared" si="5"/>
        <v/>
      </c>
      <c r="P72" s="91" t="str">
        <f>IF(C72="","",IF(AND(COUNTIF(Tbl_ValoresAdjudicados[Id_Unico_Contrato],AdicionarInsumo_Contrato!C72)=0,COUNTIF($C$11:$C$161,AdicionarInsumo_Contrato!C72)=1),1,0))</f>
        <v/>
      </c>
      <c r="Q72" s="91" t="str">
        <f t="shared" si="6"/>
        <v/>
      </c>
      <c r="R72" s="93"/>
      <c r="S72" s="93"/>
      <c r="T72" s="88"/>
      <c r="U72" s="110"/>
      <c r="V72" s="111"/>
      <c r="W72" s="103"/>
      <c r="X72" s="112"/>
      <c r="Y72" s="103"/>
      <c r="Z72" s="91"/>
      <c r="AA72" s="106"/>
      <c r="AB72" s="106"/>
      <c r="AC72" s="106"/>
      <c r="AE72" s="87"/>
    </row>
    <row r="73" spans="2:31" s="92" customFormat="1" ht="24" customHeight="1" x14ac:dyDescent="0.2">
      <c r="B73" s="27" t="str">
        <f>IF(C73="","",MAX($B$8:$B72)+1)</f>
        <v/>
      </c>
      <c r="C73" s="93" t="str">
        <f t="shared" si="0"/>
        <v/>
      </c>
      <c r="D73" s="88" t="str">
        <f>IF(E73="","",VLOOKUP(E73,Tbl_Insumos_Alquiler_Equipo[[Descripcion_insumo]:[Cod_Insumo]],3,FALSE))</f>
        <v/>
      </c>
      <c r="E73" s="29"/>
      <c r="F73" s="53" t="str">
        <f>IF(E73="","",VLOOKUP(E73,Tbl_Insumos_Alquiler_Equipo[[Descripcion_insumo]:[Cod_Insumo]],2,FALSE))</f>
        <v/>
      </c>
      <c r="G73" s="103" t="str">
        <f t="shared" si="4"/>
        <v/>
      </c>
      <c r="H73" s="120"/>
      <c r="I73" s="121"/>
      <c r="J73" s="122"/>
      <c r="K73" s="104" t="str">
        <f t="shared" si="1"/>
        <v/>
      </c>
      <c r="L73" s="91" t="str">
        <f t="shared" si="2"/>
        <v/>
      </c>
      <c r="M73" s="178" t="str">
        <f t="shared" si="3"/>
        <v/>
      </c>
      <c r="N73" s="179"/>
      <c r="O73" s="91" t="str">
        <f t="shared" si="5"/>
        <v/>
      </c>
      <c r="P73" s="91" t="str">
        <f>IF(C73="","",IF(AND(COUNTIF(Tbl_ValoresAdjudicados[Id_Unico_Contrato],AdicionarInsumo_Contrato!C73)=0,COUNTIF($C$11:$C$161,AdicionarInsumo_Contrato!C73)=1),1,0))</f>
        <v/>
      </c>
      <c r="Q73" s="91" t="str">
        <f t="shared" si="6"/>
        <v/>
      </c>
      <c r="R73" s="93"/>
      <c r="S73" s="93"/>
      <c r="T73" s="88"/>
      <c r="U73" s="110"/>
      <c r="V73" s="111"/>
      <c r="W73" s="103"/>
      <c r="X73" s="112"/>
      <c r="Y73" s="103"/>
      <c r="Z73" s="91"/>
      <c r="AA73" s="106"/>
      <c r="AB73" s="106"/>
      <c r="AC73" s="106"/>
      <c r="AE73" s="87"/>
    </row>
    <row r="74" spans="2:31" s="92" customFormat="1" ht="24" customHeight="1" x14ac:dyDescent="0.2">
      <c r="B74" s="27" t="str">
        <f>IF(C74="","",MAX($B$8:$B73)+1)</f>
        <v/>
      </c>
      <c r="C74" s="93" t="str">
        <f t="shared" si="0"/>
        <v/>
      </c>
      <c r="D74" s="88" t="str">
        <f>IF(E74="","",VLOOKUP(E74,Tbl_Insumos_Alquiler_Equipo[[Descripcion_insumo]:[Cod_Insumo]],3,FALSE))</f>
        <v/>
      </c>
      <c r="E74" s="29"/>
      <c r="F74" s="53" t="str">
        <f>IF(E74="","",VLOOKUP(E74,Tbl_Insumos_Alquiler_Equipo[[Descripcion_insumo]:[Cod_Insumo]],2,FALSE))</f>
        <v/>
      </c>
      <c r="G74" s="103" t="str">
        <f t="shared" si="4"/>
        <v/>
      </c>
      <c r="H74" s="120"/>
      <c r="I74" s="121"/>
      <c r="J74" s="122"/>
      <c r="K74" s="104" t="str">
        <f t="shared" si="1"/>
        <v/>
      </c>
      <c r="L74" s="91" t="str">
        <f t="shared" si="2"/>
        <v/>
      </c>
      <c r="M74" s="178" t="str">
        <f t="shared" si="3"/>
        <v/>
      </c>
      <c r="N74" s="179"/>
      <c r="O74" s="91" t="str">
        <f t="shared" si="5"/>
        <v/>
      </c>
      <c r="P74" s="91" t="str">
        <f>IF(C74="","",IF(AND(COUNTIF(Tbl_ValoresAdjudicados[Id_Unico_Contrato],AdicionarInsumo_Contrato!C74)=0,COUNTIF($C$11:$C$161,AdicionarInsumo_Contrato!C74)=1),1,0))</f>
        <v/>
      </c>
      <c r="Q74" s="91" t="str">
        <f t="shared" si="6"/>
        <v/>
      </c>
      <c r="R74" s="93"/>
      <c r="S74" s="93"/>
      <c r="T74" s="88"/>
      <c r="U74" s="110"/>
      <c r="V74" s="111"/>
      <c r="W74" s="103"/>
      <c r="X74" s="112"/>
      <c r="Y74" s="103"/>
      <c r="Z74" s="91"/>
      <c r="AA74" s="106"/>
      <c r="AB74" s="106"/>
      <c r="AC74" s="106"/>
      <c r="AE74" s="87"/>
    </row>
    <row r="75" spans="2:31" s="92" customFormat="1" ht="24" customHeight="1" x14ac:dyDescent="0.2">
      <c r="B75" s="27" t="str">
        <f>IF(C75="","",MAX($B$8:$B74)+1)</f>
        <v/>
      </c>
      <c r="C75" s="93" t="str">
        <f t="shared" ref="C75:C138" si="7">IF(D75="","",$E$8&amp;D75&amp;I75)</f>
        <v/>
      </c>
      <c r="D75" s="88" t="str">
        <f>IF(E75="","",VLOOKUP(E75,Tbl_Insumos_Alquiler_Equipo[[Descripcion_insumo]:[Cod_Insumo]],3,FALSE))</f>
        <v/>
      </c>
      <c r="E75" s="29"/>
      <c r="F75" s="53" t="str">
        <f>IF(E75="","",VLOOKUP(E75,Tbl_Insumos_Alquiler_Equipo[[Descripcion_insumo]:[Cod_Insumo]],2,FALSE))</f>
        <v/>
      </c>
      <c r="G75" s="103" t="str">
        <f t="shared" si="4"/>
        <v/>
      </c>
      <c r="H75" s="120"/>
      <c r="I75" s="121"/>
      <c r="J75" s="122"/>
      <c r="K75" s="104" t="str">
        <f t="shared" si="1"/>
        <v/>
      </c>
      <c r="L75" s="91" t="str">
        <f t="shared" si="2"/>
        <v/>
      </c>
      <c r="M75" s="178" t="str">
        <f t="shared" si="3"/>
        <v/>
      </c>
      <c r="N75" s="179"/>
      <c r="O75" s="91" t="str">
        <f t="shared" si="5"/>
        <v/>
      </c>
      <c r="P75" s="91" t="str">
        <f>IF(C75="","",IF(AND(COUNTIF(Tbl_ValoresAdjudicados[Id_Unico_Contrato],AdicionarInsumo_Contrato!C75)=0,COUNTIF($C$11:$C$161,AdicionarInsumo_Contrato!C75)=1),1,0))</f>
        <v/>
      </c>
      <c r="Q75" s="91" t="str">
        <f t="shared" si="6"/>
        <v/>
      </c>
      <c r="R75" s="93"/>
      <c r="S75" s="93"/>
      <c r="T75" s="88"/>
      <c r="U75" s="110"/>
      <c r="V75" s="111"/>
      <c r="W75" s="103"/>
      <c r="X75" s="112"/>
      <c r="Y75" s="103"/>
      <c r="Z75" s="91"/>
      <c r="AA75" s="106"/>
      <c r="AB75" s="106"/>
      <c r="AC75" s="106"/>
      <c r="AE75" s="87"/>
    </row>
    <row r="76" spans="2:31" s="92" customFormat="1" ht="24" customHeight="1" x14ac:dyDescent="0.2">
      <c r="B76" s="27" t="str">
        <f>IF(C76="","",MAX($B$8:$B75)+1)</f>
        <v/>
      </c>
      <c r="C76" s="93" t="str">
        <f t="shared" si="7"/>
        <v/>
      </c>
      <c r="D76" s="88" t="str">
        <f>IF(E76="","",VLOOKUP(E76,Tbl_Insumos_Alquiler_Equipo[[Descripcion_insumo]:[Cod_Insumo]],3,FALSE))</f>
        <v/>
      </c>
      <c r="E76" s="29"/>
      <c r="F76" s="53" t="str">
        <f>IF(E76="","",VLOOKUP(E76,Tbl_Insumos_Alquiler_Equipo[[Descripcion_insumo]:[Cod_Insumo]],2,FALSE))</f>
        <v/>
      </c>
      <c r="G76" s="103" t="str">
        <f t="shared" ref="G76:G139" si="8">IF(C76="","",H76/(1+$H$8))</f>
        <v/>
      </c>
      <c r="H76" s="120"/>
      <c r="I76" s="121"/>
      <c r="J76" s="122"/>
      <c r="K76" s="104" t="str">
        <f t="shared" ref="K76:K139" si="9">IF(P76=0,"registro exitente en contrato","")</f>
        <v/>
      </c>
      <c r="L76" s="91" t="str">
        <f t="shared" ref="L76:L139" si="10">IF(C76="","",IF(M76=3,1,0))</f>
        <v/>
      </c>
      <c r="M76" s="178" t="str">
        <f t="shared" ref="M76:M139" si="11">IF(C76="","",P76+O76+Q76)</f>
        <v/>
      </c>
      <c r="N76" s="179"/>
      <c r="O76" s="91" t="str">
        <f t="shared" ref="O76:O139" si="12">IF(C76="","",IF(OR(H76="",I76="",J76="",L75=""),0,1))</f>
        <v/>
      </c>
      <c r="P76" s="91" t="str">
        <f>IF(C76="","",IF(AND(COUNTIF(Tbl_ValoresAdjudicados[Id_Unico_Contrato],AdicionarInsumo_Contrato!C76)=0,COUNTIF($C$11:$C$161,AdicionarInsumo_Contrato!C76)=1),1,0))</f>
        <v/>
      </c>
      <c r="Q76" s="91" t="str">
        <f t="shared" ref="Q76:Q139" si="13">IF(B76="","",IF(B76&gt;150,0,1))</f>
        <v/>
      </c>
      <c r="R76" s="93"/>
      <c r="S76" s="93"/>
      <c r="T76" s="88"/>
      <c r="U76" s="110"/>
      <c r="V76" s="111"/>
      <c r="W76" s="103"/>
      <c r="X76" s="112"/>
      <c r="Y76" s="103"/>
      <c r="Z76" s="91"/>
      <c r="AA76" s="106"/>
      <c r="AB76" s="106"/>
      <c r="AC76" s="106"/>
      <c r="AE76" s="87"/>
    </row>
    <row r="77" spans="2:31" s="92" customFormat="1" ht="24" customHeight="1" x14ac:dyDescent="0.2">
      <c r="B77" s="27" t="str">
        <f>IF(C77="","",MAX($B$8:$B76)+1)</f>
        <v/>
      </c>
      <c r="C77" s="93" t="str">
        <f t="shared" si="7"/>
        <v/>
      </c>
      <c r="D77" s="88" t="str">
        <f>IF(E77="","",VLOOKUP(E77,Tbl_Insumos_Alquiler_Equipo[[Descripcion_insumo]:[Cod_Insumo]],3,FALSE))</f>
        <v/>
      </c>
      <c r="E77" s="29"/>
      <c r="F77" s="53" t="str">
        <f>IF(E77="","",VLOOKUP(E77,Tbl_Insumos_Alquiler_Equipo[[Descripcion_insumo]:[Cod_Insumo]],2,FALSE))</f>
        <v/>
      </c>
      <c r="G77" s="103" t="str">
        <f t="shared" si="8"/>
        <v/>
      </c>
      <c r="H77" s="120"/>
      <c r="I77" s="121"/>
      <c r="J77" s="122"/>
      <c r="K77" s="104" t="str">
        <f t="shared" si="9"/>
        <v/>
      </c>
      <c r="L77" s="91" t="str">
        <f t="shared" si="10"/>
        <v/>
      </c>
      <c r="M77" s="178" t="str">
        <f t="shared" si="11"/>
        <v/>
      </c>
      <c r="N77" s="179"/>
      <c r="O77" s="91" t="str">
        <f t="shared" si="12"/>
        <v/>
      </c>
      <c r="P77" s="91" t="str">
        <f>IF(C77="","",IF(AND(COUNTIF(Tbl_ValoresAdjudicados[Id_Unico_Contrato],AdicionarInsumo_Contrato!C77)=0,COUNTIF($C$11:$C$161,AdicionarInsumo_Contrato!C77)=1),1,0))</f>
        <v/>
      </c>
      <c r="Q77" s="91" t="str">
        <f t="shared" si="13"/>
        <v/>
      </c>
      <c r="R77" s="93"/>
      <c r="S77" s="93"/>
      <c r="T77" s="88"/>
      <c r="U77" s="110"/>
      <c r="V77" s="111"/>
      <c r="W77" s="103"/>
      <c r="X77" s="112"/>
      <c r="Y77" s="103"/>
      <c r="Z77" s="91"/>
      <c r="AA77" s="106"/>
      <c r="AB77" s="106"/>
      <c r="AC77" s="106"/>
      <c r="AE77" s="87"/>
    </row>
    <row r="78" spans="2:31" s="92" customFormat="1" ht="24" customHeight="1" x14ac:dyDescent="0.2">
      <c r="B78" s="27" t="str">
        <f>IF(C78="","",MAX($B$8:$B77)+1)</f>
        <v/>
      </c>
      <c r="C78" s="93" t="str">
        <f t="shared" si="7"/>
        <v/>
      </c>
      <c r="D78" s="88" t="str">
        <f>IF(E78="","",VLOOKUP(E78,Tbl_Insumos_Alquiler_Equipo[[Descripcion_insumo]:[Cod_Insumo]],3,FALSE))</f>
        <v/>
      </c>
      <c r="E78" s="29"/>
      <c r="F78" s="53" t="str">
        <f>IF(E78="","",VLOOKUP(E78,Tbl_Insumos_Alquiler_Equipo[[Descripcion_insumo]:[Cod_Insumo]],2,FALSE))</f>
        <v/>
      </c>
      <c r="G78" s="103" t="str">
        <f t="shared" si="8"/>
        <v/>
      </c>
      <c r="H78" s="120"/>
      <c r="I78" s="121"/>
      <c r="J78" s="122"/>
      <c r="K78" s="104" t="str">
        <f t="shared" si="9"/>
        <v/>
      </c>
      <c r="L78" s="91" t="str">
        <f t="shared" si="10"/>
        <v/>
      </c>
      <c r="M78" s="178" t="str">
        <f t="shared" si="11"/>
        <v/>
      </c>
      <c r="N78" s="179"/>
      <c r="O78" s="91" t="str">
        <f t="shared" si="12"/>
        <v/>
      </c>
      <c r="P78" s="91" t="str">
        <f>IF(C78="","",IF(AND(COUNTIF(Tbl_ValoresAdjudicados[Id_Unico_Contrato],AdicionarInsumo_Contrato!C78)=0,COUNTIF($C$11:$C$161,AdicionarInsumo_Contrato!C78)=1),1,0))</f>
        <v/>
      </c>
      <c r="Q78" s="91" t="str">
        <f t="shared" si="13"/>
        <v/>
      </c>
      <c r="R78" s="93"/>
      <c r="S78" s="93"/>
      <c r="T78" s="88"/>
      <c r="U78" s="110"/>
      <c r="V78" s="111"/>
      <c r="W78" s="103"/>
      <c r="X78" s="112"/>
      <c r="Y78" s="103"/>
      <c r="Z78" s="91"/>
      <c r="AA78" s="106"/>
      <c r="AB78" s="106"/>
      <c r="AC78" s="106"/>
      <c r="AE78" s="87"/>
    </row>
    <row r="79" spans="2:31" s="92" customFormat="1" ht="24" customHeight="1" x14ac:dyDescent="0.2">
      <c r="B79" s="27" t="str">
        <f>IF(C79="","",MAX($B$8:$B78)+1)</f>
        <v/>
      </c>
      <c r="C79" s="93" t="str">
        <f t="shared" si="7"/>
        <v/>
      </c>
      <c r="D79" s="88" t="str">
        <f>IF(E79="","",VLOOKUP(E79,Tbl_Insumos_Alquiler_Equipo[[Descripcion_insumo]:[Cod_Insumo]],3,FALSE))</f>
        <v/>
      </c>
      <c r="E79" s="29"/>
      <c r="F79" s="53" t="str">
        <f>IF(E79="","",VLOOKUP(E79,Tbl_Insumos_Alquiler_Equipo[[Descripcion_insumo]:[Cod_Insumo]],2,FALSE))</f>
        <v/>
      </c>
      <c r="G79" s="103" t="str">
        <f t="shared" si="8"/>
        <v/>
      </c>
      <c r="H79" s="120"/>
      <c r="I79" s="121"/>
      <c r="J79" s="122"/>
      <c r="K79" s="104" t="str">
        <f t="shared" si="9"/>
        <v/>
      </c>
      <c r="L79" s="91" t="str">
        <f t="shared" si="10"/>
        <v/>
      </c>
      <c r="M79" s="178" t="str">
        <f t="shared" si="11"/>
        <v/>
      </c>
      <c r="N79" s="179"/>
      <c r="O79" s="91" t="str">
        <f t="shared" si="12"/>
        <v/>
      </c>
      <c r="P79" s="91" t="str">
        <f>IF(C79="","",IF(AND(COUNTIF(Tbl_ValoresAdjudicados[Id_Unico_Contrato],AdicionarInsumo_Contrato!C79)=0,COUNTIF($C$11:$C$161,AdicionarInsumo_Contrato!C79)=1),1,0))</f>
        <v/>
      </c>
      <c r="Q79" s="91" t="str">
        <f t="shared" si="13"/>
        <v/>
      </c>
      <c r="R79" s="93"/>
      <c r="S79" s="93"/>
      <c r="T79" s="88"/>
      <c r="U79" s="110"/>
      <c r="V79" s="111"/>
      <c r="W79" s="103"/>
      <c r="X79" s="112"/>
      <c r="Y79" s="103"/>
      <c r="Z79" s="91"/>
      <c r="AA79" s="106"/>
      <c r="AB79" s="106"/>
      <c r="AC79" s="106"/>
      <c r="AE79" s="87"/>
    </row>
    <row r="80" spans="2:31" s="92" customFormat="1" ht="24" customHeight="1" x14ac:dyDescent="0.2">
      <c r="B80" s="27" t="str">
        <f>IF(C80="","",MAX($B$8:$B79)+1)</f>
        <v/>
      </c>
      <c r="C80" s="93" t="str">
        <f t="shared" si="7"/>
        <v/>
      </c>
      <c r="D80" s="88" t="str">
        <f>IF(E80="","",VLOOKUP(E80,Tbl_Insumos_Alquiler_Equipo[[Descripcion_insumo]:[Cod_Insumo]],3,FALSE))</f>
        <v/>
      </c>
      <c r="E80" s="29"/>
      <c r="F80" s="53" t="str">
        <f>IF(E80="","",VLOOKUP(E80,Tbl_Insumos_Alquiler_Equipo[[Descripcion_insumo]:[Cod_Insumo]],2,FALSE))</f>
        <v/>
      </c>
      <c r="G80" s="103" t="str">
        <f t="shared" si="8"/>
        <v/>
      </c>
      <c r="H80" s="120"/>
      <c r="I80" s="121"/>
      <c r="J80" s="122"/>
      <c r="K80" s="104" t="str">
        <f t="shared" si="9"/>
        <v/>
      </c>
      <c r="L80" s="91" t="str">
        <f t="shared" si="10"/>
        <v/>
      </c>
      <c r="M80" s="178" t="str">
        <f t="shared" si="11"/>
        <v/>
      </c>
      <c r="N80" s="179"/>
      <c r="O80" s="91" t="str">
        <f t="shared" si="12"/>
        <v/>
      </c>
      <c r="P80" s="91" t="str">
        <f>IF(C80="","",IF(AND(COUNTIF(Tbl_ValoresAdjudicados[Id_Unico_Contrato],AdicionarInsumo_Contrato!C80)=0,COUNTIF($C$11:$C$161,AdicionarInsumo_Contrato!C80)=1),1,0))</f>
        <v/>
      </c>
      <c r="Q80" s="91" t="str">
        <f t="shared" si="13"/>
        <v/>
      </c>
      <c r="R80" s="93"/>
      <c r="S80" s="93"/>
      <c r="T80" s="88"/>
      <c r="U80" s="110"/>
      <c r="V80" s="111"/>
      <c r="W80" s="103"/>
      <c r="X80" s="112"/>
      <c r="Y80" s="103"/>
      <c r="Z80" s="91"/>
      <c r="AA80" s="106"/>
      <c r="AB80" s="106"/>
      <c r="AC80" s="106"/>
      <c r="AE80" s="87"/>
    </row>
    <row r="81" spans="2:31" s="92" customFormat="1" ht="24" customHeight="1" x14ac:dyDescent="0.2">
      <c r="B81" s="27" t="str">
        <f>IF(C81="","",MAX($B$8:$B80)+1)</f>
        <v/>
      </c>
      <c r="C81" s="93" t="str">
        <f t="shared" si="7"/>
        <v/>
      </c>
      <c r="D81" s="88" t="str">
        <f>IF(E81="","",VLOOKUP(E81,Tbl_Insumos_Alquiler_Equipo[[Descripcion_insumo]:[Cod_Insumo]],3,FALSE))</f>
        <v/>
      </c>
      <c r="E81" s="29"/>
      <c r="F81" s="53" t="str">
        <f>IF(E81="","",VLOOKUP(E81,Tbl_Insumos_Alquiler_Equipo[[Descripcion_insumo]:[Cod_Insumo]],2,FALSE))</f>
        <v/>
      </c>
      <c r="G81" s="103" t="str">
        <f t="shared" si="8"/>
        <v/>
      </c>
      <c r="H81" s="120"/>
      <c r="I81" s="121"/>
      <c r="J81" s="122"/>
      <c r="K81" s="104" t="str">
        <f t="shared" si="9"/>
        <v/>
      </c>
      <c r="L81" s="91" t="str">
        <f t="shared" si="10"/>
        <v/>
      </c>
      <c r="M81" s="178" t="str">
        <f t="shared" si="11"/>
        <v/>
      </c>
      <c r="N81" s="179"/>
      <c r="O81" s="91" t="str">
        <f t="shared" si="12"/>
        <v/>
      </c>
      <c r="P81" s="91" t="str">
        <f>IF(C81="","",IF(AND(COUNTIF(Tbl_ValoresAdjudicados[Id_Unico_Contrato],AdicionarInsumo_Contrato!C81)=0,COUNTIF($C$11:$C$161,AdicionarInsumo_Contrato!C81)=1),1,0))</f>
        <v/>
      </c>
      <c r="Q81" s="91" t="str">
        <f t="shared" si="13"/>
        <v/>
      </c>
      <c r="R81" s="93"/>
      <c r="S81" s="93"/>
      <c r="T81" s="88"/>
      <c r="U81" s="110"/>
      <c r="V81" s="111"/>
      <c r="W81" s="103"/>
      <c r="X81" s="112"/>
      <c r="Y81" s="103"/>
      <c r="Z81" s="91"/>
      <c r="AA81" s="106"/>
      <c r="AB81" s="106"/>
      <c r="AC81" s="106"/>
      <c r="AE81" s="87"/>
    </row>
    <row r="82" spans="2:31" s="92" customFormat="1" ht="24" customHeight="1" x14ac:dyDescent="0.2">
      <c r="B82" s="27" t="str">
        <f>IF(C82="","",MAX($B$8:$B81)+1)</f>
        <v/>
      </c>
      <c r="C82" s="93" t="str">
        <f t="shared" si="7"/>
        <v/>
      </c>
      <c r="D82" s="88" t="str">
        <f>IF(E82="","",VLOOKUP(E82,Tbl_Insumos_Alquiler_Equipo[[Descripcion_insumo]:[Cod_Insumo]],3,FALSE))</f>
        <v/>
      </c>
      <c r="E82" s="29"/>
      <c r="F82" s="53" t="str">
        <f>IF(E82="","",VLOOKUP(E82,Tbl_Insumos_Alquiler_Equipo[[Descripcion_insumo]:[Cod_Insumo]],2,FALSE))</f>
        <v/>
      </c>
      <c r="G82" s="103" t="str">
        <f t="shared" si="8"/>
        <v/>
      </c>
      <c r="H82" s="120"/>
      <c r="I82" s="121"/>
      <c r="J82" s="122"/>
      <c r="K82" s="104" t="str">
        <f t="shared" si="9"/>
        <v/>
      </c>
      <c r="L82" s="91" t="str">
        <f t="shared" si="10"/>
        <v/>
      </c>
      <c r="M82" s="178" t="str">
        <f t="shared" si="11"/>
        <v/>
      </c>
      <c r="N82" s="179"/>
      <c r="O82" s="91" t="str">
        <f t="shared" si="12"/>
        <v/>
      </c>
      <c r="P82" s="91" t="str">
        <f>IF(C82="","",IF(AND(COUNTIF(Tbl_ValoresAdjudicados[Id_Unico_Contrato],AdicionarInsumo_Contrato!C82)=0,COUNTIF($C$11:$C$161,AdicionarInsumo_Contrato!C82)=1),1,0))</f>
        <v/>
      </c>
      <c r="Q82" s="91" t="str">
        <f t="shared" si="13"/>
        <v/>
      </c>
      <c r="R82" s="93"/>
      <c r="S82" s="93"/>
      <c r="T82" s="88"/>
      <c r="U82" s="110"/>
      <c r="V82" s="111"/>
      <c r="W82" s="103"/>
      <c r="X82" s="112"/>
      <c r="Y82" s="103"/>
      <c r="Z82" s="91"/>
      <c r="AA82" s="106"/>
      <c r="AB82" s="106"/>
      <c r="AC82" s="106"/>
      <c r="AE82" s="87"/>
    </row>
    <row r="83" spans="2:31" s="92" customFormat="1" ht="24" customHeight="1" x14ac:dyDescent="0.2">
      <c r="B83" s="27" t="str">
        <f>IF(C83="","",MAX($B$8:$B82)+1)</f>
        <v/>
      </c>
      <c r="C83" s="93" t="str">
        <f t="shared" si="7"/>
        <v/>
      </c>
      <c r="D83" s="88" t="str">
        <f>IF(E83="","",VLOOKUP(E83,Tbl_Insumos_Alquiler_Equipo[[Descripcion_insumo]:[Cod_Insumo]],3,FALSE))</f>
        <v/>
      </c>
      <c r="E83" s="29"/>
      <c r="F83" s="53" t="str">
        <f>IF(E83="","",VLOOKUP(E83,Tbl_Insumos_Alquiler_Equipo[[Descripcion_insumo]:[Cod_Insumo]],2,FALSE))</f>
        <v/>
      </c>
      <c r="G83" s="103" t="str">
        <f t="shared" si="8"/>
        <v/>
      </c>
      <c r="H83" s="120"/>
      <c r="I83" s="121"/>
      <c r="J83" s="122"/>
      <c r="K83" s="104" t="str">
        <f t="shared" si="9"/>
        <v/>
      </c>
      <c r="L83" s="91" t="str">
        <f t="shared" si="10"/>
        <v/>
      </c>
      <c r="M83" s="178" t="str">
        <f t="shared" si="11"/>
        <v/>
      </c>
      <c r="N83" s="179"/>
      <c r="O83" s="91" t="str">
        <f t="shared" si="12"/>
        <v/>
      </c>
      <c r="P83" s="91" t="str">
        <f>IF(C83="","",IF(AND(COUNTIF(Tbl_ValoresAdjudicados[Id_Unico_Contrato],AdicionarInsumo_Contrato!C83)=0,COUNTIF($C$11:$C$161,AdicionarInsumo_Contrato!C83)=1),1,0))</f>
        <v/>
      </c>
      <c r="Q83" s="91" t="str">
        <f t="shared" si="13"/>
        <v/>
      </c>
      <c r="R83" s="93"/>
      <c r="S83" s="93"/>
      <c r="T83" s="88"/>
      <c r="U83" s="110"/>
      <c r="V83" s="111"/>
      <c r="W83" s="103"/>
      <c r="X83" s="112"/>
      <c r="Y83" s="103"/>
      <c r="Z83" s="91"/>
      <c r="AA83" s="106"/>
      <c r="AB83" s="106"/>
      <c r="AC83" s="106"/>
      <c r="AE83" s="87"/>
    </row>
    <row r="84" spans="2:31" s="92" customFormat="1" ht="24" customHeight="1" x14ac:dyDescent="0.2">
      <c r="B84" s="27" t="str">
        <f>IF(C84="","",MAX($B$8:$B83)+1)</f>
        <v/>
      </c>
      <c r="C84" s="93" t="str">
        <f t="shared" si="7"/>
        <v/>
      </c>
      <c r="D84" s="88" t="str">
        <f>IF(E84="","",VLOOKUP(E84,Tbl_Insumos_Alquiler_Equipo[[Descripcion_insumo]:[Cod_Insumo]],3,FALSE))</f>
        <v/>
      </c>
      <c r="E84" s="29"/>
      <c r="F84" s="53" t="str">
        <f>IF(E84="","",VLOOKUP(E84,Tbl_Insumos_Alquiler_Equipo[[Descripcion_insumo]:[Cod_Insumo]],2,FALSE))</f>
        <v/>
      </c>
      <c r="G84" s="103" t="str">
        <f t="shared" si="8"/>
        <v/>
      </c>
      <c r="H84" s="120"/>
      <c r="I84" s="121"/>
      <c r="J84" s="122"/>
      <c r="K84" s="104" t="str">
        <f t="shared" si="9"/>
        <v/>
      </c>
      <c r="L84" s="91" t="str">
        <f t="shared" si="10"/>
        <v/>
      </c>
      <c r="M84" s="178" t="str">
        <f t="shared" si="11"/>
        <v/>
      </c>
      <c r="N84" s="179"/>
      <c r="O84" s="91" t="str">
        <f t="shared" si="12"/>
        <v/>
      </c>
      <c r="P84" s="91" t="str">
        <f>IF(C84="","",IF(AND(COUNTIF(Tbl_ValoresAdjudicados[Id_Unico_Contrato],AdicionarInsumo_Contrato!C84)=0,COUNTIF($C$11:$C$161,AdicionarInsumo_Contrato!C84)=1),1,0))</f>
        <v/>
      </c>
      <c r="Q84" s="91" t="str">
        <f t="shared" si="13"/>
        <v/>
      </c>
      <c r="R84" s="93"/>
      <c r="S84" s="93"/>
      <c r="T84" s="88"/>
      <c r="U84" s="110"/>
      <c r="V84" s="111"/>
      <c r="W84" s="103"/>
      <c r="X84" s="112"/>
      <c r="Y84" s="103"/>
      <c r="Z84" s="91"/>
      <c r="AA84" s="106"/>
      <c r="AB84" s="106"/>
      <c r="AC84" s="106"/>
      <c r="AE84" s="87"/>
    </row>
    <row r="85" spans="2:31" s="92" customFormat="1" ht="24" customHeight="1" x14ac:dyDescent="0.2">
      <c r="B85" s="27" t="str">
        <f>IF(C85="","",MAX($B$8:$B84)+1)</f>
        <v/>
      </c>
      <c r="C85" s="93" t="str">
        <f t="shared" si="7"/>
        <v/>
      </c>
      <c r="D85" s="88" t="str">
        <f>IF(E85="","",VLOOKUP(E85,Tbl_Insumos_Alquiler_Equipo[[Descripcion_insumo]:[Cod_Insumo]],3,FALSE))</f>
        <v/>
      </c>
      <c r="E85" s="29"/>
      <c r="F85" s="53" t="str">
        <f>IF(E85="","",VLOOKUP(E85,Tbl_Insumos_Alquiler_Equipo[[Descripcion_insumo]:[Cod_Insumo]],2,FALSE))</f>
        <v/>
      </c>
      <c r="G85" s="103" t="str">
        <f t="shared" si="8"/>
        <v/>
      </c>
      <c r="H85" s="120"/>
      <c r="I85" s="121"/>
      <c r="J85" s="122"/>
      <c r="K85" s="104" t="str">
        <f t="shared" si="9"/>
        <v/>
      </c>
      <c r="L85" s="91" t="str">
        <f t="shared" si="10"/>
        <v/>
      </c>
      <c r="M85" s="178" t="str">
        <f t="shared" si="11"/>
        <v/>
      </c>
      <c r="N85" s="179"/>
      <c r="O85" s="91" t="str">
        <f t="shared" si="12"/>
        <v/>
      </c>
      <c r="P85" s="91" t="str">
        <f>IF(C85="","",IF(AND(COUNTIF(Tbl_ValoresAdjudicados[Id_Unico_Contrato],AdicionarInsumo_Contrato!C85)=0,COUNTIF($C$11:$C$161,AdicionarInsumo_Contrato!C85)=1),1,0))</f>
        <v/>
      </c>
      <c r="Q85" s="91" t="str">
        <f t="shared" si="13"/>
        <v/>
      </c>
      <c r="R85" s="93"/>
      <c r="S85" s="93"/>
      <c r="T85" s="88"/>
      <c r="U85" s="110"/>
      <c r="V85" s="111"/>
      <c r="W85" s="103"/>
      <c r="X85" s="112"/>
      <c r="Y85" s="103"/>
      <c r="Z85" s="91"/>
      <c r="AA85" s="106"/>
      <c r="AB85" s="106"/>
      <c r="AC85" s="106"/>
      <c r="AE85" s="87"/>
    </row>
    <row r="86" spans="2:31" s="92" customFormat="1" ht="24" customHeight="1" x14ac:dyDescent="0.2">
      <c r="B86" s="27" t="str">
        <f>IF(C86="","",MAX($B$8:$B85)+1)</f>
        <v/>
      </c>
      <c r="C86" s="93" t="str">
        <f t="shared" si="7"/>
        <v/>
      </c>
      <c r="D86" s="88" t="str">
        <f>IF(E86="","",VLOOKUP(E86,Tbl_Insumos_Alquiler_Equipo[[Descripcion_insumo]:[Cod_Insumo]],3,FALSE))</f>
        <v/>
      </c>
      <c r="E86" s="29"/>
      <c r="F86" s="53" t="str">
        <f>IF(E86="","",VLOOKUP(E86,Tbl_Insumos_Alquiler_Equipo[[Descripcion_insumo]:[Cod_Insumo]],2,FALSE))</f>
        <v/>
      </c>
      <c r="G86" s="103" t="str">
        <f t="shared" si="8"/>
        <v/>
      </c>
      <c r="H86" s="120"/>
      <c r="I86" s="121"/>
      <c r="J86" s="122"/>
      <c r="K86" s="104" t="str">
        <f t="shared" si="9"/>
        <v/>
      </c>
      <c r="L86" s="91" t="str">
        <f t="shared" si="10"/>
        <v/>
      </c>
      <c r="M86" s="178" t="str">
        <f t="shared" si="11"/>
        <v/>
      </c>
      <c r="N86" s="179"/>
      <c r="O86" s="91" t="str">
        <f t="shared" si="12"/>
        <v/>
      </c>
      <c r="P86" s="91" t="str">
        <f>IF(C86="","",IF(AND(COUNTIF(Tbl_ValoresAdjudicados[Id_Unico_Contrato],AdicionarInsumo_Contrato!C86)=0,COUNTIF($C$11:$C$161,AdicionarInsumo_Contrato!C86)=1),1,0))</f>
        <v/>
      </c>
      <c r="Q86" s="91" t="str">
        <f t="shared" si="13"/>
        <v/>
      </c>
      <c r="R86" s="93"/>
      <c r="S86" s="93"/>
      <c r="T86" s="88"/>
      <c r="U86" s="110"/>
      <c r="V86" s="111"/>
      <c r="W86" s="103"/>
      <c r="X86" s="112"/>
      <c r="Y86" s="103"/>
      <c r="Z86" s="91"/>
      <c r="AA86" s="106"/>
      <c r="AB86" s="106"/>
      <c r="AC86" s="106"/>
      <c r="AE86" s="87"/>
    </row>
    <row r="87" spans="2:31" s="92" customFormat="1" ht="24" customHeight="1" x14ac:dyDescent="0.2">
      <c r="B87" s="27" t="str">
        <f>IF(C87="","",MAX($B$8:$B86)+1)</f>
        <v/>
      </c>
      <c r="C87" s="93" t="str">
        <f t="shared" si="7"/>
        <v/>
      </c>
      <c r="D87" s="88" t="str">
        <f>IF(E87="","",VLOOKUP(E87,Tbl_Insumos_Alquiler_Equipo[[Descripcion_insumo]:[Cod_Insumo]],3,FALSE))</f>
        <v/>
      </c>
      <c r="E87" s="29"/>
      <c r="F87" s="53" t="str">
        <f>IF(E87="","",VLOOKUP(E87,Tbl_Insumos_Alquiler_Equipo[[Descripcion_insumo]:[Cod_Insumo]],2,FALSE))</f>
        <v/>
      </c>
      <c r="G87" s="103" t="str">
        <f t="shared" si="8"/>
        <v/>
      </c>
      <c r="H87" s="120"/>
      <c r="I87" s="121"/>
      <c r="J87" s="122"/>
      <c r="K87" s="104" t="str">
        <f t="shared" si="9"/>
        <v/>
      </c>
      <c r="L87" s="91" t="str">
        <f t="shared" si="10"/>
        <v/>
      </c>
      <c r="M87" s="178" t="str">
        <f t="shared" si="11"/>
        <v/>
      </c>
      <c r="N87" s="179"/>
      <c r="O87" s="91" t="str">
        <f t="shared" si="12"/>
        <v/>
      </c>
      <c r="P87" s="91" t="str">
        <f>IF(C87="","",IF(AND(COUNTIF(Tbl_ValoresAdjudicados[Id_Unico_Contrato],AdicionarInsumo_Contrato!C87)=0,COUNTIF($C$11:$C$161,AdicionarInsumo_Contrato!C87)=1),1,0))</f>
        <v/>
      </c>
      <c r="Q87" s="91" t="str">
        <f t="shared" si="13"/>
        <v/>
      </c>
      <c r="R87" s="93"/>
      <c r="S87" s="93"/>
      <c r="T87" s="88"/>
      <c r="U87" s="110"/>
      <c r="V87" s="111"/>
      <c r="W87" s="103"/>
      <c r="X87" s="112"/>
      <c r="Y87" s="103"/>
      <c r="Z87" s="91"/>
      <c r="AA87" s="106"/>
      <c r="AB87" s="106"/>
      <c r="AC87" s="106"/>
      <c r="AE87" s="87"/>
    </row>
    <row r="88" spans="2:31" s="92" customFormat="1" ht="24" customHeight="1" x14ac:dyDescent="0.2">
      <c r="B88" s="27" t="str">
        <f>IF(C88="","",MAX($B$8:$B87)+1)</f>
        <v/>
      </c>
      <c r="C88" s="93" t="str">
        <f t="shared" si="7"/>
        <v/>
      </c>
      <c r="D88" s="88" t="str">
        <f>IF(E88="","",VLOOKUP(E88,Tbl_Insumos_Alquiler_Equipo[[Descripcion_insumo]:[Cod_Insumo]],3,FALSE))</f>
        <v/>
      </c>
      <c r="E88" s="29"/>
      <c r="F88" s="53" t="str">
        <f>IF(E88="","",VLOOKUP(E88,Tbl_Insumos_Alquiler_Equipo[[Descripcion_insumo]:[Cod_Insumo]],2,FALSE))</f>
        <v/>
      </c>
      <c r="G88" s="103" t="str">
        <f t="shared" si="8"/>
        <v/>
      </c>
      <c r="H88" s="120"/>
      <c r="I88" s="121"/>
      <c r="J88" s="122"/>
      <c r="K88" s="104" t="str">
        <f t="shared" si="9"/>
        <v/>
      </c>
      <c r="L88" s="91" t="str">
        <f t="shared" si="10"/>
        <v/>
      </c>
      <c r="M88" s="178" t="str">
        <f t="shared" si="11"/>
        <v/>
      </c>
      <c r="N88" s="179"/>
      <c r="O88" s="91" t="str">
        <f t="shared" si="12"/>
        <v/>
      </c>
      <c r="P88" s="91" t="str">
        <f>IF(C88="","",IF(AND(COUNTIF(Tbl_ValoresAdjudicados[Id_Unico_Contrato],AdicionarInsumo_Contrato!C88)=0,COUNTIF($C$11:$C$161,AdicionarInsumo_Contrato!C88)=1),1,0))</f>
        <v/>
      </c>
      <c r="Q88" s="91" t="str">
        <f t="shared" si="13"/>
        <v/>
      </c>
      <c r="R88" s="93"/>
      <c r="S88" s="93"/>
      <c r="T88" s="88"/>
      <c r="U88" s="110"/>
      <c r="V88" s="111"/>
      <c r="W88" s="103"/>
      <c r="X88" s="112"/>
      <c r="Y88" s="103"/>
      <c r="Z88" s="91"/>
      <c r="AA88" s="106"/>
      <c r="AB88" s="106"/>
      <c r="AC88" s="106"/>
      <c r="AE88" s="87"/>
    </row>
    <row r="89" spans="2:31" s="92" customFormat="1" ht="24" customHeight="1" x14ac:dyDescent="0.2">
      <c r="B89" s="27" t="str">
        <f>IF(C89="","",MAX($B$8:$B88)+1)</f>
        <v/>
      </c>
      <c r="C89" s="93" t="str">
        <f t="shared" si="7"/>
        <v/>
      </c>
      <c r="D89" s="88" t="str">
        <f>IF(E89="","",VLOOKUP(E89,Tbl_Insumos_Alquiler_Equipo[[Descripcion_insumo]:[Cod_Insumo]],3,FALSE))</f>
        <v/>
      </c>
      <c r="E89" s="29"/>
      <c r="F89" s="53" t="str">
        <f>IF(E89="","",VLOOKUP(E89,Tbl_Insumos_Alquiler_Equipo[[Descripcion_insumo]:[Cod_Insumo]],2,FALSE))</f>
        <v/>
      </c>
      <c r="G89" s="103" t="str">
        <f t="shared" si="8"/>
        <v/>
      </c>
      <c r="H89" s="120"/>
      <c r="I89" s="121"/>
      <c r="J89" s="122"/>
      <c r="K89" s="104" t="str">
        <f t="shared" si="9"/>
        <v/>
      </c>
      <c r="L89" s="91" t="str">
        <f t="shared" si="10"/>
        <v/>
      </c>
      <c r="M89" s="178" t="str">
        <f t="shared" si="11"/>
        <v/>
      </c>
      <c r="N89" s="179"/>
      <c r="O89" s="91" t="str">
        <f t="shared" si="12"/>
        <v/>
      </c>
      <c r="P89" s="91" t="str">
        <f>IF(C89="","",IF(AND(COUNTIF(Tbl_ValoresAdjudicados[Id_Unico_Contrato],AdicionarInsumo_Contrato!C89)=0,COUNTIF($C$11:$C$161,AdicionarInsumo_Contrato!C89)=1),1,0))</f>
        <v/>
      </c>
      <c r="Q89" s="91" t="str">
        <f t="shared" si="13"/>
        <v/>
      </c>
      <c r="R89" s="93"/>
      <c r="S89" s="93"/>
      <c r="T89" s="88"/>
      <c r="U89" s="110"/>
      <c r="V89" s="111"/>
      <c r="W89" s="103"/>
      <c r="X89" s="112"/>
      <c r="Y89" s="103"/>
      <c r="Z89" s="91"/>
      <c r="AA89" s="106"/>
      <c r="AB89" s="106"/>
      <c r="AC89" s="106"/>
      <c r="AE89" s="87"/>
    </row>
    <row r="90" spans="2:31" s="92" customFormat="1" ht="24" customHeight="1" x14ac:dyDescent="0.2">
      <c r="B90" s="27" t="str">
        <f>IF(C90="","",MAX($B$8:$B89)+1)</f>
        <v/>
      </c>
      <c r="C90" s="93" t="str">
        <f t="shared" si="7"/>
        <v/>
      </c>
      <c r="D90" s="88" t="str">
        <f>IF(E90="","",VLOOKUP(E90,Tbl_Insumos_Alquiler_Equipo[[Descripcion_insumo]:[Cod_Insumo]],3,FALSE))</f>
        <v/>
      </c>
      <c r="E90" s="29"/>
      <c r="F90" s="53" t="str">
        <f>IF(E90="","",VLOOKUP(E90,Tbl_Insumos_Alquiler_Equipo[[Descripcion_insumo]:[Cod_Insumo]],2,FALSE))</f>
        <v/>
      </c>
      <c r="G90" s="103" t="str">
        <f t="shared" si="8"/>
        <v/>
      </c>
      <c r="H90" s="120"/>
      <c r="I90" s="121"/>
      <c r="J90" s="122"/>
      <c r="K90" s="104" t="str">
        <f t="shared" si="9"/>
        <v/>
      </c>
      <c r="L90" s="91" t="str">
        <f t="shared" si="10"/>
        <v/>
      </c>
      <c r="M90" s="178" t="str">
        <f t="shared" si="11"/>
        <v/>
      </c>
      <c r="N90" s="179"/>
      <c r="O90" s="91" t="str">
        <f t="shared" si="12"/>
        <v/>
      </c>
      <c r="P90" s="91" t="str">
        <f>IF(C90="","",IF(AND(COUNTIF(Tbl_ValoresAdjudicados[Id_Unico_Contrato],AdicionarInsumo_Contrato!C90)=0,COUNTIF($C$11:$C$161,AdicionarInsumo_Contrato!C90)=1),1,0))</f>
        <v/>
      </c>
      <c r="Q90" s="91" t="str">
        <f t="shared" si="13"/>
        <v/>
      </c>
      <c r="R90" s="93"/>
      <c r="S90" s="93"/>
      <c r="T90" s="88"/>
      <c r="U90" s="110"/>
      <c r="V90" s="111"/>
      <c r="W90" s="103"/>
      <c r="X90" s="112"/>
      <c r="Y90" s="103"/>
      <c r="Z90" s="91"/>
      <c r="AA90" s="106"/>
      <c r="AB90" s="106"/>
      <c r="AC90" s="106"/>
      <c r="AE90" s="87"/>
    </row>
    <row r="91" spans="2:31" s="92" customFormat="1" ht="24" customHeight="1" x14ac:dyDescent="0.2">
      <c r="B91" s="27" t="str">
        <f>IF(C91="","",MAX($B$8:$B90)+1)</f>
        <v/>
      </c>
      <c r="C91" s="93" t="str">
        <f t="shared" si="7"/>
        <v/>
      </c>
      <c r="D91" s="88" t="str">
        <f>IF(E91="","",VLOOKUP(E91,Tbl_Insumos_Alquiler_Equipo[[Descripcion_insumo]:[Cod_Insumo]],3,FALSE))</f>
        <v/>
      </c>
      <c r="E91" s="29"/>
      <c r="F91" s="53" t="str">
        <f>IF(E91="","",VLOOKUP(E91,Tbl_Insumos_Alquiler_Equipo[[Descripcion_insumo]:[Cod_Insumo]],2,FALSE))</f>
        <v/>
      </c>
      <c r="G91" s="103" t="str">
        <f t="shared" si="8"/>
        <v/>
      </c>
      <c r="H91" s="120"/>
      <c r="I91" s="121"/>
      <c r="J91" s="122"/>
      <c r="K91" s="104" t="str">
        <f t="shared" si="9"/>
        <v/>
      </c>
      <c r="L91" s="91" t="str">
        <f t="shared" si="10"/>
        <v/>
      </c>
      <c r="M91" s="178" t="str">
        <f t="shared" si="11"/>
        <v/>
      </c>
      <c r="N91" s="179"/>
      <c r="O91" s="91" t="str">
        <f t="shared" si="12"/>
        <v/>
      </c>
      <c r="P91" s="91" t="str">
        <f>IF(C91="","",IF(AND(COUNTIF(Tbl_ValoresAdjudicados[Id_Unico_Contrato],AdicionarInsumo_Contrato!C91)=0,COUNTIF($C$11:$C$161,AdicionarInsumo_Contrato!C91)=1),1,0))</f>
        <v/>
      </c>
      <c r="Q91" s="91" t="str">
        <f t="shared" si="13"/>
        <v/>
      </c>
      <c r="R91" s="93"/>
      <c r="S91" s="93"/>
      <c r="T91" s="88"/>
      <c r="U91" s="110"/>
      <c r="V91" s="111"/>
      <c r="W91" s="103"/>
      <c r="X91" s="112"/>
      <c r="Y91" s="103"/>
      <c r="Z91" s="91"/>
      <c r="AA91" s="106"/>
      <c r="AB91" s="106"/>
      <c r="AC91" s="106"/>
      <c r="AE91" s="87"/>
    </row>
    <row r="92" spans="2:31" s="92" customFormat="1" ht="24" customHeight="1" x14ac:dyDescent="0.2">
      <c r="B92" s="27" t="str">
        <f>IF(C92="","",MAX($B$8:$B91)+1)</f>
        <v/>
      </c>
      <c r="C92" s="93" t="str">
        <f t="shared" si="7"/>
        <v/>
      </c>
      <c r="D92" s="88" t="str">
        <f>IF(E92="","",VLOOKUP(E92,Tbl_Insumos_Alquiler_Equipo[[Descripcion_insumo]:[Cod_Insumo]],3,FALSE))</f>
        <v/>
      </c>
      <c r="E92" s="29"/>
      <c r="F92" s="53" t="str">
        <f>IF(E92="","",VLOOKUP(E92,Tbl_Insumos_Alquiler_Equipo[[Descripcion_insumo]:[Cod_Insumo]],2,FALSE))</f>
        <v/>
      </c>
      <c r="G92" s="103" t="str">
        <f t="shared" si="8"/>
        <v/>
      </c>
      <c r="H92" s="120"/>
      <c r="I92" s="121"/>
      <c r="J92" s="122"/>
      <c r="K92" s="104" t="str">
        <f t="shared" si="9"/>
        <v/>
      </c>
      <c r="L92" s="91" t="str">
        <f t="shared" si="10"/>
        <v/>
      </c>
      <c r="M92" s="178" t="str">
        <f t="shared" si="11"/>
        <v/>
      </c>
      <c r="N92" s="179"/>
      <c r="O92" s="91" t="str">
        <f t="shared" si="12"/>
        <v/>
      </c>
      <c r="P92" s="91" t="str">
        <f>IF(C92="","",IF(AND(COUNTIF(Tbl_ValoresAdjudicados[Id_Unico_Contrato],AdicionarInsumo_Contrato!C92)=0,COUNTIF($C$11:$C$161,AdicionarInsumo_Contrato!C92)=1),1,0))</f>
        <v/>
      </c>
      <c r="Q92" s="91" t="str">
        <f t="shared" si="13"/>
        <v/>
      </c>
      <c r="R92" s="93"/>
      <c r="S92" s="93"/>
      <c r="T92" s="88"/>
      <c r="U92" s="110"/>
      <c r="V92" s="111"/>
      <c r="W92" s="103"/>
      <c r="X92" s="112"/>
      <c r="Y92" s="103"/>
      <c r="Z92" s="91"/>
      <c r="AA92" s="106"/>
      <c r="AB92" s="106"/>
      <c r="AC92" s="106"/>
      <c r="AE92" s="87"/>
    </row>
    <row r="93" spans="2:31" s="92" customFormat="1" ht="24" customHeight="1" x14ac:dyDescent="0.2">
      <c r="B93" s="27" t="str">
        <f>IF(C93="","",MAX($B$8:$B92)+1)</f>
        <v/>
      </c>
      <c r="C93" s="93" t="str">
        <f t="shared" si="7"/>
        <v/>
      </c>
      <c r="D93" s="88" t="str">
        <f>IF(E93="","",VLOOKUP(E93,Tbl_Insumos_Alquiler_Equipo[[Descripcion_insumo]:[Cod_Insumo]],3,FALSE))</f>
        <v/>
      </c>
      <c r="E93" s="29"/>
      <c r="F93" s="53" t="str">
        <f>IF(E93="","",VLOOKUP(E93,Tbl_Insumos_Alquiler_Equipo[[Descripcion_insumo]:[Cod_Insumo]],2,FALSE))</f>
        <v/>
      </c>
      <c r="G93" s="103" t="str">
        <f t="shared" si="8"/>
        <v/>
      </c>
      <c r="H93" s="120"/>
      <c r="I93" s="121"/>
      <c r="J93" s="122"/>
      <c r="K93" s="104" t="str">
        <f t="shared" si="9"/>
        <v/>
      </c>
      <c r="L93" s="91" t="str">
        <f t="shared" si="10"/>
        <v/>
      </c>
      <c r="M93" s="178" t="str">
        <f t="shared" si="11"/>
        <v/>
      </c>
      <c r="N93" s="179"/>
      <c r="O93" s="91" t="str">
        <f t="shared" si="12"/>
        <v/>
      </c>
      <c r="P93" s="91" t="str">
        <f>IF(C93="","",IF(AND(COUNTIF(Tbl_ValoresAdjudicados[Id_Unico_Contrato],AdicionarInsumo_Contrato!C93)=0,COUNTIF($C$11:$C$161,AdicionarInsumo_Contrato!C93)=1),1,0))</f>
        <v/>
      </c>
      <c r="Q93" s="91" t="str">
        <f t="shared" si="13"/>
        <v/>
      </c>
      <c r="R93" s="93"/>
      <c r="S93" s="93"/>
      <c r="T93" s="88"/>
      <c r="U93" s="110"/>
      <c r="V93" s="111"/>
      <c r="W93" s="103"/>
      <c r="X93" s="112"/>
      <c r="Y93" s="103"/>
      <c r="Z93" s="91"/>
      <c r="AA93" s="106"/>
      <c r="AB93" s="106"/>
      <c r="AC93" s="106"/>
      <c r="AE93" s="87"/>
    </row>
    <row r="94" spans="2:31" s="92" customFormat="1" ht="24" customHeight="1" x14ac:dyDescent="0.2">
      <c r="B94" s="27" t="str">
        <f>IF(C94="","",MAX($B$8:$B93)+1)</f>
        <v/>
      </c>
      <c r="C94" s="93" t="str">
        <f t="shared" si="7"/>
        <v/>
      </c>
      <c r="D94" s="88" t="str">
        <f>IF(E94="","",VLOOKUP(E94,Tbl_Insumos_Alquiler_Equipo[[Descripcion_insumo]:[Cod_Insumo]],3,FALSE))</f>
        <v/>
      </c>
      <c r="E94" s="29"/>
      <c r="F94" s="53" t="str">
        <f>IF(E94="","",VLOOKUP(E94,Tbl_Insumos_Alquiler_Equipo[[Descripcion_insumo]:[Cod_Insumo]],2,FALSE))</f>
        <v/>
      </c>
      <c r="G94" s="103" t="str">
        <f t="shared" si="8"/>
        <v/>
      </c>
      <c r="H94" s="120"/>
      <c r="I94" s="121"/>
      <c r="J94" s="122"/>
      <c r="K94" s="104" t="str">
        <f t="shared" si="9"/>
        <v/>
      </c>
      <c r="L94" s="91" t="str">
        <f t="shared" si="10"/>
        <v/>
      </c>
      <c r="M94" s="178" t="str">
        <f t="shared" si="11"/>
        <v/>
      </c>
      <c r="N94" s="179"/>
      <c r="O94" s="91" t="str">
        <f t="shared" si="12"/>
        <v/>
      </c>
      <c r="P94" s="91" t="str">
        <f>IF(C94="","",IF(AND(COUNTIF(Tbl_ValoresAdjudicados[Id_Unico_Contrato],AdicionarInsumo_Contrato!C94)=0,COUNTIF($C$11:$C$161,AdicionarInsumo_Contrato!C94)=1),1,0))</f>
        <v/>
      </c>
      <c r="Q94" s="91" t="str">
        <f t="shared" si="13"/>
        <v/>
      </c>
      <c r="R94" s="93"/>
      <c r="S94" s="93"/>
      <c r="T94" s="88"/>
      <c r="U94" s="110"/>
      <c r="V94" s="111"/>
      <c r="W94" s="103"/>
      <c r="X94" s="112"/>
      <c r="Y94" s="103"/>
      <c r="Z94" s="91"/>
      <c r="AA94" s="106"/>
      <c r="AB94" s="106"/>
      <c r="AC94" s="106"/>
      <c r="AE94" s="87"/>
    </row>
    <row r="95" spans="2:31" s="92" customFormat="1" ht="24" customHeight="1" x14ac:dyDescent="0.2">
      <c r="B95" s="27" t="str">
        <f>IF(C95="","",MAX($B$8:$B94)+1)</f>
        <v/>
      </c>
      <c r="C95" s="93" t="str">
        <f t="shared" si="7"/>
        <v/>
      </c>
      <c r="D95" s="88" t="str">
        <f>IF(E95="","",VLOOKUP(E95,Tbl_Insumos_Alquiler_Equipo[[Descripcion_insumo]:[Cod_Insumo]],3,FALSE))</f>
        <v/>
      </c>
      <c r="E95" s="29"/>
      <c r="F95" s="53" t="str">
        <f>IF(E95="","",VLOOKUP(E95,Tbl_Insumos_Alquiler_Equipo[[Descripcion_insumo]:[Cod_Insumo]],2,FALSE))</f>
        <v/>
      </c>
      <c r="G95" s="103" t="str">
        <f t="shared" si="8"/>
        <v/>
      </c>
      <c r="H95" s="120"/>
      <c r="I95" s="121"/>
      <c r="J95" s="122"/>
      <c r="K95" s="104" t="str">
        <f t="shared" si="9"/>
        <v/>
      </c>
      <c r="L95" s="91" t="str">
        <f t="shared" si="10"/>
        <v/>
      </c>
      <c r="M95" s="178" t="str">
        <f t="shared" si="11"/>
        <v/>
      </c>
      <c r="N95" s="179"/>
      <c r="O95" s="91" t="str">
        <f t="shared" si="12"/>
        <v/>
      </c>
      <c r="P95" s="91" t="str">
        <f>IF(C95="","",IF(AND(COUNTIF(Tbl_ValoresAdjudicados[Id_Unico_Contrato],AdicionarInsumo_Contrato!C95)=0,COUNTIF($C$11:$C$161,AdicionarInsumo_Contrato!C95)=1),1,0))</f>
        <v/>
      </c>
      <c r="Q95" s="91" t="str">
        <f t="shared" si="13"/>
        <v/>
      </c>
      <c r="R95" s="93"/>
      <c r="S95" s="93"/>
      <c r="T95" s="88"/>
      <c r="U95" s="110"/>
      <c r="V95" s="111"/>
      <c r="W95" s="103"/>
      <c r="X95" s="112"/>
      <c r="Y95" s="103"/>
      <c r="Z95" s="91"/>
      <c r="AA95" s="106"/>
      <c r="AB95" s="106"/>
      <c r="AC95" s="106"/>
      <c r="AE95" s="87"/>
    </row>
    <row r="96" spans="2:31" s="92" customFormat="1" ht="24" customHeight="1" x14ac:dyDescent="0.2">
      <c r="B96" s="27" t="str">
        <f>IF(C96="","",MAX($B$8:$B95)+1)</f>
        <v/>
      </c>
      <c r="C96" s="93" t="str">
        <f t="shared" si="7"/>
        <v/>
      </c>
      <c r="D96" s="88" t="str">
        <f>IF(E96="","",VLOOKUP(E96,Tbl_Insumos_Alquiler_Equipo[[Descripcion_insumo]:[Cod_Insumo]],3,FALSE))</f>
        <v/>
      </c>
      <c r="E96" s="29"/>
      <c r="F96" s="53" t="str">
        <f>IF(E96="","",VLOOKUP(E96,Tbl_Insumos_Alquiler_Equipo[[Descripcion_insumo]:[Cod_Insumo]],2,FALSE))</f>
        <v/>
      </c>
      <c r="G96" s="103" t="str">
        <f t="shared" si="8"/>
        <v/>
      </c>
      <c r="H96" s="120"/>
      <c r="I96" s="121"/>
      <c r="J96" s="122"/>
      <c r="K96" s="104" t="str">
        <f t="shared" si="9"/>
        <v/>
      </c>
      <c r="L96" s="91" t="str">
        <f t="shared" si="10"/>
        <v/>
      </c>
      <c r="M96" s="178" t="str">
        <f t="shared" si="11"/>
        <v/>
      </c>
      <c r="N96" s="179"/>
      <c r="O96" s="91" t="str">
        <f t="shared" si="12"/>
        <v/>
      </c>
      <c r="P96" s="91" t="str">
        <f>IF(C96="","",IF(AND(COUNTIF(Tbl_ValoresAdjudicados[Id_Unico_Contrato],AdicionarInsumo_Contrato!C96)=0,COUNTIF($C$11:$C$161,AdicionarInsumo_Contrato!C96)=1),1,0))</f>
        <v/>
      </c>
      <c r="Q96" s="91" t="str">
        <f t="shared" si="13"/>
        <v/>
      </c>
      <c r="R96" s="93"/>
      <c r="S96" s="93"/>
      <c r="T96" s="88"/>
      <c r="U96" s="110"/>
      <c r="V96" s="111"/>
      <c r="W96" s="103"/>
      <c r="X96" s="112"/>
      <c r="Y96" s="103"/>
      <c r="Z96" s="91"/>
      <c r="AA96" s="106"/>
      <c r="AB96" s="106"/>
      <c r="AC96" s="106"/>
      <c r="AE96" s="87"/>
    </row>
    <row r="97" spans="2:31" s="92" customFormat="1" ht="24" customHeight="1" x14ac:dyDescent="0.2">
      <c r="B97" s="27" t="str">
        <f>IF(C97="","",MAX($B$8:$B96)+1)</f>
        <v/>
      </c>
      <c r="C97" s="93" t="str">
        <f t="shared" si="7"/>
        <v/>
      </c>
      <c r="D97" s="88" t="str">
        <f>IF(E97="","",VLOOKUP(E97,Tbl_Insumos_Alquiler_Equipo[[Descripcion_insumo]:[Cod_Insumo]],3,FALSE))</f>
        <v/>
      </c>
      <c r="E97" s="29"/>
      <c r="F97" s="53" t="str">
        <f>IF(E97="","",VLOOKUP(E97,Tbl_Insumos_Alquiler_Equipo[[Descripcion_insumo]:[Cod_Insumo]],2,FALSE))</f>
        <v/>
      </c>
      <c r="G97" s="103" t="str">
        <f t="shared" si="8"/>
        <v/>
      </c>
      <c r="H97" s="120"/>
      <c r="I97" s="121"/>
      <c r="J97" s="122"/>
      <c r="K97" s="104" t="str">
        <f t="shared" si="9"/>
        <v/>
      </c>
      <c r="L97" s="91" t="str">
        <f t="shared" si="10"/>
        <v/>
      </c>
      <c r="M97" s="178" t="str">
        <f t="shared" si="11"/>
        <v/>
      </c>
      <c r="N97" s="179"/>
      <c r="O97" s="91" t="str">
        <f t="shared" si="12"/>
        <v/>
      </c>
      <c r="P97" s="91" t="str">
        <f>IF(C97="","",IF(AND(COUNTIF(Tbl_ValoresAdjudicados[Id_Unico_Contrato],AdicionarInsumo_Contrato!C97)=0,COUNTIF($C$11:$C$161,AdicionarInsumo_Contrato!C97)=1),1,0))</f>
        <v/>
      </c>
      <c r="Q97" s="91" t="str">
        <f t="shared" si="13"/>
        <v/>
      </c>
      <c r="R97" s="93"/>
      <c r="S97" s="93"/>
      <c r="T97" s="88"/>
      <c r="U97" s="110"/>
      <c r="V97" s="111"/>
      <c r="W97" s="103"/>
      <c r="X97" s="112"/>
      <c r="Y97" s="103"/>
      <c r="Z97" s="91"/>
      <c r="AA97" s="106"/>
      <c r="AB97" s="106"/>
      <c r="AC97" s="106"/>
      <c r="AE97" s="87"/>
    </row>
    <row r="98" spans="2:31" s="92" customFormat="1" ht="24" customHeight="1" x14ac:dyDescent="0.2">
      <c r="B98" s="27" t="str">
        <f>IF(C98="","",MAX($B$8:$B97)+1)</f>
        <v/>
      </c>
      <c r="C98" s="93" t="str">
        <f t="shared" si="7"/>
        <v/>
      </c>
      <c r="D98" s="88" t="str">
        <f>IF(E98="","",VLOOKUP(E98,Tbl_Insumos_Alquiler_Equipo[[Descripcion_insumo]:[Cod_Insumo]],3,FALSE))</f>
        <v/>
      </c>
      <c r="E98" s="29"/>
      <c r="F98" s="53" t="str">
        <f>IF(E98="","",VLOOKUP(E98,Tbl_Insumos_Alquiler_Equipo[[Descripcion_insumo]:[Cod_Insumo]],2,FALSE))</f>
        <v/>
      </c>
      <c r="G98" s="103" t="str">
        <f t="shared" si="8"/>
        <v/>
      </c>
      <c r="H98" s="120"/>
      <c r="I98" s="121"/>
      <c r="J98" s="122"/>
      <c r="K98" s="104" t="str">
        <f t="shared" si="9"/>
        <v/>
      </c>
      <c r="L98" s="91" t="str">
        <f t="shared" si="10"/>
        <v/>
      </c>
      <c r="M98" s="178" t="str">
        <f t="shared" si="11"/>
        <v/>
      </c>
      <c r="N98" s="179"/>
      <c r="O98" s="91" t="str">
        <f t="shared" si="12"/>
        <v/>
      </c>
      <c r="P98" s="91" t="str">
        <f>IF(C98="","",IF(AND(COUNTIF(Tbl_ValoresAdjudicados[Id_Unico_Contrato],AdicionarInsumo_Contrato!C98)=0,COUNTIF($C$11:$C$161,AdicionarInsumo_Contrato!C98)=1),1,0))</f>
        <v/>
      </c>
      <c r="Q98" s="91" t="str">
        <f t="shared" si="13"/>
        <v/>
      </c>
      <c r="R98" s="93"/>
      <c r="S98" s="93"/>
      <c r="T98" s="88"/>
      <c r="U98" s="110"/>
      <c r="V98" s="111"/>
      <c r="W98" s="103"/>
      <c r="X98" s="112"/>
      <c r="Y98" s="103"/>
      <c r="Z98" s="91"/>
      <c r="AA98" s="106"/>
      <c r="AB98" s="106"/>
      <c r="AC98" s="106"/>
      <c r="AE98" s="87"/>
    </row>
    <row r="99" spans="2:31" s="92" customFormat="1" ht="24" customHeight="1" x14ac:dyDescent="0.2">
      <c r="B99" s="27" t="str">
        <f>IF(C99="","",MAX($B$8:$B98)+1)</f>
        <v/>
      </c>
      <c r="C99" s="93" t="str">
        <f t="shared" si="7"/>
        <v/>
      </c>
      <c r="D99" s="88" t="str">
        <f>IF(E99="","",VLOOKUP(E99,Tbl_Insumos_Alquiler_Equipo[[Descripcion_insumo]:[Cod_Insumo]],3,FALSE))</f>
        <v/>
      </c>
      <c r="E99" s="29"/>
      <c r="F99" s="53" t="str">
        <f>IF(E99="","",VLOOKUP(E99,Tbl_Insumos_Alquiler_Equipo[[Descripcion_insumo]:[Cod_Insumo]],2,FALSE))</f>
        <v/>
      </c>
      <c r="G99" s="103" t="str">
        <f t="shared" si="8"/>
        <v/>
      </c>
      <c r="H99" s="120"/>
      <c r="I99" s="121"/>
      <c r="J99" s="122"/>
      <c r="K99" s="104" t="str">
        <f t="shared" si="9"/>
        <v/>
      </c>
      <c r="L99" s="91" t="str">
        <f t="shared" si="10"/>
        <v/>
      </c>
      <c r="M99" s="178" t="str">
        <f t="shared" si="11"/>
        <v/>
      </c>
      <c r="N99" s="179"/>
      <c r="O99" s="91" t="str">
        <f t="shared" si="12"/>
        <v/>
      </c>
      <c r="P99" s="91" t="str">
        <f>IF(C99="","",IF(AND(COUNTIF(Tbl_ValoresAdjudicados[Id_Unico_Contrato],AdicionarInsumo_Contrato!C99)=0,COUNTIF($C$11:$C$161,AdicionarInsumo_Contrato!C99)=1),1,0))</f>
        <v/>
      </c>
      <c r="Q99" s="91" t="str">
        <f t="shared" si="13"/>
        <v/>
      </c>
      <c r="R99" s="93"/>
      <c r="S99" s="93"/>
      <c r="T99" s="88"/>
      <c r="U99" s="110"/>
      <c r="V99" s="111"/>
      <c r="W99" s="103"/>
      <c r="X99" s="112"/>
      <c r="Y99" s="103"/>
      <c r="Z99" s="91"/>
      <c r="AA99" s="106"/>
      <c r="AB99" s="106"/>
      <c r="AC99" s="106"/>
      <c r="AE99" s="87"/>
    </row>
    <row r="100" spans="2:31" s="92" customFormat="1" ht="24" customHeight="1" x14ac:dyDescent="0.2">
      <c r="B100" s="27" t="str">
        <f>IF(C100="","",MAX($B$8:$B99)+1)</f>
        <v/>
      </c>
      <c r="C100" s="93" t="str">
        <f t="shared" si="7"/>
        <v/>
      </c>
      <c r="D100" s="88" t="str">
        <f>IF(E100="","",VLOOKUP(E100,Tbl_Insumos_Alquiler_Equipo[[Descripcion_insumo]:[Cod_Insumo]],3,FALSE))</f>
        <v/>
      </c>
      <c r="E100" s="29"/>
      <c r="F100" s="53" t="str">
        <f>IF(E100="","",VLOOKUP(E100,Tbl_Insumos_Alquiler_Equipo[[Descripcion_insumo]:[Cod_Insumo]],2,FALSE))</f>
        <v/>
      </c>
      <c r="G100" s="103" t="str">
        <f t="shared" si="8"/>
        <v/>
      </c>
      <c r="H100" s="120"/>
      <c r="I100" s="121"/>
      <c r="J100" s="122"/>
      <c r="K100" s="104" t="str">
        <f t="shared" si="9"/>
        <v/>
      </c>
      <c r="L100" s="91" t="str">
        <f t="shared" si="10"/>
        <v/>
      </c>
      <c r="M100" s="178" t="str">
        <f t="shared" si="11"/>
        <v/>
      </c>
      <c r="N100" s="179"/>
      <c r="O100" s="91" t="str">
        <f t="shared" si="12"/>
        <v/>
      </c>
      <c r="P100" s="91" t="str">
        <f>IF(C100="","",IF(AND(COUNTIF(Tbl_ValoresAdjudicados[Id_Unico_Contrato],AdicionarInsumo_Contrato!C100)=0,COUNTIF($C$11:$C$161,AdicionarInsumo_Contrato!C100)=1),1,0))</f>
        <v/>
      </c>
      <c r="Q100" s="91" t="str">
        <f t="shared" si="13"/>
        <v/>
      </c>
      <c r="R100" s="93"/>
      <c r="S100" s="93"/>
      <c r="T100" s="88"/>
      <c r="U100" s="110"/>
      <c r="V100" s="111"/>
      <c r="W100" s="103"/>
      <c r="X100" s="112"/>
      <c r="Y100" s="103"/>
      <c r="Z100" s="91"/>
      <c r="AA100" s="106"/>
      <c r="AB100" s="106"/>
      <c r="AC100" s="106"/>
      <c r="AE100" s="87"/>
    </row>
    <row r="101" spans="2:31" s="92" customFormat="1" ht="24" customHeight="1" x14ac:dyDescent="0.2">
      <c r="B101" s="27" t="str">
        <f>IF(C101="","",MAX($B$8:$B100)+1)</f>
        <v/>
      </c>
      <c r="C101" s="93" t="str">
        <f t="shared" si="7"/>
        <v/>
      </c>
      <c r="D101" s="88" t="str">
        <f>IF(E101="","",VLOOKUP(E101,Tbl_Insumos_Alquiler_Equipo[[Descripcion_insumo]:[Cod_Insumo]],3,FALSE))</f>
        <v/>
      </c>
      <c r="E101" s="29"/>
      <c r="F101" s="53" t="str">
        <f>IF(E101="","",VLOOKUP(E101,Tbl_Insumos_Alquiler_Equipo[[Descripcion_insumo]:[Cod_Insumo]],2,FALSE))</f>
        <v/>
      </c>
      <c r="G101" s="103" t="str">
        <f t="shared" si="8"/>
        <v/>
      </c>
      <c r="H101" s="120"/>
      <c r="I101" s="121"/>
      <c r="J101" s="122"/>
      <c r="K101" s="104" t="str">
        <f t="shared" si="9"/>
        <v/>
      </c>
      <c r="L101" s="91" t="str">
        <f t="shared" si="10"/>
        <v/>
      </c>
      <c r="M101" s="178" t="str">
        <f t="shared" si="11"/>
        <v/>
      </c>
      <c r="N101" s="179"/>
      <c r="O101" s="91" t="str">
        <f t="shared" si="12"/>
        <v/>
      </c>
      <c r="P101" s="91" t="str">
        <f>IF(C101="","",IF(AND(COUNTIF(Tbl_ValoresAdjudicados[Id_Unico_Contrato],AdicionarInsumo_Contrato!C101)=0,COUNTIF($C$11:$C$161,AdicionarInsumo_Contrato!C101)=1),1,0))</f>
        <v/>
      </c>
      <c r="Q101" s="91" t="str">
        <f t="shared" si="13"/>
        <v/>
      </c>
      <c r="R101" s="93"/>
      <c r="S101" s="93"/>
      <c r="T101" s="88"/>
      <c r="U101" s="110"/>
      <c r="V101" s="111"/>
      <c r="W101" s="103"/>
      <c r="X101" s="112"/>
      <c r="Y101" s="103"/>
      <c r="Z101" s="91"/>
      <c r="AA101" s="106"/>
      <c r="AB101" s="106"/>
      <c r="AC101" s="106"/>
      <c r="AE101" s="87"/>
    </row>
    <row r="102" spans="2:31" s="92" customFormat="1" ht="24" customHeight="1" x14ac:dyDescent="0.2">
      <c r="B102" s="27" t="str">
        <f>IF(C102="","",MAX($B$8:$B101)+1)</f>
        <v/>
      </c>
      <c r="C102" s="93" t="str">
        <f t="shared" si="7"/>
        <v/>
      </c>
      <c r="D102" s="88" t="str">
        <f>IF(E102="","",VLOOKUP(E102,Tbl_Insumos_Alquiler_Equipo[[Descripcion_insumo]:[Cod_Insumo]],3,FALSE))</f>
        <v/>
      </c>
      <c r="E102" s="29"/>
      <c r="F102" s="53" t="str">
        <f>IF(E102="","",VLOOKUP(E102,Tbl_Insumos_Alquiler_Equipo[[Descripcion_insumo]:[Cod_Insumo]],2,FALSE))</f>
        <v/>
      </c>
      <c r="G102" s="103" t="str">
        <f t="shared" si="8"/>
        <v/>
      </c>
      <c r="H102" s="120"/>
      <c r="I102" s="121"/>
      <c r="J102" s="122"/>
      <c r="K102" s="104" t="str">
        <f t="shared" si="9"/>
        <v/>
      </c>
      <c r="L102" s="91" t="str">
        <f t="shared" si="10"/>
        <v/>
      </c>
      <c r="M102" s="178" t="str">
        <f t="shared" si="11"/>
        <v/>
      </c>
      <c r="N102" s="179"/>
      <c r="O102" s="91" t="str">
        <f t="shared" si="12"/>
        <v/>
      </c>
      <c r="P102" s="91" t="str">
        <f>IF(C102="","",IF(AND(COUNTIF(Tbl_ValoresAdjudicados[Id_Unico_Contrato],AdicionarInsumo_Contrato!C102)=0,COUNTIF($C$11:$C$161,AdicionarInsumo_Contrato!C102)=1),1,0))</f>
        <v/>
      </c>
      <c r="Q102" s="91" t="str">
        <f t="shared" si="13"/>
        <v/>
      </c>
      <c r="R102" s="93"/>
      <c r="S102" s="93"/>
      <c r="T102" s="88"/>
      <c r="U102" s="110"/>
      <c r="V102" s="111"/>
      <c r="W102" s="103"/>
      <c r="X102" s="112"/>
      <c r="Y102" s="103"/>
      <c r="Z102" s="91"/>
      <c r="AA102" s="106"/>
      <c r="AB102" s="106"/>
      <c r="AC102" s="106"/>
      <c r="AE102" s="87"/>
    </row>
    <row r="103" spans="2:31" s="92" customFormat="1" ht="24" customHeight="1" x14ac:dyDescent="0.2">
      <c r="B103" s="27" t="str">
        <f>IF(C103="","",MAX($B$8:$B102)+1)</f>
        <v/>
      </c>
      <c r="C103" s="93" t="str">
        <f t="shared" si="7"/>
        <v/>
      </c>
      <c r="D103" s="88" t="str">
        <f>IF(E103="","",VLOOKUP(E103,Tbl_Insumos_Alquiler_Equipo[[Descripcion_insumo]:[Cod_Insumo]],3,FALSE))</f>
        <v/>
      </c>
      <c r="E103" s="29"/>
      <c r="F103" s="53" t="str">
        <f>IF(E103="","",VLOOKUP(E103,Tbl_Insumos_Alquiler_Equipo[[Descripcion_insumo]:[Cod_Insumo]],2,FALSE))</f>
        <v/>
      </c>
      <c r="G103" s="103" t="str">
        <f t="shared" si="8"/>
        <v/>
      </c>
      <c r="H103" s="120"/>
      <c r="I103" s="121"/>
      <c r="J103" s="122"/>
      <c r="K103" s="104" t="str">
        <f t="shared" si="9"/>
        <v/>
      </c>
      <c r="L103" s="91" t="str">
        <f t="shared" si="10"/>
        <v/>
      </c>
      <c r="M103" s="178" t="str">
        <f t="shared" si="11"/>
        <v/>
      </c>
      <c r="N103" s="179"/>
      <c r="O103" s="91" t="str">
        <f t="shared" si="12"/>
        <v/>
      </c>
      <c r="P103" s="91" t="str">
        <f>IF(C103="","",IF(AND(COUNTIF(Tbl_ValoresAdjudicados[Id_Unico_Contrato],AdicionarInsumo_Contrato!C103)=0,COUNTIF($C$11:$C$161,AdicionarInsumo_Contrato!C103)=1),1,0))</f>
        <v/>
      </c>
      <c r="Q103" s="91" t="str">
        <f t="shared" si="13"/>
        <v/>
      </c>
      <c r="R103" s="93"/>
      <c r="S103" s="93"/>
      <c r="T103" s="88"/>
      <c r="U103" s="110"/>
      <c r="V103" s="111"/>
      <c r="W103" s="103"/>
      <c r="X103" s="112"/>
      <c r="Y103" s="103"/>
      <c r="Z103" s="91"/>
      <c r="AA103" s="106"/>
      <c r="AB103" s="106"/>
      <c r="AC103" s="106"/>
      <c r="AE103" s="87"/>
    </row>
    <row r="104" spans="2:31" s="92" customFormat="1" ht="24" customHeight="1" x14ac:dyDescent="0.2">
      <c r="B104" s="27" t="str">
        <f>IF(C104="","",MAX($B$8:$B103)+1)</f>
        <v/>
      </c>
      <c r="C104" s="93" t="str">
        <f t="shared" si="7"/>
        <v/>
      </c>
      <c r="D104" s="88" t="str">
        <f>IF(E104="","",VLOOKUP(E104,Tbl_Insumos_Alquiler_Equipo[[Descripcion_insumo]:[Cod_Insumo]],3,FALSE))</f>
        <v/>
      </c>
      <c r="E104" s="29"/>
      <c r="F104" s="53" t="str">
        <f>IF(E104="","",VLOOKUP(E104,Tbl_Insumos_Alquiler_Equipo[[Descripcion_insumo]:[Cod_Insumo]],2,FALSE))</f>
        <v/>
      </c>
      <c r="G104" s="103" t="str">
        <f t="shared" si="8"/>
        <v/>
      </c>
      <c r="H104" s="120"/>
      <c r="I104" s="121"/>
      <c r="J104" s="122"/>
      <c r="K104" s="104" t="str">
        <f t="shared" si="9"/>
        <v/>
      </c>
      <c r="L104" s="91" t="str">
        <f t="shared" si="10"/>
        <v/>
      </c>
      <c r="M104" s="178" t="str">
        <f t="shared" si="11"/>
        <v/>
      </c>
      <c r="N104" s="179"/>
      <c r="O104" s="91" t="str">
        <f t="shared" si="12"/>
        <v/>
      </c>
      <c r="P104" s="91" t="str">
        <f>IF(C104="","",IF(AND(COUNTIF(Tbl_ValoresAdjudicados[Id_Unico_Contrato],AdicionarInsumo_Contrato!C104)=0,COUNTIF($C$11:$C$161,AdicionarInsumo_Contrato!C104)=1),1,0))</f>
        <v/>
      </c>
      <c r="Q104" s="91" t="str">
        <f t="shared" si="13"/>
        <v/>
      </c>
      <c r="R104" s="93"/>
      <c r="S104" s="93"/>
      <c r="T104" s="88"/>
      <c r="U104" s="110"/>
      <c r="V104" s="111"/>
      <c r="W104" s="103"/>
      <c r="X104" s="112"/>
      <c r="Y104" s="103"/>
      <c r="Z104" s="91"/>
      <c r="AA104" s="106"/>
      <c r="AB104" s="106"/>
      <c r="AC104" s="106"/>
      <c r="AE104" s="87"/>
    </row>
    <row r="105" spans="2:31" s="92" customFormat="1" ht="24" customHeight="1" x14ac:dyDescent="0.2">
      <c r="B105" s="27" t="str">
        <f>IF(C105="","",MAX($B$8:$B104)+1)</f>
        <v/>
      </c>
      <c r="C105" s="93" t="str">
        <f t="shared" si="7"/>
        <v/>
      </c>
      <c r="D105" s="88" t="str">
        <f>IF(E105="","",VLOOKUP(E105,Tbl_Insumos_Alquiler_Equipo[[Descripcion_insumo]:[Cod_Insumo]],3,FALSE))</f>
        <v/>
      </c>
      <c r="E105" s="29"/>
      <c r="F105" s="53" t="str">
        <f>IF(E105="","",VLOOKUP(E105,Tbl_Insumos_Alquiler_Equipo[[Descripcion_insumo]:[Cod_Insumo]],2,FALSE))</f>
        <v/>
      </c>
      <c r="G105" s="103" t="str">
        <f t="shared" si="8"/>
        <v/>
      </c>
      <c r="H105" s="120"/>
      <c r="I105" s="121"/>
      <c r="J105" s="122"/>
      <c r="K105" s="104" t="str">
        <f t="shared" si="9"/>
        <v/>
      </c>
      <c r="L105" s="91" t="str">
        <f t="shared" si="10"/>
        <v/>
      </c>
      <c r="M105" s="178" t="str">
        <f t="shared" si="11"/>
        <v/>
      </c>
      <c r="N105" s="179"/>
      <c r="O105" s="91" t="str">
        <f t="shared" si="12"/>
        <v/>
      </c>
      <c r="P105" s="91" t="str">
        <f>IF(C105="","",IF(AND(COUNTIF(Tbl_ValoresAdjudicados[Id_Unico_Contrato],AdicionarInsumo_Contrato!C105)=0,COUNTIF($C$11:$C$161,AdicionarInsumo_Contrato!C105)=1),1,0))</f>
        <v/>
      </c>
      <c r="Q105" s="91" t="str">
        <f t="shared" si="13"/>
        <v/>
      </c>
      <c r="R105" s="93"/>
      <c r="S105" s="93"/>
      <c r="T105" s="88"/>
      <c r="U105" s="110"/>
      <c r="V105" s="111"/>
      <c r="W105" s="103"/>
      <c r="X105" s="112"/>
      <c r="Y105" s="103"/>
      <c r="Z105" s="91"/>
      <c r="AA105" s="106"/>
      <c r="AB105" s="106"/>
      <c r="AC105" s="106"/>
      <c r="AE105" s="87"/>
    </row>
    <row r="106" spans="2:31" s="92" customFormat="1" ht="24" customHeight="1" x14ac:dyDescent="0.2">
      <c r="B106" s="27" t="str">
        <f>IF(C106="","",MAX($B$8:$B105)+1)</f>
        <v/>
      </c>
      <c r="C106" s="93" t="str">
        <f t="shared" si="7"/>
        <v/>
      </c>
      <c r="D106" s="88" t="str">
        <f>IF(E106="","",VLOOKUP(E106,Tbl_Insumos_Alquiler_Equipo[[Descripcion_insumo]:[Cod_Insumo]],3,FALSE))</f>
        <v/>
      </c>
      <c r="E106" s="29"/>
      <c r="F106" s="53" t="str">
        <f>IF(E106="","",VLOOKUP(E106,Tbl_Insumos_Alquiler_Equipo[[Descripcion_insumo]:[Cod_Insumo]],2,FALSE))</f>
        <v/>
      </c>
      <c r="G106" s="103" t="str">
        <f t="shared" si="8"/>
        <v/>
      </c>
      <c r="H106" s="120"/>
      <c r="I106" s="121"/>
      <c r="J106" s="122"/>
      <c r="K106" s="104" t="str">
        <f t="shared" si="9"/>
        <v/>
      </c>
      <c r="L106" s="91" t="str">
        <f t="shared" si="10"/>
        <v/>
      </c>
      <c r="M106" s="178" t="str">
        <f t="shared" si="11"/>
        <v/>
      </c>
      <c r="N106" s="179"/>
      <c r="O106" s="91" t="str">
        <f t="shared" si="12"/>
        <v/>
      </c>
      <c r="P106" s="91" t="str">
        <f>IF(C106="","",IF(AND(COUNTIF(Tbl_ValoresAdjudicados[Id_Unico_Contrato],AdicionarInsumo_Contrato!C106)=0,COUNTIF($C$11:$C$161,AdicionarInsumo_Contrato!C106)=1),1,0))</f>
        <v/>
      </c>
      <c r="Q106" s="91" t="str">
        <f t="shared" si="13"/>
        <v/>
      </c>
      <c r="R106" s="93"/>
      <c r="S106" s="93"/>
      <c r="T106" s="88"/>
      <c r="U106" s="110"/>
      <c r="V106" s="111"/>
      <c r="W106" s="103"/>
      <c r="X106" s="112"/>
      <c r="Y106" s="103"/>
      <c r="Z106" s="91"/>
      <c r="AA106" s="106"/>
      <c r="AB106" s="106"/>
      <c r="AC106" s="106"/>
      <c r="AE106" s="87"/>
    </row>
    <row r="107" spans="2:31" s="92" customFormat="1" ht="24" customHeight="1" x14ac:dyDescent="0.2">
      <c r="B107" s="27" t="str">
        <f>IF(C107="","",MAX($B$8:$B106)+1)</f>
        <v/>
      </c>
      <c r="C107" s="93" t="str">
        <f t="shared" si="7"/>
        <v/>
      </c>
      <c r="D107" s="88" t="str">
        <f>IF(E107="","",VLOOKUP(E107,Tbl_Insumos_Alquiler_Equipo[[Descripcion_insumo]:[Cod_Insumo]],3,FALSE))</f>
        <v/>
      </c>
      <c r="E107" s="29"/>
      <c r="F107" s="53" t="str">
        <f>IF(E107="","",VLOOKUP(E107,Tbl_Insumos_Alquiler_Equipo[[Descripcion_insumo]:[Cod_Insumo]],2,FALSE))</f>
        <v/>
      </c>
      <c r="G107" s="103" t="str">
        <f t="shared" si="8"/>
        <v/>
      </c>
      <c r="H107" s="120"/>
      <c r="I107" s="121"/>
      <c r="J107" s="122"/>
      <c r="K107" s="104" t="str">
        <f t="shared" si="9"/>
        <v/>
      </c>
      <c r="L107" s="91" t="str">
        <f t="shared" si="10"/>
        <v/>
      </c>
      <c r="M107" s="178" t="str">
        <f t="shared" si="11"/>
        <v/>
      </c>
      <c r="N107" s="179"/>
      <c r="O107" s="91" t="str">
        <f t="shared" si="12"/>
        <v/>
      </c>
      <c r="P107" s="91" t="str">
        <f>IF(C107="","",IF(AND(COUNTIF(Tbl_ValoresAdjudicados[Id_Unico_Contrato],AdicionarInsumo_Contrato!C107)=0,COUNTIF($C$11:$C$161,AdicionarInsumo_Contrato!C107)=1),1,0))</f>
        <v/>
      </c>
      <c r="Q107" s="91" t="str">
        <f t="shared" si="13"/>
        <v/>
      </c>
      <c r="R107" s="93"/>
      <c r="S107" s="93"/>
      <c r="T107" s="88"/>
      <c r="U107" s="110"/>
      <c r="V107" s="111"/>
      <c r="W107" s="103"/>
      <c r="X107" s="112"/>
      <c r="Y107" s="103"/>
      <c r="Z107" s="91"/>
      <c r="AA107" s="106"/>
      <c r="AB107" s="106"/>
      <c r="AC107" s="106"/>
      <c r="AE107" s="87"/>
    </row>
    <row r="108" spans="2:31" s="92" customFormat="1" ht="24" customHeight="1" x14ac:dyDescent="0.2">
      <c r="B108" s="27" t="str">
        <f>IF(C108="","",MAX($B$8:$B107)+1)</f>
        <v/>
      </c>
      <c r="C108" s="93" t="str">
        <f t="shared" si="7"/>
        <v/>
      </c>
      <c r="D108" s="88" t="str">
        <f>IF(E108="","",VLOOKUP(E108,Tbl_Insumos_Alquiler_Equipo[[Descripcion_insumo]:[Cod_Insumo]],3,FALSE))</f>
        <v/>
      </c>
      <c r="E108" s="29"/>
      <c r="F108" s="53" t="str">
        <f>IF(E108="","",VLOOKUP(E108,Tbl_Insumos_Alquiler_Equipo[[Descripcion_insumo]:[Cod_Insumo]],2,FALSE))</f>
        <v/>
      </c>
      <c r="G108" s="103" t="str">
        <f t="shared" si="8"/>
        <v/>
      </c>
      <c r="H108" s="120"/>
      <c r="I108" s="121"/>
      <c r="J108" s="122"/>
      <c r="K108" s="104" t="str">
        <f t="shared" si="9"/>
        <v/>
      </c>
      <c r="L108" s="91" t="str">
        <f t="shared" si="10"/>
        <v/>
      </c>
      <c r="M108" s="178" t="str">
        <f t="shared" si="11"/>
        <v/>
      </c>
      <c r="N108" s="179"/>
      <c r="O108" s="91" t="str">
        <f t="shared" si="12"/>
        <v/>
      </c>
      <c r="P108" s="91" t="str">
        <f>IF(C108="","",IF(AND(COUNTIF(Tbl_ValoresAdjudicados[Id_Unico_Contrato],AdicionarInsumo_Contrato!C108)=0,COUNTIF($C$11:$C$161,AdicionarInsumo_Contrato!C108)=1),1,0))</f>
        <v/>
      </c>
      <c r="Q108" s="91" t="str">
        <f t="shared" si="13"/>
        <v/>
      </c>
      <c r="R108" s="93"/>
      <c r="S108" s="93"/>
      <c r="T108" s="88"/>
      <c r="U108" s="110"/>
      <c r="V108" s="111"/>
      <c r="W108" s="103"/>
      <c r="X108" s="112"/>
      <c r="Y108" s="103"/>
      <c r="Z108" s="91"/>
      <c r="AA108" s="106"/>
      <c r="AB108" s="106"/>
      <c r="AC108" s="106"/>
      <c r="AE108" s="87"/>
    </row>
    <row r="109" spans="2:31" s="92" customFormat="1" ht="24" customHeight="1" x14ac:dyDescent="0.2">
      <c r="B109" s="27" t="str">
        <f>IF(C109="","",MAX($B$8:$B108)+1)</f>
        <v/>
      </c>
      <c r="C109" s="93" t="str">
        <f t="shared" si="7"/>
        <v/>
      </c>
      <c r="D109" s="88" t="str">
        <f>IF(E109="","",VLOOKUP(E109,Tbl_Insumos_Alquiler_Equipo[[Descripcion_insumo]:[Cod_Insumo]],3,FALSE))</f>
        <v/>
      </c>
      <c r="E109" s="29"/>
      <c r="F109" s="53" t="str">
        <f>IF(E109="","",VLOOKUP(E109,Tbl_Insumos_Alquiler_Equipo[[Descripcion_insumo]:[Cod_Insumo]],2,FALSE))</f>
        <v/>
      </c>
      <c r="G109" s="103" t="str">
        <f t="shared" si="8"/>
        <v/>
      </c>
      <c r="H109" s="120"/>
      <c r="I109" s="121"/>
      <c r="J109" s="122"/>
      <c r="K109" s="104" t="str">
        <f t="shared" si="9"/>
        <v/>
      </c>
      <c r="L109" s="91" t="str">
        <f t="shared" si="10"/>
        <v/>
      </c>
      <c r="M109" s="178" t="str">
        <f t="shared" si="11"/>
        <v/>
      </c>
      <c r="N109" s="179"/>
      <c r="O109" s="91" t="str">
        <f t="shared" si="12"/>
        <v/>
      </c>
      <c r="P109" s="91" t="str">
        <f>IF(C109="","",IF(AND(COUNTIF(Tbl_ValoresAdjudicados[Id_Unico_Contrato],AdicionarInsumo_Contrato!C109)=0,COUNTIF($C$11:$C$161,AdicionarInsumo_Contrato!C109)=1),1,0))</f>
        <v/>
      </c>
      <c r="Q109" s="91" t="str">
        <f t="shared" si="13"/>
        <v/>
      </c>
      <c r="R109" s="93"/>
      <c r="S109" s="93"/>
      <c r="T109" s="88"/>
      <c r="U109" s="110"/>
      <c r="V109" s="111"/>
      <c r="W109" s="103"/>
      <c r="X109" s="112"/>
      <c r="Y109" s="103"/>
      <c r="Z109" s="91"/>
      <c r="AA109" s="106"/>
      <c r="AB109" s="106"/>
      <c r="AC109" s="106"/>
      <c r="AE109" s="87"/>
    </row>
    <row r="110" spans="2:31" s="92" customFormat="1" ht="24" customHeight="1" x14ac:dyDescent="0.2">
      <c r="B110" s="27" t="str">
        <f>IF(C110="","",MAX($B$8:$B109)+1)</f>
        <v/>
      </c>
      <c r="C110" s="93" t="str">
        <f t="shared" si="7"/>
        <v/>
      </c>
      <c r="D110" s="88" t="str">
        <f>IF(E110="","",VLOOKUP(E110,Tbl_Insumos_Alquiler_Equipo[[Descripcion_insumo]:[Cod_Insumo]],3,FALSE))</f>
        <v/>
      </c>
      <c r="E110" s="29"/>
      <c r="F110" s="53" t="str">
        <f>IF(E110="","",VLOOKUP(E110,Tbl_Insumos_Alquiler_Equipo[[Descripcion_insumo]:[Cod_Insumo]],2,FALSE))</f>
        <v/>
      </c>
      <c r="G110" s="103" t="str">
        <f t="shared" si="8"/>
        <v/>
      </c>
      <c r="H110" s="120"/>
      <c r="I110" s="121"/>
      <c r="J110" s="122"/>
      <c r="K110" s="104" t="str">
        <f t="shared" si="9"/>
        <v/>
      </c>
      <c r="L110" s="91" t="str">
        <f t="shared" si="10"/>
        <v/>
      </c>
      <c r="M110" s="178" t="str">
        <f t="shared" si="11"/>
        <v/>
      </c>
      <c r="N110" s="179"/>
      <c r="O110" s="91" t="str">
        <f t="shared" si="12"/>
        <v/>
      </c>
      <c r="P110" s="91" t="str">
        <f>IF(C110="","",IF(AND(COUNTIF(Tbl_ValoresAdjudicados[Id_Unico_Contrato],AdicionarInsumo_Contrato!C110)=0,COUNTIF($C$11:$C$161,AdicionarInsumo_Contrato!C110)=1),1,0))</f>
        <v/>
      </c>
      <c r="Q110" s="91" t="str">
        <f t="shared" si="13"/>
        <v/>
      </c>
      <c r="R110" s="93"/>
      <c r="S110" s="93"/>
      <c r="T110" s="88"/>
      <c r="U110" s="110"/>
      <c r="V110" s="111"/>
      <c r="W110" s="103"/>
      <c r="X110" s="112"/>
      <c r="Y110" s="103"/>
      <c r="Z110" s="91"/>
      <c r="AA110" s="106"/>
      <c r="AB110" s="106"/>
      <c r="AC110" s="106"/>
      <c r="AE110" s="87"/>
    </row>
    <row r="111" spans="2:31" s="92" customFormat="1" ht="24" customHeight="1" x14ac:dyDescent="0.2">
      <c r="B111" s="27" t="str">
        <f>IF(C111="","",MAX($B$8:$B110)+1)</f>
        <v/>
      </c>
      <c r="C111" s="93" t="str">
        <f t="shared" si="7"/>
        <v/>
      </c>
      <c r="D111" s="88" t="str">
        <f>IF(E111="","",VLOOKUP(E111,Tbl_Insumos_Alquiler_Equipo[[Descripcion_insumo]:[Cod_Insumo]],3,FALSE))</f>
        <v/>
      </c>
      <c r="E111" s="29"/>
      <c r="F111" s="53" t="str">
        <f>IF(E111="","",VLOOKUP(E111,Tbl_Insumos_Alquiler_Equipo[[Descripcion_insumo]:[Cod_Insumo]],2,FALSE))</f>
        <v/>
      </c>
      <c r="G111" s="103" t="str">
        <f t="shared" si="8"/>
        <v/>
      </c>
      <c r="H111" s="120"/>
      <c r="I111" s="121"/>
      <c r="J111" s="122"/>
      <c r="K111" s="104" t="str">
        <f t="shared" si="9"/>
        <v/>
      </c>
      <c r="L111" s="91" t="str">
        <f t="shared" si="10"/>
        <v/>
      </c>
      <c r="M111" s="178" t="str">
        <f t="shared" si="11"/>
        <v/>
      </c>
      <c r="N111" s="179"/>
      <c r="O111" s="91" t="str">
        <f t="shared" si="12"/>
        <v/>
      </c>
      <c r="P111" s="91" t="str">
        <f>IF(C111="","",IF(AND(COUNTIF(Tbl_ValoresAdjudicados[Id_Unico_Contrato],AdicionarInsumo_Contrato!C111)=0,COUNTIF($C$11:$C$161,AdicionarInsumo_Contrato!C111)=1),1,0))</f>
        <v/>
      </c>
      <c r="Q111" s="91" t="str">
        <f t="shared" si="13"/>
        <v/>
      </c>
      <c r="R111" s="93"/>
      <c r="S111" s="93"/>
      <c r="T111" s="88"/>
      <c r="U111" s="110"/>
      <c r="V111" s="111"/>
      <c r="W111" s="103"/>
      <c r="X111" s="112"/>
      <c r="Y111" s="103"/>
      <c r="Z111" s="91"/>
      <c r="AA111" s="106"/>
      <c r="AB111" s="106"/>
      <c r="AC111" s="106"/>
      <c r="AE111" s="87"/>
    </row>
    <row r="112" spans="2:31" s="92" customFormat="1" ht="24" customHeight="1" x14ac:dyDescent="0.2">
      <c r="B112" s="27" t="str">
        <f>IF(C112="","",MAX($B$8:$B111)+1)</f>
        <v/>
      </c>
      <c r="C112" s="93" t="str">
        <f t="shared" si="7"/>
        <v/>
      </c>
      <c r="D112" s="88" t="str">
        <f>IF(E112="","",VLOOKUP(E112,Tbl_Insumos_Alquiler_Equipo[[Descripcion_insumo]:[Cod_Insumo]],3,FALSE))</f>
        <v/>
      </c>
      <c r="E112" s="29"/>
      <c r="F112" s="53" t="str">
        <f>IF(E112="","",VLOOKUP(E112,Tbl_Insumos_Alquiler_Equipo[[Descripcion_insumo]:[Cod_Insumo]],2,FALSE))</f>
        <v/>
      </c>
      <c r="G112" s="103" t="str">
        <f t="shared" si="8"/>
        <v/>
      </c>
      <c r="H112" s="120"/>
      <c r="I112" s="121"/>
      <c r="J112" s="122"/>
      <c r="K112" s="104" t="str">
        <f t="shared" si="9"/>
        <v/>
      </c>
      <c r="L112" s="91" t="str">
        <f t="shared" si="10"/>
        <v/>
      </c>
      <c r="M112" s="178" t="str">
        <f t="shared" si="11"/>
        <v/>
      </c>
      <c r="N112" s="179"/>
      <c r="O112" s="91" t="str">
        <f t="shared" si="12"/>
        <v/>
      </c>
      <c r="P112" s="91" t="str">
        <f>IF(C112="","",IF(AND(COUNTIF(Tbl_ValoresAdjudicados[Id_Unico_Contrato],AdicionarInsumo_Contrato!C112)=0,COUNTIF($C$11:$C$161,AdicionarInsumo_Contrato!C112)=1),1,0))</f>
        <v/>
      </c>
      <c r="Q112" s="91" t="str">
        <f t="shared" si="13"/>
        <v/>
      </c>
      <c r="R112" s="93"/>
      <c r="S112" s="93"/>
      <c r="T112" s="88"/>
      <c r="U112" s="110"/>
      <c r="V112" s="111"/>
      <c r="W112" s="103"/>
      <c r="X112" s="112"/>
      <c r="Y112" s="103"/>
      <c r="Z112" s="91"/>
      <c r="AA112" s="106"/>
      <c r="AB112" s="106"/>
      <c r="AC112" s="106"/>
      <c r="AE112" s="87"/>
    </row>
    <row r="113" spans="2:31" s="92" customFormat="1" ht="24" customHeight="1" x14ac:dyDescent="0.2">
      <c r="B113" s="27" t="str">
        <f>IF(C113="","",MAX($B$8:$B112)+1)</f>
        <v/>
      </c>
      <c r="C113" s="93" t="str">
        <f t="shared" si="7"/>
        <v/>
      </c>
      <c r="D113" s="88" t="str">
        <f>IF(E113="","",VLOOKUP(E113,Tbl_Insumos_Alquiler_Equipo[[Descripcion_insumo]:[Cod_Insumo]],3,FALSE))</f>
        <v/>
      </c>
      <c r="E113" s="29"/>
      <c r="F113" s="53" t="str">
        <f>IF(E113="","",VLOOKUP(E113,Tbl_Insumos_Alquiler_Equipo[[Descripcion_insumo]:[Cod_Insumo]],2,FALSE))</f>
        <v/>
      </c>
      <c r="G113" s="103" t="str">
        <f t="shared" si="8"/>
        <v/>
      </c>
      <c r="H113" s="120"/>
      <c r="I113" s="121"/>
      <c r="J113" s="122"/>
      <c r="K113" s="104" t="str">
        <f t="shared" si="9"/>
        <v/>
      </c>
      <c r="L113" s="91" t="str">
        <f t="shared" si="10"/>
        <v/>
      </c>
      <c r="M113" s="178" t="str">
        <f t="shared" si="11"/>
        <v/>
      </c>
      <c r="N113" s="179"/>
      <c r="O113" s="91" t="str">
        <f t="shared" si="12"/>
        <v/>
      </c>
      <c r="P113" s="91" t="str">
        <f>IF(C113="","",IF(AND(COUNTIF(Tbl_ValoresAdjudicados[Id_Unico_Contrato],AdicionarInsumo_Contrato!C113)=0,COUNTIF($C$11:$C$161,AdicionarInsumo_Contrato!C113)=1),1,0))</f>
        <v/>
      </c>
      <c r="Q113" s="91" t="str">
        <f t="shared" si="13"/>
        <v/>
      </c>
      <c r="R113" s="93"/>
      <c r="S113" s="93"/>
      <c r="T113" s="88"/>
      <c r="U113" s="110"/>
      <c r="V113" s="111"/>
      <c r="W113" s="103"/>
      <c r="X113" s="112"/>
      <c r="Y113" s="103"/>
      <c r="Z113" s="91"/>
      <c r="AA113" s="106"/>
      <c r="AB113" s="106"/>
      <c r="AC113" s="106"/>
      <c r="AE113" s="87"/>
    </row>
    <row r="114" spans="2:31" s="92" customFormat="1" ht="24" customHeight="1" x14ac:dyDescent="0.2">
      <c r="B114" s="27" t="str">
        <f>IF(C114="","",MAX($B$8:$B113)+1)</f>
        <v/>
      </c>
      <c r="C114" s="93" t="str">
        <f t="shared" si="7"/>
        <v/>
      </c>
      <c r="D114" s="88" t="str">
        <f>IF(E114="","",VLOOKUP(E114,Tbl_Insumos_Alquiler_Equipo[[Descripcion_insumo]:[Cod_Insumo]],3,FALSE))</f>
        <v/>
      </c>
      <c r="E114" s="29"/>
      <c r="F114" s="53" t="str">
        <f>IF(E114="","",VLOOKUP(E114,Tbl_Insumos_Alquiler_Equipo[[Descripcion_insumo]:[Cod_Insumo]],2,FALSE))</f>
        <v/>
      </c>
      <c r="G114" s="103" t="str">
        <f t="shared" si="8"/>
        <v/>
      </c>
      <c r="H114" s="120"/>
      <c r="I114" s="121"/>
      <c r="J114" s="122"/>
      <c r="K114" s="104" t="str">
        <f t="shared" si="9"/>
        <v/>
      </c>
      <c r="L114" s="91" t="str">
        <f t="shared" si="10"/>
        <v/>
      </c>
      <c r="M114" s="178" t="str">
        <f t="shared" si="11"/>
        <v/>
      </c>
      <c r="N114" s="179"/>
      <c r="O114" s="91" t="str">
        <f t="shared" si="12"/>
        <v/>
      </c>
      <c r="P114" s="91" t="str">
        <f>IF(C114="","",IF(AND(COUNTIF(Tbl_ValoresAdjudicados[Id_Unico_Contrato],AdicionarInsumo_Contrato!C114)=0,COUNTIF($C$11:$C$161,AdicionarInsumo_Contrato!C114)=1),1,0))</f>
        <v/>
      </c>
      <c r="Q114" s="91" t="str">
        <f t="shared" si="13"/>
        <v/>
      </c>
      <c r="R114" s="93"/>
      <c r="S114" s="93"/>
      <c r="T114" s="88"/>
      <c r="U114" s="110"/>
      <c r="V114" s="111"/>
      <c r="W114" s="103"/>
      <c r="X114" s="112"/>
      <c r="Y114" s="103"/>
      <c r="Z114" s="91"/>
      <c r="AA114" s="106"/>
      <c r="AB114" s="106"/>
      <c r="AC114" s="106"/>
      <c r="AE114" s="87"/>
    </row>
    <row r="115" spans="2:31" s="92" customFormat="1" ht="24" customHeight="1" x14ac:dyDescent="0.2">
      <c r="B115" s="27" t="str">
        <f>IF(C115="","",MAX($B$8:$B114)+1)</f>
        <v/>
      </c>
      <c r="C115" s="93" t="str">
        <f t="shared" si="7"/>
        <v/>
      </c>
      <c r="D115" s="88" t="str">
        <f>IF(E115="","",VLOOKUP(E115,Tbl_Insumos_Alquiler_Equipo[[Descripcion_insumo]:[Cod_Insumo]],3,FALSE))</f>
        <v/>
      </c>
      <c r="E115" s="29"/>
      <c r="F115" s="53" t="str">
        <f>IF(E115="","",VLOOKUP(E115,Tbl_Insumos_Alquiler_Equipo[[Descripcion_insumo]:[Cod_Insumo]],2,FALSE))</f>
        <v/>
      </c>
      <c r="G115" s="103" t="str">
        <f t="shared" si="8"/>
        <v/>
      </c>
      <c r="H115" s="120"/>
      <c r="I115" s="121"/>
      <c r="J115" s="122"/>
      <c r="K115" s="104" t="str">
        <f t="shared" si="9"/>
        <v/>
      </c>
      <c r="L115" s="91" t="str">
        <f t="shared" si="10"/>
        <v/>
      </c>
      <c r="M115" s="178" t="str">
        <f t="shared" si="11"/>
        <v/>
      </c>
      <c r="N115" s="179"/>
      <c r="O115" s="91" t="str">
        <f t="shared" si="12"/>
        <v/>
      </c>
      <c r="P115" s="91" t="str">
        <f>IF(C115="","",IF(AND(COUNTIF(Tbl_ValoresAdjudicados[Id_Unico_Contrato],AdicionarInsumo_Contrato!C115)=0,COUNTIF($C$11:$C$161,AdicionarInsumo_Contrato!C115)=1),1,0))</f>
        <v/>
      </c>
      <c r="Q115" s="91" t="str">
        <f t="shared" si="13"/>
        <v/>
      </c>
      <c r="R115" s="93"/>
      <c r="S115" s="93"/>
      <c r="T115" s="88"/>
      <c r="U115" s="110"/>
      <c r="V115" s="111"/>
      <c r="W115" s="103"/>
      <c r="X115" s="112"/>
      <c r="Y115" s="103"/>
      <c r="Z115" s="91"/>
      <c r="AA115" s="106"/>
      <c r="AB115" s="106"/>
      <c r="AC115" s="106"/>
      <c r="AE115" s="87"/>
    </row>
    <row r="116" spans="2:31" s="92" customFormat="1" ht="24" customHeight="1" x14ac:dyDescent="0.2">
      <c r="B116" s="27" t="str">
        <f>IF(C116="","",MAX($B$8:$B115)+1)</f>
        <v/>
      </c>
      <c r="C116" s="93" t="str">
        <f t="shared" si="7"/>
        <v/>
      </c>
      <c r="D116" s="88" t="str">
        <f>IF(E116="","",VLOOKUP(E116,Tbl_Insumos_Alquiler_Equipo[[Descripcion_insumo]:[Cod_Insumo]],3,FALSE))</f>
        <v/>
      </c>
      <c r="E116" s="29"/>
      <c r="F116" s="53" t="str">
        <f>IF(E116="","",VLOOKUP(E116,Tbl_Insumos_Alquiler_Equipo[[Descripcion_insumo]:[Cod_Insumo]],2,FALSE))</f>
        <v/>
      </c>
      <c r="G116" s="103" t="str">
        <f t="shared" si="8"/>
        <v/>
      </c>
      <c r="H116" s="120"/>
      <c r="I116" s="121"/>
      <c r="J116" s="122"/>
      <c r="K116" s="104" t="str">
        <f t="shared" si="9"/>
        <v/>
      </c>
      <c r="L116" s="91" t="str">
        <f t="shared" si="10"/>
        <v/>
      </c>
      <c r="M116" s="178" t="str">
        <f t="shared" si="11"/>
        <v/>
      </c>
      <c r="N116" s="179"/>
      <c r="O116" s="91" t="str">
        <f t="shared" si="12"/>
        <v/>
      </c>
      <c r="P116" s="91" t="str">
        <f>IF(C116="","",IF(AND(COUNTIF(Tbl_ValoresAdjudicados[Id_Unico_Contrato],AdicionarInsumo_Contrato!C116)=0,COUNTIF($C$11:$C$161,AdicionarInsumo_Contrato!C116)=1),1,0))</f>
        <v/>
      </c>
      <c r="Q116" s="91" t="str">
        <f t="shared" si="13"/>
        <v/>
      </c>
      <c r="R116" s="93"/>
      <c r="S116" s="93"/>
      <c r="T116" s="88"/>
      <c r="U116" s="110"/>
      <c r="V116" s="111"/>
      <c r="W116" s="103"/>
      <c r="X116" s="112"/>
      <c r="Y116" s="103"/>
      <c r="Z116" s="91"/>
      <c r="AA116" s="106"/>
      <c r="AB116" s="106"/>
      <c r="AC116" s="106"/>
      <c r="AE116" s="87"/>
    </row>
    <row r="117" spans="2:31" s="92" customFormat="1" ht="24" customHeight="1" x14ac:dyDescent="0.2">
      <c r="B117" s="27" t="str">
        <f>IF(C117="","",MAX($B$8:$B116)+1)</f>
        <v/>
      </c>
      <c r="C117" s="93" t="str">
        <f t="shared" si="7"/>
        <v/>
      </c>
      <c r="D117" s="88" t="str">
        <f>IF(E117="","",VLOOKUP(E117,Tbl_Insumos_Alquiler_Equipo[[Descripcion_insumo]:[Cod_Insumo]],3,FALSE))</f>
        <v/>
      </c>
      <c r="E117" s="29"/>
      <c r="F117" s="53" t="str">
        <f>IF(E117="","",VLOOKUP(E117,Tbl_Insumos_Alquiler_Equipo[[Descripcion_insumo]:[Cod_Insumo]],2,FALSE))</f>
        <v/>
      </c>
      <c r="G117" s="103" t="str">
        <f t="shared" si="8"/>
        <v/>
      </c>
      <c r="H117" s="120"/>
      <c r="I117" s="121"/>
      <c r="J117" s="122"/>
      <c r="K117" s="104" t="str">
        <f t="shared" si="9"/>
        <v/>
      </c>
      <c r="L117" s="91" t="str">
        <f t="shared" si="10"/>
        <v/>
      </c>
      <c r="M117" s="178" t="str">
        <f t="shared" si="11"/>
        <v/>
      </c>
      <c r="N117" s="179"/>
      <c r="O117" s="91" t="str">
        <f t="shared" si="12"/>
        <v/>
      </c>
      <c r="P117" s="91" t="str">
        <f>IF(C117="","",IF(AND(COUNTIF(Tbl_ValoresAdjudicados[Id_Unico_Contrato],AdicionarInsumo_Contrato!C117)=0,COUNTIF($C$11:$C$161,AdicionarInsumo_Contrato!C117)=1),1,0))</f>
        <v/>
      </c>
      <c r="Q117" s="91" t="str">
        <f t="shared" si="13"/>
        <v/>
      </c>
      <c r="R117" s="93"/>
      <c r="S117" s="93"/>
      <c r="T117" s="88"/>
      <c r="U117" s="110"/>
      <c r="V117" s="111"/>
      <c r="W117" s="103"/>
      <c r="X117" s="112"/>
      <c r="Y117" s="103"/>
      <c r="Z117" s="91"/>
      <c r="AA117" s="106"/>
      <c r="AB117" s="106"/>
      <c r="AC117" s="106"/>
      <c r="AE117" s="87"/>
    </row>
    <row r="118" spans="2:31" s="92" customFormat="1" ht="24" customHeight="1" x14ac:dyDescent="0.2">
      <c r="B118" s="27" t="str">
        <f>IF(C118="","",MAX($B$8:$B117)+1)</f>
        <v/>
      </c>
      <c r="C118" s="93" t="str">
        <f t="shared" si="7"/>
        <v/>
      </c>
      <c r="D118" s="88" t="str">
        <f>IF(E118="","",VLOOKUP(E118,Tbl_Insumos_Alquiler_Equipo[[Descripcion_insumo]:[Cod_Insumo]],3,FALSE))</f>
        <v/>
      </c>
      <c r="E118" s="29"/>
      <c r="F118" s="53" t="str">
        <f>IF(E118="","",VLOOKUP(E118,Tbl_Insumos_Alquiler_Equipo[[Descripcion_insumo]:[Cod_Insumo]],2,FALSE))</f>
        <v/>
      </c>
      <c r="G118" s="103" t="str">
        <f t="shared" si="8"/>
        <v/>
      </c>
      <c r="H118" s="120"/>
      <c r="I118" s="121"/>
      <c r="J118" s="122"/>
      <c r="K118" s="104" t="str">
        <f t="shared" si="9"/>
        <v/>
      </c>
      <c r="L118" s="91" t="str">
        <f t="shared" si="10"/>
        <v/>
      </c>
      <c r="M118" s="178" t="str">
        <f t="shared" si="11"/>
        <v/>
      </c>
      <c r="N118" s="179"/>
      <c r="O118" s="91" t="str">
        <f t="shared" si="12"/>
        <v/>
      </c>
      <c r="P118" s="91" t="str">
        <f>IF(C118="","",IF(AND(COUNTIF(Tbl_ValoresAdjudicados[Id_Unico_Contrato],AdicionarInsumo_Contrato!C118)=0,COUNTIF($C$11:$C$161,AdicionarInsumo_Contrato!C118)=1),1,0))</f>
        <v/>
      </c>
      <c r="Q118" s="91" t="str">
        <f t="shared" si="13"/>
        <v/>
      </c>
      <c r="R118" s="93"/>
      <c r="S118" s="93"/>
      <c r="T118" s="88"/>
      <c r="U118" s="110"/>
      <c r="V118" s="111"/>
      <c r="W118" s="103"/>
      <c r="X118" s="112"/>
      <c r="Y118" s="103"/>
      <c r="Z118" s="91"/>
      <c r="AA118" s="106"/>
      <c r="AB118" s="106"/>
      <c r="AC118" s="106"/>
      <c r="AE118" s="87"/>
    </row>
    <row r="119" spans="2:31" s="92" customFormat="1" ht="24" customHeight="1" x14ac:dyDescent="0.2">
      <c r="B119" s="27" t="str">
        <f>IF(C119="","",MAX($B$8:$B118)+1)</f>
        <v/>
      </c>
      <c r="C119" s="93" t="str">
        <f t="shared" si="7"/>
        <v/>
      </c>
      <c r="D119" s="88" t="str">
        <f>IF(E119="","",VLOOKUP(E119,Tbl_Insumos_Alquiler_Equipo[[Descripcion_insumo]:[Cod_Insumo]],3,FALSE))</f>
        <v/>
      </c>
      <c r="E119" s="29"/>
      <c r="F119" s="53" t="str">
        <f>IF(E119="","",VLOOKUP(E119,Tbl_Insumos_Alquiler_Equipo[[Descripcion_insumo]:[Cod_Insumo]],2,FALSE))</f>
        <v/>
      </c>
      <c r="G119" s="103" t="str">
        <f t="shared" si="8"/>
        <v/>
      </c>
      <c r="H119" s="120"/>
      <c r="I119" s="121"/>
      <c r="J119" s="122"/>
      <c r="K119" s="104" t="str">
        <f t="shared" si="9"/>
        <v/>
      </c>
      <c r="L119" s="91" t="str">
        <f t="shared" si="10"/>
        <v/>
      </c>
      <c r="M119" s="178" t="str">
        <f t="shared" si="11"/>
        <v/>
      </c>
      <c r="N119" s="179"/>
      <c r="O119" s="91" t="str">
        <f t="shared" si="12"/>
        <v/>
      </c>
      <c r="P119" s="91" t="str">
        <f>IF(C119="","",IF(AND(COUNTIF(Tbl_ValoresAdjudicados[Id_Unico_Contrato],AdicionarInsumo_Contrato!C119)=0,COUNTIF($C$11:$C$161,AdicionarInsumo_Contrato!C119)=1),1,0))</f>
        <v/>
      </c>
      <c r="Q119" s="91" t="str">
        <f t="shared" si="13"/>
        <v/>
      </c>
      <c r="R119" s="93"/>
      <c r="S119" s="93"/>
      <c r="T119" s="88"/>
      <c r="U119" s="110"/>
      <c r="V119" s="111"/>
      <c r="W119" s="103"/>
      <c r="X119" s="112"/>
      <c r="Y119" s="103"/>
      <c r="Z119" s="91"/>
      <c r="AA119" s="106"/>
      <c r="AB119" s="106"/>
      <c r="AC119" s="106"/>
      <c r="AE119" s="87"/>
    </row>
    <row r="120" spans="2:31" s="92" customFormat="1" ht="24" customHeight="1" x14ac:dyDescent="0.2">
      <c r="B120" s="27" t="str">
        <f>IF(C120="","",MAX($B$8:$B119)+1)</f>
        <v/>
      </c>
      <c r="C120" s="93" t="str">
        <f t="shared" si="7"/>
        <v/>
      </c>
      <c r="D120" s="88" t="str">
        <f>IF(E120="","",VLOOKUP(E120,Tbl_Insumos_Alquiler_Equipo[[Descripcion_insumo]:[Cod_Insumo]],3,FALSE))</f>
        <v/>
      </c>
      <c r="E120" s="29"/>
      <c r="F120" s="53" t="str">
        <f>IF(E120="","",VLOOKUP(E120,Tbl_Insumos_Alquiler_Equipo[[Descripcion_insumo]:[Cod_Insumo]],2,FALSE))</f>
        <v/>
      </c>
      <c r="G120" s="103" t="str">
        <f t="shared" si="8"/>
        <v/>
      </c>
      <c r="H120" s="120"/>
      <c r="I120" s="121"/>
      <c r="J120" s="122"/>
      <c r="K120" s="104" t="str">
        <f t="shared" si="9"/>
        <v/>
      </c>
      <c r="L120" s="91" t="str">
        <f t="shared" si="10"/>
        <v/>
      </c>
      <c r="M120" s="178" t="str">
        <f t="shared" si="11"/>
        <v/>
      </c>
      <c r="N120" s="179"/>
      <c r="O120" s="91" t="str">
        <f t="shared" si="12"/>
        <v/>
      </c>
      <c r="P120" s="91" t="str">
        <f>IF(C120="","",IF(AND(COUNTIF(Tbl_ValoresAdjudicados[Id_Unico_Contrato],AdicionarInsumo_Contrato!C120)=0,COUNTIF($C$11:$C$161,AdicionarInsumo_Contrato!C120)=1),1,0))</f>
        <v/>
      </c>
      <c r="Q120" s="91" t="str">
        <f t="shared" si="13"/>
        <v/>
      </c>
      <c r="R120" s="93"/>
      <c r="S120" s="93"/>
      <c r="T120" s="88"/>
      <c r="U120" s="110"/>
      <c r="V120" s="111"/>
      <c r="W120" s="103"/>
      <c r="X120" s="112"/>
      <c r="Y120" s="103"/>
      <c r="Z120" s="91"/>
      <c r="AA120" s="106"/>
      <c r="AB120" s="106"/>
      <c r="AC120" s="106"/>
      <c r="AE120" s="87"/>
    </row>
    <row r="121" spans="2:31" s="92" customFormat="1" ht="24" customHeight="1" x14ac:dyDescent="0.2">
      <c r="B121" s="27" t="str">
        <f>IF(C121="","",MAX($B$8:$B120)+1)</f>
        <v/>
      </c>
      <c r="C121" s="93" t="str">
        <f t="shared" si="7"/>
        <v/>
      </c>
      <c r="D121" s="88" t="str">
        <f>IF(E121="","",VLOOKUP(E121,Tbl_Insumos_Alquiler_Equipo[[Descripcion_insumo]:[Cod_Insumo]],3,FALSE))</f>
        <v/>
      </c>
      <c r="E121" s="29"/>
      <c r="F121" s="53" t="str">
        <f>IF(E121="","",VLOOKUP(E121,Tbl_Insumos_Alquiler_Equipo[[Descripcion_insumo]:[Cod_Insumo]],2,FALSE))</f>
        <v/>
      </c>
      <c r="G121" s="103" t="str">
        <f t="shared" si="8"/>
        <v/>
      </c>
      <c r="H121" s="120"/>
      <c r="I121" s="121"/>
      <c r="J121" s="122"/>
      <c r="K121" s="104" t="str">
        <f t="shared" si="9"/>
        <v/>
      </c>
      <c r="L121" s="91" t="str">
        <f t="shared" si="10"/>
        <v/>
      </c>
      <c r="M121" s="178" t="str">
        <f t="shared" si="11"/>
        <v/>
      </c>
      <c r="N121" s="179"/>
      <c r="O121" s="91" t="str">
        <f t="shared" si="12"/>
        <v/>
      </c>
      <c r="P121" s="91" t="str">
        <f>IF(C121="","",IF(AND(COUNTIF(Tbl_ValoresAdjudicados[Id_Unico_Contrato],AdicionarInsumo_Contrato!C121)=0,COUNTIF($C$11:$C$161,AdicionarInsumo_Contrato!C121)=1),1,0))</f>
        <v/>
      </c>
      <c r="Q121" s="91" t="str">
        <f t="shared" si="13"/>
        <v/>
      </c>
      <c r="R121" s="93"/>
      <c r="S121" s="93"/>
      <c r="T121" s="88"/>
      <c r="U121" s="110"/>
      <c r="V121" s="111"/>
      <c r="W121" s="103"/>
      <c r="X121" s="112"/>
      <c r="Y121" s="103"/>
      <c r="Z121" s="91"/>
      <c r="AA121" s="106"/>
      <c r="AB121" s="106"/>
      <c r="AC121" s="106"/>
      <c r="AE121" s="87"/>
    </row>
    <row r="122" spans="2:31" s="92" customFormat="1" ht="24" customHeight="1" x14ac:dyDescent="0.2">
      <c r="B122" s="27" t="str">
        <f>IF(C122="","",MAX($B$8:$B121)+1)</f>
        <v/>
      </c>
      <c r="C122" s="93" t="str">
        <f t="shared" si="7"/>
        <v/>
      </c>
      <c r="D122" s="88" t="str">
        <f>IF(E122="","",VLOOKUP(E122,Tbl_Insumos_Alquiler_Equipo[[Descripcion_insumo]:[Cod_Insumo]],3,FALSE))</f>
        <v/>
      </c>
      <c r="E122" s="29"/>
      <c r="F122" s="53" t="str">
        <f>IF(E122="","",VLOOKUP(E122,Tbl_Insumos_Alquiler_Equipo[[Descripcion_insumo]:[Cod_Insumo]],2,FALSE))</f>
        <v/>
      </c>
      <c r="G122" s="103" t="str">
        <f t="shared" si="8"/>
        <v/>
      </c>
      <c r="H122" s="120"/>
      <c r="I122" s="121"/>
      <c r="J122" s="122"/>
      <c r="K122" s="104" t="str">
        <f t="shared" si="9"/>
        <v/>
      </c>
      <c r="L122" s="91" t="str">
        <f t="shared" si="10"/>
        <v/>
      </c>
      <c r="M122" s="178" t="str">
        <f t="shared" si="11"/>
        <v/>
      </c>
      <c r="N122" s="179"/>
      <c r="O122" s="91" t="str">
        <f t="shared" si="12"/>
        <v/>
      </c>
      <c r="P122" s="91" t="str">
        <f>IF(C122="","",IF(AND(COUNTIF(Tbl_ValoresAdjudicados[Id_Unico_Contrato],AdicionarInsumo_Contrato!C122)=0,COUNTIF($C$11:$C$161,AdicionarInsumo_Contrato!C122)=1),1,0))</f>
        <v/>
      </c>
      <c r="Q122" s="91" t="str">
        <f t="shared" si="13"/>
        <v/>
      </c>
      <c r="R122" s="93"/>
      <c r="S122" s="93"/>
      <c r="T122" s="88"/>
      <c r="U122" s="110"/>
      <c r="V122" s="111"/>
      <c r="W122" s="103"/>
      <c r="X122" s="112"/>
      <c r="Y122" s="103"/>
      <c r="Z122" s="91"/>
      <c r="AA122" s="106"/>
      <c r="AB122" s="106"/>
      <c r="AC122" s="106"/>
      <c r="AE122" s="87"/>
    </row>
    <row r="123" spans="2:31" s="92" customFormat="1" ht="24" customHeight="1" x14ac:dyDescent="0.2">
      <c r="B123" s="27" t="str">
        <f>IF(C123="","",MAX($B$8:$B122)+1)</f>
        <v/>
      </c>
      <c r="C123" s="93" t="str">
        <f t="shared" si="7"/>
        <v/>
      </c>
      <c r="D123" s="88" t="str">
        <f>IF(E123="","",VLOOKUP(E123,Tbl_Insumos_Alquiler_Equipo[[Descripcion_insumo]:[Cod_Insumo]],3,FALSE))</f>
        <v/>
      </c>
      <c r="E123" s="29"/>
      <c r="F123" s="53" t="str">
        <f>IF(E123="","",VLOOKUP(E123,Tbl_Insumos_Alquiler_Equipo[[Descripcion_insumo]:[Cod_Insumo]],2,FALSE))</f>
        <v/>
      </c>
      <c r="G123" s="103" t="str">
        <f t="shared" si="8"/>
        <v/>
      </c>
      <c r="H123" s="120"/>
      <c r="I123" s="121"/>
      <c r="J123" s="122"/>
      <c r="K123" s="104" t="str">
        <f t="shared" si="9"/>
        <v/>
      </c>
      <c r="L123" s="91" t="str">
        <f t="shared" si="10"/>
        <v/>
      </c>
      <c r="M123" s="178" t="str">
        <f t="shared" si="11"/>
        <v/>
      </c>
      <c r="N123" s="179"/>
      <c r="O123" s="91" t="str">
        <f t="shared" si="12"/>
        <v/>
      </c>
      <c r="P123" s="91" t="str">
        <f>IF(C123="","",IF(AND(COUNTIF(Tbl_ValoresAdjudicados[Id_Unico_Contrato],AdicionarInsumo_Contrato!C123)=0,COUNTIF($C$11:$C$161,AdicionarInsumo_Contrato!C123)=1),1,0))</f>
        <v/>
      </c>
      <c r="Q123" s="91" t="str">
        <f t="shared" si="13"/>
        <v/>
      </c>
      <c r="R123" s="93"/>
      <c r="S123" s="93"/>
      <c r="T123" s="88"/>
      <c r="U123" s="110"/>
      <c r="V123" s="111"/>
      <c r="W123" s="103"/>
      <c r="X123" s="112"/>
      <c r="Y123" s="103"/>
      <c r="Z123" s="91"/>
      <c r="AA123" s="106"/>
      <c r="AB123" s="106"/>
      <c r="AC123" s="106"/>
      <c r="AE123" s="87"/>
    </row>
    <row r="124" spans="2:31" s="92" customFormat="1" ht="24" customHeight="1" x14ac:dyDescent="0.2">
      <c r="B124" s="27" t="str">
        <f>IF(C124="","",MAX($B$8:$B123)+1)</f>
        <v/>
      </c>
      <c r="C124" s="93" t="str">
        <f t="shared" si="7"/>
        <v/>
      </c>
      <c r="D124" s="88" t="str">
        <f>IF(E124="","",VLOOKUP(E124,Tbl_Insumos_Alquiler_Equipo[[Descripcion_insumo]:[Cod_Insumo]],3,FALSE))</f>
        <v/>
      </c>
      <c r="E124" s="29"/>
      <c r="F124" s="53" t="str">
        <f>IF(E124="","",VLOOKUP(E124,Tbl_Insumos_Alquiler_Equipo[[Descripcion_insumo]:[Cod_Insumo]],2,FALSE))</f>
        <v/>
      </c>
      <c r="G124" s="103" t="str">
        <f t="shared" si="8"/>
        <v/>
      </c>
      <c r="H124" s="120"/>
      <c r="I124" s="121"/>
      <c r="J124" s="122"/>
      <c r="K124" s="104" t="str">
        <f t="shared" si="9"/>
        <v/>
      </c>
      <c r="L124" s="91" t="str">
        <f t="shared" si="10"/>
        <v/>
      </c>
      <c r="M124" s="178" t="str">
        <f t="shared" si="11"/>
        <v/>
      </c>
      <c r="N124" s="179"/>
      <c r="O124" s="91" t="str">
        <f t="shared" si="12"/>
        <v/>
      </c>
      <c r="P124" s="91" t="str">
        <f>IF(C124="","",IF(AND(COUNTIF(Tbl_ValoresAdjudicados[Id_Unico_Contrato],AdicionarInsumo_Contrato!C124)=0,COUNTIF($C$11:$C$161,AdicionarInsumo_Contrato!C124)=1),1,0))</f>
        <v/>
      </c>
      <c r="Q124" s="91" t="str">
        <f t="shared" si="13"/>
        <v/>
      </c>
      <c r="R124" s="93"/>
      <c r="S124" s="93"/>
      <c r="T124" s="88"/>
      <c r="U124" s="110"/>
      <c r="V124" s="111"/>
      <c r="W124" s="103"/>
      <c r="X124" s="112"/>
      <c r="Y124" s="103"/>
      <c r="Z124" s="91"/>
      <c r="AA124" s="106"/>
      <c r="AB124" s="106"/>
      <c r="AC124" s="106"/>
      <c r="AE124" s="87"/>
    </row>
    <row r="125" spans="2:31" s="92" customFormat="1" ht="24" customHeight="1" x14ac:dyDescent="0.2">
      <c r="B125" s="27" t="str">
        <f>IF(C125="","",MAX($B$8:$B124)+1)</f>
        <v/>
      </c>
      <c r="C125" s="93" t="str">
        <f t="shared" si="7"/>
        <v/>
      </c>
      <c r="D125" s="88" t="str">
        <f>IF(E125="","",VLOOKUP(E125,Tbl_Insumos_Alquiler_Equipo[[Descripcion_insumo]:[Cod_Insumo]],3,FALSE))</f>
        <v/>
      </c>
      <c r="E125" s="29"/>
      <c r="F125" s="53" t="str">
        <f>IF(E125="","",VLOOKUP(E125,Tbl_Insumos_Alquiler_Equipo[[Descripcion_insumo]:[Cod_Insumo]],2,FALSE))</f>
        <v/>
      </c>
      <c r="G125" s="103" t="str">
        <f t="shared" si="8"/>
        <v/>
      </c>
      <c r="H125" s="120"/>
      <c r="I125" s="121"/>
      <c r="J125" s="122"/>
      <c r="K125" s="104" t="str">
        <f t="shared" si="9"/>
        <v/>
      </c>
      <c r="L125" s="91" t="str">
        <f t="shared" si="10"/>
        <v/>
      </c>
      <c r="M125" s="178" t="str">
        <f t="shared" si="11"/>
        <v/>
      </c>
      <c r="N125" s="179"/>
      <c r="O125" s="91" t="str">
        <f t="shared" si="12"/>
        <v/>
      </c>
      <c r="P125" s="91" t="str">
        <f>IF(C125="","",IF(AND(COUNTIF(Tbl_ValoresAdjudicados[Id_Unico_Contrato],AdicionarInsumo_Contrato!C125)=0,COUNTIF($C$11:$C$161,AdicionarInsumo_Contrato!C125)=1),1,0))</f>
        <v/>
      </c>
      <c r="Q125" s="91" t="str">
        <f t="shared" si="13"/>
        <v/>
      </c>
      <c r="R125" s="93"/>
      <c r="S125" s="93"/>
      <c r="T125" s="88"/>
      <c r="U125" s="110"/>
      <c r="V125" s="111"/>
      <c r="W125" s="103"/>
      <c r="X125" s="112"/>
      <c r="Y125" s="103"/>
      <c r="Z125" s="91"/>
      <c r="AA125" s="106"/>
      <c r="AB125" s="106"/>
      <c r="AC125" s="106"/>
      <c r="AE125" s="87"/>
    </row>
    <row r="126" spans="2:31" s="92" customFormat="1" ht="24" customHeight="1" x14ac:dyDescent="0.2">
      <c r="B126" s="27" t="str">
        <f>IF(C126="","",MAX($B$8:$B125)+1)</f>
        <v/>
      </c>
      <c r="C126" s="93" t="str">
        <f t="shared" si="7"/>
        <v/>
      </c>
      <c r="D126" s="88" t="str">
        <f>IF(E126="","",VLOOKUP(E126,Tbl_Insumos_Alquiler_Equipo[[Descripcion_insumo]:[Cod_Insumo]],3,FALSE))</f>
        <v/>
      </c>
      <c r="E126" s="29"/>
      <c r="F126" s="53" t="str">
        <f>IF(E126="","",VLOOKUP(E126,Tbl_Insumos_Alquiler_Equipo[[Descripcion_insumo]:[Cod_Insumo]],2,FALSE))</f>
        <v/>
      </c>
      <c r="G126" s="103" t="str">
        <f t="shared" si="8"/>
        <v/>
      </c>
      <c r="H126" s="120"/>
      <c r="I126" s="121"/>
      <c r="J126" s="122"/>
      <c r="K126" s="104" t="str">
        <f t="shared" si="9"/>
        <v/>
      </c>
      <c r="L126" s="91" t="str">
        <f t="shared" si="10"/>
        <v/>
      </c>
      <c r="M126" s="178" t="str">
        <f t="shared" si="11"/>
        <v/>
      </c>
      <c r="N126" s="179"/>
      <c r="O126" s="91" t="str">
        <f t="shared" si="12"/>
        <v/>
      </c>
      <c r="P126" s="91" t="str">
        <f>IF(C126="","",IF(AND(COUNTIF(Tbl_ValoresAdjudicados[Id_Unico_Contrato],AdicionarInsumo_Contrato!C126)=0,COUNTIF($C$11:$C$161,AdicionarInsumo_Contrato!C126)=1),1,0))</f>
        <v/>
      </c>
      <c r="Q126" s="91" t="str">
        <f t="shared" si="13"/>
        <v/>
      </c>
      <c r="R126" s="93"/>
      <c r="S126" s="93"/>
      <c r="T126" s="88"/>
      <c r="U126" s="110"/>
      <c r="V126" s="111"/>
      <c r="W126" s="103"/>
      <c r="X126" s="112"/>
      <c r="Y126" s="103"/>
      <c r="Z126" s="91"/>
      <c r="AA126" s="106"/>
      <c r="AB126" s="106"/>
      <c r="AC126" s="106"/>
      <c r="AE126" s="87"/>
    </row>
    <row r="127" spans="2:31" s="92" customFormat="1" ht="24" customHeight="1" x14ac:dyDescent="0.2">
      <c r="B127" s="27" t="str">
        <f>IF(C127="","",MAX($B$8:$B126)+1)</f>
        <v/>
      </c>
      <c r="C127" s="93" t="str">
        <f t="shared" si="7"/>
        <v/>
      </c>
      <c r="D127" s="88" t="str">
        <f>IF(E127="","",VLOOKUP(E127,Tbl_Insumos_Alquiler_Equipo[[Descripcion_insumo]:[Cod_Insumo]],3,FALSE))</f>
        <v/>
      </c>
      <c r="E127" s="29"/>
      <c r="F127" s="53" t="str">
        <f>IF(E127="","",VLOOKUP(E127,Tbl_Insumos_Alquiler_Equipo[[Descripcion_insumo]:[Cod_Insumo]],2,FALSE))</f>
        <v/>
      </c>
      <c r="G127" s="103" t="str">
        <f t="shared" si="8"/>
        <v/>
      </c>
      <c r="H127" s="120"/>
      <c r="I127" s="121"/>
      <c r="J127" s="122"/>
      <c r="K127" s="104" t="str">
        <f t="shared" si="9"/>
        <v/>
      </c>
      <c r="L127" s="91" t="str">
        <f t="shared" si="10"/>
        <v/>
      </c>
      <c r="M127" s="178" t="str">
        <f t="shared" si="11"/>
        <v/>
      </c>
      <c r="N127" s="179"/>
      <c r="O127" s="91" t="str">
        <f t="shared" si="12"/>
        <v/>
      </c>
      <c r="P127" s="91" t="str">
        <f>IF(C127="","",IF(AND(COUNTIF(Tbl_ValoresAdjudicados[Id_Unico_Contrato],AdicionarInsumo_Contrato!C127)=0,COUNTIF($C$11:$C$161,AdicionarInsumo_Contrato!C127)=1),1,0))</f>
        <v/>
      </c>
      <c r="Q127" s="91" t="str">
        <f t="shared" si="13"/>
        <v/>
      </c>
      <c r="R127" s="93"/>
      <c r="S127" s="93"/>
      <c r="T127" s="88"/>
      <c r="U127" s="110"/>
      <c r="V127" s="111"/>
      <c r="W127" s="103"/>
      <c r="X127" s="112"/>
      <c r="Y127" s="103"/>
      <c r="Z127" s="91"/>
      <c r="AA127" s="106"/>
      <c r="AB127" s="106"/>
      <c r="AC127" s="106"/>
      <c r="AE127" s="87"/>
    </row>
    <row r="128" spans="2:31" s="92" customFormat="1" ht="24" customHeight="1" x14ac:dyDescent="0.2">
      <c r="B128" s="27" t="str">
        <f>IF(C128="","",MAX($B$8:$B127)+1)</f>
        <v/>
      </c>
      <c r="C128" s="93" t="str">
        <f t="shared" si="7"/>
        <v/>
      </c>
      <c r="D128" s="88" t="str">
        <f>IF(E128="","",VLOOKUP(E128,Tbl_Insumos_Alquiler_Equipo[[Descripcion_insumo]:[Cod_Insumo]],3,FALSE))</f>
        <v/>
      </c>
      <c r="E128" s="29"/>
      <c r="F128" s="53" t="str">
        <f>IF(E128="","",VLOOKUP(E128,Tbl_Insumos_Alquiler_Equipo[[Descripcion_insumo]:[Cod_Insumo]],2,FALSE))</f>
        <v/>
      </c>
      <c r="G128" s="103" t="str">
        <f t="shared" si="8"/>
        <v/>
      </c>
      <c r="H128" s="120"/>
      <c r="I128" s="121"/>
      <c r="J128" s="122"/>
      <c r="K128" s="104" t="str">
        <f t="shared" si="9"/>
        <v/>
      </c>
      <c r="L128" s="91" t="str">
        <f t="shared" si="10"/>
        <v/>
      </c>
      <c r="M128" s="178" t="str">
        <f t="shared" si="11"/>
        <v/>
      </c>
      <c r="N128" s="179"/>
      <c r="O128" s="91" t="str">
        <f t="shared" si="12"/>
        <v/>
      </c>
      <c r="P128" s="91" t="str">
        <f>IF(C128="","",IF(AND(COUNTIF(Tbl_ValoresAdjudicados[Id_Unico_Contrato],AdicionarInsumo_Contrato!C128)=0,COUNTIF($C$11:$C$161,AdicionarInsumo_Contrato!C128)=1),1,0))</f>
        <v/>
      </c>
      <c r="Q128" s="91" t="str">
        <f t="shared" si="13"/>
        <v/>
      </c>
      <c r="R128" s="93"/>
      <c r="S128" s="93"/>
      <c r="T128" s="88"/>
      <c r="U128" s="110"/>
      <c r="V128" s="111"/>
      <c r="W128" s="103"/>
      <c r="X128" s="112"/>
      <c r="Y128" s="103"/>
      <c r="Z128" s="91"/>
      <c r="AA128" s="106"/>
      <c r="AB128" s="106"/>
      <c r="AC128" s="106"/>
      <c r="AE128" s="87"/>
    </row>
    <row r="129" spans="2:31" s="92" customFormat="1" ht="24" customHeight="1" x14ac:dyDescent="0.2">
      <c r="B129" s="27" t="str">
        <f>IF(C129="","",MAX($B$8:$B128)+1)</f>
        <v/>
      </c>
      <c r="C129" s="93" t="str">
        <f t="shared" si="7"/>
        <v/>
      </c>
      <c r="D129" s="88" t="str">
        <f>IF(E129="","",VLOOKUP(E129,Tbl_Insumos_Alquiler_Equipo[[Descripcion_insumo]:[Cod_Insumo]],3,FALSE))</f>
        <v/>
      </c>
      <c r="E129" s="29"/>
      <c r="F129" s="53" t="str">
        <f>IF(E129="","",VLOOKUP(E129,Tbl_Insumos_Alquiler_Equipo[[Descripcion_insumo]:[Cod_Insumo]],2,FALSE))</f>
        <v/>
      </c>
      <c r="G129" s="103" t="str">
        <f t="shared" si="8"/>
        <v/>
      </c>
      <c r="H129" s="120"/>
      <c r="I129" s="121"/>
      <c r="J129" s="122"/>
      <c r="K129" s="104" t="str">
        <f t="shared" si="9"/>
        <v/>
      </c>
      <c r="L129" s="91" t="str">
        <f t="shared" si="10"/>
        <v/>
      </c>
      <c r="M129" s="178" t="str">
        <f t="shared" si="11"/>
        <v/>
      </c>
      <c r="N129" s="179"/>
      <c r="O129" s="91" t="str">
        <f t="shared" si="12"/>
        <v/>
      </c>
      <c r="P129" s="91" t="str">
        <f>IF(C129="","",IF(AND(COUNTIF(Tbl_ValoresAdjudicados[Id_Unico_Contrato],AdicionarInsumo_Contrato!C129)=0,COUNTIF($C$11:$C$161,AdicionarInsumo_Contrato!C129)=1),1,0))</f>
        <v/>
      </c>
      <c r="Q129" s="91" t="str">
        <f t="shared" si="13"/>
        <v/>
      </c>
      <c r="R129" s="93"/>
      <c r="S129" s="93"/>
      <c r="T129" s="88"/>
      <c r="U129" s="110"/>
      <c r="V129" s="111"/>
      <c r="W129" s="103"/>
      <c r="X129" s="112"/>
      <c r="Y129" s="103"/>
      <c r="Z129" s="91"/>
      <c r="AA129" s="106"/>
      <c r="AB129" s="106"/>
      <c r="AC129" s="106"/>
      <c r="AE129" s="87"/>
    </row>
    <row r="130" spans="2:31" s="92" customFormat="1" ht="24" customHeight="1" x14ac:dyDescent="0.2">
      <c r="B130" s="27" t="str">
        <f>IF(C130="","",MAX($B$8:$B129)+1)</f>
        <v/>
      </c>
      <c r="C130" s="93" t="str">
        <f t="shared" si="7"/>
        <v/>
      </c>
      <c r="D130" s="88" t="str">
        <f>IF(E130="","",VLOOKUP(E130,Tbl_Insumos_Alquiler_Equipo[[Descripcion_insumo]:[Cod_Insumo]],3,FALSE))</f>
        <v/>
      </c>
      <c r="E130" s="29"/>
      <c r="F130" s="53" t="str">
        <f>IF(E130="","",VLOOKUP(E130,Tbl_Insumos_Alquiler_Equipo[[Descripcion_insumo]:[Cod_Insumo]],2,FALSE))</f>
        <v/>
      </c>
      <c r="G130" s="103" t="str">
        <f t="shared" si="8"/>
        <v/>
      </c>
      <c r="H130" s="120"/>
      <c r="I130" s="121"/>
      <c r="J130" s="122"/>
      <c r="K130" s="104" t="str">
        <f t="shared" si="9"/>
        <v/>
      </c>
      <c r="L130" s="91" t="str">
        <f t="shared" si="10"/>
        <v/>
      </c>
      <c r="M130" s="178" t="str">
        <f t="shared" si="11"/>
        <v/>
      </c>
      <c r="N130" s="179"/>
      <c r="O130" s="91" t="str">
        <f t="shared" si="12"/>
        <v/>
      </c>
      <c r="P130" s="91" t="str">
        <f>IF(C130="","",IF(AND(COUNTIF(Tbl_ValoresAdjudicados[Id_Unico_Contrato],AdicionarInsumo_Contrato!C130)=0,COUNTIF($C$11:$C$161,AdicionarInsumo_Contrato!C130)=1),1,0))</f>
        <v/>
      </c>
      <c r="Q130" s="91" t="str">
        <f t="shared" si="13"/>
        <v/>
      </c>
      <c r="R130" s="93"/>
      <c r="S130" s="93"/>
      <c r="T130" s="88"/>
      <c r="U130" s="110"/>
      <c r="V130" s="111"/>
      <c r="W130" s="103"/>
      <c r="X130" s="112"/>
      <c r="Y130" s="103"/>
      <c r="Z130" s="91"/>
      <c r="AA130" s="106"/>
      <c r="AB130" s="106"/>
      <c r="AC130" s="106"/>
      <c r="AE130" s="87"/>
    </row>
    <row r="131" spans="2:31" s="92" customFormat="1" ht="24" customHeight="1" x14ac:dyDescent="0.2">
      <c r="B131" s="27" t="str">
        <f>IF(C131="","",MAX($B$8:$B130)+1)</f>
        <v/>
      </c>
      <c r="C131" s="93" t="str">
        <f t="shared" si="7"/>
        <v/>
      </c>
      <c r="D131" s="88" t="str">
        <f>IF(E131="","",VLOOKUP(E131,Tbl_Insumos_Alquiler_Equipo[[Descripcion_insumo]:[Cod_Insumo]],3,FALSE))</f>
        <v/>
      </c>
      <c r="E131" s="29"/>
      <c r="F131" s="53" t="str">
        <f>IF(E131="","",VLOOKUP(E131,Tbl_Insumos_Alquiler_Equipo[[Descripcion_insumo]:[Cod_Insumo]],2,FALSE))</f>
        <v/>
      </c>
      <c r="G131" s="103" t="str">
        <f t="shared" si="8"/>
        <v/>
      </c>
      <c r="H131" s="120"/>
      <c r="I131" s="121"/>
      <c r="J131" s="122"/>
      <c r="K131" s="104" t="str">
        <f t="shared" si="9"/>
        <v/>
      </c>
      <c r="L131" s="91" t="str">
        <f t="shared" si="10"/>
        <v/>
      </c>
      <c r="M131" s="178" t="str">
        <f t="shared" si="11"/>
        <v/>
      </c>
      <c r="N131" s="179"/>
      <c r="O131" s="91" t="str">
        <f t="shared" si="12"/>
        <v/>
      </c>
      <c r="P131" s="91" t="str">
        <f>IF(C131="","",IF(AND(COUNTIF(Tbl_ValoresAdjudicados[Id_Unico_Contrato],AdicionarInsumo_Contrato!C131)=0,COUNTIF($C$11:$C$161,AdicionarInsumo_Contrato!C131)=1),1,0))</f>
        <v/>
      </c>
      <c r="Q131" s="91" t="str">
        <f t="shared" si="13"/>
        <v/>
      </c>
      <c r="R131" s="93"/>
      <c r="S131" s="93"/>
      <c r="T131" s="88"/>
      <c r="U131" s="110"/>
      <c r="V131" s="111"/>
      <c r="W131" s="103"/>
      <c r="X131" s="112"/>
      <c r="Y131" s="103"/>
      <c r="Z131" s="91"/>
      <c r="AA131" s="106"/>
      <c r="AB131" s="106"/>
      <c r="AC131" s="106"/>
      <c r="AE131" s="87"/>
    </row>
    <row r="132" spans="2:31" s="92" customFormat="1" ht="24" customHeight="1" x14ac:dyDescent="0.2">
      <c r="B132" s="27" t="str">
        <f>IF(C132="","",MAX($B$8:$B131)+1)</f>
        <v/>
      </c>
      <c r="C132" s="93" t="str">
        <f t="shared" si="7"/>
        <v/>
      </c>
      <c r="D132" s="88" t="str">
        <f>IF(E132="","",VLOOKUP(E132,Tbl_Insumos_Alquiler_Equipo[[Descripcion_insumo]:[Cod_Insumo]],3,FALSE))</f>
        <v/>
      </c>
      <c r="E132" s="29"/>
      <c r="F132" s="53" t="str">
        <f>IF(E132="","",VLOOKUP(E132,Tbl_Insumos_Alquiler_Equipo[[Descripcion_insumo]:[Cod_Insumo]],2,FALSE))</f>
        <v/>
      </c>
      <c r="G132" s="103" t="str">
        <f t="shared" si="8"/>
        <v/>
      </c>
      <c r="H132" s="120"/>
      <c r="I132" s="121"/>
      <c r="J132" s="122"/>
      <c r="K132" s="104" t="str">
        <f t="shared" si="9"/>
        <v/>
      </c>
      <c r="L132" s="91" t="str">
        <f t="shared" si="10"/>
        <v/>
      </c>
      <c r="M132" s="178" t="str">
        <f t="shared" si="11"/>
        <v/>
      </c>
      <c r="N132" s="179"/>
      <c r="O132" s="91" t="str">
        <f t="shared" si="12"/>
        <v/>
      </c>
      <c r="P132" s="91" t="str">
        <f>IF(C132="","",IF(AND(COUNTIF(Tbl_ValoresAdjudicados[Id_Unico_Contrato],AdicionarInsumo_Contrato!C132)=0,COUNTIF($C$11:$C$161,AdicionarInsumo_Contrato!C132)=1),1,0))</f>
        <v/>
      </c>
      <c r="Q132" s="91" t="str">
        <f t="shared" si="13"/>
        <v/>
      </c>
      <c r="R132" s="93"/>
      <c r="S132" s="93"/>
      <c r="T132" s="88"/>
      <c r="U132" s="110"/>
      <c r="V132" s="111"/>
      <c r="W132" s="103"/>
      <c r="X132" s="112"/>
      <c r="Y132" s="103"/>
      <c r="Z132" s="91"/>
      <c r="AA132" s="106"/>
      <c r="AB132" s="106"/>
      <c r="AC132" s="106"/>
      <c r="AE132" s="87"/>
    </row>
    <row r="133" spans="2:31" s="92" customFormat="1" ht="24" customHeight="1" x14ac:dyDescent="0.2">
      <c r="B133" s="27" t="str">
        <f>IF(C133="","",MAX($B$8:$B132)+1)</f>
        <v/>
      </c>
      <c r="C133" s="93" t="str">
        <f t="shared" si="7"/>
        <v/>
      </c>
      <c r="D133" s="88" t="str">
        <f>IF(E133="","",VLOOKUP(E133,Tbl_Insumos_Alquiler_Equipo[[Descripcion_insumo]:[Cod_Insumo]],3,FALSE))</f>
        <v/>
      </c>
      <c r="E133" s="29"/>
      <c r="F133" s="53" t="str">
        <f>IF(E133="","",VLOOKUP(E133,Tbl_Insumos_Alquiler_Equipo[[Descripcion_insumo]:[Cod_Insumo]],2,FALSE))</f>
        <v/>
      </c>
      <c r="G133" s="103" t="str">
        <f t="shared" si="8"/>
        <v/>
      </c>
      <c r="H133" s="120"/>
      <c r="I133" s="121"/>
      <c r="J133" s="122"/>
      <c r="K133" s="104" t="str">
        <f t="shared" si="9"/>
        <v/>
      </c>
      <c r="L133" s="91" t="str">
        <f t="shared" si="10"/>
        <v/>
      </c>
      <c r="M133" s="178" t="str">
        <f t="shared" si="11"/>
        <v/>
      </c>
      <c r="N133" s="179"/>
      <c r="O133" s="91" t="str">
        <f t="shared" si="12"/>
        <v/>
      </c>
      <c r="P133" s="91" t="str">
        <f>IF(C133="","",IF(AND(COUNTIF(Tbl_ValoresAdjudicados[Id_Unico_Contrato],AdicionarInsumo_Contrato!C133)=0,COUNTIF($C$11:$C$161,AdicionarInsumo_Contrato!C133)=1),1,0))</f>
        <v/>
      </c>
      <c r="Q133" s="91" t="str">
        <f t="shared" si="13"/>
        <v/>
      </c>
      <c r="R133" s="93"/>
      <c r="S133" s="93"/>
      <c r="T133" s="88"/>
      <c r="U133" s="110"/>
      <c r="V133" s="111"/>
      <c r="W133" s="103"/>
      <c r="X133" s="112"/>
      <c r="Y133" s="103"/>
      <c r="Z133" s="91"/>
      <c r="AA133" s="106"/>
      <c r="AB133" s="106"/>
      <c r="AC133" s="106"/>
      <c r="AE133" s="87"/>
    </row>
    <row r="134" spans="2:31" s="92" customFormat="1" ht="24" customHeight="1" x14ac:dyDescent="0.2">
      <c r="B134" s="27" t="str">
        <f>IF(C134="","",MAX($B$8:$B133)+1)</f>
        <v/>
      </c>
      <c r="C134" s="93" t="str">
        <f t="shared" si="7"/>
        <v/>
      </c>
      <c r="D134" s="88" t="str">
        <f>IF(E134="","",VLOOKUP(E134,Tbl_Insumos_Alquiler_Equipo[[Descripcion_insumo]:[Cod_Insumo]],3,FALSE))</f>
        <v/>
      </c>
      <c r="E134" s="29"/>
      <c r="F134" s="53" t="str">
        <f>IF(E134="","",VLOOKUP(E134,Tbl_Insumos_Alquiler_Equipo[[Descripcion_insumo]:[Cod_Insumo]],2,FALSE))</f>
        <v/>
      </c>
      <c r="G134" s="103" t="str">
        <f t="shared" si="8"/>
        <v/>
      </c>
      <c r="H134" s="120"/>
      <c r="I134" s="121"/>
      <c r="J134" s="122"/>
      <c r="K134" s="104" t="str">
        <f t="shared" si="9"/>
        <v/>
      </c>
      <c r="L134" s="91" t="str">
        <f t="shared" si="10"/>
        <v/>
      </c>
      <c r="M134" s="178" t="str">
        <f t="shared" si="11"/>
        <v/>
      </c>
      <c r="N134" s="179"/>
      <c r="O134" s="91" t="str">
        <f t="shared" si="12"/>
        <v/>
      </c>
      <c r="P134" s="91" t="str">
        <f>IF(C134="","",IF(AND(COUNTIF(Tbl_ValoresAdjudicados[Id_Unico_Contrato],AdicionarInsumo_Contrato!C134)=0,COUNTIF($C$11:$C$161,AdicionarInsumo_Contrato!C134)=1),1,0))</f>
        <v/>
      </c>
      <c r="Q134" s="91" t="str">
        <f t="shared" si="13"/>
        <v/>
      </c>
      <c r="R134" s="93"/>
      <c r="S134" s="93"/>
      <c r="T134" s="88"/>
      <c r="U134" s="110"/>
      <c r="V134" s="111"/>
      <c r="W134" s="103"/>
      <c r="X134" s="112"/>
      <c r="Y134" s="103"/>
      <c r="Z134" s="91"/>
      <c r="AA134" s="106"/>
      <c r="AB134" s="106"/>
      <c r="AC134" s="106"/>
      <c r="AE134" s="87"/>
    </row>
    <row r="135" spans="2:31" s="92" customFormat="1" ht="24" customHeight="1" x14ac:dyDescent="0.2">
      <c r="B135" s="27" t="str">
        <f>IF(C135="","",MAX($B$8:$B134)+1)</f>
        <v/>
      </c>
      <c r="C135" s="93" t="str">
        <f t="shared" si="7"/>
        <v/>
      </c>
      <c r="D135" s="88" t="str">
        <f>IF(E135="","",VLOOKUP(E135,Tbl_Insumos_Alquiler_Equipo[[Descripcion_insumo]:[Cod_Insumo]],3,FALSE))</f>
        <v/>
      </c>
      <c r="E135" s="29"/>
      <c r="F135" s="53" t="str">
        <f>IF(E135="","",VLOOKUP(E135,Tbl_Insumos_Alquiler_Equipo[[Descripcion_insumo]:[Cod_Insumo]],2,FALSE))</f>
        <v/>
      </c>
      <c r="G135" s="103" t="str">
        <f t="shared" si="8"/>
        <v/>
      </c>
      <c r="H135" s="120"/>
      <c r="I135" s="121"/>
      <c r="J135" s="122"/>
      <c r="K135" s="104" t="str">
        <f t="shared" si="9"/>
        <v/>
      </c>
      <c r="L135" s="91" t="str">
        <f t="shared" si="10"/>
        <v/>
      </c>
      <c r="M135" s="178" t="str">
        <f t="shared" si="11"/>
        <v/>
      </c>
      <c r="N135" s="179"/>
      <c r="O135" s="91" t="str">
        <f t="shared" si="12"/>
        <v/>
      </c>
      <c r="P135" s="91" t="str">
        <f>IF(C135="","",IF(AND(COUNTIF(Tbl_ValoresAdjudicados[Id_Unico_Contrato],AdicionarInsumo_Contrato!C135)=0,COUNTIF($C$11:$C$161,AdicionarInsumo_Contrato!C135)=1),1,0))</f>
        <v/>
      </c>
      <c r="Q135" s="91" t="str">
        <f t="shared" si="13"/>
        <v/>
      </c>
      <c r="R135" s="93"/>
      <c r="S135" s="93"/>
      <c r="T135" s="88"/>
      <c r="U135" s="110"/>
      <c r="V135" s="111"/>
      <c r="W135" s="103"/>
      <c r="X135" s="112"/>
      <c r="Y135" s="103"/>
      <c r="Z135" s="91"/>
      <c r="AA135" s="106"/>
      <c r="AB135" s="106"/>
      <c r="AC135" s="106"/>
      <c r="AE135" s="87"/>
    </row>
    <row r="136" spans="2:31" s="92" customFormat="1" ht="24" customHeight="1" x14ac:dyDescent="0.2">
      <c r="B136" s="27" t="str">
        <f>IF(C136="","",MAX($B$8:$B135)+1)</f>
        <v/>
      </c>
      <c r="C136" s="93" t="str">
        <f t="shared" si="7"/>
        <v/>
      </c>
      <c r="D136" s="88" t="str">
        <f>IF(E136="","",VLOOKUP(E136,Tbl_Insumos_Alquiler_Equipo[[Descripcion_insumo]:[Cod_Insumo]],3,FALSE))</f>
        <v/>
      </c>
      <c r="E136" s="29"/>
      <c r="F136" s="53" t="str">
        <f>IF(E136="","",VLOOKUP(E136,Tbl_Insumos_Alquiler_Equipo[[Descripcion_insumo]:[Cod_Insumo]],2,FALSE))</f>
        <v/>
      </c>
      <c r="G136" s="103" t="str">
        <f t="shared" si="8"/>
        <v/>
      </c>
      <c r="H136" s="120"/>
      <c r="I136" s="121"/>
      <c r="J136" s="122"/>
      <c r="K136" s="104" t="str">
        <f t="shared" si="9"/>
        <v/>
      </c>
      <c r="L136" s="91" t="str">
        <f t="shared" si="10"/>
        <v/>
      </c>
      <c r="M136" s="178" t="str">
        <f t="shared" si="11"/>
        <v/>
      </c>
      <c r="N136" s="179"/>
      <c r="O136" s="91" t="str">
        <f t="shared" si="12"/>
        <v/>
      </c>
      <c r="P136" s="91" t="str">
        <f>IF(C136="","",IF(AND(COUNTIF(Tbl_ValoresAdjudicados[Id_Unico_Contrato],AdicionarInsumo_Contrato!C136)=0,COUNTIF($C$11:$C$161,AdicionarInsumo_Contrato!C136)=1),1,0))</f>
        <v/>
      </c>
      <c r="Q136" s="91" t="str">
        <f t="shared" si="13"/>
        <v/>
      </c>
      <c r="R136" s="93"/>
      <c r="S136" s="93"/>
      <c r="T136" s="88"/>
      <c r="U136" s="110"/>
      <c r="V136" s="111"/>
      <c r="W136" s="103"/>
      <c r="X136" s="112"/>
      <c r="Y136" s="103"/>
      <c r="Z136" s="91"/>
      <c r="AA136" s="106"/>
      <c r="AB136" s="106"/>
      <c r="AC136" s="106"/>
      <c r="AE136" s="87"/>
    </row>
    <row r="137" spans="2:31" s="92" customFormat="1" ht="24" customHeight="1" x14ac:dyDescent="0.2">
      <c r="B137" s="27" t="str">
        <f>IF(C137="","",MAX($B$8:$B136)+1)</f>
        <v/>
      </c>
      <c r="C137" s="93" t="str">
        <f t="shared" si="7"/>
        <v/>
      </c>
      <c r="D137" s="88" t="str">
        <f>IF(E137="","",VLOOKUP(E137,Tbl_Insumos_Alquiler_Equipo[[Descripcion_insumo]:[Cod_Insumo]],3,FALSE))</f>
        <v/>
      </c>
      <c r="E137" s="29"/>
      <c r="F137" s="53" t="str">
        <f>IF(E137="","",VLOOKUP(E137,Tbl_Insumos_Alquiler_Equipo[[Descripcion_insumo]:[Cod_Insumo]],2,FALSE))</f>
        <v/>
      </c>
      <c r="G137" s="103" t="str">
        <f t="shared" si="8"/>
        <v/>
      </c>
      <c r="H137" s="120"/>
      <c r="I137" s="121"/>
      <c r="J137" s="122"/>
      <c r="K137" s="104" t="str">
        <f t="shared" si="9"/>
        <v/>
      </c>
      <c r="L137" s="91" t="str">
        <f t="shared" si="10"/>
        <v/>
      </c>
      <c r="M137" s="178" t="str">
        <f t="shared" si="11"/>
        <v/>
      </c>
      <c r="N137" s="179"/>
      <c r="O137" s="91" t="str">
        <f t="shared" si="12"/>
        <v/>
      </c>
      <c r="P137" s="91" t="str">
        <f>IF(C137="","",IF(AND(COUNTIF(Tbl_ValoresAdjudicados[Id_Unico_Contrato],AdicionarInsumo_Contrato!C137)=0,COUNTIF($C$11:$C$161,AdicionarInsumo_Contrato!C137)=1),1,0))</f>
        <v/>
      </c>
      <c r="Q137" s="91" t="str">
        <f t="shared" si="13"/>
        <v/>
      </c>
      <c r="R137" s="93"/>
      <c r="S137" s="93"/>
      <c r="T137" s="88"/>
      <c r="U137" s="110"/>
      <c r="V137" s="111"/>
      <c r="W137" s="103"/>
      <c r="X137" s="112"/>
      <c r="Y137" s="103"/>
      <c r="Z137" s="91"/>
      <c r="AA137" s="106"/>
      <c r="AB137" s="106"/>
      <c r="AC137" s="106"/>
      <c r="AE137" s="87"/>
    </row>
    <row r="138" spans="2:31" s="92" customFormat="1" ht="24" customHeight="1" x14ac:dyDescent="0.2">
      <c r="B138" s="27" t="str">
        <f>IF(C138="","",MAX($B$8:$B137)+1)</f>
        <v/>
      </c>
      <c r="C138" s="93" t="str">
        <f t="shared" si="7"/>
        <v/>
      </c>
      <c r="D138" s="88" t="str">
        <f>IF(E138="","",VLOOKUP(E138,Tbl_Insumos_Alquiler_Equipo[[Descripcion_insumo]:[Cod_Insumo]],3,FALSE))</f>
        <v/>
      </c>
      <c r="E138" s="29"/>
      <c r="F138" s="53" t="str">
        <f>IF(E138="","",VLOOKUP(E138,Tbl_Insumos_Alquiler_Equipo[[Descripcion_insumo]:[Cod_Insumo]],2,FALSE))</f>
        <v/>
      </c>
      <c r="G138" s="103" t="str">
        <f t="shared" si="8"/>
        <v/>
      </c>
      <c r="H138" s="120"/>
      <c r="I138" s="121"/>
      <c r="J138" s="122"/>
      <c r="K138" s="104" t="str">
        <f t="shared" si="9"/>
        <v/>
      </c>
      <c r="L138" s="91" t="str">
        <f t="shared" si="10"/>
        <v/>
      </c>
      <c r="M138" s="178" t="str">
        <f t="shared" si="11"/>
        <v/>
      </c>
      <c r="N138" s="179"/>
      <c r="O138" s="91" t="str">
        <f t="shared" si="12"/>
        <v/>
      </c>
      <c r="P138" s="91" t="str">
        <f>IF(C138="","",IF(AND(COUNTIF(Tbl_ValoresAdjudicados[Id_Unico_Contrato],AdicionarInsumo_Contrato!C138)=0,COUNTIF($C$11:$C$161,AdicionarInsumo_Contrato!C138)=1),1,0))</f>
        <v/>
      </c>
      <c r="Q138" s="91" t="str">
        <f t="shared" si="13"/>
        <v/>
      </c>
      <c r="R138" s="93"/>
      <c r="S138" s="93"/>
      <c r="T138" s="88"/>
      <c r="U138" s="110"/>
      <c r="V138" s="111"/>
      <c r="W138" s="103"/>
      <c r="X138" s="112"/>
      <c r="Y138" s="103"/>
      <c r="Z138" s="91"/>
      <c r="AA138" s="106"/>
      <c r="AB138" s="106"/>
      <c r="AC138" s="106"/>
      <c r="AE138" s="87"/>
    </row>
    <row r="139" spans="2:31" s="92" customFormat="1" ht="24" customHeight="1" x14ac:dyDescent="0.2">
      <c r="B139" s="27" t="str">
        <f>IF(C139="","",MAX($B$8:$B138)+1)</f>
        <v/>
      </c>
      <c r="C139" s="93" t="str">
        <f t="shared" ref="C139:C161" si="14">IF(D139="","",$E$8&amp;D139&amp;I139)</f>
        <v/>
      </c>
      <c r="D139" s="88" t="str">
        <f>IF(E139="","",VLOOKUP(E139,Tbl_Insumos_Alquiler_Equipo[[Descripcion_insumo]:[Cod_Insumo]],3,FALSE))</f>
        <v/>
      </c>
      <c r="E139" s="29"/>
      <c r="F139" s="53" t="str">
        <f>IF(E139="","",VLOOKUP(E139,Tbl_Insumos_Alquiler_Equipo[[Descripcion_insumo]:[Cod_Insumo]],2,FALSE))</f>
        <v/>
      </c>
      <c r="G139" s="103" t="str">
        <f t="shared" si="8"/>
        <v/>
      </c>
      <c r="H139" s="120"/>
      <c r="I139" s="121"/>
      <c r="J139" s="122"/>
      <c r="K139" s="104" t="str">
        <f t="shared" si="9"/>
        <v/>
      </c>
      <c r="L139" s="91" t="str">
        <f t="shared" si="10"/>
        <v/>
      </c>
      <c r="M139" s="178" t="str">
        <f t="shared" si="11"/>
        <v/>
      </c>
      <c r="N139" s="179"/>
      <c r="O139" s="91" t="str">
        <f t="shared" si="12"/>
        <v/>
      </c>
      <c r="P139" s="91" t="str">
        <f>IF(C139="","",IF(AND(COUNTIF(Tbl_ValoresAdjudicados[Id_Unico_Contrato],AdicionarInsumo_Contrato!C139)=0,COUNTIF($C$11:$C$161,AdicionarInsumo_Contrato!C139)=1),1,0))</f>
        <v/>
      </c>
      <c r="Q139" s="91" t="str">
        <f t="shared" si="13"/>
        <v/>
      </c>
      <c r="R139" s="93"/>
      <c r="S139" s="93"/>
      <c r="T139" s="88"/>
      <c r="U139" s="110"/>
      <c r="V139" s="111"/>
      <c r="W139" s="103"/>
      <c r="X139" s="112"/>
      <c r="Y139" s="103"/>
      <c r="Z139" s="91"/>
      <c r="AA139" s="106"/>
      <c r="AB139" s="106"/>
      <c r="AC139" s="106"/>
      <c r="AE139" s="87"/>
    </row>
    <row r="140" spans="2:31" s="92" customFormat="1" ht="24" customHeight="1" x14ac:dyDescent="0.2">
      <c r="B140" s="27" t="str">
        <f>IF(C140="","",MAX($B$8:$B139)+1)</f>
        <v/>
      </c>
      <c r="C140" s="93" t="str">
        <f t="shared" si="14"/>
        <v/>
      </c>
      <c r="D140" s="88" t="str">
        <f>IF(E140="","",VLOOKUP(E140,Tbl_Insumos_Alquiler_Equipo[[Descripcion_insumo]:[Cod_Insumo]],3,FALSE))</f>
        <v/>
      </c>
      <c r="E140" s="29"/>
      <c r="F140" s="53" t="str">
        <f>IF(E140="","",VLOOKUP(E140,Tbl_Insumos_Alquiler_Equipo[[Descripcion_insumo]:[Cod_Insumo]],2,FALSE))</f>
        <v/>
      </c>
      <c r="G140" s="103" t="str">
        <f t="shared" ref="G140:G161" si="15">IF(C140="","",H140/(1+$H$8))</f>
        <v/>
      </c>
      <c r="H140" s="120"/>
      <c r="I140" s="121"/>
      <c r="J140" s="122"/>
      <c r="K140" s="104" t="str">
        <f t="shared" ref="K140:K161" si="16">IF(P140=0,"registro exitente en contrato","")</f>
        <v/>
      </c>
      <c r="L140" s="91" t="str">
        <f t="shared" ref="L140:L161" si="17">IF(C140="","",IF(M140=3,1,0))</f>
        <v/>
      </c>
      <c r="M140" s="178" t="str">
        <f t="shared" ref="M140:M161" si="18">IF(C140="","",P140+O140+Q140)</f>
        <v/>
      </c>
      <c r="N140" s="179"/>
      <c r="O140" s="91" t="str">
        <f t="shared" ref="O140:O161" si="19">IF(C140="","",IF(OR(H140="",I140="",J140="",L139=""),0,1))</f>
        <v/>
      </c>
      <c r="P140" s="91" t="str">
        <f>IF(C140="","",IF(AND(COUNTIF(Tbl_ValoresAdjudicados[Id_Unico_Contrato],AdicionarInsumo_Contrato!C140)=0,COUNTIF($C$11:$C$161,AdicionarInsumo_Contrato!C140)=1),1,0))</f>
        <v/>
      </c>
      <c r="Q140" s="91" t="str">
        <f t="shared" ref="Q140:Q161" si="20">IF(B140="","",IF(B140&gt;150,0,1))</f>
        <v/>
      </c>
      <c r="R140" s="93"/>
      <c r="S140" s="93"/>
      <c r="T140" s="88"/>
      <c r="U140" s="110"/>
      <c r="V140" s="111"/>
      <c r="W140" s="103"/>
      <c r="X140" s="112"/>
      <c r="Y140" s="103"/>
      <c r="Z140" s="91"/>
      <c r="AA140" s="106"/>
      <c r="AB140" s="106"/>
      <c r="AC140" s="106"/>
      <c r="AE140" s="87"/>
    </row>
    <row r="141" spans="2:31" s="92" customFormat="1" ht="24" customHeight="1" x14ac:dyDescent="0.2">
      <c r="B141" s="27" t="str">
        <f>IF(C141="","",MAX($B$8:$B140)+1)</f>
        <v/>
      </c>
      <c r="C141" s="93" t="str">
        <f t="shared" si="14"/>
        <v/>
      </c>
      <c r="D141" s="88" t="str">
        <f>IF(E141="","",VLOOKUP(E141,Tbl_Insumos_Alquiler_Equipo[[Descripcion_insumo]:[Cod_Insumo]],3,FALSE))</f>
        <v/>
      </c>
      <c r="E141" s="29"/>
      <c r="F141" s="53" t="str">
        <f>IF(E141="","",VLOOKUP(E141,Tbl_Insumos_Alquiler_Equipo[[Descripcion_insumo]:[Cod_Insumo]],2,FALSE))</f>
        <v/>
      </c>
      <c r="G141" s="103" t="str">
        <f t="shared" si="15"/>
        <v/>
      </c>
      <c r="H141" s="120"/>
      <c r="I141" s="121"/>
      <c r="J141" s="122"/>
      <c r="K141" s="104" t="str">
        <f t="shared" si="16"/>
        <v/>
      </c>
      <c r="L141" s="91" t="str">
        <f t="shared" si="17"/>
        <v/>
      </c>
      <c r="M141" s="178" t="str">
        <f t="shared" si="18"/>
        <v/>
      </c>
      <c r="N141" s="179"/>
      <c r="O141" s="91" t="str">
        <f t="shared" si="19"/>
        <v/>
      </c>
      <c r="P141" s="91" t="str">
        <f>IF(C141="","",IF(AND(COUNTIF(Tbl_ValoresAdjudicados[Id_Unico_Contrato],AdicionarInsumo_Contrato!C141)=0,COUNTIF($C$11:$C$161,AdicionarInsumo_Contrato!C141)=1),1,0))</f>
        <v/>
      </c>
      <c r="Q141" s="91" t="str">
        <f t="shared" si="20"/>
        <v/>
      </c>
      <c r="R141" s="93"/>
      <c r="S141" s="93"/>
      <c r="T141" s="88"/>
      <c r="U141" s="110"/>
      <c r="V141" s="111"/>
      <c r="W141" s="103"/>
      <c r="X141" s="112"/>
      <c r="Y141" s="103"/>
      <c r="Z141" s="91"/>
      <c r="AA141" s="106"/>
      <c r="AB141" s="106"/>
      <c r="AC141" s="106"/>
      <c r="AE141" s="87"/>
    </row>
    <row r="142" spans="2:31" s="92" customFormat="1" ht="24" customHeight="1" x14ac:dyDescent="0.2">
      <c r="B142" s="27" t="str">
        <f>IF(C142="","",MAX($B$8:$B141)+1)</f>
        <v/>
      </c>
      <c r="C142" s="93" t="str">
        <f t="shared" si="14"/>
        <v/>
      </c>
      <c r="D142" s="88" t="str">
        <f>IF(E142="","",VLOOKUP(E142,Tbl_Insumos_Alquiler_Equipo[[Descripcion_insumo]:[Cod_Insumo]],3,FALSE))</f>
        <v/>
      </c>
      <c r="E142" s="29"/>
      <c r="F142" s="53" t="str">
        <f>IF(E142="","",VLOOKUP(E142,Tbl_Insumos_Alquiler_Equipo[[Descripcion_insumo]:[Cod_Insumo]],2,FALSE))</f>
        <v/>
      </c>
      <c r="G142" s="103" t="str">
        <f t="shared" si="15"/>
        <v/>
      </c>
      <c r="H142" s="120"/>
      <c r="I142" s="121"/>
      <c r="J142" s="122"/>
      <c r="K142" s="104" t="str">
        <f t="shared" si="16"/>
        <v/>
      </c>
      <c r="L142" s="91" t="str">
        <f t="shared" si="17"/>
        <v/>
      </c>
      <c r="M142" s="178" t="str">
        <f t="shared" si="18"/>
        <v/>
      </c>
      <c r="N142" s="179"/>
      <c r="O142" s="91" t="str">
        <f t="shared" si="19"/>
        <v/>
      </c>
      <c r="P142" s="91" t="str">
        <f>IF(C142="","",IF(AND(COUNTIF(Tbl_ValoresAdjudicados[Id_Unico_Contrato],AdicionarInsumo_Contrato!C142)=0,COUNTIF($C$11:$C$161,AdicionarInsumo_Contrato!C142)=1),1,0))</f>
        <v/>
      </c>
      <c r="Q142" s="91" t="str">
        <f t="shared" si="20"/>
        <v/>
      </c>
      <c r="R142" s="93"/>
      <c r="S142" s="93"/>
      <c r="T142" s="88"/>
      <c r="U142" s="110"/>
      <c r="V142" s="111"/>
      <c r="W142" s="103"/>
      <c r="X142" s="112"/>
      <c r="Y142" s="103"/>
      <c r="Z142" s="91"/>
      <c r="AA142" s="106"/>
      <c r="AB142" s="106"/>
      <c r="AC142" s="106"/>
      <c r="AE142" s="87"/>
    </row>
    <row r="143" spans="2:31" s="92" customFormat="1" ht="24" customHeight="1" x14ac:dyDescent="0.2">
      <c r="B143" s="27" t="str">
        <f>IF(C143="","",MAX($B$8:$B142)+1)</f>
        <v/>
      </c>
      <c r="C143" s="93" t="str">
        <f t="shared" si="14"/>
        <v/>
      </c>
      <c r="D143" s="88" t="str">
        <f>IF(E143="","",VLOOKUP(E143,Tbl_Insumos_Alquiler_Equipo[[Descripcion_insumo]:[Cod_Insumo]],3,FALSE))</f>
        <v/>
      </c>
      <c r="E143" s="29"/>
      <c r="F143" s="53" t="str">
        <f>IF(E143="","",VLOOKUP(E143,Tbl_Insumos_Alquiler_Equipo[[Descripcion_insumo]:[Cod_Insumo]],2,FALSE))</f>
        <v/>
      </c>
      <c r="G143" s="103" t="str">
        <f t="shared" si="15"/>
        <v/>
      </c>
      <c r="H143" s="120"/>
      <c r="I143" s="121"/>
      <c r="J143" s="122"/>
      <c r="K143" s="104" t="str">
        <f t="shared" si="16"/>
        <v/>
      </c>
      <c r="L143" s="91" t="str">
        <f t="shared" si="17"/>
        <v/>
      </c>
      <c r="M143" s="178" t="str">
        <f t="shared" si="18"/>
        <v/>
      </c>
      <c r="N143" s="179"/>
      <c r="O143" s="91" t="str">
        <f t="shared" si="19"/>
        <v/>
      </c>
      <c r="P143" s="91" t="str">
        <f>IF(C143="","",IF(AND(COUNTIF(Tbl_ValoresAdjudicados[Id_Unico_Contrato],AdicionarInsumo_Contrato!C143)=0,COUNTIF($C$11:$C$161,AdicionarInsumo_Contrato!C143)=1),1,0))</f>
        <v/>
      </c>
      <c r="Q143" s="91" t="str">
        <f t="shared" si="20"/>
        <v/>
      </c>
      <c r="R143" s="93"/>
      <c r="S143" s="93"/>
      <c r="T143" s="88"/>
      <c r="U143" s="110"/>
      <c r="V143" s="111"/>
      <c r="W143" s="103"/>
      <c r="X143" s="112"/>
      <c r="Y143" s="103"/>
      <c r="Z143" s="91"/>
      <c r="AA143" s="106"/>
      <c r="AB143" s="106"/>
      <c r="AC143" s="106"/>
      <c r="AE143" s="87"/>
    </row>
    <row r="144" spans="2:31" s="92" customFormat="1" ht="24" customHeight="1" x14ac:dyDescent="0.2">
      <c r="B144" s="27" t="str">
        <f>IF(C144="","",MAX($B$8:$B143)+1)</f>
        <v/>
      </c>
      <c r="C144" s="93" t="str">
        <f t="shared" si="14"/>
        <v/>
      </c>
      <c r="D144" s="88" t="str">
        <f>IF(E144="","",VLOOKUP(E144,Tbl_Insumos_Alquiler_Equipo[[Descripcion_insumo]:[Cod_Insumo]],3,FALSE))</f>
        <v/>
      </c>
      <c r="E144" s="29"/>
      <c r="F144" s="53" t="str">
        <f>IF(E144="","",VLOOKUP(E144,Tbl_Insumos_Alquiler_Equipo[[Descripcion_insumo]:[Cod_Insumo]],2,FALSE))</f>
        <v/>
      </c>
      <c r="G144" s="103" t="str">
        <f t="shared" si="15"/>
        <v/>
      </c>
      <c r="H144" s="120"/>
      <c r="I144" s="121"/>
      <c r="J144" s="122"/>
      <c r="K144" s="104" t="str">
        <f t="shared" si="16"/>
        <v/>
      </c>
      <c r="L144" s="91" t="str">
        <f t="shared" si="17"/>
        <v/>
      </c>
      <c r="M144" s="178" t="str">
        <f t="shared" si="18"/>
        <v/>
      </c>
      <c r="N144" s="179"/>
      <c r="O144" s="91" t="str">
        <f t="shared" si="19"/>
        <v/>
      </c>
      <c r="P144" s="91" t="str">
        <f>IF(C144="","",IF(AND(COUNTIF(Tbl_ValoresAdjudicados[Id_Unico_Contrato],AdicionarInsumo_Contrato!C144)=0,COUNTIF($C$11:$C$161,AdicionarInsumo_Contrato!C144)=1),1,0))</f>
        <v/>
      </c>
      <c r="Q144" s="91" t="str">
        <f t="shared" si="20"/>
        <v/>
      </c>
      <c r="R144" s="93"/>
      <c r="S144" s="93"/>
      <c r="T144" s="88"/>
      <c r="U144" s="110"/>
      <c r="V144" s="111"/>
      <c r="W144" s="103"/>
      <c r="X144" s="112"/>
      <c r="Y144" s="103"/>
      <c r="Z144" s="91"/>
      <c r="AA144" s="106"/>
      <c r="AB144" s="106"/>
      <c r="AC144" s="106"/>
      <c r="AE144" s="87"/>
    </row>
    <row r="145" spans="2:31" s="92" customFormat="1" ht="24" customHeight="1" x14ac:dyDescent="0.2">
      <c r="B145" s="27" t="str">
        <f>IF(C145="","",MAX($B$8:$B144)+1)</f>
        <v/>
      </c>
      <c r="C145" s="93" t="str">
        <f t="shared" si="14"/>
        <v/>
      </c>
      <c r="D145" s="88" t="str">
        <f>IF(E145="","",VLOOKUP(E145,Tbl_Insumos_Alquiler_Equipo[[Descripcion_insumo]:[Cod_Insumo]],3,FALSE))</f>
        <v/>
      </c>
      <c r="E145" s="29"/>
      <c r="F145" s="53" t="str">
        <f>IF(E145="","",VLOOKUP(E145,Tbl_Insumos_Alquiler_Equipo[[Descripcion_insumo]:[Cod_Insumo]],2,FALSE))</f>
        <v/>
      </c>
      <c r="G145" s="103" t="str">
        <f t="shared" si="15"/>
        <v/>
      </c>
      <c r="H145" s="120"/>
      <c r="I145" s="121"/>
      <c r="J145" s="122"/>
      <c r="K145" s="104" t="str">
        <f t="shared" si="16"/>
        <v/>
      </c>
      <c r="L145" s="91" t="str">
        <f t="shared" si="17"/>
        <v/>
      </c>
      <c r="M145" s="178" t="str">
        <f t="shared" si="18"/>
        <v/>
      </c>
      <c r="N145" s="179"/>
      <c r="O145" s="91" t="str">
        <f t="shared" si="19"/>
        <v/>
      </c>
      <c r="P145" s="91" t="str">
        <f>IF(C145="","",IF(AND(COUNTIF(Tbl_ValoresAdjudicados[Id_Unico_Contrato],AdicionarInsumo_Contrato!C145)=0,COUNTIF($C$11:$C$161,AdicionarInsumo_Contrato!C145)=1),1,0))</f>
        <v/>
      </c>
      <c r="Q145" s="91" t="str">
        <f t="shared" si="20"/>
        <v/>
      </c>
      <c r="R145" s="93"/>
      <c r="S145" s="93"/>
      <c r="T145" s="88"/>
      <c r="U145" s="110"/>
      <c r="V145" s="111"/>
      <c r="W145" s="103"/>
      <c r="X145" s="112"/>
      <c r="Y145" s="103"/>
      <c r="Z145" s="91"/>
      <c r="AA145" s="106"/>
      <c r="AB145" s="106"/>
      <c r="AC145" s="106"/>
      <c r="AE145" s="87"/>
    </row>
    <row r="146" spans="2:31" s="92" customFormat="1" ht="24" customHeight="1" x14ac:dyDescent="0.2">
      <c r="B146" s="27" t="str">
        <f>IF(C146="","",MAX($B$8:$B145)+1)</f>
        <v/>
      </c>
      <c r="C146" s="93" t="str">
        <f t="shared" si="14"/>
        <v/>
      </c>
      <c r="D146" s="88" t="str">
        <f>IF(E146="","",VLOOKUP(E146,Tbl_Insumos_Alquiler_Equipo[[Descripcion_insumo]:[Cod_Insumo]],3,FALSE))</f>
        <v/>
      </c>
      <c r="E146" s="29"/>
      <c r="F146" s="53" t="str">
        <f>IF(E146="","",VLOOKUP(E146,Tbl_Insumos_Alquiler_Equipo[[Descripcion_insumo]:[Cod_Insumo]],2,FALSE))</f>
        <v/>
      </c>
      <c r="G146" s="103" t="str">
        <f t="shared" si="15"/>
        <v/>
      </c>
      <c r="H146" s="120"/>
      <c r="I146" s="121"/>
      <c r="J146" s="122"/>
      <c r="K146" s="104" t="str">
        <f t="shared" si="16"/>
        <v/>
      </c>
      <c r="L146" s="91" t="str">
        <f t="shared" si="17"/>
        <v/>
      </c>
      <c r="M146" s="178" t="str">
        <f t="shared" si="18"/>
        <v/>
      </c>
      <c r="N146" s="179"/>
      <c r="O146" s="91" t="str">
        <f t="shared" si="19"/>
        <v/>
      </c>
      <c r="P146" s="91" t="str">
        <f>IF(C146="","",IF(AND(COUNTIF(Tbl_ValoresAdjudicados[Id_Unico_Contrato],AdicionarInsumo_Contrato!C146)=0,COUNTIF($C$11:$C$161,AdicionarInsumo_Contrato!C146)=1),1,0))</f>
        <v/>
      </c>
      <c r="Q146" s="91" t="str">
        <f t="shared" si="20"/>
        <v/>
      </c>
      <c r="R146" s="93"/>
      <c r="S146" s="93"/>
      <c r="T146" s="88"/>
      <c r="U146" s="110"/>
      <c r="V146" s="111"/>
      <c r="W146" s="103"/>
      <c r="X146" s="112"/>
      <c r="Y146" s="103"/>
      <c r="Z146" s="91"/>
      <c r="AA146" s="106"/>
      <c r="AB146" s="106"/>
      <c r="AC146" s="106"/>
      <c r="AE146" s="87"/>
    </row>
    <row r="147" spans="2:31" s="92" customFormat="1" ht="24" customHeight="1" x14ac:dyDescent="0.2">
      <c r="B147" s="27" t="str">
        <f>IF(C147="","",MAX($B$8:$B146)+1)</f>
        <v/>
      </c>
      <c r="C147" s="93" t="str">
        <f t="shared" si="14"/>
        <v/>
      </c>
      <c r="D147" s="88" t="str">
        <f>IF(E147="","",VLOOKUP(E147,Tbl_Insumos_Alquiler_Equipo[[Descripcion_insumo]:[Cod_Insumo]],3,FALSE))</f>
        <v/>
      </c>
      <c r="E147" s="29"/>
      <c r="F147" s="53" t="str">
        <f>IF(E147="","",VLOOKUP(E147,Tbl_Insumos_Alquiler_Equipo[[Descripcion_insumo]:[Cod_Insumo]],2,FALSE))</f>
        <v/>
      </c>
      <c r="G147" s="103" t="str">
        <f t="shared" si="15"/>
        <v/>
      </c>
      <c r="H147" s="120"/>
      <c r="I147" s="121"/>
      <c r="J147" s="122"/>
      <c r="K147" s="104" t="str">
        <f t="shared" si="16"/>
        <v/>
      </c>
      <c r="L147" s="91" t="str">
        <f t="shared" si="17"/>
        <v/>
      </c>
      <c r="M147" s="178" t="str">
        <f t="shared" si="18"/>
        <v/>
      </c>
      <c r="N147" s="179"/>
      <c r="O147" s="91" t="str">
        <f t="shared" si="19"/>
        <v/>
      </c>
      <c r="P147" s="91" t="str">
        <f>IF(C147="","",IF(AND(COUNTIF(Tbl_ValoresAdjudicados[Id_Unico_Contrato],AdicionarInsumo_Contrato!C147)=0,COUNTIF($C$11:$C$161,AdicionarInsumo_Contrato!C147)=1),1,0))</f>
        <v/>
      </c>
      <c r="Q147" s="91" t="str">
        <f t="shared" si="20"/>
        <v/>
      </c>
      <c r="R147" s="93"/>
      <c r="S147" s="93"/>
      <c r="T147" s="88"/>
      <c r="U147" s="110"/>
      <c r="V147" s="111"/>
      <c r="W147" s="103"/>
      <c r="X147" s="112"/>
      <c r="Y147" s="103"/>
      <c r="Z147" s="91"/>
      <c r="AA147" s="106"/>
      <c r="AB147" s="106"/>
      <c r="AC147" s="106"/>
      <c r="AE147" s="87"/>
    </row>
    <row r="148" spans="2:31" s="92" customFormat="1" ht="24" customHeight="1" x14ac:dyDescent="0.2">
      <c r="B148" s="27" t="str">
        <f>IF(C148="","",MAX($B$8:$B147)+1)</f>
        <v/>
      </c>
      <c r="C148" s="93" t="str">
        <f t="shared" si="14"/>
        <v/>
      </c>
      <c r="D148" s="88" t="str">
        <f>IF(E148="","",VLOOKUP(E148,Tbl_Insumos_Alquiler_Equipo[[Descripcion_insumo]:[Cod_Insumo]],3,FALSE))</f>
        <v/>
      </c>
      <c r="E148" s="29"/>
      <c r="F148" s="53" t="str">
        <f>IF(E148="","",VLOOKUP(E148,Tbl_Insumos_Alquiler_Equipo[[Descripcion_insumo]:[Cod_Insumo]],2,FALSE))</f>
        <v/>
      </c>
      <c r="G148" s="103" t="str">
        <f t="shared" si="15"/>
        <v/>
      </c>
      <c r="H148" s="120"/>
      <c r="I148" s="121"/>
      <c r="J148" s="122"/>
      <c r="K148" s="104" t="str">
        <f t="shared" si="16"/>
        <v/>
      </c>
      <c r="L148" s="91" t="str">
        <f t="shared" si="17"/>
        <v/>
      </c>
      <c r="M148" s="178" t="str">
        <f t="shared" si="18"/>
        <v/>
      </c>
      <c r="N148" s="179"/>
      <c r="O148" s="91" t="str">
        <f t="shared" si="19"/>
        <v/>
      </c>
      <c r="P148" s="91" t="str">
        <f>IF(C148="","",IF(AND(COUNTIF(Tbl_ValoresAdjudicados[Id_Unico_Contrato],AdicionarInsumo_Contrato!C148)=0,COUNTIF($C$11:$C$161,AdicionarInsumo_Contrato!C148)=1),1,0))</f>
        <v/>
      </c>
      <c r="Q148" s="91" t="str">
        <f t="shared" si="20"/>
        <v/>
      </c>
      <c r="R148" s="93"/>
      <c r="S148" s="93"/>
      <c r="T148" s="88"/>
      <c r="U148" s="110"/>
      <c r="V148" s="111"/>
      <c r="W148" s="103"/>
      <c r="X148" s="112"/>
      <c r="Y148" s="103"/>
      <c r="Z148" s="91"/>
      <c r="AA148" s="106"/>
      <c r="AB148" s="106"/>
      <c r="AC148" s="106"/>
      <c r="AE148" s="87"/>
    </row>
    <row r="149" spans="2:31" s="92" customFormat="1" ht="24" customHeight="1" x14ac:dyDescent="0.2">
      <c r="B149" s="27" t="str">
        <f>IF(C149="","",MAX($B$8:$B148)+1)</f>
        <v/>
      </c>
      <c r="C149" s="93" t="str">
        <f t="shared" si="14"/>
        <v/>
      </c>
      <c r="D149" s="88" t="str">
        <f>IF(E149="","",VLOOKUP(E149,Tbl_Insumos_Alquiler_Equipo[[Descripcion_insumo]:[Cod_Insumo]],3,FALSE))</f>
        <v/>
      </c>
      <c r="E149" s="29"/>
      <c r="F149" s="53" t="str">
        <f>IF(E149="","",VLOOKUP(E149,Tbl_Insumos_Alquiler_Equipo[[Descripcion_insumo]:[Cod_Insumo]],2,FALSE))</f>
        <v/>
      </c>
      <c r="G149" s="103" t="str">
        <f t="shared" si="15"/>
        <v/>
      </c>
      <c r="H149" s="120"/>
      <c r="I149" s="121"/>
      <c r="J149" s="122"/>
      <c r="K149" s="104" t="str">
        <f t="shared" si="16"/>
        <v/>
      </c>
      <c r="L149" s="91" t="str">
        <f t="shared" si="17"/>
        <v/>
      </c>
      <c r="M149" s="178" t="str">
        <f t="shared" si="18"/>
        <v/>
      </c>
      <c r="N149" s="179"/>
      <c r="O149" s="91" t="str">
        <f t="shared" si="19"/>
        <v/>
      </c>
      <c r="P149" s="91" t="str">
        <f>IF(C149="","",IF(AND(COUNTIF(Tbl_ValoresAdjudicados[Id_Unico_Contrato],AdicionarInsumo_Contrato!C149)=0,COUNTIF($C$11:$C$161,AdicionarInsumo_Contrato!C149)=1),1,0))</f>
        <v/>
      </c>
      <c r="Q149" s="91" t="str">
        <f t="shared" si="20"/>
        <v/>
      </c>
      <c r="R149" s="93"/>
      <c r="S149" s="93"/>
      <c r="T149" s="88"/>
      <c r="U149" s="110"/>
      <c r="V149" s="111"/>
      <c r="W149" s="103"/>
      <c r="X149" s="112"/>
      <c r="Y149" s="103"/>
      <c r="Z149" s="91"/>
      <c r="AA149" s="106"/>
      <c r="AB149" s="106"/>
      <c r="AC149" s="106"/>
      <c r="AE149" s="87"/>
    </row>
    <row r="150" spans="2:31" s="92" customFormat="1" ht="24" customHeight="1" x14ac:dyDescent="0.2">
      <c r="B150" s="27" t="str">
        <f>IF(C150="","",MAX($B$8:$B149)+1)</f>
        <v/>
      </c>
      <c r="C150" s="93" t="str">
        <f t="shared" si="14"/>
        <v/>
      </c>
      <c r="D150" s="88" t="str">
        <f>IF(E150="","",VLOOKUP(E150,Tbl_Insumos_Alquiler_Equipo[[Descripcion_insumo]:[Cod_Insumo]],3,FALSE))</f>
        <v/>
      </c>
      <c r="E150" s="29"/>
      <c r="F150" s="53" t="str">
        <f>IF(E150="","",VLOOKUP(E150,Tbl_Insumos_Alquiler_Equipo[[Descripcion_insumo]:[Cod_Insumo]],2,FALSE))</f>
        <v/>
      </c>
      <c r="G150" s="103" t="str">
        <f t="shared" si="15"/>
        <v/>
      </c>
      <c r="H150" s="120"/>
      <c r="I150" s="121"/>
      <c r="J150" s="122"/>
      <c r="K150" s="104" t="str">
        <f t="shared" si="16"/>
        <v/>
      </c>
      <c r="L150" s="91" t="str">
        <f t="shared" si="17"/>
        <v/>
      </c>
      <c r="M150" s="178" t="str">
        <f t="shared" si="18"/>
        <v/>
      </c>
      <c r="N150" s="179"/>
      <c r="O150" s="91" t="str">
        <f t="shared" si="19"/>
        <v/>
      </c>
      <c r="P150" s="91" t="str">
        <f>IF(C150="","",IF(AND(COUNTIF(Tbl_ValoresAdjudicados[Id_Unico_Contrato],AdicionarInsumo_Contrato!C150)=0,COUNTIF($C$11:$C$161,AdicionarInsumo_Contrato!C150)=1),1,0))</f>
        <v/>
      </c>
      <c r="Q150" s="91" t="str">
        <f t="shared" si="20"/>
        <v/>
      </c>
      <c r="R150" s="93"/>
      <c r="S150" s="93"/>
      <c r="T150" s="88"/>
      <c r="U150" s="110"/>
      <c r="V150" s="111"/>
      <c r="W150" s="103"/>
      <c r="X150" s="112"/>
      <c r="Y150" s="103"/>
      <c r="Z150" s="91"/>
      <c r="AA150" s="106"/>
      <c r="AB150" s="106"/>
      <c r="AC150" s="106"/>
      <c r="AE150" s="87"/>
    </row>
    <row r="151" spans="2:31" s="92" customFormat="1" ht="24" customHeight="1" x14ac:dyDescent="0.2">
      <c r="B151" s="27" t="str">
        <f>IF(C151="","",MAX($B$8:$B150)+1)</f>
        <v/>
      </c>
      <c r="C151" s="93" t="str">
        <f t="shared" si="14"/>
        <v/>
      </c>
      <c r="D151" s="88" t="str">
        <f>IF(E151="","",VLOOKUP(E151,Tbl_Insumos_Alquiler_Equipo[[Descripcion_insumo]:[Cod_Insumo]],3,FALSE))</f>
        <v/>
      </c>
      <c r="E151" s="29"/>
      <c r="F151" s="53" t="str">
        <f>IF(E151="","",VLOOKUP(E151,Tbl_Insumos_Alquiler_Equipo[[Descripcion_insumo]:[Cod_Insumo]],2,FALSE))</f>
        <v/>
      </c>
      <c r="G151" s="103" t="str">
        <f t="shared" si="15"/>
        <v/>
      </c>
      <c r="H151" s="120"/>
      <c r="I151" s="121"/>
      <c r="J151" s="122"/>
      <c r="K151" s="104" t="str">
        <f t="shared" si="16"/>
        <v/>
      </c>
      <c r="L151" s="91" t="str">
        <f t="shared" si="17"/>
        <v/>
      </c>
      <c r="M151" s="178" t="str">
        <f t="shared" si="18"/>
        <v/>
      </c>
      <c r="N151" s="179"/>
      <c r="O151" s="91" t="str">
        <f t="shared" si="19"/>
        <v/>
      </c>
      <c r="P151" s="91" t="str">
        <f>IF(C151="","",IF(AND(COUNTIF(Tbl_ValoresAdjudicados[Id_Unico_Contrato],AdicionarInsumo_Contrato!C151)=0,COUNTIF($C$11:$C$161,AdicionarInsumo_Contrato!C151)=1),1,0))</f>
        <v/>
      </c>
      <c r="Q151" s="91" t="str">
        <f t="shared" si="20"/>
        <v/>
      </c>
      <c r="R151" s="93"/>
      <c r="S151" s="93"/>
      <c r="T151" s="88"/>
      <c r="U151" s="110"/>
      <c r="V151" s="111"/>
      <c r="W151" s="103"/>
      <c r="X151" s="112"/>
      <c r="Y151" s="103"/>
      <c r="Z151" s="91"/>
      <c r="AA151" s="106"/>
      <c r="AB151" s="106"/>
      <c r="AC151" s="106"/>
      <c r="AE151" s="87"/>
    </row>
    <row r="152" spans="2:31" s="92" customFormat="1" ht="24" customHeight="1" x14ac:dyDescent="0.2">
      <c r="B152" s="27" t="str">
        <f>IF(C152="","",MAX($B$8:$B151)+1)</f>
        <v/>
      </c>
      <c r="C152" s="93" t="str">
        <f t="shared" si="14"/>
        <v/>
      </c>
      <c r="D152" s="88" t="str">
        <f>IF(E152="","",VLOOKUP(E152,Tbl_Insumos_Alquiler_Equipo[[Descripcion_insumo]:[Cod_Insumo]],3,FALSE))</f>
        <v/>
      </c>
      <c r="E152" s="29"/>
      <c r="F152" s="53" t="str">
        <f>IF(E152="","",VLOOKUP(E152,Tbl_Insumos_Alquiler_Equipo[[Descripcion_insumo]:[Cod_Insumo]],2,FALSE))</f>
        <v/>
      </c>
      <c r="G152" s="103" t="str">
        <f t="shared" si="15"/>
        <v/>
      </c>
      <c r="H152" s="120"/>
      <c r="I152" s="121"/>
      <c r="J152" s="122"/>
      <c r="K152" s="104" t="str">
        <f t="shared" si="16"/>
        <v/>
      </c>
      <c r="L152" s="91" t="str">
        <f t="shared" si="17"/>
        <v/>
      </c>
      <c r="M152" s="178" t="str">
        <f t="shared" si="18"/>
        <v/>
      </c>
      <c r="N152" s="179"/>
      <c r="O152" s="91" t="str">
        <f t="shared" si="19"/>
        <v/>
      </c>
      <c r="P152" s="91" t="str">
        <f>IF(C152="","",IF(AND(COUNTIF(Tbl_ValoresAdjudicados[Id_Unico_Contrato],AdicionarInsumo_Contrato!C152)=0,COUNTIF($C$11:$C$161,AdicionarInsumo_Contrato!C152)=1),1,0))</f>
        <v/>
      </c>
      <c r="Q152" s="91" t="str">
        <f t="shared" si="20"/>
        <v/>
      </c>
      <c r="R152" s="93"/>
      <c r="S152" s="93"/>
      <c r="T152" s="88"/>
      <c r="U152" s="110"/>
      <c r="V152" s="111"/>
      <c r="W152" s="103"/>
      <c r="X152" s="112"/>
      <c r="Y152" s="103"/>
      <c r="Z152" s="91"/>
      <c r="AA152" s="106"/>
      <c r="AB152" s="106"/>
      <c r="AC152" s="106"/>
      <c r="AE152" s="87"/>
    </row>
    <row r="153" spans="2:31" s="92" customFormat="1" ht="24" customHeight="1" x14ac:dyDescent="0.2">
      <c r="B153" s="27" t="str">
        <f>IF(C153="","",MAX($B$8:$B152)+1)</f>
        <v/>
      </c>
      <c r="C153" s="93" t="str">
        <f t="shared" si="14"/>
        <v/>
      </c>
      <c r="D153" s="88" t="str">
        <f>IF(E153="","",VLOOKUP(E153,Tbl_Insumos_Alquiler_Equipo[[Descripcion_insumo]:[Cod_Insumo]],3,FALSE))</f>
        <v/>
      </c>
      <c r="E153" s="29"/>
      <c r="F153" s="53" t="str">
        <f>IF(E153="","",VLOOKUP(E153,Tbl_Insumos_Alquiler_Equipo[[Descripcion_insumo]:[Cod_Insumo]],2,FALSE))</f>
        <v/>
      </c>
      <c r="G153" s="103" t="str">
        <f t="shared" si="15"/>
        <v/>
      </c>
      <c r="H153" s="120"/>
      <c r="I153" s="121"/>
      <c r="J153" s="122"/>
      <c r="K153" s="104" t="str">
        <f t="shared" si="16"/>
        <v/>
      </c>
      <c r="L153" s="91" t="str">
        <f t="shared" si="17"/>
        <v/>
      </c>
      <c r="M153" s="178" t="str">
        <f t="shared" si="18"/>
        <v/>
      </c>
      <c r="N153" s="179"/>
      <c r="O153" s="91" t="str">
        <f t="shared" si="19"/>
        <v/>
      </c>
      <c r="P153" s="91" t="str">
        <f>IF(C153="","",IF(AND(COUNTIF(Tbl_ValoresAdjudicados[Id_Unico_Contrato],AdicionarInsumo_Contrato!C153)=0,COUNTIF($C$11:$C$161,AdicionarInsumo_Contrato!C153)=1),1,0))</f>
        <v/>
      </c>
      <c r="Q153" s="91" t="str">
        <f t="shared" si="20"/>
        <v/>
      </c>
      <c r="R153" s="93"/>
      <c r="S153" s="93"/>
      <c r="T153" s="88"/>
      <c r="U153" s="110"/>
      <c r="V153" s="111"/>
      <c r="W153" s="103"/>
      <c r="X153" s="112"/>
      <c r="Y153" s="103"/>
      <c r="Z153" s="91"/>
      <c r="AA153" s="106"/>
      <c r="AB153" s="106"/>
      <c r="AC153" s="106"/>
      <c r="AE153" s="87"/>
    </row>
    <row r="154" spans="2:31" s="92" customFormat="1" ht="24" customHeight="1" x14ac:dyDescent="0.2">
      <c r="B154" s="27" t="str">
        <f>IF(C154="","",MAX($B$8:$B153)+1)</f>
        <v/>
      </c>
      <c r="C154" s="93" t="str">
        <f t="shared" si="14"/>
        <v/>
      </c>
      <c r="D154" s="88" t="str">
        <f>IF(E154="","",VLOOKUP(E154,Tbl_Insumos_Alquiler_Equipo[[Descripcion_insumo]:[Cod_Insumo]],3,FALSE))</f>
        <v/>
      </c>
      <c r="E154" s="29"/>
      <c r="F154" s="53" t="str">
        <f>IF(E154="","",VLOOKUP(E154,Tbl_Insumos_Alquiler_Equipo[[Descripcion_insumo]:[Cod_Insumo]],2,FALSE))</f>
        <v/>
      </c>
      <c r="G154" s="103" t="str">
        <f t="shared" si="15"/>
        <v/>
      </c>
      <c r="H154" s="120"/>
      <c r="I154" s="121"/>
      <c r="J154" s="122"/>
      <c r="K154" s="104" t="str">
        <f t="shared" si="16"/>
        <v/>
      </c>
      <c r="L154" s="91" t="str">
        <f t="shared" si="17"/>
        <v/>
      </c>
      <c r="M154" s="178" t="str">
        <f t="shared" si="18"/>
        <v/>
      </c>
      <c r="N154" s="179"/>
      <c r="O154" s="91" t="str">
        <f t="shared" si="19"/>
        <v/>
      </c>
      <c r="P154" s="91" t="str">
        <f>IF(C154="","",IF(AND(COUNTIF(Tbl_ValoresAdjudicados[Id_Unico_Contrato],AdicionarInsumo_Contrato!C154)=0,COUNTIF($C$11:$C$161,AdicionarInsumo_Contrato!C154)=1),1,0))</f>
        <v/>
      </c>
      <c r="Q154" s="91" t="str">
        <f t="shared" si="20"/>
        <v/>
      </c>
      <c r="R154" s="93"/>
      <c r="S154" s="93"/>
      <c r="T154" s="88"/>
      <c r="U154" s="110"/>
      <c r="V154" s="111"/>
      <c r="W154" s="103"/>
      <c r="X154" s="112"/>
      <c r="Y154" s="103"/>
      <c r="Z154" s="91"/>
      <c r="AA154" s="106"/>
      <c r="AB154" s="106"/>
      <c r="AC154" s="106"/>
      <c r="AE154" s="87"/>
    </row>
    <row r="155" spans="2:31" s="92" customFormat="1" ht="24" customHeight="1" x14ac:dyDescent="0.2">
      <c r="B155" s="27" t="str">
        <f>IF(C155="","",MAX($B$8:$B154)+1)</f>
        <v/>
      </c>
      <c r="C155" s="93" t="str">
        <f t="shared" si="14"/>
        <v/>
      </c>
      <c r="D155" s="88" t="str">
        <f>IF(E155="","",VLOOKUP(E155,Tbl_Insumos_Alquiler_Equipo[[Descripcion_insumo]:[Cod_Insumo]],3,FALSE))</f>
        <v/>
      </c>
      <c r="E155" s="29"/>
      <c r="F155" s="53" t="str">
        <f>IF(E155="","",VLOOKUP(E155,Tbl_Insumos_Alquiler_Equipo[[Descripcion_insumo]:[Cod_Insumo]],2,FALSE))</f>
        <v/>
      </c>
      <c r="G155" s="103" t="str">
        <f t="shared" si="15"/>
        <v/>
      </c>
      <c r="H155" s="120"/>
      <c r="I155" s="121"/>
      <c r="J155" s="122"/>
      <c r="K155" s="104" t="str">
        <f t="shared" si="16"/>
        <v/>
      </c>
      <c r="L155" s="91" t="str">
        <f t="shared" si="17"/>
        <v/>
      </c>
      <c r="M155" s="178" t="str">
        <f t="shared" si="18"/>
        <v/>
      </c>
      <c r="N155" s="179"/>
      <c r="O155" s="91" t="str">
        <f t="shared" si="19"/>
        <v/>
      </c>
      <c r="P155" s="91" t="str">
        <f>IF(C155="","",IF(AND(COUNTIF(Tbl_ValoresAdjudicados[Id_Unico_Contrato],AdicionarInsumo_Contrato!C155)=0,COUNTIF($C$11:$C$161,AdicionarInsumo_Contrato!C155)=1),1,0))</f>
        <v/>
      </c>
      <c r="Q155" s="91" t="str">
        <f t="shared" si="20"/>
        <v/>
      </c>
      <c r="R155" s="93"/>
      <c r="S155" s="93"/>
      <c r="T155" s="88"/>
      <c r="U155" s="110"/>
      <c r="V155" s="111"/>
      <c r="W155" s="103"/>
      <c r="X155" s="112"/>
      <c r="Y155" s="103"/>
      <c r="Z155" s="91"/>
      <c r="AA155" s="106"/>
      <c r="AB155" s="106"/>
      <c r="AC155" s="106"/>
      <c r="AE155" s="87"/>
    </row>
    <row r="156" spans="2:31" s="92" customFormat="1" ht="24" customHeight="1" x14ac:dyDescent="0.2">
      <c r="B156" s="27" t="str">
        <f>IF(C156="","",MAX($B$8:$B155)+1)</f>
        <v/>
      </c>
      <c r="C156" s="93" t="str">
        <f t="shared" si="14"/>
        <v/>
      </c>
      <c r="D156" s="88" t="str">
        <f>IF(E156="","",VLOOKUP(E156,Tbl_Insumos_Alquiler_Equipo[[Descripcion_insumo]:[Cod_Insumo]],3,FALSE))</f>
        <v/>
      </c>
      <c r="E156" s="29"/>
      <c r="F156" s="53" t="str">
        <f>IF(E156="","",VLOOKUP(E156,Tbl_Insumos_Alquiler_Equipo[[Descripcion_insumo]:[Cod_Insumo]],2,FALSE))</f>
        <v/>
      </c>
      <c r="G156" s="103" t="str">
        <f t="shared" si="15"/>
        <v/>
      </c>
      <c r="H156" s="120"/>
      <c r="I156" s="121"/>
      <c r="J156" s="122"/>
      <c r="K156" s="104" t="str">
        <f t="shared" si="16"/>
        <v/>
      </c>
      <c r="L156" s="91" t="str">
        <f t="shared" si="17"/>
        <v/>
      </c>
      <c r="M156" s="178" t="str">
        <f t="shared" si="18"/>
        <v/>
      </c>
      <c r="N156" s="179"/>
      <c r="O156" s="91" t="str">
        <f t="shared" si="19"/>
        <v/>
      </c>
      <c r="P156" s="91" t="str">
        <f>IF(C156="","",IF(AND(COUNTIF(Tbl_ValoresAdjudicados[Id_Unico_Contrato],AdicionarInsumo_Contrato!C156)=0,COUNTIF($C$11:$C$161,AdicionarInsumo_Contrato!C156)=1),1,0))</f>
        <v/>
      </c>
      <c r="Q156" s="91" t="str">
        <f t="shared" si="20"/>
        <v/>
      </c>
      <c r="R156" s="93"/>
      <c r="S156" s="93"/>
      <c r="T156" s="88"/>
      <c r="U156" s="110"/>
      <c r="V156" s="111"/>
      <c r="W156" s="103"/>
      <c r="X156" s="112"/>
      <c r="Y156" s="103"/>
      <c r="Z156" s="91"/>
      <c r="AA156" s="106"/>
      <c r="AB156" s="106"/>
      <c r="AC156" s="106"/>
      <c r="AE156" s="87"/>
    </row>
    <row r="157" spans="2:31" s="92" customFormat="1" ht="24" customHeight="1" x14ac:dyDescent="0.2">
      <c r="B157" s="27" t="str">
        <f>IF(C157="","",MAX($B$8:$B156)+1)</f>
        <v/>
      </c>
      <c r="C157" s="93" t="str">
        <f t="shared" si="14"/>
        <v/>
      </c>
      <c r="D157" s="88" t="str">
        <f>IF(E157="","",VLOOKUP(E157,Tbl_Insumos_Alquiler_Equipo[[Descripcion_insumo]:[Cod_Insumo]],3,FALSE))</f>
        <v/>
      </c>
      <c r="E157" s="29"/>
      <c r="F157" s="53" t="str">
        <f>IF(E157="","",VLOOKUP(E157,Tbl_Insumos_Alquiler_Equipo[[Descripcion_insumo]:[Cod_Insumo]],2,FALSE))</f>
        <v/>
      </c>
      <c r="G157" s="103" t="str">
        <f t="shared" si="15"/>
        <v/>
      </c>
      <c r="H157" s="120"/>
      <c r="I157" s="121"/>
      <c r="J157" s="122"/>
      <c r="K157" s="104" t="str">
        <f t="shared" si="16"/>
        <v/>
      </c>
      <c r="L157" s="91" t="str">
        <f t="shared" si="17"/>
        <v/>
      </c>
      <c r="M157" s="178" t="str">
        <f t="shared" si="18"/>
        <v/>
      </c>
      <c r="N157" s="179"/>
      <c r="O157" s="91" t="str">
        <f t="shared" si="19"/>
        <v/>
      </c>
      <c r="P157" s="91" t="str">
        <f>IF(C157="","",IF(AND(COUNTIF(Tbl_ValoresAdjudicados[Id_Unico_Contrato],AdicionarInsumo_Contrato!C157)=0,COUNTIF($C$11:$C$161,AdicionarInsumo_Contrato!C157)=1),1,0))</f>
        <v/>
      </c>
      <c r="Q157" s="91" t="str">
        <f t="shared" si="20"/>
        <v/>
      </c>
      <c r="R157" s="93"/>
      <c r="S157" s="93"/>
      <c r="T157" s="88"/>
      <c r="U157" s="110"/>
      <c r="V157" s="111"/>
      <c r="W157" s="103"/>
      <c r="X157" s="112"/>
      <c r="Y157" s="103"/>
      <c r="Z157" s="91"/>
      <c r="AA157" s="106"/>
      <c r="AB157" s="106"/>
      <c r="AC157" s="106"/>
      <c r="AE157" s="87"/>
    </row>
    <row r="158" spans="2:31" s="92" customFormat="1" ht="24" customHeight="1" x14ac:dyDescent="0.2">
      <c r="B158" s="27" t="str">
        <f>IF(C158="","",MAX($B$8:$B157)+1)</f>
        <v/>
      </c>
      <c r="C158" s="93" t="str">
        <f t="shared" si="14"/>
        <v/>
      </c>
      <c r="D158" s="88" t="str">
        <f>IF(E158="","",VLOOKUP(E158,Tbl_Insumos_Alquiler_Equipo[[Descripcion_insumo]:[Cod_Insumo]],3,FALSE))</f>
        <v/>
      </c>
      <c r="E158" s="29"/>
      <c r="F158" s="53" t="str">
        <f>IF(E158="","",VLOOKUP(E158,Tbl_Insumos_Alquiler_Equipo[[Descripcion_insumo]:[Cod_Insumo]],2,FALSE))</f>
        <v/>
      </c>
      <c r="G158" s="103" t="str">
        <f t="shared" si="15"/>
        <v/>
      </c>
      <c r="H158" s="120"/>
      <c r="I158" s="121"/>
      <c r="J158" s="122"/>
      <c r="K158" s="104" t="str">
        <f t="shared" si="16"/>
        <v/>
      </c>
      <c r="L158" s="91" t="str">
        <f t="shared" si="17"/>
        <v/>
      </c>
      <c r="M158" s="178" t="str">
        <f t="shared" si="18"/>
        <v/>
      </c>
      <c r="N158" s="179"/>
      <c r="O158" s="91" t="str">
        <f t="shared" si="19"/>
        <v/>
      </c>
      <c r="P158" s="91" t="str">
        <f>IF(C158="","",IF(AND(COUNTIF(Tbl_ValoresAdjudicados[Id_Unico_Contrato],AdicionarInsumo_Contrato!C158)=0,COUNTIF($C$11:$C$161,AdicionarInsumo_Contrato!C158)=1),1,0))</f>
        <v/>
      </c>
      <c r="Q158" s="91" t="str">
        <f t="shared" si="20"/>
        <v/>
      </c>
      <c r="R158" s="93"/>
      <c r="S158" s="93"/>
      <c r="T158" s="88"/>
      <c r="U158" s="110"/>
      <c r="V158" s="111"/>
      <c r="W158" s="103"/>
      <c r="X158" s="112"/>
      <c r="Y158" s="103"/>
      <c r="Z158" s="91"/>
      <c r="AA158" s="106"/>
      <c r="AB158" s="106"/>
      <c r="AC158" s="106"/>
      <c r="AE158" s="87"/>
    </row>
    <row r="159" spans="2:31" s="92" customFormat="1" ht="24" customHeight="1" x14ac:dyDescent="0.2">
      <c r="B159" s="27" t="str">
        <f>IF(C159="","",MAX($B$8:$B158)+1)</f>
        <v/>
      </c>
      <c r="C159" s="93" t="str">
        <f t="shared" si="14"/>
        <v/>
      </c>
      <c r="D159" s="88" t="str">
        <f>IF(E159="","",VLOOKUP(E159,Tbl_Insumos_Alquiler_Equipo[[Descripcion_insumo]:[Cod_Insumo]],3,FALSE))</f>
        <v/>
      </c>
      <c r="E159" s="29"/>
      <c r="F159" s="53" t="str">
        <f>IF(E159="","",VLOOKUP(E159,Tbl_Insumos_Alquiler_Equipo[[Descripcion_insumo]:[Cod_Insumo]],2,FALSE))</f>
        <v/>
      </c>
      <c r="G159" s="103" t="str">
        <f t="shared" si="15"/>
        <v/>
      </c>
      <c r="H159" s="120"/>
      <c r="I159" s="121"/>
      <c r="J159" s="122"/>
      <c r="K159" s="104" t="str">
        <f t="shared" si="16"/>
        <v/>
      </c>
      <c r="L159" s="91" t="str">
        <f t="shared" si="17"/>
        <v/>
      </c>
      <c r="M159" s="178" t="str">
        <f t="shared" si="18"/>
        <v/>
      </c>
      <c r="N159" s="179"/>
      <c r="O159" s="91" t="str">
        <f t="shared" si="19"/>
        <v/>
      </c>
      <c r="P159" s="91" t="str">
        <f>IF(C159="","",IF(AND(COUNTIF(Tbl_ValoresAdjudicados[Id_Unico_Contrato],AdicionarInsumo_Contrato!C159)=0,COUNTIF($C$11:$C$161,AdicionarInsumo_Contrato!C159)=1),1,0))</f>
        <v/>
      </c>
      <c r="Q159" s="91" t="str">
        <f t="shared" si="20"/>
        <v/>
      </c>
      <c r="R159" s="93"/>
      <c r="S159" s="93"/>
      <c r="T159" s="88"/>
      <c r="U159" s="110"/>
      <c r="V159" s="111"/>
      <c r="W159" s="103"/>
      <c r="X159" s="112"/>
      <c r="Y159" s="103"/>
      <c r="Z159" s="91"/>
      <c r="AA159" s="106"/>
      <c r="AB159" s="106"/>
      <c r="AC159" s="106"/>
      <c r="AE159" s="87"/>
    </row>
    <row r="160" spans="2:31" s="92" customFormat="1" ht="24" customHeight="1" x14ac:dyDescent="0.2">
      <c r="B160" s="27" t="str">
        <f>IF(C160="","",MAX($B$8:$B159)+1)</f>
        <v/>
      </c>
      <c r="C160" s="93" t="str">
        <f t="shared" si="14"/>
        <v/>
      </c>
      <c r="D160" s="88" t="str">
        <f>IF(E160="","",VLOOKUP(E160,Tbl_Insumos_Alquiler_Equipo[[Descripcion_insumo]:[Cod_Insumo]],3,FALSE))</f>
        <v/>
      </c>
      <c r="E160" s="29"/>
      <c r="F160" s="53" t="str">
        <f>IF(E160="","",VLOOKUP(E160,Tbl_Insumos_Alquiler_Equipo[[Descripcion_insumo]:[Cod_Insumo]],2,FALSE))</f>
        <v/>
      </c>
      <c r="G160" s="103" t="str">
        <f t="shared" si="15"/>
        <v/>
      </c>
      <c r="H160" s="120"/>
      <c r="I160" s="121"/>
      <c r="J160" s="122"/>
      <c r="K160" s="104" t="str">
        <f t="shared" si="16"/>
        <v/>
      </c>
      <c r="L160" s="91" t="str">
        <f t="shared" si="17"/>
        <v/>
      </c>
      <c r="M160" s="178" t="str">
        <f t="shared" si="18"/>
        <v/>
      </c>
      <c r="N160" s="179"/>
      <c r="O160" s="91" t="str">
        <f t="shared" si="19"/>
        <v/>
      </c>
      <c r="P160" s="91" t="str">
        <f>IF(C160="","",IF(AND(COUNTIF(Tbl_ValoresAdjudicados[Id_Unico_Contrato],AdicionarInsumo_Contrato!C160)=0,COUNTIF($C$11:$C$161,AdicionarInsumo_Contrato!C160)=1),1,0))</f>
        <v/>
      </c>
      <c r="Q160" s="91" t="str">
        <f t="shared" si="20"/>
        <v/>
      </c>
      <c r="R160" s="93"/>
      <c r="S160" s="93"/>
      <c r="T160" s="88"/>
      <c r="U160" s="110"/>
      <c r="V160" s="111"/>
      <c r="W160" s="103"/>
      <c r="X160" s="112"/>
      <c r="Y160" s="103"/>
      <c r="Z160" s="91"/>
      <c r="AA160" s="106"/>
      <c r="AB160" s="106"/>
      <c r="AC160" s="106"/>
      <c r="AE160" s="87"/>
    </row>
    <row r="161" spans="1:31" s="92" customFormat="1" ht="24" customHeight="1" x14ac:dyDescent="0.2">
      <c r="B161" s="27" t="str">
        <f>IF(C161="","",MAX($B$8:$B160)+1)</f>
        <v/>
      </c>
      <c r="C161" s="93" t="str">
        <f t="shared" si="14"/>
        <v/>
      </c>
      <c r="D161" s="88" t="str">
        <f>IF(E161="","",VLOOKUP(E161,Tbl_Insumos_Alquiler_Equipo[[Descripcion_insumo]:[Cod_Insumo]],3,FALSE))</f>
        <v/>
      </c>
      <c r="E161" s="29"/>
      <c r="F161" s="53" t="str">
        <f>IF(E161="","",VLOOKUP(E161,Tbl_Insumos_Alquiler_Equipo[[Descripcion_insumo]:[Cod_Insumo]],2,FALSE))</f>
        <v/>
      </c>
      <c r="G161" s="103" t="str">
        <f t="shared" si="15"/>
        <v/>
      </c>
      <c r="H161" s="120"/>
      <c r="I161" s="121"/>
      <c r="J161" s="122"/>
      <c r="K161" s="104" t="str">
        <f t="shared" si="16"/>
        <v/>
      </c>
      <c r="L161" s="91" t="str">
        <f t="shared" si="17"/>
        <v/>
      </c>
      <c r="M161" s="178" t="str">
        <f t="shared" si="18"/>
        <v/>
      </c>
      <c r="N161" s="179"/>
      <c r="O161" s="91" t="str">
        <f t="shared" si="19"/>
        <v/>
      </c>
      <c r="P161" s="91" t="str">
        <f>IF(C161="","",IF(AND(COUNTIF(Tbl_ValoresAdjudicados[Id_Unico_Contrato],AdicionarInsumo_Contrato!C161)=0,COUNTIF($C$11:$C$161,AdicionarInsumo_Contrato!C161)=1),1,0))</f>
        <v/>
      </c>
      <c r="Q161" s="91" t="str">
        <f t="shared" si="20"/>
        <v/>
      </c>
      <c r="R161" s="93"/>
      <c r="S161" s="93"/>
      <c r="T161" s="88"/>
      <c r="U161" s="110"/>
      <c r="V161" s="111"/>
      <c r="W161" s="103"/>
      <c r="X161" s="112"/>
      <c r="Y161" s="103"/>
      <c r="Z161" s="91"/>
      <c r="AA161" s="106"/>
      <c r="AB161" s="106"/>
      <c r="AC161" s="106"/>
      <c r="AE161" s="87"/>
    </row>
    <row r="162" spans="1:31" s="107" customFormat="1" ht="7.2" customHeight="1" x14ac:dyDescent="0.2">
      <c r="A162" s="107" t="s">
        <v>81</v>
      </c>
      <c r="B162" s="107" t="s">
        <v>81</v>
      </c>
      <c r="C162" s="107" t="s">
        <v>81</v>
      </c>
      <c r="D162" s="107" t="s">
        <v>81</v>
      </c>
      <c r="F162" s="107" t="s">
        <v>81</v>
      </c>
      <c r="G162" s="107" t="s">
        <v>81</v>
      </c>
      <c r="K162" s="107" t="s">
        <v>81</v>
      </c>
      <c r="L162" s="107" t="s">
        <v>81</v>
      </c>
      <c r="M162" s="107" t="s">
        <v>81</v>
      </c>
      <c r="N162" s="107" t="s">
        <v>81</v>
      </c>
      <c r="O162" s="107" t="s">
        <v>81</v>
      </c>
      <c r="P162" s="107" t="s">
        <v>81</v>
      </c>
      <c r="Q162" s="107" t="s">
        <v>81</v>
      </c>
      <c r="R162" s="107" t="s">
        <v>81</v>
      </c>
      <c r="S162" s="107" t="s">
        <v>81</v>
      </c>
      <c r="T162" s="107" t="s">
        <v>81</v>
      </c>
      <c r="U162" s="119" t="s">
        <v>81</v>
      </c>
      <c r="V162" s="119" t="s">
        <v>81</v>
      </c>
      <c r="AD162" s="107" t="s">
        <v>81</v>
      </c>
      <c r="AE162" s="107" t="s">
        <v>81</v>
      </c>
    </row>
    <row r="163" spans="1:31" x14ac:dyDescent="0.2">
      <c r="G163" s="96"/>
    </row>
    <row r="164" spans="1:31" x14ac:dyDescent="0.2">
      <c r="G164" s="96"/>
    </row>
    <row r="165" spans="1:31" x14ac:dyDescent="0.2">
      <c r="G165" s="96"/>
    </row>
    <row r="166" spans="1:31" x14ac:dyDescent="0.2">
      <c r="G166" s="96"/>
    </row>
    <row r="167" spans="1:31" x14ac:dyDescent="0.2">
      <c r="G167" s="96"/>
    </row>
    <row r="168" spans="1:31" x14ac:dyDescent="0.2">
      <c r="G168" s="96"/>
    </row>
    <row r="169" spans="1:31" x14ac:dyDescent="0.2">
      <c r="G169" s="96"/>
    </row>
    <row r="170" spans="1:31" x14ac:dyDescent="0.2">
      <c r="G170" s="96"/>
    </row>
    <row r="171" spans="1:31" x14ac:dyDescent="0.2">
      <c r="G171" s="96"/>
    </row>
    <row r="172" spans="1:31" x14ac:dyDescent="0.2">
      <c r="G172" s="96"/>
    </row>
    <row r="173" spans="1:31" x14ac:dyDescent="0.2">
      <c r="G173" s="96"/>
    </row>
    <row r="174" spans="1:31" x14ac:dyDescent="0.2">
      <c r="G174" s="96"/>
    </row>
    <row r="175" spans="1:31" x14ac:dyDescent="0.2">
      <c r="G175" s="96"/>
    </row>
    <row r="176" spans="1:31" x14ac:dyDescent="0.2">
      <c r="G176" s="96"/>
    </row>
    <row r="177" spans="7:7" x14ac:dyDescent="0.2">
      <c r="G177" s="96"/>
    </row>
    <row r="178" spans="7:7" x14ac:dyDescent="0.2">
      <c r="G178" s="96"/>
    </row>
    <row r="179" spans="7:7" x14ac:dyDescent="0.2">
      <c r="G179" s="96"/>
    </row>
    <row r="180" spans="7:7" x14ac:dyDescent="0.2">
      <c r="G180" s="96"/>
    </row>
    <row r="181" spans="7:7" x14ac:dyDescent="0.2">
      <c r="G181" s="96"/>
    </row>
    <row r="182" spans="7:7" x14ac:dyDescent="0.2">
      <c r="G182" s="96"/>
    </row>
    <row r="183" spans="7:7" x14ac:dyDescent="0.2">
      <c r="G183" s="96"/>
    </row>
    <row r="184" spans="7:7" x14ac:dyDescent="0.2">
      <c r="G184" s="96"/>
    </row>
    <row r="185" spans="7:7" x14ac:dyDescent="0.2">
      <c r="G185" s="96"/>
    </row>
    <row r="186" spans="7:7" x14ac:dyDescent="0.2">
      <c r="G186" s="96"/>
    </row>
    <row r="187" spans="7:7" x14ac:dyDescent="0.2">
      <c r="G187" s="96"/>
    </row>
    <row r="188" spans="7:7" x14ac:dyDescent="0.2">
      <c r="G188" s="96"/>
    </row>
    <row r="189" spans="7:7" x14ac:dyDescent="0.2">
      <c r="G189" s="96"/>
    </row>
    <row r="190" spans="7:7" x14ac:dyDescent="0.2">
      <c r="G190" s="96"/>
    </row>
    <row r="191" spans="7:7" x14ac:dyDescent="0.2">
      <c r="G191" s="96"/>
    </row>
    <row r="192" spans="7:7" x14ac:dyDescent="0.2">
      <c r="G192" s="96"/>
    </row>
    <row r="193" spans="7:7" x14ac:dyDescent="0.2">
      <c r="G193" s="96"/>
    </row>
    <row r="194" spans="7:7" x14ac:dyDescent="0.2">
      <c r="G194" s="96"/>
    </row>
    <row r="195" spans="7:7" x14ac:dyDescent="0.2">
      <c r="G195" s="96"/>
    </row>
    <row r="196" spans="7:7" x14ac:dyDescent="0.2">
      <c r="G196" s="96"/>
    </row>
    <row r="197" spans="7:7" x14ac:dyDescent="0.2">
      <c r="G197" s="96"/>
    </row>
    <row r="198" spans="7:7" x14ac:dyDescent="0.2">
      <c r="G198" s="96"/>
    </row>
    <row r="199" spans="7:7" x14ac:dyDescent="0.2">
      <c r="G199" s="96"/>
    </row>
    <row r="200" spans="7:7" x14ac:dyDescent="0.2">
      <c r="G200" s="96"/>
    </row>
    <row r="201" spans="7:7" x14ac:dyDescent="0.2">
      <c r="G201" s="96"/>
    </row>
    <row r="202" spans="7:7" x14ac:dyDescent="0.2">
      <c r="G202" s="96"/>
    </row>
    <row r="203" spans="7:7" x14ac:dyDescent="0.2">
      <c r="G203" s="96"/>
    </row>
    <row r="204" spans="7:7" x14ac:dyDescent="0.2">
      <c r="G204" s="96"/>
    </row>
    <row r="205" spans="7:7" x14ac:dyDescent="0.2">
      <c r="G205" s="96"/>
    </row>
    <row r="206" spans="7:7" x14ac:dyDescent="0.2">
      <c r="G206" s="96"/>
    </row>
    <row r="207" spans="7:7" x14ac:dyDescent="0.2">
      <c r="G207" s="96"/>
    </row>
    <row r="208" spans="7:7" x14ac:dyDescent="0.2">
      <c r="G208" s="96"/>
    </row>
    <row r="209" spans="7:7" x14ac:dyDescent="0.2">
      <c r="G209" s="96"/>
    </row>
    <row r="210" spans="7:7" x14ac:dyDescent="0.2">
      <c r="G210" s="96"/>
    </row>
    <row r="211" spans="7:7" x14ac:dyDescent="0.2">
      <c r="G211" s="96"/>
    </row>
    <row r="212" spans="7:7" x14ac:dyDescent="0.2">
      <c r="G212" s="96"/>
    </row>
    <row r="213" spans="7:7" x14ac:dyDescent="0.2">
      <c r="G213" s="96"/>
    </row>
    <row r="214" spans="7:7" x14ac:dyDescent="0.2">
      <c r="G214" s="96"/>
    </row>
    <row r="215" spans="7:7" x14ac:dyDescent="0.2">
      <c r="G215" s="96"/>
    </row>
    <row r="216" spans="7:7" x14ac:dyDescent="0.2">
      <c r="G216" s="96"/>
    </row>
    <row r="217" spans="7:7" x14ac:dyDescent="0.2">
      <c r="G217" s="96"/>
    </row>
    <row r="218" spans="7:7" x14ac:dyDescent="0.2">
      <c r="G218" s="96"/>
    </row>
    <row r="219" spans="7:7" x14ac:dyDescent="0.2">
      <c r="G219" s="96"/>
    </row>
    <row r="220" spans="7:7" x14ac:dyDescent="0.2">
      <c r="G220" s="96"/>
    </row>
    <row r="221" spans="7:7" x14ac:dyDescent="0.2">
      <c r="G221" s="96"/>
    </row>
    <row r="222" spans="7:7" x14ac:dyDescent="0.2">
      <c r="G222" s="96"/>
    </row>
    <row r="223" spans="7:7" x14ac:dyDescent="0.2">
      <c r="G223" s="96"/>
    </row>
    <row r="224" spans="7:7" x14ac:dyDescent="0.2">
      <c r="G224" s="96"/>
    </row>
    <row r="225" spans="7:7" x14ac:dyDescent="0.2">
      <c r="G225" s="96"/>
    </row>
    <row r="226" spans="7:7" x14ac:dyDescent="0.2">
      <c r="G226" s="96"/>
    </row>
    <row r="227" spans="7:7" x14ac:dyDescent="0.2">
      <c r="G227" s="96"/>
    </row>
    <row r="228" spans="7:7" x14ac:dyDescent="0.2">
      <c r="G228" s="96"/>
    </row>
    <row r="229" spans="7:7" x14ac:dyDescent="0.2">
      <c r="G229" s="96"/>
    </row>
    <row r="230" spans="7:7" x14ac:dyDescent="0.2">
      <c r="G230" s="96"/>
    </row>
    <row r="231" spans="7:7" x14ac:dyDescent="0.2">
      <c r="G231" s="96"/>
    </row>
    <row r="232" spans="7:7" x14ac:dyDescent="0.2">
      <c r="G232" s="96"/>
    </row>
    <row r="233" spans="7:7" x14ac:dyDescent="0.2">
      <c r="G233" s="96"/>
    </row>
    <row r="234" spans="7:7" x14ac:dyDescent="0.2">
      <c r="G234" s="96"/>
    </row>
    <row r="235" spans="7:7" x14ac:dyDescent="0.2">
      <c r="G235" s="96"/>
    </row>
    <row r="236" spans="7:7" x14ac:dyDescent="0.2">
      <c r="G236" s="96"/>
    </row>
    <row r="237" spans="7:7" x14ac:dyDescent="0.2">
      <c r="G237" s="96"/>
    </row>
    <row r="238" spans="7:7" x14ac:dyDescent="0.2">
      <c r="G238" s="96"/>
    </row>
    <row r="239" spans="7:7" x14ac:dyDescent="0.2">
      <c r="G239" s="96"/>
    </row>
    <row r="240" spans="7:7" x14ac:dyDescent="0.2">
      <c r="G240" s="96"/>
    </row>
    <row r="241" spans="7:7" x14ac:dyDescent="0.2">
      <c r="G241" s="96"/>
    </row>
    <row r="242" spans="7:7" x14ac:dyDescent="0.2">
      <c r="G242" s="96"/>
    </row>
    <row r="243" spans="7:7" x14ac:dyDescent="0.2">
      <c r="G243" s="96"/>
    </row>
    <row r="244" spans="7:7" x14ac:dyDescent="0.2">
      <c r="G244" s="96"/>
    </row>
    <row r="245" spans="7:7" x14ac:dyDescent="0.2">
      <c r="G245" s="96"/>
    </row>
    <row r="246" spans="7:7" x14ac:dyDescent="0.2">
      <c r="G246" s="96"/>
    </row>
    <row r="247" spans="7:7" x14ac:dyDescent="0.2">
      <c r="G247" s="96"/>
    </row>
    <row r="248" spans="7:7" x14ac:dyDescent="0.2">
      <c r="G248" s="96"/>
    </row>
    <row r="249" spans="7:7" x14ac:dyDescent="0.2">
      <c r="G249" s="96"/>
    </row>
    <row r="250" spans="7:7" x14ac:dyDescent="0.2">
      <c r="G250" s="96"/>
    </row>
    <row r="251" spans="7:7" x14ac:dyDescent="0.2">
      <c r="G251" s="96"/>
    </row>
    <row r="252" spans="7:7" x14ac:dyDescent="0.2">
      <c r="G252" s="96"/>
    </row>
    <row r="253" spans="7:7" x14ac:dyDescent="0.2">
      <c r="G253" s="96"/>
    </row>
    <row r="254" spans="7:7" x14ac:dyDescent="0.2">
      <c r="G254" s="96"/>
    </row>
    <row r="255" spans="7:7" x14ac:dyDescent="0.2">
      <c r="G255" s="96"/>
    </row>
    <row r="256" spans="7:7" x14ac:dyDescent="0.2">
      <c r="G256" s="96"/>
    </row>
    <row r="257" spans="7:7" x14ac:dyDescent="0.2">
      <c r="G257" s="96"/>
    </row>
    <row r="258" spans="7:7" x14ac:dyDescent="0.2">
      <c r="G258" s="96"/>
    </row>
    <row r="259" spans="7:7" x14ac:dyDescent="0.2">
      <c r="G259" s="96"/>
    </row>
    <row r="260" spans="7:7" x14ac:dyDescent="0.2">
      <c r="G260" s="96"/>
    </row>
    <row r="261" spans="7:7" x14ac:dyDescent="0.2">
      <c r="G261" s="96"/>
    </row>
    <row r="262" spans="7:7" x14ac:dyDescent="0.2">
      <c r="G262" s="96"/>
    </row>
    <row r="263" spans="7:7" x14ac:dyDescent="0.2">
      <c r="G263" s="96"/>
    </row>
    <row r="264" spans="7:7" x14ac:dyDescent="0.2">
      <c r="G264" s="96"/>
    </row>
    <row r="265" spans="7:7" x14ac:dyDescent="0.2">
      <c r="G265" s="96"/>
    </row>
    <row r="266" spans="7:7" x14ac:dyDescent="0.2">
      <c r="G266" s="96"/>
    </row>
    <row r="267" spans="7:7" x14ac:dyDescent="0.2">
      <c r="G267" s="96"/>
    </row>
    <row r="268" spans="7:7" x14ac:dyDescent="0.2">
      <c r="G268" s="96"/>
    </row>
    <row r="269" spans="7:7" x14ac:dyDescent="0.2">
      <c r="G269" s="96"/>
    </row>
    <row r="270" spans="7:7" x14ac:dyDescent="0.2">
      <c r="G270" s="96"/>
    </row>
    <row r="271" spans="7:7" x14ac:dyDescent="0.2">
      <c r="G271" s="96"/>
    </row>
    <row r="272" spans="7:7" x14ac:dyDescent="0.2">
      <c r="G272" s="96"/>
    </row>
    <row r="273" spans="7:7" x14ac:dyDescent="0.2">
      <c r="G273" s="96"/>
    </row>
    <row r="274" spans="7:7" x14ac:dyDescent="0.2">
      <c r="G274" s="96"/>
    </row>
    <row r="275" spans="7:7" x14ac:dyDescent="0.2">
      <c r="G275" s="96"/>
    </row>
    <row r="276" spans="7:7" x14ac:dyDescent="0.2">
      <c r="G276" s="96"/>
    </row>
    <row r="277" spans="7:7" x14ac:dyDescent="0.2">
      <c r="G277" s="96"/>
    </row>
    <row r="278" spans="7:7" x14ac:dyDescent="0.2">
      <c r="G278" s="96"/>
    </row>
    <row r="279" spans="7:7" x14ac:dyDescent="0.2">
      <c r="G279" s="96"/>
    </row>
    <row r="280" spans="7:7" x14ac:dyDescent="0.2">
      <c r="G280" s="96"/>
    </row>
    <row r="281" spans="7:7" x14ac:dyDescent="0.2">
      <c r="G281" s="96"/>
    </row>
    <row r="282" spans="7:7" x14ac:dyDescent="0.2">
      <c r="G282" s="96"/>
    </row>
    <row r="283" spans="7:7" x14ac:dyDescent="0.2">
      <c r="G283" s="96"/>
    </row>
    <row r="284" spans="7:7" x14ac:dyDescent="0.2">
      <c r="G284" s="96"/>
    </row>
    <row r="285" spans="7:7" x14ac:dyDescent="0.2">
      <c r="G285" s="96"/>
    </row>
    <row r="286" spans="7:7" x14ac:dyDescent="0.2">
      <c r="G286" s="96"/>
    </row>
    <row r="287" spans="7:7" x14ac:dyDescent="0.2">
      <c r="G287" s="96"/>
    </row>
    <row r="288" spans="7:7" x14ac:dyDescent="0.2">
      <c r="G288" s="96"/>
    </row>
    <row r="289" spans="7:7" x14ac:dyDescent="0.2">
      <c r="G289" s="96"/>
    </row>
    <row r="290" spans="7:7" x14ac:dyDescent="0.2">
      <c r="G290" s="96"/>
    </row>
    <row r="291" spans="7:7" x14ac:dyDescent="0.2">
      <c r="G291" s="96"/>
    </row>
    <row r="292" spans="7:7" x14ac:dyDescent="0.2">
      <c r="G292" s="96"/>
    </row>
    <row r="293" spans="7:7" x14ac:dyDescent="0.2">
      <c r="G293" s="96"/>
    </row>
    <row r="294" spans="7:7" x14ac:dyDescent="0.2">
      <c r="G294" s="96"/>
    </row>
    <row r="295" spans="7:7" x14ac:dyDescent="0.2">
      <c r="G295" s="96"/>
    </row>
    <row r="296" spans="7:7" x14ac:dyDescent="0.2">
      <c r="G296" s="96"/>
    </row>
    <row r="297" spans="7:7" x14ac:dyDescent="0.2">
      <c r="G297" s="96"/>
    </row>
    <row r="298" spans="7:7" x14ac:dyDescent="0.2">
      <c r="G298" s="96"/>
    </row>
    <row r="299" spans="7:7" x14ac:dyDescent="0.2">
      <c r="G299" s="96"/>
    </row>
    <row r="300" spans="7:7" x14ac:dyDescent="0.2">
      <c r="G300" s="96"/>
    </row>
    <row r="301" spans="7:7" x14ac:dyDescent="0.2">
      <c r="G301" s="96"/>
    </row>
    <row r="302" spans="7:7" x14ac:dyDescent="0.2">
      <c r="G302" s="96"/>
    </row>
    <row r="303" spans="7:7" x14ac:dyDescent="0.2">
      <c r="G303" s="96"/>
    </row>
    <row r="304" spans="7:7" x14ac:dyDescent="0.2">
      <c r="G304" s="96"/>
    </row>
    <row r="305" spans="7:7" x14ac:dyDescent="0.2">
      <c r="G305" s="96"/>
    </row>
    <row r="306" spans="7:7" x14ac:dyDescent="0.2">
      <c r="G306" s="96"/>
    </row>
  </sheetData>
  <sheetProtection algorithmName="SHA-512" hashValue="Tb0/qIOmBrOGfruDVFak6HTXGlO383Kn8q4PLty5MX+hZrfD5vMEucDRl0xirQwGfUClfcevYwEUD2fXvv6RJw==" saltValue="seQ94/ZdwI3JzghL14vVhw==" spinCount="100000" sheet="1" objects="1" scenarios="1"/>
  <mergeCells count="1">
    <mergeCell ref="H6:J6"/>
  </mergeCells>
  <phoneticPr fontId="19" type="noConversion"/>
  <conditionalFormatting sqref="E11:E161">
    <cfRule type="expression" dxfId="230" priority="9">
      <formula>AND($L10="",$E11&lt;&gt;"")</formula>
    </cfRule>
    <cfRule type="expression" dxfId="229" priority="17">
      <formula>AND($E11="",$L10=1)</formula>
    </cfRule>
  </conditionalFormatting>
  <conditionalFormatting sqref="H11:I161">
    <cfRule type="expression" dxfId="228" priority="16">
      <formula>$C11&lt;&gt;""</formula>
    </cfRule>
  </conditionalFormatting>
  <conditionalFormatting sqref="H11:H161">
    <cfRule type="expression" dxfId="227" priority="15" stopIfTrue="1">
      <formula>OR($H11&lt;&gt;"",$L10="")</formula>
    </cfRule>
  </conditionalFormatting>
  <conditionalFormatting sqref="I11:I161">
    <cfRule type="expression" dxfId="226" priority="12" stopIfTrue="1">
      <formula>OR($I11&lt;&gt;"",$L10="")</formula>
    </cfRule>
  </conditionalFormatting>
  <conditionalFormatting sqref="J11:J161">
    <cfRule type="expression" dxfId="225" priority="10">
      <formula>OR($J11&lt;&gt;"",$L10="")</formula>
    </cfRule>
    <cfRule type="expression" dxfId="224" priority="11">
      <formula>$C11&lt;&gt;""</formula>
    </cfRule>
  </conditionalFormatting>
  <conditionalFormatting sqref="E6">
    <cfRule type="expression" dxfId="223" priority="5">
      <formula>E6&lt;&gt;""</formula>
    </cfRule>
  </conditionalFormatting>
  <conditionalFormatting sqref="E8">
    <cfRule type="expression" dxfId="222" priority="1">
      <formula>$L$8=0</formula>
    </cfRule>
    <cfRule type="expression" dxfId="221" priority="3">
      <formula>E8&lt;&gt;""</formula>
    </cfRule>
  </conditionalFormatting>
  <conditionalFormatting sqref="B11:B161">
    <cfRule type="expression" dxfId="220" priority="2">
      <formula>$B11&gt;300</formula>
    </cfRule>
  </conditionalFormatting>
  <conditionalFormatting sqref="C11:C161">
    <cfRule type="expression" priority="26" stopIfTrue="1">
      <formula>$C11=""</formula>
    </cfRule>
    <cfRule type="duplicateValues" dxfId="219" priority="27"/>
  </conditionalFormatting>
  <dataValidations count="6">
    <dataValidation type="list" allowBlank="1" showInputMessage="1" showErrorMessage="1" sqref="E8" xr:uid="{6C8F53EB-C824-44DD-B79D-BF7A46DF69BB}">
      <formula1>$AE$11:$AE$31</formula1>
    </dataValidation>
    <dataValidation type="list" allowBlank="1" showInputMessage="1" showErrorMessage="1" sqref="E6" xr:uid="{E72F8DF8-05DE-44CD-ADC1-F6284D36D2BD}">
      <formula1>$AD$11:$AD$66</formula1>
    </dataValidation>
    <dataValidation type="list" allowBlank="1" showInputMessage="1" showErrorMessage="1" sqref="E11" xr:uid="{B4D5552B-834E-4E45-A3B5-BE858F335611}">
      <formula1>Ins_Alq</formula1>
    </dataValidation>
    <dataValidation type="date" allowBlank="1" showInputMessage="1" showErrorMessage="1" sqref="J11:J161" xr:uid="{7D4D98B1-E3E6-4DAB-9E34-70C4E2B3FEF3}">
      <formula1>43831</formula1>
      <formula2>55153</formula2>
    </dataValidation>
    <dataValidation type="list" allowBlank="1" showInputMessage="1" showErrorMessage="1" sqref="E12:E161" xr:uid="{8962F0D9-25A5-463E-91DD-E0D7FFE77029}">
      <formula1>IF($M11=3,Ins_Alq,"")</formula1>
    </dataValidation>
    <dataValidation type="decimal" allowBlank="1" showInputMessage="1" showErrorMessage="1" sqref="H11:H161" xr:uid="{80157BBB-DEED-45A2-BE5B-CB5CA1FD5B4D}">
      <formula1>0</formula1>
      <formula2>100000000</formula2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F3DD0-E8D1-47F4-8E88-08D9E312AFFE}">
  <sheetPr codeName="Hoja4">
    <tabColor theme="8" tint="-0.249977111117893"/>
  </sheetPr>
  <dimension ref="B1:W305"/>
  <sheetViews>
    <sheetView showGridLines="0" topLeftCell="B1" zoomScale="80" zoomScaleNormal="80" workbookViewId="0">
      <selection activeCell="F5" sqref="F5"/>
    </sheetView>
  </sheetViews>
  <sheetFormatPr baseColWidth="10" defaultRowHeight="12.6" x14ac:dyDescent="0.2"/>
  <cols>
    <col min="1" max="1" width="11.5546875" style="87"/>
    <col min="2" max="2" width="5.109375" style="93" customWidth="1"/>
    <col min="3" max="3" width="7.33203125" style="108" customWidth="1"/>
    <col min="4" max="4" width="37.77734375" style="87" customWidth="1"/>
    <col min="5" max="5" width="13.33203125" style="94" customWidth="1"/>
    <col min="6" max="6" width="17.77734375" style="95" customWidth="1"/>
    <col min="7" max="7" width="8.6640625" style="87" customWidth="1"/>
    <col min="8" max="8" width="17.77734375" style="96" customWidth="1"/>
    <col min="9" max="9" width="13.44140625" style="89" customWidth="1"/>
    <col min="10" max="10" width="15.5546875" style="89" customWidth="1"/>
    <col min="11" max="12" width="1.77734375" style="87" customWidth="1"/>
    <col min="13" max="13" width="17.77734375" style="96" customWidth="1"/>
    <col min="14" max="14" width="15.44140625" style="89" customWidth="1"/>
    <col min="15" max="16" width="2.6640625" style="87" hidden="1" customWidth="1"/>
    <col min="17" max="17" width="3.77734375" style="91" hidden="1" customWidth="1"/>
    <col min="18" max="18" width="20.88671875" style="91" hidden="1" customWidth="1"/>
    <col min="19" max="19" width="14.77734375" style="91" hidden="1" customWidth="1"/>
    <col min="20" max="21" width="12.5546875" style="91" hidden="1" customWidth="1"/>
    <col min="22" max="22" width="11.5546875" style="92" hidden="1" customWidth="1"/>
    <col min="23" max="23" width="11.5546875" style="87" hidden="1" customWidth="1"/>
    <col min="24" max="25" width="11.5546875" style="87" customWidth="1"/>
    <col min="26" max="16384" width="11.5546875" style="87"/>
  </cols>
  <sheetData>
    <row r="1" spans="2:23" ht="36" customHeight="1" x14ac:dyDescent="0.2">
      <c r="B1" s="87"/>
      <c r="C1" s="13"/>
      <c r="D1" s="13" t="e" vm="1">
        <v>#VALUE!</v>
      </c>
      <c r="E1" s="13"/>
      <c r="F1" s="88"/>
      <c r="G1" s="88"/>
      <c r="H1" s="88"/>
      <c r="I1" s="88"/>
      <c r="J1" s="88"/>
      <c r="K1" s="89"/>
      <c r="L1" s="89"/>
      <c r="M1" s="90"/>
      <c r="N1" s="87"/>
      <c r="O1" s="91"/>
      <c r="P1" s="91"/>
      <c r="T1" s="87"/>
      <c r="U1" s="92"/>
      <c r="V1" s="87"/>
    </row>
    <row r="2" spans="2:23" ht="8.4" customHeight="1" x14ac:dyDescent="0.2">
      <c r="B2" s="87"/>
      <c r="C2" s="13"/>
      <c r="D2" s="13"/>
      <c r="E2" s="13"/>
      <c r="F2" s="88"/>
      <c r="G2" s="88"/>
      <c r="H2" s="88"/>
      <c r="I2" s="88"/>
      <c r="J2" s="88"/>
      <c r="K2" s="89"/>
      <c r="L2" s="89"/>
      <c r="M2" s="90"/>
      <c r="N2" s="87"/>
      <c r="O2" s="91"/>
      <c r="P2" s="91"/>
      <c r="T2" s="87"/>
      <c r="U2" s="92"/>
      <c r="V2" s="87"/>
    </row>
    <row r="3" spans="2:23" s="167" customFormat="1" x14ac:dyDescent="0.3">
      <c r="B3" s="168"/>
      <c r="D3" s="169"/>
      <c r="E3" s="169"/>
      <c r="F3" s="170"/>
      <c r="G3" s="171"/>
      <c r="H3" s="170"/>
      <c r="I3" s="171"/>
      <c r="J3" s="171"/>
      <c r="K3" s="171"/>
      <c r="L3" s="171"/>
      <c r="M3" s="171"/>
      <c r="N3" s="171"/>
      <c r="O3" s="171"/>
      <c r="P3" s="171"/>
      <c r="Q3" s="171"/>
      <c r="R3" s="171"/>
    </row>
    <row r="4" spans="2:23" ht="8.4" customHeight="1" x14ac:dyDescent="0.2"/>
    <row r="5" spans="2:23" x14ac:dyDescent="0.2">
      <c r="C5" s="47" t="s">
        <v>3</v>
      </c>
      <c r="D5" s="55"/>
      <c r="E5" s="47" t="s">
        <v>63</v>
      </c>
      <c r="F5" s="55"/>
      <c r="H5" s="214">
        <f>IF(F5="",0,IF(COUNTIF(W:W,F5)=0,0,1))</f>
        <v>0</v>
      </c>
    </row>
    <row r="6" spans="2:23" ht="7.2" customHeight="1" x14ac:dyDescent="0.2"/>
    <row r="7" spans="2:23" ht="42.6" customHeight="1" x14ac:dyDescent="0.2">
      <c r="C7" s="54" t="s">
        <v>83</v>
      </c>
      <c r="D7" s="123">
        <f>IFERROR(VLOOKUP(F5,Tbl_Proveedor_NContratoOrdenTrabajo[[N_Contrato]:[Objeto]],3,FALSE),"")</f>
        <v>0</v>
      </c>
      <c r="G7" s="92"/>
      <c r="N7" s="98"/>
      <c r="O7" s="98"/>
      <c r="P7" s="98"/>
    </row>
    <row r="8" spans="2:23" ht="5.4" customHeight="1" x14ac:dyDescent="0.2">
      <c r="O8" s="98"/>
      <c r="P8" s="98"/>
    </row>
    <row r="9" spans="2:23" s="51" customFormat="1" ht="24" customHeight="1" x14ac:dyDescent="0.3">
      <c r="B9" s="99" t="s">
        <v>77</v>
      </c>
      <c r="C9" s="100" t="s">
        <v>71</v>
      </c>
      <c r="D9" s="100" t="s">
        <v>24</v>
      </c>
      <c r="E9" s="100" t="s">
        <v>55</v>
      </c>
      <c r="F9" s="101" t="s">
        <v>56</v>
      </c>
      <c r="G9" s="109" t="s">
        <v>67</v>
      </c>
      <c r="H9" s="101" t="s">
        <v>57</v>
      </c>
      <c r="I9" s="101" t="s">
        <v>68</v>
      </c>
      <c r="J9" s="101" t="s">
        <v>78</v>
      </c>
      <c r="K9" s="52"/>
      <c r="L9" s="52"/>
      <c r="M9" s="101" t="s">
        <v>57</v>
      </c>
      <c r="N9" s="101" t="s">
        <v>78</v>
      </c>
      <c r="O9" s="98"/>
      <c r="P9" s="98"/>
      <c r="Q9" s="49"/>
      <c r="R9" s="49" t="s">
        <v>77</v>
      </c>
      <c r="S9" s="49" t="s">
        <v>56</v>
      </c>
      <c r="T9" s="53" t="s">
        <v>57</v>
      </c>
      <c r="U9" s="49" t="s">
        <v>79</v>
      </c>
    </row>
    <row r="10" spans="2:23" ht="24" customHeight="1" x14ac:dyDescent="0.2">
      <c r="B10" s="93" t="str">
        <f>IF(D10="","",$F$5&amp;C10&amp;I10)</f>
        <v/>
      </c>
      <c r="C10" s="88" t="str" cm="1">
        <f t="array" ref="C10">IF(F5="","",_xlfn._xlws.FILTER(Tbl_ValoresAdjudicados[[Cod_Insumo]:[fecha_salida]],(Tbl_ValoresAdjudicados[Proveedor]=Editar_Insu_Contrato!D5)*(Tbl_ValoresAdjudicados[N_Contrato/OrdenTrabajo]=F5),"NO EXISTE"))</f>
        <v/>
      </c>
      <c r="D10" s="110"/>
      <c r="E10" s="111"/>
      <c r="F10" s="103"/>
      <c r="G10" s="112"/>
      <c r="H10" s="103"/>
      <c r="I10" s="91"/>
      <c r="J10" s="106"/>
      <c r="K10" s="110"/>
      <c r="L10" s="110"/>
      <c r="M10" s="230"/>
      <c r="N10" s="231"/>
      <c r="O10" s="98"/>
      <c r="P10" s="98"/>
      <c r="Q10" s="91" t="str">
        <f>IF(B10="","",IF(AND(M10="",N10=""),0,1))</f>
        <v/>
      </c>
      <c r="R10" s="93" t="str">
        <f t="shared" ref="R10:R73" si="0">IF(B10="","",B10)</f>
        <v/>
      </c>
      <c r="S10" s="105" t="str">
        <f t="shared" ref="S10:S73" si="1">IF(B10="","",T10/(1+G10))</f>
        <v/>
      </c>
      <c r="T10" s="105" t="str">
        <f>IF(B10="","",IF($Q10=1,IF(M10="",H10,M10),H10))</f>
        <v/>
      </c>
      <c r="U10" s="106" t="str">
        <f t="shared" ref="U10:U73" si="2">IF(D10="","",IF($Q10=1,IF(N10="",J10,N10),J10))</f>
        <v/>
      </c>
      <c r="V10" s="48" cm="1">
        <f t="array" ref="V10">_xlfn._xlws.SORT(_xlfn.UNIQUE(Tbl_Proveedor_NContratoOrdenTrabajo[Proveedor],FALSE))</f>
        <v>0</v>
      </c>
      <c r="W10" s="87" cm="1">
        <f t="array" ref="W10">_xlfn._xlws.FILTER(Tbl_Proveedor_NContratoOrdenTrabajo[N_Contrato],Tbl_Proveedor_NContratoOrdenTrabajo[Proveedor]=Editar_Insu_Contrato!D5)</f>
        <v>0</v>
      </c>
    </row>
    <row r="11" spans="2:23" ht="24" customHeight="1" x14ac:dyDescent="0.2">
      <c r="B11" s="93" t="str">
        <f t="shared" ref="B11:B41" si="3">IF(D11="","",$F$5&amp;C11&amp;I11)</f>
        <v/>
      </c>
      <c r="C11" s="88"/>
      <c r="D11" s="110"/>
      <c r="E11" s="111"/>
      <c r="F11" s="103"/>
      <c r="G11" s="112"/>
      <c r="H11" s="103"/>
      <c r="I11" s="91"/>
      <c r="J11" s="106"/>
      <c r="K11" s="110"/>
      <c r="L11" s="110"/>
      <c r="M11" s="230"/>
      <c r="N11" s="231"/>
      <c r="O11" s="98"/>
      <c r="P11" s="98"/>
      <c r="Q11" s="91" t="str">
        <f t="shared" ref="Q11:Q74" si="4">IF(B11="","",IF(AND(M11="",N11=""),0,1))</f>
        <v/>
      </c>
      <c r="R11" s="93" t="str">
        <f t="shared" si="0"/>
        <v/>
      </c>
      <c r="S11" s="105" t="str">
        <f t="shared" si="1"/>
        <v/>
      </c>
      <c r="T11" s="105" t="str">
        <f t="shared" ref="T11:T74" si="5">IF(B11="","",IF($Q11=1,IF(M11="",H11,M11),H11))</f>
        <v/>
      </c>
      <c r="U11" s="106" t="str">
        <f t="shared" si="2"/>
        <v/>
      </c>
    </row>
    <row r="12" spans="2:23" ht="24" customHeight="1" x14ac:dyDescent="0.2">
      <c r="B12" s="93" t="str">
        <f t="shared" si="3"/>
        <v/>
      </c>
      <c r="C12" s="88"/>
      <c r="D12" s="110"/>
      <c r="E12" s="111"/>
      <c r="F12" s="103"/>
      <c r="G12" s="112"/>
      <c r="H12" s="103"/>
      <c r="I12" s="91"/>
      <c r="J12" s="106"/>
      <c r="K12" s="110"/>
      <c r="L12" s="110"/>
      <c r="M12" s="230"/>
      <c r="N12" s="231"/>
      <c r="O12" s="98"/>
      <c r="P12" s="98"/>
      <c r="Q12" s="91" t="str">
        <f t="shared" si="4"/>
        <v/>
      </c>
      <c r="R12" s="93" t="str">
        <f t="shared" si="0"/>
        <v/>
      </c>
      <c r="S12" s="105" t="str">
        <f t="shared" si="1"/>
        <v/>
      </c>
      <c r="T12" s="105" t="str">
        <f t="shared" si="5"/>
        <v/>
      </c>
      <c r="U12" s="106" t="str">
        <f t="shared" si="2"/>
        <v/>
      </c>
    </row>
    <row r="13" spans="2:23" ht="24" customHeight="1" x14ac:dyDescent="0.2">
      <c r="B13" s="93" t="str">
        <f t="shared" si="3"/>
        <v/>
      </c>
      <c r="C13" s="88"/>
      <c r="D13" s="110"/>
      <c r="E13" s="111"/>
      <c r="F13" s="103"/>
      <c r="G13" s="112"/>
      <c r="H13" s="103"/>
      <c r="I13" s="91"/>
      <c r="J13" s="106"/>
      <c r="K13" s="110"/>
      <c r="L13" s="110"/>
      <c r="M13" s="230"/>
      <c r="N13" s="231"/>
      <c r="O13" s="98"/>
      <c r="P13" s="98"/>
      <c r="Q13" s="91" t="str">
        <f t="shared" si="4"/>
        <v/>
      </c>
      <c r="R13" s="93" t="str">
        <f t="shared" si="0"/>
        <v/>
      </c>
      <c r="S13" s="105" t="str">
        <f t="shared" si="1"/>
        <v/>
      </c>
      <c r="T13" s="105" t="str">
        <f t="shared" si="5"/>
        <v/>
      </c>
      <c r="U13" s="106" t="str">
        <f t="shared" si="2"/>
        <v/>
      </c>
    </row>
    <row r="14" spans="2:23" ht="24" customHeight="1" x14ac:dyDescent="0.2">
      <c r="B14" s="93" t="str">
        <f t="shared" si="3"/>
        <v/>
      </c>
      <c r="C14" s="88"/>
      <c r="D14" s="110"/>
      <c r="E14" s="111"/>
      <c r="F14" s="103"/>
      <c r="G14" s="112"/>
      <c r="H14" s="103"/>
      <c r="I14" s="91"/>
      <c r="J14" s="106"/>
      <c r="K14" s="110"/>
      <c r="L14" s="110"/>
      <c r="M14" s="230"/>
      <c r="N14" s="231"/>
      <c r="O14" s="98"/>
      <c r="P14" s="98"/>
      <c r="Q14" s="91" t="str">
        <f t="shared" si="4"/>
        <v/>
      </c>
      <c r="R14" s="93" t="str">
        <f t="shared" si="0"/>
        <v/>
      </c>
      <c r="S14" s="105" t="str">
        <f t="shared" si="1"/>
        <v/>
      </c>
      <c r="T14" s="105" t="str">
        <f t="shared" si="5"/>
        <v/>
      </c>
      <c r="U14" s="106" t="str">
        <f t="shared" si="2"/>
        <v/>
      </c>
    </row>
    <row r="15" spans="2:23" ht="24" customHeight="1" x14ac:dyDescent="0.2">
      <c r="B15" s="93" t="str">
        <f t="shared" si="3"/>
        <v/>
      </c>
      <c r="C15" s="88"/>
      <c r="D15" s="110"/>
      <c r="E15" s="111"/>
      <c r="F15" s="103"/>
      <c r="G15" s="112"/>
      <c r="H15" s="103"/>
      <c r="I15" s="91"/>
      <c r="J15" s="106"/>
      <c r="K15" s="110"/>
      <c r="L15" s="110"/>
      <c r="M15" s="230"/>
      <c r="N15" s="231"/>
      <c r="O15" s="98"/>
      <c r="P15" s="98"/>
      <c r="Q15" s="91" t="str">
        <f t="shared" si="4"/>
        <v/>
      </c>
      <c r="R15" s="93" t="str">
        <f t="shared" si="0"/>
        <v/>
      </c>
      <c r="S15" s="105" t="str">
        <f t="shared" si="1"/>
        <v/>
      </c>
      <c r="T15" s="105" t="str">
        <f t="shared" si="5"/>
        <v/>
      </c>
      <c r="U15" s="106" t="str">
        <f t="shared" si="2"/>
        <v/>
      </c>
    </row>
    <row r="16" spans="2:23" ht="24" customHeight="1" x14ac:dyDescent="0.2">
      <c r="B16" s="93" t="str">
        <f t="shared" si="3"/>
        <v/>
      </c>
      <c r="C16" s="88"/>
      <c r="D16" s="110"/>
      <c r="E16" s="111"/>
      <c r="F16" s="103"/>
      <c r="G16" s="112"/>
      <c r="H16" s="103"/>
      <c r="I16" s="91"/>
      <c r="J16" s="106"/>
      <c r="K16" s="110"/>
      <c r="L16" s="110"/>
      <c r="M16" s="230"/>
      <c r="N16" s="231"/>
      <c r="O16" s="98"/>
      <c r="P16" s="98"/>
      <c r="Q16" s="91" t="str">
        <f t="shared" si="4"/>
        <v/>
      </c>
      <c r="R16" s="93" t="str">
        <f t="shared" si="0"/>
        <v/>
      </c>
      <c r="S16" s="105" t="str">
        <f t="shared" si="1"/>
        <v/>
      </c>
      <c r="T16" s="105" t="str">
        <f t="shared" si="5"/>
        <v/>
      </c>
      <c r="U16" s="106" t="str">
        <f t="shared" si="2"/>
        <v/>
      </c>
    </row>
    <row r="17" spans="2:21" ht="24" customHeight="1" x14ac:dyDescent="0.2">
      <c r="B17" s="93" t="str">
        <f t="shared" si="3"/>
        <v/>
      </c>
      <c r="C17" s="88"/>
      <c r="D17" s="110"/>
      <c r="E17" s="111"/>
      <c r="F17" s="103"/>
      <c r="G17" s="112"/>
      <c r="H17" s="103"/>
      <c r="I17" s="91"/>
      <c r="J17" s="106"/>
      <c r="K17" s="110"/>
      <c r="L17" s="110"/>
      <c r="M17" s="230"/>
      <c r="N17" s="231"/>
      <c r="O17" s="98"/>
      <c r="P17" s="98"/>
      <c r="Q17" s="91" t="str">
        <f t="shared" si="4"/>
        <v/>
      </c>
      <c r="R17" s="93" t="str">
        <f t="shared" si="0"/>
        <v/>
      </c>
      <c r="S17" s="105" t="str">
        <f t="shared" si="1"/>
        <v/>
      </c>
      <c r="T17" s="105" t="str">
        <f t="shared" si="5"/>
        <v/>
      </c>
      <c r="U17" s="106" t="str">
        <f t="shared" si="2"/>
        <v/>
      </c>
    </row>
    <row r="18" spans="2:21" ht="24" customHeight="1" x14ac:dyDescent="0.2">
      <c r="B18" s="93" t="str">
        <f t="shared" si="3"/>
        <v/>
      </c>
      <c r="C18" s="88"/>
      <c r="D18" s="110"/>
      <c r="E18" s="111"/>
      <c r="F18" s="103"/>
      <c r="G18" s="112"/>
      <c r="H18" s="103"/>
      <c r="I18" s="91"/>
      <c r="J18" s="106"/>
      <c r="K18" s="110"/>
      <c r="L18" s="110"/>
      <c r="M18" s="230"/>
      <c r="N18" s="231"/>
      <c r="O18" s="98"/>
      <c r="P18" s="98"/>
      <c r="Q18" s="91" t="str">
        <f t="shared" si="4"/>
        <v/>
      </c>
      <c r="R18" s="93" t="str">
        <f t="shared" si="0"/>
        <v/>
      </c>
      <c r="S18" s="105" t="str">
        <f t="shared" si="1"/>
        <v/>
      </c>
      <c r="T18" s="105" t="str">
        <f t="shared" si="5"/>
        <v/>
      </c>
      <c r="U18" s="106" t="str">
        <f t="shared" si="2"/>
        <v/>
      </c>
    </row>
    <row r="19" spans="2:21" ht="24" customHeight="1" x14ac:dyDescent="0.2">
      <c r="B19" s="93" t="str">
        <f t="shared" si="3"/>
        <v/>
      </c>
      <c r="C19" s="88"/>
      <c r="D19" s="110"/>
      <c r="E19" s="111"/>
      <c r="F19" s="103"/>
      <c r="G19" s="112"/>
      <c r="H19" s="103"/>
      <c r="I19" s="91"/>
      <c r="J19" s="106"/>
      <c r="K19" s="110"/>
      <c r="L19" s="110"/>
      <c r="M19" s="230"/>
      <c r="N19" s="231"/>
      <c r="O19" s="98"/>
      <c r="P19" s="98"/>
      <c r="Q19" s="91" t="str">
        <f t="shared" si="4"/>
        <v/>
      </c>
      <c r="R19" s="93" t="str">
        <f t="shared" si="0"/>
        <v/>
      </c>
      <c r="S19" s="105" t="str">
        <f t="shared" si="1"/>
        <v/>
      </c>
      <c r="T19" s="105" t="str">
        <f t="shared" si="5"/>
        <v/>
      </c>
      <c r="U19" s="106" t="str">
        <f t="shared" si="2"/>
        <v/>
      </c>
    </row>
    <row r="20" spans="2:21" ht="24" customHeight="1" x14ac:dyDescent="0.2">
      <c r="B20" s="93" t="str">
        <f t="shared" si="3"/>
        <v/>
      </c>
      <c r="C20" s="88"/>
      <c r="D20" s="110"/>
      <c r="E20" s="111"/>
      <c r="F20" s="103"/>
      <c r="G20" s="112"/>
      <c r="H20" s="103"/>
      <c r="I20" s="91"/>
      <c r="J20" s="106"/>
      <c r="K20" s="110"/>
      <c r="L20" s="110"/>
      <c r="M20" s="230"/>
      <c r="N20" s="231"/>
      <c r="O20" s="98"/>
      <c r="P20" s="98"/>
      <c r="Q20" s="91" t="str">
        <f t="shared" si="4"/>
        <v/>
      </c>
      <c r="R20" s="93" t="str">
        <f t="shared" si="0"/>
        <v/>
      </c>
      <c r="S20" s="105" t="str">
        <f t="shared" si="1"/>
        <v/>
      </c>
      <c r="T20" s="105" t="str">
        <f t="shared" si="5"/>
        <v/>
      </c>
      <c r="U20" s="106" t="str">
        <f t="shared" si="2"/>
        <v/>
      </c>
    </row>
    <row r="21" spans="2:21" ht="24" customHeight="1" x14ac:dyDescent="0.2">
      <c r="B21" s="93" t="str">
        <f t="shared" si="3"/>
        <v/>
      </c>
      <c r="C21" s="88"/>
      <c r="D21" s="110"/>
      <c r="E21" s="111"/>
      <c r="F21" s="103"/>
      <c r="G21" s="112"/>
      <c r="H21" s="103"/>
      <c r="I21" s="91"/>
      <c r="J21" s="106"/>
      <c r="K21" s="110"/>
      <c r="L21" s="110"/>
      <c r="M21" s="230"/>
      <c r="N21" s="231"/>
      <c r="O21" s="98"/>
      <c r="P21" s="98"/>
      <c r="Q21" s="91" t="str">
        <f t="shared" si="4"/>
        <v/>
      </c>
      <c r="R21" s="93" t="str">
        <f t="shared" si="0"/>
        <v/>
      </c>
      <c r="S21" s="105" t="str">
        <f t="shared" si="1"/>
        <v/>
      </c>
      <c r="T21" s="105" t="str">
        <f t="shared" si="5"/>
        <v/>
      </c>
      <c r="U21" s="106" t="str">
        <f t="shared" si="2"/>
        <v/>
      </c>
    </row>
    <row r="22" spans="2:21" ht="24" customHeight="1" x14ac:dyDescent="0.2">
      <c r="B22" s="93" t="str">
        <f t="shared" si="3"/>
        <v/>
      </c>
      <c r="C22" s="88"/>
      <c r="D22" s="110"/>
      <c r="E22" s="111"/>
      <c r="F22" s="103"/>
      <c r="G22" s="112"/>
      <c r="H22" s="103"/>
      <c r="I22" s="91"/>
      <c r="J22" s="106"/>
      <c r="K22" s="110"/>
      <c r="L22" s="110"/>
      <c r="M22" s="230"/>
      <c r="N22" s="231"/>
      <c r="O22" s="98"/>
      <c r="P22" s="98"/>
      <c r="Q22" s="91" t="str">
        <f t="shared" si="4"/>
        <v/>
      </c>
      <c r="R22" s="93" t="str">
        <f t="shared" si="0"/>
        <v/>
      </c>
      <c r="S22" s="105" t="str">
        <f t="shared" si="1"/>
        <v/>
      </c>
      <c r="T22" s="105" t="str">
        <f t="shared" si="5"/>
        <v/>
      </c>
      <c r="U22" s="106" t="str">
        <f t="shared" si="2"/>
        <v/>
      </c>
    </row>
    <row r="23" spans="2:21" ht="24" customHeight="1" x14ac:dyDescent="0.2">
      <c r="B23" s="93" t="str">
        <f t="shared" si="3"/>
        <v/>
      </c>
      <c r="C23" s="88"/>
      <c r="D23" s="110"/>
      <c r="E23" s="111"/>
      <c r="F23" s="103"/>
      <c r="G23" s="112"/>
      <c r="H23" s="103"/>
      <c r="I23" s="91"/>
      <c r="J23" s="106"/>
      <c r="K23" s="110"/>
      <c r="L23" s="110"/>
      <c r="M23" s="230"/>
      <c r="N23" s="231"/>
      <c r="O23" s="98"/>
      <c r="P23" s="98"/>
      <c r="Q23" s="91" t="str">
        <f t="shared" si="4"/>
        <v/>
      </c>
      <c r="R23" s="93" t="str">
        <f t="shared" si="0"/>
        <v/>
      </c>
      <c r="S23" s="105" t="str">
        <f t="shared" si="1"/>
        <v/>
      </c>
      <c r="T23" s="105" t="str">
        <f t="shared" si="5"/>
        <v/>
      </c>
      <c r="U23" s="106" t="str">
        <f t="shared" si="2"/>
        <v/>
      </c>
    </row>
    <row r="24" spans="2:21" ht="24" customHeight="1" x14ac:dyDescent="0.2">
      <c r="B24" s="93" t="str">
        <f t="shared" si="3"/>
        <v/>
      </c>
      <c r="C24" s="88"/>
      <c r="D24" s="110"/>
      <c r="E24" s="111"/>
      <c r="F24" s="103"/>
      <c r="G24" s="112"/>
      <c r="H24" s="103"/>
      <c r="I24" s="91"/>
      <c r="J24" s="106"/>
      <c r="K24" s="110"/>
      <c r="L24" s="110"/>
      <c r="M24" s="230"/>
      <c r="N24" s="231"/>
      <c r="O24" s="98"/>
      <c r="P24" s="98"/>
      <c r="Q24" s="91" t="str">
        <f t="shared" si="4"/>
        <v/>
      </c>
      <c r="R24" s="93" t="str">
        <f t="shared" si="0"/>
        <v/>
      </c>
      <c r="S24" s="105" t="str">
        <f t="shared" si="1"/>
        <v/>
      </c>
      <c r="T24" s="105" t="str">
        <f t="shared" si="5"/>
        <v/>
      </c>
      <c r="U24" s="106" t="str">
        <f t="shared" si="2"/>
        <v/>
      </c>
    </row>
    <row r="25" spans="2:21" ht="24" customHeight="1" x14ac:dyDescent="0.2">
      <c r="B25" s="93" t="str">
        <f t="shared" si="3"/>
        <v/>
      </c>
      <c r="C25" s="88"/>
      <c r="D25" s="110"/>
      <c r="E25" s="111"/>
      <c r="F25" s="103"/>
      <c r="G25" s="112"/>
      <c r="H25" s="103"/>
      <c r="I25" s="91"/>
      <c r="J25" s="106"/>
      <c r="K25" s="110"/>
      <c r="L25" s="110"/>
      <c r="M25" s="230"/>
      <c r="N25" s="231"/>
      <c r="O25" s="98"/>
      <c r="P25" s="98"/>
      <c r="Q25" s="91" t="str">
        <f t="shared" si="4"/>
        <v/>
      </c>
      <c r="R25" s="93" t="str">
        <f t="shared" si="0"/>
        <v/>
      </c>
      <c r="S25" s="105" t="str">
        <f t="shared" si="1"/>
        <v/>
      </c>
      <c r="T25" s="105" t="str">
        <f t="shared" si="5"/>
        <v/>
      </c>
      <c r="U25" s="106" t="str">
        <f t="shared" si="2"/>
        <v/>
      </c>
    </row>
    <row r="26" spans="2:21" ht="24" customHeight="1" x14ac:dyDescent="0.2">
      <c r="B26" s="93" t="str">
        <f t="shared" si="3"/>
        <v/>
      </c>
      <c r="C26" s="88"/>
      <c r="D26" s="110"/>
      <c r="E26" s="111"/>
      <c r="F26" s="103"/>
      <c r="G26" s="112"/>
      <c r="H26" s="103"/>
      <c r="I26" s="91"/>
      <c r="J26" s="106"/>
      <c r="K26" s="110"/>
      <c r="L26" s="110"/>
      <c r="M26" s="230"/>
      <c r="N26" s="231"/>
      <c r="O26" s="98"/>
      <c r="P26" s="98"/>
      <c r="Q26" s="91" t="str">
        <f t="shared" si="4"/>
        <v/>
      </c>
      <c r="R26" s="93" t="str">
        <f t="shared" si="0"/>
        <v/>
      </c>
      <c r="S26" s="105" t="str">
        <f t="shared" si="1"/>
        <v/>
      </c>
      <c r="T26" s="105" t="str">
        <f t="shared" si="5"/>
        <v/>
      </c>
      <c r="U26" s="106" t="str">
        <f t="shared" si="2"/>
        <v/>
      </c>
    </row>
    <row r="27" spans="2:21" ht="24" customHeight="1" x14ac:dyDescent="0.2">
      <c r="B27" s="93" t="str">
        <f t="shared" si="3"/>
        <v/>
      </c>
      <c r="C27" s="88"/>
      <c r="D27" s="110"/>
      <c r="E27" s="111"/>
      <c r="F27" s="103"/>
      <c r="G27" s="112"/>
      <c r="H27" s="103"/>
      <c r="I27" s="91"/>
      <c r="J27" s="106"/>
      <c r="K27" s="110"/>
      <c r="L27" s="110"/>
      <c r="M27" s="230"/>
      <c r="N27" s="231"/>
      <c r="O27" s="98"/>
      <c r="P27" s="98"/>
      <c r="Q27" s="91" t="str">
        <f t="shared" si="4"/>
        <v/>
      </c>
      <c r="R27" s="93" t="str">
        <f t="shared" si="0"/>
        <v/>
      </c>
      <c r="S27" s="105" t="str">
        <f t="shared" si="1"/>
        <v/>
      </c>
      <c r="T27" s="105" t="str">
        <f t="shared" si="5"/>
        <v/>
      </c>
      <c r="U27" s="106" t="str">
        <f t="shared" si="2"/>
        <v/>
      </c>
    </row>
    <row r="28" spans="2:21" ht="24" customHeight="1" x14ac:dyDescent="0.2">
      <c r="B28" s="93" t="str">
        <f t="shared" si="3"/>
        <v/>
      </c>
      <c r="C28" s="88"/>
      <c r="D28" s="110"/>
      <c r="E28" s="111"/>
      <c r="F28" s="103"/>
      <c r="G28" s="112"/>
      <c r="H28" s="103"/>
      <c r="I28" s="91"/>
      <c r="J28" s="106"/>
      <c r="K28" s="110"/>
      <c r="L28" s="110"/>
      <c r="M28" s="230"/>
      <c r="N28" s="231"/>
      <c r="O28" s="98"/>
      <c r="P28" s="98"/>
      <c r="Q28" s="91" t="str">
        <f t="shared" si="4"/>
        <v/>
      </c>
      <c r="R28" s="93" t="str">
        <f t="shared" si="0"/>
        <v/>
      </c>
      <c r="S28" s="105" t="str">
        <f t="shared" si="1"/>
        <v/>
      </c>
      <c r="T28" s="105" t="str">
        <f t="shared" si="5"/>
        <v/>
      </c>
      <c r="U28" s="106" t="str">
        <f t="shared" si="2"/>
        <v/>
      </c>
    </row>
    <row r="29" spans="2:21" ht="24" customHeight="1" x14ac:dyDescent="0.2">
      <c r="B29" s="93" t="str">
        <f t="shared" si="3"/>
        <v/>
      </c>
      <c r="C29" s="88"/>
      <c r="D29" s="110"/>
      <c r="E29" s="111"/>
      <c r="F29" s="103"/>
      <c r="G29" s="112"/>
      <c r="H29" s="103"/>
      <c r="I29" s="91"/>
      <c r="J29" s="106"/>
      <c r="K29" s="110"/>
      <c r="L29" s="110"/>
      <c r="M29" s="230"/>
      <c r="N29" s="231"/>
      <c r="O29" s="98"/>
      <c r="P29" s="98"/>
      <c r="Q29" s="91" t="str">
        <f t="shared" si="4"/>
        <v/>
      </c>
      <c r="R29" s="93" t="str">
        <f t="shared" si="0"/>
        <v/>
      </c>
      <c r="S29" s="105" t="str">
        <f t="shared" si="1"/>
        <v/>
      </c>
      <c r="T29" s="105" t="str">
        <f t="shared" si="5"/>
        <v/>
      </c>
      <c r="U29" s="106" t="str">
        <f t="shared" si="2"/>
        <v/>
      </c>
    </row>
    <row r="30" spans="2:21" ht="24" customHeight="1" x14ac:dyDescent="0.2">
      <c r="B30" s="93" t="str">
        <f t="shared" si="3"/>
        <v/>
      </c>
      <c r="C30" s="88"/>
      <c r="D30" s="110"/>
      <c r="E30" s="111"/>
      <c r="F30" s="103"/>
      <c r="G30" s="112"/>
      <c r="H30" s="103"/>
      <c r="I30" s="91"/>
      <c r="J30" s="106"/>
      <c r="K30" s="110"/>
      <c r="L30" s="110"/>
      <c r="M30" s="230"/>
      <c r="N30" s="231"/>
      <c r="O30" s="98"/>
      <c r="P30" s="98"/>
      <c r="Q30" s="91" t="str">
        <f t="shared" si="4"/>
        <v/>
      </c>
      <c r="R30" s="93" t="str">
        <f t="shared" si="0"/>
        <v/>
      </c>
      <c r="S30" s="105" t="str">
        <f t="shared" si="1"/>
        <v/>
      </c>
      <c r="T30" s="105" t="str">
        <f t="shared" si="5"/>
        <v/>
      </c>
      <c r="U30" s="106" t="str">
        <f t="shared" si="2"/>
        <v/>
      </c>
    </row>
    <row r="31" spans="2:21" ht="24" customHeight="1" x14ac:dyDescent="0.2">
      <c r="B31" s="93" t="str">
        <f t="shared" si="3"/>
        <v/>
      </c>
      <c r="C31" s="88"/>
      <c r="D31" s="110"/>
      <c r="E31" s="111"/>
      <c r="F31" s="103"/>
      <c r="G31" s="112"/>
      <c r="H31" s="103"/>
      <c r="I31" s="91"/>
      <c r="J31" s="106"/>
      <c r="K31" s="110"/>
      <c r="L31" s="110"/>
      <c r="M31" s="230"/>
      <c r="N31" s="231"/>
      <c r="O31" s="98"/>
      <c r="P31" s="98"/>
      <c r="Q31" s="91" t="str">
        <f t="shared" si="4"/>
        <v/>
      </c>
      <c r="R31" s="93" t="str">
        <f t="shared" si="0"/>
        <v/>
      </c>
      <c r="S31" s="105" t="str">
        <f t="shared" si="1"/>
        <v/>
      </c>
      <c r="T31" s="105" t="str">
        <f t="shared" si="5"/>
        <v/>
      </c>
      <c r="U31" s="106" t="str">
        <f t="shared" si="2"/>
        <v/>
      </c>
    </row>
    <row r="32" spans="2:21" ht="24" customHeight="1" x14ac:dyDescent="0.2">
      <c r="B32" s="93" t="str">
        <f t="shared" si="3"/>
        <v/>
      </c>
      <c r="C32" s="88"/>
      <c r="D32" s="110"/>
      <c r="E32" s="111"/>
      <c r="F32" s="103"/>
      <c r="G32" s="112"/>
      <c r="H32" s="103"/>
      <c r="I32" s="91"/>
      <c r="J32" s="106"/>
      <c r="K32" s="110"/>
      <c r="L32" s="110"/>
      <c r="M32" s="230"/>
      <c r="N32" s="231"/>
      <c r="O32" s="98"/>
      <c r="P32" s="98"/>
      <c r="Q32" s="91" t="str">
        <f t="shared" si="4"/>
        <v/>
      </c>
      <c r="R32" s="93" t="str">
        <f t="shared" si="0"/>
        <v/>
      </c>
      <c r="S32" s="105" t="str">
        <f t="shared" si="1"/>
        <v/>
      </c>
      <c r="T32" s="105" t="str">
        <f t="shared" si="5"/>
        <v/>
      </c>
      <c r="U32" s="106" t="str">
        <f t="shared" si="2"/>
        <v/>
      </c>
    </row>
    <row r="33" spans="2:21" ht="24" customHeight="1" x14ac:dyDescent="0.2">
      <c r="B33" s="93" t="str">
        <f t="shared" si="3"/>
        <v/>
      </c>
      <c r="C33" s="88"/>
      <c r="D33" s="110"/>
      <c r="E33" s="111"/>
      <c r="F33" s="103"/>
      <c r="G33" s="112"/>
      <c r="H33" s="103"/>
      <c r="I33" s="91"/>
      <c r="J33" s="106"/>
      <c r="K33" s="110"/>
      <c r="L33" s="110"/>
      <c r="M33" s="230"/>
      <c r="N33" s="231"/>
      <c r="O33" s="98"/>
      <c r="P33" s="98"/>
      <c r="Q33" s="91" t="str">
        <f t="shared" si="4"/>
        <v/>
      </c>
      <c r="R33" s="93" t="str">
        <f t="shared" si="0"/>
        <v/>
      </c>
      <c r="S33" s="105" t="str">
        <f t="shared" si="1"/>
        <v/>
      </c>
      <c r="T33" s="105" t="str">
        <f t="shared" si="5"/>
        <v/>
      </c>
      <c r="U33" s="106" t="str">
        <f t="shared" si="2"/>
        <v/>
      </c>
    </row>
    <row r="34" spans="2:21" ht="24" customHeight="1" x14ac:dyDescent="0.2">
      <c r="B34" s="93" t="str">
        <f t="shared" si="3"/>
        <v/>
      </c>
      <c r="C34" s="88"/>
      <c r="D34" s="110"/>
      <c r="E34" s="111"/>
      <c r="F34" s="103"/>
      <c r="G34" s="112"/>
      <c r="H34" s="103"/>
      <c r="I34" s="91"/>
      <c r="J34" s="106"/>
      <c r="K34" s="110"/>
      <c r="L34" s="110"/>
      <c r="M34" s="230"/>
      <c r="N34" s="231"/>
      <c r="O34" s="98"/>
      <c r="P34" s="98"/>
      <c r="Q34" s="91" t="str">
        <f t="shared" si="4"/>
        <v/>
      </c>
      <c r="R34" s="93" t="str">
        <f t="shared" si="0"/>
        <v/>
      </c>
      <c r="S34" s="105" t="str">
        <f t="shared" si="1"/>
        <v/>
      </c>
      <c r="T34" s="105" t="str">
        <f t="shared" si="5"/>
        <v/>
      </c>
      <c r="U34" s="106" t="str">
        <f t="shared" si="2"/>
        <v/>
      </c>
    </row>
    <row r="35" spans="2:21" ht="24" customHeight="1" x14ac:dyDescent="0.2">
      <c r="B35" s="93" t="str">
        <f t="shared" si="3"/>
        <v/>
      </c>
      <c r="C35" s="88"/>
      <c r="D35" s="110"/>
      <c r="E35" s="111"/>
      <c r="F35" s="103"/>
      <c r="G35" s="112"/>
      <c r="H35" s="103"/>
      <c r="I35" s="91"/>
      <c r="J35" s="106"/>
      <c r="K35" s="110"/>
      <c r="L35" s="110"/>
      <c r="M35" s="230"/>
      <c r="N35" s="231"/>
      <c r="O35" s="98"/>
      <c r="P35" s="98"/>
      <c r="Q35" s="91" t="str">
        <f t="shared" si="4"/>
        <v/>
      </c>
      <c r="R35" s="93" t="str">
        <f t="shared" si="0"/>
        <v/>
      </c>
      <c r="S35" s="105" t="str">
        <f t="shared" si="1"/>
        <v/>
      </c>
      <c r="T35" s="105" t="str">
        <f t="shared" si="5"/>
        <v/>
      </c>
      <c r="U35" s="106" t="str">
        <f t="shared" si="2"/>
        <v/>
      </c>
    </row>
    <row r="36" spans="2:21" ht="24" customHeight="1" x14ac:dyDescent="0.2">
      <c r="B36" s="93" t="str">
        <f t="shared" si="3"/>
        <v/>
      </c>
      <c r="C36" s="88"/>
      <c r="D36" s="110"/>
      <c r="E36" s="111"/>
      <c r="F36" s="103"/>
      <c r="G36" s="112"/>
      <c r="H36" s="103"/>
      <c r="I36" s="91"/>
      <c r="J36" s="106"/>
      <c r="K36" s="110"/>
      <c r="L36" s="110"/>
      <c r="M36" s="230"/>
      <c r="N36" s="231"/>
      <c r="O36" s="98"/>
      <c r="P36" s="98"/>
      <c r="Q36" s="91" t="str">
        <f t="shared" si="4"/>
        <v/>
      </c>
      <c r="R36" s="93" t="str">
        <f t="shared" si="0"/>
        <v/>
      </c>
      <c r="S36" s="105" t="str">
        <f t="shared" si="1"/>
        <v/>
      </c>
      <c r="T36" s="105" t="str">
        <f t="shared" si="5"/>
        <v/>
      </c>
      <c r="U36" s="106" t="str">
        <f t="shared" si="2"/>
        <v/>
      </c>
    </row>
    <row r="37" spans="2:21" ht="24" customHeight="1" x14ac:dyDescent="0.2">
      <c r="B37" s="93" t="str">
        <f t="shared" si="3"/>
        <v/>
      </c>
      <c r="C37" s="88"/>
      <c r="D37" s="110"/>
      <c r="E37" s="111"/>
      <c r="F37" s="103"/>
      <c r="G37" s="112"/>
      <c r="H37" s="103"/>
      <c r="I37" s="91"/>
      <c r="J37" s="106"/>
      <c r="K37" s="110"/>
      <c r="L37" s="110"/>
      <c r="M37" s="230"/>
      <c r="N37" s="231"/>
      <c r="O37" s="98"/>
      <c r="P37" s="98"/>
      <c r="Q37" s="91" t="str">
        <f t="shared" si="4"/>
        <v/>
      </c>
      <c r="R37" s="93" t="str">
        <f t="shared" si="0"/>
        <v/>
      </c>
      <c r="S37" s="105" t="str">
        <f t="shared" si="1"/>
        <v/>
      </c>
      <c r="T37" s="105" t="str">
        <f t="shared" si="5"/>
        <v/>
      </c>
      <c r="U37" s="106" t="str">
        <f t="shared" si="2"/>
        <v/>
      </c>
    </row>
    <row r="38" spans="2:21" ht="24" customHeight="1" x14ac:dyDescent="0.2">
      <c r="B38" s="93" t="str">
        <f t="shared" si="3"/>
        <v/>
      </c>
      <c r="C38" s="88"/>
      <c r="D38" s="110"/>
      <c r="E38" s="111"/>
      <c r="F38" s="103"/>
      <c r="G38" s="112"/>
      <c r="H38" s="103"/>
      <c r="I38" s="91"/>
      <c r="J38" s="106"/>
      <c r="K38" s="110"/>
      <c r="L38" s="110"/>
      <c r="M38" s="230"/>
      <c r="N38" s="231"/>
      <c r="O38" s="98"/>
      <c r="P38" s="98"/>
      <c r="Q38" s="91" t="str">
        <f t="shared" si="4"/>
        <v/>
      </c>
      <c r="R38" s="93" t="str">
        <f t="shared" si="0"/>
        <v/>
      </c>
      <c r="S38" s="105" t="str">
        <f t="shared" si="1"/>
        <v/>
      </c>
      <c r="T38" s="105" t="str">
        <f t="shared" si="5"/>
        <v/>
      </c>
      <c r="U38" s="106" t="str">
        <f t="shared" si="2"/>
        <v/>
      </c>
    </row>
    <row r="39" spans="2:21" ht="24" customHeight="1" x14ac:dyDescent="0.2">
      <c r="B39" s="93" t="str">
        <f t="shared" si="3"/>
        <v/>
      </c>
      <c r="C39" s="88"/>
      <c r="D39" s="110"/>
      <c r="E39" s="111"/>
      <c r="F39" s="103"/>
      <c r="G39" s="112"/>
      <c r="H39" s="103"/>
      <c r="I39" s="91"/>
      <c r="J39" s="106"/>
      <c r="K39" s="110"/>
      <c r="L39" s="110"/>
      <c r="M39" s="230"/>
      <c r="N39" s="231"/>
      <c r="O39" s="98"/>
      <c r="P39" s="98"/>
      <c r="Q39" s="91" t="str">
        <f t="shared" si="4"/>
        <v/>
      </c>
      <c r="R39" s="93" t="str">
        <f t="shared" si="0"/>
        <v/>
      </c>
      <c r="S39" s="105" t="str">
        <f t="shared" si="1"/>
        <v/>
      </c>
      <c r="T39" s="105" t="str">
        <f t="shared" si="5"/>
        <v/>
      </c>
      <c r="U39" s="106" t="str">
        <f t="shared" si="2"/>
        <v/>
      </c>
    </row>
    <row r="40" spans="2:21" ht="24" customHeight="1" x14ac:dyDescent="0.2">
      <c r="B40" s="93" t="str">
        <f t="shared" si="3"/>
        <v/>
      </c>
      <c r="C40" s="88"/>
      <c r="D40" s="110"/>
      <c r="E40" s="111"/>
      <c r="F40" s="103"/>
      <c r="G40" s="112"/>
      <c r="H40" s="103"/>
      <c r="I40" s="91"/>
      <c r="J40" s="106"/>
      <c r="K40" s="110"/>
      <c r="L40" s="110"/>
      <c r="M40" s="230"/>
      <c r="N40" s="231"/>
      <c r="O40" s="98"/>
      <c r="P40" s="98"/>
      <c r="Q40" s="91" t="str">
        <f t="shared" si="4"/>
        <v/>
      </c>
      <c r="R40" s="93" t="str">
        <f t="shared" si="0"/>
        <v/>
      </c>
      <c r="S40" s="105" t="str">
        <f t="shared" si="1"/>
        <v/>
      </c>
      <c r="T40" s="105" t="str">
        <f t="shared" si="5"/>
        <v/>
      </c>
      <c r="U40" s="106" t="str">
        <f t="shared" si="2"/>
        <v/>
      </c>
    </row>
    <row r="41" spans="2:21" ht="24" customHeight="1" x14ac:dyDescent="0.2">
      <c r="B41" s="93" t="str">
        <f t="shared" si="3"/>
        <v/>
      </c>
      <c r="C41" s="88"/>
      <c r="D41" s="110"/>
      <c r="E41" s="111"/>
      <c r="F41" s="103"/>
      <c r="G41" s="112"/>
      <c r="H41" s="103"/>
      <c r="I41" s="91"/>
      <c r="J41" s="106"/>
      <c r="K41" s="110"/>
      <c r="L41" s="110"/>
      <c r="M41" s="230"/>
      <c r="N41" s="231"/>
      <c r="O41" s="98"/>
      <c r="P41" s="98"/>
      <c r="Q41" s="91" t="str">
        <f t="shared" si="4"/>
        <v/>
      </c>
      <c r="R41" s="93" t="str">
        <f t="shared" si="0"/>
        <v/>
      </c>
      <c r="S41" s="105" t="str">
        <f t="shared" si="1"/>
        <v/>
      </c>
      <c r="T41" s="105" t="str">
        <f t="shared" si="5"/>
        <v/>
      </c>
      <c r="U41" s="106" t="str">
        <f t="shared" si="2"/>
        <v/>
      </c>
    </row>
    <row r="42" spans="2:21" ht="24" customHeight="1" x14ac:dyDescent="0.2">
      <c r="B42" s="93" t="str">
        <f t="shared" ref="B42:B73" si="6">IF(D42="","",$F$5&amp;C42&amp;I42)</f>
        <v/>
      </c>
      <c r="C42" s="88"/>
      <c r="D42" s="110"/>
      <c r="E42" s="111"/>
      <c r="F42" s="103"/>
      <c r="G42" s="112"/>
      <c r="H42" s="103"/>
      <c r="I42" s="91"/>
      <c r="J42" s="106"/>
      <c r="K42" s="110"/>
      <c r="L42" s="110"/>
      <c r="M42" s="230"/>
      <c r="N42" s="231"/>
      <c r="O42" s="98"/>
      <c r="P42" s="98"/>
      <c r="Q42" s="91" t="str">
        <f t="shared" si="4"/>
        <v/>
      </c>
      <c r="R42" s="93" t="str">
        <f t="shared" si="0"/>
        <v/>
      </c>
      <c r="S42" s="105" t="str">
        <f t="shared" si="1"/>
        <v/>
      </c>
      <c r="T42" s="105" t="str">
        <f t="shared" si="5"/>
        <v/>
      </c>
      <c r="U42" s="106" t="str">
        <f t="shared" si="2"/>
        <v/>
      </c>
    </row>
    <row r="43" spans="2:21" ht="24" customHeight="1" x14ac:dyDescent="0.2">
      <c r="B43" s="93" t="str">
        <f t="shared" si="6"/>
        <v/>
      </c>
      <c r="C43" s="88"/>
      <c r="D43" s="110"/>
      <c r="E43" s="111"/>
      <c r="F43" s="103"/>
      <c r="G43" s="112"/>
      <c r="H43" s="103"/>
      <c r="I43" s="91"/>
      <c r="J43" s="106"/>
      <c r="K43" s="110"/>
      <c r="L43" s="110"/>
      <c r="M43" s="230"/>
      <c r="N43" s="231"/>
      <c r="O43" s="98"/>
      <c r="P43" s="98"/>
      <c r="Q43" s="91" t="str">
        <f t="shared" si="4"/>
        <v/>
      </c>
      <c r="R43" s="93" t="str">
        <f t="shared" si="0"/>
        <v/>
      </c>
      <c r="S43" s="105" t="str">
        <f t="shared" si="1"/>
        <v/>
      </c>
      <c r="T43" s="105" t="str">
        <f t="shared" si="5"/>
        <v/>
      </c>
      <c r="U43" s="106" t="str">
        <f t="shared" si="2"/>
        <v/>
      </c>
    </row>
    <row r="44" spans="2:21" ht="24" customHeight="1" x14ac:dyDescent="0.2">
      <c r="B44" s="93" t="str">
        <f t="shared" si="6"/>
        <v/>
      </c>
      <c r="C44" s="88"/>
      <c r="D44" s="110"/>
      <c r="E44" s="111"/>
      <c r="F44" s="103"/>
      <c r="G44" s="112"/>
      <c r="H44" s="103"/>
      <c r="I44" s="91"/>
      <c r="J44" s="106"/>
      <c r="K44" s="110"/>
      <c r="L44" s="110"/>
      <c r="M44" s="230"/>
      <c r="N44" s="231"/>
      <c r="O44" s="98"/>
      <c r="P44" s="98"/>
      <c r="Q44" s="91" t="str">
        <f t="shared" si="4"/>
        <v/>
      </c>
      <c r="R44" s="93" t="str">
        <f t="shared" si="0"/>
        <v/>
      </c>
      <c r="S44" s="105" t="str">
        <f t="shared" si="1"/>
        <v/>
      </c>
      <c r="T44" s="105" t="str">
        <f t="shared" si="5"/>
        <v/>
      </c>
      <c r="U44" s="106" t="str">
        <f t="shared" si="2"/>
        <v/>
      </c>
    </row>
    <row r="45" spans="2:21" ht="24" customHeight="1" x14ac:dyDescent="0.2">
      <c r="B45" s="93" t="str">
        <f t="shared" si="6"/>
        <v/>
      </c>
      <c r="C45" s="88"/>
      <c r="D45" s="110"/>
      <c r="E45" s="111"/>
      <c r="F45" s="103"/>
      <c r="G45" s="112"/>
      <c r="H45" s="103"/>
      <c r="I45" s="91"/>
      <c r="J45" s="106"/>
      <c r="K45" s="110"/>
      <c r="L45" s="110"/>
      <c r="M45" s="230"/>
      <c r="N45" s="231"/>
      <c r="O45" s="98"/>
      <c r="P45" s="98"/>
      <c r="Q45" s="91" t="str">
        <f t="shared" si="4"/>
        <v/>
      </c>
      <c r="R45" s="93" t="str">
        <f t="shared" si="0"/>
        <v/>
      </c>
      <c r="S45" s="105" t="str">
        <f t="shared" si="1"/>
        <v/>
      </c>
      <c r="T45" s="105" t="str">
        <f t="shared" si="5"/>
        <v/>
      </c>
      <c r="U45" s="106" t="str">
        <f t="shared" si="2"/>
        <v/>
      </c>
    </row>
    <row r="46" spans="2:21" ht="24" customHeight="1" x14ac:dyDescent="0.2">
      <c r="B46" s="93" t="str">
        <f t="shared" si="6"/>
        <v/>
      </c>
      <c r="C46" s="88"/>
      <c r="D46" s="110"/>
      <c r="E46" s="111"/>
      <c r="F46" s="103"/>
      <c r="G46" s="112"/>
      <c r="H46" s="103"/>
      <c r="I46" s="91"/>
      <c r="J46" s="106"/>
      <c r="K46" s="110"/>
      <c r="L46" s="110"/>
      <c r="M46" s="230"/>
      <c r="N46" s="231"/>
      <c r="O46" s="98"/>
      <c r="P46" s="98"/>
      <c r="Q46" s="91" t="str">
        <f t="shared" si="4"/>
        <v/>
      </c>
      <c r="R46" s="93" t="str">
        <f t="shared" si="0"/>
        <v/>
      </c>
      <c r="S46" s="105" t="str">
        <f t="shared" si="1"/>
        <v/>
      </c>
      <c r="T46" s="105" t="str">
        <f t="shared" si="5"/>
        <v/>
      </c>
      <c r="U46" s="106" t="str">
        <f t="shared" si="2"/>
        <v/>
      </c>
    </row>
    <row r="47" spans="2:21" ht="24" customHeight="1" x14ac:dyDescent="0.2">
      <c r="B47" s="93" t="str">
        <f t="shared" si="6"/>
        <v/>
      </c>
      <c r="C47" s="88"/>
      <c r="D47" s="110"/>
      <c r="E47" s="111"/>
      <c r="F47" s="103"/>
      <c r="G47" s="112"/>
      <c r="H47" s="103"/>
      <c r="I47" s="91"/>
      <c r="J47" s="106"/>
      <c r="K47" s="110"/>
      <c r="L47" s="110"/>
      <c r="M47" s="230"/>
      <c r="N47" s="231"/>
      <c r="O47" s="98"/>
      <c r="P47" s="98"/>
      <c r="Q47" s="91" t="str">
        <f t="shared" si="4"/>
        <v/>
      </c>
      <c r="R47" s="93" t="str">
        <f t="shared" si="0"/>
        <v/>
      </c>
      <c r="S47" s="105" t="str">
        <f t="shared" si="1"/>
        <v/>
      </c>
      <c r="T47" s="105" t="str">
        <f t="shared" si="5"/>
        <v/>
      </c>
      <c r="U47" s="106" t="str">
        <f t="shared" si="2"/>
        <v/>
      </c>
    </row>
    <row r="48" spans="2:21" ht="24" customHeight="1" x14ac:dyDescent="0.2">
      <c r="B48" s="93" t="str">
        <f t="shared" si="6"/>
        <v/>
      </c>
      <c r="C48" s="88"/>
      <c r="D48" s="110"/>
      <c r="E48" s="111"/>
      <c r="F48" s="103"/>
      <c r="G48" s="112"/>
      <c r="H48" s="103"/>
      <c r="I48" s="91"/>
      <c r="J48" s="106"/>
      <c r="K48" s="110"/>
      <c r="L48" s="110"/>
      <c r="M48" s="230"/>
      <c r="N48" s="231"/>
      <c r="O48" s="98"/>
      <c r="P48" s="98"/>
      <c r="Q48" s="91" t="str">
        <f t="shared" si="4"/>
        <v/>
      </c>
      <c r="R48" s="93" t="str">
        <f t="shared" si="0"/>
        <v/>
      </c>
      <c r="S48" s="105" t="str">
        <f t="shared" si="1"/>
        <v/>
      </c>
      <c r="T48" s="105" t="str">
        <f t="shared" si="5"/>
        <v/>
      </c>
      <c r="U48" s="106" t="str">
        <f t="shared" si="2"/>
        <v/>
      </c>
    </row>
    <row r="49" spans="2:21" ht="24" customHeight="1" x14ac:dyDescent="0.2">
      <c r="B49" s="93" t="str">
        <f t="shared" si="6"/>
        <v/>
      </c>
      <c r="C49" s="88"/>
      <c r="D49" s="110"/>
      <c r="E49" s="111"/>
      <c r="F49" s="103"/>
      <c r="G49" s="112"/>
      <c r="H49" s="103"/>
      <c r="I49" s="91"/>
      <c r="J49" s="106"/>
      <c r="K49" s="110"/>
      <c r="L49" s="110"/>
      <c r="M49" s="230"/>
      <c r="N49" s="231"/>
      <c r="O49" s="98"/>
      <c r="P49" s="98"/>
      <c r="Q49" s="91" t="str">
        <f t="shared" si="4"/>
        <v/>
      </c>
      <c r="R49" s="93" t="str">
        <f t="shared" si="0"/>
        <v/>
      </c>
      <c r="S49" s="105" t="str">
        <f t="shared" si="1"/>
        <v/>
      </c>
      <c r="T49" s="105" t="str">
        <f t="shared" si="5"/>
        <v/>
      </c>
      <c r="U49" s="106" t="str">
        <f t="shared" si="2"/>
        <v/>
      </c>
    </row>
    <row r="50" spans="2:21" ht="24" customHeight="1" x14ac:dyDescent="0.2">
      <c r="B50" s="93" t="str">
        <f t="shared" si="6"/>
        <v/>
      </c>
      <c r="C50" s="88"/>
      <c r="D50" s="110"/>
      <c r="E50" s="111"/>
      <c r="F50" s="103"/>
      <c r="G50" s="112"/>
      <c r="H50" s="103"/>
      <c r="I50" s="91"/>
      <c r="J50" s="106"/>
      <c r="K50" s="110"/>
      <c r="L50" s="110"/>
      <c r="M50" s="230"/>
      <c r="N50" s="231"/>
      <c r="O50" s="98"/>
      <c r="P50" s="98"/>
      <c r="Q50" s="91" t="str">
        <f t="shared" si="4"/>
        <v/>
      </c>
      <c r="R50" s="93" t="str">
        <f t="shared" si="0"/>
        <v/>
      </c>
      <c r="S50" s="105" t="str">
        <f t="shared" si="1"/>
        <v/>
      </c>
      <c r="T50" s="105" t="str">
        <f t="shared" si="5"/>
        <v/>
      </c>
      <c r="U50" s="106" t="str">
        <f t="shared" si="2"/>
        <v/>
      </c>
    </row>
    <row r="51" spans="2:21" ht="24" customHeight="1" x14ac:dyDescent="0.2">
      <c r="B51" s="93" t="str">
        <f t="shared" si="6"/>
        <v/>
      </c>
      <c r="C51" s="88"/>
      <c r="D51" s="110"/>
      <c r="E51" s="111"/>
      <c r="F51" s="103"/>
      <c r="G51" s="112"/>
      <c r="H51" s="103"/>
      <c r="I51" s="91"/>
      <c r="J51" s="106"/>
      <c r="K51" s="110"/>
      <c r="L51" s="110"/>
      <c r="M51" s="230"/>
      <c r="N51" s="231"/>
      <c r="O51" s="98"/>
      <c r="P51" s="98"/>
      <c r="Q51" s="91" t="str">
        <f t="shared" si="4"/>
        <v/>
      </c>
      <c r="R51" s="93" t="str">
        <f t="shared" si="0"/>
        <v/>
      </c>
      <c r="S51" s="105" t="str">
        <f t="shared" si="1"/>
        <v/>
      </c>
      <c r="T51" s="105" t="str">
        <f t="shared" si="5"/>
        <v/>
      </c>
      <c r="U51" s="106" t="str">
        <f t="shared" si="2"/>
        <v/>
      </c>
    </row>
    <row r="52" spans="2:21" ht="24" customHeight="1" x14ac:dyDescent="0.2">
      <c r="B52" s="93" t="str">
        <f t="shared" si="6"/>
        <v/>
      </c>
      <c r="C52" s="88"/>
      <c r="D52" s="110"/>
      <c r="E52" s="111"/>
      <c r="F52" s="103"/>
      <c r="G52" s="112"/>
      <c r="H52" s="103"/>
      <c r="I52" s="91"/>
      <c r="J52" s="106"/>
      <c r="K52" s="110"/>
      <c r="L52" s="110"/>
      <c r="M52" s="230"/>
      <c r="N52" s="231"/>
      <c r="O52" s="98"/>
      <c r="P52" s="98"/>
      <c r="Q52" s="91" t="str">
        <f t="shared" si="4"/>
        <v/>
      </c>
      <c r="R52" s="93" t="str">
        <f t="shared" si="0"/>
        <v/>
      </c>
      <c r="S52" s="105" t="str">
        <f t="shared" si="1"/>
        <v/>
      </c>
      <c r="T52" s="105" t="str">
        <f t="shared" si="5"/>
        <v/>
      </c>
      <c r="U52" s="106" t="str">
        <f t="shared" si="2"/>
        <v/>
      </c>
    </row>
    <row r="53" spans="2:21" ht="24" customHeight="1" x14ac:dyDescent="0.2">
      <c r="B53" s="93" t="str">
        <f t="shared" si="6"/>
        <v/>
      </c>
      <c r="C53" s="88"/>
      <c r="D53" s="110"/>
      <c r="E53" s="111"/>
      <c r="F53" s="103"/>
      <c r="G53" s="112"/>
      <c r="H53" s="103"/>
      <c r="I53" s="91"/>
      <c r="J53" s="106"/>
      <c r="K53" s="110"/>
      <c r="L53" s="110"/>
      <c r="M53" s="230"/>
      <c r="N53" s="231"/>
      <c r="O53" s="98"/>
      <c r="P53" s="98"/>
      <c r="Q53" s="91" t="str">
        <f t="shared" si="4"/>
        <v/>
      </c>
      <c r="R53" s="93" t="str">
        <f t="shared" si="0"/>
        <v/>
      </c>
      <c r="S53" s="105" t="str">
        <f t="shared" si="1"/>
        <v/>
      </c>
      <c r="T53" s="105" t="str">
        <f t="shared" si="5"/>
        <v/>
      </c>
      <c r="U53" s="106" t="str">
        <f t="shared" si="2"/>
        <v/>
      </c>
    </row>
    <row r="54" spans="2:21" ht="24" customHeight="1" x14ac:dyDescent="0.2">
      <c r="B54" s="93" t="str">
        <f t="shared" si="6"/>
        <v/>
      </c>
      <c r="C54" s="88"/>
      <c r="D54" s="110"/>
      <c r="E54" s="111"/>
      <c r="F54" s="103"/>
      <c r="G54" s="112"/>
      <c r="H54" s="103"/>
      <c r="I54" s="91"/>
      <c r="J54" s="106"/>
      <c r="K54" s="110"/>
      <c r="L54" s="110"/>
      <c r="M54" s="230"/>
      <c r="N54" s="231"/>
      <c r="O54" s="98"/>
      <c r="P54" s="98"/>
      <c r="Q54" s="91" t="str">
        <f t="shared" si="4"/>
        <v/>
      </c>
      <c r="R54" s="93" t="str">
        <f t="shared" si="0"/>
        <v/>
      </c>
      <c r="S54" s="105" t="str">
        <f t="shared" si="1"/>
        <v/>
      </c>
      <c r="T54" s="105" t="str">
        <f t="shared" si="5"/>
        <v/>
      </c>
      <c r="U54" s="106" t="str">
        <f t="shared" si="2"/>
        <v/>
      </c>
    </row>
    <row r="55" spans="2:21" ht="24" customHeight="1" x14ac:dyDescent="0.2">
      <c r="B55" s="93" t="str">
        <f t="shared" si="6"/>
        <v/>
      </c>
      <c r="C55" s="88"/>
      <c r="D55" s="110"/>
      <c r="E55" s="111"/>
      <c r="F55" s="103"/>
      <c r="G55" s="112"/>
      <c r="H55" s="103"/>
      <c r="I55" s="91"/>
      <c r="J55" s="106"/>
      <c r="K55" s="110"/>
      <c r="L55" s="110"/>
      <c r="M55" s="230"/>
      <c r="N55" s="231"/>
      <c r="O55" s="98"/>
      <c r="P55" s="98"/>
      <c r="Q55" s="91" t="str">
        <f t="shared" si="4"/>
        <v/>
      </c>
      <c r="R55" s="93" t="str">
        <f t="shared" si="0"/>
        <v/>
      </c>
      <c r="S55" s="105" t="str">
        <f t="shared" si="1"/>
        <v/>
      </c>
      <c r="T55" s="105" t="str">
        <f t="shared" si="5"/>
        <v/>
      </c>
      <c r="U55" s="106" t="str">
        <f t="shared" si="2"/>
        <v/>
      </c>
    </row>
    <row r="56" spans="2:21" ht="24" customHeight="1" x14ac:dyDescent="0.2">
      <c r="B56" s="93" t="str">
        <f t="shared" si="6"/>
        <v/>
      </c>
      <c r="C56" s="88"/>
      <c r="D56" s="110"/>
      <c r="E56" s="111"/>
      <c r="F56" s="103"/>
      <c r="G56" s="112"/>
      <c r="H56" s="103"/>
      <c r="I56" s="91"/>
      <c r="J56" s="106"/>
      <c r="K56" s="110"/>
      <c r="L56" s="110"/>
      <c r="M56" s="230"/>
      <c r="N56" s="231"/>
      <c r="O56" s="98"/>
      <c r="P56" s="98"/>
      <c r="Q56" s="91" t="str">
        <f t="shared" si="4"/>
        <v/>
      </c>
      <c r="R56" s="93" t="str">
        <f t="shared" si="0"/>
        <v/>
      </c>
      <c r="S56" s="105" t="str">
        <f t="shared" si="1"/>
        <v/>
      </c>
      <c r="T56" s="105" t="str">
        <f t="shared" si="5"/>
        <v/>
      </c>
      <c r="U56" s="106" t="str">
        <f t="shared" si="2"/>
        <v/>
      </c>
    </row>
    <row r="57" spans="2:21" ht="24" customHeight="1" x14ac:dyDescent="0.2">
      <c r="B57" s="93" t="str">
        <f t="shared" si="6"/>
        <v/>
      </c>
      <c r="C57" s="88"/>
      <c r="D57" s="110"/>
      <c r="E57" s="111"/>
      <c r="F57" s="103"/>
      <c r="G57" s="112"/>
      <c r="H57" s="103"/>
      <c r="I57" s="91"/>
      <c r="J57" s="106"/>
      <c r="K57" s="110"/>
      <c r="L57" s="110"/>
      <c r="M57" s="230"/>
      <c r="N57" s="231"/>
      <c r="O57" s="98"/>
      <c r="P57" s="98"/>
      <c r="Q57" s="91" t="str">
        <f t="shared" si="4"/>
        <v/>
      </c>
      <c r="R57" s="93" t="str">
        <f t="shared" si="0"/>
        <v/>
      </c>
      <c r="S57" s="105" t="str">
        <f t="shared" si="1"/>
        <v/>
      </c>
      <c r="T57" s="105" t="str">
        <f t="shared" si="5"/>
        <v/>
      </c>
      <c r="U57" s="106" t="str">
        <f t="shared" si="2"/>
        <v/>
      </c>
    </row>
    <row r="58" spans="2:21" ht="24" customHeight="1" x14ac:dyDescent="0.2">
      <c r="B58" s="93" t="str">
        <f t="shared" si="6"/>
        <v/>
      </c>
      <c r="C58" s="88"/>
      <c r="D58" s="110"/>
      <c r="E58" s="111"/>
      <c r="F58" s="103"/>
      <c r="G58" s="112"/>
      <c r="H58" s="103"/>
      <c r="I58" s="91"/>
      <c r="J58" s="106"/>
      <c r="K58" s="110"/>
      <c r="L58" s="110"/>
      <c r="M58" s="230"/>
      <c r="N58" s="231"/>
      <c r="O58" s="98"/>
      <c r="P58" s="98"/>
      <c r="Q58" s="91" t="str">
        <f t="shared" si="4"/>
        <v/>
      </c>
      <c r="R58" s="93" t="str">
        <f t="shared" si="0"/>
        <v/>
      </c>
      <c r="S58" s="105" t="str">
        <f t="shared" si="1"/>
        <v/>
      </c>
      <c r="T58" s="105" t="str">
        <f t="shared" si="5"/>
        <v/>
      </c>
      <c r="U58" s="106" t="str">
        <f t="shared" si="2"/>
        <v/>
      </c>
    </row>
    <row r="59" spans="2:21" ht="24" customHeight="1" x14ac:dyDescent="0.2">
      <c r="B59" s="93" t="str">
        <f t="shared" si="6"/>
        <v/>
      </c>
      <c r="C59" s="88"/>
      <c r="D59" s="110"/>
      <c r="E59" s="111"/>
      <c r="F59" s="103"/>
      <c r="G59" s="112"/>
      <c r="H59" s="103"/>
      <c r="I59" s="91"/>
      <c r="J59" s="106"/>
      <c r="K59" s="110"/>
      <c r="L59" s="110"/>
      <c r="M59" s="230"/>
      <c r="N59" s="231"/>
      <c r="O59" s="98"/>
      <c r="P59" s="98"/>
      <c r="Q59" s="91" t="str">
        <f t="shared" si="4"/>
        <v/>
      </c>
      <c r="R59" s="93" t="str">
        <f t="shared" si="0"/>
        <v/>
      </c>
      <c r="S59" s="105" t="str">
        <f t="shared" si="1"/>
        <v/>
      </c>
      <c r="T59" s="105" t="str">
        <f t="shared" si="5"/>
        <v/>
      </c>
      <c r="U59" s="106" t="str">
        <f t="shared" si="2"/>
        <v/>
      </c>
    </row>
    <row r="60" spans="2:21" ht="24" customHeight="1" x14ac:dyDescent="0.2">
      <c r="B60" s="93" t="str">
        <f t="shared" si="6"/>
        <v/>
      </c>
      <c r="C60" s="88"/>
      <c r="D60" s="110"/>
      <c r="E60" s="111"/>
      <c r="F60" s="103"/>
      <c r="G60" s="112"/>
      <c r="H60" s="103"/>
      <c r="I60" s="91"/>
      <c r="J60" s="106"/>
      <c r="K60" s="110"/>
      <c r="L60" s="110"/>
      <c r="M60" s="230"/>
      <c r="N60" s="231"/>
      <c r="O60" s="98"/>
      <c r="P60" s="98"/>
      <c r="Q60" s="91" t="str">
        <f t="shared" si="4"/>
        <v/>
      </c>
      <c r="R60" s="93" t="str">
        <f t="shared" si="0"/>
        <v/>
      </c>
      <c r="S60" s="105" t="str">
        <f t="shared" si="1"/>
        <v/>
      </c>
      <c r="T60" s="105" t="str">
        <f t="shared" si="5"/>
        <v/>
      </c>
      <c r="U60" s="106" t="str">
        <f t="shared" si="2"/>
        <v/>
      </c>
    </row>
    <row r="61" spans="2:21" ht="24" customHeight="1" x14ac:dyDescent="0.2">
      <c r="B61" s="93" t="str">
        <f t="shared" si="6"/>
        <v/>
      </c>
      <c r="C61" s="88"/>
      <c r="D61" s="110"/>
      <c r="E61" s="111"/>
      <c r="F61" s="103"/>
      <c r="G61" s="112"/>
      <c r="H61" s="103"/>
      <c r="I61" s="91"/>
      <c r="J61" s="106"/>
      <c r="K61" s="110"/>
      <c r="L61" s="110"/>
      <c r="M61" s="230"/>
      <c r="N61" s="231"/>
      <c r="O61" s="98"/>
      <c r="P61" s="98"/>
      <c r="Q61" s="91" t="str">
        <f t="shared" si="4"/>
        <v/>
      </c>
      <c r="R61" s="93" t="str">
        <f t="shared" si="0"/>
        <v/>
      </c>
      <c r="S61" s="105" t="str">
        <f t="shared" si="1"/>
        <v/>
      </c>
      <c r="T61" s="105" t="str">
        <f t="shared" si="5"/>
        <v/>
      </c>
      <c r="U61" s="106" t="str">
        <f t="shared" si="2"/>
        <v/>
      </c>
    </row>
    <row r="62" spans="2:21" ht="24" customHeight="1" x14ac:dyDescent="0.2">
      <c r="B62" s="93" t="str">
        <f t="shared" si="6"/>
        <v/>
      </c>
      <c r="C62" s="88"/>
      <c r="D62" s="110"/>
      <c r="E62" s="111"/>
      <c r="F62" s="103"/>
      <c r="G62" s="112"/>
      <c r="H62" s="103"/>
      <c r="I62" s="91"/>
      <c r="J62" s="106"/>
      <c r="K62" s="110"/>
      <c r="L62" s="110"/>
      <c r="M62" s="230"/>
      <c r="N62" s="231"/>
      <c r="O62" s="98"/>
      <c r="P62" s="98"/>
      <c r="Q62" s="91" t="str">
        <f t="shared" si="4"/>
        <v/>
      </c>
      <c r="R62" s="93" t="str">
        <f t="shared" si="0"/>
        <v/>
      </c>
      <c r="S62" s="105" t="str">
        <f t="shared" si="1"/>
        <v/>
      </c>
      <c r="T62" s="105" t="str">
        <f t="shared" si="5"/>
        <v/>
      </c>
      <c r="U62" s="106" t="str">
        <f t="shared" si="2"/>
        <v/>
      </c>
    </row>
    <row r="63" spans="2:21" ht="24" customHeight="1" x14ac:dyDescent="0.2">
      <c r="B63" s="93" t="str">
        <f t="shared" si="6"/>
        <v/>
      </c>
      <c r="C63" s="88"/>
      <c r="D63" s="110"/>
      <c r="E63" s="111"/>
      <c r="F63" s="103"/>
      <c r="G63" s="112"/>
      <c r="H63" s="103"/>
      <c r="I63" s="91"/>
      <c r="J63" s="106"/>
      <c r="K63" s="110"/>
      <c r="L63" s="110"/>
      <c r="M63" s="230"/>
      <c r="N63" s="231"/>
      <c r="O63" s="98"/>
      <c r="P63" s="98"/>
      <c r="Q63" s="91" t="str">
        <f t="shared" si="4"/>
        <v/>
      </c>
      <c r="R63" s="93" t="str">
        <f t="shared" si="0"/>
        <v/>
      </c>
      <c r="S63" s="105" t="str">
        <f t="shared" si="1"/>
        <v/>
      </c>
      <c r="T63" s="105" t="str">
        <f t="shared" si="5"/>
        <v/>
      </c>
      <c r="U63" s="106" t="str">
        <f t="shared" si="2"/>
        <v/>
      </c>
    </row>
    <row r="64" spans="2:21" ht="24" customHeight="1" x14ac:dyDescent="0.2">
      <c r="B64" s="93" t="str">
        <f t="shared" si="6"/>
        <v/>
      </c>
      <c r="C64" s="88"/>
      <c r="D64" s="110"/>
      <c r="E64" s="111"/>
      <c r="F64" s="103"/>
      <c r="G64" s="112"/>
      <c r="H64" s="103"/>
      <c r="I64" s="91"/>
      <c r="J64" s="106"/>
      <c r="K64" s="110"/>
      <c r="L64" s="110"/>
      <c r="M64" s="230"/>
      <c r="N64" s="231"/>
      <c r="O64" s="98"/>
      <c r="P64" s="98"/>
      <c r="Q64" s="91" t="str">
        <f t="shared" si="4"/>
        <v/>
      </c>
      <c r="R64" s="93" t="str">
        <f t="shared" si="0"/>
        <v/>
      </c>
      <c r="S64" s="105" t="str">
        <f t="shared" si="1"/>
        <v/>
      </c>
      <c r="T64" s="105" t="str">
        <f t="shared" si="5"/>
        <v/>
      </c>
      <c r="U64" s="106" t="str">
        <f t="shared" si="2"/>
        <v/>
      </c>
    </row>
    <row r="65" spans="2:21" ht="24" customHeight="1" x14ac:dyDescent="0.2">
      <c r="B65" s="93" t="str">
        <f t="shared" si="6"/>
        <v/>
      </c>
      <c r="C65" s="88"/>
      <c r="D65" s="110"/>
      <c r="E65" s="111"/>
      <c r="F65" s="103"/>
      <c r="G65" s="112"/>
      <c r="H65" s="103"/>
      <c r="I65" s="91"/>
      <c r="J65" s="106"/>
      <c r="K65" s="110"/>
      <c r="L65" s="110"/>
      <c r="M65" s="230"/>
      <c r="N65" s="231"/>
      <c r="O65" s="98"/>
      <c r="P65" s="98"/>
      <c r="Q65" s="91" t="str">
        <f t="shared" si="4"/>
        <v/>
      </c>
      <c r="R65" s="93" t="str">
        <f t="shared" si="0"/>
        <v/>
      </c>
      <c r="S65" s="105" t="str">
        <f t="shared" si="1"/>
        <v/>
      </c>
      <c r="T65" s="105" t="str">
        <f t="shared" si="5"/>
        <v/>
      </c>
      <c r="U65" s="106" t="str">
        <f t="shared" si="2"/>
        <v/>
      </c>
    </row>
    <row r="66" spans="2:21" ht="24" customHeight="1" x14ac:dyDescent="0.2">
      <c r="B66" s="93" t="str">
        <f t="shared" si="6"/>
        <v/>
      </c>
      <c r="C66" s="88"/>
      <c r="D66" s="110"/>
      <c r="E66" s="111"/>
      <c r="F66" s="103"/>
      <c r="G66" s="112"/>
      <c r="H66" s="103"/>
      <c r="I66" s="91"/>
      <c r="J66" s="106"/>
      <c r="K66" s="110"/>
      <c r="L66" s="110"/>
      <c r="M66" s="230"/>
      <c r="N66" s="231"/>
      <c r="O66" s="98"/>
      <c r="P66" s="98"/>
      <c r="Q66" s="91" t="str">
        <f t="shared" si="4"/>
        <v/>
      </c>
      <c r="R66" s="93" t="str">
        <f t="shared" si="0"/>
        <v/>
      </c>
      <c r="S66" s="105" t="str">
        <f t="shared" si="1"/>
        <v/>
      </c>
      <c r="T66" s="105" t="str">
        <f t="shared" si="5"/>
        <v/>
      </c>
      <c r="U66" s="106" t="str">
        <f t="shared" si="2"/>
        <v/>
      </c>
    </row>
    <row r="67" spans="2:21" ht="24" customHeight="1" x14ac:dyDescent="0.2">
      <c r="B67" s="93" t="str">
        <f t="shared" si="6"/>
        <v/>
      </c>
      <c r="C67" s="88"/>
      <c r="D67" s="110"/>
      <c r="E67" s="111"/>
      <c r="F67" s="103"/>
      <c r="G67" s="112"/>
      <c r="H67" s="103"/>
      <c r="I67" s="91"/>
      <c r="J67" s="106"/>
      <c r="K67" s="110"/>
      <c r="L67" s="110"/>
      <c r="M67" s="230"/>
      <c r="N67" s="231"/>
      <c r="O67" s="98"/>
      <c r="P67" s="98"/>
      <c r="Q67" s="91" t="str">
        <f t="shared" si="4"/>
        <v/>
      </c>
      <c r="R67" s="93" t="str">
        <f t="shared" si="0"/>
        <v/>
      </c>
      <c r="S67" s="105" t="str">
        <f t="shared" si="1"/>
        <v/>
      </c>
      <c r="T67" s="105" t="str">
        <f t="shared" si="5"/>
        <v/>
      </c>
      <c r="U67" s="106" t="str">
        <f t="shared" si="2"/>
        <v/>
      </c>
    </row>
    <row r="68" spans="2:21" ht="24" customHeight="1" x14ac:dyDescent="0.2">
      <c r="B68" s="93" t="str">
        <f t="shared" si="6"/>
        <v/>
      </c>
      <c r="C68" s="88"/>
      <c r="D68" s="110"/>
      <c r="E68" s="111"/>
      <c r="F68" s="103"/>
      <c r="G68" s="112"/>
      <c r="H68" s="103"/>
      <c r="I68" s="91"/>
      <c r="J68" s="106"/>
      <c r="K68" s="110"/>
      <c r="L68" s="110"/>
      <c r="M68" s="230"/>
      <c r="N68" s="231"/>
      <c r="O68" s="98"/>
      <c r="P68" s="98"/>
      <c r="Q68" s="91" t="str">
        <f t="shared" si="4"/>
        <v/>
      </c>
      <c r="R68" s="93" t="str">
        <f t="shared" si="0"/>
        <v/>
      </c>
      <c r="S68" s="105" t="str">
        <f t="shared" si="1"/>
        <v/>
      </c>
      <c r="T68" s="105" t="str">
        <f t="shared" si="5"/>
        <v/>
      </c>
      <c r="U68" s="106" t="str">
        <f t="shared" si="2"/>
        <v/>
      </c>
    </row>
    <row r="69" spans="2:21" ht="24" customHeight="1" x14ac:dyDescent="0.2">
      <c r="B69" s="93" t="str">
        <f t="shared" si="6"/>
        <v/>
      </c>
      <c r="C69" s="88"/>
      <c r="D69" s="110"/>
      <c r="E69" s="111"/>
      <c r="F69" s="103"/>
      <c r="G69" s="112"/>
      <c r="H69" s="103"/>
      <c r="I69" s="91"/>
      <c r="J69" s="106"/>
      <c r="K69" s="110"/>
      <c r="L69" s="110"/>
      <c r="M69" s="230"/>
      <c r="N69" s="231"/>
      <c r="O69" s="98"/>
      <c r="P69" s="98"/>
      <c r="Q69" s="91" t="str">
        <f t="shared" si="4"/>
        <v/>
      </c>
      <c r="R69" s="93" t="str">
        <f t="shared" si="0"/>
        <v/>
      </c>
      <c r="S69" s="105" t="str">
        <f t="shared" si="1"/>
        <v/>
      </c>
      <c r="T69" s="105" t="str">
        <f t="shared" si="5"/>
        <v/>
      </c>
      <c r="U69" s="106" t="str">
        <f t="shared" si="2"/>
        <v/>
      </c>
    </row>
    <row r="70" spans="2:21" ht="24" customHeight="1" x14ac:dyDescent="0.2">
      <c r="B70" s="93" t="str">
        <f t="shared" si="6"/>
        <v/>
      </c>
      <c r="C70" s="88"/>
      <c r="D70" s="110"/>
      <c r="E70" s="111"/>
      <c r="F70" s="103"/>
      <c r="G70" s="112"/>
      <c r="H70" s="103"/>
      <c r="I70" s="91"/>
      <c r="J70" s="106"/>
      <c r="K70" s="110"/>
      <c r="L70" s="110"/>
      <c r="M70" s="230"/>
      <c r="N70" s="231"/>
      <c r="O70" s="98"/>
      <c r="P70" s="98"/>
      <c r="Q70" s="91" t="str">
        <f t="shared" si="4"/>
        <v/>
      </c>
      <c r="R70" s="93" t="str">
        <f t="shared" si="0"/>
        <v/>
      </c>
      <c r="S70" s="105" t="str">
        <f t="shared" si="1"/>
        <v/>
      </c>
      <c r="T70" s="105" t="str">
        <f t="shared" si="5"/>
        <v/>
      </c>
      <c r="U70" s="106" t="str">
        <f t="shared" si="2"/>
        <v/>
      </c>
    </row>
    <row r="71" spans="2:21" ht="24" customHeight="1" x14ac:dyDescent="0.2">
      <c r="B71" s="93" t="str">
        <f t="shared" si="6"/>
        <v/>
      </c>
      <c r="C71" s="88"/>
      <c r="D71" s="110"/>
      <c r="E71" s="111"/>
      <c r="F71" s="103"/>
      <c r="G71" s="112"/>
      <c r="H71" s="103"/>
      <c r="I71" s="91"/>
      <c r="J71" s="106"/>
      <c r="K71" s="110"/>
      <c r="L71" s="110"/>
      <c r="M71" s="230"/>
      <c r="N71" s="231"/>
      <c r="O71" s="98"/>
      <c r="P71" s="98"/>
      <c r="Q71" s="91" t="str">
        <f t="shared" si="4"/>
        <v/>
      </c>
      <c r="R71" s="93" t="str">
        <f t="shared" si="0"/>
        <v/>
      </c>
      <c r="S71" s="105" t="str">
        <f t="shared" si="1"/>
        <v/>
      </c>
      <c r="T71" s="105" t="str">
        <f t="shared" si="5"/>
        <v/>
      </c>
      <c r="U71" s="106" t="str">
        <f t="shared" si="2"/>
        <v/>
      </c>
    </row>
    <row r="72" spans="2:21" ht="24" customHeight="1" x14ac:dyDescent="0.2">
      <c r="B72" s="93" t="str">
        <f t="shared" si="6"/>
        <v/>
      </c>
      <c r="C72" s="88"/>
      <c r="D72" s="110"/>
      <c r="E72" s="111"/>
      <c r="F72" s="103"/>
      <c r="G72" s="112"/>
      <c r="H72" s="103"/>
      <c r="I72" s="91"/>
      <c r="J72" s="106"/>
      <c r="K72" s="110"/>
      <c r="L72" s="110"/>
      <c r="M72" s="230"/>
      <c r="N72" s="231"/>
      <c r="O72" s="98"/>
      <c r="P72" s="98"/>
      <c r="Q72" s="91" t="str">
        <f t="shared" si="4"/>
        <v/>
      </c>
      <c r="R72" s="93" t="str">
        <f t="shared" si="0"/>
        <v/>
      </c>
      <c r="S72" s="105" t="str">
        <f t="shared" si="1"/>
        <v/>
      </c>
      <c r="T72" s="105" t="str">
        <f t="shared" si="5"/>
        <v/>
      </c>
      <c r="U72" s="106" t="str">
        <f t="shared" si="2"/>
        <v/>
      </c>
    </row>
    <row r="73" spans="2:21" ht="24" customHeight="1" x14ac:dyDescent="0.2">
      <c r="B73" s="93" t="str">
        <f t="shared" si="6"/>
        <v/>
      </c>
      <c r="C73" s="88"/>
      <c r="D73" s="110"/>
      <c r="E73" s="111"/>
      <c r="F73" s="103"/>
      <c r="G73" s="112"/>
      <c r="H73" s="103"/>
      <c r="I73" s="91"/>
      <c r="J73" s="106"/>
      <c r="K73" s="110"/>
      <c r="L73" s="110"/>
      <c r="M73" s="230"/>
      <c r="N73" s="231"/>
      <c r="O73" s="98"/>
      <c r="P73" s="98"/>
      <c r="Q73" s="91" t="str">
        <f t="shared" si="4"/>
        <v/>
      </c>
      <c r="R73" s="93" t="str">
        <f t="shared" si="0"/>
        <v/>
      </c>
      <c r="S73" s="105" t="str">
        <f t="shared" si="1"/>
        <v/>
      </c>
      <c r="T73" s="105" t="str">
        <f t="shared" si="5"/>
        <v/>
      </c>
      <c r="U73" s="106" t="str">
        <f t="shared" si="2"/>
        <v/>
      </c>
    </row>
    <row r="74" spans="2:21" ht="24" customHeight="1" x14ac:dyDescent="0.2">
      <c r="B74" s="93" t="str">
        <f t="shared" ref="B74" si="7">IF(D74="","",$F$5&amp;C74&amp;I74)</f>
        <v/>
      </c>
      <c r="C74" s="88"/>
      <c r="D74" s="110"/>
      <c r="E74" s="111"/>
      <c r="F74" s="103"/>
      <c r="G74" s="112"/>
      <c r="H74" s="103"/>
      <c r="I74" s="91"/>
      <c r="J74" s="106"/>
      <c r="K74" s="110"/>
      <c r="L74" s="110"/>
      <c r="M74" s="230"/>
      <c r="N74" s="231"/>
      <c r="O74" s="98"/>
      <c r="P74" s="98"/>
      <c r="Q74" s="91" t="str">
        <f t="shared" si="4"/>
        <v/>
      </c>
      <c r="R74" s="93" t="str">
        <f t="shared" ref="R74:R137" si="8">IF(B74="","",B74)</f>
        <v/>
      </c>
      <c r="S74" s="105" t="str">
        <f t="shared" ref="S74:S137" si="9">IF(B74="","",T74/(1+G74))</f>
        <v/>
      </c>
      <c r="T74" s="105" t="str">
        <f t="shared" si="5"/>
        <v/>
      </c>
      <c r="U74" s="106" t="str">
        <f t="shared" ref="U74:U137" si="10">IF(D74="","",IF($Q74=1,IF(N74="",J74,N74),J74))</f>
        <v/>
      </c>
    </row>
    <row r="75" spans="2:21" ht="24" customHeight="1" x14ac:dyDescent="0.2">
      <c r="B75" s="93" t="str">
        <f t="shared" ref="B75:B138" si="11">IF(D75="","",$F$5&amp;C75&amp;I75)</f>
        <v/>
      </c>
      <c r="C75" s="88"/>
      <c r="D75" s="110"/>
      <c r="E75" s="111"/>
      <c r="F75" s="103"/>
      <c r="G75" s="112"/>
      <c r="H75" s="103"/>
      <c r="I75" s="91"/>
      <c r="J75" s="106"/>
      <c r="K75" s="110"/>
      <c r="L75" s="110"/>
      <c r="M75" s="230"/>
      <c r="N75" s="231"/>
      <c r="O75" s="98"/>
      <c r="P75" s="98"/>
      <c r="Q75" s="91" t="str">
        <f t="shared" ref="Q75:Q138" si="12">IF(B75="","",IF(AND(M75="",N75=""),0,1))</f>
        <v/>
      </c>
      <c r="R75" s="93" t="str">
        <f t="shared" si="8"/>
        <v/>
      </c>
      <c r="S75" s="105" t="str">
        <f t="shared" si="9"/>
        <v/>
      </c>
      <c r="T75" s="105" t="str">
        <f t="shared" ref="T75:T138" si="13">IF(B75="","",IF($Q75=1,IF(M75="",H75,M75),H75))</f>
        <v/>
      </c>
      <c r="U75" s="106" t="str">
        <f t="shared" si="10"/>
        <v/>
      </c>
    </row>
    <row r="76" spans="2:21" ht="24" customHeight="1" x14ac:dyDescent="0.2">
      <c r="B76" s="93" t="str">
        <f t="shared" si="11"/>
        <v/>
      </c>
      <c r="C76" s="88"/>
      <c r="D76" s="110"/>
      <c r="E76" s="111"/>
      <c r="F76" s="103"/>
      <c r="G76" s="112"/>
      <c r="H76" s="103"/>
      <c r="I76" s="91"/>
      <c r="J76" s="106"/>
      <c r="K76" s="110"/>
      <c r="L76" s="110"/>
      <c r="M76" s="230"/>
      <c r="N76" s="231"/>
      <c r="O76" s="98"/>
      <c r="P76" s="98"/>
      <c r="Q76" s="91" t="str">
        <f t="shared" si="12"/>
        <v/>
      </c>
      <c r="R76" s="93" t="str">
        <f t="shared" si="8"/>
        <v/>
      </c>
      <c r="S76" s="105" t="str">
        <f t="shared" si="9"/>
        <v/>
      </c>
      <c r="T76" s="105" t="str">
        <f t="shared" si="13"/>
        <v/>
      </c>
      <c r="U76" s="106" t="str">
        <f t="shared" si="10"/>
        <v/>
      </c>
    </row>
    <row r="77" spans="2:21" ht="24" customHeight="1" x14ac:dyDescent="0.2">
      <c r="B77" s="93" t="str">
        <f t="shared" si="11"/>
        <v/>
      </c>
      <c r="C77" s="88"/>
      <c r="D77" s="110"/>
      <c r="E77" s="111"/>
      <c r="F77" s="103"/>
      <c r="G77" s="112"/>
      <c r="H77" s="103"/>
      <c r="I77" s="91"/>
      <c r="J77" s="106"/>
      <c r="K77" s="110"/>
      <c r="L77" s="110"/>
      <c r="M77" s="230"/>
      <c r="N77" s="231"/>
      <c r="O77" s="98"/>
      <c r="P77" s="98"/>
      <c r="Q77" s="91" t="str">
        <f t="shared" si="12"/>
        <v/>
      </c>
      <c r="R77" s="93" t="str">
        <f t="shared" si="8"/>
        <v/>
      </c>
      <c r="S77" s="105" t="str">
        <f t="shared" si="9"/>
        <v/>
      </c>
      <c r="T77" s="105" t="str">
        <f t="shared" si="13"/>
        <v/>
      </c>
      <c r="U77" s="106" t="str">
        <f t="shared" si="10"/>
        <v/>
      </c>
    </row>
    <row r="78" spans="2:21" ht="24" customHeight="1" x14ac:dyDescent="0.2">
      <c r="B78" s="93" t="str">
        <f t="shared" si="11"/>
        <v/>
      </c>
      <c r="C78" s="88"/>
      <c r="D78" s="110"/>
      <c r="E78" s="111"/>
      <c r="F78" s="103"/>
      <c r="G78" s="112"/>
      <c r="H78" s="103"/>
      <c r="I78" s="91"/>
      <c r="J78" s="106"/>
      <c r="K78" s="110"/>
      <c r="L78" s="110"/>
      <c r="M78" s="230"/>
      <c r="N78" s="231"/>
      <c r="O78" s="98"/>
      <c r="P78" s="98"/>
      <c r="Q78" s="91" t="str">
        <f t="shared" si="12"/>
        <v/>
      </c>
      <c r="R78" s="93" t="str">
        <f t="shared" si="8"/>
        <v/>
      </c>
      <c r="S78" s="105" t="str">
        <f t="shared" si="9"/>
        <v/>
      </c>
      <c r="T78" s="105" t="str">
        <f t="shared" si="13"/>
        <v/>
      </c>
      <c r="U78" s="106" t="str">
        <f t="shared" si="10"/>
        <v/>
      </c>
    </row>
    <row r="79" spans="2:21" ht="24" customHeight="1" x14ac:dyDescent="0.2">
      <c r="B79" s="93" t="str">
        <f t="shared" si="11"/>
        <v/>
      </c>
      <c r="C79" s="88"/>
      <c r="D79" s="110"/>
      <c r="E79" s="111"/>
      <c r="F79" s="103"/>
      <c r="G79" s="112"/>
      <c r="H79" s="103"/>
      <c r="I79" s="91"/>
      <c r="J79" s="106"/>
      <c r="K79" s="110"/>
      <c r="L79" s="110"/>
      <c r="M79" s="230"/>
      <c r="N79" s="231"/>
      <c r="O79" s="98"/>
      <c r="P79" s="98"/>
      <c r="Q79" s="91" t="str">
        <f t="shared" si="12"/>
        <v/>
      </c>
      <c r="R79" s="93" t="str">
        <f t="shared" si="8"/>
        <v/>
      </c>
      <c r="S79" s="105" t="str">
        <f t="shared" si="9"/>
        <v/>
      </c>
      <c r="T79" s="105" t="str">
        <f t="shared" si="13"/>
        <v/>
      </c>
      <c r="U79" s="106" t="str">
        <f t="shared" si="10"/>
        <v/>
      </c>
    </row>
    <row r="80" spans="2:21" ht="24" customHeight="1" x14ac:dyDescent="0.2">
      <c r="B80" s="93" t="str">
        <f t="shared" si="11"/>
        <v/>
      </c>
      <c r="C80" s="88"/>
      <c r="D80" s="110"/>
      <c r="E80" s="111"/>
      <c r="F80" s="103"/>
      <c r="G80" s="112"/>
      <c r="H80" s="103"/>
      <c r="I80" s="91"/>
      <c r="J80" s="106"/>
      <c r="K80" s="110"/>
      <c r="L80" s="110"/>
      <c r="M80" s="230"/>
      <c r="N80" s="231"/>
      <c r="O80" s="98"/>
      <c r="P80" s="98"/>
      <c r="Q80" s="91" t="str">
        <f t="shared" si="12"/>
        <v/>
      </c>
      <c r="R80" s="93" t="str">
        <f t="shared" si="8"/>
        <v/>
      </c>
      <c r="S80" s="105" t="str">
        <f t="shared" si="9"/>
        <v/>
      </c>
      <c r="T80" s="105" t="str">
        <f t="shared" si="13"/>
        <v/>
      </c>
      <c r="U80" s="106" t="str">
        <f t="shared" si="10"/>
        <v/>
      </c>
    </row>
    <row r="81" spans="2:21" ht="24" customHeight="1" x14ac:dyDescent="0.2">
      <c r="B81" s="93" t="str">
        <f t="shared" si="11"/>
        <v/>
      </c>
      <c r="C81" s="88"/>
      <c r="D81" s="110"/>
      <c r="E81" s="111"/>
      <c r="F81" s="103"/>
      <c r="G81" s="112"/>
      <c r="H81" s="103"/>
      <c r="I81" s="91"/>
      <c r="J81" s="106"/>
      <c r="K81" s="110"/>
      <c r="L81" s="110"/>
      <c r="M81" s="230"/>
      <c r="N81" s="231"/>
      <c r="O81" s="98"/>
      <c r="P81" s="98"/>
      <c r="Q81" s="91" t="str">
        <f t="shared" si="12"/>
        <v/>
      </c>
      <c r="R81" s="93" t="str">
        <f t="shared" si="8"/>
        <v/>
      </c>
      <c r="S81" s="105" t="str">
        <f t="shared" si="9"/>
        <v/>
      </c>
      <c r="T81" s="105" t="str">
        <f t="shared" si="13"/>
        <v/>
      </c>
      <c r="U81" s="106" t="str">
        <f t="shared" si="10"/>
        <v/>
      </c>
    </row>
    <row r="82" spans="2:21" ht="24" customHeight="1" x14ac:dyDescent="0.2">
      <c r="B82" s="93" t="str">
        <f t="shared" si="11"/>
        <v/>
      </c>
      <c r="C82" s="88"/>
      <c r="D82" s="110"/>
      <c r="E82" s="111"/>
      <c r="F82" s="103"/>
      <c r="G82" s="112"/>
      <c r="H82" s="103"/>
      <c r="I82" s="91"/>
      <c r="J82" s="106"/>
      <c r="K82" s="110"/>
      <c r="L82" s="110"/>
      <c r="M82" s="230"/>
      <c r="N82" s="231"/>
      <c r="O82" s="98"/>
      <c r="P82" s="98"/>
      <c r="Q82" s="91" t="str">
        <f t="shared" si="12"/>
        <v/>
      </c>
      <c r="R82" s="93" t="str">
        <f t="shared" si="8"/>
        <v/>
      </c>
      <c r="S82" s="105" t="str">
        <f t="shared" si="9"/>
        <v/>
      </c>
      <c r="T82" s="105" t="str">
        <f t="shared" si="13"/>
        <v/>
      </c>
      <c r="U82" s="106" t="str">
        <f t="shared" si="10"/>
        <v/>
      </c>
    </row>
    <row r="83" spans="2:21" ht="24" customHeight="1" x14ac:dyDescent="0.2">
      <c r="B83" s="93" t="str">
        <f t="shared" si="11"/>
        <v/>
      </c>
      <c r="C83" s="88"/>
      <c r="D83" s="110"/>
      <c r="E83" s="111"/>
      <c r="F83" s="103"/>
      <c r="G83" s="112"/>
      <c r="H83" s="103"/>
      <c r="I83" s="91"/>
      <c r="J83" s="106"/>
      <c r="K83" s="110"/>
      <c r="L83" s="110"/>
      <c r="M83" s="230"/>
      <c r="N83" s="231"/>
      <c r="O83" s="98"/>
      <c r="P83" s="98"/>
      <c r="Q83" s="91" t="str">
        <f t="shared" si="12"/>
        <v/>
      </c>
      <c r="R83" s="93" t="str">
        <f t="shared" si="8"/>
        <v/>
      </c>
      <c r="S83" s="105" t="str">
        <f t="shared" si="9"/>
        <v/>
      </c>
      <c r="T83" s="105" t="str">
        <f t="shared" si="13"/>
        <v/>
      </c>
      <c r="U83" s="106" t="str">
        <f t="shared" si="10"/>
        <v/>
      </c>
    </row>
    <row r="84" spans="2:21" ht="24" customHeight="1" x14ac:dyDescent="0.2">
      <c r="B84" s="93" t="str">
        <f t="shared" si="11"/>
        <v/>
      </c>
      <c r="C84" s="88"/>
      <c r="D84" s="110"/>
      <c r="E84" s="111"/>
      <c r="F84" s="103"/>
      <c r="G84" s="112"/>
      <c r="H84" s="103"/>
      <c r="I84" s="91"/>
      <c r="J84" s="106"/>
      <c r="K84" s="110"/>
      <c r="L84" s="110"/>
      <c r="M84" s="230"/>
      <c r="N84" s="231"/>
      <c r="O84" s="98"/>
      <c r="P84" s="98"/>
      <c r="Q84" s="91" t="str">
        <f t="shared" si="12"/>
        <v/>
      </c>
      <c r="R84" s="93" t="str">
        <f t="shared" si="8"/>
        <v/>
      </c>
      <c r="S84" s="105" t="str">
        <f t="shared" si="9"/>
        <v/>
      </c>
      <c r="T84" s="105" t="str">
        <f t="shared" si="13"/>
        <v/>
      </c>
      <c r="U84" s="106" t="str">
        <f t="shared" si="10"/>
        <v/>
      </c>
    </row>
    <row r="85" spans="2:21" ht="24" customHeight="1" x14ac:dyDescent="0.2">
      <c r="B85" s="93" t="str">
        <f t="shared" si="11"/>
        <v/>
      </c>
      <c r="C85" s="88"/>
      <c r="D85" s="110"/>
      <c r="E85" s="111"/>
      <c r="F85" s="103"/>
      <c r="G85" s="112"/>
      <c r="H85" s="103"/>
      <c r="I85" s="91"/>
      <c r="J85" s="106"/>
      <c r="K85" s="110"/>
      <c r="L85" s="110"/>
      <c r="M85" s="230"/>
      <c r="N85" s="231"/>
      <c r="O85" s="98"/>
      <c r="P85" s="98"/>
      <c r="Q85" s="91" t="str">
        <f t="shared" si="12"/>
        <v/>
      </c>
      <c r="R85" s="93" t="str">
        <f t="shared" si="8"/>
        <v/>
      </c>
      <c r="S85" s="105" t="str">
        <f t="shared" si="9"/>
        <v/>
      </c>
      <c r="T85" s="105" t="str">
        <f t="shared" si="13"/>
        <v/>
      </c>
      <c r="U85" s="106" t="str">
        <f t="shared" si="10"/>
        <v/>
      </c>
    </row>
    <row r="86" spans="2:21" ht="24" customHeight="1" x14ac:dyDescent="0.2">
      <c r="B86" s="93" t="str">
        <f t="shared" si="11"/>
        <v/>
      </c>
      <c r="C86" s="88"/>
      <c r="D86" s="110"/>
      <c r="E86" s="111"/>
      <c r="F86" s="103"/>
      <c r="G86" s="112"/>
      <c r="H86" s="103"/>
      <c r="I86" s="91"/>
      <c r="J86" s="106"/>
      <c r="K86" s="110"/>
      <c r="L86" s="110"/>
      <c r="M86" s="230"/>
      <c r="N86" s="231"/>
      <c r="O86" s="98"/>
      <c r="P86" s="98"/>
      <c r="Q86" s="91" t="str">
        <f t="shared" si="12"/>
        <v/>
      </c>
      <c r="R86" s="93" t="str">
        <f t="shared" si="8"/>
        <v/>
      </c>
      <c r="S86" s="105" t="str">
        <f t="shared" si="9"/>
        <v/>
      </c>
      <c r="T86" s="105" t="str">
        <f t="shared" si="13"/>
        <v/>
      </c>
      <c r="U86" s="106" t="str">
        <f t="shared" si="10"/>
        <v/>
      </c>
    </row>
    <row r="87" spans="2:21" ht="24" customHeight="1" x14ac:dyDescent="0.2">
      <c r="B87" s="93" t="str">
        <f t="shared" si="11"/>
        <v/>
      </c>
      <c r="C87" s="88"/>
      <c r="D87" s="110"/>
      <c r="E87" s="111"/>
      <c r="F87" s="103"/>
      <c r="G87" s="112"/>
      <c r="H87" s="103"/>
      <c r="I87" s="91"/>
      <c r="J87" s="106"/>
      <c r="K87" s="110"/>
      <c r="L87" s="110"/>
      <c r="M87" s="230"/>
      <c r="N87" s="231"/>
      <c r="O87" s="98"/>
      <c r="P87" s="98"/>
      <c r="Q87" s="91" t="str">
        <f t="shared" si="12"/>
        <v/>
      </c>
      <c r="R87" s="93" t="str">
        <f t="shared" si="8"/>
        <v/>
      </c>
      <c r="S87" s="105" t="str">
        <f t="shared" si="9"/>
        <v/>
      </c>
      <c r="T87" s="105" t="str">
        <f t="shared" si="13"/>
        <v/>
      </c>
      <c r="U87" s="106" t="str">
        <f t="shared" si="10"/>
        <v/>
      </c>
    </row>
    <row r="88" spans="2:21" ht="24" customHeight="1" x14ac:dyDescent="0.2">
      <c r="B88" s="93" t="str">
        <f t="shared" si="11"/>
        <v/>
      </c>
      <c r="C88" s="88"/>
      <c r="D88" s="110"/>
      <c r="E88" s="111"/>
      <c r="F88" s="103"/>
      <c r="G88" s="112"/>
      <c r="H88" s="103"/>
      <c r="I88" s="91"/>
      <c r="J88" s="106"/>
      <c r="K88" s="110"/>
      <c r="L88" s="110"/>
      <c r="M88" s="230"/>
      <c r="N88" s="231"/>
      <c r="O88" s="98"/>
      <c r="P88" s="98"/>
      <c r="Q88" s="91" t="str">
        <f t="shared" si="12"/>
        <v/>
      </c>
      <c r="R88" s="93" t="str">
        <f t="shared" si="8"/>
        <v/>
      </c>
      <c r="S88" s="105" t="str">
        <f t="shared" si="9"/>
        <v/>
      </c>
      <c r="T88" s="105" t="str">
        <f t="shared" si="13"/>
        <v/>
      </c>
      <c r="U88" s="106" t="str">
        <f t="shared" si="10"/>
        <v/>
      </c>
    </row>
    <row r="89" spans="2:21" ht="24" customHeight="1" x14ac:dyDescent="0.2">
      <c r="B89" s="93" t="str">
        <f t="shared" si="11"/>
        <v/>
      </c>
      <c r="C89" s="88"/>
      <c r="D89" s="110"/>
      <c r="E89" s="111"/>
      <c r="F89" s="103"/>
      <c r="G89" s="112"/>
      <c r="H89" s="103"/>
      <c r="I89" s="91"/>
      <c r="J89" s="106"/>
      <c r="K89" s="110"/>
      <c r="L89" s="110"/>
      <c r="M89" s="230"/>
      <c r="N89" s="231"/>
      <c r="O89" s="98"/>
      <c r="P89" s="98"/>
      <c r="Q89" s="91" t="str">
        <f t="shared" si="12"/>
        <v/>
      </c>
      <c r="R89" s="93" t="str">
        <f t="shared" si="8"/>
        <v/>
      </c>
      <c r="S89" s="105" t="str">
        <f t="shared" si="9"/>
        <v/>
      </c>
      <c r="T89" s="105" t="str">
        <f t="shared" si="13"/>
        <v/>
      </c>
      <c r="U89" s="106" t="str">
        <f t="shared" si="10"/>
        <v/>
      </c>
    </row>
    <row r="90" spans="2:21" ht="24" customHeight="1" x14ac:dyDescent="0.2">
      <c r="B90" s="93" t="str">
        <f t="shared" si="11"/>
        <v/>
      </c>
      <c r="C90" s="88"/>
      <c r="D90" s="110"/>
      <c r="E90" s="111"/>
      <c r="F90" s="103"/>
      <c r="G90" s="112"/>
      <c r="H90" s="103"/>
      <c r="I90" s="91"/>
      <c r="J90" s="106"/>
      <c r="K90" s="110"/>
      <c r="L90" s="110"/>
      <c r="M90" s="230"/>
      <c r="N90" s="231"/>
      <c r="O90" s="98"/>
      <c r="P90" s="98"/>
      <c r="Q90" s="91" t="str">
        <f t="shared" si="12"/>
        <v/>
      </c>
      <c r="R90" s="93" t="str">
        <f t="shared" si="8"/>
        <v/>
      </c>
      <c r="S90" s="105" t="str">
        <f t="shared" si="9"/>
        <v/>
      </c>
      <c r="T90" s="105" t="str">
        <f t="shared" si="13"/>
        <v/>
      </c>
      <c r="U90" s="106" t="str">
        <f t="shared" si="10"/>
        <v/>
      </c>
    </row>
    <row r="91" spans="2:21" ht="24" customHeight="1" x14ac:dyDescent="0.2">
      <c r="B91" s="93" t="str">
        <f t="shared" si="11"/>
        <v/>
      </c>
      <c r="C91" s="88"/>
      <c r="D91" s="110"/>
      <c r="E91" s="111"/>
      <c r="F91" s="103"/>
      <c r="G91" s="112"/>
      <c r="H91" s="103"/>
      <c r="I91" s="91"/>
      <c r="J91" s="106"/>
      <c r="K91" s="110"/>
      <c r="L91" s="110"/>
      <c r="M91" s="230"/>
      <c r="N91" s="231"/>
      <c r="O91" s="98"/>
      <c r="P91" s="98"/>
      <c r="Q91" s="91" t="str">
        <f t="shared" si="12"/>
        <v/>
      </c>
      <c r="R91" s="93" t="str">
        <f t="shared" si="8"/>
        <v/>
      </c>
      <c r="S91" s="105" t="str">
        <f t="shared" si="9"/>
        <v/>
      </c>
      <c r="T91" s="105" t="str">
        <f t="shared" si="13"/>
        <v/>
      </c>
      <c r="U91" s="106" t="str">
        <f t="shared" si="10"/>
        <v/>
      </c>
    </row>
    <row r="92" spans="2:21" ht="24" customHeight="1" x14ac:dyDescent="0.2">
      <c r="B92" s="93" t="str">
        <f t="shared" si="11"/>
        <v/>
      </c>
      <c r="C92" s="88"/>
      <c r="D92" s="110"/>
      <c r="E92" s="111"/>
      <c r="F92" s="103"/>
      <c r="G92" s="112"/>
      <c r="H92" s="103"/>
      <c r="I92" s="91"/>
      <c r="J92" s="106"/>
      <c r="K92" s="110"/>
      <c r="L92" s="110"/>
      <c r="M92" s="230"/>
      <c r="N92" s="231"/>
      <c r="O92" s="98"/>
      <c r="P92" s="98"/>
      <c r="Q92" s="91" t="str">
        <f t="shared" si="12"/>
        <v/>
      </c>
      <c r="R92" s="93" t="str">
        <f t="shared" si="8"/>
        <v/>
      </c>
      <c r="S92" s="105" t="str">
        <f t="shared" si="9"/>
        <v/>
      </c>
      <c r="T92" s="105" t="str">
        <f t="shared" si="13"/>
        <v/>
      </c>
      <c r="U92" s="106" t="str">
        <f t="shared" si="10"/>
        <v/>
      </c>
    </row>
    <row r="93" spans="2:21" ht="24" customHeight="1" x14ac:dyDescent="0.2">
      <c r="B93" s="93" t="str">
        <f t="shared" si="11"/>
        <v/>
      </c>
      <c r="C93" s="88"/>
      <c r="D93" s="110"/>
      <c r="E93" s="111"/>
      <c r="F93" s="103"/>
      <c r="G93" s="112"/>
      <c r="H93" s="103"/>
      <c r="I93" s="91"/>
      <c r="J93" s="106"/>
      <c r="K93" s="110"/>
      <c r="L93" s="110"/>
      <c r="M93" s="230"/>
      <c r="N93" s="231"/>
      <c r="O93" s="98"/>
      <c r="P93" s="98"/>
      <c r="Q93" s="91" t="str">
        <f t="shared" si="12"/>
        <v/>
      </c>
      <c r="R93" s="93" t="str">
        <f t="shared" si="8"/>
        <v/>
      </c>
      <c r="S93" s="105" t="str">
        <f t="shared" si="9"/>
        <v/>
      </c>
      <c r="T93" s="105" t="str">
        <f t="shared" si="13"/>
        <v/>
      </c>
      <c r="U93" s="106" t="str">
        <f t="shared" si="10"/>
        <v/>
      </c>
    </row>
    <row r="94" spans="2:21" ht="24" customHeight="1" x14ac:dyDescent="0.2">
      <c r="B94" s="93" t="str">
        <f t="shared" si="11"/>
        <v/>
      </c>
      <c r="C94" s="88"/>
      <c r="D94" s="110"/>
      <c r="E94" s="111"/>
      <c r="F94" s="103"/>
      <c r="G94" s="112"/>
      <c r="H94" s="103"/>
      <c r="I94" s="91"/>
      <c r="J94" s="106"/>
      <c r="K94" s="110"/>
      <c r="L94" s="110"/>
      <c r="M94" s="230"/>
      <c r="N94" s="231"/>
      <c r="O94" s="98"/>
      <c r="P94" s="98"/>
      <c r="Q94" s="91" t="str">
        <f t="shared" si="12"/>
        <v/>
      </c>
      <c r="R94" s="93" t="str">
        <f t="shared" si="8"/>
        <v/>
      </c>
      <c r="S94" s="105" t="str">
        <f t="shared" si="9"/>
        <v/>
      </c>
      <c r="T94" s="105" t="str">
        <f t="shared" si="13"/>
        <v/>
      </c>
      <c r="U94" s="106" t="str">
        <f t="shared" si="10"/>
        <v/>
      </c>
    </row>
    <row r="95" spans="2:21" ht="24" customHeight="1" x14ac:dyDescent="0.2">
      <c r="B95" s="93" t="str">
        <f t="shared" si="11"/>
        <v/>
      </c>
      <c r="C95" s="88"/>
      <c r="D95" s="110"/>
      <c r="E95" s="111"/>
      <c r="F95" s="103"/>
      <c r="G95" s="112"/>
      <c r="H95" s="103"/>
      <c r="I95" s="91"/>
      <c r="J95" s="106"/>
      <c r="K95" s="110"/>
      <c r="L95" s="110"/>
      <c r="M95" s="230"/>
      <c r="N95" s="231"/>
      <c r="O95" s="98"/>
      <c r="P95" s="98"/>
      <c r="Q95" s="91" t="str">
        <f t="shared" si="12"/>
        <v/>
      </c>
      <c r="R95" s="93" t="str">
        <f t="shared" si="8"/>
        <v/>
      </c>
      <c r="S95" s="105" t="str">
        <f t="shared" si="9"/>
        <v/>
      </c>
      <c r="T95" s="105" t="str">
        <f t="shared" si="13"/>
        <v/>
      </c>
      <c r="U95" s="106" t="str">
        <f t="shared" si="10"/>
        <v/>
      </c>
    </row>
    <row r="96" spans="2:21" ht="24" customHeight="1" x14ac:dyDescent="0.2">
      <c r="B96" s="93" t="str">
        <f t="shared" si="11"/>
        <v/>
      </c>
      <c r="C96" s="88"/>
      <c r="D96" s="110"/>
      <c r="E96" s="111"/>
      <c r="F96" s="103"/>
      <c r="G96" s="112"/>
      <c r="H96" s="103"/>
      <c r="I96" s="91"/>
      <c r="J96" s="106"/>
      <c r="K96" s="110"/>
      <c r="L96" s="110"/>
      <c r="M96" s="230"/>
      <c r="N96" s="231"/>
      <c r="O96" s="98"/>
      <c r="P96" s="98"/>
      <c r="Q96" s="91" t="str">
        <f t="shared" si="12"/>
        <v/>
      </c>
      <c r="R96" s="93" t="str">
        <f t="shared" si="8"/>
        <v/>
      </c>
      <c r="S96" s="105" t="str">
        <f t="shared" si="9"/>
        <v/>
      </c>
      <c r="T96" s="105" t="str">
        <f t="shared" si="13"/>
        <v/>
      </c>
      <c r="U96" s="106" t="str">
        <f t="shared" si="10"/>
        <v/>
      </c>
    </row>
    <row r="97" spans="2:21" ht="24" customHeight="1" x14ac:dyDescent="0.2">
      <c r="B97" s="93" t="str">
        <f t="shared" si="11"/>
        <v/>
      </c>
      <c r="C97" s="88"/>
      <c r="D97" s="110"/>
      <c r="E97" s="111"/>
      <c r="F97" s="103"/>
      <c r="G97" s="112"/>
      <c r="H97" s="103"/>
      <c r="I97" s="91"/>
      <c r="J97" s="106"/>
      <c r="K97" s="110"/>
      <c r="L97" s="110"/>
      <c r="M97" s="230"/>
      <c r="N97" s="231"/>
      <c r="O97" s="98"/>
      <c r="P97" s="98"/>
      <c r="Q97" s="91" t="str">
        <f t="shared" si="12"/>
        <v/>
      </c>
      <c r="R97" s="93" t="str">
        <f t="shared" si="8"/>
        <v/>
      </c>
      <c r="S97" s="105" t="str">
        <f t="shared" si="9"/>
        <v/>
      </c>
      <c r="T97" s="105" t="str">
        <f t="shared" si="13"/>
        <v/>
      </c>
      <c r="U97" s="106" t="str">
        <f t="shared" si="10"/>
        <v/>
      </c>
    </row>
    <row r="98" spans="2:21" ht="24" customHeight="1" x14ac:dyDescent="0.2">
      <c r="B98" s="93" t="str">
        <f t="shared" si="11"/>
        <v/>
      </c>
      <c r="C98" s="88"/>
      <c r="D98" s="110"/>
      <c r="E98" s="111"/>
      <c r="F98" s="103"/>
      <c r="G98" s="112"/>
      <c r="H98" s="103"/>
      <c r="I98" s="91"/>
      <c r="J98" s="106"/>
      <c r="K98" s="110"/>
      <c r="L98" s="110"/>
      <c r="M98" s="230"/>
      <c r="N98" s="231"/>
      <c r="O98" s="98"/>
      <c r="P98" s="98"/>
      <c r="Q98" s="91" t="str">
        <f t="shared" si="12"/>
        <v/>
      </c>
      <c r="R98" s="93" t="str">
        <f t="shared" si="8"/>
        <v/>
      </c>
      <c r="S98" s="105" t="str">
        <f t="shared" si="9"/>
        <v/>
      </c>
      <c r="T98" s="105" t="str">
        <f t="shared" si="13"/>
        <v/>
      </c>
      <c r="U98" s="106" t="str">
        <f t="shared" si="10"/>
        <v/>
      </c>
    </row>
    <row r="99" spans="2:21" ht="24" customHeight="1" x14ac:dyDescent="0.2">
      <c r="B99" s="93" t="str">
        <f t="shared" si="11"/>
        <v/>
      </c>
      <c r="C99" s="88"/>
      <c r="D99" s="110"/>
      <c r="E99" s="111"/>
      <c r="F99" s="103"/>
      <c r="G99" s="112"/>
      <c r="H99" s="103"/>
      <c r="I99" s="91"/>
      <c r="J99" s="106"/>
      <c r="K99" s="110"/>
      <c r="L99" s="110"/>
      <c r="M99" s="230"/>
      <c r="N99" s="231"/>
      <c r="O99" s="98"/>
      <c r="P99" s="98"/>
      <c r="Q99" s="91" t="str">
        <f t="shared" si="12"/>
        <v/>
      </c>
      <c r="R99" s="93" t="str">
        <f t="shared" si="8"/>
        <v/>
      </c>
      <c r="S99" s="105" t="str">
        <f t="shared" si="9"/>
        <v/>
      </c>
      <c r="T99" s="105" t="str">
        <f t="shared" si="13"/>
        <v/>
      </c>
      <c r="U99" s="106" t="str">
        <f t="shared" si="10"/>
        <v/>
      </c>
    </row>
    <row r="100" spans="2:21" ht="24" customHeight="1" x14ac:dyDescent="0.2">
      <c r="B100" s="93" t="str">
        <f t="shared" si="11"/>
        <v/>
      </c>
      <c r="C100" s="88"/>
      <c r="D100" s="110"/>
      <c r="E100" s="111"/>
      <c r="F100" s="103"/>
      <c r="G100" s="112"/>
      <c r="H100" s="103"/>
      <c r="I100" s="91"/>
      <c r="J100" s="106"/>
      <c r="K100" s="110"/>
      <c r="L100" s="110"/>
      <c r="M100" s="230"/>
      <c r="N100" s="231"/>
      <c r="O100" s="98"/>
      <c r="P100" s="98"/>
      <c r="Q100" s="91" t="str">
        <f t="shared" si="12"/>
        <v/>
      </c>
      <c r="R100" s="93" t="str">
        <f t="shared" si="8"/>
        <v/>
      </c>
      <c r="S100" s="105" t="str">
        <f t="shared" si="9"/>
        <v/>
      </c>
      <c r="T100" s="105" t="str">
        <f t="shared" si="13"/>
        <v/>
      </c>
      <c r="U100" s="106" t="str">
        <f t="shared" si="10"/>
        <v/>
      </c>
    </row>
    <row r="101" spans="2:21" ht="24" customHeight="1" x14ac:dyDescent="0.2">
      <c r="B101" s="93" t="str">
        <f t="shared" si="11"/>
        <v/>
      </c>
      <c r="C101" s="88"/>
      <c r="D101" s="110"/>
      <c r="E101" s="111"/>
      <c r="F101" s="103"/>
      <c r="G101" s="112"/>
      <c r="H101" s="103"/>
      <c r="I101" s="91"/>
      <c r="J101" s="106"/>
      <c r="K101" s="110"/>
      <c r="L101" s="110"/>
      <c r="M101" s="230"/>
      <c r="N101" s="231"/>
      <c r="O101" s="98"/>
      <c r="P101" s="98"/>
      <c r="Q101" s="91" t="str">
        <f t="shared" si="12"/>
        <v/>
      </c>
      <c r="R101" s="93" t="str">
        <f t="shared" si="8"/>
        <v/>
      </c>
      <c r="S101" s="105" t="str">
        <f t="shared" si="9"/>
        <v/>
      </c>
      <c r="T101" s="105" t="str">
        <f t="shared" si="13"/>
        <v/>
      </c>
      <c r="U101" s="106" t="str">
        <f t="shared" si="10"/>
        <v/>
      </c>
    </row>
    <row r="102" spans="2:21" ht="24" customHeight="1" x14ac:dyDescent="0.2">
      <c r="B102" s="93" t="str">
        <f t="shared" si="11"/>
        <v/>
      </c>
      <c r="C102" s="88"/>
      <c r="D102" s="110"/>
      <c r="E102" s="111"/>
      <c r="F102" s="103"/>
      <c r="G102" s="112"/>
      <c r="H102" s="103"/>
      <c r="I102" s="91"/>
      <c r="J102" s="106"/>
      <c r="K102" s="110"/>
      <c r="L102" s="110"/>
      <c r="M102" s="230"/>
      <c r="N102" s="231"/>
      <c r="O102" s="98"/>
      <c r="P102" s="98"/>
      <c r="Q102" s="91" t="str">
        <f t="shared" si="12"/>
        <v/>
      </c>
      <c r="R102" s="93" t="str">
        <f t="shared" si="8"/>
        <v/>
      </c>
      <c r="S102" s="105" t="str">
        <f t="shared" si="9"/>
        <v/>
      </c>
      <c r="T102" s="105" t="str">
        <f t="shared" si="13"/>
        <v/>
      </c>
      <c r="U102" s="106" t="str">
        <f t="shared" si="10"/>
        <v/>
      </c>
    </row>
    <row r="103" spans="2:21" ht="24" customHeight="1" x14ac:dyDescent="0.2">
      <c r="B103" s="93" t="str">
        <f t="shared" si="11"/>
        <v/>
      </c>
      <c r="C103" s="88"/>
      <c r="D103" s="110"/>
      <c r="E103" s="111"/>
      <c r="F103" s="103"/>
      <c r="G103" s="112"/>
      <c r="H103" s="103"/>
      <c r="I103" s="91"/>
      <c r="J103" s="106"/>
      <c r="K103" s="110"/>
      <c r="L103" s="110"/>
      <c r="M103" s="230"/>
      <c r="N103" s="231"/>
      <c r="O103" s="98"/>
      <c r="P103" s="98"/>
      <c r="Q103" s="91" t="str">
        <f t="shared" si="12"/>
        <v/>
      </c>
      <c r="R103" s="93" t="str">
        <f t="shared" si="8"/>
        <v/>
      </c>
      <c r="S103" s="105" t="str">
        <f t="shared" si="9"/>
        <v/>
      </c>
      <c r="T103" s="105" t="str">
        <f t="shared" si="13"/>
        <v/>
      </c>
      <c r="U103" s="106" t="str">
        <f t="shared" si="10"/>
        <v/>
      </c>
    </row>
    <row r="104" spans="2:21" ht="24" customHeight="1" x14ac:dyDescent="0.2">
      <c r="B104" s="93" t="str">
        <f t="shared" si="11"/>
        <v/>
      </c>
      <c r="C104" s="88"/>
      <c r="D104" s="110"/>
      <c r="E104" s="111"/>
      <c r="F104" s="103"/>
      <c r="G104" s="112"/>
      <c r="H104" s="103"/>
      <c r="I104" s="91"/>
      <c r="J104" s="106"/>
      <c r="K104" s="110"/>
      <c r="L104" s="110"/>
      <c r="M104" s="230"/>
      <c r="N104" s="231"/>
      <c r="O104" s="98"/>
      <c r="P104" s="98"/>
      <c r="Q104" s="91" t="str">
        <f t="shared" si="12"/>
        <v/>
      </c>
      <c r="R104" s="93" t="str">
        <f t="shared" si="8"/>
        <v/>
      </c>
      <c r="S104" s="105" t="str">
        <f t="shared" si="9"/>
        <v/>
      </c>
      <c r="T104" s="105" t="str">
        <f t="shared" si="13"/>
        <v/>
      </c>
      <c r="U104" s="106" t="str">
        <f t="shared" si="10"/>
        <v/>
      </c>
    </row>
    <row r="105" spans="2:21" ht="24" customHeight="1" x14ac:dyDescent="0.2">
      <c r="B105" s="93" t="str">
        <f t="shared" si="11"/>
        <v/>
      </c>
      <c r="C105" s="88"/>
      <c r="D105" s="110"/>
      <c r="E105" s="111"/>
      <c r="F105" s="103"/>
      <c r="G105" s="112"/>
      <c r="H105" s="103"/>
      <c r="I105" s="91"/>
      <c r="J105" s="106"/>
      <c r="K105" s="110"/>
      <c r="L105" s="110"/>
      <c r="M105" s="230"/>
      <c r="N105" s="231"/>
      <c r="O105" s="98"/>
      <c r="P105" s="98"/>
      <c r="Q105" s="91" t="str">
        <f t="shared" si="12"/>
        <v/>
      </c>
      <c r="R105" s="93" t="str">
        <f t="shared" si="8"/>
        <v/>
      </c>
      <c r="S105" s="105" t="str">
        <f t="shared" si="9"/>
        <v/>
      </c>
      <c r="T105" s="105" t="str">
        <f t="shared" si="13"/>
        <v/>
      </c>
      <c r="U105" s="106" t="str">
        <f t="shared" si="10"/>
        <v/>
      </c>
    </row>
    <row r="106" spans="2:21" ht="24" customHeight="1" x14ac:dyDescent="0.2">
      <c r="B106" s="93" t="str">
        <f t="shared" si="11"/>
        <v/>
      </c>
      <c r="C106" s="88"/>
      <c r="D106" s="110"/>
      <c r="E106" s="111"/>
      <c r="F106" s="103"/>
      <c r="G106" s="112"/>
      <c r="H106" s="103"/>
      <c r="I106" s="91"/>
      <c r="J106" s="106"/>
      <c r="K106" s="110"/>
      <c r="L106" s="110"/>
      <c r="M106" s="230"/>
      <c r="N106" s="231"/>
      <c r="O106" s="98"/>
      <c r="P106" s="98"/>
      <c r="Q106" s="91" t="str">
        <f t="shared" si="12"/>
        <v/>
      </c>
      <c r="R106" s="93" t="str">
        <f t="shared" si="8"/>
        <v/>
      </c>
      <c r="S106" s="105" t="str">
        <f t="shared" si="9"/>
        <v/>
      </c>
      <c r="T106" s="105" t="str">
        <f t="shared" si="13"/>
        <v/>
      </c>
      <c r="U106" s="106" t="str">
        <f t="shared" si="10"/>
        <v/>
      </c>
    </row>
    <row r="107" spans="2:21" ht="24" customHeight="1" x14ac:dyDescent="0.2">
      <c r="B107" s="93" t="str">
        <f t="shared" si="11"/>
        <v/>
      </c>
      <c r="C107" s="88"/>
      <c r="D107" s="110"/>
      <c r="E107" s="111"/>
      <c r="F107" s="103"/>
      <c r="G107" s="112"/>
      <c r="H107" s="103"/>
      <c r="I107" s="91"/>
      <c r="J107" s="106"/>
      <c r="K107" s="110"/>
      <c r="L107" s="110"/>
      <c r="M107" s="230"/>
      <c r="N107" s="231"/>
      <c r="O107" s="98"/>
      <c r="P107" s="98"/>
      <c r="Q107" s="91" t="str">
        <f t="shared" si="12"/>
        <v/>
      </c>
      <c r="R107" s="93" t="str">
        <f t="shared" si="8"/>
        <v/>
      </c>
      <c r="S107" s="105" t="str">
        <f t="shared" si="9"/>
        <v/>
      </c>
      <c r="T107" s="105" t="str">
        <f t="shared" si="13"/>
        <v/>
      </c>
      <c r="U107" s="106" t="str">
        <f t="shared" si="10"/>
        <v/>
      </c>
    </row>
    <row r="108" spans="2:21" ht="24" customHeight="1" x14ac:dyDescent="0.2">
      <c r="B108" s="93" t="str">
        <f t="shared" si="11"/>
        <v/>
      </c>
      <c r="C108" s="88"/>
      <c r="D108" s="110"/>
      <c r="E108" s="111"/>
      <c r="F108" s="103"/>
      <c r="G108" s="112"/>
      <c r="H108" s="103"/>
      <c r="I108" s="91"/>
      <c r="J108" s="106"/>
      <c r="K108" s="110"/>
      <c r="L108" s="110"/>
      <c r="M108" s="230"/>
      <c r="N108" s="231"/>
      <c r="O108" s="98"/>
      <c r="P108" s="98"/>
      <c r="Q108" s="91" t="str">
        <f t="shared" si="12"/>
        <v/>
      </c>
      <c r="R108" s="93" t="str">
        <f t="shared" si="8"/>
        <v/>
      </c>
      <c r="S108" s="105" t="str">
        <f t="shared" si="9"/>
        <v/>
      </c>
      <c r="T108" s="105" t="str">
        <f t="shared" si="13"/>
        <v/>
      </c>
      <c r="U108" s="106" t="str">
        <f t="shared" si="10"/>
        <v/>
      </c>
    </row>
    <row r="109" spans="2:21" ht="24" customHeight="1" x14ac:dyDescent="0.2">
      <c r="B109" s="93" t="str">
        <f t="shared" si="11"/>
        <v/>
      </c>
      <c r="C109" s="88"/>
      <c r="D109" s="110"/>
      <c r="E109" s="111"/>
      <c r="F109" s="103"/>
      <c r="G109" s="112"/>
      <c r="H109" s="103"/>
      <c r="I109" s="91"/>
      <c r="J109" s="106"/>
      <c r="K109" s="110"/>
      <c r="L109" s="110"/>
      <c r="M109" s="230"/>
      <c r="N109" s="231"/>
      <c r="O109" s="98"/>
      <c r="P109" s="98"/>
      <c r="Q109" s="91" t="str">
        <f t="shared" si="12"/>
        <v/>
      </c>
      <c r="R109" s="93" t="str">
        <f t="shared" si="8"/>
        <v/>
      </c>
      <c r="S109" s="105" t="str">
        <f t="shared" si="9"/>
        <v/>
      </c>
      <c r="T109" s="105" t="str">
        <f t="shared" si="13"/>
        <v/>
      </c>
      <c r="U109" s="106" t="str">
        <f t="shared" si="10"/>
        <v/>
      </c>
    </row>
    <row r="110" spans="2:21" ht="24" customHeight="1" x14ac:dyDescent="0.2">
      <c r="B110" s="93" t="str">
        <f t="shared" si="11"/>
        <v/>
      </c>
      <c r="C110" s="88"/>
      <c r="D110" s="110"/>
      <c r="E110" s="111"/>
      <c r="F110" s="103"/>
      <c r="G110" s="112"/>
      <c r="H110" s="103"/>
      <c r="I110" s="91"/>
      <c r="J110" s="106"/>
      <c r="K110" s="110"/>
      <c r="L110" s="110"/>
      <c r="M110" s="230"/>
      <c r="N110" s="231"/>
      <c r="O110" s="98"/>
      <c r="P110" s="98"/>
      <c r="Q110" s="91" t="str">
        <f t="shared" si="12"/>
        <v/>
      </c>
      <c r="R110" s="93" t="str">
        <f t="shared" si="8"/>
        <v/>
      </c>
      <c r="S110" s="105" t="str">
        <f t="shared" si="9"/>
        <v/>
      </c>
      <c r="T110" s="105" t="str">
        <f t="shared" si="13"/>
        <v/>
      </c>
      <c r="U110" s="106" t="str">
        <f t="shared" si="10"/>
        <v/>
      </c>
    </row>
    <row r="111" spans="2:21" ht="24" customHeight="1" x14ac:dyDescent="0.2">
      <c r="B111" s="93" t="str">
        <f t="shared" si="11"/>
        <v/>
      </c>
      <c r="C111" s="88"/>
      <c r="D111" s="110"/>
      <c r="E111" s="111"/>
      <c r="F111" s="103"/>
      <c r="G111" s="112"/>
      <c r="H111" s="103"/>
      <c r="I111" s="91"/>
      <c r="J111" s="106"/>
      <c r="K111" s="110"/>
      <c r="L111" s="110"/>
      <c r="M111" s="230"/>
      <c r="N111" s="231"/>
      <c r="O111" s="98"/>
      <c r="P111" s="98"/>
      <c r="Q111" s="91" t="str">
        <f t="shared" si="12"/>
        <v/>
      </c>
      <c r="R111" s="93" t="str">
        <f t="shared" si="8"/>
        <v/>
      </c>
      <c r="S111" s="105" t="str">
        <f t="shared" si="9"/>
        <v/>
      </c>
      <c r="T111" s="105" t="str">
        <f t="shared" si="13"/>
        <v/>
      </c>
      <c r="U111" s="106" t="str">
        <f t="shared" si="10"/>
        <v/>
      </c>
    </row>
    <row r="112" spans="2:21" ht="24" customHeight="1" x14ac:dyDescent="0.2">
      <c r="B112" s="93" t="str">
        <f t="shared" si="11"/>
        <v/>
      </c>
      <c r="C112" s="88"/>
      <c r="D112" s="110"/>
      <c r="E112" s="111"/>
      <c r="F112" s="103"/>
      <c r="G112" s="112"/>
      <c r="H112" s="103"/>
      <c r="I112" s="91"/>
      <c r="J112" s="106"/>
      <c r="K112" s="110"/>
      <c r="L112" s="110"/>
      <c r="M112" s="230"/>
      <c r="N112" s="231"/>
      <c r="O112" s="98"/>
      <c r="P112" s="98"/>
      <c r="Q112" s="91" t="str">
        <f t="shared" si="12"/>
        <v/>
      </c>
      <c r="R112" s="93" t="str">
        <f t="shared" si="8"/>
        <v/>
      </c>
      <c r="S112" s="105" t="str">
        <f t="shared" si="9"/>
        <v/>
      </c>
      <c r="T112" s="105" t="str">
        <f t="shared" si="13"/>
        <v/>
      </c>
      <c r="U112" s="106" t="str">
        <f t="shared" si="10"/>
        <v/>
      </c>
    </row>
    <row r="113" spans="2:21" ht="24" customHeight="1" x14ac:dyDescent="0.2">
      <c r="B113" s="93" t="str">
        <f t="shared" si="11"/>
        <v/>
      </c>
      <c r="C113" s="88"/>
      <c r="D113" s="110"/>
      <c r="E113" s="111"/>
      <c r="F113" s="103"/>
      <c r="G113" s="112"/>
      <c r="H113" s="103"/>
      <c r="I113" s="91"/>
      <c r="J113" s="106"/>
      <c r="K113" s="110"/>
      <c r="L113" s="110"/>
      <c r="M113" s="230"/>
      <c r="N113" s="231"/>
      <c r="O113" s="98"/>
      <c r="P113" s="98"/>
      <c r="Q113" s="91" t="str">
        <f t="shared" si="12"/>
        <v/>
      </c>
      <c r="R113" s="93" t="str">
        <f t="shared" si="8"/>
        <v/>
      </c>
      <c r="S113" s="105" t="str">
        <f t="shared" si="9"/>
        <v/>
      </c>
      <c r="T113" s="105" t="str">
        <f t="shared" si="13"/>
        <v/>
      </c>
      <c r="U113" s="106" t="str">
        <f t="shared" si="10"/>
        <v/>
      </c>
    </row>
    <row r="114" spans="2:21" ht="24" customHeight="1" x14ac:dyDescent="0.2">
      <c r="B114" s="93" t="str">
        <f t="shared" si="11"/>
        <v/>
      </c>
      <c r="C114" s="88"/>
      <c r="D114" s="110"/>
      <c r="E114" s="111"/>
      <c r="F114" s="103"/>
      <c r="G114" s="112"/>
      <c r="H114" s="103"/>
      <c r="I114" s="91"/>
      <c r="J114" s="106"/>
      <c r="K114" s="110"/>
      <c r="L114" s="110"/>
      <c r="M114" s="230"/>
      <c r="N114" s="231"/>
      <c r="O114" s="98"/>
      <c r="P114" s="98"/>
      <c r="Q114" s="91" t="str">
        <f t="shared" si="12"/>
        <v/>
      </c>
      <c r="R114" s="93" t="str">
        <f t="shared" si="8"/>
        <v/>
      </c>
      <c r="S114" s="105" t="str">
        <f t="shared" si="9"/>
        <v/>
      </c>
      <c r="T114" s="105" t="str">
        <f t="shared" si="13"/>
        <v/>
      </c>
      <c r="U114" s="106" t="str">
        <f t="shared" si="10"/>
        <v/>
      </c>
    </row>
    <row r="115" spans="2:21" ht="24" customHeight="1" x14ac:dyDescent="0.2">
      <c r="B115" s="93" t="str">
        <f t="shared" si="11"/>
        <v/>
      </c>
      <c r="C115" s="88"/>
      <c r="D115" s="110"/>
      <c r="E115" s="111"/>
      <c r="F115" s="103"/>
      <c r="G115" s="112"/>
      <c r="H115" s="103"/>
      <c r="I115" s="91"/>
      <c r="J115" s="106"/>
      <c r="K115" s="110"/>
      <c r="L115" s="110"/>
      <c r="M115" s="230"/>
      <c r="N115" s="231"/>
      <c r="O115" s="98"/>
      <c r="P115" s="98"/>
      <c r="Q115" s="91" t="str">
        <f t="shared" si="12"/>
        <v/>
      </c>
      <c r="R115" s="93" t="str">
        <f t="shared" si="8"/>
        <v/>
      </c>
      <c r="S115" s="105" t="str">
        <f t="shared" si="9"/>
        <v/>
      </c>
      <c r="T115" s="105" t="str">
        <f t="shared" si="13"/>
        <v/>
      </c>
      <c r="U115" s="106" t="str">
        <f t="shared" si="10"/>
        <v/>
      </c>
    </row>
    <row r="116" spans="2:21" ht="24" customHeight="1" x14ac:dyDescent="0.2">
      <c r="B116" s="93" t="str">
        <f t="shared" si="11"/>
        <v/>
      </c>
      <c r="C116" s="88"/>
      <c r="D116" s="110"/>
      <c r="E116" s="111"/>
      <c r="F116" s="103"/>
      <c r="G116" s="112"/>
      <c r="H116" s="103"/>
      <c r="I116" s="91"/>
      <c r="J116" s="106"/>
      <c r="K116" s="110"/>
      <c r="L116" s="110"/>
      <c r="M116" s="230"/>
      <c r="N116" s="231"/>
      <c r="O116" s="98"/>
      <c r="P116" s="98"/>
      <c r="Q116" s="91" t="str">
        <f t="shared" si="12"/>
        <v/>
      </c>
      <c r="R116" s="93" t="str">
        <f t="shared" si="8"/>
        <v/>
      </c>
      <c r="S116" s="105" t="str">
        <f t="shared" si="9"/>
        <v/>
      </c>
      <c r="T116" s="105" t="str">
        <f t="shared" si="13"/>
        <v/>
      </c>
      <c r="U116" s="106" t="str">
        <f t="shared" si="10"/>
        <v/>
      </c>
    </row>
    <row r="117" spans="2:21" ht="24" customHeight="1" x14ac:dyDescent="0.2">
      <c r="B117" s="93" t="str">
        <f t="shared" si="11"/>
        <v/>
      </c>
      <c r="C117" s="88"/>
      <c r="D117" s="110"/>
      <c r="E117" s="111"/>
      <c r="F117" s="103"/>
      <c r="G117" s="112"/>
      <c r="H117" s="103"/>
      <c r="I117" s="91"/>
      <c r="J117" s="106"/>
      <c r="K117" s="110"/>
      <c r="L117" s="110"/>
      <c r="M117" s="230"/>
      <c r="N117" s="231"/>
      <c r="O117" s="98"/>
      <c r="P117" s="98"/>
      <c r="Q117" s="91" t="str">
        <f t="shared" si="12"/>
        <v/>
      </c>
      <c r="R117" s="93" t="str">
        <f t="shared" si="8"/>
        <v/>
      </c>
      <c r="S117" s="105" t="str">
        <f t="shared" si="9"/>
        <v/>
      </c>
      <c r="T117" s="105" t="str">
        <f t="shared" si="13"/>
        <v/>
      </c>
      <c r="U117" s="106" t="str">
        <f t="shared" si="10"/>
        <v/>
      </c>
    </row>
    <row r="118" spans="2:21" ht="24" customHeight="1" x14ac:dyDescent="0.2">
      <c r="B118" s="93" t="str">
        <f t="shared" si="11"/>
        <v/>
      </c>
      <c r="C118" s="88"/>
      <c r="D118" s="110"/>
      <c r="E118" s="111"/>
      <c r="F118" s="103"/>
      <c r="G118" s="112"/>
      <c r="H118" s="103"/>
      <c r="I118" s="91"/>
      <c r="J118" s="106"/>
      <c r="K118" s="110"/>
      <c r="L118" s="110"/>
      <c r="M118" s="230"/>
      <c r="N118" s="231"/>
      <c r="O118" s="98"/>
      <c r="P118" s="98"/>
      <c r="Q118" s="91" t="str">
        <f t="shared" si="12"/>
        <v/>
      </c>
      <c r="R118" s="93" t="str">
        <f t="shared" si="8"/>
        <v/>
      </c>
      <c r="S118" s="105" t="str">
        <f t="shared" si="9"/>
        <v/>
      </c>
      <c r="T118" s="105" t="str">
        <f t="shared" si="13"/>
        <v/>
      </c>
      <c r="U118" s="106" t="str">
        <f t="shared" si="10"/>
        <v/>
      </c>
    </row>
    <row r="119" spans="2:21" ht="24" customHeight="1" x14ac:dyDescent="0.2">
      <c r="B119" s="93" t="str">
        <f t="shared" si="11"/>
        <v/>
      </c>
      <c r="C119" s="88"/>
      <c r="D119" s="110"/>
      <c r="E119" s="111"/>
      <c r="F119" s="103"/>
      <c r="G119" s="112"/>
      <c r="H119" s="103"/>
      <c r="I119" s="91"/>
      <c r="J119" s="106"/>
      <c r="K119" s="110"/>
      <c r="L119" s="110"/>
      <c r="M119" s="230"/>
      <c r="N119" s="231"/>
      <c r="O119" s="98"/>
      <c r="P119" s="98"/>
      <c r="Q119" s="91" t="str">
        <f t="shared" si="12"/>
        <v/>
      </c>
      <c r="R119" s="93" t="str">
        <f t="shared" si="8"/>
        <v/>
      </c>
      <c r="S119" s="105" t="str">
        <f t="shared" si="9"/>
        <v/>
      </c>
      <c r="T119" s="105" t="str">
        <f t="shared" si="13"/>
        <v/>
      </c>
      <c r="U119" s="106" t="str">
        <f t="shared" si="10"/>
        <v/>
      </c>
    </row>
    <row r="120" spans="2:21" ht="24" customHeight="1" x14ac:dyDescent="0.2">
      <c r="B120" s="93" t="str">
        <f t="shared" si="11"/>
        <v/>
      </c>
      <c r="C120" s="88"/>
      <c r="D120" s="110"/>
      <c r="E120" s="111"/>
      <c r="F120" s="103"/>
      <c r="G120" s="112"/>
      <c r="H120" s="103"/>
      <c r="I120" s="91"/>
      <c r="J120" s="106"/>
      <c r="K120" s="110"/>
      <c r="L120" s="110"/>
      <c r="M120" s="230"/>
      <c r="N120" s="231"/>
      <c r="O120" s="98"/>
      <c r="P120" s="98"/>
      <c r="Q120" s="91" t="str">
        <f t="shared" si="12"/>
        <v/>
      </c>
      <c r="R120" s="93" t="str">
        <f t="shared" si="8"/>
        <v/>
      </c>
      <c r="S120" s="105" t="str">
        <f t="shared" si="9"/>
        <v/>
      </c>
      <c r="T120" s="105" t="str">
        <f t="shared" si="13"/>
        <v/>
      </c>
      <c r="U120" s="106" t="str">
        <f t="shared" si="10"/>
        <v/>
      </c>
    </row>
    <row r="121" spans="2:21" ht="24" customHeight="1" x14ac:dyDescent="0.2">
      <c r="B121" s="93" t="str">
        <f t="shared" si="11"/>
        <v/>
      </c>
      <c r="C121" s="88"/>
      <c r="D121" s="110"/>
      <c r="E121" s="111"/>
      <c r="F121" s="103"/>
      <c r="G121" s="112"/>
      <c r="H121" s="103"/>
      <c r="I121" s="91"/>
      <c r="J121" s="106"/>
      <c r="K121" s="110"/>
      <c r="L121" s="110"/>
      <c r="M121" s="230"/>
      <c r="N121" s="231"/>
      <c r="O121" s="98"/>
      <c r="P121" s="98"/>
      <c r="Q121" s="91" t="str">
        <f t="shared" si="12"/>
        <v/>
      </c>
      <c r="R121" s="93" t="str">
        <f t="shared" si="8"/>
        <v/>
      </c>
      <c r="S121" s="105" t="str">
        <f t="shared" si="9"/>
        <v/>
      </c>
      <c r="T121" s="105" t="str">
        <f t="shared" si="13"/>
        <v/>
      </c>
      <c r="U121" s="106" t="str">
        <f t="shared" si="10"/>
        <v/>
      </c>
    </row>
    <row r="122" spans="2:21" ht="24" customHeight="1" x14ac:dyDescent="0.2">
      <c r="B122" s="93" t="str">
        <f t="shared" si="11"/>
        <v/>
      </c>
      <c r="C122" s="88"/>
      <c r="D122" s="110"/>
      <c r="E122" s="111"/>
      <c r="F122" s="103"/>
      <c r="G122" s="112"/>
      <c r="H122" s="103"/>
      <c r="I122" s="91"/>
      <c r="J122" s="106"/>
      <c r="K122" s="110"/>
      <c r="L122" s="110"/>
      <c r="M122" s="230"/>
      <c r="N122" s="231"/>
      <c r="O122" s="98"/>
      <c r="P122" s="98"/>
      <c r="Q122" s="91" t="str">
        <f t="shared" si="12"/>
        <v/>
      </c>
      <c r="R122" s="93" t="str">
        <f t="shared" si="8"/>
        <v/>
      </c>
      <c r="S122" s="105" t="str">
        <f t="shared" si="9"/>
        <v/>
      </c>
      <c r="T122" s="105" t="str">
        <f t="shared" si="13"/>
        <v/>
      </c>
      <c r="U122" s="106" t="str">
        <f t="shared" si="10"/>
        <v/>
      </c>
    </row>
    <row r="123" spans="2:21" ht="24" customHeight="1" x14ac:dyDescent="0.2">
      <c r="B123" s="93" t="str">
        <f t="shared" si="11"/>
        <v/>
      </c>
      <c r="C123" s="88"/>
      <c r="D123" s="110"/>
      <c r="E123" s="111"/>
      <c r="F123" s="103"/>
      <c r="G123" s="112"/>
      <c r="H123" s="103"/>
      <c r="I123" s="91"/>
      <c r="J123" s="106"/>
      <c r="K123" s="110"/>
      <c r="L123" s="110"/>
      <c r="M123" s="230"/>
      <c r="N123" s="231"/>
      <c r="O123" s="98"/>
      <c r="P123" s="98"/>
      <c r="Q123" s="91" t="str">
        <f t="shared" si="12"/>
        <v/>
      </c>
      <c r="R123" s="93" t="str">
        <f t="shared" si="8"/>
        <v/>
      </c>
      <c r="S123" s="105" t="str">
        <f t="shared" si="9"/>
        <v/>
      </c>
      <c r="T123" s="105" t="str">
        <f t="shared" si="13"/>
        <v/>
      </c>
      <c r="U123" s="106" t="str">
        <f t="shared" si="10"/>
        <v/>
      </c>
    </row>
    <row r="124" spans="2:21" ht="24" customHeight="1" x14ac:dyDescent="0.2">
      <c r="B124" s="93" t="str">
        <f t="shared" si="11"/>
        <v/>
      </c>
      <c r="C124" s="88"/>
      <c r="D124" s="110"/>
      <c r="E124" s="111"/>
      <c r="F124" s="103"/>
      <c r="G124" s="112"/>
      <c r="H124" s="103"/>
      <c r="I124" s="91"/>
      <c r="J124" s="106"/>
      <c r="K124" s="110"/>
      <c r="L124" s="110"/>
      <c r="M124" s="230"/>
      <c r="N124" s="231"/>
      <c r="O124" s="98"/>
      <c r="P124" s="98"/>
      <c r="Q124" s="91" t="str">
        <f t="shared" si="12"/>
        <v/>
      </c>
      <c r="R124" s="93" t="str">
        <f t="shared" si="8"/>
        <v/>
      </c>
      <c r="S124" s="105" t="str">
        <f t="shared" si="9"/>
        <v/>
      </c>
      <c r="T124" s="105" t="str">
        <f t="shared" si="13"/>
        <v/>
      </c>
      <c r="U124" s="106" t="str">
        <f t="shared" si="10"/>
        <v/>
      </c>
    </row>
    <row r="125" spans="2:21" ht="24" customHeight="1" x14ac:dyDescent="0.2">
      <c r="B125" s="93" t="str">
        <f t="shared" si="11"/>
        <v/>
      </c>
      <c r="C125" s="88"/>
      <c r="D125" s="110"/>
      <c r="E125" s="111"/>
      <c r="F125" s="103"/>
      <c r="G125" s="112"/>
      <c r="H125" s="103"/>
      <c r="I125" s="91"/>
      <c r="J125" s="106"/>
      <c r="K125" s="110"/>
      <c r="L125" s="110"/>
      <c r="M125" s="230"/>
      <c r="N125" s="231"/>
      <c r="O125" s="98"/>
      <c r="P125" s="98"/>
      <c r="Q125" s="91" t="str">
        <f t="shared" si="12"/>
        <v/>
      </c>
      <c r="R125" s="93" t="str">
        <f t="shared" si="8"/>
        <v/>
      </c>
      <c r="S125" s="105" t="str">
        <f t="shared" si="9"/>
        <v/>
      </c>
      <c r="T125" s="105" t="str">
        <f t="shared" si="13"/>
        <v/>
      </c>
      <c r="U125" s="106" t="str">
        <f t="shared" si="10"/>
        <v/>
      </c>
    </row>
    <row r="126" spans="2:21" ht="24" customHeight="1" x14ac:dyDescent="0.2">
      <c r="B126" s="93" t="str">
        <f t="shared" si="11"/>
        <v/>
      </c>
      <c r="C126" s="88"/>
      <c r="D126" s="110"/>
      <c r="E126" s="111"/>
      <c r="F126" s="103"/>
      <c r="G126" s="112"/>
      <c r="H126" s="103"/>
      <c r="I126" s="91"/>
      <c r="J126" s="106"/>
      <c r="K126" s="110"/>
      <c r="L126" s="110"/>
      <c r="M126" s="230"/>
      <c r="N126" s="231"/>
      <c r="O126" s="98"/>
      <c r="P126" s="98"/>
      <c r="Q126" s="91" t="str">
        <f t="shared" si="12"/>
        <v/>
      </c>
      <c r="R126" s="93" t="str">
        <f t="shared" si="8"/>
        <v/>
      </c>
      <c r="S126" s="105" t="str">
        <f t="shared" si="9"/>
        <v/>
      </c>
      <c r="T126" s="105" t="str">
        <f t="shared" si="13"/>
        <v/>
      </c>
      <c r="U126" s="106" t="str">
        <f t="shared" si="10"/>
        <v/>
      </c>
    </row>
    <row r="127" spans="2:21" ht="24" customHeight="1" x14ac:dyDescent="0.2">
      <c r="B127" s="93" t="str">
        <f t="shared" si="11"/>
        <v/>
      </c>
      <c r="C127" s="88"/>
      <c r="D127" s="110"/>
      <c r="E127" s="111"/>
      <c r="F127" s="103"/>
      <c r="G127" s="112"/>
      <c r="H127" s="103"/>
      <c r="I127" s="91"/>
      <c r="J127" s="106"/>
      <c r="K127" s="110"/>
      <c r="L127" s="110"/>
      <c r="M127" s="230"/>
      <c r="N127" s="231"/>
      <c r="O127" s="98"/>
      <c r="P127" s="98"/>
      <c r="Q127" s="91" t="str">
        <f t="shared" si="12"/>
        <v/>
      </c>
      <c r="R127" s="93" t="str">
        <f t="shared" si="8"/>
        <v/>
      </c>
      <c r="S127" s="105" t="str">
        <f t="shared" si="9"/>
        <v/>
      </c>
      <c r="T127" s="105" t="str">
        <f t="shared" si="13"/>
        <v/>
      </c>
      <c r="U127" s="106" t="str">
        <f t="shared" si="10"/>
        <v/>
      </c>
    </row>
    <row r="128" spans="2:21" ht="24" customHeight="1" x14ac:dyDescent="0.2">
      <c r="B128" s="93" t="str">
        <f t="shared" si="11"/>
        <v/>
      </c>
      <c r="C128" s="88"/>
      <c r="D128" s="110"/>
      <c r="E128" s="111"/>
      <c r="F128" s="103"/>
      <c r="G128" s="112"/>
      <c r="H128" s="103"/>
      <c r="I128" s="91"/>
      <c r="J128" s="106"/>
      <c r="K128" s="110"/>
      <c r="L128" s="110"/>
      <c r="M128" s="230"/>
      <c r="N128" s="231"/>
      <c r="O128" s="98"/>
      <c r="P128" s="98"/>
      <c r="Q128" s="91" t="str">
        <f t="shared" si="12"/>
        <v/>
      </c>
      <c r="R128" s="93" t="str">
        <f t="shared" si="8"/>
        <v/>
      </c>
      <c r="S128" s="105" t="str">
        <f t="shared" si="9"/>
        <v/>
      </c>
      <c r="T128" s="105" t="str">
        <f t="shared" si="13"/>
        <v/>
      </c>
      <c r="U128" s="106" t="str">
        <f t="shared" si="10"/>
        <v/>
      </c>
    </row>
    <row r="129" spans="2:21" ht="24" customHeight="1" x14ac:dyDescent="0.2">
      <c r="B129" s="93" t="str">
        <f t="shared" si="11"/>
        <v/>
      </c>
      <c r="C129" s="88"/>
      <c r="D129" s="110"/>
      <c r="E129" s="111"/>
      <c r="F129" s="103"/>
      <c r="G129" s="112"/>
      <c r="H129" s="103"/>
      <c r="I129" s="91"/>
      <c r="J129" s="106"/>
      <c r="K129" s="110"/>
      <c r="L129" s="110"/>
      <c r="M129" s="230"/>
      <c r="N129" s="231"/>
      <c r="O129" s="98"/>
      <c r="P129" s="98"/>
      <c r="Q129" s="91" t="str">
        <f t="shared" si="12"/>
        <v/>
      </c>
      <c r="R129" s="93" t="str">
        <f t="shared" si="8"/>
        <v/>
      </c>
      <c r="S129" s="105" t="str">
        <f t="shared" si="9"/>
        <v/>
      </c>
      <c r="T129" s="105" t="str">
        <f t="shared" si="13"/>
        <v/>
      </c>
      <c r="U129" s="106" t="str">
        <f t="shared" si="10"/>
        <v/>
      </c>
    </row>
    <row r="130" spans="2:21" ht="24" customHeight="1" x14ac:dyDescent="0.2">
      <c r="B130" s="93" t="str">
        <f t="shared" si="11"/>
        <v/>
      </c>
      <c r="C130" s="88"/>
      <c r="D130" s="110"/>
      <c r="E130" s="111"/>
      <c r="F130" s="103"/>
      <c r="G130" s="112"/>
      <c r="H130" s="103"/>
      <c r="I130" s="91"/>
      <c r="J130" s="106"/>
      <c r="K130" s="110"/>
      <c r="L130" s="110"/>
      <c r="M130" s="230"/>
      <c r="N130" s="231"/>
      <c r="O130" s="98"/>
      <c r="P130" s="98"/>
      <c r="Q130" s="91" t="str">
        <f t="shared" si="12"/>
        <v/>
      </c>
      <c r="R130" s="93" t="str">
        <f t="shared" si="8"/>
        <v/>
      </c>
      <c r="S130" s="105" t="str">
        <f t="shared" si="9"/>
        <v/>
      </c>
      <c r="T130" s="105" t="str">
        <f t="shared" si="13"/>
        <v/>
      </c>
      <c r="U130" s="106" t="str">
        <f t="shared" si="10"/>
        <v/>
      </c>
    </row>
    <row r="131" spans="2:21" ht="24" customHeight="1" x14ac:dyDescent="0.2">
      <c r="B131" s="93" t="str">
        <f t="shared" si="11"/>
        <v/>
      </c>
      <c r="C131" s="88"/>
      <c r="D131" s="110"/>
      <c r="E131" s="111"/>
      <c r="F131" s="103"/>
      <c r="G131" s="112"/>
      <c r="H131" s="103"/>
      <c r="I131" s="91"/>
      <c r="J131" s="106"/>
      <c r="K131" s="110"/>
      <c r="L131" s="110"/>
      <c r="M131" s="230"/>
      <c r="N131" s="231"/>
      <c r="O131" s="98"/>
      <c r="P131" s="98"/>
      <c r="Q131" s="91" t="str">
        <f t="shared" si="12"/>
        <v/>
      </c>
      <c r="R131" s="93" t="str">
        <f t="shared" si="8"/>
        <v/>
      </c>
      <c r="S131" s="105" t="str">
        <f t="shared" si="9"/>
        <v/>
      </c>
      <c r="T131" s="105" t="str">
        <f t="shared" si="13"/>
        <v/>
      </c>
      <c r="U131" s="106" t="str">
        <f t="shared" si="10"/>
        <v/>
      </c>
    </row>
    <row r="132" spans="2:21" ht="24" customHeight="1" x14ac:dyDescent="0.2">
      <c r="B132" s="93" t="str">
        <f t="shared" si="11"/>
        <v/>
      </c>
      <c r="C132" s="88"/>
      <c r="D132" s="110"/>
      <c r="E132" s="111"/>
      <c r="F132" s="103"/>
      <c r="G132" s="112"/>
      <c r="H132" s="103"/>
      <c r="I132" s="91"/>
      <c r="J132" s="106"/>
      <c r="K132" s="110"/>
      <c r="L132" s="110"/>
      <c r="M132" s="230"/>
      <c r="N132" s="231"/>
      <c r="O132" s="98"/>
      <c r="P132" s="98"/>
      <c r="Q132" s="91" t="str">
        <f t="shared" si="12"/>
        <v/>
      </c>
      <c r="R132" s="93" t="str">
        <f t="shared" si="8"/>
        <v/>
      </c>
      <c r="S132" s="105" t="str">
        <f t="shared" si="9"/>
        <v/>
      </c>
      <c r="T132" s="105" t="str">
        <f t="shared" si="13"/>
        <v/>
      </c>
      <c r="U132" s="106" t="str">
        <f t="shared" si="10"/>
        <v/>
      </c>
    </row>
    <row r="133" spans="2:21" ht="24" customHeight="1" x14ac:dyDescent="0.2">
      <c r="B133" s="93" t="str">
        <f t="shared" si="11"/>
        <v/>
      </c>
      <c r="C133" s="88"/>
      <c r="D133" s="110"/>
      <c r="E133" s="111"/>
      <c r="F133" s="103"/>
      <c r="G133" s="112"/>
      <c r="H133" s="103"/>
      <c r="I133" s="91"/>
      <c r="J133" s="106"/>
      <c r="K133" s="110"/>
      <c r="L133" s="110"/>
      <c r="M133" s="230"/>
      <c r="N133" s="231"/>
      <c r="O133" s="98"/>
      <c r="P133" s="98"/>
      <c r="Q133" s="91" t="str">
        <f t="shared" si="12"/>
        <v/>
      </c>
      <c r="R133" s="93" t="str">
        <f t="shared" si="8"/>
        <v/>
      </c>
      <c r="S133" s="105" t="str">
        <f t="shared" si="9"/>
        <v/>
      </c>
      <c r="T133" s="105" t="str">
        <f t="shared" si="13"/>
        <v/>
      </c>
      <c r="U133" s="106" t="str">
        <f t="shared" si="10"/>
        <v/>
      </c>
    </row>
    <row r="134" spans="2:21" ht="24" customHeight="1" x14ac:dyDescent="0.2">
      <c r="B134" s="93" t="str">
        <f t="shared" si="11"/>
        <v/>
      </c>
      <c r="C134" s="88"/>
      <c r="D134" s="110"/>
      <c r="E134" s="111"/>
      <c r="F134" s="103"/>
      <c r="G134" s="112"/>
      <c r="H134" s="103"/>
      <c r="I134" s="91"/>
      <c r="J134" s="106"/>
      <c r="K134" s="110"/>
      <c r="L134" s="110"/>
      <c r="M134" s="230"/>
      <c r="N134" s="231"/>
      <c r="O134" s="98"/>
      <c r="P134" s="98"/>
      <c r="Q134" s="91" t="str">
        <f t="shared" si="12"/>
        <v/>
      </c>
      <c r="R134" s="93" t="str">
        <f t="shared" si="8"/>
        <v/>
      </c>
      <c r="S134" s="105" t="str">
        <f t="shared" si="9"/>
        <v/>
      </c>
      <c r="T134" s="105" t="str">
        <f t="shared" si="13"/>
        <v/>
      </c>
      <c r="U134" s="106" t="str">
        <f t="shared" si="10"/>
        <v/>
      </c>
    </row>
    <row r="135" spans="2:21" ht="24" customHeight="1" x14ac:dyDescent="0.2">
      <c r="B135" s="93" t="str">
        <f t="shared" si="11"/>
        <v/>
      </c>
      <c r="C135" s="88"/>
      <c r="D135" s="110"/>
      <c r="E135" s="111"/>
      <c r="F135" s="103"/>
      <c r="G135" s="112"/>
      <c r="H135" s="103"/>
      <c r="I135" s="91"/>
      <c r="J135" s="106"/>
      <c r="K135" s="110"/>
      <c r="L135" s="110"/>
      <c r="M135" s="230"/>
      <c r="N135" s="231"/>
      <c r="O135" s="98"/>
      <c r="P135" s="98"/>
      <c r="Q135" s="91" t="str">
        <f t="shared" si="12"/>
        <v/>
      </c>
      <c r="R135" s="93" t="str">
        <f t="shared" si="8"/>
        <v/>
      </c>
      <c r="S135" s="105" t="str">
        <f t="shared" si="9"/>
        <v/>
      </c>
      <c r="T135" s="105" t="str">
        <f t="shared" si="13"/>
        <v/>
      </c>
      <c r="U135" s="106" t="str">
        <f t="shared" si="10"/>
        <v/>
      </c>
    </row>
    <row r="136" spans="2:21" ht="24" customHeight="1" x14ac:dyDescent="0.2">
      <c r="B136" s="93" t="str">
        <f t="shared" si="11"/>
        <v/>
      </c>
      <c r="C136" s="88"/>
      <c r="D136" s="110"/>
      <c r="E136" s="111"/>
      <c r="F136" s="103"/>
      <c r="G136" s="112"/>
      <c r="H136" s="103"/>
      <c r="I136" s="91"/>
      <c r="J136" s="106"/>
      <c r="K136" s="110"/>
      <c r="L136" s="110"/>
      <c r="M136" s="230"/>
      <c r="N136" s="231"/>
      <c r="O136" s="98"/>
      <c r="P136" s="98"/>
      <c r="Q136" s="91" t="str">
        <f t="shared" si="12"/>
        <v/>
      </c>
      <c r="R136" s="93" t="str">
        <f t="shared" si="8"/>
        <v/>
      </c>
      <c r="S136" s="105" t="str">
        <f t="shared" si="9"/>
        <v/>
      </c>
      <c r="T136" s="105" t="str">
        <f t="shared" si="13"/>
        <v/>
      </c>
      <c r="U136" s="106" t="str">
        <f t="shared" si="10"/>
        <v/>
      </c>
    </row>
    <row r="137" spans="2:21" ht="24" customHeight="1" x14ac:dyDescent="0.2">
      <c r="B137" s="93" t="str">
        <f t="shared" si="11"/>
        <v/>
      </c>
      <c r="C137" s="88"/>
      <c r="D137" s="110"/>
      <c r="E137" s="111"/>
      <c r="F137" s="103"/>
      <c r="G137" s="112"/>
      <c r="H137" s="103"/>
      <c r="I137" s="91"/>
      <c r="J137" s="106"/>
      <c r="K137" s="110"/>
      <c r="L137" s="110"/>
      <c r="M137" s="230"/>
      <c r="N137" s="231"/>
      <c r="O137" s="98"/>
      <c r="P137" s="98"/>
      <c r="Q137" s="91" t="str">
        <f t="shared" si="12"/>
        <v/>
      </c>
      <c r="R137" s="93" t="str">
        <f t="shared" si="8"/>
        <v/>
      </c>
      <c r="S137" s="105" t="str">
        <f t="shared" si="9"/>
        <v/>
      </c>
      <c r="T137" s="105" t="str">
        <f t="shared" si="13"/>
        <v/>
      </c>
      <c r="U137" s="106" t="str">
        <f t="shared" si="10"/>
        <v/>
      </c>
    </row>
    <row r="138" spans="2:21" ht="24" customHeight="1" x14ac:dyDescent="0.2">
      <c r="B138" s="93" t="str">
        <f t="shared" si="11"/>
        <v/>
      </c>
      <c r="C138" s="88"/>
      <c r="D138" s="110"/>
      <c r="E138" s="111"/>
      <c r="F138" s="103"/>
      <c r="G138" s="112"/>
      <c r="H138" s="103"/>
      <c r="I138" s="91"/>
      <c r="J138" s="106"/>
      <c r="K138" s="110"/>
      <c r="L138" s="110"/>
      <c r="M138" s="230"/>
      <c r="N138" s="231"/>
      <c r="O138" s="98"/>
      <c r="P138" s="98"/>
      <c r="Q138" s="91" t="str">
        <f t="shared" si="12"/>
        <v/>
      </c>
      <c r="R138" s="93" t="str">
        <f t="shared" ref="R138:R160" si="14">IF(B138="","",B138)</f>
        <v/>
      </c>
      <c r="S138" s="105" t="str">
        <f t="shared" ref="S138:S160" si="15">IF(B138="","",T138/(1+G138))</f>
        <v/>
      </c>
      <c r="T138" s="105" t="str">
        <f t="shared" si="13"/>
        <v/>
      </c>
      <c r="U138" s="106" t="str">
        <f t="shared" ref="U138:U160" si="16">IF(D138="","",IF($Q138=1,IF(N138="",J138,N138),J138))</f>
        <v/>
      </c>
    </row>
    <row r="139" spans="2:21" ht="24" customHeight="1" x14ac:dyDescent="0.2">
      <c r="B139" s="93" t="str">
        <f t="shared" ref="B139:B160" si="17">IF(D139="","",$F$5&amp;C139&amp;I139)</f>
        <v/>
      </c>
      <c r="C139" s="88"/>
      <c r="D139" s="110"/>
      <c r="E139" s="111"/>
      <c r="F139" s="103"/>
      <c r="G139" s="112"/>
      <c r="H139" s="103"/>
      <c r="I139" s="91"/>
      <c r="J139" s="106"/>
      <c r="K139" s="110"/>
      <c r="L139" s="110"/>
      <c r="M139" s="230"/>
      <c r="N139" s="231"/>
      <c r="O139" s="98"/>
      <c r="P139" s="98"/>
      <c r="Q139" s="91" t="str">
        <f t="shared" ref="Q139:Q160" si="18">IF(B139="","",IF(AND(M139="",N139=""),0,1))</f>
        <v/>
      </c>
      <c r="R139" s="93" t="str">
        <f t="shared" si="14"/>
        <v/>
      </c>
      <c r="S139" s="105" t="str">
        <f t="shared" si="15"/>
        <v/>
      </c>
      <c r="T139" s="105" t="str">
        <f t="shared" ref="T139:T160" si="19">IF(B139="","",IF($Q139=1,IF(M139="",H139,M139),H139))</f>
        <v/>
      </c>
      <c r="U139" s="106" t="str">
        <f t="shared" si="16"/>
        <v/>
      </c>
    </row>
    <row r="140" spans="2:21" ht="24" customHeight="1" x14ac:dyDescent="0.2">
      <c r="B140" s="93" t="str">
        <f t="shared" si="17"/>
        <v/>
      </c>
      <c r="C140" s="88"/>
      <c r="D140" s="110"/>
      <c r="E140" s="111"/>
      <c r="F140" s="103"/>
      <c r="G140" s="112"/>
      <c r="H140" s="103"/>
      <c r="I140" s="91"/>
      <c r="J140" s="106"/>
      <c r="K140" s="110"/>
      <c r="L140" s="110"/>
      <c r="M140" s="230"/>
      <c r="N140" s="231"/>
      <c r="O140" s="98"/>
      <c r="P140" s="98"/>
      <c r="Q140" s="91" t="str">
        <f t="shared" si="18"/>
        <v/>
      </c>
      <c r="R140" s="93" t="str">
        <f t="shared" si="14"/>
        <v/>
      </c>
      <c r="S140" s="105" t="str">
        <f t="shared" si="15"/>
        <v/>
      </c>
      <c r="T140" s="105" t="str">
        <f t="shared" si="19"/>
        <v/>
      </c>
      <c r="U140" s="106" t="str">
        <f t="shared" si="16"/>
        <v/>
      </c>
    </row>
    <row r="141" spans="2:21" ht="24" customHeight="1" x14ac:dyDescent="0.2">
      <c r="B141" s="93" t="str">
        <f t="shared" si="17"/>
        <v/>
      </c>
      <c r="C141" s="88"/>
      <c r="D141" s="110"/>
      <c r="E141" s="111"/>
      <c r="F141" s="103"/>
      <c r="G141" s="112"/>
      <c r="H141" s="103"/>
      <c r="I141" s="91"/>
      <c r="J141" s="106"/>
      <c r="K141" s="110"/>
      <c r="L141" s="110"/>
      <c r="M141" s="230"/>
      <c r="N141" s="231"/>
      <c r="O141" s="98"/>
      <c r="P141" s="98"/>
      <c r="Q141" s="91" t="str">
        <f t="shared" si="18"/>
        <v/>
      </c>
      <c r="R141" s="93" t="str">
        <f t="shared" si="14"/>
        <v/>
      </c>
      <c r="S141" s="105" t="str">
        <f t="shared" si="15"/>
        <v/>
      </c>
      <c r="T141" s="105" t="str">
        <f t="shared" si="19"/>
        <v/>
      </c>
      <c r="U141" s="106" t="str">
        <f t="shared" si="16"/>
        <v/>
      </c>
    </row>
    <row r="142" spans="2:21" ht="24" customHeight="1" x14ac:dyDescent="0.2">
      <c r="B142" s="93" t="str">
        <f t="shared" si="17"/>
        <v/>
      </c>
      <c r="C142" s="88"/>
      <c r="D142" s="110"/>
      <c r="E142" s="111"/>
      <c r="F142" s="103"/>
      <c r="G142" s="112"/>
      <c r="H142" s="103"/>
      <c r="I142" s="91"/>
      <c r="J142" s="106"/>
      <c r="K142" s="110"/>
      <c r="L142" s="110"/>
      <c r="M142" s="230"/>
      <c r="N142" s="231"/>
      <c r="O142" s="98"/>
      <c r="P142" s="98"/>
      <c r="Q142" s="91" t="str">
        <f t="shared" si="18"/>
        <v/>
      </c>
      <c r="R142" s="93" t="str">
        <f t="shared" si="14"/>
        <v/>
      </c>
      <c r="S142" s="105" t="str">
        <f t="shared" si="15"/>
        <v/>
      </c>
      <c r="T142" s="105" t="str">
        <f t="shared" si="19"/>
        <v/>
      </c>
      <c r="U142" s="106" t="str">
        <f t="shared" si="16"/>
        <v/>
      </c>
    </row>
    <row r="143" spans="2:21" ht="24" customHeight="1" x14ac:dyDescent="0.2">
      <c r="B143" s="93" t="str">
        <f t="shared" si="17"/>
        <v/>
      </c>
      <c r="C143" s="88"/>
      <c r="D143" s="110"/>
      <c r="E143" s="111"/>
      <c r="F143" s="103"/>
      <c r="G143" s="112"/>
      <c r="H143" s="103"/>
      <c r="I143" s="91"/>
      <c r="J143" s="106"/>
      <c r="K143" s="110"/>
      <c r="L143" s="110"/>
      <c r="M143" s="230"/>
      <c r="N143" s="231"/>
      <c r="O143" s="98"/>
      <c r="P143" s="98"/>
      <c r="Q143" s="91" t="str">
        <f t="shared" si="18"/>
        <v/>
      </c>
      <c r="R143" s="93" t="str">
        <f t="shared" si="14"/>
        <v/>
      </c>
      <c r="S143" s="105" t="str">
        <f t="shared" si="15"/>
        <v/>
      </c>
      <c r="T143" s="105" t="str">
        <f t="shared" si="19"/>
        <v/>
      </c>
      <c r="U143" s="106" t="str">
        <f t="shared" si="16"/>
        <v/>
      </c>
    </row>
    <row r="144" spans="2:21" ht="24" customHeight="1" x14ac:dyDescent="0.2">
      <c r="B144" s="93" t="str">
        <f t="shared" si="17"/>
        <v/>
      </c>
      <c r="C144" s="88"/>
      <c r="D144" s="110"/>
      <c r="E144" s="111"/>
      <c r="F144" s="103"/>
      <c r="G144" s="112"/>
      <c r="H144" s="103"/>
      <c r="I144" s="91"/>
      <c r="J144" s="106"/>
      <c r="K144" s="110"/>
      <c r="L144" s="110"/>
      <c r="M144" s="230"/>
      <c r="N144" s="231"/>
      <c r="O144" s="98"/>
      <c r="P144" s="98"/>
      <c r="Q144" s="91" t="str">
        <f t="shared" si="18"/>
        <v/>
      </c>
      <c r="R144" s="93" t="str">
        <f t="shared" si="14"/>
        <v/>
      </c>
      <c r="S144" s="105" t="str">
        <f t="shared" si="15"/>
        <v/>
      </c>
      <c r="T144" s="105" t="str">
        <f t="shared" si="19"/>
        <v/>
      </c>
      <c r="U144" s="106" t="str">
        <f t="shared" si="16"/>
        <v/>
      </c>
    </row>
    <row r="145" spans="2:21" ht="24" customHeight="1" x14ac:dyDescent="0.2">
      <c r="B145" s="93" t="str">
        <f t="shared" si="17"/>
        <v/>
      </c>
      <c r="C145" s="88"/>
      <c r="D145" s="110"/>
      <c r="E145" s="111"/>
      <c r="F145" s="103"/>
      <c r="G145" s="112"/>
      <c r="H145" s="103"/>
      <c r="I145" s="91"/>
      <c r="J145" s="106"/>
      <c r="K145" s="110"/>
      <c r="L145" s="110"/>
      <c r="M145" s="230"/>
      <c r="N145" s="231"/>
      <c r="O145" s="98"/>
      <c r="P145" s="98"/>
      <c r="Q145" s="91" t="str">
        <f t="shared" si="18"/>
        <v/>
      </c>
      <c r="R145" s="93" t="str">
        <f t="shared" si="14"/>
        <v/>
      </c>
      <c r="S145" s="105" t="str">
        <f t="shared" si="15"/>
        <v/>
      </c>
      <c r="T145" s="105" t="str">
        <f t="shared" si="19"/>
        <v/>
      </c>
      <c r="U145" s="106" t="str">
        <f t="shared" si="16"/>
        <v/>
      </c>
    </row>
    <row r="146" spans="2:21" ht="24" customHeight="1" x14ac:dyDescent="0.2">
      <c r="B146" s="93" t="str">
        <f t="shared" si="17"/>
        <v/>
      </c>
      <c r="C146" s="88"/>
      <c r="D146" s="110"/>
      <c r="E146" s="111"/>
      <c r="F146" s="103"/>
      <c r="G146" s="112"/>
      <c r="H146" s="103"/>
      <c r="I146" s="91"/>
      <c r="J146" s="106"/>
      <c r="K146" s="110"/>
      <c r="L146" s="110"/>
      <c r="M146" s="230"/>
      <c r="N146" s="231"/>
      <c r="O146" s="98"/>
      <c r="P146" s="98"/>
      <c r="Q146" s="91" t="str">
        <f t="shared" si="18"/>
        <v/>
      </c>
      <c r="R146" s="93" t="str">
        <f t="shared" si="14"/>
        <v/>
      </c>
      <c r="S146" s="105" t="str">
        <f t="shared" si="15"/>
        <v/>
      </c>
      <c r="T146" s="105" t="str">
        <f t="shared" si="19"/>
        <v/>
      </c>
      <c r="U146" s="106" t="str">
        <f t="shared" si="16"/>
        <v/>
      </c>
    </row>
    <row r="147" spans="2:21" ht="24" customHeight="1" x14ac:dyDescent="0.2">
      <c r="B147" s="93" t="str">
        <f t="shared" si="17"/>
        <v/>
      </c>
      <c r="C147" s="88"/>
      <c r="D147" s="110"/>
      <c r="E147" s="111"/>
      <c r="F147" s="103"/>
      <c r="G147" s="112"/>
      <c r="H147" s="103"/>
      <c r="I147" s="91"/>
      <c r="J147" s="106"/>
      <c r="K147" s="110"/>
      <c r="L147" s="110"/>
      <c r="M147" s="230"/>
      <c r="N147" s="231"/>
      <c r="O147" s="98"/>
      <c r="P147" s="98"/>
      <c r="Q147" s="91" t="str">
        <f t="shared" si="18"/>
        <v/>
      </c>
      <c r="R147" s="93" t="str">
        <f t="shared" si="14"/>
        <v/>
      </c>
      <c r="S147" s="105" t="str">
        <f t="shared" si="15"/>
        <v/>
      </c>
      <c r="T147" s="105" t="str">
        <f t="shared" si="19"/>
        <v/>
      </c>
      <c r="U147" s="106" t="str">
        <f t="shared" si="16"/>
        <v/>
      </c>
    </row>
    <row r="148" spans="2:21" ht="24" customHeight="1" x14ac:dyDescent="0.2">
      <c r="B148" s="93" t="str">
        <f t="shared" si="17"/>
        <v/>
      </c>
      <c r="C148" s="88"/>
      <c r="D148" s="110"/>
      <c r="E148" s="111"/>
      <c r="F148" s="103"/>
      <c r="G148" s="112"/>
      <c r="H148" s="103"/>
      <c r="I148" s="91"/>
      <c r="J148" s="106"/>
      <c r="K148" s="110"/>
      <c r="L148" s="110"/>
      <c r="M148" s="230"/>
      <c r="N148" s="231"/>
      <c r="O148" s="98"/>
      <c r="P148" s="98"/>
      <c r="Q148" s="91" t="str">
        <f t="shared" si="18"/>
        <v/>
      </c>
      <c r="R148" s="93" t="str">
        <f t="shared" si="14"/>
        <v/>
      </c>
      <c r="S148" s="105" t="str">
        <f t="shared" si="15"/>
        <v/>
      </c>
      <c r="T148" s="105" t="str">
        <f t="shared" si="19"/>
        <v/>
      </c>
      <c r="U148" s="106" t="str">
        <f t="shared" si="16"/>
        <v/>
      </c>
    </row>
    <row r="149" spans="2:21" ht="24" customHeight="1" x14ac:dyDescent="0.2">
      <c r="B149" s="93" t="str">
        <f t="shared" si="17"/>
        <v/>
      </c>
      <c r="C149" s="88"/>
      <c r="D149" s="110"/>
      <c r="E149" s="111"/>
      <c r="F149" s="103"/>
      <c r="G149" s="112"/>
      <c r="H149" s="103"/>
      <c r="I149" s="91"/>
      <c r="J149" s="106"/>
      <c r="K149" s="110"/>
      <c r="L149" s="110"/>
      <c r="M149" s="230"/>
      <c r="N149" s="231"/>
      <c r="O149" s="98"/>
      <c r="P149" s="98"/>
      <c r="Q149" s="91" t="str">
        <f t="shared" si="18"/>
        <v/>
      </c>
      <c r="R149" s="93" t="str">
        <f t="shared" si="14"/>
        <v/>
      </c>
      <c r="S149" s="105" t="str">
        <f t="shared" si="15"/>
        <v/>
      </c>
      <c r="T149" s="105" t="str">
        <f t="shared" si="19"/>
        <v/>
      </c>
      <c r="U149" s="106" t="str">
        <f t="shared" si="16"/>
        <v/>
      </c>
    </row>
    <row r="150" spans="2:21" ht="24" customHeight="1" x14ac:dyDescent="0.2">
      <c r="B150" s="93" t="str">
        <f t="shared" si="17"/>
        <v/>
      </c>
      <c r="C150" s="88"/>
      <c r="D150" s="110"/>
      <c r="E150" s="111"/>
      <c r="F150" s="103"/>
      <c r="G150" s="112"/>
      <c r="H150" s="103"/>
      <c r="I150" s="91"/>
      <c r="J150" s="106"/>
      <c r="K150" s="110"/>
      <c r="L150" s="110"/>
      <c r="M150" s="230"/>
      <c r="N150" s="231"/>
      <c r="O150" s="98"/>
      <c r="P150" s="98"/>
      <c r="Q150" s="91" t="str">
        <f t="shared" si="18"/>
        <v/>
      </c>
      <c r="R150" s="93" t="str">
        <f t="shared" si="14"/>
        <v/>
      </c>
      <c r="S150" s="105" t="str">
        <f t="shared" si="15"/>
        <v/>
      </c>
      <c r="T150" s="105" t="str">
        <f t="shared" si="19"/>
        <v/>
      </c>
      <c r="U150" s="106" t="str">
        <f t="shared" si="16"/>
        <v/>
      </c>
    </row>
    <row r="151" spans="2:21" ht="24" customHeight="1" x14ac:dyDescent="0.2">
      <c r="B151" s="93" t="str">
        <f t="shared" si="17"/>
        <v/>
      </c>
      <c r="C151" s="88"/>
      <c r="D151" s="110"/>
      <c r="E151" s="111"/>
      <c r="F151" s="103"/>
      <c r="G151" s="112"/>
      <c r="H151" s="103"/>
      <c r="I151" s="91"/>
      <c r="J151" s="106"/>
      <c r="K151" s="110"/>
      <c r="L151" s="110"/>
      <c r="M151" s="230"/>
      <c r="N151" s="231"/>
      <c r="O151" s="98"/>
      <c r="P151" s="98"/>
      <c r="Q151" s="91" t="str">
        <f t="shared" si="18"/>
        <v/>
      </c>
      <c r="R151" s="93" t="str">
        <f t="shared" si="14"/>
        <v/>
      </c>
      <c r="S151" s="105" t="str">
        <f t="shared" si="15"/>
        <v/>
      </c>
      <c r="T151" s="105" t="str">
        <f t="shared" si="19"/>
        <v/>
      </c>
      <c r="U151" s="106" t="str">
        <f t="shared" si="16"/>
        <v/>
      </c>
    </row>
    <row r="152" spans="2:21" ht="24" customHeight="1" x14ac:dyDescent="0.2">
      <c r="B152" s="93" t="str">
        <f t="shared" si="17"/>
        <v/>
      </c>
      <c r="C152" s="88"/>
      <c r="D152" s="110"/>
      <c r="E152" s="111"/>
      <c r="F152" s="103"/>
      <c r="G152" s="112"/>
      <c r="H152" s="103"/>
      <c r="I152" s="91"/>
      <c r="J152" s="106"/>
      <c r="K152" s="110"/>
      <c r="L152" s="110"/>
      <c r="M152" s="230"/>
      <c r="N152" s="231"/>
      <c r="O152" s="98"/>
      <c r="P152" s="98"/>
      <c r="Q152" s="91" t="str">
        <f t="shared" si="18"/>
        <v/>
      </c>
      <c r="R152" s="93" t="str">
        <f t="shared" si="14"/>
        <v/>
      </c>
      <c r="S152" s="105" t="str">
        <f t="shared" si="15"/>
        <v/>
      </c>
      <c r="T152" s="105" t="str">
        <f t="shared" si="19"/>
        <v/>
      </c>
      <c r="U152" s="106" t="str">
        <f t="shared" si="16"/>
        <v/>
      </c>
    </row>
    <row r="153" spans="2:21" ht="24" customHeight="1" x14ac:dyDescent="0.2">
      <c r="B153" s="93" t="str">
        <f t="shared" si="17"/>
        <v/>
      </c>
      <c r="C153" s="88"/>
      <c r="D153" s="110"/>
      <c r="E153" s="111"/>
      <c r="F153" s="103"/>
      <c r="G153" s="112"/>
      <c r="H153" s="103"/>
      <c r="I153" s="91"/>
      <c r="J153" s="106"/>
      <c r="K153" s="110"/>
      <c r="L153" s="110"/>
      <c r="M153" s="230"/>
      <c r="N153" s="231"/>
      <c r="O153" s="98"/>
      <c r="P153" s="98"/>
      <c r="Q153" s="91" t="str">
        <f t="shared" si="18"/>
        <v/>
      </c>
      <c r="R153" s="93" t="str">
        <f t="shared" si="14"/>
        <v/>
      </c>
      <c r="S153" s="105" t="str">
        <f t="shared" si="15"/>
        <v/>
      </c>
      <c r="T153" s="105" t="str">
        <f t="shared" si="19"/>
        <v/>
      </c>
      <c r="U153" s="106" t="str">
        <f t="shared" si="16"/>
        <v/>
      </c>
    </row>
    <row r="154" spans="2:21" ht="24" customHeight="1" x14ac:dyDescent="0.2">
      <c r="B154" s="93" t="str">
        <f t="shared" si="17"/>
        <v/>
      </c>
      <c r="C154" s="88"/>
      <c r="D154" s="110"/>
      <c r="E154" s="111"/>
      <c r="F154" s="103"/>
      <c r="G154" s="112"/>
      <c r="H154" s="103"/>
      <c r="I154" s="91"/>
      <c r="J154" s="106"/>
      <c r="K154" s="110"/>
      <c r="L154" s="110"/>
      <c r="M154" s="230"/>
      <c r="N154" s="231"/>
      <c r="O154" s="98"/>
      <c r="P154" s="98"/>
      <c r="Q154" s="91" t="str">
        <f t="shared" si="18"/>
        <v/>
      </c>
      <c r="R154" s="93" t="str">
        <f t="shared" si="14"/>
        <v/>
      </c>
      <c r="S154" s="105" t="str">
        <f t="shared" si="15"/>
        <v/>
      </c>
      <c r="T154" s="105" t="str">
        <f t="shared" si="19"/>
        <v/>
      </c>
      <c r="U154" s="106" t="str">
        <f t="shared" si="16"/>
        <v/>
      </c>
    </row>
    <row r="155" spans="2:21" ht="24" customHeight="1" x14ac:dyDescent="0.2">
      <c r="B155" s="93" t="str">
        <f t="shared" si="17"/>
        <v/>
      </c>
      <c r="C155" s="88"/>
      <c r="D155" s="110"/>
      <c r="E155" s="111"/>
      <c r="F155" s="103"/>
      <c r="G155" s="112"/>
      <c r="H155" s="103"/>
      <c r="I155" s="91"/>
      <c r="J155" s="106"/>
      <c r="K155" s="110"/>
      <c r="L155" s="110"/>
      <c r="M155" s="230"/>
      <c r="N155" s="231"/>
      <c r="O155" s="98"/>
      <c r="P155" s="98"/>
      <c r="Q155" s="91" t="str">
        <f t="shared" si="18"/>
        <v/>
      </c>
      <c r="R155" s="93" t="str">
        <f t="shared" si="14"/>
        <v/>
      </c>
      <c r="S155" s="105" t="str">
        <f t="shared" si="15"/>
        <v/>
      </c>
      <c r="T155" s="105" t="str">
        <f t="shared" si="19"/>
        <v/>
      </c>
      <c r="U155" s="106" t="str">
        <f t="shared" si="16"/>
        <v/>
      </c>
    </row>
    <row r="156" spans="2:21" ht="24" customHeight="1" x14ac:dyDescent="0.2">
      <c r="B156" s="93" t="str">
        <f t="shared" si="17"/>
        <v/>
      </c>
      <c r="C156" s="88"/>
      <c r="D156" s="110"/>
      <c r="E156" s="111"/>
      <c r="F156" s="103"/>
      <c r="G156" s="112"/>
      <c r="H156" s="103"/>
      <c r="I156" s="91"/>
      <c r="J156" s="106"/>
      <c r="K156" s="110"/>
      <c r="L156" s="110"/>
      <c r="M156" s="230"/>
      <c r="N156" s="231"/>
      <c r="O156" s="98"/>
      <c r="P156" s="98"/>
      <c r="Q156" s="91" t="str">
        <f t="shared" si="18"/>
        <v/>
      </c>
      <c r="R156" s="93" t="str">
        <f t="shared" si="14"/>
        <v/>
      </c>
      <c r="S156" s="105" t="str">
        <f t="shared" si="15"/>
        <v/>
      </c>
      <c r="T156" s="105" t="str">
        <f t="shared" si="19"/>
        <v/>
      </c>
      <c r="U156" s="106" t="str">
        <f t="shared" si="16"/>
        <v/>
      </c>
    </row>
    <row r="157" spans="2:21" ht="24" customHeight="1" x14ac:dyDescent="0.2">
      <c r="B157" s="93" t="str">
        <f t="shared" si="17"/>
        <v/>
      </c>
      <c r="C157" s="88"/>
      <c r="D157" s="110"/>
      <c r="E157" s="111"/>
      <c r="F157" s="103"/>
      <c r="G157" s="112"/>
      <c r="H157" s="103"/>
      <c r="I157" s="91"/>
      <c r="J157" s="106"/>
      <c r="K157" s="110"/>
      <c r="L157" s="110"/>
      <c r="M157" s="230"/>
      <c r="N157" s="231"/>
      <c r="O157" s="98"/>
      <c r="P157" s="98"/>
      <c r="Q157" s="91" t="str">
        <f t="shared" si="18"/>
        <v/>
      </c>
      <c r="R157" s="93" t="str">
        <f t="shared" si="14"/>
        <v/>
      </c>
      <c r="S157" s="105" t="str">
        <f t="shared" si="15"/>
        <v/>
      </c>
      <c r="T157" s="105" t="str">
        <f t="shared" si="19"/>
        <v/>
      </c>
      <c r="U157" s="106" t="str">
        <f t="shared" si="16"/>
        <v/>
      </c>
    </row>
    <row r="158" spans="2:21" ht="24" customHeight="1" x14ac:dyDescent="0.2">
      <c r="B158" s="93" t="str">
        <f t="shared" si="17"/>
        <v/>
      </c>
      <c r="C158" s="88"/>
      <c r="D158" s="110"/>
      <c r="E158" s="111"/>
      <c r="F158" s="103"/>
      <c r="G158" s="112"/>
      <c r="H158" s="103"/>
      <c r="I158" s="91"/>
      <c r="J158" s="106"/>
      <c r="K158" s="110"/>
      <c r="L158" s="110"/>
      <c r="M158" s="230"/>
      <c r="N158" s="231"/>
      <c r="O158" s="98"/>
      <c r="P158" s="98"/>
      <c r="Q158" s="91" t="str">
        <f t="shared" si="18"/>
        <v/>
      </c>
      <c r="R158" s="93" t="str">
        <f t="shared" si="14"/>
        <v/>
      </c>
      <c r="S158" s="105" t="str">
        <f t="shared" si="15"/>
        <v/>
      </c>
      <c r="T158" s="105" t="str">
        <f t="shared" si="19"/>
        <v/>
      </c>
      <c r="U158" s="106" t="str">
        <f t="shared" si="16"/>
        <v/>
      </c>
    </row>
    <row r="159" spans="2:21" ht="24" customHeight="1" x14ac:dyDescent="0.2">
      <c r="B159" s="93" t="str">
        <f t="shared" si="17"/>
        <v/>
      </c>
      <c r="C159" s="88"/>
      <c r="D159" s="110"/>
      <c r="E159" s="111"/>
      <c r="F159" s="103"/>
      <c r="G159" s="112"/>
      <c r="H159" s="103"/>
      <c r="I159" s="91"/>
      <c r="J159" s="106"/>
      <c r="K159" s="110"/>
      <c r="L159" s="110"/>
      <c r="M159" s="230"/>
      <c r="N159" s="231"/>
      <c r="O159" s="98"/>
      <c r="P159" s="98"/>
      <c r="Q159" s="91" t="str">
        <f t="shared" si="18"/>
        <v/>
      </c>
      <c r="R159" s="93" t="str">
        <f t="shared" si="14"/>
        <v/>
      </c>
      <c r="S159" s="105" t="str">
        <f t="shared" si="15"/>
        <v/>
      </c>
      <c r="T159" s="105" t="str">
        <f t="shared" si="19"/>
        <v/>
      </c>
      <c r="U159" s="106" t="str">
        <f t="shared" si="16"/>
        <v/>
      </c>
    </row>
    <row r="160" spans="2:21" ht="24" customHeight="1" x14ac:dyDescent="0.2">
      <c r="B160" s="93" t="str">
        <f t="shared" si="17"/>
        <v/>
      </c>
      <c r="C160" s="88"/>
      <c r="D160" s="110"/>
      <c r="E160" s="111"/>
      <c r="F160" s="103"/>
      <c r="G160" s="112"/>
      <c r="H160" s="103"/>
      <c r="I160" s="91"/>
      <c r="J160" s="106"/>
      <c r="K160" s="110"/>
      <c r="L160" s="110"/>
      <c r="M160" s="230"/>
      <c r="N160" s="231"/>
      <c r="O160" s="98"/>
      <c r="P160" s="98"/>
      <c r="Q160" s="91" t="str">
        <f t="shared" si="18"/>
        <v/>
      </c>
      <c r="R160" s="93" t="str">
        <f t="shared" si="14"/>
        <v/>
      </c>
      <c r="S160" s="105" t="str">
        <f t="shared" si="15"/>
        <v/>
      </c>
      <c r="T160" s="105" t="str">
        <f t="shared" si="19"/>
        <v/>
      </c>
      <c r="U160" s="106" t="str">
        <f t="shared" si="16"/>
        <v/>
      </c>
    </row>
    <row r="161" spans="2:22" s="107" customFormat="1" ht="7.2" customHeight="1" x14ac:dyDescent="0.2">
      <c r="B161" s="113"/>
      <c r="C161" s="114"/>
      <c r="E161" s="115"/>
      <c r="F161" s="116"/>
      <c r="H161" s="116"/>
      <c r="I161" s="117"/>
      <c r="J161" s="117"/>
      <c r="M161" s="116"/>
      <c r="N161" s="117"/>
      <c r="Q161" s="118"/>
      <c r="R161" s="118"/>
      <c r="S161" s="118"/>
      <c r="T161" s="118"/>
      <c r="U161" s="118"/>
      <c r="V161" s="119"/>
    </row>
    <row r="162" spans="2:22" x14ac:dyDescent="0.2">
      <c r="F162" s="96"/>
    </row>
    <row r="163" spans="2:22" x14ac:dyDescent="0.2">
      <c r="F163" s="96"/>
    </row>
    <row r="164" spans="2:22" x14ac:dyDescent="0.2">
      <c r="F164" s="96"/>
    </row>
    <row r="165" spans="2:22" x14ac:dyDescent="0.2">
      <c r="F165" s="96"/>
    </row>
    <row r="166" spans="2:22" x14ac:dyDescent="0.2">
      <c r="F166" s="96"/>
    </row>
    <row r="167" spans="2:22" x14ac:dyDescent="0.2">
      <c r="F167" s="96"/>
    </row>
    <row r="168" spans="2:22" x14ac:dyDescent="0.2">
      <c r="F168" s="96"/>
    </row>
    <row r="169" spans="2:22" x14ac:dyDescent="0.2">
      <c r="F169" s="96"/>
    </row>
    <row r="170" spans="2:22" x14ac:dyDescent="0.2">
      <c r="F170" s="96"/>
    </row>
    <row r="171" spans="2:22" x14ac:dyDescent="0.2">
      <c r="F171" s="96"/>
    </row>
    <row r="172" spans="2:22" x14ac:dyDescent="0.2">
      <c r="F172" s="96"/>
    </row>
    <row r="173" spans="2:22" x14ac:dyDescent="0.2">
      <c r="F173" s="96"/>
    </row>
    <row r="174" spans="2:22" x14ac:dyDescent="0.2">
      <c r="F174" s="96"/>
    </row>
    <row r="175" spans="2:22" x14ac:dyDescent="0.2">
      <c r="F175" s="96"/>
    </row>
    <row r="176" spans="2:22" x14ac:dyDescent="0.2">
      <c r="F176" s="96"/>
    </row>
    <row r="177" spans="6:6" x14ac:dyDescent="0.2">
      <c r="F177" s="96"/>
    </row>
    <row r="178" spans="6:6" x14ac:dyDescent="0.2">
      <c r="F178" s="96"/>
    </row>
    <row r="179" spans="6:6" x14ac:dyDescent="0.2">
      <c r="F179" s="96"/>
    </row>
    <row r="180" spans="6:6" x14ac:dyDescent="0.2">
      <c r="F180" s="96"/>
    </row>
    <row r="181" spans="6:6" x14ac:dyDescent="0.2">
      <c r="F181" s="96"/>
    </row>
    <row r="182" spans="6:6" x14ac:dyDescent="0.2">
      <c r="F182" s="96"/>
    </row>
    <row r="183" spans="6:6" x14ac:dyDescent="0.2">
      <c r="F183" s="96"/>
    </row>
    <row r="184" spans="6:6" x14ac:dyDescent="0.2">
      <c r="F184" s="96"/>
    </row>
    <row r="185" spans="6:6" x14ac:dyDescent="0.2">
      <c r="F185" s="96"/>
    </row>
    <row r="186" spans="6:6" x14ac:dyDescent="0.2">
      <c r="F186" s="96"/>
    </row>
    <row r="187" spans="6:6" x14ac:dyDescent="0.2">
      <c r="F187" s="96"/>
    </row>
    <row r="188" spans="6:6" x14ac:dyDescent="0.2">
      <c r="F188" s="96"/>
    </row>
    <row r="189" spans="6:6" x14ac:dyDescent="0.2">
      <c r="F189" s="96"/>
    </row>
    <row r="190" spans="6:6" x14ac:dyDescent="0.2">
      <c r="F190" s="96"/>
    </row>
    <row r="191" spans="6:6" x14ac:dyDescent="0.2">
      <c r="F191" s="96"/>
    </row>
    <row r="192" spans="6:6" x14ac:dyDescent="0.2">
      <c r="F192" s="96"/>
    </row>
    <row r="193" spans="6:6" x14ac:dyDescent="0.2">
      <c r="F193" s="96"/>
    </row>
    <row r="194" spans="6:6" x14ac:dyDescent="0.2">
      <c r="F194" s="96"/>
    </row>
    <row r="195" spans="6:6" x14ac:dyDescent="0.2">
      <c r="F195" s="96"/>
    </row>
    <row r="196" spans="6:6" x14ac:dyDescent="0.2">
      <c r="F196" s="96"/>
    </row>
    <row r="197" spans="6:6" x14ac:dyDescent="0.2">
      <c r="F197" s="96"/>
    </row>
    <row r="198" spans="6:6" x14ac:dyDescent="0.2">
      <c r="F198" s="96"/>
    </row>
    <row r="199" spans="6:6" x14ac:dyDescent="0.2">
      <c r="F199" s="96"/>
    </row>
    <row r="200" spans="6:6" x14ac:dyDescent="0.2">
      <c r="F200" s="96"/>
    </row>
    <row r="201" spans="6:6" x14ac:dyDescent="0.2">
      <c r="F201" s="96"/>
    </row>
    <row r="202" spans="6:6" x14ac:dyDescent="0.2">
      <c r="F202" s="96"/>
    </row>
    <row r="203" spans="6:6" x14ac:dyDescent="0.2">
      <c r="F203" s="96"/>
    </row>
    <row r="204" spans="6:6" x14ac:dyDescent="0.2">
      <c r="F204" s="96"/>
    </row>
    <row r="205" spans="6:6" x14ac:dyDescent="0.2">
      <c r="F205" s="96"/>
    </row>
    <row r="206" spans="6:6" x14ac:dyDescent="0.2">
      <c r="F206" s="96"/>
    </row>
    <row r="207" spans="6:6" x14ac:dyDescent="0.2">
      <c r="F207" s="96"/>
    </row>
    <row r="208" spans="6:6" x14ac:dyDescent="0.2">
      <c r="F208" s="96"/>
    </row>
    <row r="209" spans="6:6" x14ac:dyDescent="0.2">
      <c r="F209" s="96"/>
    </row>
    <row r="210" spans="6:6" x14ac:dyDescent="0.2">
      <c r="F210" s="96"/>
    </row>
    <row r="211" spans="6:6" x14ac:dyDescent="0.2">
      <c r="F211" s="96"/>
    </row>
    <row r="212" spans="6:6" x14ac:dyDescent="0.2">
      <c r="F212" s="96"/>
    </row>
    <row r="213" spans="6:6" x14ac:dyDescent="0.2">
      <c r="F213" s="96"/>
    </row>
    <row r="214" spans="6:6" x14ac:dyDescent="0.2">
      <c r="F214" s="96"/>
    </row>
    <row r="215" spans="6:6" x14ac:dyDescent="0.2">
      <c r="F215" s="96"/>
    </row>
    <row r="216" spans="6:6" x14ac:dyDescent="0.2">
      <c r="F216" s="96"/>
    </row>
    <row r="217" spans="6:6" x14ac:dyDescent="0.2">
      <c r="F217" s="96"/>
    </row>
    <row r="218" spans="6:6" x14ac:dyDescent="0.2">
      <c r="F218" s="96"/>
    </row>
    <row r="219" spans="6:6" x14ac:dyDescent="0.2">
      <c r="F219" s="96"/>
    </row>
    <row r="220" spans="6:6" x14ac:dyDescent="0.2">
      <c r="F220" s="96"/>
    </row>
    <row r="221" spans="6:6" x14ac:dyDescent="0.2">
      <c r="F221" s="96"/>
    </row>
    <row r="222" spans="6:6" x14ac:dyDescent="0.2">
      <c r="F222" s="96"/>
    </row>
    <row r="223" spans="6:6" x14ac:dyDescent="0.2">
      <c r="F223" s="96"/>
    </row>
    <row r="224" spans="6:6" x14ac:dyDescent="0.2">
      <c r="F224" s="96"/>
    </row>
    <row r="225" spans="6:6" x14ac:dyDescent="0.2">
      <c r="F225" s="96"/>
    </row>
    <row r="226" spans="6:6" x14ac:dyDescent="0.2">
      <c r="F226" s="96"/>
    </row>
    <row r="227" spans="6:6" x14ac:dyDescent="0.2">
      <c r="F227" s="96"/>
    </row>
    <row r="228" spans="6:6" x14ac:dyDescent="0.2">
      <c r="F228" s="96"/>
    </row>
    <row r="229" spans="6:6" x14ac:dyDescent="0.2">
      <c r="F229" s="96"/>
    </row>
    <row r="230" spans="6:6" x14ac:dyDescent="0.2">
      <c r="F230" s="96"/>
    </row>
    <row r="231" spans="6:6" x14ac:dyDescent="0.2">
      <c r="F231" s="96"/>
    </row>
    <row r="232" spans="6:6" x14ac:dyDescent="0.2">
      <c r="F232" s="96"/>
    </row>
    <row r="233" spans="6:6" x14ac:dyDescent="0.2">
      <c r="F233" s="96"/>
    </row>
    <row r="234" spans="6:6" x14ac:dyDescent="0.2">
      <c r="F234" s="96"/>
    </row>
    <row r="235" spans="6:6" x14ac:dyDescent="0.2">
      <c r="F235" s="96"/>
    </row>
    <row r="236" spans="6:6" x14ac:dyDescent="0.2">
      <c r="F236" s="96"/>
    </row>
    <row r="237" spans="6:6" x14ac:dyDescent="0.2">
      <c r="F237" s="96"/>
    </row>
    <row r="238" spans="6:6" x14ac:dyDescent="0.2">
      <c r="F238" s="96"/>
    </row>
    <row r="239" spans="6:6" x14ac:dyDescent="0.2">
      <c r="F239" s="96"/>
    </row>
    <row r="240" spans="6:6" x14ac:dyDescent="0.2">
      <c r="F240" s="96"/>
    </row>
    <row r="241" spans="6:6" x14ac:dyDescent="0.2">
      <c r="F241" s="96"/>
    </row>
    <row r="242" spans="6:6" x14ac:dyDescent="0.2">
      <c r="F242" s="96"/>
    </row>
    <row r="243" spans="6:6" x14ac:dyDescent="0.2">
      <c r="F243" s="96"/>
    </row>
    <row r="244" spans="6:6" x14ac:dyDescent="0.2">
      <c r="F244" s="96"/>
    </row>
    <row r="245" spans="6:6" x14ac:dyDescent="0.2">
      <c r="F245" s="96"/>
    </row>
    <row r="246" spans="6:6" x14ac:dyDescent="0.2">
      <c r="F246" s="96"/>
    </row>
    <row r="247" spans="6:6" x14ac:dyDescent="0.2">
      <c r="F247" s="96"/>
    </row>
    <row r="248" spans="6:6" x14ac:dyDescent="0.2">
      <c r="F248" s="96"/>
    </row>
    <row r="249" spans="6:6" x14ac:dyDescent="0.2">
      <c r="F249" s="96"/>
    </row>
    <row r="250" spans="6:6" x14ac:dyDescent="0.2">
      <c r="F250" s="96"/>
    </row>
    <row r="251" spans="6:6" x14ac:dyDescent="0.2">
      <c r="F251" s="96"/>
    </row>
    <row r="252" spans="6:6" x14ac:dyDescent="0.2">
      <c r="F252" s="96"/>
    </row>
    <row r="253" spans="6:6" x14ac:dyDescent="0.2">
      <c r="F253" s="96"/>
    </row>
    <row r="254" spans="6:6" x14ac:dyDescent="0.2">
      <c r="F254" s="96"/>
    </row>
    <row r="255" spans="6:6" x14ac:dyDescent="0.2">
      <c r="F255" s="96"/>
    </row>
    <row r="256" spans="6:6" x14ac:dyDescent="0.2">
      <c r="F256" s="96"/>
    </row>
    <row r="257" spans="6:6" x14ac:dyDescent="0.2">
      <c r="F257" s="96"/>
    </row>
    <row r="258" spans="6:6" x14ac:dyDescent="0.2">
      <c r="F258" s="96"/>
    </row>
    <row r="259" spans="6:6" x14ac:dyDescent="0.2">
      <c r="F259" s="96"/>
    </row>
    <row r="260" spans="6:6" x14ac:dyDescent="0.2">
      <c r="F260" s="96"/>
    </row>
    <row r="261" spans="6:6" x14ac:dyDescent="0.2">
      <c r="F261" s="96"/>
    </row>
    <row r="262" spans="6:6" x14ac:dyDescent="0.2">
      <c r="F262" s="96"/>
    </row>
    <row r="263" spans="6:6" x14ac:dyDescent="0.2">
      <c r="F263" s="96"/>
    </row>
    <row r="264" spans="6:6" x14ac:dyDescent="0.2">
      <c r="F264" s="96"/>
    </row>
    <row r="265" spans="6:6" x14ac:dyDescent="0.2">
      <c r="F265" s="96"/>
    </row>
    <row r="266" spans="6:6" x14ac:dyDescent="0.2">
      <c r="F266" s="96"/>
    </row>
    <row r="267" spans="6:6" x14ac:dyDescent="0.2">
      <c r="F267" s="96"/>
    </row>
    <row r="268" spans="6:6" x14ac:dyDescent="0.2">
      <c r="F268" s="96"/>
    </row>
    <row r="269" spans="6:6" x14ac:dyDescent="0.2">
      <c r="F269" s="96"/>
    </row>
    <row r="270" spans="6:6" x14ac:dyDescent="0.2">
      <c r="F270" s="96"/>
    </row>
    <row r="271" spans="6:6" x14ac:dyDescent="0.2">
      <c r="F271" s="96"/>
    </row>
    <row r="272" spans="6:6" x14ac:dyDescent="0.2">
      <c r="F272" s="96"/>
    </row>
    <row r="273" spans="6:6" x14ac:dyDescent="0.2">
      <c r="F273" s="96"/>
    </row>
    <row r="274" spans="6:6" x14ac:dyDescent="0.2">
      <c r="F274" s="96"/>
    </row>
    <row r="275" spans="6:6" x14ac:dyDescent="0.2">
      <c r="F275" s="96"/>
    </row>
    <row r="276" spans="6:6" x14ac:dyDescent="0.2">
      <c r="F276" s="96"/>
    </row>
    <row r="277" spans="6:6" x14ac:dyDescent="0.2">
      <c r="F277" s="96"/>
    </row>
    <row r="278" spans="6:6" x14ac:dyDescent="0.2">
      <c r="F278" s="96"/>
    </row>
    <row r="279" spans="6:6" x14ac:dyDescent="0.2">
      <c r="F279" s="96"/>
    </row>
    <row r="280" spans="6:6" x14ac:dyDescent="0.2">
      <c r="F280" s="96"/>
    </row>
    <row r="281" spans="6:6" x14ac:dyDescent="0.2">
      <c r="F281" s="96"/>
    </row>
    <row r="282" spans="6:6" x14ac:dyDescent="0.2">
      <c r="F282" s="96"/>
    </row>
    <row r="283" spans="6:6" x14ac:dyDescent="0.2">
      <c r="F283" s="96"/>
    </row>
    <row r="284" spans="6:6" x14ac:dyDescent="0.2">
      <c r="F284" s="96"/>
    </row>
    <row r="285" spans="6:6" x14ac:dyDescent="0.2">
      <c r="F285" s="96"/>
    </row>
    <row r="286" spans="6:6" x14ac:dyDescent="0.2">
      <c r="F286" s="96"/>
    </row>
    <row r="287" spans="6:6" x14ac:dyDescent="0.2">
      <c r="F287" s="96"/>
    </row>
    <row r="288" spans="6:6" x14ac:dyDescent="0.2">
      <c r="F288" s="96"/>
    </row>
    <row r="289" spans="6:6" x14ac:dyDescent="0.2">
      <c r="F289" s="96"/>
    </row>
    <row r="290" spans="6:6" x14ac:dyDescent="0.2">
      <c r="F290" s="96"/>
    </row>
    <row r="291" spans="6:6" x14ac:dyDescent="0.2">
      <c r="F291" s="96"/>
    </row>
    <row r="292" spans="6:6" x14ac:dyDescent="0.2">
      <c r="F292" s="96"/>
    </row>
    <row r="293" spans="6:6" x14ac:dyDescent="0.2">
      <c r="F293" s="96"/>
    </row>
    <row r="294" spans="6:6" x14ac:dyDescent="0.2">
      <c r="F294" s="96"/>
    </row>
    <row r="295" spans="6:6" x14ac:dyDescent="0.2">
      <c r="F295" s="96"/>
    </row>
    <row r="296" spans="6:6" x14ac:dyDescent="0.2">
      <c r="F296" s="96"/>
    </row>
    <row r="297" spans="6:6" x14ac:dyDescent="0.2">
      <c r="F297" s="96"/>
    </row>
    <row r="298" spans="6:6" x14ac:dyDescent="0.2">
      <c r="F298" s="96"/>
    </row>
    <row r="299" spans="6:6" x14ac:dyDescent="0.2">
      <c r="F299" s="96"/>
    </row>
    <row r="300" spans="6:6" x14ac:dyDescent="0.2">
      <c r="F300" s="96"/>
    </row>
    <row r="301" spans="6:6" x14ac:dyDescent="0.2">
      <c r="F301" s="96"/>
    </row>
    <row r="302" spans="6:6" x14ac:dyDescent="0.2">
      <c r="F302" s="96"/>
    </row>
    <row r="303" spans="6:6" x14ac:dyDescent="0.2">
      <c r="F303" s="96"/>
    </row>
    <row r="304" spans="6:6" x14ac:dyDescent="0.2">
      <c r="F304" s="96"/>
    </row>
    <row r="305" spans="6:6" x14ac:dyDescent="0.2">
      <c r="F305" s="96"/>
    </row>
  </sheetData>
  <sheetProtection algorithmName="SHA-512" hashValue="T8EZOKPnHGuW4zRh9xLO3UQZcSWMbp1q0GqpA0iUhzU9UegoTsPDaRBEeaU+wT9bSfjja0mH1hhVHJauwW53gw==" saltValue="wd93Aelol//mb5Lm99m3Uw==" spinCount="100000" sheet="1" objects="1" scenarios="1" selectLockedCells="1"/>
  <autoFilter ref="B9:J160" xr:uid="{27DF3DD0-E8D1-47F4-8E88-08D9E312AFFE}"/>
  <conditionalFormatting sqref="M10:N160">
    <cfRule type="expression" dxfId="218" priority="5">
      <formula>$B10&lt;&gt;""</formula>
    </cfRule>
  </conditionalFormatting>
  <conditionalFormatting sqref="D5">
    <cfRule type="expression" dxfId="217" priority="4">
      <formula>D5&lt;&gt;""</formula>
    </cfRule>
  </conditionalFormatting>
  <conditionalFormatting sqref="F5">
    <cfRule type="expression" dxfId="216" priority="1">
      <formula>$H$5=0</formula>
    </cfRule>
    <cfRule type="expression" dxfId="215" priority="2">
      <formula>F5&lt;&gt;""</formula>
    </cfRule>
  </conditionalFormatting>
  <dataValidations count="4">
    <dataValidation type="list" allowBlank="1" showInputMessage="1" showErrorMessage="1" sqref="D5" xr:uid="{25527149-1ADC-41A9-BC1B-BFB7F46A5B60}">
      <formula1>$V$10:$V$65</formula1>
    </dataValidation>
    <dataValidation type="list" allowBlank="1" showInputMessage="1" showErrorMessage="1" sqref="F5" xr:uid="{E253FF8F-6BE9-4434-8DED-99D1802D9B1F}">
      <formula1>$W$10:$W$30</formula1>
    </dataValidation>
    <dataValidation type="date" allowBlank="1" showInputMessage="1" showErrorMessage="1" sqref="N10:N160" xr:uid="{74C4B2D0-A1F3-4A30-9AC4-90EE883A2280}">
      <formula1>43831</formula1>
      <formula2>46022</formula2>
    </dataValidation>
    <dataValidation type="decimal" allowBlank="1" showInputMessage="1" showErrorMessage="1" sqref="M10:M160" xr:uid="{229EE2BD-19A7-4CC2-AA05-4D1FC54D56A1}">
      <formula1>0</formula1>
      <formula2>100000000</formula2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0D1FC-D766-41FC-9F61-90F95D6F629A}">
  <sheetPr codeName="Hoja8">
    <tabColor theme="8" tint="0.39997558519241921"/>
  </sheetPr>
  <dimension ref="B1:AK174"/>
  <sheetViews>
    <sheetView showGridLines="0" zoomScale="85" zoomScaleNormal="85" workbookViewId="0">
      <selection activeCell="G16" sqref="G16"/>
    </sheetView>
  </sheetViews>
  <sheetFormatPr baseColWidth="10" defaultRowHeight="14.4" x14ac:dyDescent="0.3"/>
  <cols>
    <col min="1" max="1" width="4" style="7" customWidth="1"/>
    <col min="2" max="2" width="7.6640625" style="7" customWidth="1"/>
    <col min="3" max="3" width="16.5546875" style="7" customWidth="1"/>
    <col min="4" max="4" width="51.109375" style="7" customWidth="1"/>
    <col min="5" max="5" width="8.88671875" style="2" customWidth="1"/>
    <col min="6" max="6" width="11.77734375" style="2" customWidth="1"/>
    <col min="7" max="7" width="15" style="20" customWidth="1"/>
    <col min="8" max="10" width="5.21875" style="17" hidden="1" customWidth="1"/>
    <col min="11" max="11" width="5.21875" style="19" hidden="1" customWidth="1"/>
    <col min="12" max="13" width="5.21875" style="22" hidden="1" customWidth="1"/>
    <col min="14" max="14" width="5.21875" style="19" hidden="1" customWidth="1"/>
    <col min="15" max="15" width="7.21875" style="19" hidden="1" customWidth="1"/>
    <col min="16" max="16" width="11.5546875" style="19"/>
    <col min="17" max="17" width="11.5546875" style="7"/>
    <col min="18" max="18" width="11.5546875" style="7" customWidth="1"/>
    <col min="19" max="19" width="11.5546875" style="7"/>
    <col min="20" max="20" width="11.5546875" style="7" customWidth="1"/>
    <col min="21" max="29" width="11.5546875" style="7"/>
    <col min="30" max="33" width="11.5546875" style="7" hidden="1" customWidth="1"/>
    <col min="34" max="34" width="5.44140625" style="7" hidden="1" customWidth="1"/>
    <col min="35" max="36" width="3.77734375" style="7" hidden="1" customWidth="1"/>
    <col min="37" max="37" width="11.5546875" style="7" hidden="1" customWidth="1"/>
    <col min="38" max="16384" width="11.5546875" style="7"/>
  </cols>
  <sheetData>
    <row r="1" spans="2:17" ht="9.6" customHeight="1" x14ac:dyDescent="0.3"/>
    <row r="2" spans="2:17" ht="36.6" customHeight="1" collapsed="1" x14ac:dyDescent="0.3">
      <c r="C2" s="126" t="e" vm="1">
        <v>#VALUE!</v>
      </c>
      <c r="D2" s="1"/>
      <c r="H2" s="18"/>
      <c r="I2" s="18"/>
      <c r="J2" s="18"/>
      <c r="K2" s="18"/>
      <c r="O2" s="18"/>
      <c r="P2" s="20"/>
      <c r="Q2" s="2"/>
    </row>
    <row r="3" spans="2:17" ht="9.6" customHeight="1" x14ac:dyDescent="0.3">
      <c r="C3" s="126"/>
      <c r="D3" s="1"/>
      <c r="H3" s="18"/>
      <c r="I3" s="18"/>
      <c r="J3" s="18"/>
      <c r="K3" s="18"/>
      <c r="O3" s="18"/>
      <c r="P3" s="20"/>
      <c r="Q3" s="2"/>
    </row>
    <row r="4" spans="2:17" s="168" customFormat="1" ht="12.6" x14ac:dyDescent="0.3">
      <c r="C4" s="168" t="s">
        <v>85</v>
      </c>
      <c r="D4" s="173"/>
      <c r="E4" s="173"/>
      <c r="F4" s="174"/>
      <c r="G4" s="174"/>
      <c r="H4" s="174"/>
      <c r="I4" s="175"/>
      <c r="J4" s="175"/>
      <c r="K4" s="175"/>
      <c r="L4" s="175"/>
      <c r="M4" s="175"/>
      <c r="N4" s="175"/>
      <c r="O4" s="175"/>
      <c r="P4" s="175"/>
      <c r="Q4" s="176"/>
    </row>
    <row r="5" spans="2:17" s="180" customFormat="1" ht="7.8" customHeight="1" x14ac:dyDescent="0.3">
      <c r="D5" s="39"/>
      <c r="E5" s="39"/>
      <c r="F5" s="28"/>
      <c r="G5" s="28"/>
      <c r="H5" s="28"/>
      <c r="I5" s="181"/>
      <c r="J5" s="181"/>
      <c r="K5" s="181"/>
      <c r="L5" s="181"/>
      <c r="M5" s="181"/>
      <c r="N5" s="181"/>
      <c r="O5" s="181"/>
      <c r="P5" s="181"/>
      <c r="Q5" s="126"/>
    </row>
    <row r="6" spans="2:17" ht="24" customHeight="1" x14ac:dyDescent="0.3">
      <c r="B6" s="16">
        <f>+BBDD_RegistroEquipo!C3</f>
        <v>1</v>
      </c>
      <c r="C6" s="127" cm="1">
        <f t="array" ref="C6">MAX(Tbl_Registro_Insumo[id_registro]+1)</f>
        <v>1</v>
      </c>
      <c r="D6" s="137" t="str">
        <f>IF(D7="","","ENT-"&amp;BBDD_RegistroEquipo!C3&amp;"-"&amp;MID(D7,1,2))</f>
        <v/>
      </c>
      <c r="O6" s="20">
        <f ca="1">+O7+O9+O13+O15+O16+O17+O18+IF(O22&gt;0,1,0)</f>
        <v>2</v>
      </c>
    </row>
    <row r="7" spans="2:17" ht="24" customHeight="1" x14ac:dyDescent="0.3">
      <c r="C7" s="47" t="s">
        <v>3</v>
      </c>
      <c r="D7" s="55"/>
      <c r="E7" s="20"/>
      <c r="F7" s="20"/>
      <c r="O7" s="20">
        <f>IF(D7="",0,1)</f>
        <v>0</v>
      </c>
    </row>
    <row r="8" spans="2:17" ht="9.6" customHeight="1" x14ac:dyDescent="0.3">
      <c r="C8" s="15" t="s">
        <v>22</v>
      </c>
      <c r="D8" s="4" t="s">
        <v>40</v>
      </c>
      <c r="E8" s="20"/>
      <c r="F8" s="20"/>
      <c r="O8" s="20"/>
    </row>
    <row r="9" spans="2:17" ht="24" customHeight="1" x14ac:dyDescent="0.3">
      <c r="C9" s="47" t="s">
        <v>63</v>
      </c>
      <c r="D9" s="55"/>
      <c r="E9" s="20"/>
      <c r="F9" s="214">
        <f>IF(D9="",0,IF(COUNTIF(AE:AE,D9)=0,0,1))</f>
        <v>0</v>
      </c>
      <c r="O9" s="20">
        <f>IF(D7="",0,IF(F9=0,0,1))</f>
        <v>0</v>
      </c>
    </row>
    <row r="10" spans="2:17" s="180" customFormat="1" ht="7.8" customHeight="1" x14ac:dyDescent="0.3">
      <c r="D10" s="39"/>
      <c r="E10" s="39"/>
      <c r="F10" s="28"/>
      <c r="G10" s="28"/>
      <c r="H10" s="28"/>
      <c r="I10" s="181"/>
      <c r="J10" s="181"/>
      <c r="K10" s="181"/>
      <c r="L10" s="181"/>
      <c r="M10" s="181"/>
      <c r="N10" s="181"/>
      <c r="O10" s="181"/>
      <c r="P10" s="181"/>
      <c r="Q10" s="126"/>
    </row>
    <row r="11" spans="2:17" s="168" customFormat="1" ht="12.6" x14ac:dyDescent="0.3">
      <c r="C11" s="168" t="s">
        <v>97</v>
      </c>
      <c r="D11" s="173"/>
      <c r="E11" s="173"/>
      <c r="F11" s="174"/>
      <c r="G11" s="174"/>
      <c r="H11" s="174"/>
      <c r="I11" s="175"/>
      <c r="J11" s="175"/>
      <c r="K11" s="175"/>
      <c r="L11" s="175"/>
      <c r="M11" s="175"/>
      <c r="N11" s="175"/>
      <c r="O11" s="175"/>
      <c r="P11" s="175"/>
      <c r="Q11" s="176"/>
    </row>
    <row r="12" spans="2:17" s="180" customFormat="1" ht="7.8" customHeight="1" x14ac:dyDescent="0.3">
      <c r="D12" s="39"/>
      <c r="E12" s="39"/>
      <c r="F12" s="28"/>
      <c r="G12" s="28"/>
      <c r="H12" s="28"/>
      <c r="I12" s="181"/>
      <c r="J12" s="181"/>
      <c r="K12" s="181"/>
      <c r="L12" s="181"/>
      <c r="M12" s="181"/>
      <c r="N12" s="181"/>
      <c r="O12" s="181"/>
      <c r="P12" s="181"/>
      <c r="Q12" s="126"/>
    </row>
    <row r="13" spans="2:17" ht="24" customHeight="1" x14ac:dyDescent="0.3">
      <c r="C13" s="5" t="s">
        <v>4</v>
      </c>
      <c r="D13" s="228"/>
      <c r="E13" s="20"/>
      <c r="F13" s="20"/>
      <c r="O13" s="20">
        <f>IF(D13="",0,1)</f>
        <v>0</v>
      </c>
    </row>
    <row r="14" spans="2:17" ht="6.6" customHeight="1" x14ac:dyDescent="0.3">
      <c r="C14" s="3"/>
      <c r="D14" s="17"/>
      <c r="E14" s="41"/>
      <c r="F14" s="41"/>
      <c r="G14" s="246"/>
      <c r="O14" s="20"/>
    </row>
    <row r="15" spans="2:17" ht="24" customHeight="1" x14ac:dyDescent="0.3">
      <c r="C15" s="5" t="s">
        <v>5</v>
      </c>
      <c r="D15" s="218" t="s">
        <v>20</v>
      </c>
      <c r="E15" s="41"/>
      <c r="F15" s="41"/>
      <c r="G15" s="246"/>
      <c r="O15" s="20">
        <f>IF(D15="",0,1)</f>
        <v>1</v>
      </c>
    </row>
    <row r="16" spans="2:17" ht="24" customHeight="1" x14ac:dyDescent="0.3">
      <c r="C16" s="5" t="s">
        <v>6</v>
      </c>
      <c r="D16" s="229"/>
      <c r="E16" s="41"/>
      <c r="F16" s="5" t="s">
        <v>109</v>
      </c>
      <c r="G16" s="247"/>
      <c r="H16" s="216"/>
      <c r="I16" s="216"/>
      <c r="O16" s="20">
        <f>IF(D16="",0,1)</f>
        <v>0</v>
      </c>
    </row>
    <row r="17" spans="3:37" ht="24" customHeight="1" x14ac:dyDescent="0.3">
      <c r="C17" s="5" t="s">
        <v>7</v>
      </c>
      <c r="D17" s="219">
        <f ca="1">TODAY()</f>
        <v>45895</v>
      </c>
      <c r="E17" s="41"/>
      <c r="F17" s="41"/>
      <c r="G17" s="246"/>
      <c r="O17" s="20">
        <f ca="1">IF(D17="",0,1)</f>
        <v>1</v>
      </c>
    </row>
    <row r="18" spans="3:37" ht="24" customHeight="1" x14ac:dyDescent="0.3">
      <c r="C18" s="5" t="s">
        <v>86</v>
      </c>
      <c r="D18" s="229"/>
      <c r="E18" s="41"/>
      <c r="F18" s="41"/>
      <c r="G18" s="246"/>
      <c r="O18" s="20">
        <f>IF(D18="",0,1)</f>
        <v>0</v>
      </c>
    </row>
    <row r="19" spans="3:37" s="180" customFormat="1" ht="7.8" customHeight="1" x14ac:dyDescent="0.3">
      <c r="D19" s="39"/>
      <c r="E19" s="39"/>
      <c r="F19" s="28"/>
      <c r="G19" s="28"/>
      <c r="H19" s="28"/>
      <c r="I19" s="181"/>
      <c r="J19" s="181"/>
      <c r="K19" s="181"/>
      <c r="L19" s="181"/>
      <c r="M19" s="181"/>
      <c r="N19" s="181"/>
      <c r="O19" s="181"/>
      <c r="P19" s="181"/>
      <c r="Q19" s="126"/>
    </row>
    <row r="20" spans="3:37" s="168" customFormat="1" ht="12.6" x14ac:dyDescent="0.3">
      <c r="C20" s="168" t="s">
        <v>98</v>
      </c>
      <c r="D20" s="173"/>
      <c r="E20" s="173"/>
      <c r="F20" s="174"/>
      <c r="G20" s="174"/>
      <c r="H20" s="174"/>
      <c r="I20" s="175"/>
      <c r="J20" s="175"/>
      <c r="K20" s="175"/>
      <c r="L20" s="175"/>
      <c r="M20" s="175"/>
      <c r="N20" s="175"/>
      <c r="O20" s="175"/>
      <c r="P20" s="175"/>
      <c r="Q20" s="176"/>
    </row>
    <row r="21" spans="3:37" ht="8.4" customHeight="1" x14ac:dyDescent="0.3">
      <c r="O21" s="20"/>
    </row>
    <row r="22" spans="3:37" s="14" customFormat="1" ht="24" customHeight="1" x14ac:dyDescent="0.3">
      <c r="C22" s="128" t="s">
        <v>71</v>
      </c>
      <c r="D22" s="100" t="s">
        <v>0</v>
      </c>
      <c r="E22" s="100" t="s">
        <v>55</v>
      </c>
      <c r="F22" s="100" t="s">
        <v>68</v>
      </c>
      <c r="G22" s="100" t="s">
        <v>1</v>
      </c>
      <c r="H22" s="17"/>
      <c r="I22" s="17"/>
      <c r="J22" s="20" t="s">
        <v>16</v>
      </c>
      <c r="K22" s="19" t="s">
        <v>17</v>
      </c>
      <c r="L22" s="19" t="s">
        <v>18</v>
      </c>
      <c r="M22" s="21"/>
      <c r="N22" s="21"/>
      <c r="O22" s="21">
        <f>SUM(O23:O173)</f>
        <v>0</v>
      </c>
      <c r="P22" s="19"/>
      <c r="Q22" s="21"/>
      <c r="R22" s="21"/>
      <c r="S22" s="21"/>
    </row>
    <row r="23" spans="3:37" x14ac:dyDescent="0.3">
      <c r="C23" s="19" t="str" cm="1">
        <f t="array" ref="C23">IF(D7="","",IFERROR(_xlfn.CHOOSECOLS(_xlfn._xlws.FILTER(Tbl_ValoresAdjudicados[[Id_Unico_Contrato]:[fecha_salida]],(Tbl_ValoresAdjudicados[Proveedor]=D7)*(Tbl_ValoresAdjudicados[N_Contrato/OrdenTrabajo]=D9)), 5, 6, 7, 11),""))</f>
        <v/>
      </c>
      <c r="D23" s="17"/>
      <c r="E23" s="20"/>
      <c r="F23" s="20"/>
      <c r="G23" s="134"/>
      <c r="I23" s="24" t="str">
        <f>IF(C23="","",$C$6)</f>
        <v/>
      </c>
      <c r="J23" s="20" t="str">
        <f>IF(D23="","",MONTH($D$17)&amp;"-"&amp;YEAR($D$17))</f>
        <v/>
      </c>
      <c r="K23" s="20" t="str">
        <f>IF(D23="","",IF($D$15="ENTRADA",G23,0))</f>
        <v/>
      </c>
      <c r="L23" s="20" t="str">
        <f>IF(D23="","",IF($D$15="DEVOLUCION",G23,0))</f>
        <v/>
      </c>
      <c r="O23" s="20" t="str">
        <f t="shared" ref="O23:O87" si="0">IF(D23="","",IF(OR($D$9="ID_solicitud",$D$9=0,G23&lt;=0),0,IF(AND(G23="",D23=""),1,IF(AND(D23="",G23&lt;&gt;""),0,IF(AND(D23&lt;&gt;"",G23=""),0,IF(AND((G23-G23)&gt;=0,G23&lt;&gt;""),1,0))))))</f>
        <v/>
      </c>
      <c r="Q23" s="19"/>
      <c r="R23" s="19"/>
      <c r="S23" s="19"/>
      <c r="AD23" s="48" cm="1">
        <f t="array" ref="AD23">_xlfn._xlws.SORT(_xlfn.UNIQUE(Tbl_Proveedor_NContratoOrdenTrabajo[Proveedor],FALSE))</f>
        <v>0</v>
      </c>
      <c r="AE23" s="87" cm="1">
        <f t="array" ref="AE23">_xlfn._xlws.FILTER(Tbl_Proveedor_NContratoOrdenTrabajo[N_Contrato],Tbl_Proveedor_NContratoOrdenTrabajo[Proveedor]=D7)</f>
        <v>0</v>
      </c>
      <c r="AG23" s="7">
        <v>6</v>
      </c>
      <c r="AH23" s="7" t="s">
        <v>101</v>
      </c>
      <c r="AI23" s="217" t="s">
        <v>104</v>
      </c>
      <c r="AJ23" s="217" t="s">
        <v>105</v>
      </c>
      <c r="AK23" s="7" t="str">
        <f>AG23&amp;":"&amp;AJ23&amp;":"&amp;AJ23&amp;" "&amp;AH23</f>
        <v>6:00:00 am</v>
      </c>
    </row>
    <row r="24" spans="3:37" x14ac:dyDescent="0.3">
      <c r="C24" s="19"/>
      <c r="D24" s="17"/>
      <c r="E24" s="20"/>
      <c r="F24" s="20"/>
      <c r="G24" s="134"/>
      <c r="I24" s="24" t="str">
        <f t="shared" ref="I24:I87" si="1">IF(C24="","",$C$6)</f>
        <v/>
      </c>
      <c r="J24" s="20" t="str">
        <f t="shared" ref="J24:J87" si="2">IF(D24="","",MONTH($D$17)&amp;"-"&amp;YEAR($D$17))</f>
        <v/>
      </c>
      <c r="K24" s="20" t="str">
        <f t="shared" ref="K24:K87" si="3">IF(D24="","",IF($D$15="ENTRADA",G24,0))</f>
        <v/>
      </c>
      <c r="L24" s="20" t="str">
        <f t="shared" ref="L24:L87" si="4">IF(D24="","",IF($D$15="DEVOLUCION",G24,0))</f>
        <v/>
      </c>
      <c r="O24" s="20" t="str">
        <f t="shared" si="0"/>
        <v/>
      </c>
      <c r="Q24" s="19"/>
      <c r="R24" s="19"/>
      <c r="S24" s="19"/>
      <c r="AD24" s="92"/>
      <c r="AE24" s="87"/>
      <c r="AG24" s="7">
        <v>7</v>
      </c>
      <c r="AH24" s="7" t="s">
        <v>101</v>
      </c>
      <c r="AI24" s="217" t="s">
        <v>104</v>
      </c>
      <c r="AJ24" s="217" t="s">
        <v>105</v>
      </c>
      <c r="AK24" s="7" t="str">
        <f t="shared" ref="AK24:AK46" si="5">AG24&amp;":"&amp;AJ24&amp;":"&amp;AJ24&amp;" "&amp;AH24</f>
        <v>7:00:00 am</v>
      </c>
    </row>
    <row r="25" spans="3:37" x14ac:dyDescent="0.3">
      <c r="C25" s="19"/>
      <c r="D25" s="17"/>
      <c r="E25" s="20"/>
      <c r="F25" s="20"/>
      <c r="G25" s="134"/>
      <c r="I25" s="24" t="str">
        <f t="shared" si="1"/>
        <v/>
      </c>
      <c r="J25" s="20" t="str">
        <f t="shared" si="2"/>
        <v/>
      </c>
      <c r="K25" s="20" t="str">
        <f t="shared" si="3"/>
        <v/>
      </c>
      <c r="L25" s="20" t="str">
        <f t="shared" si="4"/>
        <v/>
      </c>
      <c r="O25" s="20" t="str">
        <f t="shared" si="0"/>
        <v/>
      </c>
      <c r="Q25" s="19"/>
      <c r="R25" s="19"/>
      <c r="S25" s="19"/>
      <c r="AD25" s="92"/>
      <c r="AE25" s="87"/>
      <c r="AG25" s="7">
        <v>8</v>
      </c>
      <c r="AH25" s="7" t="s">
        <v>101</v>
      </c>
      <c r="AI25" s="217" t="s">
        <v>104</v>
      </c>
      <c r="AJ25" s="217" t="s">
        <v>105</v>
      </c>
      <c r="AK25" s="7" t="str">
        <f t="shared" si="5"/>
        <v>8:00:00 am</v>
      </c>
    </row>
    <row r="26" spans="3:37" x14ac:dyDescent="0.3">
      <c r="C26" s="19"/>
      <c r="D26" s="17"/>
      <c r="E26" s="20"/>
      <c r="F26" s="20"/>
      <c r="G26" s="134"/>
      <c r="I26" s="24" t="str">
        <f t="shared" si="1"/>
        <v/>
      </c>
      <c r="J26" s="20" t="str">
        <f t="shared" si="2"/>
        <v/>
      </c>
      <c r="K26" s="20" t="str">
        <f t="shared" si="3"/>
        <v/>
      </c>
      <c r="L26" s="20" t="str">
        <f t="shared" si="4"/>
        <v/>
      </c>
      <c r="O26" s="20" t="str">
        <f t="shared" si="0"/>
        <v/>
      </c>
      <c r="Q26" s="19"/>
      <c r="R26" s="19"/>
      <c r="S26" s="19"/>
      <c r="AD26" s="92"/>
      <c r="AE26" s="87"/>
      <c r="AG26" s="7">
        <v>9</v>
      </c>
      <c r="AH26" s="7" t="s">
        <v>101</v>
      </c>
      <c r="AI26" s="217" t="s">
        <v>104</v>
      </c>
      <c r="AJ26" s="217" t="s">
        <v>105</v>
      </c>
      <c r="AK26" s="7" t="str">
        <f t="shared" si="5"/>
        <v>9:00:00 am</v>
      </c>
    </row>
    <row r="27" spans="3:37" x14ac:dyDescent="0.3">
      <c r="C27" s="19"/>
      <c r="D27" s="17"/>
      <c r="E27" s="20"/>
      <c r="F27" s="20"/>
      <c r="G27" s="134"/>
      <c r="I27" s="24" t="str">
        <f t="shared" si="1"/>
        <v/>
      </c>
      <c r="J27" s="20" t="str">
        <f t="shared" si="2"/>
        <v/>
      </c>
      <c r="K27" s="20" t="str">
        <f t="shared" si="3"/>
        <v/>
      </c>
      <c r="L27" s="20" t="str">
        <f t="shared" si="4"/>
        <v/>
      </c>
      <c r="O27" s="20" t="str">
        <f t="shared" si="0"/>
        <v/>
      </c>
      <c r="Q27" s="19"/>
      <c r="R27" s="19"/>
      <c r="S27" s="19"/>
      <c r="AD27" s="92"/>
      <c r="AE27" s="87"/>
      <c r="AG27" s="7">
        <v>10</v>
      </c>
      <c r="AH27" s="7" t="s">
        <v>101</v>
      </c>
      <c r="AI27" s="217" t="s">
        <v>104</v>
      </c>
      <c r="AJ27" s="217" t="s">
        <v>105</v>
      </c>
      <c r="AK27" s="7" t="str">
        <f t="shared" si="5"/>
        <v>10:00:00 am</v>
      </c>
    </row>
    <row r="28" spans="3:37" x14ac:dyDescent="0.3">
      <c r="C28" s="19"/>
      <c r="D28" s="17"/>
      <c r="E28" s="20"/>
      <c r="F28" s="20"/>
      <c r="G28" s="134"/>
      <c r="I28" s="24" t="str">
        <f t="shared" si="1"/>
        <v/>
      </c>
      <c r="J28" s="20" t="str">
        <f t="shared" si="2"/>
        <v/>
      </c>
      <c r="K28" s="20" t="str">
        <f t="shared" si="3"/>
        <v/>
      </c>
      <c r="L28" s="20" t="str">
        <f t="shared" si="4"/>
        <v/>
      </c>
      <c r="O28" s="20" t="str">
        <f t="shared" si="0"/>
        <v/>
      </c>
      <c r="Q28" s="19"/>
      <c r="R28" s="19"/>
      <c r="S28" s="19"/>
      <c r="AD28" s="92"/>
      <c r="AE28" s="87"/>
      <c r="AG28" s="7">
        <v>11</v>
      </c>
      <c r="AH28" s="7" t="s">
        <v>101</v>
      </c>
      <c r="AI28" s="217" t="s">
        <v>104</v>
      </c>
      <c r="AJ28" s="217" t="s">
        <v>105</v>
      </c>
      <c r="AK28" s="7" t="str">
        <f t="shared" si="5"/>
        <v>11:00:00 am</v>
      </c>
    </row>
    <row r="29" spans="3:37" x14ac:dyDescent="0.3">
      <c r="C29" s="19"/>
      <c r="D29" s="17"/>
      <c r="E29" s="20"/>
      <c r="F29" s="20"/>
      <c r="G29" s="134"/>
      <c r="I29" s="24" t="str">
        <f t="shared" si="1"/>
        <v/>
      </c>
      <c r="J29" s="20" t="str">
        <f t="shared" si="2"/>
        <v/>
      </c>
      <c r="K29" s="20" t="str">
        <f t="shared" si="3"/>
        <v/>
      </c>
      <c r="L29" s="20" t="str">
        <f t="shared" si="4"/>
        <v/>
      </c>
      <c r="O29" s="20" t="str">
        <f t="shared" si="0"/>
        <v/>
      </c>
      <c r="Q29" s="19"/>
      <c r="R29" s="19"/>
      <c r="S29" s="19"/>
      <c r="AD29" s="92"/>
      <c r="AE29" s="87"/>
      <c r="AG29" s="7">
        <v>12</v>
      </c>
      <c r="AH29" s="7" t="s">
        <v>103</v>
      </c>
      <c r="AI29" s="217" t="s">
        <v>104</v>
      </c>
      <c r="AJ29" s="217" t="s">
        <v>105</v>
      </c>
      <c r="AK29" s="7" t="str">
        <f t="shared" si="5"/>
        <v>12:00:00 m</v>
      </c>
    </row>
    <row r="30" spans="3:37" x14ac:dyDescent="0.3">
      <c r="C30" s="19"/>
      <c r="D30" s="17"/>
      <c r="E30" s="20"/>
      <c r="F30" s="20"/>
      <c r="G30" s="134"/>
      <c r="I30" s="24" t="str">
        <f t="shared" si="1"/>
        <v/>
      </c>
      <c r="J30" s="20" t="str">
        <f t="shared" si="2"/>
        <v/>
      </c>
      <c r="K30" s="20" t="str">
        <f t="shared" si="3"/>
        <v/>
      </c>
      <c r="L30" s="20" t="str">
        <f t="shared" si="4"/>
        <v/>
      </c>
      <c r="O30" s="20" t="str">
        <f t="shared" si="0"/>
        <v/>
      </c>
      <c r="Q30" s="19"/>
      <c r="R30" s="19"/>
      <c r="S30" s="19"/>
      <c r="AG30" s="7">
        <v>13</v>
      </c>
      <c r="AH30" s="7" t="s">
        <v>102</v>
      </c>
      <c r="AI30" s="217" t="s">
        <v>104</v>
      </c>
      <c r="AJ30" s="217" t="s">
        <v>105</v>
      </c>
      <c r="AK30" s="7" t="str">
        <f t="shared" si="5"/>
        <v>13:00:00 pm</v>
      </c>
    </row>
    <row r="31" spans="3:37" x14ac:dyDescent="0.3">
      <c r="C31" s="19"/>
      <c r="D31" s="17"/>
      <c r="E31" s="20"/>
      <c r="F31" s="20"/>
      <c r="G31" s="134"/>
      <c r="I31" s="24" t="str">
        <f t="shared" si="1"/>
        <v/>
      </c>
      <c r="J31" s="20" t="str">
        <f t="shared" si="2"/>
        <v/>
      </c>
      <c r="K31" s="20" t="str">
        <f t="shared" si="3"/>
        <v/>
      </c>
      <c r="L31" s="20" t="str">
        <f t="shared" si="4"/>
        <v/>
      </c>
      <c r="O31" s="20" t="str">
        <f t="shared" si="0"/>
        <v/>
      </c>
      <c r="Q31" s="19"/>
      <c r="R31" s="19"/>
      <c r="S31" s="19"/>
      <c r="AG31" s="7">
        <v>14</v>
      </c>
      <c r="AH31" s="7" t="s">
        <v>102</v>
      </c>
      <c r="AI31" s="217" t="s">
        <v>104</v>
      </c>
      <c r="AJ31" s="217" t="s">
        <v>105</v>
      </c>
      <c r="AK31" s="7" t="str">
        <f t="shared" si="5"/>
        <v>14:00:00 pm</v>
      </c>
    </row>
    <row r="32" spans="3:37" x14ac:dyDescent="0.3">
      <c r="C32" s="19"/>
      <c r="D32" s="17"/>
      <c r="E32" s="20"/>
      <c r="F32" s="20"/>
      <c r="G32" s="134"/>
      <c r="I32" s="24" t="str">
        <f t="shared" si="1"/>
        <v/>
      </c>
      <c r="J32" s="20" t="str">
        <f t="shared" si="2"/>
        <v/>
      </c>
      <c r="K32" s="20" t="str">
        <f t="shared" si="3"/>
        <v/>
      </c>
      <c r="L32" s="20" t="str">
        <f t="shared" si="4"/>
        <v/>
      </c>
      <c r="O32" s="20" t="str">
        <f t="shared" si="0"/>
        <v/>
      </c>
      <c r="Q32" s="19"/>
      <c r="R32" s="19"/>
      <c r="S32" s="19"/>
      <c r="AG32" s="7">
        <v>15</v>
      </c>
      <c r="AH32" s="7" t="s">
        <v>102</v>
      </c>
      <c r="AI32" s="217" t="s">
        <v>104</v>
      </c>
      <c r="AJ32" s="217" t="s">
        <v>105</v>
      </c>
      <c r="AK32" s="7" t="str">
        <f t="shared" si="5"/>
        <v>15:00:00 pm</v>
      </c>
    </row>
    <row r="33" spans="3:37" x14ac:dyDescent="0.3">
      <c r="C33" s="19"/>
      <c r="D33" s="17"/>
      <c r="E33" s="20"/>
      <c r="F33" s="20"/>
      <c r="G33" s="134"/>
      <c r="I33" s="24" t="str">
        <f t="shared" si="1"/>
        <v/>
      </c>
      <c r="J33" s="20" t="str">
        <f t="shared" si="2"/>
        <v/>
      </c>
      <c r="K33" s="20" t="str">
        <f t="shared" si="3"/>
        <v/>
      </c>
      <c r="L33" s="20" t="str">
        <f t="shared" si="4"/>
        <v/>
      </c>
      <c r="O33" s="20" t="str">
        <f t="shared" si="0"/>
        <v/>
      </c>
      <c r="Q33" s="19"/>
      <c r="R33" s="19"/>
      <c r="S33" s="19"/>
      <c r="AG33" s="7">
        <v>16</v>
      </c>
      <c r="AH33" s="7" t="s">
        <v>102</v>
      </c>
      <c r="AI33" s="217" t="s">
        <v>104</v>
      </c>
      <c r="AJ33" s="217" t="s">
        <v>105</v>
      </c>
      <c r="AK33" s="7" t="str">
        <f t="shared" si="5"/>
        <v>16:00:00 pm</v>
      </c>
    </row>
    <row r="34" spans="3:37" x14ac:dyDescent="0.3">
      <c r="C34" s="19"/>
      <c r="E34" s="20"/>
      <c r="F34" s="20"/>
      <c r="G34" s="134"/>
      <c r="I34" s="24" t="str">
        <f t="shared" si="1"/>
        <v/>
      </c>
      <c r="J34" s="20" t="str">
        <f t="shared" si="2"/>
        <v/>
      </c>
      <c r="K34" s="20" t="str">
        <f t="shared" si="3"/>
        <v/>
      </c>
      <c r="L34" s="20" t="str">
        <f t="shared" si="4"/>
        <v/>
      </c>
      <c r="O34" s="20" t="str">
        <f t="shared" si="0"/>
        <v/>
      </c>
      <c r="Q34" s="19"/>
      <c r="R34" s="19"/>
      <c r="S34" s="19"/>
      <c r="AG34" s="7">
        <v>17</v>
      </c>
      <c r="AH34" s="7" t="s">
        <v>102</v>
      </c>
      <c r="AI34" s="217" t="s">
        <v>104</v>
      </c>
      <c r="AJ34" s="217" t="s">
        <v>105</v>
      </c>
      <c r="AK34" s="7" t="str">
        <f t="shared" si="5"/>
        <v>17:00:00 pm</v>
      </c>
    </row>
    <row r="35" spans="3:37" x14ac:dyDescent="0.3">
      <c r="C35" s="19"/>
      <c r="D35" s="17"/>
      <c r="E35" s="20"/>
      <c r="F35" s="20"/>
      <c r="G35" s="134"/>
      <c r="I35" s="24" t="str">
        <f t="shared" si="1"/>
        <v/>
      </c>
      <c r="J35" s="20" t="str">
        <f t="shared" si="2"/>
        <v/>
      </c>
      <c r="K35" s="20" t="str">
        <f t="shared" si="3"/>
        <v/>
      </c>
      <c r="L35" s="20" t="str">
        <f t="shared" si="4"/>
        <v/>
      </c>
      <c r="O35" s="20" t="str">
        <f t="shared" si="0"/>
        <v/>
      </c>
      <c r="Q35" s="19"/>
      <c r="R35" s="19"/>
      <c r="S35" s="19"/>
      <c r="AG35" s="7">
        <v>18</v>
      </c>
      <c r="AH35" s="7" t="s">
        <v>102</v>
      </c>
      <c r="AI35" s="217" t="s">
        <v>104</v>
      </c>
      <c r="AJ35" s="217" t="s">
        <v>105</v>
      </c>
      <c r="AK35" s="7" t="str">
        <f t="shared" si="5"/>
        <v>18:00:00 pm</v>
      </c>
    </row>
    <row r="36" spans="3:37" x14ac:dyDescent="0.3">
      <c r="C36" s="19"/>
      <c r="E36" s="20"/>
      <c r="F36" s="20"/>
      <c r="G36" s="134"/>
      <c r="I36" s="24" t="str">
        <f t="shared" si="1"/>
        <v/>
      </c>
      <c r="J36" s="20" t="str">
        <f t="shared" si="2"/>
        <v/>
      </c>
      <c r="K36" s="20" t="str">
        <f t="shared" si="3"/>
        <v/>
      </c>
      <c r="L36" s="20" t="str">
        <f t="shared" si="4"/>
        <v/>
      </c>
      <c r="O36" s="20" t="str">
        <f t="shared" si="0"/>
        <v/>
      </c>
      <c r="Q36" s="19"/>
      <c r="R36" s="19"/>
      <c r="S36" s="19"/>
      <c r="AG36" s="7">
        <v>19</v>
      </c>
      <c r="AH36" s="7" t="s">
        <v>102</v>
      </c>
      <c r="AI36" s="217" t="s">
        <v>104</v>
      </c>
      <c r="AJ36" s="217" t="s">
        <v>105</v>
      </c>
      <c r="AK36" s="7" t="str">
        <f t="shared" si="5"/>
        <v>19:00:00 pm</v>
      </c>
    </row>
    <row r="37" spans="3:37" x14ac:dyDescent="0.3">
      <c r="C37" s="19"/>
      <c r="D37" s="17"/>
      <c r="E37" s="20"/>
      <c r="F37" s="20"/>
      <c r="G37" s="134"/>
      <c r="I37" s="24" t="str">
        <f t="shared" si="1"/>
        <v/>
      </c>
      <c r="J37" s="20" t="str">
        <f t="shared" si="2"/>
        <v/>
      </c>
      <c r="K37" s="20" t="str">
        <f t="shared" si="3"/>
        <v/>
      </c>
      <c r="L37" s="20" t="str">
        <f t="shared" si="4"/>
        <v/>
      </c>
      <c r="O37" s="20" t="str">
        <f t="shared" si="0"/>
        <v/>
      </c>
      <c r="Q37" s="19"/>
      <c r="R37" s="19"/>
      <c r="S37" s="19"/>
      <c r="AG37" s="7">
        <v>20</v>
      </c>
      <c r="AH37" s="7" t="s">
        <v>102</v>
      </c>
      <c r="AI37" s="217" t="s">
        <v>104</v>
      </c>
      <c r="AJ37" s="217" t="s">
        <v>105</v>
      </c>
      <c r="AK37" s="7" t="str">
        <f t="shared" si="5"/>
        <v>20:00:00 pm</v>
      </c>
    </row>
    <row r="38" spans="3:37" x14ac:dyDescent="0.3">
      <c r="C38" s="19"/>
      <c r="D38" s="17"/>
      <c r="E38" s="20"/>
      <c r="F38" s="20"/>
      <c r="G38" s="134"/>
      <c r="I38" s="24" t="str">
        <f t="shared" si="1"/>
        <v/>
      </c>
      <c r="J38" s="20" t="str">
        <f t="shared" si="2"/>
        <v/>
      </c>
      <c r="K38" s="20" t="str">
        <f t="shared" si="3"/>
        <v/>
      </c>
      <c r="L38" s="20" t="str">
        <f t="shared" si="4"/>
        <v/>
      </c>
      <c r="O38" s="20" t="str">
        <f t="shared" si="0"/>
        <v/>
      </c>
      <c r="Q38" s="19"/>
      <c r="R38" s="19"/>
      <c r="S38" s="19"/>
      <c r="AG38" s="7">
        <v>21</v>
      </c>
      <c r="AH38" s="7" t="s">
        <v>102</v>
      </c>
      <c r="AI38" s="217" t="s">
        <v>104</v>
      </c>
      <c r="AJ38" s="217" t="s">
        <v>105</v>
      </c>
      <c r="AK38" s="7" t="str">
        <f t="shared" si="5"/>
        <v>21:00:00 pm</v>
      </c>
    </row>
    <row r="39" spans="3:37" x14ac:dyDescent="0.3">
      <c r="C39" s="19"/>
      <c r="D39" s="17"/>
      <c r="E39" s="20"/>
      <c r="F39" s="20"/>
      <c r="G39" s="134"/>
      <c r="I39" s="24" t="str">
        <f t="shared" si="1"/>
        <v/>
      </c>
      <c r="J39" s="20" t="str">
        <f t="shared" si="2"/>
        <v/>
      </c>
      <c r="K39" s="20" t="str">
        <f t="shared" si="3"/>
        <v/>
      </c>
      <c r="L39" s="20" t="str">
        <f t="shared" si="4"/>
        <v/>
      </c>
      <c r="O39" s="20" t="str">
        <f t="shared" si="0"/>
        <v/>
      </c>
      <c r="Q39" s="19"/>
      <c r="R39" s="19"/>
      <c r="S39" s="19"/>
      <c r="AG39" s="7">
        <v>22</v>
      </c>
      <c r="AH39" s="7" t="s">
        <v>102</v>
      </c>
      <c r="AI39" s="217" t="s">
        <v>104</v>
      </c>
      <c r="AJ39" s="217" t="s">
        <v>105</v>
      </c>
      <c r="AK39" s="7" t="str">
        <f t="shared" si="5"/>
        <v>22:00:00 pm</v>
      </c>
    </row>
    <row r="40" spans="3:37" x14ac:dyDescent="0.3">
      <c r="C40" s="19"/>
      <c r="D40" s="17"/>
      <c r="E40" s="20"/>
      <c r="F40" s="20"/>
      <c r="G40" s="134"/>
      <c r="I40" s="24" t="str">
        <f t="shared" si="1"/>
        <v/>
      </c>
      <c r="J40" s="20" t="str">
        <f t="shared" si="2"/>
        <v/>
      </c>
      <c r="K40" s="20" t="str">
        <f t="shared" si="3"/>
        <v/>
      </c>
      <c r="L40" s="20" t="str">
        <f t="shared" si="4"/>
        <v/>
      </c>
      <c r="O40" s="20" t="str">
        <f t="shared" si="0"/>
        <v/>
      </c>
      <c r="Q40" s="19"/>
      <c r="R40" s="19"/>
      <c r="S40" s="19"/>
      <c r="AG40" s="7">
        <v>23</v>
      </c>
      <c r="AH40" s="7" t="s">
        <v>102</v>
      </c>
      <c r="AI40" s="217" t="s">
        <v>104</v>
      </c>
      <c r="AJ40" s="217" t="s">
        <v>105</v>
      </c>
      <c r="AK40" s="7" t="str">
        <f t="shared" si="5"/>
        <v>23:00:00 pm</v>
      </c>
    </row>
    <row r="41" spans="3:37" x14ac:dyDescent="0.3">
      <c r="C41" s="19"/>
      <c r="D41" s="17"/>
      <c r="E41" s="20"/>
      <c r="F41" s="20"/>
      <c r="G41" s="134"/>
      <c r="I41" s="24" t="str">
        <f t="shared" si="1"/>
        <v/>
      </c>
      <c r="J41" s="20" t="str">
        <f t="shared" si="2"/>
        <v/>
      </c>
      <c r="K41" s="20" t="str">
        <f t="shared" si="3"/>
        <v/>
      </c>
      <c r="L41" s="20" t="str">
        <f t="shared" si="4"/>
        <v/>
      </c>
      <c r="O41" s="20" t="str">
        <f t="shared" si="0"/>
        <v/>
      </c>
      <c r="Q41" s="19"/>
      <c r="R41" s="19"/>
      <c r="S41" s="19"/>
      <c r="AG41" s="7">
        <v>24</v>
      </c>
      <c r="AH41" s="7" t="s">
        <v>102</v>
      </c>
      <c r="AI41" s="217" t="s">
        <v>104</v>
      </c>
      <c r="AJ41" s="217" t="s">
        <v>105</v>
      </c>
      <c r="AK41" s="7" t="str">
        <f t="shared" si="5"/>
        <v>24:00:00 pm</v>
      </c>
    </row>
    <row r="42" spans="3:37" x14ac:dyDescent="0.3">
      <c r="C42" s="19"/>
      <c r="D42" s="17"/>
      <c r="E42" s="20"/>
      <c r="F42" s="20"/>
      <c r="G42" s="134"/>
      <c r="I42" s="24" t="str">
        <f t="shared" si="1"/>
        <v/>
      </c>
      <c r="J42" s="20" t="str">
        <f t="shared" si="2"/>
        <v/>
      </c>
      <c r="K42" s="20" t="str">
        <f t="shared" si="3"/>
        <v/>
      </c>
      <c r="L42" s="20" t="str">
        <f t="shared" si="4"/>
        <v/>
      </c>
      <c r="O42" s="20" t="str">
        <f t="shared" si="0"/>
        <v/>
      </c>
      <c r="Q42" s="19"/>
      <c r="R42" s="19"/>
      <c r="S42" s="19"/>
      <c r="AG42" s="7">
        <v>1</v>
      </c>
      <c r="AH42" s="7" t="s">
        <v>101</v>
      </c>
      <c r="AI42" s="217" t="s">
        <v>104</v>
      </c>
      <c r="AJ42" s="217" t="s">
        <v>105</v>
      </c>
      <c r="AK42" s="7" t="str">
        <f t="shared" si="5"/>
        <v>1:00:00 am</v>
      </c>
    </row>
    <row r="43" spans="3:37" x14ac:dyDescent="0.3">
      <c r="C43" s="19"/>
      <c r="D43" s="17"/>
      <c r="E43" s="20"/>
      <c r="F43" s="20"/>
      <c r="G43" s="134"/>
      <c r="I43" s="24" t="str">
        <f t="shared" si="1"/>
        <v/>
      </c>
      <c r="J43" s="20" t="str">
        <f t="shared" si="2"/>
        <v/>
      </c>
      <c r="K43" s="20" t="str">
        <f t="shared" si="3"/>
        <v/>
      </c>
      <c r="L43" s="20" t="str">
        <f t="shared" si="4"/>
        <v/>
      </c>
      <c r="O43" s="20" t="str">
        <f t="shared" si="0"/>
        <v/>
      </c>
      <c r="P43" s="31"/>
      <c r="Q43" s="19"/>
      <c r="R43" s="19"/>
      <c r="S43" s="19"/>
      <c r="AG43" s="7">
        <v>2</v>
      </c>
      <c r="AH43" s="7" t="s">
        <v>101</v>
      </c>
      <c r="AI43" s="217" t="s">
        <v>104</v>
      </c>
      <c r="AJ43" s="217" t="s">
        <v>105</v>
      </c>
      <c r="AK43" s="7" t="str">
        <f t="shared" si="5"/>
        <v>2:00:00 am</v>
      </c>
    </row>
    <row r="44" spans="3:37" x14ac:dyDescent="0.3">
      <c r="C44" s="19"/>
      <c r="D44" s="17"/>
      <c r="E44" s="20"/>
      <c r="F44" s="20"/>
      <c r="G44" s="134"/>
      <c r="I44" s="24" t="str">
        <f t="shared" si="1"/>
        <v/>
      </c>
      <c r="J44" s="20" t="str">
        <f t="shared" si="2"/>
        <v/>
      </c>
      <c r="K44" s="20" t="str">
        <f t="shared" si="3"/>
        <v/>
      </c>
      <c r="L44" s="20" t="str">
        <f t="shared" si="4"/>
        <v/>
      </c>
      <c r="O44" s="20" t="str">
        <f t="shared" si="0"/>
        <v/>
      </c>
      <c r="Q44" s="19"/>
      <c r="R44" s="19"/>
      <c r="S44" s="19"/>
      <c r="AG44" s="7">
        <v>3</v>
      </c>
      <c r="AH44" s="7" t="s">
        <v>101</v>
      </c>
      <c r="AI44" s="217" t="s">
        <v>104</v>
      </c>
      <c r="AJ44" s="217" t="s">
        <v>105</v>
      </c>
      <c r="AK44" s="7" t="str">
        <f t="shared" si="5"/>
        <v>3:00:00 am</v>
      </c>
    </row>
    <row r="45" spans="3:37" x14ac:dyDescent="0.3">
      <c r="C45" s="19"/>
      <c r="D45" s="17"/>
      <c r="E45" s="20"/>
      <c r="F45" s="20"/>
      <c r="G45" s="134"/>
      <c r="I45" s="24" t="str">
        <f t="shared" si="1"/>
        <v/>
      </c>
      <c r="J45" s="20" t="str">
        <f t="shared" si="2"/>
        <v/>
      </c>
      <c r="K45" s="20" t="str">
        <f t="shared" si="3"/>
        <v/>
      </c>
      <c r="L45" s="20" t="str">
        <f t="shared" si="4"/>
        <v/>
      </c>
      <c r="O45" s="20" t="str">
        <f t="shared" si="0"/>
        <v/>
      </c>
      <c r="Q45" s="19"/>
      <c r="R45" s="19"/>
      <c r="S45" s="19"/>
      <c r="AG45" s="7">
        <v>4</v>
      </c>
      <c r="AH45" s="7" t="s">
        <v>101</v>
      </c>
      <c r="AI45" s="217" t="s">
        <v>104</v>
      </c>
      <c r="AJ45" s="217" t="s">
        <v>105</v>
      </c>
      <c r="AK45" s="7" t="str">
        <f t="shared" si="5"/>
        <v>4:00:00 am</v>
      </c>
    </row>
    <row r="46" spans="3:37" x14ac:dyDescent="0.3">
      <c r="C46" s="19"/>
      <c r="D46" s="17"/>
      <c r="E46" s="20"/>
      <c r="F46" s="20"/>
      <c r="G46" s="134"/>
      <c r="I46" s="24" t="str">
        <f t="shared" si="1"/>
        <v/>
      </c>
      <c r="J46" s="20" t="str">
        <f t="shared" si="2"/>
        <v/>
      </c>
      <c r="K46" s="20" t="str">
        <f t="shared" si="3"/>
        <v/>
      </c>
      <c r="L46" s="20" t="str">
        <f t="shared" si="4"/>
        <v/>
      </c>
      <c r="O46" s="20" t="str">
        <f t="shared" si="0"/>
        <v/>
      </c>
      <c r="Q46" s="19"/>
      <c r="R46" s="19"/>
      <c r="S46" s="19"/>
      <c r="AG46" s="7">
        <v>5</v>
      </c>
      <c r="AH46" s="7" t="s">
        <v>101</v>
      </c>
      <c r="AI46" s="217" t="s">
        <v>104</v>
      </c>
      <c r="AJ46" s="217" t="s">
        <v>105</v>
      </c>
      <c r="AK46" s="7" t="str">
        <f t="shared" si="5"/>
        <v>5:00:00 am</v>
      </c>
    </row>
    <row r="47" spans="3:37" x14ac:dyDescent="0.3">
      <c r="C47" s="19"/>
      <c r="D47" s="17"/>
      <c r="E47" s="20"/>
      <c r="F47" s="20"/>
      <c r="G47" s="134"/>
      <c r="I47" s="24" t="str">
        <f t="shared" si="1"/>
        <v/>
      </c>
      <c r="J47" s="20" t="str">
        <f t="shared" si="2"/>
        <v/>
      </c>
      <c r="K47" s="20" t="str">
        <f t="shared" si="3"/>
        <v/>
      </c>
      <c r="L47" s="20" t="str">
        <f t="shared" si="4"/>
        <v/>
      </c>
      <c r="O47" s="20" t="str">
        <f t="shared" si="0"/>
        <v/>
      </c>
      <c r="Q47" s="19"/>
      <c r="R47" s="19"/>
      <c r="S47" s="19"/>
    </row>
    <row r="48" spans="3:37" x14ac:dyDescent="0.3">
      <c r="C48" s="19"/>
      <c r="D48" s="17"/>
      <c r="E48" s="20"/>
      <c r="F48" s="20"/>
      <c r="G48" s="134"/>
      <c r="I48" s="24" t="str">
        <f t="shared" si="1"/>
        <v/>
      </c>
      <c r="J48" s="20" t="str">
        <f t="shared" si="2"/>
        <v/>
      </c>
      <c r="K48" s="20" t="str">
        <f t="shared" si="3"/>
        <v/>
      </c>
      <c r="L48" s="20" t="str">
        <f t="shared" si="4"/>
        <v/>
      </c>
      <c r="O48" s="20" t="str">
        <f t="shared" si="0"/>
        <v/>
      </c>
      <c r="Q48" s="19"/>
      <c r="R48" s="19"/>
      <c r="S48" s="19"/>
    </row>
    <row r="49" spans="3:19" x14ac:dyDescent="0.3">
      <c r="C49" s="19"/>
      <c r="D49" s="17"/>
      <c r="E49" s="20"/>
      <c r="F49" s="20"/>
      <c r="G49" s="134"/>
      <c r="I49" s="24" t="str">
        <f t="shared" si="1"/>
        <v/>
      </c>
      <c r="J49" s="20" t="str">
        <f t="shared" si="2"/>
        <v/>
      </c>
      <c r="K49" s="20" t="str">
        <f t="shared" si="3"/>
        <v/>
      </c>
      <c r="L49" s="20" t="str">
        <f t="shared" si="4"/>
        <v/>
      </c>
      <c r="O49" s="20" t="str">
        <f t="shared" si="0"/>
        <v/>
      </c>
      <c r="Q49" s="19"/>
      <c r="R49" s="19"/>
      <c r="S49" s="19"/>
    </row>
    <row r="50" spans="3:19" x14ac:dyDescent="0.3">
      <c r="C50" s="19"/>
      <c r="D50" s="17"/>
      <c r="E50" s="20"/>
      <c r="F50" s="20"/>
      <c r="G50" s="134"/>
      <c r="I50" s="24" t="str">
        <f t="shared" si="1"/>
        <v/>
      </c>
      <c r="J50" s="20" t="str">
        <f t="shared" si="2"/>
        <v/>
      </c>
      <c r="K50" s="20" t="str">
        <f t="shared" si="3"/>
        <v/>
      </c>
      <c r="L50" s="20" t="str">
        <f t="shared" si="4"/>
        <v/>
      </c>
      <c r="O50" s="20" t="str">
        <f t="shared" si="0"/>
        <v/>
      </c>
      <c r="Q50" s="19"/>
      <c r="R50" s="19"/>
      <c r="S50" s="19"/>
    </row>
    <row r="51" spans="3:19" x14ac:dyDescent="0.3">
      <c r="C51" s="19"/>
      <c r="D51" s="17"/>
      <c r="E51" s="20"/>
      <c r="F51" s="20"/>
      <c r="G51" s="134"/>
      <c r="I51" s="24" t="str">
        <f t="shared" si="1"/>
        <v/>
      </c>
      <c r="J51" s="20" t="str">
        <f t="shared" si="2"/>
        <v/>
      </c>
      <c r="K51" s="20" t="str">
        <f t="shared" si="3"/>
        <v/>
      </c>
      <c r="L51" s="20" t="str">
        <f t="shared" si="4"/>
        <v/>
      </c>
      <c r="O51" s="20" t="str">
        <f t="shared" si="0"/>
        <v/>
      </c>
      <c r="Q51" s="19"/>
      <c r="R51" s="19"/>
      <c r="S51" s="19"/>
    </row>
    <row r="52" spans="3:19" x14ac:dyDescent="0.3">
      <c r="C52" s="19"/>
      <c r="D52" s="17"/>
      <c r="E52" s="20"/>
      <c r="F52" s="20"/>
      <c r="G52" s="134"/>
      <c r="I52" s="24" t="str">
        <f t="shared" si="1"/>
        <v/>
      </c>
      <c r="J52" s="20" t="str">
        <f t="shared" si="2"/>
        <v/>
      </c>
      <c r="K52" s="20" t="str">
        <f t="shared" si="3"/>
        <v/>
      </c>
      <c r="L52" s="20" t="str">
        <f t="shared" si="4"/>
        <v/>
      </c>
      <c r="O52" s="20" t="str">
        <f t="shared" si="0"/>
        <v/>
      </c>
    </row>
    <row r="53" spans="3:19" x14ac:dyDescent="0.3">
      <c r="C53" s="19"/>
      <c r="D53" s="17"/>
      <c r="E53" s="20"/>
      <c r="F53" s="20"/>
      <c r="G53" s="134"/>
      <c r="I53" s="24" t="str">
        <f t="shared" si="1"/>
        <v/>
      </c>
      <c r="J53" s="20" t="str">
        <f t="shared" si="2"/>
        <v/>
      </c>
      <c r="K53" s="20" t="str">
        <f t="shared" si="3"/>
        <v/>
      </c>
      <c r="L53" s="20" t="str">
        <f t="shared" si="4"/>
        <v/>
      </c>
      <c r="O53" s="20" t="str">
        <f t="shared" si="0"/>
        <v/>
      </c>
    </row>
    <row r="54" spans="3:19" x14ac:dyDescent="0.3">
      <c r="C54" s="19"/>
      <c r="D54" s="17"/>
      <c r="E54" s="20"/>
      <c r="F54" s="20"/>
      <c r="G54" s="134"/>
      <c r="I54" s="24" t="str">
        <f t="shared" si="1"/>
        <v/>
      </c>
      <c r="J54" s="20" t="str">
        <f t="shared" si="2"/>
        <v/>
      </c>
      <c r="K54" s="20" t="str">
        <f t="shared" si="3"/>
        <v/>
      </c>
      <c r="L54" s="20" t="str">
        <f t="shared" si="4"/>
        <v/>
      </c>
      <c r="O54" s="20" t="str">
        <f t="shared" si="0"/>
        <v/>
      </c>
    </row>
    <row r="55" spans="3:19" x14ac:dyDescent="0.3">
      <c r="C55" s="19"/>
      <c r="D55" s="17"/>
      <c r="E55" s="20"/>
      <c r="F55" s="20"/>
      <c r="G55" s="134"/>
      <c r="I55" s="24" t="str">
        <f t="shared" si="1"/>
        <v/>
      </c>
      <c r="J55" s="20" t="str">
        <f t="shared" si="2"/>
        <v/>
      </c>
      <c r="K55" s="20" t="str">
        <f t="shared" si="3"/>
        <v/>
      </c>
      <c r="L55" s="20" t="str">
        <f t="shared" si="4"/>
        <v/>
      </c>
      <c r="O55" s="20" t="str">
        <f t="shared" si="0"/>
        <v/>
      </c>
    </row>
    <row r="56" spans="3:19" x14ac:dyDescent="0.3">
      <c r="C56" s="19"/>
      <c r="D56" s="17"/>
      <c r="E56" s="20"/>
      <c r="F56" s="20"/>
      <c r="G56" s="134"/>
      <c r="I56" s="24" t="str">
        <f t="shared" si="1"/>
        <v/>
      </c>
      <c r="J56" s="20" t="str">
        <f t="shared" si="2"/>
        <v/>
      </c>
      <c r="K56" s="20" t="str">
        <f t="shared" si="3"/>
        <v/>
      </c>
      <c r="L56" s="20" t="str">
        <f t="shared" si="4"/>
        <v/>
      </c>
      <c r="O56" s="20" t="str">
        <f t="shared" si="0"/>
        <v/>
      </c>
    </row>
    <row r="57" spans="3:19" x14ac:dyDescent="0.3">
      <c r="C57" s="19"/>
      <c r="D57" s="17"/>
      <c r="E57" s="20"/>
      <c r="F57" s="20"/>
      <c r="G57" s="134"/>
      <c r="I57" s="24" t="str">
        <f t="shared" si="1"/>
        <v/>
      </c>
      <c r="J57" s="20" t="str">
        <f t="shared" si="2"/>
        <v/>
      </c>
      <c r="K57" s="20" t="str">
        <f t="shared" si="3"/>
        <v/>
      </c>
      <c r="L57" s="20" t="str">
        <f t="shared" si="4"/>
        <v/>
      </c>
      <c r="O57" s="20" t="str">
        <f t="shared" si="0"/>
        <v/>
      </c>
    </row>
    <row r="58" spans="3:19" x14ac:dyDescent="0.3">
      <c r="C58" s="19"/>
      <c r="D58" s="17"/>
      <c r="E58" s="20"/>
      <c r="F58" s="20"/>
      <c r="G58" s="134"/>
      <c r="I58" s="24" t="str">
        <f t="shared" si="1"/>
        <v/>
      </c>
      <c r="J58" s="20" t="str">
        <f t="shared" si="2"/>
        <v/>
      </c>
      <c r="K58" s="20" t="str">
        <f t="shared" si="3"/>
        <v/>
      </c>
      <c r="L58" s="20" t="str">
        <f t="shared" si="4"/>
        <v/>
      </c>
      <c r="O58" s="20" t="str">
        <f t="shared" si="0"/>
        <v/>
      </c>
    </row>
    <row r="59" spans="3:19" x14ac:dyDescent="0.3">
      <c r="C59" s="19"/>
      <c r="D59" s="17"/>
      <c r="E59" s="20"/>
      <c r="F59" s="20"/>
      <c r="G59" s="134"/>
      <c r="I59" s="24" t="str">
        <f t="shared" si="1"/>
        <v/>
      </c>
      <c r="J59" s="20" t="str">
        <f t="shared" si="2"/>
        <v/>
      </c>
      <c r="K59" s="20" t="str">
        <f t="shared" si="3"/>
        <v/>
      </c>
      <c r="L59" s="20" t="str">
        <f t="shared" si="4"/>
        <v/>
      </c>
      <c r="O59" s="20" t="str">
        <f t="shared" si="0"/>
        <v/>
      </c>
    </row>
    <row r="60" spans="3:19" x14ac:dyDescent="0.3">
      <c r="C60" s="19"/>
      <c r="D60" s="17"/>
      <c r="E60" s="20"/>
      <c r="F60" s="20"/>
      <c r="G60" s="134"/>
      <c r="I60" s="24" t="str">
        <f t="shared" si="1"/>
        <v/>
      </c>
      <c r="J60" s="20" t="str">
        <f t="shared" si="2"/>
        <v/>
      </c>
      <c r="K60" s="20" t="str">
        <f t="shared" si="3"/>
        <v/>
      </c>
      <c r="L60" s="20" t="str">
        <f t="shared" si="4"/>
        <v/>
      </c>
      <c r="O60" s="20" t="str">
        <f t="shared" si="0"/>
        <v/>
      </c>
    </row>
    <row r="61" spans="3:19" x14ac:dyDescent="0.3">
      <c r="C61" s="19"/>
      <c r="D61" s="17"/>
      <c r="E61" s="20"/>
      <c r="F61" s="20"/>
      <c r="G61" s="134"/>
      <c r="I61" s="24" t="str">
        <f t="shared" si="1"/>
        <v/>
      </c>
      <c r="J61" s="20" t="str">
        <f t="shared" si="2"/>
        <v/>
      </c>
      <c r="K61" s="20" t="str">
        <f t="shared" si="3"/>
        <v/>
      </c>
      <c r="L61" s="20" t="str">
        <f t="shared" si="4"/>
        <v/>
      </c>
      <c r="O61" s="20" t="str">
        <f t="shared" si="0"/>
        <v/>
      </c>
    </row>
    <row r="62" spans="3:19" x14ac:dyDescent="0.3">
      <c r="C62" s="19"/>
      <c r="D62" s="17"/>
      <c r="E62" s="20"/>
      <c r="F62" s="20"/>
      <c r="G62" s="134"/>
      <c r="I62" s="24" t="str">
        <f t="shared" si="1"/>
        <v/>
      </c>
      <c r="J62" s="20" t="str">
        <f t="shared" si="2"/>
        <v/>
      </c>
      <c r="K62" s="20" t="str">
        <f t="shared" si="3"/>
        <v/>
      </c>
      <c r="L62" s="20" t="str">
        <f t="shared" si="4"/>
        <v/>
      </c>
      <c r="O62" s="20" t="str">
        <f t="shared" si="0"/>
        <v/>
      </c>
    </row>
    <row r="63" spans="3:19" x14ac:dyDescent="0.3">
      <c r="C63" s="19"/>
      <c r="D63" s="17"/>
      <c r="E63" s="20"/>
      <c r="F63" s="20"/>
      <c r="G63" s="134"/>
      <c r="I63" s="24" t="str">
        <f t="shared" si="1"/>
        <v/>
      </c>
      <c r="J63" s="20" t="str">
        <f t="shared" si="2"/>
        <v/>
      </c>
      <c r="K63" s="20" t="str">
        <f t="shared" si="3"/>
        <v/>
      </c>
      <c r="L63" s="20" t="str">
        <f t="shared" si="4"/>
        <v/>
      </c>
      <c r="O63" s="20" t="str">
        <f t="shared" si="0"/>
        <v/>
      </c>
    </row>
    <row r="64" spans="3:19" x14ac:dyDescent="0.3">
      <c r="C64" s="19"/>
      <c r="D64" s="17"/>
      <c r="E64" s="20"/>
      <c r="F64" s="20"/>
      <c r="G64" s="134"/>
      <c r="I64" s="24" t="str">
        <f t="shared" si="1"/>
        <v/>
      </c>
      <c r="J64" s="20" t="str">
        <f t="shared" si="2"/>
        <v/>
      </c>
      <c r="K64" s="20" t="str">
        <f t="shared" si="3"/>
        <v/>
      </c>
      <c r="L64" s="20" t="str">
        <f t="shared" si="4"/>
        <v/>
      </c>
      <c r="O64" s="20" t="str">
        <f t="shared" si="0"/>
        <v/>
      </c>
    </row>
    <row r="65" spans="3:15" x14ac:dyDescent="0.3">
      <c r="C65" s="19"/>
      <c r="D65" s="17"/>
      <c r="E65" s="20"/>
      <c r="F65" s="20"/>
      <c r="G65" s="134"/>
      <c r="I65" s="24" t="str">
        <f t="shared" si="1"/>
        <v/>
      </c>
      <c r="J65" s="20" t="str">
        <f t="shared" si="2"/>
        <v/>
      </c>
      <c r="K65" s="20" t="str">
        <f t="shared" si="3"/>
        <v/>
      </c>
      <c r="L65" s="20" t="str">
        <f t="shared" si="4"/>
        <v/>
      </c>
      <c r="O65" s="20" t="str">
        <f t="shared" si="0"/>
        <v/>
      </c>
    </row>
    <row r="66" spans="3:15" x14ac:dyDescent="0.3">
      <c r="C66" s="19"/>
      <c r="D66" s="17"/>
      <c r="E66" s="20"/>
      <c r="F66" s="20"/>
      <c r="G66" s="134"/>
      <c r="I66" s="24" t="str">
        <f t="shared" si="1"/>
        <v/>
      </c>
      <c r="J66" s="20" t="str">
        <f t="shared" si="2"/>
        <v/>
      </c>
      <c r="K66" s="20" t="str">
        <f t="shared" si="3"/>
        <v/>
      </c>
      <c r="L66" s="20" t="str">
        <f t="shared" si="4"/>
        <v/>
      </c>
      <c r="O66" s="20" t="str">
        <f t="shared" si="0"/>
        <v/>
      </c>
    </row>
    <row r="67" spans="3:15" x14ac:dyDescent="0.3">
      <c r="C67" s="19"/>
      <c r="D67" s="17"/>
      <c r="E67" s="20"/>
      <c r="F67" s="20"/>
      <c r="G67" s="134"/>
      <c r="I67" s="24" t="str">
        <f t="shared" si="1"/>
        <v/>
      </c>
      <c r="J67" s="20" t="str">
        <f t="shared" si="2"/>
        <v/>
      </c>
      <c r="K67" s="20" t="str">
        <f t="shared" si="3"/>
        <v/>
      </c>
      <c r="L67" s="20" t="str">
        <f t="shared" si="4"/>
        <v/>
      </c>
      <c r="O67" s="20" t="str">
        <f t="shared" si="0"/>
        <v/>
      </c>
    </row>
    <row r="68" spans="3:15" x14ac:dyDescent="0.3">
      <c r="C68" s="19"/>
      <c r="D68" s="17"/>
      <c r="E68" s="20"/>
      <c r="F68" s="20"/>
      <c r="G68" s="134"/>
      <c r="I68" s="24" t="str">
        <f t="shared" si="1"/>
        <v/>
      </c>
      <c r="J68" s="20" t="str">
        <f t="shared" si="2"/>
        <v/>
      </c>
      <c r="K68" s="20" t="str">
        <f t="shared" si="3"/>
        <v/>
      </c>
      <c r="L68" s="20" t="str">
        <f t="shared" si="4"/>
        <v/>
      </c>
      <c r="O68" s="20" t="str">
        <f t="shared" si="0"/>
        <v/>
      </c>
    </row>
    <row r="69" spans="3:15" x14ac:dyDescent="0.3">
      <c r="C69" s="19"/>
      <c r="D69" s="17"/>
      <c r="E69" s="20"/>
      <c r="F69" s="20"/>
      <c r="G69" s="134"/>
      <c r="I69" s="24" t="str">
        <f t="shared" si="1"/>
        <v/>
      </c>
      <c r="J69" s="20" t="str">
        <f t="shared" si="2"/>
        <v/>
      </c>
      <c r="K69" s="20" t="str">
        <f t="shared" si="3"/>
        <v/>
      </c>
      <c r="L69" s="20" t="str">
        <f t="shared" si="4"/>
        <v/>
      </c>
      <c r="O69" s="20" t="str">
        <f t="shared" si="0"/>
        <v/>
      </c>
    </row>
    <row r="70" spans="3:15" x14ac:dyDescent="0.3">
      <c r="C70" s="19"/>
      <c r="D70" s="17"/>
      <c r="E70" s="20"/>
      <c r="F70" s="20"/>
      <c r="G70" s="134"/>
      <c r="I70" s="24" t="str">
        <f t="shared" si="1"/>
        <v/>
      </c>
      <c r="J70" s="20" t="str">
        <f t="shared" si="2"/>
        <v/>
      </c>
      <c r="K70" s="20" t="str">
        <f t="shared" si="3"/>
        <v/>
      </c>
      <c r="L70" s="20" t="str">
        <f t="shared" si="4"/>
        <v/>
      </c>
      <c r="O70" s="20" t="str">
        <f t="shared" si="0"/>
        <v/>
      </c>
    </row>
    <row r="71" spans="3:15" x14ac:dyDescent="0.3">
      <c r="C71" s="19"/>
      <c r="D71" s="17"/>
      <c r="E71" s="20"/>
      <c r="F71" s="20"/>
      <c r="G71" s="134"/>
      <c r="I71" s="24" t="str">
        <f t="shared" si="1"/>
        <v/>
      </c>
      <c r="J71" s="20" t="str">
        <f t="shared" si="2"/>
        <v/>
      </c>
      <c r="K71" s="20" t="str">
        <f t="shared" si="3"/>
        <v/>
      </c>
      <c r="L71" s="20" t="str">
        <f t="shared" si="4"/>
        <v/>
      </c>
      <c r="O71" s="20" t="str">
        <f t="shared" si="0"/>
        <v/>
      </c>
    </row>
    <row r="72" spans="3:15" x14ac:dyDescent="0.3">
      <c r="C72" s="19"/>
      <c r="D72" s="17"/>
      <c r="E72" s="20"/>
      <c r="F72" s="20"/>
      <c r="G72" s="134"/>
      <c r="I72" s="24" t="str">
        <f t="shared" si="1"/>
        <v/>
      </c>
      <c r="J72" s="20" t="str">
        <f t="shared" si="2"/>
        <v/>
      </c>
      <c r="K72" s="20" t="str">
        <f t="shared" si="3"/>
        <v/>
      </c>
      <c r="L72" s="20" t="str">
        <f t="shared" si="4"/>
        <v/>
      </c>
      <c r="O72" s="20" t="str">
        <f t="shared" si="0"/>
        <v/>
      </c>
    </row>
    <row r="73" spans="3:15" x14ac:dyDescent="0.3">
      <c r="C73" s="19"/>
      <c r="D73" s="17"/>
      <c r="E73" s="20"/>
      <c r="F73" s="20"/>
      <c r="G73" s="134"/>
      <c r="I73" s="24" t="str">
        <f t="shared" si="1"/>
        <v/>
      </c>
      <c r="J73" s="20" t="str">
        <f t="shared" si="2"/>
        <v/>
      </c>
      <c r="K73" s="20" t="str">
        <f t="shared" si="3"/>
        <v/>
      </c>
      <c r="L73" s="20" t="str">
        <f t="shared" si="4"/>
        <v/>
      </c>
      <c r="O73" s="20" t="str">
        <f t="shared" si="0"/>
        <v/>
      </c>
    </row>
    <row r="74" spans="3:15" x14ac:dyDescent="0.3">
      <c r="C74" s="19"/>
      <c r="D74" s="17"/>
      <c r="E74" s="20"/>
      <c r="F74" s="20"/>
      <c r="G74" s="134"/>
      <c r="I74" s="24" t="str">
        <f t="shared" si="1"/>
        <v/>
      </c>
      <c r="J74" s="20" t="str">
        <f t="shared" si="2"/>
        <v/>
      </c>
      <c r="K74" s="20" t="str">
        <f t="shared" si="3"/>
        <v/>
      </c>
      <c r="L74" s="20" t="str">
        <f t="shared" si="4"/>
        <v/>
      </c>
      <c r="O74" s="20" t="str">
        <f t="shared" si="0"/>
        <v/>
      </c>
    </row>
    <row r="75" spans="3:15" x14ac:dyDescent="0.3">
      <c r="C75" s="19"/>
      <c r="D75" s="17"/>
      <c r="E75" s="20"/>
      <c r="F75" s="20"/>
      <c r="G75" s="134"/>
      <c r="I75" s="24" t="str">
        <f t="shared" si="1"/>
        <v/>
      </c>
      <c r="J75" s="20" t="str">
        <f t="shared" si="2"/>
        <v/>
      </c>
      <c r="K75" s="20" t="str">
        <f t="shared" si="3"/>
        <v/>
      </c>
      <c r="L75" s="20" t="str">
        <f t="shared" si="4"/>
        <v/>
      </c>
      <c r="O75" s="20" t="str">
        <f t="shared" si="0"/>
        <v/>
      </c>
    </row>
    <row r="76" spans="3:15" x14ac:dyDescent="0.3">
      <c r="C76" s="19"/>
      <c r="D76" s="17"/>
      <c r="E76" s="20"/>
      <c r="F76" s="20"/>
      <c r="G76" s="134"/>
      <c r="I76" s="24" t="str">
        <f t="shared" si="1"/>
        <v/>
      </c>
      <c r="J76" s="20" t="str">
        <f t="shared" si="2"/>
        <v/>
      </c>
      <c r="K76" s="20" t="str">
        <f t="shared" si="3"/>
        <v/>
      </c>
      <c r="L76" s="20" t="str">
        <f t="shared" si="4"/>
        <v/>
      </c>
      <c r="O76" s="20" t="str">
        <f t="shared" si="0"/>
        <v/>
      </c>
    </row>
    <row r="77" spans="3:15" x14ac:dyDescent="0.3">
      <c r="C77" s="19"/>
      <c r="D77" s="17"/>
      <c r="E77" s="20"/>
      <c r="F77" s="20"/>
      <c r="G77" s="134"/>
      <c r="I77" s="24" t="str">
        <f t="shared" si="1"/>
        <v/>
      </c>
      <c r="J77" s="20" t="str">
        <f t="shared" si="2"/>
        <v/>
      </c>
      <c r="K77" s="20" t="str">
        <f t="shared" si="3"/>
        <v/>
      </c>
      <c r="L77" s="20" t="str">
        <f t="shared" si="4"/>
        <v/>
      </c>
      <c r="O77" s="20" t="str">
        <f t="shared" si="0"/>
        <v/>
      </c>
    </row>
    <row r="78" spans="3:15" x14ac:dyDescent="0.3">
      <c r="C78" s="19"/>
      <c r="D78" s="17"/>
      <c r="E78" s="20"/>
      <c r="F78" s="20"/>
      <c r="G78" s="134"/>
      <c r="I78" s="24" t="str">
        <f t="shared" si="1"/>
        <v/>
      </c>
      <c r="J78" s="20" t="str">
        <f t="shared" si="2"/>
        <v/>
      </c>
      <c r="K78" s="20" t="str">
        <f t="shared" si="3"/>
        <v/>
      </c>
      <c r="L78" s="20" t="str">
        <f t="shared" si="4"/>
        <v/>
      </c>
      <c r="O78" s="20" t="str">
        <f t="shared" si="0"/>
        <v/>
      </c>
    </row>
    <row r="79" spans="3:15" x14ac:dyDescent="0.3">
      <c r="C79" s="19"/>
      <c r="D79" s="17"/>
      <c r="E79" s="20"/>
      <c r="F79" s="20"/>
      <c r="G79" s="134"/>
      <c r="I79" s="24" t="str">
        <f t="shared" si="1"/>
        <v/>
      </c>
      <c r="J79" s="20" t="str">
        <f t="shared" si="2"/>
        <v/>
      </c>
      <c r="K79" s="20" t="str">
        <f t="shared" si="3"/>
        <v/>
      </c>
      <c r="L79" s="20" t="str">
        <f t="shared" si="4"/>
        <v/>
      </c>
      <c r="O79" s="20" t="str">
        <f t="shared" si="0"/>
        <v/>
      </c>
    </row>
    <row r="80" spans="3:15" x14ac:dyDescent="0.3">
      <c r="C80" s="19"/>
      <c r="D80" s="17"/>
      <c r="E80" s="20"/>
      <c r="F80" s="20"/>
      <c r="G80" s="134"/>
      <c r="I80" s="24" t="str">
        <f t="shared" si="1"/>
        <v/>
      </c>
      <c r="J80" s="20" t="str">
        <f t="shared" si="2"/>
        <v/>
      </c>
      <c r="K80" s="20" t="str">
        <f t="shared" si="3"/>
        <v/>
      </c>
      <c r="L80" s="20" t="str">
        <f t="shared" si="4"/>
        <v/>
      </c>
      <c r="O80" s="20" t="str">
        <f t="shared" si="0"/>
        <v/>
      </c>
    </row>
    <row r="81" spans="3:15" x14ac:dyDescent="0.3">
      <c r="C81" s="19"/>
      <c r="D81" s="17"/>
      <c r="E81" s="20"/>
      <c r="F81" s="20"/>
      <c r="G81" s="134"/>
      <c r="I81" s="24" t="str">
        <f t="shared" si="1"/>
        <v/>
      </c>
      <c r="J81" s="20" t="str">
        <f t="shared" si="2"/>
        <v/>
      </c>
      <c r="K81" s="20" t="str">
        <f t="shared" si="3"/>
        <v/>
      </c>
      <c r="L81" s="20" t="str">
        <f t="shared" si="4"/>
        <v/>
      </c>
      <c r="O81" s="20" t="str">
        <f t="shared" si="0"/>
        <v/>
      </c>
    </row>
    <row r="82" spans="3:15" x14ac:dyDescent="0.3">
      <c r="C82" s="19"/>
      <c r="D82" s="17"/>
      <c r="E82" s="20"/>
      <c r="F82" s="20"/>
      <c r="G82" s="134"/>
      <c r="I82" s="24" t="str">
        <f t="shared" si="1"/>
        <v/>
      </c>
      <c r="J82" s="20" t="str">
        <f t="shared" si="2"/>
        <v/>
      </c>
      <c r="K82" s="20" t="str">
        <f t="shared" si="3"/>
        <v/>
      </c>
      <c r="L82" s="20" t="str">
        <f t="shared" si="4"/>
        <v/>
      </c>
      <c r="O82" s="20" t="str">
        <f t="shared" si="0"/>
        <v/>
      </c>
    </row>
    <row r="83" spans="3:15" x14ac:dyDescent="0.3">
      <c r="C83" s="19"/>
      <c r="D83" s="17"/>
      <c r="E83" s="20"/>
      <c r="F83" s="20"/>
      <c r="G83" s="134"/>
      <c r="I83" s="24" t="str">
        <f t="shared" si="1"/>
        <v/>
      </c>
      <c r="J83" s="20" t="str">
        <f t="shared" si="2"/>
        <v/>
      </c>
      <c r="K83" s="20" t="str">
        <f t="shared" si="3"/>
        <v/>
      </c>
      <c r="L83" s="20" t="str">
        <f t="shared" si="4"/>
        <v/>
      </c>
      <c r="O83" s="20" t="str">
        <f t="shared" si="0"/>
        <v/>
      </c>
    </row>
    <row r="84" spans="3:15" x14ac:dyDescent="0.3">
      <c r="C84" s="19"/>
      <c r="D84" s="17"/>
      <c r="E84" s="20"/>
      <c r="F84" s="20"/>
      <c r="G84" s="134"/>
      <c r="I84" s="24" t="str">
        <f t="shared" si="1"/>
        <v/>
      </c>
      <c r="J84" s="20" t="str">
        <f t="shared" si="2"/>
        <v/>
      </c>
      <c r="K84" s="20" t="str">
        <f t="shared" si="3"/>
        <v/>
      </c>
      <c r="L84" s="20" t="str">
        <f t="shared" si="4"/>
        <v/>
      </c>
      <c r="O84" s="20" t="str">
        <f t="shared" si="0"/>
        <v/>
      </c>
    </row>
    <row r="85" spans="3:15" x14ac:dyDescent="0.3">
      <c r="C85" s="19"/>
      <c r="D85" s="17"/>
      <c r="E85" s="20"/>
      <c r="F85" s="20"/>
      <c r="G85" s="134"/>
      <c r="I85" s="24" t="str">
        <f t="shared" si="1"/>
        <v/>
      </c>
      <c r="J85" s="20" t="str">
        <f t="shared" si="2"/>
        <v/>
      </c>
      <c r="K85" s="20" t="str">
        <f t="shared" si="3"/>
        <v/>
      </c>
      <c r="L85" s="20" t="str">
        <f t="shared" si="4"/>
        <v/>
      </c>
      <c r="O85" s="20" t="str">
        <f t="shared" si="0"/>
        <v/>
      </c>
    </row>
    <row r="86" spans="3:15" x14ac:dyDescent="0.3">
      <c r="C86" s="19"/>
      <c r="D86" s="17"/>
      <c r="E86" s="20"/>
      <c r="F86" s="20"/>
      <c r="G86" s="134"/>
      <c r="I86" s="24" t="str">
        <f t="shared" si="1"/>
        <v/>
      </c>
      <c r="J86" s="20" t="str">
        <f t="shared" si="2"/>
        <v/>
      </c>
      <c r="K86" s="20" t="str">
        <f t="shared" si="3"/>
        <v/>
      </c>
      <c r="L86" s="20" t="str">
        <f t="shared" si="4"/>
        <v/>
      </c>
      <c r="O86" s="20" t="str">
        <f t="shared" si="0"/>
        <v/>
      </c>
    </row>
    <row r="87" spans="3:15" x14ac:dyDescent="0.3">
      <c r="C87" s="19"/>
      <c r="D87" s="17"/>
      <c r="E87" s="20"/>
      <c r="F87" s="20"/>
      <c r="G87" s="134"/>
      <c r="I87" s="24" t="str">
        <f t="shared" si="1"/>
        <v/>
      </c>
      <c r="J87" s="20" t="str">
        <f t="shared" si="2"/>
        <v/>
      </c>
      <c r="K87" s="20" t="str">
        <f t="shared" si="3"/>
        <v/>
      </c>
      <c r="L87" s="20" t="str">
        <f t="shared" si="4"/>
        <v/>
      </c>
      <c r="O87" s="20" t="str">
        <f t="shared" si="0"/>
        <v/>
      </c>
    </row>
    <row r="88" spans="3:15" x14ac:dyDescent="0.3">
      <c r="C88" s="19"/>
      <c r="D88" s="17"/>
      <c r="E88" s="20"/>
      <c r="F88" s="20"/>
      <c r="G88" s="134"/>
      <c r="I88" s="24" t="str">
        <f t="shared" ref="I88:I151" si="6">IF(C88="","",$C$6)</f>
        <v/>
      </c>
      <c r="J88" s="20" t="str">
        <f t="shared" ref="J88:J151" si="7">IF(D88="","",MONTH($D$17)&amp;"-"&amp;YEAR($D$17))</f>
        <v/>
      </c>
      <c r="K88" s="20" t="str">
        <f t="shared" ref="K88:K151" si="8">IF(D88="","",IF($D$15="ENTRADA",G88,0))</f>
        <v/>
      </c>
      <c r="L88" s="20" t="str">
        <f t="shared" ref="L88:L151" si="9">IF(D88="","",IF($D$15="DEVOLUCION",G88,0))</f>
        <v/>
      </c>
      <c r="O88" s="20" t="str">
        <f t="shared" ref="O88:O151" si="10">IF(D88="","",IF(OR($D$9="ID_solicitud",$D$9=0,G88&lt;=0),0,IF(AND(G88="",D88=""),1,IF(AND(D88="",G88&lt;&gt;""),0,IF(AND(D88&lt;&gt;"",G88=""),0,IF(AND((G88-G88)&gt;=0,G88&lt;&gt;""),1,0))))))</f>
        <v/>
      </c>
    </row>
    <row r="89" spans="3:15" x14ac:dyDescent="0.3">
      <c r="C89" s="19"/>
      <c r="D89" s="17"/>
      <c r="E89" s="20"/>
      <c r="F89" s="20"/>
      <c r="G89" s="134"/>
      <c r="I89" s="24" t="str">
        <f t="shared" si="6"/>
        <v/>
      </c>
      <c r="J89" s="20" t="str">
        <f t="shared" si="7"/>
        <v/>
      </c>
      <c r="K89" s="20" t="str">
        <f t="shared" si="8"/>
        <v/>
      </c>
      <c r="L89" s="20" t="str">
        <f t="shared" si="9"/>
        <v/>
      </c>
      <c r="O89" s="20" t="str">
        <f t="shared" si="10"/>
        <v/>
      </c>
    </row>
    <row r="90" spans="3:15" x14ac:dyDescent="0.3">
      <c r="C90" s="19"/>
      <c r="D90" s="17"/>
      <c r="E90" s="20"/>
      <c r="F90" s="20"/>
      <c r="G90" s="134"/>
      <c r="I90" s="24" t="str">
        <f t="shared" si="6"/>
        <v/>
      </c>
      <c r="J90" s="20" t="str">
        <f t="shared" si="7"/>
        <v/>
      </c>
      <c r="K90" s="20" t="str">
        <f t="shared" si="8"/>
        <v/>
      </c>
      <c r="L90" s="20" t="str">
        <f t="shared" si="9"/>
        <v/>
      </c>
      <c r="O90" s="20" t="str">
        <f t="shared" si="10"/>
        <v/>
      </c>
    </row>
    <row r="91" spans="3:15" x14ac:dyDescent="0.3">
      <c r="C91" s="19"/>
      <c r="D91" s="17"/>
      <c r="E91" s="20"/>
      <c r="F91" s="20"/>
      <c r="G91" s="134"/>
      <c r="I91" s="24" t="str">
        <f t="shared" si="6"/>
        <v/>
      </c>
      <c r="J91" s="20" t="str">
        <f t="shared" si="7"/>
        <v/>
      </c>
      <c r="K91" s="20" t="str">
        <f t="shared" si="8"/>
        <v/>
      </c>
      <c r="L91" s="20" t="str">
        <f t="shared" si="9"/>
        <v/>
      </c>
      <c r="O91" s="20" t="str">
        <f t="shared" si="10"/>
        <v/>
      </c>
    </row>
    <row r="92" spans="3:15" x14ac:dyDescent="0.3">
      <c r="C92" s="19"/>
      <c r="D92" s="17"/>
      <c r="E92" s="20"/>
      <c r="F92" s="20"/>
      <c r="G92" s="134"/>
      <c r="I92" s="24" t="str">
        <f t="shared" si="6"/>
        <v/>
      </c>
      <c r="J92" s="20" t="str">
        <f t="shared" si="7"/>
        <v/>
      </c>
      <c r="K92" s="20" t="str">
        <f t="shared" si="8"/>
        <v/>
      </c>
      <c r="L92" s="20" t="str">
        <f t="shared" si="9"/>
        <v/>
      </c>
      <c r="O92" s="20" t="str">
        <f t="shared" si="10"/>
        <v/>
      </c>
    </row>
    <row r="93" spans="3:15" x14ac:dyDescent="0.3">
      <c r="C93" s="19"/>
      <c r="D93" s="17"/>
      <c r="E93" s="20"/>
      <c r="F93" s="20"/>
      <c r="G93" s="134"/>
      <c r="I93" s="24" t="str">
        <f t="shared" si="6"/>
        <v/>
      </c>
      <c r="J93" s="20" t="str">
        <f t="shared" si="7"/>
        <v/>
      </c>
      <c r="K93" s="20" t="str">
        <f t="shared" si="8"/>
        <v/>
      </c>
      <c r="L93" s="20" t="str">
        <f t="shared" si="9"/>
        <v/>
      </c>
      <c r="O93" s="20" t="str">
        <f t="shared" si="10"/>
        <v/>
      </c>
    </row>
    <row r="94" spans="3:15" x14ac:dyDescent="0.3">
      <c r="C94" s="19"/>
      <c r="D94" s="17"/>
      <c r="E94" s="20"/>
      <c r="F94" s="20"/>
      <c r="G94" s="134"/>
      <c r="I94" s="24" t="str">
        <f t="shared" si="6"/>
        <v/>
      </c>
      <c r="J94" s="20" t="str">
        <f t="shared" si="7"/>
        <v/>
      </c>
      <c r="K94" s="20" t="str">
        <f t="shared" si="8"/>
        <v/>
      </c>
      <c r="L94" s="20" t="str">
        <f t="shared" si="9"/>
        <v/>
      </c>
      <c r="O94" s="20" t="str">
        <f t="shared" si="10"/>
        <v/>
      </c>
    </row>
    <row r="95" spans="3:15" x14ac:dyDescent="0.3">
      <c r="C95" s="19"/>
      <c r="D95" s="17"/>
      <c r="E95" s="20"/>
      <c r="F95" s="20"/>
      <c r="G95" s="134"/>
      <c r="I95" s="24" t="str">
        <f t="shared" si="6"/>
        <v/>
      </c>
      <c r="J95" s="20" t="str">
        <f t="shared" si="7"/>
        <v/>
      </c>
      <c r="K95" s="20" t="str">
        <f t="shared" si="8"/>
        <v/>
      </c>
      <c r="L95" s="20" t="str">
        <f t="shared" si="9"/>
        <v/>
      </c>
      <c r="O95" s="20" t="str">
        <f t="shared" si="10"/>
        <v/>
      </c>
    </row>
    <row r="96" spans="3:15" x14ac:dyDescent="0.3">
      <c r="C96" s="19"/>
      <c r="D96" s="17"/>
      <c r="E96" s="20"/>
      <c r="F96" s="20"/>
      <c r="G96" s="134"/>
      <c r="I96" s="24" t="str">
        <f t="shared" si="6"/>
        <v/>
      </c>
      <c r="J96" s="20" t="str">
        <f t="shared" si="7"/>
        <v/>
      </c>
      <c r="K96" s="20" t="str">
        <f t="shared" si="8"/>
        <v/>
      </c>
      <c r="L96" s="20" t="str">
        <f t="shared" si="9"/>
        <v/>
      </c>
      <c r="O96" s="20" t="str">
        <f t="shared" si="10"/>
        <v/>
      </c>
    </row>
    <row r="97" spans="3:15" x14ac:dyDescent="0.3">
      <c r="C97" s="19"/>
      <c r="D97" s="17"/>
      <c r="E97" s="20"/>
      <c r="F97" s="20"/>
      <c r="G97" s="134"/>
      <c r="I97" s="24" t="str">
        <f t="shared" si="6"/>
        <v/>
      </c>
      <c r="J97" s="20" t="str">
        <f t="shared" si="7"/>
        <v/>
      </c>
      <c r="K97" s="20" t="str">
        <f t="shared" si="8"/>
        <v/>
      </c>
      <c r="L97" s="20" t="str">
        <f t="shared" si="9"/>
        <v/>
      </c>
      <c r="O97" s="20" t="str">
        <f t="shared" si="10"/>
        <v/>
      </c>
    </row>
    <row r="98" spans="3:15" x14ac:dyDescent="0.3">
      <c r="C98" s="19"/>
      <c r="D98" s="17"/>
      <c r="E98" s="20"/>
      <c r="F98" s="20"/>
      <c r="G98" s="134"/>
      <c r="I98" s="24" t="str">
        <f t="shared" si="6"/>
        <v/>
      </c>
      <c r="J98" s="20" t="str">
        <f t="shared" si="7"/>
        <v/>
      </c>
      <c r="K98" s="20" t="str">
        <f t="shared" si="8"/>
        <v/>
      </c>
      <c r="L98" s="20" t="str">
        <f t="shared" si="9"/>
        <v/>
      </c>
      <c r="O98" s="20" t="str">
        <f t="shared" si="10"/>
        <v/>
      </c>
    </row>
    <row r="99" spans="3:15" x14ac:dyDescent="0.3">
      <c r="C99" s="19"/>
      <c r="D99" s="17"/>
      <c r="E99" s="20"/>
      <c r="F99" s="20"/>
      <c r="G99" s="134"/>
      <c r="I99" s="24" t="str">
        <f t="shared" si="6"/>
        <v/>
      </c>
      <c r="J99" s="20" t="str">
        <f t="shared" si="7"/>
        <v/>
      </c>
      <c r="K99" s="20" t="str">
        <f t="shared" si="8"/>
        <v/>
      </c>
      <c r="L99" s="20" t="str">
        <f t="shared" si="9"/>
        <v/>
      </c>
      <c r="O99" s="20" t="str">
        <f t="shared" si="10"/>
        <v/>
      </c>
    </row>
    <row r="100" spans="3:15" x14ac:dyDescent="0.3">
      <c r="C100" s="19"/>
      <c r="D100" s="17"/>
      <c r="E100" s="20"/>
      <c r="F100" s="20"/>
      <c r="G100" s="134"/>
      <c r="I100" s="24" t="str">
        <f t="shared" si="6"/>
        <v/>
      </c>
      <c r="J100" s="20" t="str">
        <f t="shared" si="7"/>
        <v/>
      </c>
      <c r="K100" s="20" t="str">
        <f t="shared" si="8"/>
        <v/>
      </c>
      <c r="L100" s="20" t="str">
        <f t="shared" si="9"/>
        <v/>
      </c>
      <c r="O100" s="20" t="str">
        <f t="shared" si="10"/>
        <v/>
      </c>
    </row>
    <row r="101" spans="3:15" x14ac:dyDescent="0.3">
      <c r="C101" s="19"/>
      <c r="D101" s="17"/>
      <c r="E101" s="20"/>
      <c r="F101" s="20"/>
      <c r="G101" s="134"/>
      <c r="I101" s="24" t="str">
        <f t="shared" si="6"/>
        <v/>
      </c>
      <c r="J101" s="20" t="str">
        <f t="shared" si="7"/>
        <v/>
      </c>
      <c r="K101" s="20" t="str">
        <f t="shared" si="8"/>
        <v/>
      </c>
      <c r="L101" s="20" t="str">
        <f t="shared" si="9"/>
        <v/>
      </c>
      <c r="O101" s="20" t="str">
        <f t="shared" si="10"/>
        <v/>
      </c>
    </row>
    <row r="102" spans="3:15" x14ac:dyDescent="0.3">
      <c r="C102" s="19"/>
      <c r="D102" s="17"/>
      <c r="E102" s="20"/>
      <c r="F102" s="20"/>
      <c r="G102" s="134"/>
      <c r="I102" s="24" t="str">
        <f t="shared" si="6"/>
        <v/>
      </c>
      <c r="J102" s="20" t="str">
        <f t="shared" si="7"/>
        <v/>
      </c>
      <c r="K102" s="20" t="str">
        <f t="shared" si="8"/>
        <v/>
      </c>
      <c r="L102" s="20" t="str">
        <f t="shared" si="9"/>
        <v/>
      </c>
      <c r="O102" s="20" t="str">
        <f t="shared" si="10"/>
        <v/>
      </c>
    </row>
    <row r="103" spans="3:15" x14ac:dyDescent="0.3">
      <c r="C103" s="19"/>
      <c r="D103" s="17"/>
      <c r="E103" s="20"/>
      <c r="F103" s="20"/>
      <c r="G103" s="134"/>
      <c r="I103" s="24" t="str">
        <f t="shared" si="6"/>
        <v/>
      </c>
      <c r="J103" s="20" t="str">
        <f t="shared" si="7"/>
        <v/>
      </c>
      <c r="K103" s="20" t="str">
        <f t="shared" si="8"/>
        <v/>
      </c>
      <c r="L103" s="20" t="str">
        <f t="shared" si="9"/>
        <v/>
      </c>
      <c r="O103" s="20" t="str">
        <f t="shared" si="10"/>
        <v/>
      </c>
    </row>
    <row r="104" spans="3:15" x14ac:dyDescent="0.3">
      <c r="C104" s="19"/>
      <c r="D104" s="17"/>
      <c r="E104" s="20"/>
      <c r="F104" s="20"/>
      <c r="G104" s="134"/>
      <c r="I104" s="24" t="str">
        <f t="shared" si="6"/>
        <v/>
      </c>
      <c r="J104" s="20" t="str">
        <f t="shared" si="7"/>
        <v/>
      </c>
      <c r="K104" s="20" t="str">
        <f t="shared" si="8"/>
        <v/>
      </c>
      <c r="L104" s="20" t="str">
        <f t="shared" si="9"/>
        <v/>
      </c>
      <c r="O104" s="20" t="str">
        <f t="shared" si="10"/>
        <v/>
      </c>
    </row>
    <row r="105" spans="3:15" x14ac:dyDescent="0.3">
      <c r="C105" s="19"/>
      <c r="D105" s="17"/>
      <c r="E105" s="20"/>
      <c r="F105" s="20"/>
      <c r="G105" s="134"/>
      <c r="I105" s="24" t="str">
        <f t="shared" si="6"/>
        <v/>
      </c>
      <c r="J105" s="20" t="str">
        <f t="shared" si="7"/>
        <v/>
      </c>
      <c r="K105" s="20" t="str">
        <f t="shared" si="8"/>
        <v/>
      </c>
      <c r="L105" s="20" t="str">
        <f t="shared" si="9"/>
        <v/>
      </c>
      <c r="O105" s="20" t="str">
        <f t="shared" si="10"/>
        <v/>
      </c>
    </row>
    <row r="106" spans="3:15" x14ac:dyDescent="0.3">
      <c r="C106" s="19"/>
      <c r="D106" s="17"/>
      <c r="E106" s="20"/>
      <c r="F106" s="20"/>
      <c r="G106" s="134"/>
      <c r="I106" s="24" t="str">
        <f t="shared" si="6"/>
        <v/>
      </c>
      <c r="J106" s="20" t="str">
        <f t="shared" si="7"/>
        <v/>
      </c>
      <c r="K106" s="20" t="str">
        <f t="shared" si="8"/>
        <v/>
      </c>
      <c r="L106" s="20" t="str">
        <f t="shared" si="9"/>
        <v/>
      </c>
      <c r="O106" s="20" t="str">
        <f t="shared" si="10"/>
        <v/>
      </c>
    </row>
    <row r="107" spans="3:15" x14ac:dyDescent="0.3">
      <c r="C107" s="19"/>
      <c r="D107" s="17"/>
      <c r="E107" s="20"/>
      <c r="F107" s="20"/>
      <c r="G107" s="134"/>
      <c r="I107" s="24" t="str">
        <f t="shared" si="6"/>
        <v/>
      </c>
      <c r="J107" s="20" t="str">
        <f t="shared" si="7"/>
        <v/>
      </c>
      <c r="K107" s="20" t="str">
        <f t="shared" si="8"/>
        <v/>
      </c>
      <c r="L107" s="20" t="str">
        <f t="shared" si="9"/>
        <v/>
      </c>
      <c r="O107" s="20" t="str">
        <f t="shared" si="10"/>
        <v/>
      </c>
    </row>
    <row r="108" spans="3:15" x14ac:dyDescent="0.3">
      <c r="C108" s="19"/>
      <c r="D108" s="17"/>
      <c r="E108" s="20"/>
      <c r="F108" s="20"/>
      <c r="G108" s="134"/>
      <c r="I108" s="24" t="str">
        <f t="shared" si="6"/>
        <v/>
      </c>
      <c r="J108" s="20" t="str">
        <f t="shared" si="7"/>
        <v/>
      </c>
      <c r="K108" s="20" t="str">
        <f t="shared" si="8"/>
        <v/>
      </c>
      <c r="L108" s="20" t="str">
        <f t="shared" si="9"/>
        <v/>
      </c>
      <c r="O108" s="20" t="str">
        <f t="shared" si="10"/>
        <v/>
      </c>
    </row>
    <row r="109" spans="3:15" x14ac:dyDescent="0.3">
      <c r="C109" s="19"/>
      <c r="D109" s="17"/>
      <c r="E109" s="20"/>
      <c r="F109" s="20"/>
      <c r="G109" s="134"/>
      <c r="I109" s="24" t="str">
        <f t="shared" si="6"/>
        <v/>
      </c>
      <c r="J109" s="20" t="str">
        <f t="shared" si="7"/>
        <v/>
      </c>
      <c r="K109" s="20" t="str">
        <f t="shared" si="8"/>
        <v/>
      </c>
      <c r="L109" s="20" t="str">
        <f t="shared" si="9"/>
        <v/>
      </c>
      <c r="O109" s="20" t="str">
        <f t="shared" si="10"/>
        <v/>
      </c>
    </row>
    <row r="110" spans="3:15" x14ac:dyDescent="0.3">
      <c r="C110" s="19"/>
      <c r="D110" s="17"/>
      <c r="E110" s="20"/>
      <c r="F110" s="20"/>
      <c r="G110" s="134"/>
      <c r="I110" s="24" t="str">
        <f t="shared" si="6"/>
        <v/>
      </c>
      <c r="J110" s="20" t="str">
        <f t="shared" si="7"/>
        <v/>
      </c>
      <c r="K110" s="20" t="str">
        <f t="shared" si="8"/>
        <v/>
      </c>
      <c r="L110" s="20" t="str">
        <f t="shared" si="9"/>
        <v/>
      </c>
      <c r="O110" s="20" t="str">
        <f t="shared" si="10"/>
        <v/>
      </c>
    </row>
    <row r="111" spans="3:15" x14ac:dyDescent="0.3">
      <c r="C111" s="19"/>
      <c r="D111" s="17"/>
      <c r="E111" s="20"/>
      <c r="F111" s="20"/>
      <c r="G111" s="134"/>
      <c r="I111" s="24" t="str">
        <f t="shared" si="6"/>
        <v/>
      </c>
      <c r="J111" s="20" t="str">
        <f t="shared" si="7"/>
        <v/>
      </c>
      <c r="K111" s="20" t="str">
        <f t="shared" si="8"/>
        <v/>
      </c>
      <c r="L111" s="20" t="str">
        <f t="shared" si="9"/>
        <v/>
      </c>
      <c r="O111" s="20" t="str">
        <f t="shared" si="10"/>
        <v/>
      </c>
    </row>
    <row r="112" spans="3:15" x14ac:dyDescent="0.3">
      <c r="C112" s="19"/>
      <c r="D112" s="17"/>
      <c r="E112" s="20"/>
      <c r="F112" s="20"/>
      <c r="G112" s="134"/>
      <c r="I112" s="24" t="str">
        <f t="shared" si="6"/>
        <v/>
      </c>
      <c r="J112" s="20" t="str">
        <f t="shared" si="7"/>
        <v/>
      </c>
      <c r="K112" s="20" t="str">
        <f t="shared" si="8"/>
        <v/>
      </c>
      <c r="L112" s="20" t="str">
        <f t="shared" si="9"/>
        <v/>
      </c>
      <c r="O112" s="20" t="str">
        <f t="shared" si="10"/>
        <v/>
      </c>
    </row>
    <row r="113" spans="3:15" x14ac:dyDescent="0.3">
      <c r="C113" s="19"/>
      <c r="D113" s="17"/>
      <c r="E113" s="20"/>
      <c r="F113" s="20"/>
      <c r="G113" s="134"/>
      <c r="I113" s="24" t="str">
        <f t="shared" si="6"/>
        <v/>
      </c>
      <c r="J113" s="20" t="str">
        <f t="shared" si="7"/>
        <v/>
      </c>
      <c r="K113" s="20" t="str">
        <f t="shared" si="8"/>
        <v/>
      </c>
      <c r="L113" s="20" t="str">
        <f t="shared" si="9"/>
        <v/>
      </c>
      <c r="O113" s="20" t="str">
        <f t="shared" si="10"/>
        <v/>
      </c>
    </row>
    <row r="114" spans="3:15" x14ac:dyDescent="0.3">
      <c r="C114" s="19"/>
      <c r="D114" s="17"/>
      <c r="E114" s="20"/>
      <c r="F114" s="20"/>
      <c r="G114" s="134"/>
      <c r="I114" s="24" t="str">
        <f t="shared" si="6"/>
        <v/>
      </c>
      <c r="J114" s="20" t="str">
        <f t="shared" si="7"/>
        <v/>
      </c>
      <c r="K114" s="20" t="str">
        <f t="shared" si="8"/>
        <v/>
      </c>
      <c r="L114" s="20" t="str">
        <f t="shared" si="9"/>
        <v/>
      </c>
      <c r="O114" s="20" t="str">
        <f t="shared" si="10"/>
        <v/>
      </c>
    </row>
    <row r="115" spans="3:15" x14ac:dyDescent="0.3">
      <c r="C115" s="19"/>
      <c r="D115" s="17"/>
      <c r="E115" s="20"/>
      <c r="F115" s="20"/>
      <c r="G115" s="134"/>
      <c r="I115" s="24" t="str">
        <f t="shared" si="6"/>
        <v/>
      </c>
      <c r="J115" s="20" t="str">
        <f t="shared" si="7"/>
        <v/>
      </c>
      <c r="K115" s="20" t="str">
        <f t="shared" si="8"/>
        <v/>
      </c>
      <c r="L115" s="20" t="str">
        <f t="shared" si="9"/>
        <v/>
      </c>
      <c r="O115" s="20" t="str">
        <f t="shared" si="10"/>
        <v/>
      </c>
    </row>
    <row r="116" spans="3:15" x14ac:dyDescent="0.3">
      <c r="C116" s="19"/>
      <c r="D116" s="17"/>
      <c r="E116" s="20"/>
      <c r="F116" s="20"/>
      <c r="G116" s="134"/>
      <c r="I116" s="24" t="str">
        <f t="shared" si="6"/>
        <v/>
      </c>
      <c r="J116" s="20" t="str">
        <f t="shared" si="7"/>
        <v/>
      </c>
      <c r="K116" s="20" t="str">
        <f t="shared" si="8"/>
        <v/>
      </c>
      <c r="L116" s="20" t="str">
        <f t="shared" si="9"/>
        <v/>
      </c>
      <c r="O116" s="20" t="str">
        <f t="shared" si="10"/>
        <v/>
      </c>
    </row>
    <row r="117" spans="3:15" x14ac:dyDescent="0.3">
      <c r="C117" s="19"/>
      <c r="D117" s="17"/>
      <c r="E117" s="20"/>
      <c r="F117" s="20"/>
      <c r="G117" s="134"/>
      <c r="I117" s="24" t="str">
        <f t="shared" si="6"/>
        <v/>
      </c>
      <c r="J117" s="20" t="str">
        <f t="shared" si="7"/>
        <v/>
      </c>
      <c r="K117" s="20" t="str">
        <f t="shared" si="8"/>
        <v/>
      </c>
      <c r="L117" s="20" t="str">
        <f t="shared" si="9"/>
        <v/>
      </c>
      <c r="O117" s="20" t="str">
        <f t="shared" si="10"/>
        <v/>
      </c>
    </row>
    <row r="118" spans="3:15" x14ac:dyDescent="0.3">
      <c r="C118" s="19"/>
      <c r="D118" s="17"/>
      <c r="E118" s="20"/>
      <c r="F118" s="20"/>
      <c r="G118" s="134"/>
      <c r="I118" s="24" t="str">
        <f t="shared" si="6"/>
        <v/>
      </c>
      <c r="J118" s="20" t="str">
        <f t="shared" si="7"/>
        <v/>
      </c>
      <c r="K118" s="20" t="str">
        <f t="shared" si="8"/>
        <v/>
      </c>
      <c r="L118" s="20" t="str">
        <f t="shared" si="9"/>
        <v/>
      </c>
      <c r="O118" s="20" t="str">
        <f t="shared" si="10"/>
        <v/>
      </c>
    </row>
    <row r="119" spans="3:15" x14ac:dyDescent="0.3">
      <c r="C119" s="19"/>
      <c r="D119" s="17"/>
      <c r="E119" s="20"/>
      <c r="F119" s="20"/>
      <c r="G119" s="134"/>
      <c r="I119" s="24" t="str">
        <f t="shared" si="6"/>
        <v/>
      </c>
      <c r="J119" s="20" t="str">
        <f t="shared" si="7"/>
        <v/>
      </c>
      <c r="K119" s="20" t="str">
        <f t="shared" si="8"/>
        <v/>
      </c>
      <c r="L119" s="20" t="str">
        <f t="shared" si="9"/>
        <v/>
      </c>
      <c r="O119" s="20" t="str">
        <f t="shared" si="10"/>
        <v/>
      </c>
    </row>
    <row r="120" spans="3:15" x14ac:dyDescent="0.3">
      <c r="C120" s="19"/>
      <c r="D120" s="17"/>
      <c r="E120" s="20"/>
      <c r="F120" s="20"/>
      <c r="G120" s="134"/>
      <c r="I120" s="24" t="str">
        <f t="shared" si="6"/>
        <v/>
      </c>
      <c r="J120" s="20" t="str">
        <f t="shared" si="7"/>
        <v/>
      </c>
      <c r="K120" s="20" t="str">
        <f t="shared" si="8"/>
        <v/>
      </c>
      <c r="L120" s="20" t="str">
        <f t="shared" si="9"/>
        <v/>
      </c>
      <c r="O120" s="20" t="str">
        <f t="shared" si="10"/>
        <v/>
      </c>
    </row>
    <row r="121" spans="3:15" x14ac:dyDescent="0.3">
      <c r="C121" s="19"/>
      <c r="D121" s="17"/>
      <c r="E121" s="20"/>
      <c r="F121" s="20"/>
      <c r="G121" s="134"/>
      <c r="I121" s="24" t="str">
        <f t="shared" si="6"/>
        <v/>
      </c>
      <c r="J121" s="20" t="str">
        <f t="shared" si="7"/>
        <v/>
      </c>
      <c r="K121" s="20" t="str">
        <f t="shared" si="8"/>
        <v/>
      </c>
      <c r="L121" s="20" t="str">
        <f t="shared" si="9"/>
        <v/>
      </c>
      <c r="O121" s="20" t="str">
        <f t="shared" si="10"/>
        <v/>
      </c>
    </row>
    <row r="122" spans="3:15" x14ac:dyDescent="0.3">
      <c r="C122" s="19"/>
      <c r="D122" s="17"/>
      <c r="E122" s="20"/>
      <c r="F122" s="20"/>
      <c r="G122" s="134"/>
      <c r="I122" s="24" t="str">
        <f t="shared" si="6"/>
        <v/>
      </c>
      <c r="J122" s="20" t="str">
        <f t="shared" si="7"/>
        <v/>
      </c>
      <c r="K122" s="20" t="str">
        <f t="shared" si="8"/>
        <v/>
      </c>
      <c r="L122" s="20" t="str">
        <f t="shared" si="9"/>
        <v/>
      </c>
      <c r="O122" s="20" t="str">
        <f t="shared" si="10"/>
        <v/>
      </c>
    </row>
    <row r="123" spans="3:15" x14ac:dyDescent="0.3">
      <c r="C123" s="19"/>
      <c r="D123" s="17"/>
      <c r="E123" s="20"/>
      <c r="F123" s="20"/>
      <c r="G123" s="134"/>
      <c r="I123" s="24" t="str">
        <f t="shared" si="6"/>
        <v/>
      </c>
      <c r="J123" s="20" t="str">
        <f t="shared" si="7"/>
        <v/>
      </c>
      <c r="K123" s="20" t="str">
        <f t="shared" si="8"/>
        <v/>
      </c>
      <c r="L123" s="20" t="str">
        <f t="shared" si="9"/>
        <v/>
      </c>
      <c r="O123" s="20" t="str">
        <f t="shared" si="10"/>
        <v/>
      </c>
    </row>
    <row r="124" spans="3:15" x14ac:dyDescent="0.3">
      <c r="C124" s="19"/>
      <c r="D124" s="17"/>
      <c r="E124" s="20"/>
      <c r="F124" s="20"/>
      <c r="G124" s="134"/>
      <c r="I124" s="24" t="str">
        <f t="shared" si="6"/>
        <v/>
      </c>
      <c r="J124" s="20" t="str">
        <f t="shared" si="7"/>
        <v/>
      </c>
      <c r="K124" s="20" t="str">
        <f t="shared" si="8"/>
        <v/>
      </c>
      <c r="L124" s="20" t="str">
        <f t="shared" si="9"/>
        <v/>
      </c>
      <c r="O124" s="20" t="str">
        <f t="shared" si="10"/>
        <v/>
      </c>
    </row>
    <row r="125" spans="3:15" x14ac:dyDescent="0.3">
      <c r="C125" s="19"/>
      <c r="D125" s="17"/>
      <c r="E125" s="20"/>
      <c r="F125" s="20"/>
      <c r="G125" s="134"/>
      <c r="I125" s="24" t="str">
        <f t="shared" si="6"/>
        <v/>
      </c>
      <c r="J125" s="20" t="str">
        <f t="shared" si="7"/>
        <v/>
      </c>
      <c r="K125" s="20" t="str">
        <f t="shared" si="8"/>
        <v/>
      </c>
      <c r="L125" s="20" t="str">
        <f t="shared" si="9"/>
        <v/>
      </c>
      <c r="O125" s="20" t="str">
        <f t="shared" si="10"/>
        <v/>
      </c>
    </row>
    <row r="126" spans="3:15" x14ac:dyDescent="0.3">
      <c r="C126" s="19"/>
      <c r="D126" s="17"/>
      <c r="E126" s="20"/>
      <c r="F126" s="20"/>
      <c r="G126" s="134"/>
      <c r="I126" s="24" t="str">
        <f t="shared" si="6"/>
        <v/>
      </c>
      <c r="J126" s="20" t="str">
        <f t="shared" si="7"/>
        <v/>
      </c>
      <c r="K126" s="20" t="str">
        <f t="shared" si="8"/>
        <v/>
      </c>
      <c r="L126" s="20" t="str">
        <f t="shared" si="9"/>
        <v/>
      </c>
      <c r="O126" s="20" t="str">
        <f t="shared" si="10"/>
        <v/>
      </c>
    </row>
    <row r="127" spans="3:15" x14ac:dyDescent="0.3">
      <c r="C127" s="19"/>
      <c r="D127" s="17"/>
      <c r="E127" s="20"/>
      <c r="F127" s="20"/>
      <c r="G127" s="134"/>
      <c r="I127" s="24" t="str">
        <f t="shared" si="6"/>
        <v/>
      </c>
      <c r="J127" s="20" t="str">
        <f t="shared" si="7"/>
        <v/>
      </c>
      <c r="K127" s="20" t="str">
        <f t="shared" si="8"/>
        <v/>
      </c>
      <c r="L127" s="20" t="str">
        <f t="shared" si="9"/>
        <v/>
      </c>
      <c r="O127" s="20" t="str">
        <f t="shared" si="10"/>
        <v/>
      </c>
    </row>
    <row r="128" spans="3:15" x14ac:dyDescent="0.3">
      <c r="C128" s="19"/>
      <c r="D128" s="17"/>
      <c r="E128" s="20"/>
      <c r="F128" s="20"/>
      <c r="G128" s="134"/>
      <c r="I128" s="24" t="str">
        <f t="shared" si="6"/>
        <v/>
      </c>
      <c r="J128" s="20" t="str">
        <f t="shared" si="7"/>
        <v/>
      </c>
      <c r="K128" s="20" t="str">
        <f t="shared" si="8"/>
        <v/>
      </c>
      <c r="L128" s="20" t="str">
        <f t="shared" si="9"/>
        <v/>
      </c>
      <c r="O128" s="20" t="str">
        <f t="shared" si="10"/>
        <v/>
      </c>
    </row>
    <row r="129" spans="3:15" x14ac:dyDescent="0.3">
      <c r="C129" s="19"/>
      <c r="D129" s="17"/>
      <c r="E129" s="20"/>
      <c r="F129" s="20"/>
      <c r="G129" s="134"/>
      <c r="I129" s="24" t="str">
        <f t="shared" si="6"/>
        <v/>
      </c>
      <c r="J129" s="20" t="str">
        <f t="shared" si="7"/>
        <v/>
      </c>
      <c r="K129" s="20" t="str">
        <f t="shared" si="8"/>
        <v/>
      </c>
      <c r="L129" s="20" t="str">
        <f t="shared" si="9"/>
        <v/>
      </c>
      <c r="O129" s="20" t="str">
        <f t="shared" si="10"/>
        <v/>
      </c>
    </row>
    <row r="130" spans="3:15" x14ac:dyDescent="0.3">
      <c r="C130" s="19"/>
      <c r="D130" s="17"/>
      <c r="E130" s="20"/>
      <c r="F130" s="20"/>
      <c r="G130" s="134"/>
      <c r="I130" s="24" t="str">
        <f t="shared" si="6"/>
        <v/>
      </c>
      <c r="J130" s="20" t="str">
        <f t="shared" si="7"/>
        <v/>
      </c>
      <c r="K130" s="20" t="str">
        <f t="shared" si="8"/>
        <v/>
      </c>
      <c r="L130" s="20" t="str">
        <f t="shared" si="9"/>
        <v/>
      </c>
      <c r="O130" s="20" t="str">
        <f t="shared" si="10"/>
        <v/>
      </c>
    </row>
    <row r="131" spans="3:15" x14ac:dyDescent="0.3">
      <c r="C131" s="19"/>
      <c r="D131" s="17"/>
      <c r="E131" s="20"/>
      <c r="F131" s="20"/>
      <c r="G131" s="134"/>
      <c r="I131" s="24" t="str">
        <f t="shared" si="6"/>
        <v/>
      </c>
      <c r="J131" s="20" t="str">
        <f t="shared" si="7"/>
        <v/>
      </c>
      <c r="K131" s="20" t="str">
        <f t="shared" si="8"/>
        <v/>
      </c>
      <c r="L131" s="20" t="str">
        <f t="shared" si="9"/>
        <v/>
      </c>
      <c r="O131" s="20" t="str">
        <f t="shared" si="10"/>
        <v/>
      </c>
    </row>
    <row r="132" spans="3:15" x14ac:dyDescent="0.3">
      <c r="C132" s="19"/>
      <c r="D132" s="17"/>
      <c r="E132" s="20"/>
      <c r="F132" s="20"/>
      <c r="G132" s="134"/>
      <c r="I132" s="24" t="str">
        <f t="shared" si="6"/>
        <v/>
      </c>
      <c r="J132" s="20" t="str">
        <f t="shared" si="7"/>
        <v/>
      </c>
      <c r="K132" s="20" t="str">
        <f t="shared" si="8"/>
        <v/>
      </c>
      <c r="L132" s="20" t="str">
        <f t="shared" si="9"/>
        <v/>
      </c>
      <c r="O132" s="20" t="str">
        <f t="shared" si="10"/>
        <v/>
      </c>
    </row>
    <row r="133" spans="3:15" x14ac:dyDescent="0.3">
      <c r="C133" s="19"/>
      <c r="D133" s="17"/>
      <c r="E133" s="20"/>
      <c r="F133" s="20"/>
      <c r="G133" s="134"/>
      <c r="I133" s="24" t="str">
        <f t="shared" si="6"/>
        <v/>
      </c>
      <c r="J133" s="20" t="str">
        <f t="shared" si="7"/>
        <v/>
      </c>
      <c r="K133" s="20" t="str">
        <f t="shared" si="8"/>
        <v/>
      </c>
      <c r="L133" s="20" t="str">
        <f t="shared" si="9"/>
        <v/>
      </c>
      <c r="O133" s="20" t="str">
        <f t="shared" si="10"/>
        <v/>
      </c>
    </row>
    <row r="134" spans="3:15" x14ac:dyDescent="0.3">
      <c r="C134" s="19"/>
      <c r="D134" s="17"/>
      <c r="E134" s="20"/>
      <c r="F134" s="20"/>
      <c r="G134" s="134"/>
      <c r="I134" s="24" t="str">
        <f t="shared" si="6"/>
        <v/>
      </c>
      <c r="J134" s="20" t="str">
        <f t="shared" si="7"/>
        <v/>
      </c>
      <c r="K134" s="20" t="str">
        <f t="shared" si="8"/>
        <v/>
      </c>
      <c r="L134" s="20" t="str">
        <f t="shared" si="9"/>
        <v/>
      </c>
      <c r="O134" s="20" t="str">
        <f t="shared" si="10"/>
        <v/>
      </c>
    </row>
    <row r="135" spans="3:15" x14ac:dyDescent="0.3">
      <c r="C135" s="19"/>
      <c r="D135" s="17"/>
      <c r="E135" s="20"/>
      <c r="F135" s="20"/>
      <c r="G135" s="134"/>
      <c r="I135" s="24" t="str">
        <f t="shared" si="6"/>
        <v/>
      </c>
      <c r="J135" s="20" t="str">
        <f t="shared" si="7"/>
        <v/>
      </c>
      <c r="K135" s="20" t="str">
        <f t="shared" si="8"/>
        <v/>
      </c>
      <c r="L135" s="20" t="str">
        <f t="shared" si="9"/>
        <v/>
      </c>
      <c r="O135" s="20" t="str">
        <f t="shared" si="10"/>
        <v/>
      </c>
    </row>
    <row r="136" spans="3:15" x14ac:dyDescent="0.3">
      <c r="C136" s="19"/>
      <c r="D136" s="17"/>
      <c r="E136" s="20"/>
      <c r="F136" s="20"/>
      <c r="G136" s="134"/>
      <c r="I136" s="24" t="str">
        <f t="shared" si="6"/>
        <v/>
      </c>
      <c r="J136" s="20" t="str">
        <f t="shared" si="7"/>
        <v/>
      </c>
      <c r="K136" s="20" t="str">
        <f t="shared" si="8"/>
        <v/>
      </c>
      <c r="L136" s="20" t="str">
        <f t="shared" si="9"/>
        <v/>
      </c>
      <c r="O136" s="20" t="str">
        <f t="shared" si="10"/>
        <v/>
      </c>
    </row>
    <row r="137" spans="3:15" x14ac:dyDescent="0.3">
      <c r="C137" s="19"/>
      <c r="D137" s="17"/>
      <c r="E137" s="20"/>
      <c r="F137" s="20"/>
      <c r="G137" s="134"/>
      <c r="I137" s="24" t="str">
        <f t="shared" si="6"/>
        <v/>
      </c>
      <c r="J137" s="20" t="str">
        <f t="shared" si="7"/>
        <v/>
      </c>
      <c r="K137" s="20" t="str">
        <f t="shared" si="8"/>
        <v/>
      </c>
      <c r="L137" s="20" t="str">
        <f t="shared" si="9"/>
        <v/>
      </c>
      <c r="O137" s="20" t="str">
        <f t="shared" si="10"/>
        <v/>
      </c>
    </row>
    <row r="138" spans="3:15" x14ac:dyDescent="0.3">
      <c r="C138" s="19"/>
      <c r="D138" s="17"/>
      <c r="E138" s="20"/>
      <c r="F138" s="20"/>
      <c r="G138" s="134"/>
      <c r="I138" s="24" t="str">
        <f t="shared" si="6"/>
        <v/>
      </c>
      <c r="J138" s="20" t="str">
        <f t="shared" si="7"/>
        <v/>
      </c>
      <c r="K138" s="20" t="str">
        <f t="shared" si="8"/>
        <v/>
      </c>
      <c r="L138" s="20" t="str">
        <f t="shared" si="9"/>
        <v/>
      </c>
      <c r="O138" s="20" t="str">
        <f t="shared" si="10"/>
        <v/>
      </c>
    </row>
    <row r="139" spans="3:15" x14ac:dyDescent="0.3">
      <c r="C139" s="19"/>
      <c r="D139" s="17"/>
      <c r="E139" s="20"/>
      <c r="F139" s="20"/>
      <c r="G139" s="134"/>
      <c r="I139" s="24" t="str">
        <f t="shared" si="6"/>
        <v/>
      </c>
      <c r="J139" s="20" t="str">
        <f t="shared" si="7"/>
        <v/>
      </c>
      <c r="K139" s="20" t="str">
        <f t="shared" si="8"/>
        <v/>
      </c>
      <c r="L139" s="20" t="str">
        <f t="shared" si="9"/>
        <v/>
      </c>
      <c r="O139" s="20" t="str">
        <f t="shared" si="10"/>
        <v/>
      </c>
    </row>
    <row r="140" spans="3:15" x14ac:dyDescent="0.3">
      <c r="C140" s="19"/>
      <c r="D140" s="17"/>
      <c r="E140" s="20"/>
      <c r="F140" s="20"/>
      <c r="G140" s="134"/>
      <c r="I140" s="24" t="str">
        <f t="shared" si="6"/>
        <v/>
      </c>
      <c r="J140" s="20" t="str">
        <f t="shared" si="7"/>
        <v/>
      </c>
      <c r="K140" s="20" t="str">
        <f t="shared" si="8"/>
        <v/>
      </c>
      <c r="L140" s="20" t="str">
        <f t="shared" si="9"/>
        <v/>
      </c>
      <c r="O140" s="20" t="str">
        <f t="shared" si="10"/>
        <v/>
      </c>
    </row>
    <row r="141" spans="3:15" x14ac:dyDescent="0.3">
      <c r="C141" s="19"/>
      <c r="D141" s="17"/>
      <c r="E141" s="20"/>
      <c r="F141" s="20"/>
      <c r="G141" s="134"/>
      <c r="I141" s="24" t="str">
        <f t="shared" si="6"/>
        <v/>
      </c>
      <c r="J141" s="20" t="str">
        <f t="shared" si="7"/>
        <v/>
      </c>
      <c r="K141" s="20" t="str">
        <f t="shared" si="8"/>
        <v/>
      </c>
      <c r="L141" s="20" t="str">
        <f t="shared" si="9"/>
        <v/>
      </c>
      <c r="O141" s="20" t="str">
        <f t="shared" si="10"/>
        <v/>
      </c>
    </row>
    <row r="142" spans="3:15" x14ac:dyDescent="0.3">
      <c r="C142" s="19"/>
      <c r="D142" s="17"/>
      <c r="E142" s="20"/>
      <c r="F142" s="20"/>
      <c r="G142" s="134"/>
      <c r="I142" s="24" t="str">
        <f t="shared" si="6"/>
        <v/>
      </c>
      <c r="J142" s="20" t="str">
        <f t="shared" si="7"/>
        <v/>
      </c>
      <c r="K142" s="20" t="str">
        <f t="shared" si="8"/>
        <v/>
      </c>
      <c r="L142" s="20" t="str">
        <f t="shared" si="9"/>
        <v/>
      </c>
      <c r="O142" s="20" t="str">
        <f t="shared" si="10"/>
        <v/>
      </c>
    </row>
    <row r="143" spans="3:15" x14ac:dyDescent="0.3">
      <c r="C143" s="19"/>
      <c r="D143" s="17"/>
      <c r="E143" s="20"/>
      <c r="F143" s="20"/>
      <c r="G143" s="134"/>
      <c r="I143" s="24" t="str">
        <f t="shared" si="6"/>
        <v/>
      </c>
      <c r="J143" s="20" t="str">
        <f t="shared" si="7"/>
        <v/>
      </c>
      <c r="K143" s="20" t="str">
        <f t="shared" si="8"/>
        <v/>
      </c>
      <c r="L143" s="20" t="str">
        <f t="shared" si="9"/>
        <v/>
      </c>
      <c r="O143" s="20" t="str">
        <f t="shared" si="10"/>
        <v/>
      </c>
    </row>
    <row r="144" spans="3:15" x14ac:dyDescent="0.3">
      <c r="C144" s="19"/>
      <c r="D144" s="17"/>
      <c r="E144" s="20"/>
      <c r="F144" s="20"/>
      <c r="G144" s="134"/>
      <c r="I144" s="24" t="str">
        <f t="shared" si="6"/>
        <v/>
      </c>
      <c r="J144" s="20" t="str">
        <f t="shared" si="7"/>
        <v/>
      </c>
      <c r="K144" s="20" t="str">
        <f t="shared" si="8"/>
        <v/>
      </c>
      <c r="L144" s="20" t="str">
        <f t="shared" si="9"/>
        <v/>
      </c>
      <c r="O144" s="20" t="str">
        <f t="shared" si="10"/>
        <v/>
      </c>
    </row>
    <row r="145" spans="3:15" x14ac:dyDescent="0.3">
      <c r="C145" s="19"/>
      <c r="D145" s="17"/>
      <c r="E145" s="20"/>
      <c r="F145" s="20"/>
      <c r="G145" s="134"/>
      <c r="I145" s="24" t="str">
        <f t="shared" si="6"/>
        <v/>
      </c>
      <c r="J145" s="20" t="str">
        <f t="shared" si="7"/>
        <v/>
      </c>
      <c r="K145" s="20" t="str">
        <f t="shared" si="8"/>
        <v/>
      </c>
      <c r="L145" s="20" t="str">
        <f t="shared" si="9"/>
        <v/>
      </c>
      <c r="O145" s="20" t="str">
        <f t="shared" si="10"/>
        <v/>
      </c>
    </row>
    <row r="146" spans="3:15" x14ac:dyDescent="0.3">
      <c r="C146" s="19"/>
      <c r="D146" s="17"/>
      <c r="E146" s="20"/>
      <c r="F146" s="20"/>
      <c r="G146" s="134"/>
      <c r="I146" s="24" t="str">
        <f t="shared" si="6"/>
        <v/>
      </c>
      <c r="J146" s="20" t="str">
        <f t="shared" si="7"/>
        <v/>
      </c>
      <c r="K146" s="20" t="str">
        <f t="shared" si="8"/>
        <v/>
      </c>
      <c r="L146" s="20" t="str">
        <f t="shared" si="9"/>
        <v/>
      </c>
      <c r="O146" s="20" t="str">
        <f t="shared" si="10"/>
        <v/>
      </c>
    </row>
    <row r="147" spans="3:15" x14ac:dyDescent="0.3">
      <c r="C147" s="19"/>
      <c r="D147" s="17"/>
      <c r="E147" s="20"/>
      <c r="F147" s="20"/>
      <c r="G147" s="134"/>
      <c r="I147" s="24" t="str">
        <f t="shared" si="6"/>
        <v/>
      </c>
      <c r="J147" s="20" t="str">
        <f t="shared" si="7"/>
        <v/>
      </c>
      <c r="K147" s="20" t="str">
        <f t="shared" si="8"/>
        <v/>
      </c>
      <c r="L147" s="20" t="str">
        <f t="shared" si="9"/>
        <v/>
      </c>
      <c r="O147" s="20" t="str">
        <f t="shared" si="10"/>
        <v/>
      </c>
    </row>
    <row r="148" spans="3:15" x14ac:dyDescent="0.3">
      <c r="C148" s="19"/>
      <c r="D148" s="17"/>
      <c r="E148" s="20"/>
      <c r="F148" s="20"/>
      <c r="G148" s="134"/>
      <c r="I148" s="24" t="str">
        <f t="shared" si="6"/>
        <v/>
      </c>
      <c r="J148" s="20" t="str">
        <f t="shared" si="7"/>
        <v/>
      </c>
      <c r="K148" s="20" t="str">
        <f t="shared" si="8"/>
        <v/>
      </c>
      <c r="L148" s="20" t="str">
        <f t="shared" si="9"/>
        <v/>
      </c>
      <c r="O148" s="20" t="str">
        <f t="shared" si="10"/>
        <v/>
      </c>
    </row>
    <row r="149" spans="3:15" x14ac:dyDescent="0.3">
      <c r="C149" s="19"/>
      <c r="D149" s="17"/>
      <c r="E149" s="20"/>
      <c r="F149" s="20"/>
      <c r="G149" s="134"/>
      <c r="I149" s="24" t="str">
        <f t="shared" si="6"/>
        <v/>
      </c>
      <c r="J149" s="20" t="str">
        <f t="shared" si="7"/>
        <v/>
      </c>
      <c r="K149" s="20" t="str">
        <f t="shared" si="8"/>
        <v/>
      </c>
      <c r="L149" s="20" t="str">
        <f t="shared" si="9"/>
        <v/>
      </c>
      <c r="O149" s="20" t="str">
        <f t="shared" si="10"/>
        <v/>
      </c>
    </row>
    <row r="150" spans="3:15" x14ac:dyDescent="0.3">
      <c r="C150" s="19"/>
      <c r="D150" s="17"/>
      <c r="E150" s="20"/>
      <c r="F150" s="20"/>
      <c r="G150" s="134"/>
      <c r="I150" s="24" t="str">
        <f t="shared" si="6"/>
        <v/>
      </c>
      <c r="J150" s="20" t="str">
        <f t="shared" si="7"/>
        <v/>
      </c>
      <c r="K150" s="20" t="str">
        <f t="shared" si="8"/>
        <v/>
      </c>
      <c r="L150" s="20" t="str">
        <f t="shared" si="9"/>
        <v/>
      </c>
      <c r="O150" s="20" t="str">
        <f t="shared" si="10"/>
        <v/>
      </c>
    </row>
    <row r="151" spans="3:15" x14ac:dyDescent="0.3">
      <c r="C151" s="19"/>
      <c r="D151" s="17"/>
      <c r="E151" s="20"/>
      <c r="F151" s="20"/>
      <c r="G151" s="134"/>
      <c r="I151" s="24" t="str">
        <f t="shared" si="6"/>
        <v/>
      </c>
      <c r="J151" s="20" t="str">
        <f t="shared" si="7"/>
        <v/>
      </c>
      <c r="K151" s="20" t="str">
        <f t="shared" si="8"/>
        <v/>
      </c>
      <c r="L151" s="20" t="str">
        <f t="shared" si="9"/>
        <v/>
      </c>
      <c r="O151" s="20" t="str">
        <f t="shared" si="10"/>
        <v/>
      </c>
    </row>
    <row r="152" spans="3:15" x14ac:dyDescent="0.3">
      <c r="C152" s="19"/>
      <c r="D152" s="17"/>
      <c r="E152" s="20"/>
      <c r="F152" s="20"/>
      <c r="G152" s="134"/>
      <c r="I152" s="24" t="str">
        <f t="shared" ref="I152:I173" si="11">IF(C152="","",$C$6)</f>
        <v/>
      </c>
      <c r="J152" s="20" t="str">
        <f t="shared" ref="J152:J173" si="12">IF(D152="","",MONTH($D$17)&amp;"-"&amp;YEAR($D$17))</f>
        <v/>
      </c>
      <c r="K152" s="20" t="str">
        <f t="shared" ref="K152:K173" si="13">IF(D152="","",IF($D$15="ENTRADA",G152,0))</f>
        <v/>
      </c>
      <c r="L152" s="20" t="str">
        <f t="shared" ref="L152:L173" si="14">IF(D152="","",IF($D$15="DEVOLUCION",G152,0))</f>
        <v/>
      </c>
      <c r="O152" s="20" t="str">
        <f t="shared" ref="O152:O173" si="15">IF(D152="","",IF(OR($D$9="ID_solicitud",$D$9=0,G152&lt;=0),0,IF(AND(G152="",D152=""),1,IF(AND(D152="",G152&lt;&gt;""),0,IF(AND(D152&lt;&gt;"",G152=""),0,IF(AND((G152-G152)&gt;=0,G152&lt;&gt;""),1,0))))))</f>
        <v/>
      </c>
    </row>
    <row r="153" spans="3:15" x14ac:dyDescent="0.3">
      <c r="C153" s="19"/>
      <c r="D153" s="17"/>
      <c r="E153" s="20"/>
      <c r="F153" s="20"/>
      <c r="G153" s="134"/>
      <c r="I153" s="24" t="str">
        <f t="shared" si="11"/>
        <v/>
      </c>
      <c r="J153" s="20" t="str">
        <f t="shared" si="12"/>
        <v/>
      </c>
      <c r="K153" s="20" t="str">
        <f t="shared" si="13"/>
        <v/>
      </c>
      <c r="L153" s="20" t="str">
        <f t="shared" si="14"/>
        <v/>
      </c>
      <c r="O153" s="20" t="str">
        <f t="shared" si="15"/>
        <v/>
      </c>
    </row>
    <row r="154" spans="3:15" x14ac:dyDescent="0.3">
      <c r="C154" s="19"/>
      <c r="D154" s="17"/>
      <c r="E154" s="20"/>
      <c r="F154" s="20"/>
      <c r="G154" s="134"/>
      <c r="I154" s="24" t="str">
        <f t="shared" si="11"/>
        <v/>
      </c>
      <c r="J154" s="20" t="str">
        <f t="shared" si="12"/>
        <v/>
      </c>
      <c r="K154" s="20" t="str">
        <f t="shared" si="13"/>
        <v/>
      </c>
      <c r="L154" s="20" t="str">
        <f t="shared" si="14"/>
        <v/>
      </c>
      <c r="O154" s="20" t="str">
        <f t="shared" si="15"/>
        <v/>
      </c>
    </row>
    <row r="155" spans="3:15" x14ac:dyDescent="0.3">
      <c r="C155" s="19"/>
      <c r="D155" s="17"/>
      <c r="E155" s="20"/>
      <c r="F155" s="20"/>
      <c r="G155" s="134"/>
      <c r="I155" s="24" t="str">
        <f t="shared" si="11"/>
        <v/>
      </c>
      <c r="J155" s="20" t="str">
        <f t="shared" si="12"/>
        <v/>
      </c>
      <c r="K155" s="20" t="str">
        <f t="shared" si="13"/>
        <v/>
      </c>
      <c r="L155" s="20" t="str">
        <f t="shared" si="14"/>
        <v/>
      </c>
      <c r="O155" s="20" t="str">
        <f t="shared" si="15"/>
        <v/>
      </c>
    </row>
    <row r="156" spans="3:15" x14ac:dyDescent="0.3">
      <c r="C156" s="19"/>
      <c r="D156" s="17"/>
      <c r="E156" s="20"/>
      <c r="F156" s="20"/>
      <c r="G156" s="134"/>
      <c r="I156" s="24" t="str">
        <f t="shared" si="11"/>
        <v/>
      </c>
      <c r="J156" s="20" t="str">
        <f t="shared" si="12"/>
        <v/>
      </c>
      <c r="K156" s="20" t="str">
        <f t="shared" si="13"/>
        <v/>
      </c>
      <c r="L156" s="20" t="str">
        <f t="shared" si="14"/>
        <v/>
      </c>
      <c r="O156" s="20" t="str">
        <f t="shared" si="15"/>
        <v/>
      </c>
    </row>
    <row r="157" spans="3:15" x14ac:dyDescent="0.3">
      <c r="C157" s="19"/>
      <c r="D157" s="17"/>
      <c r="E157" s="20"/>
      <c r="F157" s="20"/>
      <c r="G157" s="134"/>
      <c r="I157" s="24" t="str">
        <f t="shared" si="11"/>
        <v/>
      </c>
      <c r="J157" s="20" t="str">
        <f t="shared" si="12"/>
        <v/>
      </c>
      <c r="K157" s="20" t="str">
        <f t="shared" si="13"/>
        <v/>
      </c>
      <c r="L157" s="20" t="str">
        <f t="shared" si="14"/>
        <v/>
      </c>
      <c r="O157" s="20" t="str">
        <f t="shared" si="15"/>
        <v/>
      </c>
    </row>
    <row r="158" spans="3:15" x14ac:dyDescent="0.3">
      <c r="C158" s="19"/>
      <c r="D158" s="17"/>
      <c r="E158" s="20"/>
      <c r="F158" s="20"/>
      <c r="G158" s="134"/>
      <c r="I158" s="24" t="str">
        <f t="shared" si="11"/>
        <v/>
      </c>
      <c r="J158" s="20" t="str">
        <f t="shared" si="12"/>
        <v/>
      </c>
      <c r="K158" s="20" t="str">
        <f t="shared" si="13"/>
        <v/>
      </c>
      <c r="L158" s="20" t="str">
        <f t="shared" si="14"/>
        <v/>
      </c>
      <c r="O158" s="20" t="str">
        <f t="shared" si="15"/>
        <v/>
      </c>
    </row>
    <row r="159" spans="3:15" x14ac:dyDescent="0.3">
      <c r="C159" s="19"/>
      <c r="D159" s="17"/>
      <c r="E159" s="20"/>
      <c r="F159" s="20"/>
      <c r="G159" s="134"/>
      <c r="I159" s="24" t="str">
        <f t="shared" si="11"/>
        <v/>
      </c>
      <c r="J159" s="20" t="str">
        <f t="shared" si="12"/>
        <v/>
      </c>
      <c r="K159" s="20" t="str">
        <f t="shared" si="13"/>
        <v/>
      </c>
      <c r="L159" s="20" t="str">
        <f t="shared" si="14"/>
        <v/>
      </c>
      <c r="O159" s="20" t="str">
        <f t="shared" si="15"/>
        <v/>
      </c>
    </row>
    <row r="160" spans="3:15" x14ac:dyDescent="0.3">
      <c r="C160" s="19"/>
      <c r="D160" s="17"/>
      <c r="E160" s="20"/>
      <c r="F160" s="20"/>
      <c r="G160" s="134"/>
      <c r="I160" s="24" t="str">
        <f t="shared" si="11"/>
        <v/>
      </c>
      <c r="J160" s="20" t="str">
        <f t="shared" si="12"/>
        <v/>
      </c>
      <c r="K160" s="20" t="str">
        <f t="shared" si="13"/>
        <v/>
      </c>
      <c r="L160" s="20" t="str">
        <f t="shared" si="14"/>
        <v/>
      </c>
      <c r="O160" s="20" t="str">
        <f t="shared" si="15"/>
        <v/>
      </c>
    </row>
    <row r="161" spans="3:16" x14ac:dyDescent="0.3">
      <c r="C161" s="19"/>
      <c r="D161" s="17"/>
      <c r="E161" s="20"/>
      <c r="F161" s="20"/>
      <c r="G161" s="134"/>
      <c r="I161" s="24" t="str">
        <f t="shared" si="11"/>
        <v/>
      </c>
      <c r="J161" s="20" t="str">
        <f t="shared" si="12"/>
        <v/>
      </c>
      <c r="K161" s="20" t="str">
        <f t="shared" si="13"/>
        <v/>
      </c>
      <c r="L161" s="20" t="str">
        <f t="shared" si="14"/>
        <v/>
      </c>
      <c r="O161" s="20" t="str">
        <f t="shared" si="15"/>
        <v/>
      </c>
    </row>
    <row r="162" spans="3:16" x14ac:dyDescent="0.3">
      <c r="C162" s="19"/>
      <c r="D162" s="17"/>
      <c r="E162" s="20"/>
      <c r="F162" s="20"/>
      <c r="G162" s="134"/>
      <c r="I162" s="24" t="str">
        <f t="shared" si="11"/>
        <v/>
      </c>
      <c r="J162" s="20" t="str">
        <f t="shared" si="12"/>
        <v/>
      </c>
      <c r="K162" s="20" t="str">
        <f t="shared" si="13"/>
        <v/>
      </c>
      <c r="L162" s="20" t="str">
        <f t="shared" si="14"/>
        <v/>
      </c>
      <c r="O162" s="20" t="str">
        <f t="shared" si="15"/>
        <v/>
      </c>
    </row>
    <row r="163" spans="3:16" x14ac:dyDescent="0.3">
      <c r="C163" s="19"/>
      <c r="D163" s="17"/>
      <c r="E163" s="20"/>
      <c r="F163" s="20"/>
      <c r="G163" s="134"/>
      <c r="I163" s="24" t="str">
        <f t="shared" si="11"/>
        <v/>
      </c>
      <c r="J163" s="20" t="str">
        <f t="shared" si="12"/>
        <v/>
      </c>
      <c r="K163" s="20" t="str">
        <f t="shared" si="13"/>
        <v/>
      </c>
      <c r="L163" s="20" t="str">
        <f t="shared" si="14"/>
        <v/>
      </c>
      <c r="O163" s="20" t="str">
        <f t="shared" si="15"/>
        <v/>
      </c>
    </row>
    <row r="164" spans="3:16" x14ac:dyDescent="0.3">
      <c r="C164" s="19"/>
      <c r="D164" s="17"/>
      <c r="E164" s="20"/>
      <c r="F164" s="20"/>
      <c r="G164" s="134"/>
      <c r="I164" s="24" t="str">
        <f t="shared" si="11"/>
        <v/>
      </c>
      <c r="J164" s="20" t="str">
        <f t="shared" si="12"/>
        <v/>
      </c>
      <c r="K164" s="20" t="str">
        <f t="shared" si="13"/>
        <v/>
      </c>
      <c r="L164" s="20" t="str">
        <f t="shared" si="14"/>
        <v/>
      </c>
      <c r="O164" s="20" t="str">
        <f t="shared" si="15"/>
        <v/>
      </c>
    </row>
    <row r="165" spans="3:16" x14ac:dyDescent="0.3">
      <c r="C165" s="19"/>
      <c r="D165" s="17"/>
      <c r="E165" s="20"/>
      <c r="F165" s="20"/>
      <c r="G165" s="134"/>
      <c r="I165" s="24" t="str">
        <f t="shared" si="11"/>
        <v/>
      </c>
      <c r="J165" s="20" t="str">
        <f t="shared" si="12"/>
        <v/>
      </c>
      <c r="K165" s="20" t="str">
        <f t="shared" si="13"/>
        <v/>
      </c>
      <c r="L165" s="20" t="str">
        <f t="shared" si="14"/>
        <v/>
      </c>
      <c r="O165" s="20" t="str">
        <f t="shared" si="15"/>
        <v/>
      </c>
    </row>
    <row r="166" spans="3:16" x14ac:dyDescent="0.3">
      <c r="C166" s="19"/>
      <c r="D166" s="17"/>
      <c r="E166" s="20"/>
      <c r="F166" s="20"/>
      <c r="G166" s="134"/>
      <c r="I166" s="24" t="str">
        <f t="shared" si="11"/>
        <v/>
      </c>
      <c r="J166" s="20" t="str">
        <f t="shared" si="12"/>
        <v/>
      </c>
      <c r="K166" s="20" t="str">
        <f t="shared" si="13"/>
        <v/>
      </c>
      <c r="L166" s="20" t="str">
        <f t="shared" si="14"/>
        <v/>
      </c>
      <c r="O166" s="20" t="str">
        <f t="shared" si="15"/>
        <v/>
      </c>
    </row>
    <row r="167" spans="3:16" x14ac:dyDescent="0.3">
      <c r="C167" s="19"/>
      <c r="D167" s="17"/>
      <c r="E167" s="20"/>
      <c r="F167" s="20"/>
      <c r="G167" s="134"/>
      <c r="I167" s="24" t="str">
        <f t="shared" si="11"/>
        <v/>
      </c>
      <c r="J167" s="20" t="str">
        <f t="shared" si="12"/>
        <v/>
      </c>
      <c r="K167" s="20" t="str">
        <f t="shared" si="13"/>
        <v/>
      </c>
      <c r="L167" s="20" t="str">
        <f t="shared" si="14"/>
        <v/>
      </c>
      <c r="O167" s="20" t="str">
        <f t="shared" si="15"/>
        <v/>
      </c>
    </row>
    <row r="168" spans="3:16" x14ac:dyDescent="0.3">
      <c r="C168" s="19"/>
      <c r="D168" s="17"/>
      <c r="E168" s="20"/>
      <c r="F168" s="20"/>
      <c r="G168" s="134"/>
      <c r="I168" s="24" t="str">
        <f t="shared" si="11"/>
        <v/>
      </c>
      <c r="J168" s="20" t="str">
        <f t="shared" si="12"/>
        <v/>
      </c>
      <c r="K168" s="20" t="str">
        <f t="shared" si="13"/>
        <v/>
      </c>
      <c r="L168" s="20" t="str">
        <f t="shared" si="14"/>
        <v/>
      </c>
      <c r="O168" s="20" t="str">
        <f t="shared" si="15"/>
        <v/>
      </c>
    </row>
    <row r="169" spans="3:16" x14ac:dyDescent="0.3">
      <c r="C169" s="19"/>
      <c r="D169" s="17"/>
      <c r="E169" s="20"/>
      <c r="F169" s="20"/>
      <c r="G169" s="134"/>
      <c r="I169" s="24" t="str">
        <f t="shared" si="11"/>
        <v/>
      </c>
      <c r="J169" s="20" t="str">
        <f t="shared" si="12"/>
        <v/>
      </c>
      <c r="K169" s="20" t="str">
        <f t="shared" si="13"/>
        <v/>
      </c>
      <c r="L169" s="20" t="str">
        <f t="shared" si="14"/>
        <v/>
      </c>
      <c r="O169" s="20" t="str">
        <f t="shared" si="15"/>
        <v/>
      </c>
    </row>
    <row r="170" spans="3:16" x14ac:dyDescent="0.3">
      <c r="C170" s="19"/>
      <c r="D170" s="17"/>
      <c r="E170" s="20"/>
      <c r="F170" s="20"/>
      <c r="G170" s="134"/>
      <c r="I170" s="24" t="str">
        <f t="shared" si="11"/>
        <v/>
      </c>
      <c r="J170" s="20" t="str">
        <f t="shared" si="12"/>
        <v/>
      </c>
      <c r="K170" s="20" t="str">
        <f t="shared" si="13"/>
        <v/>
      </c>
      <c r="L170" s="20" t="str">
        <f t="shared" si="14"/>
        <v/>
      </c>
      <c r="O170" s="20" t="str">
        <f t="shared" si="15"/>
        <v/>
      </c>
    </row>
    <row r="171" spans="3:16" x14ac:dyDescent="0.3">
      <c r="C171" s="19"/>
      <c r="D171" s="17"/>
      <c r="E171" s="20"/>
      <c r="F171" s="20"/>
      <c r="G171" s="134"/>
      <c r="I171" s="24" t="str">
        <f t="shared" si="11"/>
        <v/>
      </c>
      <c r="J171" s="20" t="str">
        <f t="shared" si="12"/>
        <v/>
      </c>
      <c r="K171" s="20" t="str">
        <f t="shared" si="13"/>
        <v/>
      </c>
      <c r="L171" s="20" t="str">
        <f t="shared" si="14"/>
        <v/>
      </c>
      <c r="O171" s="20" t="str">
        <f t="shared" si="15"/>
        <v/>
      </c>
    </row>
    <row r="172" spans="3:16" x14ac:dyDescent="0.3">
      <c r="C172" s="19"/>
      <c r="D172" s="17"/>
      <c r="E172" s="20"/>
      <c r="F172" s="20"/>
      <c r="G172" s="134"/>
      <c r="I172" s="24" t="str">
        <f t="shared" si="11"/>
        <v/>
      </c>
      <c r="J172" s="20" t="str">
        <f t="shared" si="12"/>
        <v/>
      </c>
      <c r="K172" s="20" t="str">
        <f t="shared" si="13"/>
        <v/>
      </c>
      <c r="L172" s="20" t="str">
        <f t="shared" si="14"/>
        <v/>
      </c>
      <c r="O172" s="20" t="str">
        <f t="shared" si="15"/>
        <v/>
      </c>
    </row>
    <row r="173" spans="3:16" x14ac:dyDescent="0.3">
      <c r="C173" s="19"/>
      <c r="D173" s="17"/>
      <c r="E173" s="20"/>
      <c r="F173" s="20"/>
      <c r="G173" s="134"/>
      <c r="I173" s="24" t="str">
        <f t="shared" si="11"/>
        <v/>
      </c>
      <c r="J173" s="20" t="str">
        <f t="shared" si="12"/>
        <v/>
      </c>
      <c r="K173" s="20" t="str">
        <f t="shared" si="13"/>
        <v/>
      </c>
      <c r="L173" s="20" t="str">
        <f t="shared" si="14"/>
        <v/>
      </c>
      <c r="O173" s="20" t="str">
        <f t="shared" si="15"/>
        <v/>
      </c>
    </row>
    <row r="174" spans="3:16" s="133" customFormat="1" x14ac:dyDescent="0.3">
      <c r="E174" s="34"/>
      <c r="F174" s="34"/>
      <c r="G174" s="242"/>
      <c r="H174" s="130"/>
      <c r="I174" s="130"/>
      <c r="J174" s="130"/>
      <c r="K174" s="131"/>
      <c r="L174" s="132"/>
      <c r="M174" s="132"/>
      <c r="N174" s="131"/>
      <c r="O174" s="131"/>
      <c r="P174" s="131"/>
    </row>
  </sheetData>
  <sheetProtection algorithmName="SHA-512" hashValue="V2M8lELGQjcmsI6KWwmIL9FITj24DRm2QHI9aNkzVtXXkRfFreYj2PN7KfupBsEJLqhGrXQqToljiDhu1X8csA==" saltValue="0Z+qsjvoyVb9on8MAN/ALw==" spinCount="100000" sheet="1" objects="1" scenarios="1" selectLockedCells="1"/>
  <phoneticPr fontId="19" type="noConversion"/>
  <conditionalFormatting sqref="D7">
    <cfRule type="expression" dxfId="214" priority="14">
      <formula>D7&lt;&gt;""</formula>
    </cfRule>
  </conditionalFormatting>
  <conditionalFormatting sqref="D13">
    <cfRule type="expression" dxfId="213" priority="8">
      <formula>D13&lt;&gt;""</formula>
    </cfRule>
  </conditionalFormatting>
  <conditionalFormatting sqref="D15">
    <cfRule type="expression" dxfId="212" priority="7">
      <formula>D15&lt;&gt;""</formula>
    </cfRule>
  </conditionalFormatting>
  <conditionalFormatting sqref="D16:D18">
    <cfRule type="expression" dxfId="211" priority="6">
      <formula>D16&lt;&gt;""</formula>
    </cfRule>
  </conditionalFormatting>
  <conditionalFormatting sqref="G23:G173">
    <cfRule type="expression" dxfId="210" priority="5">
      <formula>OR(G23&lt;&gt;"",$C23="")</formula>
    </cfRule>
  </conditionalFormatting>
  <conditionalFormatting sqref="D9">
    <cfRule type="expression" dxfId="209" priority="3">
      <formula>$H$5+$F$9=0</formula>
    </cfRule>
    <cfRule type="expression" dxfId="208" priority="4">
      <formula>D9&lt;&gt;""</formula>
    </cfRule>
  </conditionalFormatting>
  <conditionalFormatting sqref="D17">
    <cfRule type="expression" dxfId="207" priority="2">
      <formula>$D$7=""</formula>
    </cfRule>
  </conditionalFormatting>
  <conditionalFormatting sqref="G16">
    <cfRule type="expression" dxfId="206" priority="1">
      <formula>G16&lt;&gt;""</formula>
    </cfRule>
  </conditionalFormatting>
  <dataValidations count="6">
    <dataValidation type="date" allowBlank="1" showInputMessage="1" showErrorMessage="1" sqref="O11:O20 G17:G20 G14:G15 D17" xr:uid="{4372E586-4230-449B-AD84-19B4760BB04E}">
      <formula1>45658</formula1>
      <formula2>46387</formula2>
    </dataValidation>
    <dataValidation type="list" allowBlank="1" showInputMessage="1" showErrorMessage="1" sqref="D7" xr:uid="{90A72179-F114-4091-A44D-59734DB95267}">
      <formula1>$AD$23:$AD$45</formula1>
    </dataValidation>
    <dataValidation type="list" allowBlank="1" showInputMessage="1" showErrorMessage="1" sqref="D9" xr:uid="{D37C48AA-26EC-4FEC-9B03-437E0B75D311}">
      <formula1>$AE$23:$AE$40</formula1>
    </dataValidation>
    <dataValidation type="decimal" allowBlank="1" showInputMessage="1" showErrorMessage="1" sqref="G23:G173" xr:uid="{78A22E19-86DB-4592-B342-E29813B6E6A5}">
      <formula1>0</formula1>
      <formula2>1000000</formula2>
    </dataValidation>
    <dataValidation type="list" allowBlank="1" showInputMessage="1" showErrorMessage="1" sqref="G16" xr:uid="{A7E40C11-4E48-4A45-B281-3DAB8720333F}">
      <formula1>$AK$23:$AK$46</formula1>
    </dataValidation>
    <dataValidation type="date" allowBlank="1" showInputMessage="1" showErrorMessage="1" sqref="D16 D18" xr:uid="{F41B3455-A323-46A2-9669-DD8C3D99BA9D}">
      <formula1>45658</formula1>
      <formula2>55153</formula2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508AB-4491-43AF-93ED-47EFF6B13280}">
  <sheetPr codeName="Hoja9">
    <tabColor theme="8" tint="0.39997558519241921"/>
  </sheetPr>
  <dimension ref="B1:AE174"/>
  <sheetViews>
    <sheetView showGridLines="0" zoomScale="80" zoomScaleNormal="80" workbookViewId="0">
      <selection activeCell="G16" sqref="G16"/>
    </sheetView>
  </sheetViews>
  <sheetFormatPr baseColWidth="10" defaultRowHeight="14.4" x14ac:dyDescent="0.3"/>
  <cols>
    <col min="1" max="1" width="3.44140625" style="7" customWidth="1"/>
    <col min="2" max="2" width="8" style="7" customWidth="1"/>
    <col min="3" max="3" width="17.77734375" style="2" customWidth="1"/>
    <col min="4" max="4" width="51.109375" style="7" customWidth="1"/>
    <col min="5" max="5" width="11.109375" style="2" customWidth="1"/>
    <col min="6" max="7" width="14" style="2" customWidth="1"/>
    <col min="8" max="8" width="14" style="17" customWidth="1"/>
    <col min="9" max="9" width="13.33203125" style="17" hidden="1" customWidth="1"/>
    <col min="10" max="10" width="5" style="17" hidden="1" customWidth="1"/>
    <col min="11" max="11" width="13.77734375" style="17" hidden="1" customWidth="1"/>
    <col min="12" max="12" width="6.33203125" style="19" hidden="1" customWidth="1"/>
    <col min="13" max="14" width="6.33203125" style="22" hidden="1" customWidth="1"/>
    <col min="15" max="15" width="6.33203125" style="19" hidden="1" customWidth="1"/>
    <col min="16" max="18" width="11.5546875" style="19"/>
    <col min="19" max="23" width="11.5546875" style="7"/>
    <col min="24" max="31" width="0" style="7" hidden="1" customWidth="1"/>
    <col min="32" max="16384" width="11.5546875" style="7"/>
  </cols>
  <sheetData>
    <row r="1" spans="2:18" ht="9.6" customHeight="1" x14ac:dyDescent="0.3"/>
    <row r="2" spans="2:18" ht="36" customHeight="1" collapsed="1" x14ac:dyDescent="0.3">
      <c r="C2" s="129" t="e" vm="1">
        <v>#VALUE!</v>
      </c>
      <c r="D2" s="1"/>
      <c r="H2" s="18"/>
      <c r="I2" s="18"/>
      <c r="J2" s="18"/>
      <c r="K2" s="18"/>
      <c r="L2" s="18"/>
      <c r="O2" s="18"/>
      <c r="P2" s="20"/>
      <c r="Q2" s="20"/>
    </row>
    <row r="3" spans="2:18" ht="9" customHeight="1" x14ac:dyDescent="0.3">
      <c r="C3" s="129"/>
      <c r="D3" s="1"/>
      <c r="H3" s="18"/>
      <c r="I3" s="18"/>
      <c r="J3" s="18"/>
      <c r="K3" s="18"/>
      <c r="L3" s="18"/>
      <c r="O3" s="18"/>
      <c r="P3" s="20"/>
      <c r="Q3" s="20"/>
    </row>
    <row r="4" spans="2:18" s="168" customFormat="1" ht="12.6" x14ac:dyDescent="0.3">
      <c r="C4" s="168" t="s">
        <v>2</v>
      </c>
      <c r="D4" s="173"/>
      <c r="E4" s="173"/>
      <c r="F4" s="174"/>
      <c r="G4" s="175"/>
      <c r="H4" s="174"/>
      <c r="I4" s="175"/>
      <c r="J4" s="175"/>
      <c r="K4" s="175"/>
      <c r="L4" s="175"/>
      <c r="M4" s="175"/>
      <c r="N4" s="175"/>
      <c r="O4" s="175"/>
      <c r="P4" s="176"/>
    </row>
    <row r="5" spans="2:18" s="180" customFormat="1" ht="7.8" customHeight="1" x14ac:dyDescent="0.3">
      <c r="D5" s="39"/>
      <c r="E5" s="39"/>
      <c r="F5" s="28"/>
      <c r="G5" s="181"/>
      <c r="H5" s="28"/>
      <c r="I5" s="181"/>
      <c r="J5" s="181"/>
      <c r="K5" s="181"/>
      <c r="L5" s="181"/>
      <c r="M5" s="181"/>
      <c r="N5" s="181"/>
      <c r="O5" s="181"/>
      <c r="P5" s="126"/>
    </row>
    <row r="6" spans="2:18" ht="19.8" customHeight="1" x14ac:dyDescent="0.3">
      <c r="B6" s="16">
        <f>+BBDD_RegistroEquipo!C3</f>
        <v>1</v>
      </c>
      <c r="C6" s="177" cm="1">
        <f t="array" ref="C6">MAX(Tbl_Registro_Insumo[id_registro]+1)</f>
        <v>1</v>
      </c>
      <c r="D6" s="137" t="str">
        <f>"DEV-"&amp;BBDD_RegistroEquipo!C3&amp;"-"&amp;MID(Devolucion_Registro!D7,1,2)</f>
        <v>DEV-1-</v>
      </c>
      <c r="O6" s="20">
        <f ca="1">+O7+O9+O13+O15+O16+O17+O18+IF(O22&gt;0,1,0)</f>
        <v>2</v>
      </c>
    </row>
    <row r="7" spans="2:18" ht="24" customHeight="1" x14ac:dyDescent="0.3">
      <c r="C7" s="5" t="s">
        <v>3</v>
      </c>
      <c r="D7" s="55"/>
      <c r="O7" s="20">
        <f>IF(D7="",0,1)</f>
        <v>0</v>
      </c>
    </row>
    <row r="8" spans="2:18" ht="9.6" customHeight="1" x14ac:dyDescent="0.3">
      <c r="C8" s="7"/>
      <c r="E8" s="7"/>
      <c r="F8" s="7"/>
      <c r="G8" s="7"/>
      <c r="H8" s="7"/>
      <c r="I8" s="7"/>
      <c r="J8" s="7"/>
      <c r="K8" s="7"/>
      <c r="O8" s="20"/>
    </row>
    <row r="9" spans="2:18" ht="24" customHeight="1" x14ac:dyDescent="0.3">
      <c r="C9" s="47" t="s">
        <v>63</v>
      </c>
      <c r="D9" s="55"/>
      <c r="E9" s="20"/>
      <c r="F9" s="214">
        <f>IF(D9="",0,IF(COUNTIF(Y:Y,D9)=0,0,1))</f>
        <v>0</v>
      </c>
      <c r="O9" s="20">
        <f>IF(D7="",0,IF(F9=0,0,1))</f>
        <v>0</v>
      </c>
    </row>
    <row r="10" spans="2:18" ht="7.2" customHeight="1" x14ac:dyDescent="0.3">
      <c r="C10" s="7"/>
      <c r="E10" s="20"/>
      <c r="F10" s="20"/>
      <c r="G10" s="17"/>
      <c r="O10" s="181"/>
      <c r="Q10" s="7"/>
      <c r="R10" s="7"/>
    </row>
    <row r="11" spans="2:18" s="168" customFormat="1" ht="12.6" x14ac:dyDescent="0.3">
      <c r="C11" s="168" t="s">
        <v>97</v>
      </c>
      <c r="D11" s="173"/>
      <c r="E11" s="173"/>
      <c r="F11" s="174"/>
      <c r="G11" s="175"/>
      <c r="H11" s="174"/>
      <c r="I11" s="175"/>
      <c r="J11" s="175"/>
      <c r="K11" s="175"/>
      <c r="L11" s="175"/>
      <c r="M11" s="175"/>
      <c r="N11" s="175"/>
      <c r="O11" s="175"/>
    </row>
    <row r="12" spans="2:18" ht="7.2" customHeight="1" x14ac:dyDescent="0.3">
      <c r="C12" s="7"/>
      <c r="E12" s="20"/>
      <c r="F12" s="20"/>
      <c r="G12" s="17"/>
      <c r="O12" s="181"/>
      <c r="Q12" s="7"/>
      <c r="R12" s="7"/>
    </row>
    <row r="13" spans="2:18" ht="24" customHeight="1" x14ac:dyDescent="0.3">
      <c r="C13" s="5" t="s">
        <v>4</v>
      </c>
      <c r="D13" s="228"/>
      <c r="O13" s="20">
        <f>IF(D13="",0,1)</f>
        <v>0</v>
      </c>
    </row>
    <row r="14" spans="2:18" ht="8.4" customHeight="1" x14ac:dyDescent="0.3">
      <c r="C14" s="3"/>
      <c r="O14" s="20"/>
    </row>
    <row r="15" spans="2:18" ht="24" customHeight="1" x14ac:dyDescent="0.3">
      <c r="C15" s="5" t="s">
        <v>5</v>
      </c>
      <c r="D15" s="136" t="s">
        <v>19</v>
      </c>
      <c r="E15" s="32"/>
      <c r="F15" s="32"/>
      <c r="G15" s="32"/>
      <c r="H15" s="23"/>
      <c r="O15" s="20">
        <f>IF(D15="",0,1)</f>
        <v>1</v>
      </c>
    </row>
    <row r="16" spans="2:18" ht="24" customHeight="1" x14ac:dyDescent="0.3">
      <c r="C16" s="5" t="s">
        <v>6</v>
      </c>
      <c r="D16" s="229"/>
      <c r="E16" s="32"/>
      <c r="F16" s="5" t="s">
        <v>109</v>
      </c>
      <c r="G16" s="55"/>
      <c r="H16" s="23"/>
      <c r="O16" s="20">
        <f>IF(D16="",0,1)</f>
        <v>0</v>
      </c>
    </row>
    <row r="17" spans="2:31" ht="24" customHeight="1" x14ac:dyDescent="0.3">
      <c r="C17" s="5" t="s">
        <v>7</v>
      </c>
      <c r="D17" s="219">
        <f ca="1">TODAY()</f>
        <v>45895</v>
      </c>
      <c r="E17" s="32"/>
      <c r="F17" s="32"/>
      <c r="G17" s="32"/>
      <c r="H17" s="23"/>
      <c r="O17" s="20">
        <f ca="1">IF(D17="",0,1)</f>
        <v>1</v>
      </c>
    </row>
    <row r="18" spans="2:31" ht="24" customHeight="1" x14ac:dyDescent="0.3">
      <c r="C18" s="5" t="s">
        <v>86</v>
      </c>
      <c r="D18" s="229"/>
      <c r="E18" s="32"/>
      <c r="F18" s="32"/>
      <c r="G18" s="32"/>
      <c r="H18" s="23"/>
      <c r="O18" s="20">
        <f>IF(D18="",0,1)</f>
        <v>0</v>
      </c>
    </row>
    <row r="19" spans="2:31" x14ac:dyDescent="0.3">
      <c r="C19" s="3"/>
      <c r="E19" s="32"/>
      <c r="F19" s="32"/>
      <c r="G19" s="32"/>
      <c r="H19" s="23"/>
      <c r="O19" s="181"/>
    </row>
    <row r="20" spans="2:31" s="168" customFormat="1" ht="12.6" x14ac:dyDescent="0.3">
      <c r="C20" s="168" t="s">
        <v>98</v>
      </c>
      <c r="D20" s="173"/>
      <c r="E20" s="173"/>
      <c r="F20" s="174"/>
      <c r="G20" s="175"/>
      <c r="H20" s="174"/>
      <c r="I20" s="175"/>
      <c r="J20" s="175"/>
      <c r="K20" s="175"/>
      <c r="L20" s="175"/>
      <c r="M20" s="175"/>
      <c r="N20" s="175"/>
      <c r="O20" s="175"/>
    </row>
    <row r="21" spans="2:31" ht="8.4" customHeight="1" x14ac:dyDescent="0.3">
      <c r="O21" s="20"/>
      <c r="T21" s="48"/>
      <c r="U21" s="87"/>
    </row>
    <row r="22" spans="2:31" s="14" customFormat="1" ht="24" customHeight="1" x14ac:dyDescent="0.3">
      <c r="B22" s="220" t="s">
        <v>71</v>
      </c>
      <c r="C22" s="220" t="s">
        <v>68</v>
      </c>
      <c r="D22" s="10" t="s">
        <v>0</v>
      </c>
      <c r="E22" s="11" t="s">
        <v>55</v>
      </c>
      <c r="F22" s="11" t="s">
        <v>1</v>
      </c>
      <c r="G22" s="11" t="s">
        <v>45</v>
      </c>
      <c r="H22" s="11" t="s">
        <v>46</v>
      </c>
      <c r="I22" s="17"/>
      <c r="J22" s="17"/>
      <c r="K22" s="20" t="s">
        <v>16</v>
      </c>
      <c r="L22" s="19" t="s">
        <v>17</v>
      </c>
      <c r="M22" s="19" t="s">
        <v>18</v>
      </c>
      <c r="N22" s="21"/>
      <c r="O22" s="21">
        <f>SUM(O23:O173)</f>
        <v>0</v>
      </c>
      <c r="P22" s="19"/>
      <c r="Q22" s="21"/>
      <c r="R22" s="21"/>
      <c r="T22" s="7"/>
    </row>
    <row r="23" spans="2:31" x14ac:dyDescent="0.3">
      <c r="B23" s="19" t="str" cm="1">
        <f t="array" ref="B23">IF(D7="","",IFERROR(_xlfn.CHOOSECOLS(_xlfn._xlws.FILTER(Tbl_ValoresAdjudicados[[Id_Unico_Contrato]:[fecha_salida]],(Tbl_ValoresAdjudicados[Proveedor]=D7)*(Tbl_ValoresAdjudicados[N_Contrato/OrdenTrabajo]=D9)), 5, 11, 6, 7),""))</f>
        <v/>
      </c>
      <c r="C23" s="20"/>
      <c r="D23" s="19"/>
      <c r="E23" s="20"/>
      <c r="F23" s="30"/>
      <c r="G23" s="20" t="str">
        <f>IF(D23="","",SUMIFS(Tbl_Registro_Insumo[cant_ent],Tbl_Registro_Insumo[proveedor],$D$7,Tbl_Registro_Insumo[descripcion_insumo],D23,Tbl_Registro_Insumo[id_solicitud],Devolucion_Registro!$D$9,Tbl_Registro_Insumo[Item],Devolucion_Registro!C23,Tbl_Registro_Insumo[Fecha_Corte],"&lt;"&amp;Devolucion_Registro!D$18)-SUMIFS(Tbl_Registro_Insumo[cant_dev],Tbl_Registro_Insumo[proveedor],$D$7,Tbl_Registro_Insumo[descripcion_insumo],D23,Tbl_Registro_Insumo[id_solicitud],Devolucion_Registro!$D$9,Tbl_Registro_Insumo[Item],Devolucion_Registro!C23,Tbl_Registro_Insumo[Fecha_Corte],"&lt;="&amp;Devolucion_Registro!D$18))</f>
        <v/>
      </c>
      <c r="H23" s="20" t="str">
        <f>IF(D23="","",SUMIFS(Tbl_Registro_Insumo[cant_ent],Tbl_Registro_Insumo[descripcion_insumo],D23)-SUMIFS(Tbl_Registro_Insumo[cant_dev],Tbl_Registro_Insumo[descripcion_insumo],D23))</f>
        <v/>
      </c>
      <c r="J23" s="24" t="str">
        <f>IF(D23="","",$C$6)</f>
        <v/>
      </c>
      <c r="K23" s="20" t="str">
        <f t="shared" ref="K23:K54" si="0">IF(D23="","",MONTH($D$18)&amp;"-"&amp;YEAR($D$18))</f>
        <v/>
      </c>
      <c r="L23" s="20" t="str">
        <f t="shared" ref="L23:L54" si="1">IF(D23="","",IF($D$15="ENTRADA",E23,0))</f>
        <v/>
      </c>
      <c r="M23" s="20" t="str">
        <f>IF(D23="","",IF($D$15="DEVOLUCION",F23,0))</f>
        <v/>
      </c>
      <c r="O23" s="20">
        <f>IF(OR(B23="",F23="",F23=0,F23&lt;0),0,IF(F23&gt;G23,0,1))</f>
        <v>0</v>
      </c>
      <c r="X23" s="48" cm="1">
        <f t="array" ref="X23">_xlfn._xlws.SORT(_xlfn.UNIQUE(Tbl_Proveedor_NContratoOrdenTrabajo[Proveedor],FALSE))</f>
        <v>0</v>
      </c>
      <c r="Y23" s="87" cm="1">
        <f t="array" ref="Y23">_xlfn._xlws.FILTER(Tbl_Proveedor_NContratoOrdenTrabajo[N_Contrato],Tbl_Proveedor_NContratoOrdenTrabajo[Proveedor]=D7)</f>
        <v>0</v>
      </c>
      <c r="AA23" s="7">
        <v>6</v>
      </c>
      <c r="AB23" s="7" t="s">
        <v>101</v>
      </c>
      <c r="AC23" s="217" t="s">
        <v>104</v>
      </c>
      <c r="AD23" s="217" t="s">
        <v>105</v>
      </c>
      <c r="AE23" s="7" t="str">
        <f>AA23&amp;":"&amp;AD23&amp;":"&amp;AD23&amp;" "&amp;AB23</f>
        <v>6:00:00 am</v>
      </c>
    </row>
    <row r="24" spans="2:31" x14ac:dyDescent="0.3">
      <c r="B24" s="19"/>
      <c r="C24" s="20"/>
      <c r="D24" s="19"/>
      <c r="E24" s="20"/>
      <c r="F24" s="30"/>
      <c r="G24" s="20" t="str">
        <f>IF(D24="","",SUMIFS(Tbl_Registro_Insumo[cant_ent],Tbl_Registro_Insumo[proveedor],$D$7,Tbl_Registro_Insumo[descripcion_insumo],D24,Tbl_Registro_Insumo[id_solicitud],Devolucion_Registro!$D$9,Tbl_Registro_Insumo[Item],Devolucion_Registro!C24,Tbl_Registro_Insumo[Fecha_Corte],"&lt;"&amp;Devolucion_Registro!D$18)-SUMIFS(Tbl_Registro_Insumo[cant_dev],Tbl_Registro_Insumo[proveedor],$D$7,Tbl_Registro_Insumo[descripcion_insumo],D24,Tbl_Registro_Insumo[id_solicitud],Devolucion_Registro!$D$9,Tbl_Registro_Insumo[Item],Devolucion_Registro!C24,Tbl_Registro_Insumo[Fecha_Corte],"&lt;="&amp;Devolucion_Registro!D$18))</f>
        <v/>
      </c>
      <c r="H24" s="20" t="str">
        <f>IF(D24="","",SUMIFS(Tbl_Registro_Insumo[cant_ent],Tbl_Registro_Insumo[descripcion_insumo],D24)-SUMIFS(Tbl_Registro_Insumo[cant_dev],Tbl_Registro_Insumo[descripcion_insumo],D24))</f>
        <v/>
      </c>
      <c r="J24" s="24" t="str">
        <f t="shared" ref="J24:J87" si="2">IF(D24="","",$C$6)</f>
        <v/>
      </c>
      <c r="K24" s="20" t="str">
        <f t="shared" si="0"/>
        <v/>
      </c>
      <c r="L24" s="20" t="str">
        <f t="shared" si="1"/>
        <v/>
      </c>
      <c r="M24" s="20" t="str">
        <f t="shared" ref="M24:M87" si="3">IF(D24="","",IF($D$15="DEVOLUCION",F24,0))</f>
        <v/>
      </c>
      <c r="O24" s="20">
        <f t="shared" ref="O24:O87" si="4">IF(OR(B24="",F24="",F24=0,F24&lt;0),0,IF(F24&gt;G24,0,1))</f>
        <v>0</v>
      </c>
      <c r="X24" s="92"/>
      <c r="Y24" s="87"/>
      <c r="AA24" s="7">
        <v>7</v>
      </c>
      <c r="AB24" s="7" t="s">
        <v>101</v>
      </c>
      <c r="AC24" s="217" t="s">
        <v>104</v>
      </c>
      <c r="AD24" s="217" t="s">
        <v>105</v>
      </c>
      <c r="AE24" s="7" t="str">
        <f t="shared" ref="AE24:AE46" si="5">AA24&amp;":"&amp;AD24&amp;":"&amp;AD24&amp;" "&amp;AB24</f>
        <v>7:00:00 am</v>
      </c>
    </row>
    <row r="25" spans="2:31" x14ac:dyDescent="0.3">
      <c r="B25" s="19"/>
      <c r="C25" s="20"/>
      <c r="D25" s="19"/>
      <c r="E25" s="20"/>
      <c r="F25" s="30"/>
      <c r="G25" s="20" t="str">
        <f>IF(D25="","",SUMIFS(Tbl_Registro_Insumo[cant_ent],Tbl_Registro_Insumo[proveedor],$D$7,Tbl_Registro_Insumo[descripcion_insumo],D25,Tbl_Registro_Insumo[id_solicitud],Devolucion_Registro!$D$9,Tbl_Registro_Insumo[Item],Devolucion_Registro!C25,Tbl_Registro_Insumo[Fecha_Corte],"&lt;"&amp;Devolucion_Registro!D$18)-SUMIFS(Tbl_Registro_Insumo[cant_dev],Tbl_Registro_Insumo[proveedor],$D$7,Tbl_Registro_Insumo[descripcion_insumo],D25,Tbl_Registro_Insumo[id_solicitud],Devolucion_Registro!$D$9,Tbl_Registro_Insumo[Item],Devolucion_Registro!C25,Tbl_Registro_Insumo[Fecha_Corte],"&lt;="&amp;Devolucion_Registro!D$18))</f>
        <v/>
      </c>
      <c r="H25" s="20" t="str">
        <f>IF(D25="","",SUMIFS(Tbl_Registro_Insumo[cant_ent],Tbl_Registro_Insumo[descripcion_insumo],D25)-SUMIFS(Tbl_Registro_Insumo[cant_dev],Tbl_Registro_Insumo[descripcion_insumo],D25))</f>
        <v/>
      </c>
      <c r="I25" s="20"/>
      <c r="J25" s="24" t="str">
        <f t="shared" si="2"/>
        <v/>
      </c>
      <c r="K25" s="20" t="str">
        <f t="shared" si="0"/>
        <v/>
      </c>
      <c r="L25" s="20" t="str">
        <f t="shared" si="1"/>
        <v/>
      </c>
      <c r="M25" s="20" t="str">
        <f t="shared" si="3"/>
        <v/>
      </c>
      <c r="O25" s="20">
        <f t="shared" si="4"/>
        <v>0</v>
      </c>
      <c r="X25" s="92"/>
      <c r="Y25" s="87"/>
      <c r="AA25" s="7">
        <v>8</v>
      </c>
      <c r="AB25" s="7" t="s">
        <v>101</v>
      </c>
      <c r="AC25" s="217" t="s">
        <v>104</v>
      </c>
      <c r="AD25" s="217" t="s">
        <v>105</v>
      </c>
      <c r="AE25" s="7" t="str">
        <f t="shared" si="5"/>
        <v>8:00:00 am</v>
      </c>
    </row>
    <row r="26" spans="2:31" x14ac:dyDescent="0.3">
      <c r="B26" s="19"/>
      <c r="C26" s="20"/>
      <c r="D26" s="19"/>
      <c r="E26" s="20"/>
      <c r="F26" s="30"/>
      <c r="G26" s="20" t="str">
        <f>IF(D26="","",SUMIFS(Tbl_Registro_Insumo[cant_ent],Tbl_Registro_Insumo[proveedor],$D$7,Tbl_Registro_Insumo[descripcion_insumo],D26,Tbl_Registro_Insumo[id_solicitud],Devolucion_Registro!$D$9,Tbl_Registro_Insumo[Item],Devolucion_Registro!C26,Tbl_Registro_Insumo[Fecha_Corte],"&lt;"&amp;Devolucion_Registro!D$18)-SUMIFS(Tbl_Registro_Insumo[cant_dev],Tbl_Registro_Insumo[proveedor],$D$7,Tbl_Registro_Insumo[descripcion_insumo],D26,Tbl_Registro_Insumo[id_solicitud],Devolucion_Registro!$D$9,Tbl_Registro_Insumo[Item],Devolucion_Registro!C26,Tbl_Registro_Insumo[Fecha_Corte],"&lt;="&amp;Devolucion_Registro!D$18))</f>
        <v/>
      </c>
      <c r="H26" s="20" t="str">
        <f>IF(D26="","",SUMIFS(Tbl_Registro_Insumo[cant_ent],Tbl_Registro_Insumo[descripcion_insumo],D26)-SUMIFS(Tbl_Registro_Insumo[cant_dev],Tbl_Registro_Insumo[descripcion_insumo],D26))</f>
        <v/>
      </c>
      <c r="I26" s="20"/>
      <c r="J26" s="24" t="str">
        <f t="shared" si="2"/>
        <v/>
      </c>
      <c r="K26" s="20" t="str">
        <f t="shared" si="0"/>
        <v/>
      </c>
      <c r="L26" s="20" t="str">
        <f t="shared" si="1"/>
        <v/>
      </c>
      <c r="M26" s="20" t="str">
        <f t="shared" si="3"/>
        <v/>
      </c>
      <c r="O26" s="20">
        <f t="shared" si="4"/>
        <v>0</v>
      </c>
      <c r="X26" s="92"/>
      <c r="Y26" s="87"/>
      <c r="AA26" s="7">
        <v>9</v>
      </c>
      <c r="AB26" s="7" t="s">
        <v>101</v>
      </c>
      <c r="AC26" s="217" t="s">
        <v>104</v>
      </c>
      <c r="AD26" s="217" t="s">
        <v>105</v>
      </c>
      <c r="AE26" s="7" t="str">
        <f t="shared" si="5"/>
        <v>9:00:00 am</v>
      </c>
    </row>
    <row r="27" spans="2:31" x14ac:dyDescent="0.3">
      <c r="B27" s="19"/>
      <c r="C27" s="20"/>
      <c r="D27" s="19"/>
      <c r="E27" s="20"/>
      <c r="F27" s="30"/>
      <c r="G27" s="20" t="str">
        <f>IF(D27="","",SUMIFS(Tbl_Registro_Insumo[cant_ent],Tbl_Registro_Insumo[proveedor],$D$7,Tbl_Registro_Insumo[descripcion_insumo],D27,Tbl_Registro_Insumo[id_solicitud],Devolucion_Registro!$D$9,Tbl_Registro_Insumo[Item],Devolucion_Registro!C27,Tbl_Registro_Insumo[Fecha_Corte],"&lt;"&amp;Devolucion_Registro!D$18)-SUMIFS(Tbl_Registro_Insumo[cant_dev],Tbl_Registro_Insumo[proveedor],$D$7,Tbl_Registro_Insumo[descripcion_insumo],D27,Tbl_Registro_Insumo[id_solicitud],Devolucion_Registro!$D$9,Tbl_Registro_Insumo[Item],Devolucion_Registro!C27,Tbl_Registro_Insumo[Fecha_Corte],"&lt;="&amp;Devolucion_Registro!D$18))</f>
        <v/>
      </c>
      <c r="H27" s="20" t="str">
        <f>IF(D27="","",SUMIFS(Tbl_Registro_Insumo[cant_ent],Tbl_Registro_Insumo[descripcion_insumo],D27)-SUMIFS(Tbl_Registro_Insumo[cant_dev],Tbl_Registro_Insumo[descripcion_insumo],D27))</f>
        <v/>
      </c>
      <c r="I27" s="20"/>
      <c r="J27" s="24" t="str">
        <f t="shared" si="2"/>
        <v/>
      </c>
      <c r="K27" s="20" t="str">
        <f t="shared" si="0"/>
        <v/>
      </c>
      <c r="L27" s="20" t="str">
        <f t="shared" si="1"/>
        <v/>
      </c>
      <c r="M27" s="20" t="str">
        <f t="shared" si="3"/>
        <v/>
      </c>
      <c r="O27" s="20">
        <f t="shared" si="4"/>
        <v>0</v>
      </c>
      <c r="X27" s="92"/>
      <c r="Y27" s="87"/>
      <c r="AA27" s="7">
        <v>10</v>
      </c>
      <c r="AB27" s="7" t="s">
        <v>101</v>
      </c>
      <c r="AC27" s="217" t="s">
        <v>104</v>
      </c>
      <c r="AD27" s="217" t="s">
        <v>105</v>
      </c>
      <c r="AE27" s="7" t="str">
        <f t="shared" si="5"/>
        <v>10:00:00 am</v>
      </c>
    </row>
    <row r="28" spans="2:31" x14ac:dyDescent="0.3">
      <c r="B28" s="19"/>
      <c r="C28" s="20"/>
      <c r="D28" s="19"/>
      <c r="E28" s="20"/>
      <c r="F28" s="30"/>
      <c r="G28" s="20" t="str">
        <f>IF(D28="","",SUMIFS(Tbl_Registro_Insumo[cant_ent],Tbl_Registro_Insumo[proveedor],$D$7,Tbl_Registro_Insumo[descripcion_insumo],D28,Tbl_Registro_Insumo[id_solicitud],Devolucion_Registro!$D$9,Tbl_Registro_Insumo[Item],Devolucion_Registro!C28,Tbl_Registro_Insumo[Fecha_Corte],"&lt;"&amp;Devolucion_Registro!D$18)-SUMIFS(Tbl_Registro_Insumo[cant_dev],Tbl_Registro_Insumo[proveedor],$D$7,Tbl_Registro_Insumo[descripcion_insumo],D28,Tbl_Registro_Insumo[id_solicitud],Devolucion_Registro!$D$9,Tbl_Registro_Insumo[Item],Devolucion_Registro!C28,Tbl_Registro_Insumo[Fecha_Corte],"&lt;="&amp;Devolucion_Registro!D$18))</f>
        <v/>
      </c>
      <c r="H28" s="20" t="str">
        <f>IF(D28="","",SUMIFS(Tbl_Registro_Insumo[cant_ent],Tbl_Registro_Insumo[descripcion_insumo],D28)-SUMIFS(Tbl_Registro_Insumo[cant_dev],Tbl_Registro_Insumo[descripcion_insumo],D28))</f>
        <v/>
      </c>
      <c r="I28" s="20"/>
      <c r="J28" s="24" t="str">
        <f t="shared" si="2"/>
        <v/>
      </c>
      <c r="K28" s="20" t="str">
        <f t="shared" si="0"/>
        <v/>
      </c>
      <c r="L28" s="20" t="str">
        <f t="shared" si="1"/>
        <v/>
      </c>
      <c r="M28" s="20" t="str">
        <f t="shared" si="3"/>
        <v/>
      </c>
      <c r="O28" s="20">
        <f t="shared" si="4"/>
        <v>0</v>
      </c>
      <c r="X28" s="92"/>
      <c r="Y28" s="87"/>
      <c r="AA28" s="7">
        <v>11</v>
      </c>
      <c r="AB28" s="7" t="s">
        <v>101</v>
      </c>
      <c r="AC28" s="217" t="s">
        <v>104</v>
      </c>
      <c r="AD28" s="217" t="s">
        <v>105</v>
      </c>
      <c r="AE28" s="7" t="str">
        <f t="shared" si="5"/>
        <v>11:00:00 am</v>
      </c>
    </row>
    <row r="29" spans="2:31" x14ac:dyDescent="0.3">
      <c r="B29" s="19"/>
      <c r="C29" s="20"/>
      <c r="D29" s="19"/>
      <c r="E29" s="20"/>
      <c r="F29" s="30"/>
      <c r="G29" s="20" t="str">
        <f>IF(D29="","",SUMIFS(Tbl_Registro_Insumo[cant_ent],Tbl_Registro_Insumo[proveedor],$D$7,Tbl_Registro_Insumo[descripcion_insumo],D29,Tbl_Registro_Insumo[id_solicitud],Devolucion_Registro!$D$9,Tbl_Registro_Insumo[Item],Devolucion_Registro!C29,Tbl_Registro_Insumo[Fecha_Corte],"&lt;"&amp;Devolucion_Registro!D$18)-SUMIFS(Tbl_Registro_Insumo[cant_dev],Tbl_Registro_Insumo[proveedor],$D$7,Tbl_Registro_Insumo[descripcion_insumo],D29,Tbl_Registro_Insumo[id_solicitud],Devolucion_Registro!$D$9,Tbl_Registro_Insumo[Item],Devolucion_Registro!C29,Tbl_Registro_Insumo[Fecha_Corte],"&lt;="&amp;Devolucion_Registro!D$18))</f>
        <v/>
      </c>
      <c r="H29" s="20" t="str">
        <f>IF(D29="","",SUMIFS(Tbl_Registro_Insumo[cant_ent],Tbl_Registro_Insumo[descripcion_insumo],D29)-SUMIFS(Tbl_Registro_Insumo[cant_dev],Tbl_Registro_Insumo[descripcion_insumo],D29))</f>
        <v/>
      </c>
      <c r="I29" s="20"/>
      <c r="J29" s="24" t="str">
        <f t="shared" si="2"/>
        <v/>
      </c>
      <c r="K29" s="20" t="str">
        <f t="shared" si="0"/>
        <v/>
      </c>
      <c r="L29" s="20" t="str">
        <f t="shared" si="1"/>
        <v/>
      </c>
      <c r="M29" s="20" t="str">
        <f t="shared" si="3"/>
        <v/>
      </c>
      <c r="O29" s="20">
        <f t="shared" si="4"/>
        <v>0</v>
      </c>
      <c r="X29" s="92"/>
      <c r="Y29" s="87"/>
      <c r="AA29" s="7">
        <v>12</v>
      </c>
      <c r="AB29" s="7" t="s">
        <v>103</v>
      </c>
      <c r="AC29" s="217" t="s">
        <v>104</v>
      </c>
      <c r="AD29" s="217" t="s">
        <v>105</v>
      </c>
      <c r="AE29" s="7" t="str">
        <f t="shared" si="5"/>
        <v>12:00:00 m</v>
      </c>
    </row>
    <row r="30" spans="2:31" x14ac:dyDescent="0.3">
      <c r="B30" s="19"/>
      <c r="C30" s="20"/>
      <c r="D30" s="19"/>
      <c r="E30" s="20"/>
      <c r="F30" s="30"/>
      <c r="G30" s="20" t="str">
        <f>IF(D30="","",SUMIFS(Tbl_Registro_Insumo[cant_ent],Tbl_Registro_Insumo[proveedor],$D$7,Tbl_Registro_Insumo[descripcion_insumo],D30,Tbl_Registro_Insumo[id_solicitud],Devolucion_Registro!$D$9,Tbl_Registro_Insumo[Item],Devolucion_Registro!C30,Tbl_Registro_Insumo[Fecha_Corte],"&lt;"&amp;Devolucion_Registro!D$18)-SUMIFS(Tbl_Registro_Insumo[cant_dev],Tbl_Registro_Insumo[proveedor],$D$7,Tbl_Registro_Insumo[descripcion_insumo],D30,Tbl_Registro_Insumo[id_solicitud],Devolucion_Registro!$D$9,Tbl_Registro_Insumo[Item],Devolucion_Registro!C30,Tbl_Registro_Insumo[Fecha_Corte],"&lt;="&amp;Devolucion_Registro!D$18))</f>
        <v/>
      </c>
      <c r="H30" s="20" t="str">
        <f>IF(D30="","",SUMIFS(Tbl_Registro_Insumo[cant_ent],Tbl_Registro_Insumo[descripcion_insumo],D30)-SUMIFS(Tbl_Registro_Insumo[cant_dev],Tbl_Registro_Insumo[descripcion_insumo],D30))</f>
        <v/>
      </c>
      <c r="I30" s="20"/>
      <c r="J30" s="24" t="str">
        <f t="shared" si="2"/>
        <v/>
      </c>
      <c r="K30" s="20" t="str">
        <f t="shared" si="0"/>
        <v/>
      </c>
      <c r="L30" s="20" t="str">
        <f t="shared" si="1"/>
        <v/>
      </c>
      <c r="M30" s="20" t="str">
        <f t="shared" si="3"/>
        <v/>
      </c>
      <c r="O30" s="20">
        <f t="shared" si="4"/>
        <v>0</v>
      </c>
      <c r="S30" s="19"/>
      <c r="AA30" s="7">
        <v>13</v>
      </c>
      <c r="AB30" s="7" t="s">
        <v>102</v>
      </c>
      <c r="AC30" s="217" t="s">
        <v>104</v>
      </c>
      <c r="AD30" s="217" t="s">
        <v>105</v>
      </c>
      <c r="AE30" s="7" t="str">
        <f t="shared" si="5"/>
        <v>13:00:00 pm</v>
      </c>
    </row>
    <row r="31" spans="2:31" x14ac:dyDescent="0.3">
      <c r="B31" s="19"/>
      <c r="C31" s="20"/>
      <c r="D31" s="19"/>
      <c r="E31" s="20"/>
      <c r="F31" s="30"/>
      <c r="G31" s="20" t="str">
        <f>IF(D31="","",SUMIFS(Tbl_Registro_Insumo[cant_ent],Tbl_Registro_Insumo[proveedor],$D$7,Tbl_Registro_Insumo[descripcion_insumo],D31,Tbl_Registro_Insumo[id_solicitud],Devolucion_Registro!$D$9,Tbl_Registro_Insumo[Item],Devolucion_Registro!C31,Tbl_Registro_Insumo[Fecha_Corte],"&lt;"&amp;Devolucion_Registro!D$18)-SUMIFS(Tbl_Registro_Insumo[cant_dev],Tbl_Registro_Insumo[proveedor],$D$7,Tbl_Registro_Insumo[descripcion_insumo],D31,Tbl_Registro_Insumo[id_solicitud],Devolucion_Registro!$D$9,Tbl_Registro_Insumo[Item],Devolucion_Registro!C31,Tbl_Registro_Insumo[Fecha_Corte],"&lt;="&amp;Devolucion_Registro!D$18))</f>
        <v/>
      </c>
      <c r="H31" s="20" t="str">
        <f>IF(D31="","",SUMIFS(Tbl_Registro_Insumo[cant_ent],Tbl_Registro_Insumo[descripcion_insumo],D31)-SUMIFS(Tbl_Registro_Insumo[cant_dev],Tbl_Registro_Insumo[descripcion_insumo],D31))</f>
        <v/>
      </c>
      <c r="I31" s="20"/>
      <c r="J31" s="24" t="str">
        <f t="shared" si="2"/>
        <v/>
      </c>
      <c r="K31" s="20" t="str">
        <f t="shared" si="0"/>
        <v/>
      </c>
      <c r="L31" s="20" t="str">
        <f t="shared" si="1"/>
        <v/>
      </c>
      <c r="M31" s="20" t="str">
        <f t="shared" si="3"/>
        <v/>
      </c>
      <c r="O31" s="20">
        <f t="shared" si="4"/>
        <v>0</v>
      </c>
      <c r="S31" s="19"/>
      <c r="AA31" s="7">
        <v>14</v>
      </c>
      <c r="AB31" s="7" t="s">
        <v>102</v>
      </c>
      <c r="AC31" s="217" t="s">
        <v>104</v>
      </c>
      <c r="AD31" s="217" t="s">
        <v>105</v>
      </c>
      <c r="AE31" s="7" t="str">
        <f t="shared" si="5"/>
        <v>14:00:00 pm</v>
      </c>
    </row>
    <row r="32" spans="2:31" x14ac:dyDescent="0.3">
      <c r="B32" s="19"/>
      <c r="C32" s="20"/>
      <c r="D32" s="19"/>
      <c r="E32" s="20"/>
      <c r="F32" s="30"/>
      <c r="G32" s="20" t="str">
        <f>IF(D32="","",SUMIFS(Tbl_Registro_Insumo[cant_ent],Tbl_Registro_Insumo[proveedor],$D$7,Tbl_Registro_Insumo[descripcion_insumo],D32,Tbl_Registro_Insumo[id_solicitud],Devolucion_Registro!$D$9,Tbl_Registro_Insumo[Item],Devolucion_Registro!C32,Tbl_Registro_Insumo[Fecha_Corte],"&lt;"&amp;Devolucion_Registro!D$18)-SUMIFS(Tbl_Registro_Insumo[cant_dev],Tbl_Registro_Insumo[proveedor],$D$7,Tbl_Registro_Insumo[descripcion_insumo],D32,Tbl_Registro_Insumo[id_solicitud],Devolucion_Registro!$D$9,Tbl_Registro_Insumo[Item],Devolucion_Registro!C32,Tbl_Registro_Insumo[Fecha_Corte],"&lt;="&amp;Devolucion_Registro!D$18))</f>
        <v/>
      </c>
      <c r="H32" s="20" t="str">
        <f>IF(D32="","",SUMIFS(Tbl_Registro_Insumo[cant_ent],Tbl_Registro_Insumo[descripcion_insumo],D32)-SUMIFS(Tbl_Registro_Insumo[cant_dev],Tbl_Registro_Insumo[descripcion_insumo],D32))</f>
        <v/>
      </c>
      <c r="I32" s="20"/>
      <c r="J32" s="24" t="str">
        <f t="shared" si="2"/>
        <v/>
      </c>
      <c r="K32" s="20" t="str">
        <f t="shared" si="0"/>
        <v/>
      </c>
      <c r="L32" s="20" t="str">
        <f t="shared" si="1"/>
        <v/>
      </c>
      <c r="M32" s="20" t="str">
        <f t="shared" si="3"/>
        <v/>
      </c>
      <c r="O32" s="20">
        <f t="shared" si="4"/>
        <v>0</v>
      </c>
      <c r="S32" s="19"/>
      <c r="AA32" s="7">
        <v>15</v>
      </c>
      <c r="AB32" s="7" t="s">
        <v>102</v>
      </c>
      <c r="AC32" s="217" t="s">
        <v>104</v>
      </c>
      <c r="AD32" s="217" t="s">
        <v>105</v>
      </c>
      <c r="AE32" s="7" t="str">
        <f t="shared" si="5"/>
        <v>15:00:00 pm</v>
      </c>
    </row>
    <row r="33" spans="2:31" x14ac:dyDescent="0.3">
      <c r="B33" s="19"/>
      <c r="C33" s="20"/>
      <c r="D33" s="19"/>
      <c r="E33" s="20"/>
      <c r="F33" s="30"/>
      <c r="G33" s="20" t="str">
        <f>IF(D33="","",SUMIFS(Tbl_Registro_Insumo[cant_ent],Tbl_Registro_Insumo[proveedor],$D$7,Tbl_Registro_Insumo[descripcion_insumo],D33,Tbl_Registro_Insumo[id_solicitud],Devolucion_Registro!$D$9,Tbl_Registro_Insumo[Item],Devolucion_Registro!C33,Tbl_Registro_Insumo[Fecha_Corte],"&lt;"&amp;Devolucion_Registro!D$18)-SUMIFS(Tbl_Registro_Insumo[cant_dev],Tbl_Registro_Insumo[proveedor],$D$7,Tbl_Registro_Insumo[descripcion_insumo],D33,Tbl_Registro_Insumo[id_solicitud],Devolucion_Registro!$D$9,Tbl_Registro_Insumo[Item],Devolucion_Registro!C33,Tbl_Registro_Insumo[Fecha_Corte],"&lt;="&amp;Devolucion_Registro!D$18))</f>
        <v/>
      </c>
      <c r="H33" s="20" t="str">
        <f>IF(D33="","",SUMIFS(Tbl_Registro_Insumo[cant_ent],Tbl_Registro_Insumo[descripcion_insumo],D33)-SUMIFS(Tbl_Registro_Insumo[cant_dev],Tbl_Registro_Insumo[descripcion_insumo],D33))</f>
        <v/>
      </c>
      <c r="I33" s="20"/>
      <c r="J33" s="24" t="str">
        <f t="shared" si="2"/>
        <v/>
      </c>
      <c r="K33" s="20" t="str">
        <f t="shared" si="0"/>
        <v/>
      </c>
      <c r="L33" s="20" t="str">
        <f t="shared" si="1"/>
        <v/>
      </c>
      <c r="M33" s="20" t="str">
        <f t="shared" si="3"/>
        <v/>
      </c>
      <c r="O33" s="20">
        <f t="shared" si="4"/>
        <v>0</v>
      </c>
      <c r="S33" s="19"/>
      <c r="AA33" s="7">
        <v>16</v>
      </c>
      <c r="AB33" s="7" t="s">
        <v>102</v>
      </c>
      <c r="AC33" s="217" t="s">
        <v>104</v>
      </c>
      <c r="AD33" s="217" t="s">
        <v>105</v>
      </c>
      <c r="AE33" s="7" t="str">
        <f t="shared" si="5"/>
        <v>16:00:00 pm</v>
      </c>
    </row>
    <row r="34" spans="2:31" x14ac:dyDescent="0.3">
      <c r="B34" s="19"/>
      <c r="C34" s="20"/>
      <c r="D34" s="19"/>
      <c r="E34" s="20"/>
      <c r="F34" s="30"/>
      <c r="G34" s="20" t="str">
        <f>IF(D34="","",SUMIFS(Tbl_Registro_Insumo[cant_ent],Tbl_Registro_Insumo[proveedor],$D$7,Tbl_Registro_Insumo[descripcion_insumo],D34,Tbl_Registro_Insumo[id_solicitud],Devolucion_Registro!$D$9,Tbl_Registro_Insumo[Item],Devolucion_Registro!C34,Tbl_Registro_Insumo[Fecha_Corte],"&lt;"&amp;Devolucion_Registro!D$18)-SUMIFS(Tbl_Registro_Insumo[cant_dev],Tbl_Registro_Insumo[proveedor],$D$7,Tbl_Registro_Insumo[descripcion_insumo],D34,Tbl_Registro_Insumo[id_solicitud],Devolucion_Registro!$D$9,Tbl_Registro_Insumo[Item],Devolucion_Registro!C34,Tbl_Registro_Insumo[Fecha_Corte],"&lt;="&amp;Devolucion_Registro!D$18))</f>
        <v/>
      </c>
      <c r="H34" s="20" t="str">
        <f>IF(D34="","",SUMIFS(Tbl_Registro_Insumo[cant_ent],Tbl_Registro_Insumo[descripcion_insumo],D34)-SUMIFS(Tbl_Registro_Insumo[cant_dev],Tbl_Registro_Insumo[descripcion_insumo],D34))</f>
        <v/>
      </c>
      <c r="I34" s="20"/>
      <c r="J34" s="24" t="str">
        <f t="shared" si="2"/>
        <v/>
      </c>
      <c r="K34" s="20" t="str">
        <f t="shared" si="0"/>
        <v/>
      </c>
      <c r="L34" s="20" t="str">
        <f t="shared" si="1"/>
        <v/>
      </c>
      <c r="M34" s="20" t="str">
        <f t="shared" si="3"/>
        <v/>
      </c>
      <c r="O34" s="20">
        <f t="shared" si="4"/>
        <v>0</v>
      </c>
      <c r="S34" s="19"/>
      <c r="AA34" s="7">
        <v>17</v>
      </c>
      <c r="AB34" s="7" t="s">
        <v>102</v>
      </c>
      <c r="AC34" s="217" t="s">
        <v>104</v>
      </c>
      <c r="AD34" s="217" t="s">
        <v>105</v>
      </c>
      <c r="AE34" s="7" t="str">
        <f t="shared" si="5"/>
        <v>17:00:00 pm</v>
      </c>
    </row>
    <row r="35" spans="2:31" x14ac:dyDescent="0.3">
      <c r="B35" s="19"/>
      <c r="C35" s="20"/>
      <c r="D35" s="19"/>
      <c r="E35" s="20"/>
      <c r="F35" s="30"/>
      <c r="G35" s="20" t="str">
        <f>IF(D35="","",SUMIFS(Tbl_Registro_Insumo[cant_ent],Tbl_Registro_Insumo[proveedor],$D$7,Tbl_Registro_Insumo[descripcion_insumo],D35,Tbl_Registro_Insumo[id_solicitud],Devolucion_Registro!$D$9,Tbl_Registro_Insumo[Item],Devolucion_Registro!C35,Tbl_Registro_Insumo[Fecha_Corte],"&lt;"&amp;Devolucion_Registro!D$18)-SUMIFS(Tbl_Registro_Insumo[cant_dev],Tbl_Registro_Insumo[proveedor],$D$7,Tbl_Registro_Insumo[descripcion_insumo],D35,Tbl_Registro_Insumo[id_solicitud],Devolucion_Registro!$D$9,Tbl_Registro_Insumo[Item],Devolucion_Registro!C35,Tbl_Registro_Insumo[Fecha_Corte],"&lt;="&amp;Devolucion_Registro!D$18))</f>
        <v/>
      </c>
      <c r="H35" s="20" t="str">
        <f>IF(D35="","",SUMIFS(Tbl_Registro_Insumo[cant_ent],Tbl_Registro_Insumo[descripcion_insumo],D35)-SUMIFS(Tbl_Registro_Insumo[cant_dev],Tbl_Registro_Insumo[descripcion_insumo],D35))</f>
        <v/>
      </c>
      <c r="I35" s="20"/>
      <c r="J35" s="24" t="str">
        <f t="shared" si="2"/>
        <v/>
      </c>
      <c r="K35" s="20" t="str">
        <f t="shared" si="0"/>
        <v/>
      </c>
      <c r="L35" s="20" t="str">
        <f t="shared" si="1"/>
        <v/>
      </c>
      <c r="M35" s="20" t="str">
        <f t="shared" si="3"/>
        <v/>
      </c>
      <c r="O35" s="20">
        <f t="shared" si="4"/>
        <v>0</v>
      </c>
      <c r="S35" s="19"/>
      <c r="AA35" s="7">
        <v>18</v>
      </c>
      <c r="AB35" s="7" t="s">
        <v>102</v>
      </c>
      <c r="AC35" s="217" t="s">
        <v>104</v>
      </c>
      <c r="AD35" s="217" t="s">
        <v>105</v>
      </c>
      <c r="AE35" s="7" t="str">
        <f t="shared" si="5"/>
        <v>18:00:00 pm</v>
      </c>
    </row>
    <row r="36" spans="2:31" x14ac:dyDescent="0.3">
      <c r="B36" s="19"/>
      <c r="C36" s="20"/>
      <c r="D36" s="19"/>
      <c r="E36" s="20"/>
      <c r="F36" s="30"/>
      <c r="G36" s="20" t="str">
        <f>IF(D36="","",SUMIFS(Tbl_Registro_Insumo[cant_ent],Tbl_Registro_Insumo[proveedor],$D$7,Tbl_Registro_Insumo[descripcion_insumo],D36,Tbl_Registro_Insumo[id_solicitud],Devolucion_Registro!$D$9,Tbl_Registro_Insumo[Item],Devolucion_Registro!C36,Tbl_Registro_Insumo[Fecha_Corte],"&lt;"&amp;Devolucion_Registro!D$18)-SUMIFS(Tbl_Registro_Insumo[cant_dev],Tbl_Registro_Insumo[proveedor],$D$7,Tbl_Registro_Insumo[descripcion_insumo],D36,Tbl_Registro_Insumo[id_solicitud],Devolucion_Registro!$D$9,Tbl_Registro_Insumo[Item],Devolucion_Registro!C36,Tbl_Registro_Insumo[Fecha_Corte],"&lt;="&amp;Devolucion_Registro!D$18))</f>
        <v/>
      </c>
      <c r="H36" s="20" t="str">
        <f>IF(D36="","",SUMIFS(Tbl_Registro_Insumo[cant_ent],Tbl_Registro_Insumo[descripcion_insumo],D36)-SUMIFS(Tbl_Registro_Insumo[cant_dev],Tbl_Registro_Insumo[descripcion_insumo],D36))</f>
        <v/>
      </c>
      <c r="I36" s="20"/>
      <c r="J36" s="24" t="str">
        <f t="shared" si="2"/>
        <v/>
      </c>
      <c r="K36" s="20" t="str">
        <f t="shared" si="0"/>
        <v/>
      </c>
      <c r="L36" s="20" t="str">
        <f t="shared" si="1"/>
        <v/>
      </c>
      <c r="M36" s="20" t="str">
        <f t="shared" si="3"/>
        <v/>
      </c>
      <c r="O36" s="20">
        <f t="shared" si="4"/>
        <v>0</v>
      </c>
      <c r="S36" s="19"/>
      <c r="AA36" s="7">
        <v>19</v>
      </c>
      <c r="AB36" s="7" t="s">
        <v>102</v>
      </c>
      <c r="AC36" s="217" t="s">
        <v>104</v>
      </c>
      <c r="AD36" s="217" t="s">
        <v>105</v>
      </c>
      <c r="AE36" s="7" t="str">
        <f t="shared" si="5"/>
        <v>19:00:00 pm</v>
      </c>
    </row>
    <row r="37" spans="2:31" x14ac:dyDescent="0.3">
      <c r="B37" s="19"/>
      <c r="C37" s="20"/>
      <c r="D37" s="19"/>
      <c r="E37" s="20"/>
      <c r="F37" s="30"/>
      <c r="G37" s="20" t="str">
        <f>IF(D37="","",SUMIFS(Tbl_Registro_Insumo[cant_ent],Tbl_Registro_Insumo[proveedor],$D$7,Tbl_Registro_Insumo[descripcion_insumo],D37,Tbl_Registro_Insumo[id_solicitud],Devolucion_Registro!$D$9,Tbl_Registro_Insumo[Item],Devolucion_Registro!C37,Tbl_Registro_Insumo[Fecha_Corte],"&lt;"&amp;Devolucion_Registro!D$18)-SUMIFS(Tbl_Registro_Insumo[cant_dev],Tbl_Registro_Insumo[proveedor],$D$7,Tbl_Registro_Insumo[descripcion_insumo],D37,Tbl_Registro_Insumo[id_solicitud],Devolucion_Registro!$D$9,Tbl_Registro_Insumo[Item],Devolucion_Registro!C37,Tbl_Registro_Insumo[Fecha_Corte],"&lt;="&amp;Devolucion_Registro!D$18))</f>
        <v/>
      </c>
      <c r="H37" s="20" t="str">
        <f>IF(D37="","",SUMIFS(Tbl_Registro_Insumo[cant_ent],Tbl_Registro_Insumo[descripcion_insumo],D37)-SUMIFS(Tbl_Registro_Insumo[cant_dev],Tbl_Registro_Insumo[descripcion_insumo],D37))</f>
        <v/>
      </c>
      <c r="I37" s="20"/>
      <c r="J37" s="24" t="str">
        <f t="shared" si="2"/>
        <v/>
      </c>
      <c r="K37" s="20" t="str">
        <f t="shared" si="0"/>
        <v/>
      </c>
      <c r="L37" s="20" t="str">
        <f t="shared" si="1"/>
        <v/>
      </c>
      <c r="M37" s="20" t="str">
        <f t="shared" si="3"/>
        <v/>
      </c>
      <c r="O37" s="20">
        <f t="shared" si="4"/>
        <v>0</v>
      </c>
      <c r="S37" s="19"/>
      <c r="AA37" s="7">
        <v>20</v>
      </c>
      <c r="AB37" s="7" t="s">
        <v>102</v>
      </c>
      <c r="AC37" s="217" t="s">
        <v>104</v>
      </c>
      <c r="AD37" s="217" t="s">
        <v>105</v>
      </c>
      <c r="AE37" s="7" t="str">
        <f t="shared" si="5"/>
        <v>20:00:00 pm</v>
      </c>
    </row>
    <row r="38" spans="2:31" x14ac:dyDescent="0.3">
      <c r="B38" s="19"/>
      <c r="C38" s="20"/>
      <c r="D38" s="19"/>
      <c r="E38" s="20"/>
      <c r="F38" s="30"/>
      <c r="G38" s="20" t="str">
        <f>IF(D38="","",SUMIFS(Tbl_Registro_Insumo[cant_ent],Tbl_Registro_Insumo[proveedor],$D$7,Tbl_Registro_Insumo[descripcion_insumo],D38,Tbl_Registro_Insumo[id_solicitud],Devolucion_Registro!$D$9,Tbl_Registro_Insumo[Item],Devolucion_Registro!C38,Tbl_Registro_Insumo[Fecha_Corte],"&lt;"&amp;Devolucion_Registro!D$18)-SUMIFS(Tbl_Registro_Insumo[cant_dev],Tbl_Registro_Insumo[proveedor],$D$7,Tbl_Registro_Insumo[descripcion_insumo],D38,Tbl_Registro_Insumo[id_solicitud],Devolucion_Registro!$D$9,Tbl_Registro_Insumo[Item],Devolucion_Registro!C38,Tbl_Registro_Insumo[Fecha_Corte],"&lt;="&amp;Devolucion_Registro!D$18))</f>
        <v/>
      </c>
      <c r="H38" s="20" t="str">
        <f>IF(D38="","",SUMIFS(Tbl_Registro_Insumo[cant_ent],Tbl_Registro_Insumo[descripcion_insumo],D38)-SUMIFS(Tbl_Registro_Insumo[cant_dev],Tbl_Registro_Insumo[descripcion_insumo],D38))</f>
        <v/>
      </c>
      <c r="I38" s="20"/>
      <c r="J38" s="24" t="str">
        <f t="shared" si="2"/>
        <v/>
      </c>
      <c r="K38" s="20" t="str">
        <f t="shared" si="0"/>
        <v/>
      </c>
      <c r="L38" s="20" t="str">
        <f t="shared" si="1"/>
        <v/>
      </c>
      <c r="M38" s="20" t="str">
        <f t="shared" si="3"/>
        <v/>
      </c>
      <c r="O38" s="20">
        <f t="shared" si="4"/>
        <v>0</v>
      </c>
      <c r="S38" s="19"/>
      <c r="AA38" s="7">
        <v>21</v>
      </c>
      <c r="AB38" s="7" t="s">
        <v>102</v>
      </c>
      <c r="AC38" s="217" t="s">
        <v>104</v>
      </c>
      <c r="AD38" s="217" t="s">
        <v>105</v>
      </c>
      <c r="AE38" s="7" t="str">
        <f t="shared" si="5"/>
        <v>21:00:00 pm</v>
      </c>
    </row>
    <row r="39" spans="2:31" x14ac:dyDescent="0.3">
      <c r="B39" s="19"/>
      <c r="C39" s="20"/>
      <c r="D39" s="19"/>
      <c r="E39" s="20"/>
      <c r="F39" s="30"/>
      <c r="G39" s="20" t="str">
        <f>IF(D39="","",SUMIFS(Tbl_Registro_Insumo[cant_ent],Tbl_Registro_Insumo[proveedor],$D$7,Tbl_Registro_Insumo[descripcion_insumo],D39,Tbl_Registro_Insumo[id_solicitud],Devolucion_Registro!$D$9,Tbl_Registro_Insumo[Item],Devolucion_Registro!C39,Tbl_Registro_Insumo[Fecha_Corte],"&lt;"&amp;Devolucion_Registro!D$18)-SUMIFS(Tbl_Registro_Insumo[cant_dev],Tbl_Registro_Insumo[proveedor],$D$7,Tbl_Registro_Insumo[descripcion_insumo],D39,Tbl_Registro_Insumo[id_solicitud],Devolucion_Registro!$D$9,Tbl_Registro_Insumo[Item],Devolucion_Registro!C39,Tbl_Registro_Insumo[Fecha_Corte],"&lt;="&amp;Devolucion_Registro!D$18))</f>
        <v/>
      </c>
      <c r="H39" s="20" t="str">
        <f>IF(D39="","",SUMIFS(Tbl_Registro_Insumo[cant_ent],Tbl_Registro_Insumo[descripcion_insumo],D39)-SUMIFS(Tbl_Registro_Insumo[cant_dev],Tbl_Registro_Insumo[descripcion_insumo],D39))</f>
        <v/>
      </c>
      <c r="I39" s="20"/>
      <c r="J39" s="24" t="str">
        <f t="shared" si="2"/>
        <v/>
      </c>
      <c r="K39" s="20" t="str">
        <f t="shared" si="0"/>
        <v/>
      </c>
      <c r="L39" s="20" t="str">
        <f t="shared" si="1"/>
        <v/>
      </c>
      <c r="M39" s="20" t="str">
        <f t="shared" si="3"/>
        <v/>
      </c>
      <c r="O39" s="20">
        <f t="shared" si="4"/>
        <v>0</v>
      </c>
      <c r="S39" s="19"/>
      <c r="AA39" s="7">
        <v>22</v>
      </c>
      <c r="AB39" s="7" t="s">
        <v>102</v>
      </c>
      <c r="AC39" s="217" t="s">
        <v>104</v>
      </c>
      <c r="AD39" s="217" t="s">
        <v>105</v>
      </c>
      <c r="AE39" s="7" t="str">
        <f t="shared" si="5"/>
        <v>22:00:00 pm</v>
      </c>
    </row>
    <row r="40" spans="2:31" x14ac:dyDescent="0.3">
      <c r="B40" s="19"/>
      <c r="C40" s="20"/>
      <c r="D40" s="19"/>
      <c r="E40" s="20"/>
      <c r="F40" s="30"/>
      <c r="G40" s="20" t="str">
        <f>IF(D40="","",SUMIFS(Tbl_Registro_Insumo[cant_ent],Tbl_Registro_Insumo[proveedor],$D$7,Tbl_Registro_Insumo[descripcion_insumo],D40,Tbl_Registro_Insumo[id_solicitud],Devolucion_Registro!$D$9,Tbl_Registro_Insumo[Item],Devolucion_Registro!C40,Tbl_Registro_Insumo[Fecha_Corte],"&lt;"&amp;Devolucion_Registro!D$18)-SUMIFS(Tbl_Registro_Insumo[cant_dev],Tbl_Registro_Insumo[proveedor],$D$7,Tbl_Registro_Insumo[descripcion_insumo],D40,Tbl_Registro_Insumo[id_solicitud],Devolucion_Registro!$D$9,Tbl_Registro_Insumo[Item],Devolucion_Registro!C40,Tbl_Registro_Insumo[Fecha_Corte],"&lt;="&amp;Devolucion_Registro!D$18))</f>
        <v/>
      </c>
      <c r="H40" s="20" t="str">
        <f>IF(D40="","",SUMIFS(Tbl_Registro_Insumo[cant_ent],Tbl_Registro_Insumo[descripcion_insumo],D40)-SUMIFS(Tbl_Registro_Insumo[cant_dev],Tbl_Registro_Insumo[descripcion_insumo],D40))</f>
        <v/>
      </c>
      <c r="I40" s="20"/>
      <c r="J40" s="24" t="str">
        <f t="shared" si="2"/>
        <v/>
      </c>
      <c r="K40" s="20" t="str">
        <f t="shared" si="0"/>
        <v/>
      </c>
      <c r="L40" s="20" t="str">
        <f t="shared" si="1"/>
        <v/>
      </c>
      <c r="M40" s="20" t="str">
        <f t="shared" si="3"/>
        <v/>
      </c>
      <c r="O40" s="20">
        <f t="shared" si="4"/>
        <v>0</v>
      </c>
      <c r="S40" s="19"/>
      <c r="AA40" s="7">
        <v>23</v>
      </c>
      <c r="AB40" s="7" t="s">
        <v>102</v>
      </c>
      <c r="AC40" s="217" t="s">
        <v>104</v>
      </c>
      <c r="AD40" s="217" t="s">
        <v>105</v>
      </c>
      <c r="AE40" s="7" t="str">
        <f t="shared" si="5"/>
        <v>23:00:00 pm</v>
      </c>
    </row>
    <row r="41" spans="2:31" x14ac:dyDescent="0.3">
      <c r="B41" s="19"/>
      <c r="C41" s="20"/>
      <c r="D41" s="19"/>
      <c r="E41" s="20"/>
      <c r="F41" s="30"/>
      <c r="G41" s="20" t="str">
        <f>IF(D41="","",SUMIFS(Tbl_Registro_Insumo[cant_ent],Tbl_Registro_Insumo[proveedor],$D$7,Tbl_Registro_Insumo[descripcion_insumo],D41,Tbl_Registro_Insumo[id_solicitud],Devolucion_Registro!$D$9,Tbl_Registro_Insumo[Item],Devolucion_Registro!C41,Tbl_Registro_Insumo[Fecha_Corte],"&lt;"&amp;Devolucion_Registro!D$18)-SUMIFS(Tbl_Registro_Insumo[cant_dev],Tbl_Registro_Insumo[proveedor],$D$7,Tbl_Registro_Insumo[descripcion_insumo],D41,Tbl_Registro_Insumo[id_solicitud],Devolucion_Registro!$D$9,Tbl_Registro_Insumo[Item],Devolucion_Registro!C41,Tbl_Registro_Insumo[Fecha_Corte],"&lt;="&amp;Devolucion_Registro!D$18))</f>
        <v/>
      </c>
      <c r="H41" s="20" t="str">
        <f>IF(D41="","",SUMIFS(Tbl_Registro_Insumo[cant_ent],Tbl_Registro_Insumo[descripcion_insumo],D41)-SUMIFS(Tbl_Registro_Insumo[cant_dev],Tbl_Registro_Insumo[descripcion_insumo],D41))</f>
        <v/>
      </c>
      <c r="I41" s="20"/>
      <c r="J41" s="24" t="str">
        <f t="shared" si="2"/>
        <v/>
      </c>
      <c r="K41" s="20" t="str">
        <f t="shared" si="0"/>
        <v/>
      </c>
      <c r="L41" s="20" t="str">
        <f t="shared" si="1"/>
        <v/>
      </c>
      <c r="M41" s="20" t="str">
        <f t="shared" si="3"/>
        <v/>
      </c>
      <c r="O41" s="20">
        <f t="shared" si="4"/>
        <v>0</v>
      </c>
      <c r="S41" s="19"/>
      <c r="AA41" s="7">
        <v>24</v>
      </c>
      <c r="AB41" s="7" t="s">
        <v>102</v>
      </c>
      <c r="AC41" s="217" t="s">
        <v>104</v>
      </c>
      <c r="AD41" s="217" t="s">
        <v>105</v>
      </c>
      <c r="AE41" s="7" t="str">
        <f t="shared" si="5"/>
        <v>24:00:00 pm</v>
      </c>
    </row>
    <row r="42" spans="2:31" x14ac:dyDescent="0.3">
      <c r="B42" s="19"/>
      <c r="C42" s="20"/>
      <c r="D42" s="19"/>
      <c r="E42" s="20"/>
      <c r="F42" s="30"/>
      <c r="G42" s="20" t="str">
        <f>IF(D42="","",SUMIFS(Tbl_Registro_Insumo[cant_ent],Tbl_Registro_Insumo[proveedor],$D$7,Tbl_Registro_Insumo[descripcion_insumo],D42,Tbl_Registro_Insumo[id_solicitud],Devolucion_Registro!$D$9,Tbl_Registro_Insumo[Item],Devolucion_Registro!C42,Tbl_Registro_Insumo[Fecha_Corte],"&lt;"&amp;Devolucion_Registro!D$18)-SUMIFS(Tbl_Registro_Insumo[cant_dev],Tbl_Registro_Insumo[proveedor],$D$7,Tbl_Registro_Insumo[descripcion_insumo],D42,Tbl_Registro_Insumo[id_solicitud],Devolucion_Registro!$D$9,Tbl_Registro_Insumo[Item],Devolucion_Registro!C42,Tbl_Registro_Insumo[Fecha_Corte],"&lt;="&amp;Devolucion_Registro!D$18))</f>
        <v/>
      </c>
      <c r="H42" s="20" t="str">
        <f>IF(D42="","",SUMIFS(Tbl_Registro_Insumo[cant_ent],Tbl_Registro_Insumo[descripcion_insumo],D42)-SUMIFS(Tbl_Registro_Insumo[cant_dev],Tbl_Registro_Insumo[descripcion_insumo],D42))</f>
        <v/>
      </c>
      <c r="I42" s="20"/>
      <c r="J42" s="24" t="str">
        <f t="shared" si="2"/>
        <v/>
      </c>
      <c r="K42" s="20" t="str">
        <f t="shared" si="0"/>
        <v/>
      </c>
      <c r="L42" s="20" t="str">
        <f t="shared" si="1"/>
        <v/>
      </c>
      <c r="M42" s="20" t="str">
        <f t="shared" si="3"/>
        <v/>
      </c>
      <c r="O42" s="20">
        <f t="shared" si="4"/>
        <v>0</v>
      </c>
      <c r="S42" s="19"/>
      <c r="AA42" s="7">
        <v>1</v>
      </c>
      <c r="AB42" s="7" t="s">
        <v>101</v>
      </c>
      <c r="AC42" s="217" t="s">
        <v>104</v>
      </c>
      <c r="AD42" s="217" t="s">
        <v>105</v>
      </c>
      <c r="AE42" s="7" t="str">
        <f t="shared" si="5"/>
        <v>1:00:00 am</v>
      </c>
    </row>
    <row r="43" spans="2:31" x14ac:dyDescent="0.3">
      <c r="B43" s="19"/>
      <c r="C43" s="20"/>
      <c r="D43" s="17"/>
      <c r="E43" s="20"/>
      <c r="F43" s="30"/>
      <c r="G43" s="20" t="str">
        <f>IF(D43="","",SUMIFS(Tbl_Registro_Insumo[cant_ent],Tbl_Registro_Insumo[proveedor],$D$7,Tbl_Registro_Insumo[descripcion_insumo],D43,Tbl_Registro_Insumo[id_solicitud],Devolucion_Registro!$D$9,Tbl_Registro_Insumo[Item],Devolucion_Registro!C43,Tbl_Registro_Insumo[Fecha_Corte],"&lt;"&amp;Devolucion_Registro!D$18)-SUMIFS(Tbl_Registro_Insumo[cant_dev],Tbl_Registro_Insumo[proveedor],$D$7,Tbl_Registro_Insumo[descripcion_insumo],D43,Tbl_Registro_Insumo[id_solicitud],Devolucion_Registro!$D$9,Tbl_Registro_Insumo[Item],Devolucion_Registro!C43,Tbl_Registro_Insumo[Fecha_Corte],"&lt;="&amp;Devolucion_Registro!D$18))</f>
        <v/>
      </c>
      <c r="H43" s="20" t="str">
        <f>IF(D43="","",SUMIFS(Tbl_Registro_Insumo[cant_ent],Tbl_Registro_Insumo[descripcion_insumo],D43)-SUMIFS(Tbl_Registro_Insumo[cant_dev],Tbl_Registro_Insumo[descripcion_insumo],D43))</f>
        <v/>
      </c>
      <c r="I43" s="20"/>
      <c r="J43" s="24" t="str">
        <f t="shared" si="2"/>
        <v/>
      </c>
      <c r="K43" s="20" t="str">
        <f t="shared" si="0"/>
        <v/>
      </c>
      <c r="L43" s="20" t="str">
        <f t="shared" si="1"/>
        <v/>
      </c>
      <c r="M43" s="20" t="str">
        <f t="shared" si="3"/>
        <v/>
      </c>
      <c r="O43" s="20">
        <f t="shared" si="4"/>
        <v>0</v>
      </c>
      <c r="P43" s="31"/>
      <c r="S43" s="19"/>
      <c r="AA43" s="7">
        <v>2</v>
      </c>
      <c r="AB43" s="7" t="s">
        <v>101</v>
      </c>
      <c r="AC43" s="217" t="s">
        <v>104</v>
      </c>
      <c r="AD43" s="217" t="s">
        <v>105</v>
      </c>
      <c r="AE43" s="7" t="str">
        <f t="shared" si="5"/>
        <v>2:00:00 am</v>
      </c>
    </row>
    <row r="44" spans="2:31" x14ac:dyDescent="0.3">
      <c r="B44" s="19"/>
      <c r="C44" s="20"/>
      <c r="D44" s="17"/>
      <c r="E44" s="20"/>
      <c r="F44" s="30"/>
      <c r="G44" s="20" t="str">
        <f>IF(D44="","",SUMIFS(Tbl_Registro_Insumo[cant_ent],Tbl_Registro_Insumo[proveedor],$D$7,Tbl_Registro_Insumo[descripcion_insumo],D44,Tbl_Registro_Insumo[id_solicitud],Devolucion_Registro!$D$9,Tbl_Registro_Insumo[Item],Devolucion_Registro!C44,Tbl_Registro_Insumo[Fecha_Corte],"&lt;"&amp;Devolucion_Registro!D$18)-SUMIFS(Tbl_Registro_Insumo[cant_dev],Tbl_Registro_Insumo[proveedor],$D$7,Tbl_Registro_Insumo[descripcion_insumo],D44,Tbl_Registro_Insumo[id_solicitud],Devolucion_Registro!$D$9,Tbl_Registro_Insumo[Item],Devolucion_Registro!C44,Tbl_Registro_Insumo[Fecha_Corte],"&lt;="&amp;Devolucion_Registro!D$18))</f>
        <v/>
      </c>
      <c r="H44" s="20" t="str">
        <f>IF(D44="","",SUMIFS(Tbl_Registro_Insumo[cant_ent],Tbl_Registro_Insumo[descripcion_insumo],D44)-SUMIFS(Tbl_Registro_Insumo[cant_dev],Tbl_Registro_Insumo[descripcion_insumo],D44))</f>
        <v/>
      </c>
      <c r="I44" s="20"/>
      <c r="J44" s="24" t="str">
        <f t="shared" si="2"/>
        <v/>
      </c>
      <c r="K44" s="20" t="str">
        <f t="shared" si="0"/>
        <v/>
      </c>
      <c r="L44" s="20" t="str">
        <f t="shared" si="1"/>
        <v/>
      </c>
      <c r="M44" s="20" t="str">
        <f t="shared" si="3"/>
        <v/>
      </c>
      <c r="O44" s="20">
        <f t="shared" si="4"/>
        <v>0</v>
      </c>
      <c r="S44" s="19"/>
      <c r="AA44" s="7">
        <v>3</v>
      </c>
      <c r="AB44" s="7" t="s">
        <v>101</v>
      </c>
      <c r="AC44" s="217" t="s">
        <v>104</v>
      </c>
      <c r="AD44" s="217" t="s">
        <v>105</v>
      </c>
      <c r="AE44" s="7" t="str">
        <f t="shared" si="5"/>
        <v>3:00:00 am</v>
      </c>
    </row>
    <row r="45" spans="2:31" x14ac:dyDescent="0.3">
      <c r="B45" s="19"/>
      <c r="C45" s="20"/>
      <c r="D45" s="17"/>
      <c r="E45" s="20"/>
      <c r="F45" s="30"/>
      <c r="G45" s="20" t="str">
        <f>IF(D45="","",SUMIFS(Tbl_Registro_Insumo[cant_ent],Tbl_Registro_Insumo[proveedor],$D$7,Tbl_Registro_Insumo[descripcion_insumo],D45,Tbl_Registro_Insumo[id_solicitud],Devolucion_Registro!$D$9,Tbl_Registro_Insumo[Item],Devolucion_Registro!C45,Tbl_Registro_Insumo[Fecha_Corte],"&lt;"&amp;Devolucion_Registro!D$18)-SUMIFS(Tbl_Registro_Insumo[cant_dev],Tbl_Registro_Insumo[proveedor],$D$7,Tbl_Registro_Insumo[descripcion_insumo],D45,Tbl_Registro_Insumo[id_solicitud],Devolucion_Registro!$D$9,Tbl_Registro_Insumo[Item],Devolucion_Registro!C45,Tbl_Registro_Insumo[Fecha_Corte],"&lt;="&amp;Devolucion_Registro!D$18))</f>
        <v/>
      </c>
      <c r="H45" s="20" t="str">
        <f>IF(D45="","",SUMIFS(Tbl_Registro_Insumo[cant_ent],Tbl_Registro_Insumo[descripcion_insumo],D45)-SUMIFS(Tbl_Registro_Insumo[cant_dev],Tbl_Registro_Insumo[descripcion_insumo],D45))</f>
        <v/>
      </c>
      <c r="I45" s="20"/>
      <c r="J45" s="24" t="str">
        <f t="shared" si="2"/>
        <v/>
      </c>
      <c r="K45" s="20" t="str">
        <f t="shared" si="0"/>
        <v/>
      </c>
      <c r="L45" s="20" t="str">
        <f t="shared" si="1"/>
        <v/>
      </c>
      <c r="M45" s="20" t="str">
        <f t="shared" si="3"/>
        <v/>
      </c>
      <c r="O45" s="20">
        <f t="shared" si="4"/>
        <v>0</v>
      </c>
      <c r="S45" s="19"/>
      <c r="AA45" s="7">
        <v>4</v>
      </c>
      <c r="AB45" s="7" t="s">
        <v>101</v>
      </c>
      <c r="AC45" s="217" t="s">
        <v>104</v>
      </c>
      <c r="AD45" s="217" t="s">
        <v>105</v>
      </c>
      <c r="AE45" s="7" t="str">
        <f t="shared" si="5"/>
        <v>4:00:00 am</v>
      </c>
    </row>
    <row r="46" spans="2:31" x14ac:dyDescent="0.3">
      <c r="B46" s="19"/>
      <c r="C46" s="20"/>
      <c r="D46" s="17"/>
      <c r="E46" s="20"/>
      <c r="F46" s="30"/>
      <c r="G46" s="20" t="str">
        <f>IF(D46="","",SUMIFS(Tbl_Registro_Insumo[cant_ent],Tbl_Registro_Insumo[proveedor],$D$7,Tbl_Registro_Insumo[descripcion_insumo],D46,Tbl_Registro_Insumo[id_solicitud],Devolucion_Registro!$D$9,Tbl_Registro_Insumo[Item],Devolucion_Registro!C46,Tbl_Registro_Insumo[Fecha_Corte],"&lt;"&amp;Devolucion_Registro!D$18)-SUMIFS(Tbl_Registro_Insumo[cant_dev],Tbl_Registro_Insumo[proveedor],$D$7,Tbl_Registro_Insumo[descripcion_insumo],D46,Tbl_Registro_Insumo[id_solicitud],Devolucion_Registro!$D$9,Tbl_Registro_Insumo[Item],Devolucion_Registro!C46,Tbl_Registro_Insumo[Fecha_Corte],"&lt;="&amp;Devolucion_Registro!D$18))</f>
        <v/>
      </c>
      <c r="H46" s="20" t="str">
        <f>IF(D46="","",SUMIFS(Tbl_Registro_Insumo[cant_ent],Tbl_Registro_Insumo[descripcion_insumo],D46)-SUMIFS(Tbl_Registro_Insumo[cant_dev],Tbl_Registro_Insumo[descripcion_insumo],D46))</f>
        <v/>
      </c>
      <c r="I46" s="20"/>
      <c r="J46" s="24" t="str">
        <f t="shared" si="2"/>
        <v/>
      </c>
      <c r="K46" s="20" t="str">
        <f t="shared" si="0"/>
        <v/>
      </c>
      <c r="L46" s="20" t="str">
        <f t="shared" si="1"/>
        <v/>
      </c>
      <c r="M46" s="20" t="str">
        <f t="shared" si="3"/>
        <v/>
      </c>
      <c r="O46" s="20">
        <f t="shared" si="4"/>
        <v>0</v>
      </c>
      <c r="S46" s="19"/>
      <c r="AA46" s="7">
        <v>5</v>
      </c>
      <c r="AB46" s="7" t="s">
        <v>101</v>
      </c>
      <c r="AC46" s="217" t="s">
        <v>104</v>
      </c>
      <c r="AD46" s="217" t="s">
        <v>105</v>
      </c>
      <c r="AE46" s="7" t="str">
        <f t="shared" si="5"/>
        <v>5:00:00 am</v>
      </c>
    </row>
    <row r="47" spans="2:31" x14ac:dyDescent="0.3">
      <c r="B47" s="19"/>
      <c r="C47" s="20"/>
      <c r="D47" s="17"/>
      <c r="E47" s="20"/>
      <c r="F47" s="30"/>
      <c r="G47" s="20" t="str">
        <f>IF(D47="","",SUMIFS(Tbl_Registro_Insumo[cant_ent],Tbl_Registro_Insumo[proveedor],$D$7,Tbl_Registro_Insumo[descripcion_insumo],D47,Tbl_Registro_Insumo[id_solicitud],Devolucion_Registro!$D$9,Tbl_Registro_Insumo[Item],Devolucion_Registro!C47,Tbl_Registro_Insumo[Fecha_Corte],"&lt;"&amp;Devolucion_Registro!D$18)-SUMIFS(Tbl_Registro_Insumo[cant_dev],Tbl_Registro_Insumo[proveedor],$D$7,Tbl_Registro_Insumo[descripcion_insumo],D47,Tbl_Registro_Insumo[id_solicitud],Devolucion_Registro!$D$9,Tbl_Registro_Insumo[Item],Devolucion_Registro!C47,Tbl_Registro_Insumo[Fecha_Corte],"&lt;="&amp;Devolucion_Registro!D$18))</f>
        <v/>
      </c>
      <c r="H47" s="20" t="str">
        <f>IF(D47="","",SUMIFS(Tbl_Registro_Insumo[cant_ent],Tbl_Registro_Insumo[descripcion_insumo],D47)-SUMIFS(Tbl_Registro_Insumo[cant_dev],Tbl_Registro_Insumo[descripcion_insumo],D47))</f>
        <v/>
      </c>
      <c r="I47" s="20"/>
      <c r="J47" s="24" t="str">
        <f t="shared" si="2"/>
        <v/>
      </c>
      <c r="K47" s="20" t="str">
        <f t="shared" si="0"/>
        <v/>
      </c>
      <c r="L47" s="20" t="str">
        <f t="shared" si="1"/>
        <v/>
      </c>
      <c r="M47" s="20" t="str">
        <f t="shared" si="3"/>
        <v/>
      </c>
      <c r="O47" s="20">
        <f t="shared" si="4"/>
        <v>0</v>
      </c>
      <c r="S47" s="19"/>
    </row>
    <row r="48" spans="2:31" x14ac:dyDescent="0.3">
      <c r="B48" s="19"/>
      <c r="C48" s="20"/>
      <c r="D48" s="17"/>
      <c r="E48" s="20"/>
      <c r="F48" s="30"/>
      <c r="G48" s="20" t="str">
        <f>IF(D48="","",SUMIFS(Tbl_Registro_Insumo[cant_ent],Tbl_Registro_Insumo[proveedor],$D$7,Tbl_Registro_Insumo[descripcion_insumo],D48,Tbl_Registro_Insumo[id_solicitud],Devolucion_Registro!$D$9,Tbl_Registro_Insumo[Item],Devolucion_Registro!C48,Tbl_Registro_Insumo[Fecha_Corte],"&lt;"&amp;Devolucion_Registro!D$18)-SUMIFS(Tbl_Registro_Insumo[cant_dev],Tbl_Registro_Insumo[proveedor],$D$7,Tbl_Registro_Insumo[descripcion_insumo],D48,Tbl_Registro_Insumo[id_solicitud],Devolucion_Registro!$D$9,Tbl_Registro_Insumo[Item],Devolucion_Registro!C48,Tbl_Registro_Insumo[Fecha_Corte],"&lt;="&amp;Devolucion_Registro!D$18))</f>
        <v/>
      </c>
      <c r="H48" s="20" t="str">
        <f>IF(D48="","",SUMIFS(Tbl_Registro_Insumo[cant_ent],Tbl_Registro_Insumo[descripcion_insumo],D48)-SUMIFS(Tbl_Registro_Insumo[cant_dev],Tbl_Registro_Insumo[descripcion_insumo],D48))</f>
        <v/>
      </c>
      <c r="I48" s="20"/>
      <c r="J48" s="24" t="str">
        <f t="shared" si="2"/>
        <v/>
      </c>
      <c r="K48" s="20" t="str">
        <f t="shared" si="0"/>
        <v/>
      </c>
      <c r="L48" s="20" t="str">
        <f t="shared" si="1"/>
        <v/>
      </c>
      <c r="M48" s="20" t="str">
        <f t="shared" si="3"/>
        <v/>
      </c>
      <c r="O48" s="20">
        <f t="shared" si="4"/>
        <v>0</v>
      </c>
      <c r="S48" s="19"/>
    </row>
    <row r="49" spans="2:19" x14ac:dyDescent="0.3">
      <c r="B49" s="19"/>
      <c r="C49" s="20"/>
      <c r="D49" s="17"/>
      <c r="E49" s="20"/>
      <c r="F49" s="30"/>
      <c r="G49" s="20" t="str">
        <f>IF(D49="","",SUMIFS(Tbl_Registro_Insumo[cant_ent],Tbl_Registro_Insumo[proveedor],$D$7,Tbl_Registro_Insumo[descripcion_insumo],D49,Tbl_Registro_Insumo[id_solicitud],Devolucion_Registro!$D$9,Tbl_Registro_Insumo[Item],Devolucion_Registro!C49,Tbl_Registro_Insumo[Fecha_Corte],"&lt;"&amp;Devolucion_Registro!D$18)-SUMIFS(Tbl_Registro_Insumo[cant_dev],Tbl_Registro_Insumo[proveedor],$D$7,Tbl_Registro_Insumo[descripcion_insumo],D49,Tbl_Registro_Insumo[id_solicitud],Devolucion_Registro!$D$9,Tbl_Registro_Insumo[Item],Devolucion_Registro!C49,Tbl_Registro_Insumo[Fecha_Corte],"&lt;="&amp;Devolucion_Registro!D$18))</f>
        <v/>
      </c>
      <c r="H49" s="20" t="str">
        <f>IF(D49="","",SUMIFS(Tbl_Registro_Insumo[cant_ent],Tbl_Registro_Insumo[descripcion_insumo],D49)-SUMIFS(Tbl_Registro_Insumo[cant_dev],Tbl_Registro_Insumo[descripcion_insumo],D49))</f>
        <v/>
      </c>
      <c r="I49" s="20"/>
      <c r="J49" s="24" t="str">
        <f t="shared" si="2"/>
        <v/>
      </c>
      <c r="K49" s="20" t="str">
        <f t="shared" si="0"/>
        <v/>
      </c>
      <c r="L49" s="20" t="str">
        <f t="shared" si="1"/>
        <v/>
      </c>
      <c r="M49" s="20" t="str">
        <f t="shared" si="3"/>
        <v/>
      </c>
      <c r="O49" s="20">
        <f t="shared" si="4"/>
        <v>0</v>
      </c>
      <c r="S49" s="19"/>
    </row>
    <row r="50" spans="2:19" x14ac:dyDescent="0.3">
      <c r="B50" s="19"/>
      <c r="C50" s="20"/>
      <c r="D50" s="17"/>
      <c r="E50" s="20"/>
      <c r="F50" s="30"/>
      <c r="G50" s="20" t="str">
        <f>IF(D50="","",SUMIFS(Tbl_Registro_Insumo[cant_ent],Tbl_Registro_Insumo[proveedor],$D$7,Tbl_Registro_Insumo[descripcion_insumo],D50,Tbl_Registro_Insumo[id_solicitud],Devolucion_Registro!$D$9,Tbl_Registro_Insumo[Item],Devolucion_Registro!C50,Tbl_Registro_Insumo[Fecha_Corte],"&lt;"&amp;Devolucion_Registro!D$18)-SUMIFS(Tbl_Registro_Insumo[cant_dev],Tbl_Registro_Insumo[proveedor],$D$7,Tbl_Registro_Insumo[descripcion_insumo],D50,Tbl_Registro_Insumo[id_solicitud],Devolucion_Registro!$D$9,Tbl_Registro_Insumo[Item],Devolucion_Registro!C50,Tbl_Registro_Insumo[Fecha_Corte],"&lt;="&amp;Devolucion_Registro!D$18))</f>
        <v/>
      </c>
      <c r="H50" s="20" t="str">
        <f>IF(D50="","",SUMIFS(Tbl_Registro_Insumo[cant_ent],Tbl_Registro_Insumo[descripcion_insumo],D50)-SUMIFS(Tbl_Registro_Insumo[cant_dev],Tbl_Registro_Insumo[descripcion_insumo],D50))</f>
        <v/>
      </c>
      <c r="I50" s="20"/>
      <c r="J50" s="24" t="str">
        <f t="shared" si="2"/>
        <v/>
      </c>
      <c r="K50" s="20" t="str">
        <f t="shared" si="0"/>
        <v/>
      </c>
      <c r="L50" s="20" t="str">
        <f t="shared" si="1"/>
        <v/>
      </c>
      <c r="M50" s="20" t="str">
        <f t="shared" si="3"/>
        <v/>
      </c>
      <c r="O50" s="20">
        <f t="shared" si="4"/>
        <v>0</v>
      </c>
      <c r="S50" s="19"/>
    </row>
    <row r="51" spans="2:19" x14ac:dyDescent="0.3">
      <c r="B51" s="19"/>
      <c r="C51" s="20"/>
      <c r="D51" s="17"/>
      <c r="E51" s="20"/>
      <c r="F51" s="30"/>
      <c r="G51" s="20" t="str">
        <f>IF(D51="","",SUMIFS(Tbl_Registro_Insumo[cant_ent],Tbl_Registro_Insumo[proveedor],$D$7,Tbl_Registro_Insumo[descripcion_insumo],D51,Tbl_Registro_Insumo[id_solicitud],Devolucion_Registro!$D$9,Tbl_Registro_Insumo[Item],Devolucion_Registro!C51,Tbl_Registro_Insumo[Fecha_Corte],"&lt;"&amp;Devolucion_Registro!D$18)-SUMIFS(Tbl_Registro_Insumo[cant_dev],Tbl_Registro_Insumo[proveedor],$D$7,Tbl_Registro_Insumo[descripcion_insumo],D51,Tbl_Registro_Insumo[id_solicitud],Devolucion_Registro!$D$9,Tbl_Registro_Insumo[Item],Devolucion_Registro!C51,Tbl_Registro_Insumo[Fecha_Corte],"&lt;="&amp;Devolucion_Registro!D$18))</f>
        <v/>
      </c>
      <c r="H51" s="20" t="str">
        <f>IF(D51="","",SUMIFS(Tbl_Registro_Insumo[cant_ent],Tbl_Registro_Insumo[descripcion_insumo],D51)-SUMIFS(Tbl_Registro_Insumo[cant_dev],Tbl_Registro_Insumo[descripcion_insumo],D51))</f>
        <v/>
      </c>
      <c r="I51" s="20"/>
      <c r="J51" s="24" t="str">
        <f t="shared" si="2"/>
        <v/>
      </c>
      <c r="K51" s="20" t="str">
        <f t="shared" si="0"/>
        <v/>
      </c>
      <c r="L51" s="20" t="str">
        <f t="shared" si="1"/>
        <v/>
      </c>
      <c r="M51" s="20" t="str">
        <f t="shared" si="3"/>
        <v/>
      </c>
      <c r="O51" s="20">
        <f t="shared" si="4"/>
        <v>0</v>
      </c>
      <c r="S51" s="19"/>
    </row>
    <row r="52" spans="2:19" x14ac:dyDescent="0.3">
      <c r="B52" s="19"/>
      <c r="C52" s="20"/>
      <c r="D52" s="17"/>
      <c r="E52" s="20"/>
      <c r="F52" s="30"/>
      <c r="G52" s="20" t="str">
        <f>IF(D52="","",SUMIFS(Tbl_Registro_Insumo[cant_ent],Tbl_Registro_Insumo[proveedor],$D$7,Tbl_Registro_Insumo[descripcion_insumo],D52,Tbl_Registro_Insumo[id_solicitud],Devolucion_Registro!$D$9,Tbl_Registro_Insumo[Item],Devolucion_Registro!C52,Tbl_Registro_Insumo[Fecha_Corte],"&lt;"&amp;Devolucion_Registro!D$18)-SUMIFS(Tbl_Registro_Insumo[cant_dev],Tbl_Registro_Insumo[proveedor],$D$7,Tbl_Registro_Insumo[descripcion_insumo],D52,Tbl_Registro_Insumo[id_solicitud],Devolucion_Registro!$D$9,Tbl_Registro_Insumo[Item],Devolucion_Registro!C52,Tbl_Registro_Insumo[Fecha_Corte],"&lt;="&amp;Devolucion_Registro!D$18))</f>
        <v/>
      </c>
      <c r="H52" s="20" t="str">
        <f>IF(D52="","",SUMIFS(Tbl_Registro_Insumo[cant_ent],Tbl_Registro_Insumo[descripcion_insumo],D52)-SUMIFS(Tbl_Registro_Insumo[cant_dev],Tbl_Registro_Insumo[descripcion_insumo],D52))</f>
        <v/>
      </c>
      <c r="I52" s="20"/>
      <c r="J52" s="24" t="str">
        <f t="shared" si="2"/>
        <v/>
      </c>
      <c r="K52" s="20" t="str">
        <f t="shared" si="0"/>
        <v/>
      </c>
      <c r="L52" s="20" t="str">
        <f t="shared" si="1"/>
        <v/>
      </c>
      <c r="M52" s="20" t="str">
        <f t="shared" si="3"/>
        <v/>
      </c>
      <c r="O52" s="20">
        <f t="shared" si="4"/>
        <v>0</v>
      </c>
    </row>
    <row r="53" spans="2:19" x14ac:dyDescent="0.3">
      <c r="B53" s="19"/>
      <c r="C53" s="20"/>
      <c r="D53" s="17"/>
      <c r="E53" s="20"/>
      <c r="F53" s="30"/>
      <c r="G53" s="20" t="str">
        <f>IF(D53="","",SUMIFS(Tbl_Registro_Insumo[cant_ent],Tbl_Registro_Insumo[proveedor],$D$7,Tbl_Registro_Insumo[descripcion_insumo],D53,Tbl_Registro_Insumo[id_solicitud],Devolucion_Registro!$D$9,Tbl_Registro_Insumo[Item],Devolucion_Registro!C53,Tbl_Registro_Insumo[Fecha_Corte],"&lt;"&amp;Devolucion_Registro!D$18)-SUMIFS(Tbl_Registro_Insumo[cant_dev],Tbl_Registro_Insumo[proveedor],$D$7,Tbl_Registro_Insumo[descripcion_insumo],D53,Tbl_Registro_Insumo[id_solicitud],Devolucion_Registro!$D$9,Tbl_Registro_Insumo[Item],Devolucion_Registro!C53,Tbl_Registro_Insumo[Fecha_Corte],"&lt;="&amp;Devolucion_Registro!D$18))</f>
        <v/>
      </c>
      <c r="H53" s="20" t="str">
        <f>IF(D53="","",SUMIFS(Tbl_Registro_Insumo[cant_ent],Tbl_Registro_Insumo[descripcion_insumo],D53)-SUMIFS(Tbl_Registro_Insumo[cant_dev],Tbl_Registro_Insumo[descripcion_insumo],D53))</f>
        <v/>
      </c>
      <c r="I53" s="20"/>
      <c r="J53" s="24" t="str">
        <f t="shared" si="2"/>
        <v/>
      </c>
      <c r="K53" s="20" t="str">
        <f t="shared" si="0"/>
        <v/>
      </c>
      <c r="L53" s="20" t="str">
        <f t="shared" si="1"/>
        <v/>
      </c>
      <c r="M53" s="20" t="str">
        <f t="shared" si="3"/>
        <v/>
      </c>
      <c r="O53" s="20">
        <f t="shared" si="4"/>
        <v>0</v>
      </c>
    </row>
    <row r="54" spans="2:19" x14ac:dyDescent="0.3">
      <c r="B54" s="19"/>
      <c r="C54" s="20"/>
      <c r="D54" s="17"/>
      <c r="E54" s="20"/>
      <c r="F54" s="30"/>
      <c r="G54" s="20" t="str">
        <f>IF(D54="","",SUMIFS(Tbl_Registro_Insumo[cant_ent],Tbl_Registro_Insumo[proveedor],$D$7,Tbl_Registro_Insumo[descripcion_insumo],D54,Tbl_Registro_Insumo[id_solicitud],Devolucion_Registro!$D$9,Tbl_Registro_Insumo[Item],Devolucion_Registro!C54,Tbl_Registro_Insumo[Fecha_Corte],"&lt;"&amp;Devolucion_Registro!D$18)-SUMIFS(Tbl_Registro_Insumo[cant_dev],Tbl_Registro_Insumo[proveedor],$D$7,Tbl_Registro_Insumo[descripcion_insumo],D54,Tbl_Registro_Insumo[id_solicitud],Devolucion_Registro!$D$9,Tbl_Registro_Insumo[Item],Devolucion_Registro!C54,Tbl_Registro_Insumo[Fecha_Corte],"&lt;="&amp;Devolucion_Registro!D$18))</f>
        <v/>
      </c>
      <c r="H54" s="20" t="str">
        <f>IF(D54="","",SUMIFS(Tbl_Registro_Insumo[cant_ent],Tbl_Registro_Insumo[descripcion_insumo],D54)-SUMIFS(Tbl_Registro_Insumo[cant_dev],Tbl_Registro_Insumo[descripcion_insumo],D54))</f>
        <v/>
      </c>
      <c r="I54" s="20"/>
      <c r="J54" s="24" t="str">
        <f t="shared" si="2"/>
        <v/>
      </c>
      <c r="K54" s="20" t="str">
        <f t="shared" si="0"/>
        <v/>
      </c>
      <c r="L54" s="20" t="str">
        <f t="shared" si="1"/>
        <v/>
      </c>
      <c r="M54" s="20" t="str">
        <f t="shared" si="3"/>
        <v/>
      </c>
      <c r="O54" s="20">
        <f t="shared" si="4"/>
        <v>0</v>
      </c>
    </row>
    <row r="55" spans="2:19" x14ac:dyDescent="0.3">
      <c r="B55" s="19"/>
      <c r="C55" s="20"/>
      <c r="D55" s="17"/>
      <c r="E55" s="20"/>
      <c r="F55" s="30"/>
      <c r="G55" s="20" t="str">
        <f>IF(D55="","",SUMIFS(Tbl_Registro_Insumo[cant_ent],Tbl_Registro_Insumo[proveedor],$D$7,Tbl_Registro_Insumo[descripcion_insumo],D55,Tbl_Registro_Insumo[id_solicitud],Devolucion_Registro!$D$9,Tbl_Registro_Insumo[Item],Devolucion_Registro!C55,Tbl_Registro_Insumo[Fecha_Corte],"&lt;"&amp;Devolucion_Registro!D$18)-SUMIFS(Tbl_Registro_Insumo[cant_dev],Tbl_Registro_Insumo[proveedor],$D$7,Tbl_Registro_Insumo[descripcion_insumo],D55,Tbl_Registro_Insumo[id_solicitud],Devolucion_Registro!$D$9,Tbl_Registro_Insumo[Item],Devolucion_Registro!C55,Tbl_Registro_Insumo[Fecha_Corte],"&lt;="&amp;Devolucion_Registro!D$18))</f>
        <v/>
      </c>
      <c r="H55" s="20" t="str">
        <f>IF(D55="","",SUMIFS(Tbl_Registro_Insumo[cant_ent],Tbl_Registro_Insumo[descripcion_insumo],D55)-SUMIFS(Tbl_Registro_Insumo[cant_dev],Tbl_Registro_Insumo[descripcion_insumo],D55))</f>
        <v/>
      </c>
      <c r="I55" s="20"/>
      <c r="J55" s="24" t="str">
        <f t="shared" si="2"/>
        <v/>
      </c>
      <c r="K55" s="20" t="str">
        <f t="shared" ref="K55:K87" si="6">IF(D55="","",MONTH($D$18)&amp;"-"&amp;YEAR($D$18))</f>
        <v/>
      </c>
      <c r="L55" s="20" t="str">
        <f t="shared" ref="L55:L86" si="7">IF(D55="","",IF($D$15="ENTRADA",E55,0))</f>
        <v/>
      </c>
      <c r="M55" s="20" t="str">
        <f t="shared" si="3"/>
        <v/>
      </c>
      <c r="O55" s="20">
        <f t="shared" si="4"/>
        <v>0</v>
      </c>
    </row>
    <row r="56" spans="2:19" x14ac:dyDescent="0.3">
      <c r="B56" s="19"/>
      <c r="C56" s="20"/>
      <c r="D56" s="17"/>
      <c r="E56" s="20"/>
      <c r="F56" s="30"/>
      <c r="G56" s="20" t="str">
        <f>IF(D56="","",SUMIFS(Tbl_Registro_Insumo[cant_ent],Tbl_Registro_Insumo[proveedor],$D$7,Tbl_Registro_Insumo[descripcion_insumo],D56,Tbl_Registro_Insumo[id_solicitud],Devolucion_Registro!$D$9,Tbl_Registro_Insumo[Item],Devolucion_Registro!C56,Tbl_Registro_Insumo[Fecha_Corte],"&lt;"&amp;Devolucion_Registro!D$18)-SUMIFS(Tbl_Registro_Insumo[cant_dev],Tbl_Registro_Insumo[proveedor],$D$7,Tbl_Registro_Insumo[descripcion_insumo],D56,Tbl_Registro_Insumo[id_solicitud],Devolucion_Registro!$D$9,Tbl_Registro_Insumo[Item],Devolucion_Registro!C56,Tbl_Registro_Insumo[Fecha_Corte],"&lt;="&amp;Devolucion_Registro!D$18))</f>
        <v/>
      </c>
      <c r="H56" s="20" t="str">
        <f>IF(D56="","",SUMIFS(Tbl_Registro_Insumo[cant_ent],Tbl_Registro_Insumo[descripcion_insumo],D56)-SUMIFS(Tbl_Registro_Insumo[cant_dev],Tbl_Registro_Insumo[descripcion_insumo],D56))</f>
        <v/>
      </c>
      <c r="I56" s="20"/>
      <c r="J56" s="24" t="str">
        <f t="shared" si="2"/>
        <v/>
      </c>
      <c r="K56" s="20" t="str">
        <f t="shared" si="6"/>
        <v/>
      </c>
      <c r="L56" s="20" t="str">
        <f t="shared" si="7"/>
        <v/>
      </c>
      <c r="M56" s="20" t="str">
        <f t="shared" si="3"/>
        <v/>
      </c>
      <c r="O56" s="20">
        <f t="shared" si="4"/>
        <v>0</v>
      </c>
    </row>
    <row r="57" spans="2:19" x14ac:dyDescent="0.3">
      <c r="B57" s="19"/>
      <c r="C57" s="20"/>
      <c r="D57" s="17"/>
      <c r="E57" s="20"/>
      <c r="F57" s="30"/>
      <c r="G57" s="20" t="str">
        <f>IF(D57="","",SUMIFS(Tbl_Registro_Insumo[cant_ent],Tbl_Registro_Insumo[proveedor],$D$7,Tbl_Registro_Insumo[descripcion_insumo],D57,Tbl_Registro_Insumo[id_solicitud],Devolucion_Registro!$D$9,Tbl_Registro_Insumo[Item],Devolucion_Registro!C57,Tbl_Registro_Insumo[Fecha_Corte],"&lt;"&amp;Devolucion_Registro!D$18)-SUMIFS(Tbl_Registro_Insumo[cant_dev],Tbl_Registro_Insumo[proveedor],$D$7,Tbl_Registro_Insumo[descripcion_insumo],D57,Tbl_Registro_Insumo[id_solicitud],Devolucion_Registro!$D$9,Tbl_Registro_Insumo[Item],Devolucion_Registro!C57,Tbl_Registro_Insumo[Fecha_Corte],"&lt;="&amp;Devolucion_Registro!D$18))</f>
        <v/>
      </c>
      <c r="H57" s="20" t="str">
        <f>IF(D57="","",SUMIFS(Tbl_Registro_Insumo[cant_ent],Tbl_Registro_Insumo[descripcion_insumo],D57)-SUMIFS(Tbl_Registro_Insumo[cant_dev],Tbl_Registro_Insumo[descripcion_insumo],D57))</f>
        <v/>
      </c>
      <c r="I57" s="20"/>
      <c r="J57" s="24" t="str">
        <f t="shared" si="2"/>
        <v/>
      </c>
      <c r="K57" s="20" t="str">
        <f t="shared" si="6"/>
        <v/>
      </c>
      <c r="L57" s="20" t="str">
        <f t="shared" si="7"/>
        <v/>
      </c>
      <c r="M57" s="20" t="str">
        <f t="shared" si="3"/>
        <v/>
      </c>
      <c r="O57" s="20">
        <f t="shared" si="4"/>
        <v>0</v>
      </c>
    </row>
    <row r="58" spans="2:19" x14ac:dyDescent="0.3">
      <c r="B58" s="19"/>
      <c r="C58" s="20"/>
      <c r="D58" s="17"/>
      <c r="E58" s="20"/>
      <c r="F58" s="30"/>
      <c r="G58" s="20" t="str">
        <f>IF(D58="","",SUMIFS(Tbl_Registro_Insumo[cant_ent],Tbl_Registro_Insumo[proveedor],$D$7,Tbl_Registro_Insumo[descripcion_insumo],D58,Tbl_Registro_Insumo[id_solicitud],Devolucion_Registro!$D$9,Tbl_Registro_Insumo[Item],Devolucion_Registro!C58,Tbl_Registro_Insumo[Fecha_Corte],"&lt;"&amp;Devolucion_Registro!D$18)-SUMIFS(Tbl_Registro_Insumo[cant_dev],Tbl_Registro_Insumo[proveedor],$D$7,Tbl_Registro_Insumo[descripcion_insumo],D58,Tbl_Registro_Insumo[id_solicitud],Devolucion_Registro!$D$9,Tbl_Registro_Insumo[Item],Devolucion_Registro!C58,Tbl_Registro_Insumo[Fecha_Corte],"&lt;="&amp;Devolucion_Registro!D$18))</f>
        <v/>
      </c>
      <c r="H58" s="20" t="str">
        <f>IF(D58="","",SUMIFS(Tbl_Registro_Insumo[cant_ent],Tbl_Registro_Insumo[descripcion_insumo],D58)-SUMIFS(Tbl_Registro_Insumo[cant_dev],Tbl_Registro_Insumo[descripcion_insumo],D58))</f>
        <v/>
      </c>
      <c r="I58" s="20"/>
      <c r="J58" s="24" t="str">
        <f t="shared" si="2"/>
        <v/>
      </c>
      <c r="K58" s="20" t="str">
        <f t="shared" si="6"/>
        <v/>
      </c>
      <c r="L58" s="20" t="str">
        <f t="shared" si="7"/>
        <v/>
      </c>
      <c r="M58" s="20" t="str">
        <f t="shared" si="3"/>
        <v/>
      </c>
      <c r="O58" s="20">
        <f t="shared" si="4"/>
        <v>0</v>
      </c>
    </row>
    <row r="59" spans="2:19" x14ac:dyDescent="0.3">
      <c r="B59" s="19"/>
      <c r="C59" s="20"/>
      <c r="D59" s="17"/>
      <c r="E59" s="20"/>
      <c r="F59" s="30"/>
      <c r="G59" s="20" t="str">
        <f>IF(D59="","",SUMIFS(Tbl_Registro_Insumo[cant_ent],Tbl_Registro_Insumo[proveedor],$D$7,Tbl_Registro_Insumo[descripcion_insumo],D59,Tbl_Registro_Insumo[id_solicitud],Devolucion_Registro!$D$9,Tbl_Registro_Insumo[Item],Devolucion_Registro!C59,Tbl_Registro_Insumo[Fecha_Corte],"&lt;"&amp;Devolucion_Registro!D$18)-SUMIFS(Tbl_Registro_Insumo[cant_dev],Tbl_Registro_Insumo[proveedor],$D$7,Tbl_Registro_Insumo[descripcion_insumo],D59,Tbl_Registro_Insumo[id_solicitud],Devolucion_Registro!$D$9,Tbl_Registro_Insumo[Item],Devolucion_Registro!C59,Tbl_Registro_Insumo[Fecha_Corte],"&lt;="&amp;Devolucion_Registro!D$18))</f>
        <v/>
      </c>
      <c r="H59" s="20" t="str">
        <f>IF(D59="","",SUMIFS(Tbl_Registro_Insumo[cant_ent],Tbl_Registro_Insumo[descripcion_insumo],D59)-SUMIFS(Tbl_Registro_Insumo[cant_dev],Tbl_Registro_Insumo[descripcion_insumo],D59))</f>
        <v/>
      </c>
      <c r="I59" s="20"/>
      <c r="J59" s="24" t="str">
        <f t="shared" si="2"/>
        <v/>
      </c>
      <c r="K59" s="20" t="str">
        <f t="shared" si="6"/>
        <v/>
      </c>
      <c r="L59" s="20" t="str">
        <f t="shared" si="7"/>
        <v/>
      </c>
      <c r="M59" s="20" t="str">
        <f t="shared" si="3"/>
        <v/>
      </c>
      <c r="O59" s="20">
        <f t="shared" si="4"/>
        <v>0</v>
      </c>
    </row>
    <row r="60" spans="2:19" s="17" customFormat="1" x14ac:dyDescent="0.3">
      <c r="B60" s="19"/>
      <c r="C60" s="20"/>
      <c r="E60" s="20"/>
      <c r="F60" s="30"/>
      <c r="G60" s="20" t="str">
        <f>IF(D60="","",SUMIFS(Tbl_Registro_Insumo[cant_ent],Tbl_Registro_Insumo[proveedor],$D$7,Tbl_Registro_Insumo[descripcion_insumo],D60,Tbl_Registro_Insumo[id_solicitud],Devolucion_Registro!$D$9,Tbl_Registro_Insumo[Item],Devolucion_Registro!C60,Tbl_Registro_Insumo[Fecha_Corte],"&lt;"&amp;Devolucion_Registro!D$18)-SUMIFS(Tbl_Registro_Insumo[cant_dev],Tbl_Registro_Insumo[proveedor],$D$7,Tbl_Registro_Insumo[descripcion_insumo],D60,Tbl_Registro_Insumo[id_solicitud],Devolucion_Registro!$D$9,Tbl_Registro_Insumo[Item],Devolucion_Registro!C60,Tbl_Registro_Insumo[Fecha_Corte],"&lt;="&amp;Devolucion_Registro!D$18))</f>
        <v/>
      </c>
      <c r="H60" s="20" t="str">
        <f>IF(D60="","",SUMIFS(Tbl_Registro_Insumo[cant_ent],Tbl_Registro_Insumo[descripcion_insumo],D60)-SUMIFS(Tbl_Registro_Insumo[cant_dev],Tbl_Registro_Insumo[descripcion_insumo],D60))</f>
        <v/>
      </c>
      <c r="I60" s="20"/>
      <c r="J60" s="24" t="str">
        <f t="shared" si="2"/>
        <v/>
      </c>
      <c r="K60" s="20" t="str">
        <f t="shared" si="6"/>
        <v/>
      </c>
      <c r="L60" s="20" t="str">
        <f t="shared" si="7"/>
        <v/>
      </c>
      <c r="M60" s="20" t="str">
        <f t="shared" si="3"/>
        <v/>
      </c>
      <c r="N60" s="22"/>
      <c r="O60" s="20">
        <f t="shared" si="4"/>
        <v>0</v>
      </c>
      <c r="P60" s="19"/>
      <c r="Q60" s="19"/>
      <c r="R60" s="19"/>
      <c r="S60" s="7"/>
    </row>
    <row r="61" spans="2:19" s="17" customFormat="1" x14ac:dyDescent="0.3">
      <c r="B61" s="19"/>
      <c r="C61" s="20"/>
      <c r="E61" s="20"/>
      <c r="F61" s="30"/>
      <c r="G61" s="20" t="str">
        <f>IF(D61="","",SUMIFS(Tbl_Registro_Insumo[cant_ent],Tbl_Registro_Insumo[proveedor],$D$7,Tbl_Registro_Insumo[descripcion_insumo],D61,Tbl_Registro_Insumo[id_solicitud],Devolucion_Registro!$D$9,Tbl_Registro_Insumo[Item],Devolucion_Registro!C61,Tbl_Registro_Insumo[Fecha_Corte],"&lt;"&amp;Devolucion_Registro!D$18)-SUMIFS(Tbl_Registro_Insumo[cant_dev],Tbl_Registro_Insumo[proveedor],$D$7,Tbl_Registro_Insumo[descripcion_insumo],D61,Tbl_Registro_Insumo[id_solicitud],Devolucion_Registro!$D$9,Tbl_Registro_Insumo[Item],Devolucion_Registro!C61,Tbl_Registro_Insumo[Fecha_Corte],"&lt;="&amp;Devolucion_Registro!D$18))</f>
        <v/>
      </c>
      <c r="H61" s="20" t="str">
        <f>IF(D61="","",SUMIFS(Tbl_Registro_Insumo[cant_ent],Tbl_Registro_Insumo[descripcion_insumo],D61)-SUMIFS(Tbl_Registro_Insumo[cant_dev],Tbl_Registro_Insumo[descripcion_insumo],D61))</f>
        <v/>
      </c>
      <c r="I61" s="20"/>
      <c r="J61" s="24" t="str">
        <f t="shared" si="2"/>
        <v/>
      </c>
      <c r="K61" s="20" t="str">
        <f t="shared" si="6"/>
        <v/>
      </c>
      <c r="L61" s="20" t="str">
        <f t="shared" si="7"/>
        <v/>
      </c>
      <c r="M61" s="20" t="str">
        <f t="shared" si="3"/>
        <v/>
      </c>
      <c r="N61" s="22"/>
      <c r="O61" s="20">
        <f t="shared" si="4"/>
        <v>0</v>
      </c>
      <c r="P61" s="19"/>
      <c r="Q61" s="19"/>
      <c r="R61" s="19"/>
      <c r="S61" s="7"/>
    </row>
    <row r="62" spans="2:19" s="17" customFormat="1" x14ac:dyDescent="0.3">
      <c r="B62" s="19"/>
      <c r="C62" s="20"/>
      <c r="E62" s="20"/>
      <c r="F62" s="30"/>
      <c r="G62" s="20" t="str">
        <f>IF(D62="","",SUMIFS(Tbl_Registro_Insumo[cant_ent],Tbl_Registro_Insumo[proveedor],$D$7,Tbl_Registro_Insumo[descripcion_insumo],D62,Tbl_Registro_Insumo[id_solicitud],Devolucion_Registro!$D$9,Tbl_Registro_Insumo[Item],Devolucion_Registro!C62,Tbl_Registro_Insumo[Fecha_Corte],"&lt;"&amp;Devolucion_Registro!D$18)-SUMIFS(Tbl_Registro_Insumo[cant_dev],Tbl_Registro_Insumo[proveedor],$D$7,Tbl_Registro_Insumo[descripcion_insumo],D62,Tbl_Registro_Insumo[id_solicitud],Devolucion_Registro!$D$9,Tbl_Registro_Insumo[Item],Devolucion_Registro!C62,Tbl_Registro_Insumo[Fecha_Corte],"&lt;="&amp;Devolucion_Registro!D$18))</f>
        <v/>
      </c>
      <c r="H62" s="20" t="str">
        <f>IF(D62="","",SUMIFS(Tbl_Registro_Insumo[cant_ent],Tbl_Registro_Insumo[descripcion_insumo],D62)-SUMIFS(Tbl_Registro_Insumo[cant_dev],Tbl_Registro_Insumo[descripcion_insumo],D62))</f>
        <v/>
      </c>
      <c r="I62" s="20"/>
      <c r="J62" s="24" t="str">
        <f t="shared" si="2"/>
        <v/>
      </c>
      <c r="K62" s="20" t="str">
        <f t="shared" si="6"/>
        <v/>
      </c>
      <c r="L62" s="20" t="str">
        <f t="shared" si="7"/>
        <v/>
      </c>
      <c r="M62" s="20" t="str">
        <f t="shared" si="3"/>
        <v/>
      </c>
      <c r="N62" s="22"/>
      <c r="O62" s="20">
        <f t="shared" si="4"/>
        <v>0</v>
      </c>
      <c r="P62" s="19"/>
      <c r="Q62" s="19"/>
      <c r="R62" s="19"/>
      <c r="S62" s="7"/>
    </row>
    <row r="63" spans="2:19" s="17" customFormat="1" x14ac:dyDescent="0.3">
      <c r="B63" s="19"/>
      <c r="C63" s="20"/>
      <c r="E63" s="20"/>
      <c r="F63" s="30"/>
      <c r="G63" s="20" t="str">
        <f>IF(D63="","",SUMIFS(Tbl_Registro_Insumo[cant_ent],Tbl_Registro_Insumo[proveedor],$D$7,Tbl_Registro_Insumo[descripcion_insumo],D63,Tbl_Registro_Insumo[id_solicitud],Devolucion_Registro!$D$9,Tbl_Registro_Insumo[Item],Devolucion_Registro!C63,Tbl_Registro_Insumo[Fecha_Corte],"&lt;"&amp;Devolucion_Registro!D$18)-SUMIFS(Tbl_Registro_Insumo[cant_dev],Tbl_Registro_Insumo[proveedor],$D$7,Tbl_Registro_Insumo[descripcion_insumo],D63,Tbl_Registro_Insumo[id_solicitud],Devolucion_Registro!$D$9,Tbl_Registro_Insumo[Item],Devolucion_Registro!C63,Tbl_Registro_Insumo[Fecha_Corte],"&lt;="&amp;Devolucion_Registro!D$18))</f>
        <v/>
      </c>
      <c r="H63" s="20" t="str">
        <f>IF(D63="","",SUMIFS(Tbl_Registro_Insumo[cant_ent],Tbl_Registro_Insumo[descripcion_insumo],D63)-SUMIFS(Tbl_Registro_Insumo[cant_dev],Tbl_Registro_Insumo[descripcion_insumo],D63))</f>
        <v/>
      </c>
      <c r="I63" s="20"/>
      <c r="J63" s="24" t="str">
        <f t="shared" si="2"/>
        <v/>
      </c>
      <c r="K63" s="20" t="str">
        <f t="shared" si="6"/>
        <v/>
      </c>
      <c r="L63" s="20" t="str">
        <f t="shared" si="7"/>
        <v/>
      </c>
      <c r="M63" s="20" t="str">
        <f t="shared" si="3"/>
        <v/>
      </c>
      <c r="N63" s="22"/>
      <c r="O63" s="20">
        <f t="shared" si="4"/>
        <v>0</v>
      </c>
      <c r="P63" s="19"/>
      <c r="Q63" s="19"/>
      <c r="R63" s="19"/>
      <c r="S63" s="7"/>
    </row>
    <row r="64" spans="2:19" s="17" customFormat="1" x14ac:dyDescent="0.3">
      <c r="B64" s="19"/>
      <c r="C64" s="20"/>
      <c r="E64" s="20"/>
      <c r="F64" s="30"/>
      <c r="G64" s="20" t="str">
        <f>IF(D64="","",SUMIFS(Tbl_Registro_Insumo[cant_ent],Tbl_Registro_Insumo[proveedor],$D$7,Tbl_Registro_Insumo[descripcion_insumo],D64,Tbl_Registro_Insumo[id_solicitud],Devolucion_Registro!$D$9,Tbl_Registro_Insumo[Item],Devolucion_Registro!C64,Tbl_Registro_Insumo[Fecha_Corte],"&lt;"&amp;Devolucion_Registro!D$18)-SUMIFS(Tbl_Registro_Insumo[cant_dev],Tbl_Registro_Insumo[proveedor],$D$7,Tbl_Registro_Insumo[descripcion_insumo],D64,Tbl_Registro_Insumo[id_solicitud],Devolucion_Registro!$D$9,Tbl_Registro_Insumo[Item],Devolucion_Registro!C64,Tbl_Registro_Insumo[Fecha_Corte],"&lt;="&amp;Devolucion_Registro!D$18))</f>
        <v/>
      </c>
      <c r="H64" s="20" t="str">
        <f>IF(D64="","",SUMIFS(Tbl_Registro_Insumo[cant_ent],Tbl_Registro_Insumo[descripcion_insumo],D64)-SUMIFS(Tbl_Registro_Insumo[cant_dev],Tbl_Registro_Insumo[descripcion_insumo],D64))</f>
        <v/>
      </c>
      <c r="I64" s="20"/>
      <c r="J64" s="24" t="str">
        <f t="shared" si="2"/>
        <v/>
      </c>
      <c r="K64" s="20" t="str">
        <f t="shared" si="6"/>
        <v/>
      </c>
      <c r="L64" s="20" t="str">
        <f t="shared" si="7"/>
        <v/>
      </c>
      <c r="M64" s="20" t="str">
        <f t="shared" si="3"/>
        <v/>
      </c>
      <c r="N64" s="22"/>
      <c r="O64" s="20">
        <f t="shared" si="4"/>
        <v>0</v>
      </c>
      <c r="P64" s="19"/>
      <c r="Q64" s="19"/>
      <c r="R64" s="19"/>
      <c r="S64" s="7"/>
    </row>
    <row r="65" spans="2:19" s="17" customFormat="1" x14ac:dyDescent="0.3">
      <c r="B65" s="19"/>
      <c r="C65" s="20"/>
      <c r="E65" s="20"/>
      <c r="F65" s="30"/>
      <c r="G65" s="20" t="str">
        <f>IF(D65="","",SUMIFS(Tbl_Registro_Insumo[cant_ent],Tbl_Registro_Insumo[proveedor],$D$7,Tbl_Registro_Insumo[descripcion_insumo],D65,Tbl_Registro_Insumo[id_solicitud],Devolucion_Registro!$D$9,Tbl_Registro_Insumo[Item],Devolucion_Registro!C65,Tbl_Registro_Insumo[Fecha_Corte],"&lt;"&amp;Devolucion_Registro!D$18)-SUMIFS(Tbl_Registro_Insumo[cant_dev],Tbl_Registro_Insumo[proveedor],$D$7,Tbl_Registro_Insumo[descripcion_insumo],D65,Tbl_Registro_Insumo[id_solicitud],Devolucion_Registro!$D$9,Tbl_Registro_Insumo[Item],Devolucion_Registro!C65,Tbl_Registro_Insumo[Fecha_Corte],"&lt;="&amp;Devolucion_Registro!D$18))</f>
        <v/>
      </c>
      <c r="H65" s="20" t="str">
        <f>IF(D65="","",SUMIFS(Tbl_Registro_Insumo[cant_ent],Tbl_Registro_Insumo[descripcion_insumo],D65)-SUMIFS(Tbl_Registro_Insumo[cant_dev],Tbl_Registro_Insumo[descripcion_insumo],D65))</f>
        <v/>
      </c>
      <c r="I65" s="20"/>
      <c r="J65" s="24" t="str">
        <f t="shared" si="2"/>
        <v/>
      </c>
      <c r="K65" s="20" t="str">
        <f t="shared" si="6"/>
        <v/>
      </c>
      <c r="L65" s="20" t="str">
        <f t="shared" si="7"/>
        <v/>
      </c>
      <c r="M65" s="20" t="str">
        <f t="shared" si="3"/>
        <v/>
      </c>
      <c r="N65" s="22"/>
      <c r="O65" s="20">
        <f t="shared" si="4"/>
        <v>0</v>
      </c>
      <c r="P65" s="19"/>
      <c r="Q65" s="19"/>
      <c r="R65" s="19"/>
      <c r="S65" s="7"/>
    </row>
    <row r="66" spans="2:19" s="17" customFormat="1" x14ac:dyDescent="0.3">
      <c r="B66" s="19"/>
      <c r="C66" s="20"/>
      <c r="E66" s="20"/>
      <c r="F66" s="30"/>
      <c r="G66" s="20" t="str">
        <f>IF(D66="","",SUMIFS(Tbl_Registro_Insumo[cant_ent],Tbl_Registro_Insumo[proveedor],$D$7,Tbl_Registro_Insumo[descripcion_insumo],D66,Tbl_Registro_Insumo[id_solicitud],Devolucion_Registro!$D$9,Tbl_Registro_Insumo[Item],Devolucion_Registro!C66,Tbl_Registro_Insumo[Fecha_Corte],"&lt;"&amp;Devolucion_Registro!D$18)-SUMIFS(Tbl_Registro_Insumo[cant_dev],Tbl_Registro_Insumo[proveedor],$D$7,Tbl_Registro_Insumo[descripcion_insumo],D66,Tbl_Registro_Insumo[id_solicitud],Devolucion_Registro!$D$9,Tbl_Registro_Insumo[Item],Devolucion_Registro!C66,Tbl_Registro_Insumo[Fecha_Corte],"&lt;="&amp;Devolucion_Registro!D$18))</f>
        <v/>
      </c>
      <c r="H66" s="20" t="str">
        <f>IF(D66="","",SUMIFS(Tbl_Registro_Insumo[cant_ent],Tbl_Registro_Insumo[descripcion_insumo],D66)-SUMIFS(Tbl_Registro_Insumo[cant_dev],Tbl_Registro_Insumo[descripcion_insumo],D66))</f>
        <v/>
      </c>
      <c r="I66" s="20"/>
      <c r="J66" s="24" t="str">
        <f t="shared" si="2"/>
        <v/>
      </c>
      <c r="K66" s="20" t="str">
        <f t="shared" si="6"/>
        <v/>
      </c>
      <c r="L66" s="20" t="str">
        <f t="shared" si="7"/>
        <v/>
      </c>
      <c r="M66" s="20" t="str">
        <f t="shared" si="3"/>
        <v/>
      </c>
      <c r="N66" s="22"/>
      <c r="O66" s="20">
        <f t="shared" si="4"/>
        <v>0</v>
      </c>
      <c r="P66" s="19"/>
      <c r="Q66" s="19"/>
      <c r="R66" s="19"/>
      <c r="S66" s="7"/>
    </row>
    <row r="67" spans="2:19" s="17" customFormat="1" x14ac:dyDescent="0.3">
      <c r="B67" s="19"/>
      <c r="C67" s="20"/>
      <c r="E67" s="20"/>
      <c r="F67" s="30"/>
      <c r="G67" s="20" t="str">
        <f>IF(D67="","",SUMIFS(Tbl_Registro_Insumo[cant_ent],Tbl_Registro_Insumo[proveedor],$D$7,Tbl_Registro_Insumo[descripcion_insumo],D67,Tbl_Registro_Insumo[id_solicitud],Devolucion_Registro!$D$9,Tbl_Registro_Insumo[Item],Devolucion_Registro!C67,Tbl_Registro_Insumo[Fecha_Corte],"&lt;"&amp;Devolucion_Registro!D$18)-SUMIFS(Tbl_Registro_Insumo[cant_dev],Tbl_Registro_Insumo[proveedor],$D$7,Tbl_Registro_Insumo[descripcion_insumo],D67,Tbl_Registro_Insumo[id_solicitud],Devolucion_Registro!$D$9,Tbl_Registro_Insumo[Item],Devolucion_Registro!C67,Tbl_Registro_Insumo[Fecha_Corte],"&lt;="&amp;Devolucion_Registro!D$18))</f>
        <v/>
      </c>
      <c r="H67" s="20" t="str">
        <f>IF(D67="","",SUMIFS(Tbl_Registro_Insumo[cant_ent],Tbl_Registro_Insumo[descripcion_insumo],D67)-SUMIFS(Tbl_Registro_Insumo[cant_dev],Tbl_Registro_Insumo[descripcion_insumo],D67))</f>
        <v/>
      </c>
      <c r="I67" s="20"/>
      <c r="J67" s="24" t="str">
        <f t="shared" si="2"/>
        <v/>
      </c>
      <c r="K67" s="20" t="str">
        <f t="shared" si="6"/>
        <v/>
      </c>
      <c r="L67" s="20" t="str">
        <f t="shared" si="7"/>
        <v/>
      </c>
      <c r="M67" s="20" t="str">
        <f t="shared" si="3"/>
        <v/>
      </c>
      <c r="N67" s="22"/>
      <c r="O67" s="20">
        <f t="shared" si="4"/>
        <v>0</v>
      </c>
      <c r="P67" s="19"/>
      <c r="Q67" s="19"/>
      <c r="R67" s="19"/>
      <c r="S67" s="7"/>
    </row>
    <row r="68" spans="2:19" s="17" customFormat="1" x14ac:dyDescent="0.3">
      <c r="B68" s="19"/>
      <c r="C68" s="20"/>
      <c r="E68" s="20"/>
      <c r="F68" s="30"/>
      <c r="G68" s="20" t="str">
        <f>IF(D68="","",SUMIFS(Tbl_Registro_Insumo[cant_ent],Tbl_Registro_Insumo[proveedor],$D$7,Tbl_Registro_Insumo[descripcion_insumo],D68,Tbl_Registro_Insumo[id_solicitud],Devolucion_Registro!$D$9,Tbl_Registro_Insumo[Item],Devolucion_Registro!C68,Tbl_Registro_Insumo[Fecha_Corte],"&lt;"&amp;Devolucion_Registro!D$18)-SUMIFS(Tbl_Registro_Insumo[cant_dev],Tbl_Registro_Insumo[proveedor],$D$7,Tbl_Registro_Insumo[descripcion_insumo],D68,Tbl_Registro_Insumo[id_solicitud],Devolucion_Registro!$D$9,Tbl_Registro_Insumo[Item],Devolucion_Registro!C68,Tbl_Registro_Insumo[Fecha_Corte],"&lt;="&amp;Devolucion_Registro!D$18))</f>
        <v/>
      </c>
      <c r="H68" s="20" t="str">
        <f>IF(D68="","",SUMIFS(Tbl_Registro_Insumo[cant_ent],Tbl_Registro_Insumo[descripcion_insumo],D68)-SUMIFS(Tbl_Registro_Insumo[cant_dev],Tbl_Registro_Insumo[descripcion_insumo],D68))</f>
        <v/>
      </c>
      <c r="I68" s="20"/>
      <c r="J68" s="24" t="str">
        <f t="shared" si="2"/>
        <v/>
      </c>
      <c r="K68" s="20" t="str">
        <f t="shared" si="6"/>
        <v/>
      </c>
      <c r="L68" s="20" t="str">
        <f t="shared" si="7"/>
        <v/>
      </c>
      <c r="M68" s="20" t="str">
        <f t="shared" si="3"/>
        <v/>
      </c>
      <c r="N68" s="22"/>
      <c r="O68" s="20">
        <f t="shared" si="4"/>
        <v>0</v>
      </c>
      <c r="P68" s="19"/>
      <c r="Q68" s="19"/>
      <c r="R68" s="19"/>
      <c r="S68" s="7"/>
    </row>
    <row r="69" spans="2:19" s="17" customFormat="1" x14ac:dyDescent="0.3">
      <c r="B69" s="19"/>
      <c r="C69" s="20"/>
      <c r="E69" s="20"/>
      <c r="F69" s="30"/>
      <c r="G69" s="20" t="str">
        <f>IF(D69="","",SUMIFS(Tbl_Registro_Insumo[cant_ent],Tbl_Registro_Insumo[proveedor],$D$7,Tbl_Registro_Insumo[descripcion_insumo],D69,Tbl_Registro_Insumo[id_solicitud],Devolucion_Registro!$D$9,Tbl_Registro_Insumo[Item],Devolucion_Registro!C69,Tbl_Registro_Insumo[Fecha_Corte],"&lt;"&amp;Devolucion_Registro!D$18)-SUMIFS(Tbl_Registro_Insumo[cant_dev],Tbl_Registro_Insumo[proveedor],$D$7,Tbl_Registro_Insumo[descripcion_insumo],D69,Tbl_Registro_Insumo[id_solicitud],Devolucion_Registro!$D$9,Tbl_Registro_Insumo[Item],Devolucion_Registro!C69,Tbl_Registro_Insumo[Fecha_Corte],"&lt;="&amp;Devolucion_Registro!D$18))</f>
        <v/>
      </c>
      <c r="H69" s="20" t="str">
        <f>IF(D69="","",SUMIFS(Tbl_Registro_Insumo[cant_ent],Tbl_Registro_Insumo[descripcion_insumo],D69)-SUMIFS(Tbl_Registro_Insumo[cant_dev],Tbl_Registro_Insumo[descripcion_insumo],D69))</f>
        <v/>
      </c>
      <c r="I69" s="20"/>
      <c r="J69" s="24" t="str">
        <f t="shared" si="2"/>
        <v/>
      </c>
      <c r="K69" s="20" t="str">
        <f t="shared" si="6"/>
        <v/>
      </c>
      <c r="L69" s="20" t="str">
        <f t="shared" si="7"/>
        <v/>
      </c>
      <c r="M69" s="20" t="str">
        <f t="shared" si="3"/>
        <v/>
      </c>
      <c r="N69" s="22"/>
      <c r="O69" s="20">
        <f t="shared" si="4"/>
        <v>0</v>
      </c>
      <c r="P69" s="19"/>
      <c r="Q69" s="19"/>
      <c r="R69" s="19"/>
      <c r="S69" s="7"/>
    </row>
    <row r="70" spans="2:19" s="17" customFormat="1" x14ac:dyDescent="0.3">
      <c r="B70" s="19"/>
      <c r="C70" s="20"/>
      <c r="E70" s="20"/>
      <c r="F70" s="30"/>
      <c r="G70" s="20" t="str">
        <f>IF(D70="","",SUMIFS(Tbl_Registro_Insumo[cant_ent],Tbl_Registro_Insumo[proveedor],$D$7,Tbl_Registro_Insumo[descripcion_insumo],D70,Tbl_Registro_Insumo[id_solicitud],Devolucion_Registro!$D$9,Tbl_Registro_Insumo[Item],Devolucion_Registro!C70,Tbl_Registro_Insumo[Fecha_Corte],"&lt;"&amp;Devolucion_Registro!D$18)-SUMIFS(Tbl_Registro_Insumo[cant_dev],Tbl_Registro_Insumo[proveedor],$D$7,Tbl_Registro_Insumo[descripcion_insumo],D70,Tbl_Registro_Insumo[id_solicitud],Devolucion_Registro!$D$9,Tbl_Registro_Insumo[Item],Devolucion_Registro!C70,Tbl_Registro_Insumo[Fecha_Corte],"&lt;="&amp;Devolucion_Registro!D$18))</f>
        <v/>
      </c>
      <c r="H70" s="20" t="str">
        <f>IF(D70="","",SUMIFS(Tbl_Registro_Insumo[cant_ent],Tbl_Registro_Insumo[descripcion_insumo],D70)-SUMIFS(Tbl_Registro_Insumo[cant_dev],Tbl_Registro_Insumo[descripcion_insumo],D70))</f>
        <v/>
      </c>
      <c r="I70" s="20"/>
      <c r="J70" s="24" t="str">
        <f t="shared" si="2"/>
        <v/>
      </c>
      <c r="K70" s="20" t="str">
        <f t="shared" si="6"/>
        <v/>
      </c>
      <c r="L70" s="20" t="str">
        <f t="shared" si="7"/>
        <v/>
      </c>
      <c r="M70" s="20" t="str">
        <f t="shared" si="3"/>
        <v/>
      </c>
      <c r="N70" s="22"/>
      <c r="O70" s="20">
        <f t="shared" si="4"/>
        <v>0</v>
      </c>
      <c r="P70" s="19"/>
      <c r="Q70" s="19"/>
      <c r="R70" s="19"/>
      <c r="S70" s="7"/>
    </row>
    <row r="71" spans="2:19" s="17" customFormat="1" x14ac:dyDescent="0.3">
      <c r="B71" s="19"/>
      <c r="C71" s="20"/>
      <c r="E71" s="20"/>
      <c r="F71" s="30"/>
      <c r="G71" s="20" t="str">
        <f>IF(D71="","",SUMIFS(Tbl_Registro_Insumo[cant_ent],Tbl_Registro_Insumo[proveedor],$D$7,Tbl_Registro_Insumo[descripcion_insumo],D71,Tbl_Registro_Insumo[id_solicitud],Devolucion_Registro!$D$9,Tbl_Registro_Insumo[Item],Devolucion_Registro!C71,Tbl_Registro_Insumo[Fecha_Corte],"&lt;"&amp;Devolucion_Registro!D$18)-SUMIFS(Tbl_Registro_Insumo[cant_dev],Tbl_Registro_Insumo[proveedor],$D$7,Tbl_Registro_Insumo[descripcion_insumo],D71,Tbl_Registro_Insumo[id_solicitud],Devolucion_Registro!$D$9,Tbl_Registro_Insumo[Item],Devolucion_Registro!C71,Tbl_Registro_Insumo[Fecha_Corte],"&lt;="&amp;Devolucion_Registro!D$18))</f>
        <v/>
      </c>
      <c r="H71" s="20" t="str">
        <f>IF(D71="","",SUMIFS(Tbl_Registro_Insumo[cant_ent],Tbl_Registro_Insumo[descripcion_insumo],D71)-SUMIFS(Tbl_Registro_Insumo[cant_dev],Tbl_Registro_Insumo[descripcion_insumo],D71))</f>
        <v/>
      </c>
      <c r="I71" s="20"/>
      <c r="J71" s="24" t="str">
        <f t="shared" si="2"/>
        <v/>
      </c>
      <c r="K71" s="20" t="str">
        <f t="shared" si="6"/>
        <v/>
      </c>
      <c r="L71" s="20" t="str">
        <f t="shared" si="7"/>
        <v/>
      </c>
      <c r="M71" s="20" t="str">
        <f t="shared" si="3"/>
        <v/>
      </c>
      <c r="N71" s="22"/>
      <c r="O71" s="20">
        <f t="shared" si="4"/>
        <v>0</v>
      </c>
      <c r="P71" s="19"/>
      <c r="Q71" s="19"/>
      <c r="R71" s="19"/>
      <c r="S71" s="7"/>
    </row>
    <row r="72" spans="2:19" s="17" customFormat="1" x14ac:dyDescent="0.3">
      <c r="B72" s="19"/>
      <c r="C72" s="20"/>
      <c r="E72" s="20"/>
      <c r="F72" s="30"/>
      <c r="G72" s="20" t="str">
        <f>IF(D72="","",SUMIFS(Tbl_Registro_Insumo[cant_ent],Tbl_Registro_Insumo[proveedor],$D$7,Tbl_Registro_Insumo[descripcion_insumo],D72,Tbl_Registro_Insumo[id_solicitud],Devolucion_Registro!$D$9,Tbl_Registro_Insumo[Item],Devolucion_Registro!C72,Tbl_Registro_Insumo[Fecha_Corte],"&lt;"&amp;Devolucion_Registro!D$18)-SUMIFS(Tbl_Registro_Insumo[cant_dev],Tbl_Registro_Insumo[proveedor],$D$7,Tbl_Registro_Insumo[descripcion_insumo],D72,Tbl_Registro_Insumo[id_solicitud],Devolucion_Registro!$D$9,Tbl_Registro_Insumo[Item],Devolucion_Registro!C72,Tbl_Registro_Insumo[Fecha_Corte],"&lt;="&amp;Devolucion_Registro!D$18))</f>
        <v/>
      </c>
      <c r="H72" s="20" t="str">
        <f>IF(D72="","",SUMIFS(Tbl_Registro_Insumo[cant_ent],Tbl_Registro_Insumo[descripcion_insumo],D72)-SUMIFS(Tbl_Registro_Insumo[cant_dev],Tbl_Registro_Insumo[descripcion_insumo],D72))</f>
        <v/>
      </c>
      <c r="I72" s="20"/>
      <c r="J72" s="24" t="str">
        <f t="shared" si="2"/>
        <v/>
      </c>
      <c r="K72" s="20" t="str">
        <f t="shared" si="6"/>
        <v/>
      </c>
      <c r="L72" s="20" t="str">
        <f t="shared" si="7"/>
        <v/>
      </c>
      <c r="M72" s="20" t="str">
        <f t="shared" si="3"/>
        <v/>
      </c>
      <c r="N72" s="22"/>
      <c r="O72" s="20">
        <f t="shared" si="4"/>
        <v>0</v>
      </c>
      <c r="P72" s="19"/>
      <c r="Q72" s="19"/>
      <c r="R72" s="19"/>
      <c r="S72" s="7"/>
    </row>
    <row r="73" spans="2:19" s="17" customFormat="1" x14ac:dyDescent="0.3">
      <c r="B73" s="19"/>
      <c r="C73" s="20"/>
      <c r="E73" s="20"/>
      <c r="F73" s="30"/>
      <c r="G73" s="20" t="str">
        <f>IF(D73="","",SUMIFS(Tbl_Registro_Insumo[cant_ent],Tbl_Registro_Insumo[proveedor],$D$7,Tbl_Registro_Insumo[descripcion_insumo],D73,Tbl_Registro_Insumo[id_solicitud],Devolucion_Registro!$D$9,Tbl_Registro_Insumo[Item],Devolucion_Registro!C73,Tbl_Registro_Insumo[Fecha_Corte],"&lt;"&amp;Devolucion_Registro!D$18)-SUMIFS(Tbl_Registro_Insumo[cant_dev],Tbl_Registro_Insumo[proveedor],$D$7,Tbl_Registro_Insumo[descripcion_insumo],D73,Tbl_Registro_Insumo[id_solicitud],Devolucion_Registro!$D$9,Tbl_Registro_Insumo[Item],Devolucion_Registro!C73,Tbl_Registro_Insumo[Fecha_Corte],"&lt;="&amp;Devolucion_Registro!D$18))</f>
        <v/>
      </c>
      <c r="H73" s="20" t="str">
        <f>IF(D73="","",SUMIFS(Tbl_Registro_Insumo[cant_ent],Tbl_Registro_Insumo[descripcion_insumo],D73)-SUMIFS(Tbl_Registro_Insumo[cant_dev],Tbl_Registro_Insumo[descripcion_insumo],D73))</f>
        <v/>
      </c>
      <c r="I73" s="20"/>
      <c r="J73" s="24" t="str">
        <f t="shared" si="2"/>
        <v/>
      </c>
      <c r="K73" s="20" t="str">
        <f t="shared" si="6"/>
        <v/>
      </c>
      <c r="L73" s="20" t="str">
        <f t="shared" si="7"/>
        <v/>
      </c>
      <c r="M73" s="20" t="str">
        <f t="shared" si="3"/>
        <v/>
      </c>
      <c r="N73" s="22"/>
      <c r="O73" s="20">
        <f t="shared" si="4"/>
        <v>0</v>
      </c>
      <c r="P73" s="19"/>
      <c r="Q73" s="19"/>
      <c r="R73" s="19"/>
      <c r="S73" s="7"/>
    </row>
    <row r="74" spans="2:19" s="17" customFormat="1" x14ac:dyDescent="0.3">
      <c r="B74" s="19"/>
      <c r="C74" s="20"/>
      <c r="E74" s="20"/>
      <c r="F74" s="30"/>
      <c r="G74" s="20" t="str">
        <f>IF(D74="","",SUMIFS(Tbl_Registro_Insumo[cant_ent],Tbl_Registro_Insumo[proveedor],$D$7,Tbl_Registro_Insumo[descripcion_insumo],D74,Tbl_Registro_Insumo[id_solicitud],Devolucion_Registro!$D$9,Tbl_Registro_Insumo[Item],Devolucion_Registro!C74,Tbl_Registro_Insumo[Fecha_Corte],"&lt;"&amp;Devolucion_Registro!D$18)-SUMIFS(Tbl_Registro_Insumo[cant_dev],Tbl_Registro_Insumo[proveedor],$D$7,Tbl_Registro_Insumo[descripcion_insumo],D74,Tbl_Registro_Insumo[id_solicitud],Devolucion_Registro!$D$9,Tbl_Registro_Insumo[Item],Devolucion_Registro!C74,Tbl_Registro_Insumo[Fecha_Corte],"&lt;="&amp;Devolucion_Registro!D$18))</f>
        <v/>
      </c>
      <c r="H74" s="20" t="str">
        <f>IF(D74="","",SUMIFS(Tbl_Registro_Insumo[cant_ent],Tbl_Registro_Insumo[descripcion_insumo],D74)-SUMIFS(Tbl_Registro_Insumo[cant_dev],Tbl_Registro_Insumo[descripcion_insumo],D74))</f>
        <v/>
      </c>
      <c r="I74" s="20"/>
      <c r="J74" s="24" t="str">
        <f t="shared" si="2"/>
        <v/>
      </c>
      <c r="K74" s="20" t="str">
        <f t="shared" si="6"/>
        <v/>
      </c>
      <c r="L74" s="20" t="str">
        <f t="shared" si="7"/>
        <v/>
      </c>
      <c r="M74" s="20" t="str">
        <f t="shared" si="3"/>
        <v/>
      </c>
      <c r="N74" s="22"/>
      <c r="O74" s="20">
        <f t="shared" si="4"/>
        <v>0</v>
      </c>
      <c r="P74" s="19"/>
      <c r="Q74" s="19"/>
      <c r="R74" s="19"/>
      <c r="S74" s="7"/>
    </row>
    <row r="75" spans="2:19" s="17" customFormat="1" x14ac:dyDescent="0.3">
      <c r="B75" s="19"/>
      <c r="C75" s="20"/>
      <c r="E75" s="20"/>
      <c r="F75" s="30"/>
      <c r="G75" s="20" t="str">
        <f>IF(D75="","",SUMIFS(Tbl_Registro_Insumo[cant_ent],Tbl_Registro_Insumo[proveedor],$D$7,Tbl_Registro_Insumo[descripcion_insumo],D75,Tbl_Registro_Insumo[id_solicitud],Devolucion_Registro!$D$9,Tbl_Registro_Insumo[Item],Devolucion_Registro!C75,Tbl_Registro_Insumo[Fecha_Corte],"&lt;"&amp;Devolucion_Registro!D$18)-SUMIFS(Tbl_Registro_Insumo[cant_dev],Tbl_Registro_Insumo[proveedor],$D$7,Tbl_Registro_Insumo[descripcion_insumo],D75,Tbl_Registro_Insumo[id_solicitud],Devolucion_Registro!$D$9,Tbl_Registro_Insumo[Item],Devolucion_Registro!C75,Tbl_Registro_Insumo[Fecha_Corte],"&lt;="&amp;Devolucion_Registro!D$18))</f>
        <v/>
      </c>
      <c r="H75" s="20" t="str">
        <f>IF(D75="","",SUMIFS(Tbl_Registro_Insumo[cant_ent],Tbl_Registro_Insumo[descripcion_insumo],D75)-SUMIFS(Tbl_Registro_Insumo[cant_dev],Tbl_Registro_Insumo[descripcion_insumo],D75))</f>
        <v/>
      </c>
      <c r="I75" s="20"/>
      <c r="J75" s="24" t="str">
        <f t="shared" si="2"/>
        <v/>
      </c>
      <c r="K75" s="20" t="str">
        <f t="shared" si="6"/>
        <v/>
      </c>
      <c r="L75" s="20" t="str">
        <f t="shared" si="7"/>
        <v/>
      </c>
      <c r="M75" s="20" t="str">
        <f t="shared" si="3"/>
        <v/>
      </c>
      <c r="N75" s="22"/>
      <c r="O75" s="20">
        <f t="shared" si="4"/>
        <v>0</v>
      </c>
      <c r="P75" s="19"/>
      <c r="Q75" s="19"/>
      <c r="R75" s="19"/>
      <c r="S75" s="7"/>
    </row>
    <row r="76" spans="2:19" s="17" customFormat="1" x14ac:dyDescent="0.3">
      <c r="B76" s="19"/>
      <c r="C76" s="20"/>
      <c r="E76" s="20"/>
      <c r="F76" s="30"/>
      <c r="G76" s="20" t="str">
        <f>IF(D76="","",SUMIFS(Tbl_Registro_Insumo[cant_ent],Tbl_Registro_Insumo[proveedor],$D$7,Tbl_Registro_Insumo[descripcion_insumo],D76,Tbl_Registro_Insumo[id_solicitud],Devolucion_Registro!$D$9,Tbl_Registro_Insumo[Item],Devolucion_Registro!C76,Tbl_Registro_Insumo[Fecha_Corte],"&lt;"&amp;Devolucion_Registro!D$18)-SUMIFS(Tbl_Registro_Insumo[cant_dev],Tbl_Registro_Insumo[proveedor],$D$7,Tbl_Registro_Insumo[descripcion_insumo],D76,Tbl_Registro_Insumo[id_solicitud],Devolucion_Registro!$D$9,Tbl_Registro_Insumo[Item],Devolucion_Registro!C76,Tbl_Registro_Insumo[Fecha_Corte],"&lt;="&amp;Devolucion_Registro!D$18))</f>
        <v/>
      </c>
      <c r="H76" s="20" t="str">
        <f>IF(D76="","",SUMIFS(Tbl_Registro_Insumo[cant_ent],Tbl_Registro_Insumo[descripcion_insumo],D76)-SUMIFS(Tbl_Registro_Insumo[cant_dev],Tbl_Registro_Insumo[descripcion_insumo],D76))</f>
        <v/>
      </c>
      <c r="I76" s="20"/>
      <c r="J76" s="24" t="str">
        <f t="shared" si="2"/>
        <v/>
      </c>
      <c r="K76" s="20" t="str">
        <f t="shared" si="6"/>
        <v/>
      </c>
      <c r="L76" s="20" t="str">
        <f t="shared" si="7"/>
        <v/>
      </c>
      <c r="M76" s="20" t="str">
        <f t="shared" si="3"/>
        <v/>
      </c>
      <c r="N76" s="22"/>
      <c r="O76" s="20">
        <f t="shared" si="4"/>
        <v>0</v>
      </c>
      <c r="P76" s="19"/>
      <c r="Q76" s="19"/>
      <c r="R76" s="19"/>
      <c r="S76" s="7"/>
    </row>
    <row r="77" spans="2:19" s="17" customFormat="1" x14ac:dyDescent="0.3">
      <c r="B77" s="19"/>
      <c r="C77" s="20"/>
      <c r="E77" s="20"/>
      <c r="F77" s="30"/>
      <c r="G77" s="20" t="str">
        <f>IF(D77="","",SUMIFS(Tbl_Registro_Insumo[cant_ent],Tbl_Registro_Insumo[proveedor],$D$7,Tbl_Registro_Insumo[descripcion_insumo],D77,Tbl_Registro_Insumo[id_solicitud],Devolucion_Registro!$D$9,Tbl_Registro_Insumo[Item],Devolucion_Registro!C77,Tbl_Registro_Insumo[Fecha_Corte],"&lt;"&amp;Devolucion_Registro!D$18)-SUMIFS(Tbl_Registro_Insumo[cant_dev],Tbl_Registro_Insumo[proveedor],$D$7,Tbl_Registro_Insumo[descripcion_insumo],D77,Tbl_Registro_Insumo[id_solicitud],Devolucion_Registro!$D$9,Tbl_Registro_Insumo[Item],Devolucion_Registro!C77,Tbl_Registro_Insumo[Fecha_Corte],"&lt;="&amp;Devolucion_Registro!D$18))</f>
        <v/>
      </c>
      <c r="H77" s="20" t="str">
        <f>IF(D77="","",SUMIFS(Tbl_Registro_Insumo[cant_ent],Tbl_Registro_Insumo[descripcion_insumo],D77)-SUMIFS(Tbl_Registro_Insumo[cant_dev],Tbl_Registro_Insumo[descripcion_insumo],D77))</f>
        <v/>
      </c>
      <c r="I77" s="20"/>
      <c r="J77" s="24" t="str">
        <f t="shared" si="2"/>
        <v/>
      </c>
      <c r="K77" s="20" t="str">
        <f t="shared" si="6"/>
        <v/>
      </c>
      <c r="L77" s="20" t="str">
        <f t="shared" si="7"/>
        <v/>
      </c>
      <c r="M77" s="20" t="str">
        <f t="shared" si="3"/>
        <v/>
      </c>
      <c r="N77" s="22"/>
      <c r="O77" s="20">
        <f t="shared" si="4"/>
        <v>0</v>
      </c>
      <c r="P77" s="19"/>
      <c r="Q77" s="19"/>
      <c r="R77" s="19"/>
      <c r="S77" s="7"/>
    </row>
    <row r="78" spans="2:19" s="17" customFormat="1" x14ac:dyDescent="0.3">
      <c r="B78" s="19"/>
      <c r="C78" s="20"/>
      <c r="E78" s="20"/>
      <c r="F78" s="30"/>
      <c r="G78" s="20" t="str">
        <f>IF(D78="","",SUMIFS(Tbl_Registro_Insumo[cant_ent],Tbl_Registro_Insumo[proveedor],$D$7,Tbl_Registro_Insumo[descripcion_insumo],D78,Tbl_Registro_Insumo[id_solicitud],Devolucion_Registro!$D$9,Tbl_Registro_Insumo[Item],Devolucion_Registro!C78,Tbl_Registro_Insumo[Fecha_Corte],"&lt;"&amp;Devolucion_Registro!D$18)-SUMIFS(Tbl_Registro_Insumo[cant_dev],Tbl_Registro_Insumo[proveedor],$D$7,Tbl_Registro_Insumo[descripcion_insumo],D78,Tbl_Registro_Insumo[id_solicitud],Devolucion_Registro!$D$9,Tbl_Registro_Insumo[Item],Devolucion_Registro!C78,Tbl_Registro_Insumo[Fecha_Corte],"&lt;="&amp;Devolucion_Registro!D$18))</f>
        <v/>
      </c>
      <c r="H78" s="20" t="str">
        <f>IF(D78="","",SUMIFS(Tbl_Registro_Insumo[cant_ent],Tbl_Registro_Insumo[descripcion_insumo],D78)-SUMIFS(Tbl_Registro_Insumo[cant_dev],Tbl_Registro_Insumo[descripcion_insumo],D78))</f>
        <v/>
      </c>
      <c r="I78" s="20"/>
      <c r="J78" s="24" t="str">
        <f t="shared" si="2"/>
        <v/>
      </c>
      <c r="K78" s="20" t="str">
        <f t="shared" si="6"/>
        <v/>
      </c>
      <c r="L78" s="20" t="str">
        <f t="shared" si="7"/>
        <v/>
      </c>
      <c r="M78" s="20" t="str">
        <f t="shared" si="3"/>
        <v/>
      </c>
      <c r="N78" s="22"/>
      <c r="O78" s="20">
        <f t="shared" si="4"/>
        <v>0</v>
      </c>
      <c r="P78" s="19"/>
      <c r="Q78" s="19"/>
      <c r="R78" s="19"/>
      <c r="S78" s="7"/>
    </row>
    <row r="79" spans="2:19" s="17" customFormat="1" x14ac:dyDescent="0.3">
      <c r="B79" s="19"/>
      <c r="C79" s="20"/>
      <c r="E79" s="20"/>
      <c r="F79" s="30"/>
      <c r="G79" s="20" t="str">
        <f>IF(D79="","",SUMIFS(Tbl_Registro_Insumo[cant_ent],Tbl_Registro_Insumo[proveedor],$D$7,Tbl_Registro_Insumo[descripcion_insumo],D79,Tbl_Registro_Insumo[id_solicitud],Devolucion_Registro!$D$9,Tbl_Registro_Insumo[Item],Devolucion_Registro!C79,Tbl_Registro_Insumo[Fecha_Corte],"&lt;"&amp;Devolucion_Registro!D$18)-SUMIFS(Tbl_Registro_Insumo[cant_dev],Tbl_Registro_Insumo[proveedor],$D$7,Tbl_Registro_Insumo[descripcion_insumo],D79,Tbl_Registro_Insumo[id_solicitud],Devolucion_Registro!$D$9,Tbl_Registro_Insumo[Item],Devolucion_Registro!C79,Tbl_Registro_Insumo[Fecha_Corte],"&lt;="&amp;Devolucion_Registro!D$18))</f>
        <v/>
      </c>
      <c r="H79" s="20" t="str">
        <f>IF(D79="","",SUMIFS(Tbl_Registro_Insumo[cant_ent],Tbl_Registro_Insumo[descripcion_insumo],D79)-SUMIFS(Tbl_Registro_Insumo[cant_dev],Tbl_Registro_Insumo[descripcion_insumo],D79))</f>
        <v/>
      </c>
      <c r="I79" s="20"/>
      <c r="J79" s="24" t="str">
        <f t="shared" si="2"/>
        <v/>
      </c>
      <c r="K79" s="20" t="str">
        <f t="shared" si="6"/>
        <v/>
      </c>
      <c r="L79" s="20" t="str">
        <f t="shared" si="7"/>
        <v/>
      </c>
      <c r="M79" s="20" t="str">
        <f t="shared" si="3"/>
        <v/>
      </c>
      <c r="N79" s="22"/>
      <c r="O79" s="20">
        <f t="shared" si="4"/>
        <v>0</v>
      </c>
      <c r="P79" s="19"/>
      <c r="Q79" s="19"/>
      <c r="R79" s="19"/>
      <c r="S79" s="7"/>
    </row>
    <row r="80" spans="2:19" s="17" customFormat="1" x14ac:dyDescent="0.3">
      <c r="B80" s="19"/>
      <c r="C80" s="20"/>
      <c r="E80" s="20"/>
      <c r="F80" s="30"/>
      <c r="G80" s="20" t="str">
        <f>IF(D80="","",SUMIFS(Tbl_Registro_Insumo[cant_ent],Tbl_Registro_Insumo[proveedor],$D$7,Tbl_Registro_Insumo[descripcion_insumo],D80,Tbl_Registro_Insumo[id_solicitud],Devolucion_Registro!$D$9,Tbl_Registro_Insumo[Item],Devolucion_Registro!C80,Tbl_Registro_Insumo[Fecha_Corte],"&lt;"&amp;Devolucion_Registro!D$18)-SUMIFS(Tbl_Registro_Insumo[cant_dev],Tbl_Registro_Insumo[proveedor],$D$7,Tbl_Registro_Insumo[descripcion_insumo],D80,Tbl_Registro_Insumo[id_solicitud],Devolucion_Registro!$D$9,Tbl_Registro_Insumo[Item],Devolucion_Registro!C80,Tbl_Registro_Insumo[Fecha_Corte],"&lt;="&amp;Devolucion_Registro!D$18))</f>
        <v/>
      </c>
      <c r="H80" s="20" t="str">
        <f>IF(D80="","",SUMIFS(Tbl_Registro_Insumo[cant_ent],Tbl_Registro_Insumo[descripcion_insumo],D80)-SUMIFS(Tbl_Registro_Insumo[cant_dev],Tbl_Registro_Insumo[descripcion_insumo],D80))</f>
        <v/>
      </c>
      <c r="I80" s="20"/>
      <c r="J80" s="24" t="str">
        <f t="shared" si="2"/>
        <v/>
      </c>
      <c r="K80" s="20" t="str">
        <f t="shared" si="6"/>
        <v/>
      </c>
      <c r="L80" s="20" t="str">
        <f t="shared" si="7"/>
        <v/>
      </c>
      <c r="M80" s="20" t="str">
        <f t="shared" si="3"/>
        <v/>
      </c>
      <c r="N80" s="22"/>
      <c r="O80" s="20">
        <f t="shared" si="4"/>
        <v>0</v>
      </c>
      <c r="P80" s="19"/>
      <c r="Q80" s="19"/>
      <c r="R80" s="19"/>
      <c r="S80" s="7"/>
    </row>
    <row r="81" spans="2:19" s="17" customFormat="1" x14ac:dyDescent="0.3">
      <c r="B81" s="19"/>
      <c r="C81" s="20"/>
      <c r="E81" s="20"/>
      <c r="F81" s="30"/>
      <c r="G81" s="20" t="str">
        <f>IF(D81="","",SUMIFS(Tbl_Registro_Insumo[cant_ent],Tbl_Registro_Insumo[proveedor],$D$7,Tbl_Registro_Insumo[descripcion_insumo],D81,Tbl_Registro_Insumo[id_solicitud],Devolucion_Registro!$D$9,Tbl_Registro_Insumo[Item],Devolucion_Registro!C81,Tbl_Registro_Insumo[Fecha_Corte],"&lt;"&amp;Devolucion_Registro!D$18)-SUMIFS(Tbl_Registro_Insumo[cant_dev],Tbl_Registro_Insumo[proveedor],$D$7,Tbl_Registro_Insumo[descripcion_insumo],D81,Tbl_Registro_Insumo[id_solicitud],Devolucion_Registro!$D$9,Tbl_Registro_Insumo[Item],Devolucion_Registro!C81,Tbl_Registro_Insumo[Fecha_Corte],"&lt;="&amp;Devolucion_Registro!D$18))</f>
        <v/>
      </c>
      <c r="H81" s="20" t="str">
        <f>IF(D81="","",SUMIFS(Tbl_Registro_Insumo[cant_ent],Tbl_Registro_Insumo[descripcion_insumo],D81)-SUMIFS(Tbl_Registro_Insumo[cant_dev],Tbl_Registro_Insumo[descripcion_insumo],D81))</f>
        <v/>
      </c>
      <c r="I81" s="20"/>
      <c r="J81" s="24" t="str">
        <f t="shared" si="2"/>
        <v/>
      </c>
      <c r="K81" s="20" t="str">
        <f t="shared" si="6"/>
        <v/>
      </c>
      <c r="L81" s="20" t="str">
        <f t="shared" si="7"/>
        <v/>
      </c>
      <c r="M81" s="20" t="str">
        <f t="shared" si="3"/>
        <v/>
      </c>
      <c r="N81" s="22"/>
      <c r="O81" s="20">
        <f t="shared" si="4"/>
        <v>0</v>
      </c>
      <c r="P81" s="19"/>
      <c r="Q81" s="19"/>
      <c r="R81" s="19"/>
      <c r="S81" s="7"/>
    </row>
    <row r="82" spans="2:19" s="17" customFormat="1" x14ac:dyDescent="0.3">
      <c r="B82" s="19"/>
      <c r="C82" s="20"/>
      <c r="E82" s="20"/>
      <c r="F82" s="30"/>
      <c r="G82" s="20" t="str">
        <f>IF(D82="","",SUMIFS(Tbl_Registro_Insumo[cant_ent],Tbl_Registro_Insumo[proveedor],$D$7,Tbl_Registro_Insumo[descripcion_insumo],D82,Tbl_Registro_Insumo[id_solicitud],Devolucion_Registro!$D$9,Tbl_Registro_Insumo[Item],Devolucion_Registro!C82,Tbl_Registro_Insumo[Fecha_Corte],"&lt;"&amp;Devolucion_Registro!D$18)-SUMIFS(Tbl_Registro_Insumo[cant_dev],Tbl_Registro_Insumo[proveedor],$D$7,Tbl_Registro_Insumo[descripcion_insumo],D82,Tbl_Registro_Insumo[id_solicitud],Devolucion_Registro!$D$9,Tbl_Registro_Insumo[Item],Devolucion_Registro!C82,Tbl_Registro_Insumo[Fecha_Corte],"&lt;="&amp;Devolucion_Registro!D$18))</f>
        <v/>
      </c>
      <c r="H82" s="20" t="str">
        <f>IF(D82="","",SUMIFS(Tbl_Registro_Insumo[cant_ent],Tbl_Registro_Insumo[descripcion_insumo],D82)-SUMIFS(Tbl_Registro_Insumo[cant_dev],Tbl_Registro_Insumo[descripcion_insumo],D82))</f>
        <v/>
      </c>
      <c r="I82" s="20"/>
      <c r="J82" s="24" t="str">
        <f t="shared" si="2"/>
        <v/>
      </c>
      <c r="K82" s="20" t="str">
        <f t="shared" si="6"/>
        <v/>
      </c>
      <c r="L82" s="20" t="str">
        <f t="shared" si="7"/>
        <v/>
      </c>
      <c r="M82" s="20" t="str">
        <f t="shared" si="3"/>
        <v/>
      </c>
      <c r="N82" s="22"/>
      <c r="O82" s="20">
        <f t="shared" si="4"/>
        <v>0</v>
      </c>
      <c r="P82" s="19"/>
      <c r="Q82" s="19"/>
      <c r="R82" s="19"/>
      <c r="S82" s="7"/>
    </row>
    <row r="83" spans="2:19" s="17" customFormat="1" x14ac:dyDescent="0.3">
      <c r="B83" s="19"/>
      <c r="C83" s="20"/>
      <c r="E83" s="20"/>
      <c r="F83" s="30"/>
      <c r="G83" s="20" t="str">
        <f>IF(D83="","",SUMIFS(Tbl_Registro_Insumo[cant_ent],Tbl_Registro_Insumo[proveedor],$D$7,Tbl_Registro_Insumo[descripcion_insumo],D83,Tbl_Registro_Insumo[id_solicitud],Devolucion_Registro!$D$9,Tbl_Registro_Insumo[Item],Devolucion_Registro!C83,Tbl_Registro_Insumo[Fecha_Corte],"&lt;"&amp;Devolucion_Registro!D$18)-SUMIFS(Tbl_Registro_Insumo[cant_dev],Tbl_Registro_Insumo[proveedor],$D$7,Tbl_Registro_Insumo[descripcion_insumo],D83,Tbl_Registro_Insumo[id_solicitud],Devolucion_Registro!$D$9,Tbl_Registro_Insumo[Item],Devolucion_Registro!C83,Tbl_Registro_Insumo[Fecha_Corte],"&lt;="&amp;Devolucion_Registro!D$18))</f>
        <v/>
      </c>
      <c r="H83" s="20" t="str">
        <f>IF(D83="","",SUMIFS(Tbl_Registro_Insumo[cant_ent],Tbl_Registro_Insumo[descripcion_insumo],D83)-SUMIFS(Tbl_Registro_Insumo[cant_dev],Tbl_Registro_Insumo[descripcion_insumo],D83))</f>
        <v/>
      </c>
      <c r="I83" s="20"/>
      <c r="J83" s="24" t="str">
        <f t="shared" si="2"/>
        <v/>
      </c>
      <c r="K83" s="20" t="str">
        <f t="shared" si="6"/>
        <v/>
      </c>
      <c r="L83" s="20" t="str">
        <f t="shared" si="7"/>
        <v/>
      </c>
      <c r="M83" s="20" t="str">
        <f t="shared" si="3"/>
        <v/>
      </c>
      <c r="N83" s="22"/>
      <c r="O83" s="20">
        <f t="shared" si="4"/>
        <v>0</v>
      </c>
      <c r="P83" s="19"/>
      <c r="Q83" s="19"/>
      <c r="R83" s="19"/>
      <c r="S83" s="7"/>
    </row>
    <row r="84" spans="2:19" s="17" customFormat="1" x14ac:dyDescent="0.3">
      <c r="B84" s="19"/>
      <c r="C84" s="20"/>
      <c r="E84" s="20"/>
      <c r="F84" s="30"/>
      <c r="G84" s="20" t="str">
        <f>IF(D84="","",SUMIFS(Tbl_Registro_Insumo[cant_ent],Tbl_Registro_Insumo[proveedor],$D$7,Tbl_Registro_Insumo[descripcion_insumo],D84,Tbl_Registro_Insumo[id_solicitud],Devolucion_Registro!$D$9,Tbl_Registro_Insumo[Item],Devolucion_Registro!C84,Tbl_Registro_Insumo[Fecha_Corte],"&lt;"&amp;Devolucion_Registro!D$18)-SUMIFS(Tbl_Registro_Insumo[cant_dev],Tbl_Registro_Insumo[proveedor],$D$7,Tbl_Registro_Insumo[descripcion_insumo],D84,Tbl_Registro_Insumo[id_solicitud],Devolucion_Registro!$D$9,Tbl_Registro_Insumo[Item],Devolucion_Registro!C84,Tbl_Registro_Insumo[Fecha_Corte],"&lt;="&amp;Devolucion_Registro!D$18))</f>
        <v/>
      </c>
      <c r="H84" s="20" t="str">
        <f>IF(D84="","",SUMIFS(Tbl_Registro_Insumo[cant_ent],Tbl_Registro_Insumo[descripcion_insumo],D84)-SUMIFS(Tbl_Registro_Insumo[cant_dev],Tbl_Registro_Insumo[descripcion_insumo],D84))</f>
        <v/>
      </c>
      <c r="I84" s="20"/>
      <c r="J84" s="24" t="str">
        <f t="shared" si="2"/>
        <v/>
      </c>
      <c r="K84" s="20" t="str">
        <f t="shared" si="6"/>
        <v/>
      </c>
      <c r="L84" s="20" t="str">
        <f t="shared" si="7"/>
        <v/>
      </c>
      <c r="M84" s="20" t="str">
        <f t="shared" si="3"/>
        <v/>
      </c>
      <c r="N84" s="22"/>
      <c r="O84" s="20">
        <f t="shared" si="4"/>
        <v>0</v>
      </c>
      <c r="P84" s="19"/>
      <c r="Q84" s="19"/>
      <c r="R84" s="19"/>
      <c r="S84" s="7"/>
    </row>
    <row r="85" spans="2:19" s="17" customFormat="1" x14ac:dyDescent="0.3">
      <c r="B85" s="19"/>
      <c r="C85" s="20"/>
      <c r="E85" s="20"/>
      <c r="F85" s="30"/>
      <c r="G85" s="20" t="str">
        <f>IF(D85="","",SUMIFS(Tbl_Registro_Insumo[cant_ent],Tbl_Registro_Insumo[proveedor],$D$7,Tbl_Registro_Insumo[descripcion_insumo],D85,Tbl_Registro_Insumo[id_solicitud],Devolucion_Registro!$D$9,Tbl_Registro_Insumo[Item],Devolucion_Registro!C85,Tbl_Registro_Insumo[Fecha_Corte],"&lt;"&amp;Devolucion_Registro!D$18)-SUMIFS(Tbl_Registro_Insumo[cant_dev],Tbl_Registro_Insumo[proveedor],$D$7,Tbl_Registro_Insumo[descripcion_insumo],D85,Tbl_Registro_Insumo[id_solicitud],Devolucion_Registro!$D$9,Tbl_Registro_Insumo[Item],Devolucion_Registro!C85,Tbl_Registro_Insumo[Fecha_Corte],"&lt;="&amp;Devolucion_Registro!D$18))</f>
        <v/>
      </c>
      <c r="H85" s="20" t="str">
        <f>IF(D85="","",SUMIFS(Tbl_Registro_Insumo[cant_ent],Tbl_Registro_Insumo[descripcion_insumo],D85)-SUMIFS(Tbl_Registro_Insumo[cant_dev],Tbl_Registro_Insumo[descripcion_insumo],D85))</f>
        <v/>
      </c>
      <c r="I85" s="20"/>
      <c r="J85" s="24" t="str">
        <f t="shared" si="2"/>
        <v/>
      </c>
      <c r="K85" s="20" t="str">
        <f t="shared" si="6"/>
        <v/>
      </c>
      <c r="L85" s="20" t="str">
        <f t="shared" si="7"/>
        <v/>
      </c>
      <c r="M85" s="20" t="str">
        <f t="shared" si="3"/>
        <v/>
      </c>
      <c r="N85" s="22"/>
      <c r="O85" s="20">
        <f t="shared" si="4"/>
        <v>0</v>
      </c>
      <c r="P85" s="19"/>
      <c r="Q85" s="19"/>
      <c r="R85" s="19"/>
      <c r="S85" s="7"/>
    </row>
    <row r="86" spans="2:19" s="17" customFormat="1" x14ac:dyDescent="0.3">
      <c r="B86" s="19"/>
      <c r="C86" s="20"/>
      <c r="E86" s="20"/>
      <c r="F86" s="30"/>
      <c r="G86" s="20" t="str">
        <f>IF(D86="","",SUMIFS(Tbl_Registro_Insumo[cant_ent],Tbl_Registro_Insumo[proveedor],$D$7,Tbl_Registro_Insumo[descripcion_insumo],D86,Tbl_Registro_Insumo[id_solicitud],Devolucion_Registro!$D$9,Tbl_Registro_Insumo[Item],Devolucion_Registro!C86,Tbl_Registro_Insumo[Fecha_Corte],"&lt;"&amp;Devolucion_Registro!D$18)-SUMIFS(Tbl_Registro_Insumo[cant_dev],Tbl_Registro_Insumo[proveedor],$D$7,Tbl_Registro_Insumo[descripcion_insumo],D86,Tbl_Registro_Insumo[id_solicitud],Devolucion_Registro!$D$9,Tbl_Registro_Insumo[Item],Devolucion_Registro!C86,Tbl_Registro_Insumo[Fecha_Corte],"&lt;="&amp;Devolucion_Registro!D$18))</f>
        <v/>
      </c>
      <c r="H86" s="20" t="str">
        <f>IF(D86="","",SUMIFS(Tbl_Registro_Insumo[cant_ent],Tbl_Registro_Insumo[descripcion_insumo],D86)-SUMIFS(Tbl_Registro_Insumo[cant_dev],Tbl_Registro_Insumo[descripcion_insumo],D86))</f>
        <v/>
      </c>
      <c r="I86" s="20"/>
      <c r="J86" s="24" t="str">
        <f t="shared" si="2"/>
        <v/>
      </c>
      <c r="K86" s="20" t="str">
        <f t="shared" si="6"/>
        <v/>
      </c>
      <c r="L86" s="20" t="str">
        <f t="shared" si="7"/>
        <v/>
      </c>
      <c r="M86" s="20" t="str">
        <f t="shared" si="3"/>
        <v/>
      </c>
      <c r="N86" s="22"/>
      <c r="O86" s="20">
        <f t="shared" si="4"/>
        <v>0</v>
      </c>
      <c r="P86" s="19"/>
      <c r="Q86" s="19"/>
      <c r="R86" s="19"/>
      <c r="S86" s="7"/>
    </row>
    <row r="87" spans="2:19" s="17" customFormat="1" x14ac:dyDescent="0.3">
      <c r="B87" s="19"/>
      <c r="C87" s="20"/>
      <c r="E87" s="20"/>
      <c r="F87" s="30"/>
      <c r="G87" s="20" t="str">
        <f>IF(D87="","",SUMIFS(Tbl_Registro_Insumo[cant_ent],Tbl_Registro_Insumo[proveedor],$D$7,Tbl_Registro_Insumo[descripcion_insumo],D87,Tbl_Registro_Insumo[id_solicitud],Devolucion_Registro!$D$9,Tbl_Registro_Insumo[Item],Devolucion_Registro!C87,Tbl_Registro_Insumo[Fecha_Corte],"&lt;"&amp;Devolucion_Registro!D$18)-SUMIFS(Tbl_Registro_Insumo[cant_dev],Tbl_Registro_Insumo[proveedor],$D$7,Tbl_Registro_Insumo[descripcion_insumo],D87,Tbl_Registro_Insumo[id_solicitud],Devolucion_Registro!$D$9,Tbl_Registro_Insumo[Item],Devolucion_Registro!C87,Tbl_Registro_Insumo[Fecha_Corte],"&lt;="&amp;Devolucion_Registro!D$18))</f>
        <v/>
      </c>
      <c r="H87" s="20" t="str">
        <f>IF(D87="","",SUMIFS(Tbl_Registro_Insumo[cant_ent],Tbl_Registro_Insumo[descripcion_insumo],D87)-SUMIFS(Tbl_Registro_Insumo[cant_dev],Tbl_Registro_Insumo[descripcion_insumo],D87))</f>
        <v/>
      </c>
      <c r="I87" s="20"/>
      <c r="J87" s="24" t="str">
        <f t="shared" si="2"/>
        <v/>
      </c>
      <c r="K87" s="20" t="str">
        <f t="shared" si="6"/>
        <v/>
      </c>
      <c r="L87" s="20" t="str">
        <f t="shared" ref="L87:L150" si="8">IF(D87="","",IF($D$15="ENTRADA",E87,0))</f>
        <v/>
      </c>
      <c r="M87" s="20" t="str">
        <f t="shared" si="3"/>
        <v/>
      </c>
      <c r="N87" s="22"/>
      <c r="O87" s="20">
        <f t="shared" si="4"/>
        <v>0</v>
      </c>
      <c r="P87" s="19"/>
      <c r="Q87" s="19"/>
      <c r="R87" s="19"/>
      <c r="S87" s="7"/>
    </row>
    <row r="88" spans="2:19" s="17" customFormat="1" x14ac:dyDescent="0.3">
      <c r="B88" s="19"/>
      <c r="C88" s="20"/>
      <c r="E88" s="20"/>
      <c r="F88" s="30"/>
      <c r="G88" s="20" t="str">
        <f>IF(D88="","",SUMIFS(Tbl_Registro_Insumo[cant_ent],Tbl_Registro_Insumo[proveedor],$D$7,Tbl_Registro_Insumo[descripcion_insumo],D88,Tbl_Registro_Insumo[id_solicitud],Devolucion_Registro!$D$9,Tbl_Registro_Insumo[Item],Devolucion_Registro!C88,Tbl_Registro_Insumo[Fecha_Corte],"&lt;"&amp;Devolucion_Registro!D$18)-SUMIFS(Tbl_Registro_Insumo[cant_dev],Tbl_Registro_Insumo[proveedor],$D$7,Tbl_Registro_Insumo[descripcion_insumo],D88,Tbl_Registro_Insumo[id_solicitud],Devolucion_Registro!$D$9,Tbl_Registro_Insumo[Item],Devolucion_Registro!C88,Tbl_Registro_Insumo[Fecha_Corte],"&lt;="&amp;Devolucion_Registro!D$18))</f>
        <v/>
      </c>
      <c r="H88" s="20" t="str">
        <f>IF(D88="","",SUMIFS(Tbl_Registro_Insumo[cant_ent],Tbl_Registro_Insumo[descripcion_insumo],D88)-SUMIFS(Tbl_Registro_Insumo[cant_dev],Tbl_Registro_Insumo[descripcion_insumo],D88))</f>
        <v/>
      </c>
      <c r="I88" s="20"/>
      <c r="J88" s="24" t="str">
        <f t="shared" ref="J88:J151" si="9">IF(D88="","",$C$6)</f>
        <v/>
      </c>
      <c r="K88" s="20" t="str">
        <f t="shared" ref="K88:K151" si="10">IF(D88="","",MONTH($D$18)&amp;"-"&amp;YEAR($D$18))</f>
        <v/>
      </c>
      <c r="L88" s="20" t="str">
        <f t="shared" si="8"/>
        <v/>
      </c>
      <c r="M88" s="20" t="str">
        <f t="shared" ref="M88:M151" si="11">IF(D88="","",IF($D$15="DEVOLUCION",F88,0))</f>
        <v/>
      </c>
      <c r="N88" s="22"/>
      <c r="O88" s="20">
        <f t="shared" ref="O88:O151" si="12">IF(OR(B88="",F88="",F88=0,F88&lt;0),0,IF(F88&gt;G88,0,1))</f>
        <v>0</v>
      </c>
      <c r="P88" s="19"/>
      <c r="Q88" s="19"/>
      <c r="R88" s="19"/>
      <c r="S88" s="7"/>
    </row>
    <row r="89" spans="2:19" s="17" customFormat="1" x14ac:dyDescent="0.3">
      <c r="B89" s="19"/>
      <c r="C89" s="20"/>
      <c r="E89" s="20"/>
      <c r="F89" s="30"/>
      <c r="G89" s="20" t="str">
        <f>IF(D89="","",SUMIFS(Tbl_Registro_Insumo[cant_ent],Tbl_Registro_Insumo[proveedor],$D$7,Tbl_Registro_Insumo[descripcion_insumo],D89,Tbl_Registro_Insumo[id_solicitud],Devolucion_Registro!$D$9,Tbl_Registro_Insumo[Item],Devolucion_Registro!C89,Tbl_Registro_Insumo[Fecha_Corte],"&lt;"&amp;Devolucion_Registro!D$18)-SUMIFS(Tbl_Registro_Insumo[cant_dev],Tbl_Registro_Insumo[proveedor],$D$7,Tbl_Registro_Insumo[descripcion_insumo],D89,Tbl_Registro_Insumo[id_solicitud],Devolucion_Registro!$D$9,Tbl_Registro_Insumo[Item],Devolucion_Registro!C89,Tbl_Registro_Insumo[Fecha_Corte],"&lt;="&amp;Devolucion_Registro!D$18))</f>
        <v/>
      </c>
      <c r="H89" s="20" t="str">
        <f>IF(D89="","",SUMIFS(Tbl_Registro_Insumo[cant_ent],Tbl_Registro_Insumo[descripcion_insumo],D89)-SUMIFS(Tbl_Registro_Insumo[cant_dev],Tbl_Registro_Insumo[descripcion_insumo],D89))</f>
        <v/>
      </c>
      <c r="I89" s="20"/>
      <c r="J89" s="24" t="str">
        <f t="shared" si="9"/>
        <v/>
      </c>
      <c r="K89" s="20" t="str">
        <f t="shared" si="10"/>
        <v/>
      </c>
      <c r="L89" s="20" t="str">
        <f t="shared" si="8"/>
        <v/>
      </c>
      <c r="M89" s="20" t="str">
        <f t="shared" si="11"/>
        <v/>
      </c>
      <c r="N89" s="22"/>
      <c r="O89" s="20">
        <f t="shared" si="12"/>
        <v>0</v>
      </c>
      <c r="P89" s="19"/>
      <c r="Q89" s="19"/>
      <c r="R89" s="19"/>
      <c r="S89" s="7"/>
    </row>
    <row r="90" spans="2:19" s="17" customFormat="1" x14ac:dyDescent="0.3">
      <c r="B90" s="19"/>
      <c r="C90" s="20"/>
      <c r="E90" s="20"/>
      <c r="F90" s="30"/>
      <c r="G90" s="20" t="str">
        <f>IF(D90="","",SUMIFS(Tbl_Registro_Insumo[cant_ent],Tbl_Registro_Insumo[proveedor],$D$7,Tbl_Registro_Insumo[descripcion_insumo],D90,Tbl_Registro_Insumo[id_solicitud],Devolucion_Registro!$D$9,Tbl_Registro_Insumo[Item],Devolucion_Registro!C90,Tbl_Registro_Insumo[Fecha_Corte],"&lt;"&amp;Devolucion_Registro!D$18)-SUMIFS(Tbl_Registro_Insumo[cant_dev],Tbl_Registro_Insumo[proveedor],$D$7,Tbl_Registro_Insumo[descripcion_insumo],D90,Tbl_Registro_Insumo[id_solicitud],Devolucion_Registro!$D$9,Tbl_Registro_Insumo[Item],Devolucion_Registro!C90,Tbl_Registro_Insumo[Fecha_Corte],"&lt;="&amp;Devolucion_Registro!D$18))</f>
        <v/>
      </c>
      <c r="H90" s="20" t="str">
        <f>IF(D90="","",SUMIFS(Tbl_Registro_Insumo[cant_ent],Tbl_Registro_Insumo[descripcion_insumo],D90)-SUMIFS(Tbl_Registro_Insumo[cant_dev],Tbl_Registro_Insumo[descripcion_insumo],D90))</f>
        <v/>
      </c>
      <c r="I90" s="20"/>
      <c r="J90" s="24" t="str">
        <f t="shared" si="9"/>
        <v/>
      </c>
      <c r="K90" s="20" t="str">
        <f t="shared" si="10"/>
        <v/>
      </c>
      <c r="L90" s="20" t="str">
        <f t="shared" si="8"/>
        <v/>
      </c>
      <c r="M90" s="20" t="str">
        <f t="shared" si="11"/>
        <v/>
      </c>
      <c r="N90" s="22"/>
      <c r="O90" s="20">
        <f t="shared" si="12"/>
        <v>0</v>
      </c>
      <c r="P90" s="19"/>
      <c r="Q90" s="19"/>
      <c r="R90" s="19"/>
      <c r="S90" s="7"/>
    </row>
    <row r="91" spans="2:19" s="17" customFormat="1" x14ac:dyDescent="0.3">
      <c r="B91" s="19"/>
      <c r="C91" s="20"/>
      <c r="E91" s="20"/>
      <c r="F91" s="30"/>
      <c r="G91" s="20" t="str">
        <f>IF(D91="","",SUMIFS(Tbl_Registro_Insumo[cant_ent],Tbl_Registro_Insumo[proveedor],$D$7,Tbl_Registro_Insumo[descripcion_insumo],D91,Tbl_Registro_Insumo[id_solicitud],Devolucion_Registro!$D$9,Tbl_Registro_Insumo[Item],Devolucion_Registro!C91,Tbl_Registro_Insumo[Fecha_Corte],"&lt;"&amp;Devolucion_Registro!D$18)-SUMIFS(Tbl_Registro_Insumo[cant_dev],Tbl_Registro_Insumo[proveedor],$D$7,Tbl_Registro_Insumo[descripcion_insumo],D91,Tbl_Registro_Insumo[id_solicitud],Devolucion_Registro!$D$9,Tbl_Registro_Insumo[Item],Devolucion_Registro!C91,Tbl_Registro_Insumo[Fecha_Corte],"&lt;="&amp;Devolucion_Registro!D$18))</f>
        <v/>
      </c>
      <c r="H91" s="20" t="str">
        <f>IF(D91="","",SUMIFS(Tbl_Registro_Insumo[cant_ent],Tbl_Registro_Insumo[descripcion_insumo],D91)-SUMIFS(Tbl_Registro_Insumo[cant_dev],Tbl_Registro_Insumo[descripcion_insumo],D91))</f>
        <v/>
      </c>
      <c r="I91" s="20"/>
      <c r="J91" s="24" t="str">
        <f t="shared" si="9"/>
        <v/>
      </c>
      <c r="K91" s="20" t="str">
        <f t="shared" si="10"/>
        <v/>
      </c>
      <c r="L91" s="20" t="str">
        <f t="shared" si="8"/>
        <v/>
      </c>
      <c r="M91" s="20" t="str">
        <f t="shared" si="11"/>
        <v/>
      </c>
      <c r="N91" s="22"/>
      <c r="O91" s="20">
        <f t="shared" si="12"/>
        <v>0</v>
      </c>
      <c r="P91" s="19"/>
      <c r="Q91" s="19"/>
      <c r="R91" s="19"/>
      <c r="S91" s="7"/>
    </row>
    <row r="92" spans="2:19" s="17" customFormat="1" x14ac:dyDescent="0.3">
      <c r="B92" s="19"/>
      <c r="C92" s="20"/>
      <c r="E92" s="20"/>
      <c r="F92" s="30"/>
      <c r="G92" s="20" t="str">
        <f>IF(D92="","",SUMIFS(Tbl_Registro_Insumo[cant_ent],Tbl_Registro_Insumo[proveedor],$D$7,Tbl_Registro_Insumo[descripcion_insumo],D92,Tbl_Registro_Insumo[id_solicitud],Devolucion_Registro!$D$9,Tbl_Registro_Insumo[Item],Devolucion_Registro!C92,Tbl_Registro_Insumo[Fecha_Corte],"&lt;"&amp;Devolucion_Registro!D$18)-SUMIFS(Tbl_Registro_Insumo[cant_dev],Tbl_Registro_Insumo[proveedor],$D$7,Tbl_Registro_Insumo[descripcion_insumo],D92,Tbl_Registro_Insumo[id_solicitud],Devolucion_Registro!$D$9,Tbl_Registro_Insumo[Item],Devolucion_Registro!C92,Tbl_Registro_Insumo[Fecha_Corte],"&lt;="&amp;Devolucion_Registro!D$18))</f>
        <v/>
      </c>
      <c r="H92" s="20" t="str">
        <f>IF(D92="","",SUMIFS(Tbl_Registro_Insumo[cant_ent],Tbl_Registro_Insumo[descripcion_insumo],D92)-SUMIFS(Tbl_Registro_Insumo[cant_dev],Tbl_Registro_Insumo[descripcion_insumo],D92))</f>
        <v/>
      </c>
      <c r="I92" s="20"/>
      <c r="J92" s="24" t="str">
        <f t="shared" si="9"/>
        <v/>
      </c>
      <c r="K92" s="20" t="str">
        <f t="shared" si="10"/>
        <v/>
      </c>
      <c r="L92" s="20" t="str">
        <f t="shared" si="8"/>
        <v/>
      </c>
      <c r="M92" s="20" t="str">
        <f t="shared" si="11"/>
        <v/>
      </c>
      <c r="N92" s="22"/>
      <c r="O92" s="20">
        <f t="shared" si="12"/>
        <v>0</v>
      </c>
      <c r="P92" s="19"/>
      <c r="Q92" s="19"/>
      <c r="R92" s="19"/>
      <c r="S92" s="7"/>
    </row>
    <row r="93" spans="2:19" s="17" customFormat="1" x14ac:dyDescent="0.3">
      <c r="B93" s="19"/>
      <c r="C93" s="20"/>
      <c r="E93" s="20"/>
      <c r="F93" s="30"/>
      <c r="G93" s="20" t="str">
        <f>IF(D93="","",SUMIFS(Tbl_Registro_Insumo[cant_ent],Tbl_Registro_Insumo[proveedor],$D$7,Tbl_Registro_Insumo[descripcion_insumo],D93,Tbl_Registro_Insumo[id_solicitud],Devolucion_Registro!$D$9,Tbl_Registro_Insumo[Item],Devolucion_Registro!C93,Tbl_Registro_Insumo[Fecha_Corte],"&lt;"&amp;Devolucion_Registro!D$18)-SUMIFS(Tbl_Registro_Insumo[cant_dev],Tbl_Registro_Insumo[proveedor],$D$7,Tbl_Registro_Insumo[descripcion_insumo],D93,Tbl_Registro_Insumo[id_solicitud],Devolucion_Registro!$D$9,Tbl_Registro_Insumo[Item],Devolucion_Registro!C93,Tbl_Registro_Insumo[Fecha_Corte],"&lt;="&amp;Devolucion_Registro!D$18))</f>
        <v/>
      </c>
      <c r="H93" s="20" t="str">
        <f>IF(D93="","",SUMIFS(Tbl_Registro_Insumo[cant_ent],Tbl_Registro_Insumo[descripcion_insumo],D93)-SUMIFS(Tbl_Registro_Insumo[cant_dev],Tbl_Registro_Insumo[descripcion_insumo],D93))</f>
        <v/>
      </c>
      <c r="I93" s="20"/>
      <c r="J93" s="24" t="str">
        <f t="shared" si="9"/>
        <v/>
      </c>
      <c r="K93" s="20" t="str">
        <f t="shared" si="10"/>
        <v/>
      </c>
      <c r="L93" s="20" t="str">
        <f t="shared" si="8"/>
        <v/>
      </c>
      <c r="M93" s="20" t="str">
        <f t="shared" si="11"/>
        <v/>
      </c>
      <c r="N93" s="22"/>
      <c r="O93" s="20">
        <f t="shared" si="12"/>
        <v>0</v>
      </c>
      <c r="P93" s="19"/>
      <c r="Q93" s="19"/>
      <c r="R93" s="19"/>
      <c r="S93" s="7"/>
    </row>
    <row r="94" spans="2:19" s="17" customFormat="1" x14ac:dyDescent="0.3">
      <c r="B94" s="19"/>
      <c r="C94" s="20"/>
      <c r="E94" s="20"/>
      <c r="F94" s="30"/>
      <c r="G94" s="20" t="str">
        <f>IF(D94="","",SUMIFS(Tbl_Registro_Insumo[cant_ent],Tbl_Registro_Insumo[proveedor],$D$7,Tbl_Registro_Insumo[descripcion_insumo],D94,Tbl_Registro_Insumo[id_solicitud],Devolucion_Registro!$D$9,Tbl_Registro_Insumo[Item],Devolucion_Registro!C94,Tbl_Registro_Insumo[Fecha_Corte],"&lt;"&amp;Devolucion_Registro!D$18)-SUMIFS(Tbl_Registro_Insumo[cant_dev],Tbl_Registro_Insumo[proveedor],$D$7,Tbl_Registro_Insumo[descripcion_insumo],D94,Tbl_Registro_Insumo[id_solicitud],Devolucion_Registro!$D$9,Tbl_Registro_Insumo[Item],Devolucion_Registro!C94,Tbl_Registro_Insumo[Fecha_Corte],"&lt;="&amp;Devolucion_Registro!D$18))</f>
        <v/>
      </c>
      <c r="H94" s="20" t="str">
        <f>IF(D94="","",SUMIFS(Tbl_Registro_Insumo[cant_ent],Tbl_Registro_Insumo[descripcion_insumo],D94)-SUMIFS(Tbl_Registro_Insumo[cant_dev],Tbl_Registro_Insumo[descripcion_insumo],D94))</f>
        <v/>
      </c>
      <c r="I94" s="20"/>
      <c r="J94" s="24" t="str">
        <f t="shared" si="9"/>
        <v/>
      </c>
      <c r="K94" s="20" t="str">
        <f t="shared" si="10"/>
        <v/>
      </c>
      <c r="L94" s="20" t="str">
        <f t="shared" si="8"/>
        <v/>
      </c>
      <c r="M94" s="20" t="str">
        <f t="shared" si="11"/>
        <v/>
      </c>
      <c r="N94" s="22"/>
      <c r="O94" s="20">
        <f t="shared" si="12"/>
        <v>0</v>
      </c>
      <c r="P94" s="19"/>
      <c r="Q94" s="19"/>
      <c r="R94" s="19"/>
      <c r="S94" s="7"/>
    </row>
    <row r="95" spans="2:19" s="17" customFormat="1" x14ac:dyDescent="0.3">
      <c r="B95" s="19"/>
      <c r="C95" s="20"/>
      <c r="E95" s="20"/>
      <c r="F95" s="30"/>
      <c r="G95" s="20" t="str">
        <f>IF(D95="","",SUMIFS(Tbl_Registro_Insumo[cant_ent],Tbl_Registro_Insumo[proveedor],$D$7,Tbl_Registro_Insumo[descripcion_insumo],D95,Tbl_Registro_Insumo[id_solicitud],Devolucion_Registro!$D$9,Tbl_Registro_Insumo[Item],Devolucion_Registro!C95,Tbl_Registro_Insumo[Fecha_Corte],"&lt;"&amp;Devolucion_Registro!D$18)-SUMIFS(Tbl_Registro_Insumo[cant_dev],Tbl_Registro_Insumo[proveedor],$D$7,Tbl_Registro_Insumo[descripcion_insumo],D95,Tbl_Registro_Insumo[id_solicitud],Devolucion_Registro!$D$9,Tbl_Registro_Insumo[Item],Devolucion_Registro!C95,Tbl_Registro_Insumo[Fecha_Corte],"&lt;="&amp;Devolucion_Registro!D$18))</f>
        <v/>
      </c>
      <c r="H95" s="20" t="str">
        <f>IF(D95="","",SUMIFS(Tbl_Registro_Insumo[cant_ent],Tbl_Registro_Insumo[descripcion_insumo],D95)-SUMIFS(Tbl_Registro_Insumo[cant_dev],Tbl_Registro_Insumo[descripcion_insumo],D95))</f>
        <v/>
      </c>
      <c r="I95" s="20"/>
      <c r="J95" s="24" t="str">
        <f t="shared" si="9"/>
        <v/>
      </c>
      <c r="K95" s="20" t="str">
        <f t="shared" si="10"/>
        <v/>
      </c>
      <c r="L95" s="20" t="str">
        <f t="shared" si="8"/>
        <v/>
      </c>
      <c r="M95" s="20" t="str">
        <f t="shared" si="11"/>
        <v/>
      </c>
      <c r="N95" s="22"/>
      <c r="O95" s="20">
        <f t="shared" si="12"/>
        <v>0</v>
      </c>
      <c r="P95" s="19"/>
      <c r="Q95" s="19"/>
      <c r="R95" s="19"/>
      <c r="S95" s="7"/>
    </row>
    <row r="96" spans="2:19" s="17" customFormat="1" x14ac:dyDescent="0.3">
      <c r="B96" s="19"/>
      <c r="C96" s="20"/>
      <c r="E96" s="20"/>
      <c r="F96" s="30"/>
      <c r="G96" s="20" t="str">
        <f>IF(D96="","",SUMIFS(Tbl_Registro_Insumo[cant_ent],Tbl_Registro_Insumo[proveedor],$D$7,Tbl_Registro_Insumo[descripcion_insumo],D96,Tbl_Registro_Insumo[id_solicitud],Devolucion_Registro!$D$9,Tbl_Registro_Insumo[Item],Devolucion_Registro!C96,Tbl_Registro_Insumo[Fecha_Corte],"&lt;"&amp;Devolucion_Registro!D$18)-SUMIFS(Tbl_Registro_Insumo[cant_dev],Tbl_Registro_Insumo[proveedor],$D$7,Tbl_Registro_Insumo[descripcion_insumo],D96,Tbl_Registro_Insumo[id_solicitud],Devolucion_Registro!$D$9,Tbl_Registro_Insumo[Item],Devolucion_Registro!C96,Tbl_Registro_Insumo[Fecha_Corte],"&lt;="&amp;Devolucion_Registro!D$18))</f>
        <v/>
      </c>
      <c r="H96" s="20" t="str">
        <f>IF(D96="","",SUMIFS(Tbl_Registro_Insumo[cant_ent],Tbl_Registro_Insumo[descripcion_insumo],D96)-SUMIFS(Tbl_Registro_Insumo[cant_dev],Tbl_Registro_Insumo[descripcion_insumo],D96))</f>
        <v/>
      </c>
      <c r="I96" s="20"/>
      <c r="J96" s="24" t="str">
        <f t="shared" si="9"/>
        <v/>
      </c>
      <c r="K96" s="20" t="str">
        <f t="shared" si="10"/>
        <v/>
      </c>
      <c r="L96" s="20" t="str">
        <f t="shared" si="8"/>
        <v/>
      </c>
      <c r="M96" s="20" t="str">
        <f t="shared" si="11"/>
        <v/>
      </c>
      <c r="N96" s="22"/>
      <c r="O96" s="20">
        <f t="shared" si="12"/>
        <v>0</v>
      </c>
      <c r="P96" s="19"/>
      <c r="Q96" s="19"/>
      <c r="R96" s="19"/>
      <c r="S96" s="7"/>
    </row>
    <row r="97" spans="2:19" s="17" customFormat="1" x14ac:dyDescent="0.3">
      <c r="B97" s="19"/>
      <c r="C97" s="20"/>
      <c r="E97" s="20"/>
      <c r="F97" s="30"/>
      <c r="G97" s="20" t="str">
        <f>IF(D97="","",SUMIFS(Tbl_Registro_Insumo[cant_ent],Tbl_Registro_Insumo[proveedor],$D$7,Tbl_Registro_Insumo[descripcion_insumo],D97,Tbl_Registro_Insumo[id_solicitud],Devolucion_Registro!$D$9,Tbl_Registro_Insumo[Item],Devolucion_Registro!C97,Tbl_Registro_Insumo[Fecha_Corte],"&lt;"&amp;Devolucion_Registro!D$18)-SUMIFS(Tbl_Registro_Insumo[cant_dev],Tbl_Registro_Insumo[proveedor],$D$7,Tbl_Registro_Insumo[descripcion_insumo],D97,Tbl_Registro_Insumo[id_solicitud],Devolucion_Registro!$D$9,Tbl_Registro_Insumo[Item],Devolucion_Registro!C97,Tbl_Registro_Insumo[Fecha_Corte],"&lt;="&amp;Devolucion_Registro!D$18))</f>
        <v/>
      </c>
      <c r="H97" s="20" t="str">
        <f>IF(D97="","",SUMIFS(Tbl_Registro_Insumo[cant_ent],Tbl_Registro_Insumo[descripcion_insumo],D97)-SUMIFS(Tbl_Registro_Insumo[cant_dev],Tbl_Registro_Insumo[descripcion_insumo],D97))</f>
        <v/>
      </c>
      <c r="I97" s="20"/>
      <c r="J97" s="24" t="str">
        <f t="shared" si="9"/>
        <v/>
      </c>
      <c r="K97" s="20" t="str">
        <f t="shared" si="10"/>
        <v/>
      </c>
      <c r="L97" s="20" t="str">
        <f t="shared" si="8"/>
        <v/>
      </c>
      <c r="M97" s="20" t="str">
        <f t="shared" si="11"/>
        <v/>
      </c>
      <c r="N97" s="22"/>
      <c r="O97" s="20">
        <f t="shared" si="12"/>
        <v>0</v>
      </c>
      <c r="P97" s="19"/>
      <c r="Q97" s="19"/>
      <c r="R97" s="19"/>
      <c r="S97" s="7"/>
    </row>
    <row r="98" spans="2:19" s="17" customFormat="1" x14ac:dyDescent="0.3">
      <c r="B98" s="19"/>
      <c r="C98" s="20"/>
      <c r="E98" s="20"/>
      <c r="F98" s="30"/>
      <c r="G98" s="20" t="str">
        <f>IF(D98="","",SUMIFS(Tbl_Registro_Insumo[cant_ent],Tbl_Registro_Insumo[proveedor],$D$7,Tbl_Registro_Insumo[descripcion_insumo],D98,Tbl_Registro_Insumo[id_solicitud],Devolucion_Registro!$D$9,Tbl_Registro_Insumo[Item],Devolucion_Registro!C98,Tbl_Registro_Insumo[Fecha_Corte],"&lt;"&amp;Devolucion_Registro!D$18)-SUMIFS(Tbl_Registro_Insumo[cant_dev],Tbl_Registro_Insumo[proveedor],$D$7,Tbl_Registro_Insumo[descripcion_insumo],D98,Tbl_Registro_Insumo[id_solicitud],Devolucion_Registro!$D$9,Tbl_Registro_Insumo[Item],Devolucion_Registro!C98,Tbl_Registro_Insumo[Fecha_Corte],"&lt;="&amp;Devolucion_Registro!D$18))</f>
        <v/>
      </c>
      <c r="H98" s="20" t="str">
        <f>IF(D98="","",SUMIFS(Tbl_Registro_Insumo[cant_ent],Tbl_Registro_Insumo[descripcion_insumo],D98)-SUMIFS(Tbl_Registro_Insumo[cant_dev],Tbl_Registro_Insumo[descripcion_insumo],D98))</f>
        <v/>
      </c>
      <c r="I98" s="20"/>
      <c r="J98" s="24" t="str">
        <f t="shared" si="9"/>
        <v/>
      </c>
      <c r="K98" s="20" t="str">
        <f t="shared" si="10"/>
        <v/>
      </c>
      <c r="L98" s="20" t="str">
        <f t="shared" si="8"/>
        <v/>
      </c>
      <c r="M98" s="20" t="str">
        <f t="shared" si="11"/>
        <v/>
      </c>
      <c r="N98" s="22"/>
      <c r="O98" s="20">
        <f t="shared" si="12"/>
        <v>0</v>
      </c>
      <c r="P98" s="19"/>
      <c r="Q98" s="19"/>
      <c r="R98" s="19"/>
      <c r="S98" s="7"/>
    </row>
    <row r="99" spans="2:19" s="17" customFormat="1" x14ac:dyDescent="0.3">
      <c r="B99" s="19"/>
      <c r="C99" s="20"/>
      <c r="E99" s="20"/>
      <c r="F99" s="30"/>
      <c r="G99" s="20" t="str">
        <f>IF(D99="","",SUMIFS(Tbl_Registro_Insumo[cant_ent],Tbl_Registro_Insumo[proveedor],$D$7,Tbl_Registro_Insumo[descripcion_insumo],D99,Tbl_Registro_Insumo[id_solicitud],Devolucion_Registro!$D$9,Tbl_Registro_Insumo[Item],Devolucion_Registro!C99,Tbl_Registro_Insumo[Fecha_Corte],"&lt;"&amp;Devolucion_Registro!D$18)-SUMIFS(Tbl_Registro_Insumo[cant_dev],Tbl_Registro_Insumo[proveedor],$D$7,Tbl_Registro_Insumo[descripcion_insumo],D99,Tbl_Registro_Insumo[id_solicitud],Devolucion_Registro!$D$9,Tbl_Registro_Insumo[Item],Devolucion_Registro!C99,Tbl_Registro_Insumo[Fecha_Corte],"&lt;="&amp;Devolucion_Registro!D$18))</f>
        <v/>
      </c>
      <c r="H99" s="20" t="str">
        <f>IF(D99="","",SUMIFS(Tbl_Registro_Insumo[cant_ent],Tbl_Registro_Insumo[descripcion_insumo],D99)-SUMIFS(Tbl_Registro_Insumo[cant_dev],Tbl_Registro_Insumo[descripcion_insumo],D99))</f>
        <v/>
      </c>
      <c r="I99" s="20"/>
      <c r="J99" s="24" t="str">
        <f t="shared" si="9"/>
        <v/>
      </c>
      <c r="K99" s="20" t="str">
        <f t="shared" si="10"/>
        <v/>
      </c>
      <c r="L99" s="20" t="str">
        <f t="shared" si="8"/>
        <v/>
      </c>
      <c r="M99" s="20" t="str">
        <f t="shared" si="11"/>
        <v/>
      </c>
      <c r="N99" s="22"/>
      <c r="O99" s="20">
        <f t="shared" si="12"/>
        <v>0</v>
      </c>
      <c r="P99" s="19"/>
      <c r="Q99" s="19"/>
      <c r="R99" s="19"/>
      <c r="S99" s="7"/>
    </row>
    <row r="100" spans="2:19" s="17" customFormat="1" x14ac:dyDescent="0.3">
      <c r="B100" s="19"/>
      <c r="C100" s="20"/>
      <c r="E100" s="20"/>
      <c r="F100" s="30"/>
      <c r="G100" s="20" t="str">
        <f>IF(D100="","",SUMIFS(Tbl_Registro_Insumo[cant_ent],Tbl_Registro_Insumo[proveedor],$D$7,Tbl_Registro_Insumo[descripcion_insumo],D100,Tbl_Registro_Insumo[id_solicitud],Devolucion_Registro!$D$9,Tbl_Registro_Insumo[Item],Devolucion_Registro!C100,Tbl_Registro_Insumo[Fecha_Corte],"&lt;"&amp;Devolucion_Registro!D$18)-SUMIFS(Tbl_Registro_Insumo[cant_dev],Tbl_Registro_Insumo[proveedor],$D$7,Tbl_Registro_Insumo[descripcion_insumo],D100,Tbl_Registro_Insumo[id_solicitud],Devolucion_Registro!$D$9,Tbl_Registro_Insumo[Item],Devolucion_Registro!C100,Tbl_Registro_Insumo[Fecha_Corte],"&lt;="&amp;Devolucion_Registro!D$18))</f>
        <v/>
      </c>
      <c r="H100" s="20" t="str">
        <f>IF(D100="","",SUMIFS(Tbl_Registro_Insumo[cant_ent],Tbl_Registro_Insumo[descripcion_insumo],D100)-SUMIFS(Tbl_Registro_Insumo[cant_dev],Tbl_Registro_Insumo[descripcion_insumo],D100))</f>
        <v/>
      </c>
      <c r="I100" s="20"/>
      <c r="J100" s="24" t="str">
        <f t="shared" si="9"/>
        <v/>
      </c>
      <c r="K100" s="20" t="str">
        <f t="shared" si="10"/>
        <v/>
      </c>
      <c r="L100" s="20" t="str">
        <f t="shared" si="8"/>
        <v/>
      </c>
      <c r="M100" s="20" t="str">
        <f t="shared" si="11"/>
        <v/>
      </c>
      <c r="N100" s="22"/>
      <c r="O100" s="20">
        <f t="shared" si="12"/>
        <v>0</v>
      </c>
      <c r="P100" s="19"/>
      <c r="Q100" s="19"/>
      <c r="R100" s="19"/>
      <c r="S100" s="7"/>
    </row>
    <row r="101" spans="2:19" s="17" customFormat="1" x14ac:dyDescent="0.3">
      <c r="B101" s="19"/>
      <c r="C101" s="20"/>
      <c r="E101" s="20"/>
      <c r="F101" s="30"/>
      <c r="G101" s="20" t="str">
        <f>IF(D101="","",SUMIFS(Tbl_Registro_Insumo[cant_ent],Tbl_Registro_Insumo[proveedor],$D$7,Tbl_Registro_Insumo[descripcion_insumo],D101,Tbl_Registro_Insumo[id_solicitud],Devolucion_Registro!$D$9,Tbl_Registro_Insumo[Item],Devolucion_Registro!C101,Tbl_Registro_Insumo[Fecha_Corte],"&lt;"&amp;Devolucion_Registro!D$18)-SUMIFS(Tbl_Registro_Insumo[cant_dev],Tbl_Registro_Insumo[proveedor],$D$7,Tbl_Registro_Insumo[descripcion_insumo],D101,Tbl_Registro_Insumo[id_solicitud],Devolucion_Registro!$D$9,Tbl_Registro_Insumo[Item],Devolucion_Registro!C101,Tbl_Registro_Insumo[Fecha_Corte],"&lt;="&amp;Devolucion_Registro!D$18))</f>
        <v/>
      </c>
      <c r="H101" s="20" t="str">
        <f>IF(D101="","",SUMIFS(Tbl_Registro_Insumo[cant_ent],Tbl_Registro_Insumo[descripcion_insumo],D101)-SUMIFS(Tbl_Registro_Insumo[cant_dev],Tbl_Registro_Insumo[descripcion_insumo],D101))</f>
        <v/>
      </c>
      <c r="I101" s="20"/>
      <c r="J101" s="24" t="str">
        <f t="shared" si="9"/>
        <v/>
      </c>
      <c r="K101" s="20" t="str">
        <f t="shared" si="10"/>
        <v/>
      </c>
      <c r="L101" s="20" t="str">
        <f t="shared" si="8"/>
        <v/>
      </c>
      <c r="M101" s="20" t="str">
        <f t="shared" si="11"/>
        <v/>
      </c>
      <c r="N101" s="22"/>
      <c r="O101" s="20">
        <f t="shared" si="12"/>
        <v>0</v>
      </c>
      <c r="P101" s="19"/>
      <c r="Q101" s="19"/>
      <c r="R101" s="19"/>
      <c r="S101" s="7"/>
    </row>
    <row r="102" spans="2:19" s="17" customFormat="1" x14ac:dyDescent="0.3">
      <c r="B102" s="19"/>
      <c r="C102" s="20"/>
      <c r="E102" s="20"/>
      <c r="F102" s="30"/>
      <c r="G102" s="20" t="str">
        <f>IF(D102="","",SUMIFS(Tbl_Registro_Insumo[cant_ent],Tbl_Registro_Insumo[proveedor],$D$7,Tbl_Registro_Insumo[descripcion_insumo],D102,Tbl_Registro_Insumo[id_solicitud],Devolucion_Registro!$D$9,Tbl_Registro_Insumo[Item],Devolucion_Registro!C102,Tbl_Registro_Insumo[Fecha_Corte],"&lt;"&amp;Devolucion_Registro!D$18)-SUMIFS(Tbl_Registro_Insumo[cant_dev],Tbl_Registro_Insumo[proveedor],$D$7,Tbl_Registro_Insumo[descripcion_insumo],D102,Tbl_Registro_Insumo[id_solicitud],Devolucion_Registro!$D$9,Tbl_Registro_Insumo[Item],Devolucion_Registro!C102,Tbl_Registro_Insumo[Fecha_Corte],"&lt;="&amp;Devolucion_Registro!D$18))</f>
        <v/>
      </c>
      <c r="H102" s="20" t="str">
        <f>IF(D102="","",SUMIFS(Tbl_Registro_Insumo[cant_ent],Tbl_Registro_Insumo[descripcion_insumo],D102)-SUMIFS(Tbl_Registro_Insumo[cant_dev],Tbl_Registro_Insumo[descripcion_insumo],D102))</f>
        <v/>
      </c>
      <c r="I102" s="20"/>
      <c r="J102" s="24" t="str">
        <f t="shared" si="9"/>
        <v/>
      </c>
      <c r="K102" s="20" t="str">
        <f t="shared" si="10"/>
        <v/>
      </c>
      <c r="L102" s="20" t="str">
        <f t="shared" si="8"/>
        <v/>
      </c>
      <c r="M102" s="20" t="str">
        <f t="shared" si="11"/>
        <v/>
      </c>
      <c r="N102" s="22"/>
      <c r="O102" s="20">
        <f t="shared" si="12"/>
        <v>0</v>
      </c>
      <c r="P102" s="19"/>
      <c r="Q102" s="19"/>
      <c r="R102" s="19"/>
      <c r="S102" s="7"/>
    </row>
    <row r="103" spans="2:19" s="17" customFormat="1" x14ac:dyDescent="0.3">
      <c r="B103" s="19"/>
      <c r="C103" s="20"/>
      <c r="E103" s="20"/>
      <c r="F103" s="30"/>
      <c r="G103" s="20" t="str">
        <f>IF(D103="","",SUMIFS(Tbl_Registro_Insumo[cant_ent],Tbl_Registro_Insumo[proveedor],$D$7,Tbl_Registro_Insumo[descripcion_insumo],D103,Tbl_Registro_Insumo[id_solicitud],Devolucion_Registro!$D$9,Tbl_Registro_Insumo[Item],Devolucion_Registro!C103,Tbl_Registro_Insumo[Fecha_Corte],"&lt;"&amp;Devolucion_Registro!D$18)-SUMIFS(Tbl_Registro_Insumo[cant_dev],Tbl_Registro_Insumo[proveedor],$D$7,Tbl_Registro_Insumo[descripcion_insumo],D103,Tbl_Registro_Insumo[id_solicitud],Devolucion_Registro!$D$9,Tbl_Registro_Insumo[Item],Devolucion_Registro!C103,Tbl_Registro_Insumo[Fecha_Corte],"&lt;="&amp;Devolucion_Registro!D$18))</f>
        <v/>
      </c>
      <c r="H103" s="20" t="str">
        <f>IF(D103="","",SUMIFS(Tbl_Registro_Insumo[cant_ent],Tbl_Registro_Insumo[descripcion_insumo],D103)-SUMIFS(Tbl_Registro_Insumo[cant_dev],Tbl_Registro_Insumo[descripcion_insumo],D103))</f>
        <v/>
      </c>
      <c r="I103" s="20"/>
      <c r="J103" s="24" t="str">
        <f t="shared" si="9"/>
        <v/>
      </c>
      <c r="K103" s="20" t="str">
        <f t="shared" si="10"/>
        <v/>
      </c>
      <c r="L103" s="20" t="str">
        <f t="shared" si="8"/>
        <v/>
      </c>
      <c r="M103" s="20" t="str">
        <f t="shared" si="11"/>
        <v/>
      </c>
      <c r="N103" s="22"/>
      <c r="O103" s="20">
        <f t="shared" si="12"/>
        <v>0</v>
      </c>
      <c r="P103" s="19"/>
      <c r="Q103" s="19"/>
      <c r="R103" s="19"/>
      <c r="S103" s="7"/>
    </row>
    <row r="104" spans="2:19" s="17" customFormat="1" x14ac:dyDescent="0.3">
      <c r="B104" s="19"/>
      <c r="C104" s="20"/>
      <c r="E104" s="20"/>
      <c r="F104" s="30"/>
      <c r="G104" s="20" t="str">
        <f>IF(D104="","",SUMIFS(Tbl_Registro_Insumo[cant_ent],Tbl_Registro_Insumo[proveedor],$D$7,Tbl_Registro_Insumo[descripcion_insumo],D104,Tbl_Registro_Insumo[id_solicitud],Devolucion_Registro!$D$9,Tbl_Registro_Insumo[Item],Devolucion_Registro!C104,Tbl_Registro_Insumo[Fecha_Corte],"&lt;"&amp;Devolucion_Registro!D$18)-SUMIFS(Tbl_Registro_Insumo[cant_dev],Tbl_Registro_Insumo[proveedor],$D$7,Tbl_Registro_Insumo[descripcion_insumo],D104,Tbl_Registro_Insumo[id_solicitud],Devolucion_Registro!$D$9,Tbl_Registro_Insumo[Item],Devolucion_Registro!C104,Tbl_Registro_Insumo[Fecha_Corte],"&lt;="&amp;Devolucion_Registro!D$18))</f>
        <v/>
      </c>
      <c r="H104" s="20" t="str">
        <f>IF(D104="","",SUMIFS(Tbl_Registro_Insumo[cant_ent],Tbl_Registro_Insumo[descripcion_insumo],D104)-SUMIFS(Tbl_Registro_Insumo[cant_dev],Tbl_Registro_Insumo[descripcion_insumo],D104))</f>
        <v/>
      </c>
      <c r="I104" s="20"/>
      <c r="J104" s="24" t="str">
        <f t="shared" si="9"/>
        <v/>
      </c>
      <c r="K104" s="20" t="str">
        <f t="shared" si="10"/>
        <v/>
      </c>
      <c r="L104" s="20" t="str">
        <f t="shared" si="8"/>
        <v/>
      </c>
      <c r="M104" s="20" t="str">
        <f t="shared" si="11"/>
        <v/>
      </c>
      <c r="N104" s="22"/>
      <c r="O104" s="20">
        <f t="shared" si="12"/>
        <v>0</v>
      </c>
      <c r="P104" s="19"/>
      <c r="Q104" s="19"/>
      <c r="R104" s="19"/>
      <c r="S104" s="7"/>
    </row>
    <row r="105" spans="2:19" s="17" customFormat="1" x14ac:dyDescent="0.3">
      <c r="B105" s="19"/>
      <c r="C105" s="20"/>
      <c r="E105" s="20"/>
      <c r="F105" s="30"/>
      <c r="G105" s="20" t="str">
        <f>IF(D105="","",SUMIFS(Tbl_Registro_Insumo[cant_ent],Tbl_Registro_Insumo[proveedor],$D$7,Tbl_Registro_Insumo[descripcion_insumo],D105,Tbl_Registro_Insumo[id_solicitud],Devolucion_Registro!$D$9,Tbl_Registro_Insumo[Item],Devolucion_Registro!C105,Tbl_Registro_Insumo[Fecha_Corte],"&lt;"&amp;Devolucion_Registro!D$18)-SUMIFS(Tbl_Registro_Insumo[cant_dev],Tbl_Registro_Insumo[proveedor],$D$7,Tbl_Registro_Insumo[descripcion_insumo],D105,Tbl_Registro_Insumo[id_solicitud],Devolucion_Registro!$D$9,Tbl_Registro_Insumo[Item],Devolucion_Registro!C105,Tbl_Registro_Insumo[Fecha_Corte],"&lt;="&amp;Devolucion_Registro!D$18))</f>
        <v/>
      </c>
      <c r="H105" s="20" t="str">
        <f>IF(D105="","",SUMIFS(Tbl_Registro_Insumo[cant_ent],Tbl_Registro_Insumo[descripcion_insumo],D105)-SUMIFS(Tbl_Registro_Insumo[cant_dev],Tbl_Registro_Insumo[descripcion_insumo],D105))</f>
        <v/>
      </c>
      <c r="I105" s="20"/>
      <c r="J105" s="24" t="str">
        <f t="shared" si="9"/>
        <v/>
      </c>
      <c r="K105" s="20" t="str">
        <f t="shared" si="10"/>
        <v/>
      </c>
      <c r="L105" s="20" t="str">
        <f t="shared" si="8"/>
        <v/>
      </c>
      <c r="M105" s="20" t="str">
        <f t="shared" si="11"/>
        <v/>
      </c>
      <c r="N105" s="22"/>
      <c r="O105" s="20">
        <f t="shared" si="12"/>
        <v>0</v>
      </c>
      <c r="P105" s="19"/>
      <c r="Q105" s="19"/>
      <c r="R105" s="19"/>
      <c r="S105" s="7"/>
    </row>
    <row r="106" spans="2:19" s="17" customFormat="1" x14ac:dyDescent="0.3">
      <c r="B106" s="19"/>
      <c r="C106" s="20"/>
      <c r="E106" s="20"/>
      <c r="F106" s="30"/>
      <c r="G106" s="20" t="str">
        <f>IF(D106="","",SUMIFS(Tbl_Registro_Insumo[cant_ent],Tbl_Registro_Insumo[proveedor],$D$7,Tbl_Registro_Insumo[descripcion_insumo],D106,Tbl_Registro_Insumo[id_solicitud],Devolucion_Registro!$D$9,Tbl_Registro_Insumo[Item],Devolucion_Registro!C106,Tbl_Registro_Insumo[Fecha_Corte],"&lt;"&amp;Devolucion_Registro!D$18)-SUMIFS(Tbl_Registro_Insumo[cant_dev],Tbl_Registro_Insumo[proveedor],$D$7,Tbl_Registro_Insumo[descripcion_insumo],D106,Tbl_Registro_Insumo[id_solicitud],Devolucion_Registro!$D$9,Tbl_Registro_Insumo[Item],Devolucion_Registro!C106,Tbl_Registro_Insumo[Fecha_Corte],"&lt;="&amp;Devolucion_Registro!D$18))</f>
        <v/>
      </c>
      <c r="H106" s="20" t="str">
        <f>IF(D106="","",SUMIFS(Tbl_Registro_Insumo[cant_ent],Tbl_Registro_Insumo[descripcion_insumo],D106)-SUMIFS(Tbl_Registro_Insumo[cant_dev],Tbl_Registro_Insumo[descripcion_insumo],D106))</f>
        <v/>
      </c>
      <c r="I106" s="20"/>
      <c r="J106" s="24" t="str">
        <f t="shared" si="9"/>
        <v/>
      </c>
      <c r="K106" s="20" t="str">
        <f t="shared" si="10"/>
        <v/>
      </c>
      <c r="L106" s="20" t="str">
        <f t="shared" si="8"/>
        <v/>
      </c>
      <c r="M106" s="20" t="str">
        <f t="shared" si="11"/>
        <v/>
      </c>
      <c r="N106" s="22"/>
      <c r="O106" s="20">
        <f t="shared" si="12"/>
        <v>0</v>
      </c>
      <c r="P106" s="19"/>
      <c r="Q106" s="19"/>
      <c r="R106" s="19"/>
      <c r="S106" s="7"/>
    </row>
    <row r="107" spans="2:19" s="17" customFormat="1" x14ac:dyDescent="0.3">
      <c r="B107" s="19"/>
      <c r="C107" s="20"/>
      <c r="E107" s="20"/>
      <c r="F107" s="30"/>
      <c r="G107" s="20" t="str">
        <f>IF(D107="","",SUMIFS(Tbl_Registro_Insumo[cant_ent],Tbl_Registro_Insumo[proveedor],$D$7,Tbl_Registro_Insumo[descripcion_insumo],D107,Tbl_Registro_Insumo[id_solicitud],Devolucion_Registro!$D$9,Tbl_Registro_Insumo[Item],Devolucion_Registro!C107,Tbl_Registro_Insumo[Fecha_Corte],"&lt;"&amp;Devolucion_Registro!D$18)-SUMIFS(Tbl_Registro_Insumo[cant_dev],Tbl_Registro_Insumo[proveedor],$D$7,Tbl_Registro_Insumo[descripcion_insumo],D107,Tbl_Registro_Insumo[id_solicitud],Devolucion_Registro!$D$9,Tbl_Registro_Insumo[Item],Devolucion_Registro!C107,Tbl_Registro_Insumo[Fecha_Corte],"&lt;="&amp;Devolucion_Registro!D$18))</f>
        <v/>
      </c>
      <c r="H107" s="20" t="str">
        <f>IF(D107="","",SUMIFS(Tbl_Registro_Insumo[cant_ent],Tbl_Registro_Insumo[descripcion_insumo],D107)-SUMIFS(Tbl_Registro_Insumo[cant_dev],Tbl_Registro_Insumo[descripcion_insumo],D107))</f>
        <v/>
      </c>
      <c r="I107" s="20"/>
      <c r="J107" s="24" t="str">
        <f t="shared" si="9"/>
        <v/>
      </c>
      <c r="K107" s="20" t="str">
        <f t="shared" si="10"/>
        <v/>
      </c>
      <c r="L107" s="20" t="str">
        <f t="shared" si="8"/>
        <v/>
      </c>
      <c r="M107" s="20" t="str">
        <f t="shared" si="11"/>
        <v/>
      </c>
      <c r="N107" s="22"/>
      <c r="O107" s="20">
        <f t="shared" si="12"/>
        <v>0</v>
      </c>
      <c r="P107" s="19"/>
      <c r="Q107" s="19"/>
      <c r="R107" s="19"/>
      <c r="S107" s="7"/>
    </row>
    <row r="108" spans="2:19" s="17" customFormat="1" x14ac:dyDescent="0.3">
      <c r="B108" s="19"/>
      <c r="C108" s="20"/>
      <c r="E108" s="20"/>
      <c r="F108" s="30"/>
      <c r="G108" s="20" t="str">
        <f>IF(D108="","",SUMIFS(Tbl_Registro_Insumo[cant_ent],Tbl_Registro_Insumo[proveedor],$D$7,Tbl_Registro_Insumo[descripcion_insumo],D108,Tbl_Registro_Insumo[id_solicitud],Devolucion_Registro!$D$9,Tbl_Registro_Insumo[Item],Devolucion_Registro!C108,Tbl_Registro_Insumo[Fecha_Corte],"&lt;"&amp;Devolucion_Registro!D$18)-SUMIFS(Tbl_Registro_Insumo[cant_dev],Tbl_Registro_Insumo[proveedor],$D$7,Tbl_Registro_Insumo[descripcion_insumo],D108,Tbl_Registro_Insumo[id_solicitud],Devolucion_Registro!$D$9,Tbl_Registro_Insumo[Item],Devolucion_Registro!C108,Tbl_Registro_Insumo[Fecha_Corte],"&lt;="&amp;Devolucion_Registro!D$18))</f>
        <v/>
      </c>
      <c r="H108" s="20" t="str">
        <f>IF(D108="","",SUMIFS(Tbl_Registro_Insumo[cant_ent],Tbl_Registro_Insumo[descripcion_insumo],D108)-SUMIFS(Tbl_Registro_Insumo[cant_dev],Tbl_Registro_Insumo[descripcion_insumo],D108))</f>
        <v/>
      </c>
      <c r="I108" s="20"/>
      <c r="J108" s="24" t="str">
        <f t="shared" si="9"/>
        <v/>
      </c>
      <c r="K108" s="20" t="str">
        <f t="shared" si="10"/>
        <v/>
      </c>
      <c r="L108" s="20" t="str">
        <f t="shared" si="8"/>
        <v/>
      </c>
      <c r="M108" s="20" t="str">
        <f t="shared" si="11"/>
        <v/>
      </c>
      <c r="N108" s="22"/>
      <c r="O108" s="20">
        <f t="shared" si="12"/>
        <v>0</v>
      </c>
      <c r="P108" s="19"/>
      <c r="Q108" s="19"/>
      <c r="R108" s="19"/>
      <c r="S108" s="7"/>
    </row>
    <row r="109" spans="2:19" s="17" customFormat="1" x14ac:dyDescent="0.3">
      <c r="B109" s="19"/>
      <c r="C109" s="20"/>
      <c r="E109" s="20"/>
      <c r="F109" s="30"/>
      <c r="G109" s="20" t="str">
        <f>IF(D109="","",SUMIFS(Tbl_Registro_Insumo[cant_ent],Tbl_Registro_Insumo[proveedor],$D$7,Tbl_Registro_Insumo[descripcion_insumo],D109,Tbl_Registro_Insumo[id_solicitud],Devolucion_Registro!$D$9,Tbl_Registro_Insumo[Item],Devolucion_Registro!C109,Tbl_Registro_Insumo[Fecha_Corte],"&lt;"&amp;Devolucion_Registro!D$18)-SUMIFS(Tbl_Registro_Insumo[cant_dev],Tbl_Registro_Insumo[proveedor],$D$7,Tbl_Registro_Insumo[descripcion_insumo],D109,Tbl_Registro_Insumo[id_solicitud],Devolucion_Registro!$D$9,Tbl_Registro_Insumo[Item],Devolucion_Registro!C109,Tbl_Registro_Insumo[Fecha_Corte],"&lt;="&amp;Devolucion_Registro!D$18))</f>
        <v/>
      </c>
      <c r="H109" s="20" t="str">
        <f>IF(D109="","",SUMIFS(Tbl_Registro_Insumo[cant_ent],Tbl_Registro_Insumo[descripcion_insumo],D109)-SUMIFS(Tbl_Registro_Insumo[cant_dev],Tbl_Registro_Insumo[descripcion_insumo],D109))</f>
        <v/>
      </c>
      <c r="I109" s="20"/>
      <c r="J109" s="24" t="str">
        <f t="shared" si="9"/>
        <v/>
      </c>
      <c r="K109" s="20" t="str">
        <f t="shared" si="10"/>
        <v/>
      </c>
      <c r="L109" s="20" t="str">
        <f t="shared" si="8"/>
        <v/>
      </c>
      <c r="M109" s="20" t="str">
        <f t="shared" si="11"/>
        <v/>
      </c>
      <c r="N109" s="22"/>
      <c r="O109" s="20">
        <f t="shared" si="12"/>
        <v>0</v>
      </c>
      <c r="P109" s="19"/>
      <c r="Q109" s="19"/>
      <c r="R109" s="19"/>
      <c r="S109" s="7"/>
    </row>
    <row r="110" spans="2:19" s="17" customFormat="1" x14ac:dyDescent="0.3">
      <c r="B110" s="19"/>
      <c r="C110" s="20"/>
      <c r="E110" s="20"/>
      <c r="F110" s="30"/>
      <c r="G110" s="20" t="str">
        <f>IF(D110="","",SUMIFS(Tbl_Registro_Insumo[cant_ent],Tbl_Registro_Insumo[proveedor],$D$7,Tbl_Registro_Insumo[descripcion_insumo],D110,Tbl_Registro_Insumo[id_solicitud],Devolucion_Registro!$D$9,Tbl_Registro_Insumo[Item],Devolucion_Registro!C110,Tbl_Registro_Insumo[Fecha_Corte],"&lt;"&amp;Devolucion_Registro!D$18)-SUMIFS(Tbl_Registro_Insumo[cant_dev],Tbl_Registro_Insumo[proveedor],$D$7,Tbl_Registro_Insumo[descripcion_insumo],D110,Tbl_Registro_Insumo[id_solicitud],Devolucion_Registro!$D$9,Tbl_Registro_Insumo[Item],Devolucion_Registro!C110,Tbl_Registro_Insumo[Fecha_Corte],"&lt;="&amp;Devolucion_Registro!D$18))</f>
        <v/>
      </c>
      <c r="H110" s="20" t="str">
        <f>IF(D110="","",SUMIFS(Tbl_Registro_Insumo[cant_ent],Tbl_Registro_Insumo[descripcion_insumo],D110)-SUMIFS(Tbl_Registro_Insumo[cant_dev],Tbl_Registro_Insumo[descripcion_insumo],D110))</f>
        <v/>
      </c>
      <c r="I110" s="20"/>
      <c r="J110" s="24" t="str">
        <f t="shared" si="9"/>
        <v/>
      </c>
      <c r="K110" s="20" t="str">
        <f t="shared" si="10"/>
        <v/>
      </c>
      <c r="L110" s="20" t="str">
        <f t="shared" si="8"/>
        <v/>
      </c>
      <c r="M110" s="20" t="str">
        <f t="shared" si="11"/>
        <v/>
      </c>
      <c r="N110" s="22"/>
      <c r="O110" s="20">
        <f t="shared" si="12"/>
        <v>0</v>
      </c>
      <c r="P110" s="19"/>
      <c r="Q110" s="19"/>
      <c r="R110" s="19"/>
      <c r="S110" s="7"/>
    </row>
    <row r="111" spans="2:19" s="17" customFormat="1" x14ac:dyDescent="0.3">
      <c r="B111" s="19"/>
      <c r="C111" s="20"/>
      <c r="E111" s="20"/>
      <c r="F111" s="30"/>
      <c r="G111" s="20" t="str">
        <f>IF(D111="","",SUMIFS(Tbl_Registro_Insumo[cant_ent],Tbl_Registro_Insumo[proveedor],$D$7,Tbl_Registro_Insumo[descripcion_insumo],D111,Tbl_Registro_Insumo[id_solicitud],Devolucion_Registro!$D$9,Tbl_Registro_Insumo[Item],Devolucion_Registro!C111,Tbl_Registro_Insumo[Fecha_Corte],"&lt;"&amp;Devolucion_Registro!D$18)-SUMIFS(Tbl_Registro_Insumo[cant_dev],Tbl_Registro_Insumo[proveedor],$D$7,Tbl_Registro_Insumo[descripcion_insumo],D111,Tbl_Registro_Insumo[id_solicitud],Devolucion_Registro!$D$9,Tbl_Registro_Insumo[Item],Devolucion_Registro!C111,Tbl_Registro_Insumo[Fecha_Corte],"&lt;="&amp;Devolucion_Registro!D$18))</f>
        <v/>
      </c>
      <c r="H111" s="20" t="str">
        <f>IF(D111="","",SUMIFS(Tbl_Registro_Insumo[cant_ent],Tbl_Registro_Insumo[descripcion_insumo],D111)-SUMIFS(Tbl_Registro_Insumo[cant_dev],Tbl_Registro_Insumo[descripcion_insumo],D111))</f>
        <v/>
      </c>
      <c r="I111" s="20"/>
      <c r="J111" s="24" t="str">
        <f t="shared" si="9"/>
        <v/>
      </c>
      <c r="K111" s="20" t="str">
        <f t="shared" si="10"/>
        <v/>
      </c>
      <c r="L111" s="20" t="str">
        <f t="shared" si="8"/>
        <v/>
      </c>
      <c r="M111" s="20" t="str">
        <f t="shared" si="11"/>
        <v/>
      </c>
      <c r="N111" s="22"/>
      <c r="O111" s="20">
        <f t="shared" si="12"/>
        <v>0</v>
      </c>
      <c r="P111" s="19"/>
      <c r="Q111" s="19"/>
      <c r="R111" s="19"/>
      <c r="S111" s="7"/>
    </row>
    <row r="112" spans="2:19" s="17" customFormat="1" x14ac:dyDescent="0.3">
      <c r="B112" s="19"/>
      <c r="C112" s="20"/>
      <c r="E112" s="20"/>
      <c r="F112" s="30"/>
      <c r="G112" s="20" t="str">
        <f>IF(D112="","",SUMIFS(Tbl_Registro_Insumo[cant_ent],Tbl_Registro_Insumo[proveedor],$D$7,Tbl_Registro_Insumo[descripcion_insumo],D112,Tbl_Registro_Insumo[id_solicitud],Devolucion_Registro!$D$9,Tbl_Registro_Insumo[Item],Devolucion_Registro!C112,Tbl_Registro_Insumo[Fecha_Corte],"&lt;"&amp;Devolucion_Registro!D$18)-SUMIFS(Tbl_Registro_Insumo[cant_dev],Tbl_Registro_Insumo[proveedor],$D$7,Tbl_Registro_Insumo[descripcion_insumo],D112,Tbl_Registro_Insumo[id_solicitud],Devolucion_Registro!$D$9,Tbl_Registro_Insumo[Item],Devolucion_Registro!C112,Tbl_Registro_Insumo[Fecha_Corte],"&lt;="&amp;Devolucion_Registro!D$18))</f>
        <v/>
      </c>
      <c r="H112" s="20" t="str">
        <f>IF(D112="","",SUMIFS(Tbl_Registro_Insumo[cant_ent],Tbl_Registro_Insumo[descripcion_insumo],D112)-SUMIFS(Tbl_Registro_Insumo[cant_dev],Tbl_Registro_Insumo[descripcion_insumo],D112))</f>
        <v/>
      </c>
      <c r="I112" s="20"/>
      <c r="J112" s="24" t="str">
        <f t="shared" si="9"/>
        <v/>
      </c>
      <c r="K112" s="20" t="str">
        <f t="shared" si="10"/>
        <v/>
      </c>
      <c r="L112" s="20" t="str">
        <f t="shared" si="8"/>
        <v/>
      </c>
      <c r="M112" s="20" t="str">
        <f t="shared" si="11"/>
        <v/>
      </c>
      <c r="N112" s="22"/>
      <c r="O112" s="20">
        <f t="shared" si="12"/>
        <v>0</v>
      </c>
      <c r="P112" s="19"/>
      <c r="Q112" s="19"/>
      <c r="R112" s="19"/>
      <c r="S112" s="7"/>
    </row>
    <row r="113" spans="2:19" s="17" customFormat="1" x14ac:dyDescent="0.3">
      <c r="B113" s="19"/>
      <c r="C113" s="20"/>
      <c r="E113" s="1"/>
      <c r="F113" s="30"/>
      <c r="G113" s="20" t="str">
        <f>IF(D113="","",SUMIFS(Tbl_Registro_Insumo[cant_ent],Tbl_Registro_Insumo[proveedor],$D$7,Tbl_Registro_Insumo[descripcion_insumo],D113,Tbl_Registro_Insumo[id_solicitud],Devolucion_Registro!$D$9,Tbl_Registro_Insumo[Item],Devolucion_Registro!C113,Tbl_Registro_Insumo[Fecha_Corte],"&lt;"&amp;Devolucion_Registro!D$18)-SUMIFS(Tbl_Registro_Insumo[cant_dev],Tbl_Registro_Insumo[proveedor],$D$7,Tbl_Registro_Insumo[descripcion_insumo],D113,Tbl_Registro_Insumo[id_solicitud],Devolucion_Registro!$D$9,Tbl_Registro_Insumo[Item],Devolucion_Registro!C113,Tbl_Registro_Insumo[Fecha_Corte],"&lt;="&amp;Devolucion_Registro!D$18))</f>
        <v/>
      </c>
      <c r="H113" s="20" t="str">
        <f>IF(D113="","",SUMIFS(Tbl_Registro_Insumo[cant_ent],Tbl_Registro_Insumo[descripcion_insumo],D113)-SUMIFS(Tbl_Registro_Insumo[cant_dev],Tbl_Registro_Insumo[descripcion_insumo],D113))</f>
        <v/>
      </c>
      <c r="I113" s="20"/>
      <c r="J113" s="24" t="str">
        <f t="shared" si="9"/>
        <v/>
      </c>
      <c r="K113" s="20" t="str">
        <f t="shared" si="10"/>
        <v/>
      </c>
      <c r="L113" s="20" t="str">
        <f t="shared" si="8"/>
        <v/>
      </c>
      <c r="M113" s="20" t="str">
        <f t="shared" si="11"/>
        <v/>
      </c>
      <c r="N113" s="22"/>
      <c r="O113" s="20">
        <f t="shared" si="12"/>
        <v>0</v>
      </c>
      <c r="P113" s="19"/>
      <c r="Q113" s="19"/>
      <c r="R113" s="19"/>
      <c r="S113" s="7"/>
    </row>
    <row r="114" spans="2:19" s="17" customFormat="1" x14ac:dyDescent="0.3">
      <c r="B114" s="19"/>
      <c r="C114" s="20"/>
      <c r="E114" s="2"/>
      <c r="F114" s="30"/>
      <c r="G114" s="20" t="str">
        <f>IF(D114="","",SUMIFS(Tbl_Registro_Insumo[cant_ent],Tbl_Registro_Insumo[proveedor],$D$7,Tbl_Registro_Insumo[descripcion_insumo],D114,Tbl_Registro_Insumo[id_solicitud],Devolucion_Registro!$D$9,Tbl_Registro_Insumo[Item],Devolucion_Registro!C114,Tbl_Registro_Insumo[Fecha_Corte],"&lt;"&amp;Devolucion_Registro!D$18)-SUMIFS(Tbl_Registro_Insumo[cant_dev],Tbl_Registro_Insumo[proveedor],$D$7,Tbl_Registro_Insumo[descripcion_insumo],D114,Tbl_Registro_Insumo[id_solicitud],Devolucion_Registro!$D$9,Tbl_Registro_Insumo[Item],Devolucion_Registro!C114,Tbl_Registro_Insumo[Fecha_Corte],"&lt;="&amp;Devolucion_Registro!D$18))</f>
        <v/>
      </c>
      <c r="H114" s="20" t="str">
        <f>IF(D114="","",SUMIFS(Tbl_Registro_Insumo[cant_ent],Tbl_Registro_Insumo[descripcion_insumo],D114)-SUMIFS(Tbl_Registro_Insumo[cant_dev],Tbl_Registro_Insumo[descripcion_insumo],D114))</f>
        <v/>
      </c>
      <c r="I114" s="20"/>
      <c r="J114" s="24" t="str">
        <f t="shared" si="9"/>
        <v/>
      </c>
      <c r="K114" s="20" t="str">
        <f t="shared" si="10"/>
        <v/>
      </c>
      <c r="L114" s="20" t="str">
        <f t="shared" si="8"/>
        <v/>
      </c>
      <c r="M114" s="20" t="str">
        <f t="shared" si="11"/>
        <v/>
      </c>
      <c r="N114" s="22"/>
      <c r="O114" s="20">
        <f t="shared" si="12"/>
        <v>0</v>
      </c>
      <c r="P114" s="19"/>
      <c r="Q114" s="19"/>
      <c r="R114" s="19"/>
      <c r="S114" s="7"/>
    </row>
    <row r="115" spans="2:19" s="17" customFormat="1" x14ac:dyDescent="0.3">
      <c r="B115" s="19"/>
      <c r="C115" s="20"/>
      <c r="E115" s="2"/>
      <c r="F115" s="30"/>
      <c r="G115" s="20" t="str">
        <f>IF(D115="","",SUMIFS(Tbl_Registro_Insumo[cant_ent],Tbl_Registro_Insumo[proveedor],$D$7,Tbl_Registro_Insumo[descripcion_insumo],D115,Tbl_Registro_Insumo[id_solicitud],Devolucion_Registro!$D$9,Tbl_Registro_Insumo[Item],Devolucion_Registro!C115,Tbl_Registro_Insumo[Fecha_Corte],"&lt;"&amp;Devolucion_Registro!D$18)-SUMIFS(Tbl_Registro_Insumo[cant_dev],Tbl_Registro_Insumo[proveedor],$D$7,Tbl_Registro_Insumo[descripcion_insumo],D115,Tbl_Registro_Insumo[id_solicitud],Devolucion_Registro!$D$9,Tbl_Registro_Insumo[Item],Devolucion_Registro!C115,Tbl_Registro_Insumo[Fecha_Corte],"&lt;="&amp;Devolucion_Registro!D$18))</f>
        <v/>
      </c>
      <c r="H115" s="20" t="str">
        <f>IF(D115="","",SUMIFS(Tbl_Registro_Insumo[cant_ent],Tbl_Registro_Insumo[descripcion_insumo],D115)-SUMIFS(Tbl_Registro_Insumo[cant_dev],Tbl_Registro_Insumo[descripcion_insumo],D115))</f>
        <v/>
      </c>
      <c r="I115" s="20"/>
      <c r="J115" s="24" t="str">
        <f t="shared" si="9"/>
        <v/>
      </c>
      <c r="K115" s="20" t="str">
        <f t="shared" si="10"/>
        <v/>
      </c>
      <c r="L115" s="20" t="str">
        <f t="shared" si="8"/>
        <v/>
      </c>
      <c r="M115" s="20" t="str">
        <f t="shared" si="11"/>
        <v/>
      </c>
      <c r="N115" s="22"/>
      <c r="O115" s="20">
        <f t="shared" si="12"/>
        <v>0</v>
      </c>
      <c r="P115" s="19"/>
      <c r="Q115" s="19"/>
      <c r="R115" s="19"/>
      <c r="S115" s="7"/>
    </row>
    <row r="116" spans="2:19" s="17" customFormat="1" x14ac:dyDescent="0.3">
      <c r="B116" s="19"/>
      <c r="C116" s="20"/>
      <c r="E116" s="2"/>
      <c r="F116" s="30"/>
      <c r="G116" s="20" t="str">
        <f>IF(D116="","",SUMIFS(Tbl_Registro_Insumo[cant_ent],Tbl_Registro_Insumo[proveedor],$D$7,Tbl_Registro_Insumo[descripcion_insumo],D116,Tbl_Registro_Insumo[id_solicitud],Devolucion_Registro!$D$9,Tbl_Registro_Insumo[Item],Devolucion_Registro!C116,Tbl_Registro_Insumo[Fecha_Corte],"&lt;"&amp;Devolucion_Registro!D$18)-SUMIFS(Tbl_Registro_Insumo[cant_dev],Tbl_Registro_Insumo[proveedor],$D$7,Tbl_Registro_Insumo[descripcion_insumo],D116,Tbl_Registro_Insumo[id_solicitud],Devolucion_Registro!$D$9,Tbl_Registro_Insumo[Item],Devolucion_Registro!C116,Tbl_Registro_Insumo[Fecha_Corte],"&lt;="&amp;Devolucion_Registro!D$18))</f>
        <v/>
      </c>
      <c r="H116" s="20" t="str">
        <f>IF(D116="","",SUMIFS(Tbl_Registro_Insumo[cant_ent],Tbl_Registro_Insumo[descripcion_insumo],D116)-SUMIFS(Tbl_Registro_Insumo[cant_dev],Tbl_Registro_Insumo[descripcion_insumo],D116))</f>
        <v/>
      </c>
      <c r="I116" s="20"/>
      <c r="J116" s="24" t="str">
        <f t="shared" si="9"/>
        <v/>
      </c>
      <c r="K116" s="20" t="str">
        <f t="shared" si="10"/>
        <v/>
      </c>
      <c r="L116" s="20" t="str">
        <f t="shared" si="8"/>
        <v/>
      </c>
      <c r="M116" s="20" t="str">
        <f t="shared" si="11"/>
        <v/>
      </c>
      <c r="N116" s="22"/>
      <c r="O116" s="20">
        <f t="shared" si="12"/>
        <v>0</v>
      </c>
      <c r="P116" s="19"/>
      <c r="Q116" s="19"/>
      <c r="R116" s="19"/>
      <c r="S116" s="7"/>
    </row>
    <row r="117" spans="2:19" s="17" customFormat="1" x14ac:dyDescent="0.3">
      <c r="B117" s="19"/>
      <c r="C117" s="20"/>
      <c r="E117" s="2"/>
      <c r="F117" s="30"/>
      <c r="G117" s="20" t="str">
        <f>IF(D117="","",SUMIFS(Tbl_Registro_Insumo[cant_ent],Tbl_Registro_Insumo[proveedor],$D$7,Tbl_Registro_Insumo[descripcion_insumo],D117,Tbl_Registro_Insumo[id_solicitud],Devolucion_Registro!$D$9,Tbl_Registro_Insumo[Item],Devolucion_Registro!C117,Tbl_Registro_Insumo[Fecha_Corte],"&lt;"&amp;Devolucion_Registro!D$18)-SUMIFS(Tbl_Registro_Insumo[cant_dev],Tbl_Registro_Insumo[proveedor],$D$7,Tbl_Registro_Insumo[descripcion_insumo],D117,Tbl_Registro_Insumo[id_solicitud],Devolucion_Registro!$D$9,Tbl_Registro_Insumo[Item],Devolucion_Registro!C117,Tbl_Registro_Insumo[Fecha_Corte],"&lt;="&amp;Devolucion_Registro!D$18))</f>
        <v/>
      </c>
      <c r="H117" s="20" t="str">
        <f>IF(D117="","",SUMIFS(Tbl_Registro_Insumo[cant_ent],Tbl_Registro_Insumo[descripcion_insumo],D117)-SUMIFS(Tbl_Registro_Insumo[cant_dev],Tbl_Registro_Insumo[descripcion_insumo],D117))</f>
        <v/>
      </c>
      <c r="I117" s="20"/>
      <c r="J117" s="24" t="str">
        <f t="shared" si="9"/>
        <v/>
      </c>
      <c r="K117" s="20" t="str">
        <f t="shared" si="10"/>
        <v/>
      </c>
      <c r="L117" s="20" t="str">
        <f t="shared" si="8"/>
        <v/>
      </c>
      <c r="M117" s="20" t="str">
        <f t="shared" si="11"/>
        <v/>
      </c>
      <c r="N117" s="22"/>
      <c r="O117" s="20">
        <f t="shared" si="12"/>
        <v>0</v>
      </c>
      <c r="P117" s="19"/>
      <c r="Q117" s="19"/>
      <c r="R117" s="19"/>
      <c r="S117" s="7"/>
    </row>
    <row r="118" spans="2:19" s="17" customFormat="1" x14ac:dyDescent="0.3">
      <c r="B118" s="19"/>
      <c r="C118" s="20"/>
      <c r="E118" s="2"/>
      <c r="F118" s="30"/>
      <c r="G118" s="20" t="str">
        <f>IF(D118="","",SUMIFS(Tbl_Registro_Insumo[cant_ent],Tbl_Registro_Insumo[proveedor],$D$7,Tbl_Registro_Insumo[descripcion_insumo],D118,Tbl_Registro_Insumo[id_solicitud],Devolucion_Registro!$D$9,Tbl_Registro_Insumo[Item],Devolucion_Registro!C118,Tbl_Registro_Insumo[Fecha_Corte],"&lt;"&amp;Devolucion_Registro!D$18)-SUMIFS(Tbl_Registro_Insumo[cant_dev],Tbl_Registro_Insumo[proveedor],$D$7,Tbl_Registro_Insumo[descripcion_insumo],D118,Tbl_Registro_Insumo[id_solicitud],Devolucion_Registro!$D$9,Tbl_Registro_Insumo[Item],Devolucion_Registro!C118,Tbl_Registro_Insumo[Fecha_Corte],"&lt;="&amp;Devolucion_Registro!D$18))</f>
        <v/>
      </c>
      <c r="H118" s="20" t="str">
        <f>IF(D118="","",SUMIFS(Tbl_Registro_Insumo[cant_ent],Tbl_Registro_Insumo[descripcion_insumo],D118)-SUMIFS(Tbl_Registro_Insumo[cant_dev],Tbl_Registro_Insumo[descripcion_insumo],D118))</f>
        <v/>
      </c>
      <c r="I118" s="20"/>
      <c r="J118" s="24" t="str">
        <f t="shared" si="9"/>
        <v/>
      </c>
      <c r="K118" s="20" t="str">
        <f t="shared" si="10"/>
        <v/>
      </c>
      <c r="L118" s="20" t="str">
        <f t="shared" si="8"/>
        <v/>
      </c>
      <c r="M118" s="20" t="str">
        <f t="shared" si="11"/>
        <v/>
      </c>
      <c r="N118" s="22"/>
      <c r="O118" s="20">
        <f t="shared" si="12"/>
        <v>0</v>
      </c>
      <c r="P118" s="19"/>
      <c r="Q118" s="19"/>
      <c r="R118" s="19"/>
      <c r="S118" s="7"/>
    </row>
    <row r="119" spans="2:19" s="17" customFormat="1" x14ac:dyDescent="0.3">
      <c r="B119" s="19"/>
      <c r="C119" s="20"/>
      <c r="E119" s="2"/>
      <c r="F119" s="30"/>
      <c r="G119" s="20" t="str">
        <f>IF(D119="","",SUMIFS(Tbl_Registro_Insumo[cant_ent],Tbl_Registro_Insumo[proveedor],$D$7,Tbl_Registro_Insumo[descripcion_insumo],D119,Tbl_Registro_Insumo[id_solicitud],Devolucion_Registro!$D$9,Tbl_Registro_Insumo[Item],Devolucion_Registro!C119,Tbl_Registro_Insumo[Fecha_Corte],"&lt;"&amp;Devolucion_Registro!D$18)-SUMIFS(Tbl_Registro_Insumo[cant_dev],Tbl_Registro_Insumo[proveedor],$D$7,Tbl_Registro_Insumo[descripcion_insumo],D119,Tbl_Registro_Insumo[id_solicitud],Devolucion_Registro!$D$9,Tbl_Registro_Insumo[Item],Devolucion_Registro!C119,Tbl_Registro_Insumo[Fecha_Corte],"&lt;="&amp;Devolucion_Registro!D$18))</f>
        <v/>
      </c>
      <c r="H119" s="20" t="str">
        <f>IF(D119="","",SUMIFS(Tbl_Registro_Insumo[cant_ent],Tbl_Registro_Insumo[descripcion_insumo],D119)-SUMIFS(Tbl_Registro_Insumo[cant_dev],Tbl_Registro_Insumo[descripcion_insumo],D119))</f>
        <v/>
      </c>
      <c r="I119" s="20"/>
      <c r="J119" s="24" t="str">
        <f t="shared" si="9"/>
        <v/>
      </c>
      <c r="K119" s="20" t="str">
        <f t="shared" si="10"/>
        <v/>
      </c>
      <c r="L119" s="20" t="str">
        <f t="shared" si="8"/>
        <v/>
      </c>
      <c r="M119" s="20" t="str">
        <f t="shared" si="11"/>
        <v/>
      </c>
      <c r="N119" s="22"/>
      <c r="O119" s="20">
        <f t="shared" si="12"/>
        <v>0</v>
      </c>
      <c r="P119" s="19"/>
      <c r="Q119" s="19"/>
      <c r="R119" s="19"/>
      <c r="S119" s="7"/>
    </row>
    <row r="120" spans="2:19" s="17" customFormat="1" x14ac:dyDescent="0.3">
      <c r="B120" s="19"/>
      <c r="C120" s="20"/>
      <c r="E120" s="2"/>
      <c r="F120" s="30"/>
      <c r="G120" s="20" t="str">
        <f>IF(D120="","",SUMIFS(Tbl_Registro_Insumo[cant_ent],Tbl_Registro_Insumo[proveedor],$D$7,Tbl_Registro_Insumo[descripcion_insumo],D120,Tbl_Registro_Insumo[id_solicitud],Devolucion_Registro!$D$9,Tbl_Registro_Insumo[Item],Devolucion_Registro!C120,Tbl_Registro_Insumo[Fecha_Corte],"&lt;"&amp;Devolucion_Registro!D$18)-SUMIFS(Tbl_Registro_Insumo[cant_dev],Tbl_Registro_Insumo[proveedor],$D$7,Tbl_Registro_Insumo[descripcion_insumo],D120,Tbl_Registro_Insumo[id_solicitud],Devolucion_Registro!$D$9,Tbl_Registro_Insumo[Item],Devolucion_Registro!C120,Tbl_Registro_Insumo[Fecha_Corte],"&lt;="&amp;Devolucion_Registro!D$18))</f>
        <v/>
      </c>
      <c r="H120" s="20" t="str">
        <f>IF(D120="","",SUMIFS(Tbl_Registro_Insumo[cant_ent],Tbl_Registro_Insumo[descripcion_insumo],D120)-SUMIFS(Tbl_Registro_Insumo[cant_dev],Tbl_Registro_Insumo[descripcion_insumo],D120))</f>
        <v/>
      </c>
      <c r="I120" s="20"/>
      <c r="J120" s="24" t="str">
        <f t="shared" si="9"/>
        <v/>
      </c>
      <c r="K120" s="20" t="str">
        <f t="shared" si="10"/>
        <v/>
      </c>
      <c r="L120" s="20" t="str">
        <f t="shared" si="8"/>
        <v/>
      </c>
      <c r="M120" s="20" t="str">
        <f t="shared" si="11"/>
        <v/>
      </c>
      <c r="N120" s="22"/>
      <c r="O120" s="20">
        <f t="shared" si="12"/>
        <v>0</v>
      </c>
      <c r="P120" s="19"/>
      <c r="Q120" s="19"/>
      <c r="R120" s="19"/>
      <c r="S120" s="7"/>
    </row>
    <row r="121" spans="2:19" s="17" customFormat="1" x14ac:dyDescent="0.3">
      <c r="B121" s="19"/>
      <c r="C121" s="20"/>
      <c r="E121" s="2"/>
      <c r="F121" s="30"/>
      <c r="G121" s="20" t="str">
        <f>IF(D121="","",SUMIFS(Tbl_Registro_Insumo[cant_ent],Tbl_Registro_Insumo[proveedor],$D$7,Tbl_Registro_Insumo[descripcion_insumo],D121,Tbl_Registro_Insumo[id_solicitud],Devolucion_Registro!$D$9,Tbl_Registro_Insumo[Item],Devolucion_Registro!C121,Tbl_Registro_Insumo[Fecha_Corte],"&lt;"&amp;Devolucion_Registro!D$18)-SUMIFS(Tbl_Registro_Insumo[cant_dev],Tbl_Registro_Insumo[proveedor],$D$7,Tbl_Registro_Insumo[descripcion_insumo],D121,Tbl_Registro_Insumo[id_solicitud],Devolucion_Registro!$D$9,Tbl_Registro_Insumo[Item],Devolucion_Registro!C121,Tbl_Registro_Insumo[Fecha_Corte],"&lt;="&amp;Devolucion_Registro!D$18))</f>
        <v/>
      </c>
      <c r="H121" s="20" t="str">
        <f>IF(D121="","",SUMIFS(Tbl_Registro_Insumo[cant_ent],Tbl_Registro_Insumo[descripcion_insumo],D121)-SUMIFS(Tbl_Registro_Insumo[cant_dev],Tbl_Registro_Insumo[descripcion_insumo],D121))</f>
        <v/>
      </c>
      <c r="I121" s="20"/>
      <c r="J121" s="24" t="str">
        <f t="shared" si="9"/>
        <v/>
      </c>
      <c r="K121" s="20" t="str">
        <f t="shared" si="10"/>
        <v/>
      </c>
      <c r="L121" s="20" t="str">
        <f t="shared" si="8"/>
        <v/>
      </c>
      <c r="M121" s="20" t="str">
        <f t="shared" si="11"/>
        <v/>
      </c>
      <c r="N121" s="22"/>
      <c r="O121" s="20">
        <f t="shared" si="12"/>
        <v>0</v>
      </c>
      <c r="P121" s="19"/>
      <c r="Q121" s="19"/>
      <c r="R121" s="19"/>
      <c r="S121" s="7"/>
    </row>
    <row r="122" spans="2:19" s="17" customFormat="1" x14ac:dyDescent="0.3">
      <c r="B122" s="19"/>
      <c r="C122" s="20"/>
      <c r="E122" s="2"/>
      <c r="F122" s="30"/>
      <c r="G122" s="20" t="str">
        <f>IF(D122="","",SUMIFS(Tbl_Registro_Insumo[cant_ent],Tbl_Registro_Insumo[proveedor],$D$7,Tbl_Registro_Insumo[descripcion_insumo],D122,Tbl_Registro_Insumo[id_solicitud],Devolucion_Registro!$D$9,Tbl_Registro_Insumo[Item],Devolucion_Registro!C122,Tbl_Registro_Insumo[Fecha_Corte],"&lt;"&amp;Devolucion_Registro!D$18)-SUMIFS(Tbl_Registro_Insumo[cant_dev],Tbl_Registro_Insumo[proveedor],$D$7,Tbl_Registro_Insumo[descripcion_insumo],D122,Tbl_Registro_Insumo[id_solicitud],Devolucion_Registro!$D$9,Tbl_Registro_Insumo[Item],Devolucion_Registro!C122,Tbl_Registro_Insumo[Fecha_Corte],"&lt;="&amp;Devolucion_Registro!D$18))</f>
        <v/>
      </c>
      <c r="H122" s="20" t="str">
        <f>IF(D122="","",SUMIFS(Tbl_Registro_Insumo[cant_ent],Tbl_Registro_Insumo[descripcion_insumo],D122)-SUMIFS(Tbl_Registro_Insumo[cant_dev],Tbl_Registro_Insumo[descripcion_insumo],D122))</f>
        <v/>
      </c>
      <c r="I122" s="20"/>
      <c r="J122" s="24" t="str">
        <f t="shared" si="9"/>
        <v/>
      </c>
      <c r="K122" s="20" t="str">
        <f t="shared" si="10"/>
        <v/>
      </c>
      <c r="L122" s="20" t="str">
        <f t="shared" si="8"/>
        <v/>
      </c>
      <c r="M122" s="20" t="str">
        <f t="shared" si="11"/>
        <v/>
      </c>
      <c r="N122" s="22"/>
      <c r="O122" s="20">
        <f t="shared" si="12"/>
        <v>0</v>
      </c>
      <c r="P122" s="19"/>
      <c r="Q122" s="19"/>
      <c r="R122" s="19"/>
      <c r="S122" s="7"/>
    </row>
    <row r="123" spans="2:19" s="17" customFormat="1" x14ac:dyDescent="0.3">
      <c r="B123" s="19"/>
      <c r="C123" s="20"/>
      <c r="E123" s="2"/>
      <c r="F123" s="30"/>
      <c r="G123" s="20" t="str">
        <f>IF(D123="","",SUMIFS(Tbl_Registro_Insumo[cant_ent],Tbl_Registro_Insumo[proveedor],$D$7,Tbl_Registro_Insumo[descripcion_insumo],D123,Tbl_Registro_Insumo[id_solicitud],Devolucion_Registro!$D$9,Tbl_Registro_Insumo[Item],Devolucion_Registro!C123,Tbl_Registro_Insumo[Fecha_Corte],"&lt;"&amp;Devolucion_Registro!D$18)-SUMIFS(Tbl_Registro_Insumo[cant_dev],Tbl_Registro_Insumo[proveedor],$D$7,Tbl_Registro_Insumo[descripcion_insumo],D123,Tbl_Registro_Insumo[id_solicitud],Devolucion_Registro!$D$9,Tbl_Registro_Insumo[Item],Devolucion_Registro!C123,Tbl_Registro_Insumo[Fecha_Corte],"&lt;="&amp;Devolucion_Registro!D$18))</f>
        <v/>
      </c>
      <c r="H123" s="20" t="str">
        <f>IF(D123="","",SUMIFS(Tbl_Registro_Insumo[cant_ent],Tbl_Registro_Insumo[descripcion_insumo],D123)-SUMIFS(Tbl_Registro_Insumo[cant_dev],Tbl_Registro_Insumo[descripcion_insumo],D123))</f>
        <v/>
      </c>
      <c r="I123" s="20"/>
      <c r="J123" s="24" t="str">
        <f t="shared" si="9"/>
        <v/>
      </c>
      <c r="K123" s="20" t="str">
        <f t="shared" si="10"/>
        <v/>
      </c>
      <c r="L123" s="20" t="str">
        <f t="shared" si="8"/>
        <v/>
      </c>
      <c r="M123" s="20" t="str">
        <f t="shared" si="11"/>
        <v/>
      </c>
      <c r="N123" s="22"/>
      <c r="O123" s="20">
        <f t="shared" si="12"/>
        <v>0</v>
      </c>
      <c r="P123" s="19"/>
      <c r="Q123" s="19"/>
      <c r="R123" s="19"/>
      <c r="S123" s="7"/>
    </row>
    <row r="124" spans="2:19" s="17" customFormat="1" x14ac:dyDescent="0.3">
      <c r="B124" s="19"/>
      <c r="C124" s="20"/>
      <c r="E124" s="2"/>
      <c r="F124" s="30"/>
      <c r="G124" s="20" t="str">
        <f>IF(D124="","",SUMIFS(Tbl_Registro_Insumo[cant_ent],Tbl_Registro_Insumo[proveedor],$D$7,Tbl_Registro_Insumo[descripcion_insumo],D124,Tbl_Registro_Insumo[id_solicitud],Devolucion_Registro!$D$9,Tbl_Registro_Insumo[Item],Devolucion_Registro!C124,Tbl_Registro_Insumo[Fecha_Corte],"&lt;"&amp;Devolucion_Registro!D$18)-SUMIFS(Tbl_Registro_Insumo[cant_dev],Tbl_Registro_Insumo[proveedor],$D$7,Tbl_Registro_Insumo[descripcion_insumo],D124,Tbl_Registro_Insumo[id_solicitud],Devolucion_Registro!$D$9,Tbl_Registro_Insumo[Item],Devolucion_Registro!C124,Tbl_Registro_Insumo[Fecha_Corte],"&lt;="&amp;Devolucion_Registro!D$18))</f>
        <v/>
      </c>
      <c r="H124" s="20" t="str">
        <f>IF(D124="","",SUMIFS(Tbl_Registro_Insumo[cant_ent],Tbl_Registro_Insumo[descripcion_insumo],D124)-SUMIFS(Tbl_Registro_Insumo[cant_dev],Tbl_Registro_Insumo[descripcion_insumo],D124))</f>
        <v/>
      </c>
      <c r="I124" s="20"/>
      <c r="J124" s="24" t="str">
        <f t="shared" si="9"/>
        <v/>
      </c>
      <c r="K124" s="20" t="str">
        <f t="shared" si="10"/>
        <v/>
      </c>
      <c r="L124" s="20" t="str">
        <f t="shared" si="8"/>
        <v/>
      </c>
      <c r="M124" s="20" t="str">
        <f t="shared" si="11"/>
        <v/>
      </c>
      <c r="N124" s="22"/>
      <c r="O124" s="20">
        <f t="shared" si="12"/>
        <v>0</v>
      </c>
      <c r="P124" s="19"/>
      <c r="Q124" s="19"/>
      <c r="R124" s="19"/>
      <c r="S124" s="7"/>
    </row>
    <row r="125" spans="2:19" s="17" customFormat="1" x14ac:dyDescent="0.3">
      <c r="B125" s="19"/>
      <c r="C125" s="20"/>
      <c r="E125" s="2"/>
      <c r="F125" s="30"/>
      <c r="G125" s="20" t="str">
        <f>IF(D125="","",SUMIFS(Tbl_Registro_Insumo[cant_ent],Tbl_Registro_Insumo[proveedor],$D$7,Tbl_Registro_Insumo[descripcion_insumo],D125,Tbl_Registro_Insumo[id_solicitud],Devolucion_Registro!$D$9,Tbl_Registro_Insumo[Item],Devolucion_Registro!C125,Tbl_Registro_Insumo[Fecha_Corte],"&lt;"&amp;Devolucion_Registro!D$18)-SUMIFS(Tbl_Registro_Insumo[cant_dev],Tbl_Registro_Insumo[proveedor],$D$7,Tbl_Registro_Insumo[descripcion_insumo],D125,Tbl_Registro_Insumo[id_solicitud],Devolucion_Registro!$D$9,Tbl_Registro_Insumo[Item],Devolucion_Registro!C125,Tbl_Registro_Insumo[Fecha_Corte],"&lt;="&amp;Devolucion_Registro!D$18))</f>
        <v/>
      </c>
      <c r="H125" s="20" t="str">
        <f>IF(D125="","",SUMIFS(Tbl_Registro_Insumo[cant_ent],Tbl_Registro_Insumo[descripcion_insumo],D125)-SUMIFS(Tbl_Registro_Insumo[cant_dev],Tbl_Registro_Insumo[descripcion_insumo],D125))</f>
        <v/>
      </c>
      <c r="I125" s="20"/>
      <c r="J125" s="24" t="str">
        <f t="shared" si="9"/>
        <v/>
      </c>
      <c r="K125" s="20" t="str">
        <f t="shared" si="10"/>
        <v/>
      </c>
      <c r="L125" s="20" t="str">
        <f t="shared" si="8"/>
        <v/>
      </c>
      <c r="M125" s="20" t="str">
        <f t="shared" si="11"/>
        <v/>
      </c>
      <c r="N125" s="22"/>
      <c r="O125" s="20">
        <f t="shared" si="12"/>
        <v>0</v>
      </c>
      <c r="P125" s="19"/>
      <c r="Q125" s="19"/>
      <c r="R125" s="19"/>
      <c r="S125" s="7"/>
    </row>
    <row r="126" spans="2:19" s="17" customFormat="1" x14ac:dyDescent="0.3">
      <c r="B126" s="19"/>
      <c r="C126" s="20"/>
      <c r="E126" s="2"/>
      <c r="F126" s="30"/>
      <c r="G126" s="20" t="str">
        <f>IF(D126="","",SUMIFS(Tbl_Registro_Insumo[cant_ent],Tbl_Registro_Insumo[proveedor],$D$7,Tbl_Registro_Insumo[descripcion_insumo],D126,Tbl_Registro_Insumo[id_solicitud],Devolucion_Registro!$D$9,Tbl_Registro_Insumo[Item],Devolucion_Registro!C126,Tbl_Registro_Insumo[Fecha_Corte],"&lt;"&amp;Devolucion_Registro!D$18)-SUMIFS(Tbl_Registro_Insumo[cant_dev],Tbl_Registro_Insumo[proveedor],$D$7,Tbl_Registro_Insumo[descripcion_insumo],D126,Tbl_Registro_Insumo[id_solicitud],Devolucion_Registro!$D$9,Tbl_Registro_Insumo[Item],Devolucion_Registro!C126,Tbl_Registro_Insumo[Fecha_Corte],"&lt;="&amp;Devolucion_Registro!D$18))</f>
        <v/>
      </c>
      <c r="H126" s="20" t="str">
        <f>IF(D126="","",SUMIFS(Tbl_Registro_Insumo[cant_ent],Tbl_Registro_Insumo[descripcion_insumo],D126)-SUMIFS(Tbl_Registro_Insumo[cant_dev],Tbl_Registro_Insumo[descripcion_insumo],D126))</f>
        <v/>
      </c>
      <c r="I126" s="20"/>
      <c r="J126" s="24" t="str">
        <f t="shared" si="9"/>
        <v/>
      </c>
      <c r="K126" s="20" t="str">
        <f t="shared" si="10"/>
        <v/>
      </c>
      <c r="L126" s="20" t="str">
        <f t="shared" si="8"/>
        <v/>
      </c>
      <c r="M126" s="20" t="str">
        <f t="shared" si="11"/>
        <v/>
      </c>
      <c r="N126" s="22"/>
      <c r="O126" s="20">
        <f t="shared" si="12"/>
        <v>0</v>
      </c>
      <c r="P126" s="19"/>
      <c r="Q126" s="19"/>
      <c r="R126" s="19"/>
      <c r="S126" s="7"/>
    </row>
    <row r="127" spans="2:19" s="17" customFormat="1" x14ac:dyDescent="0.3">
      <c r="B127" s="19"/>
      <c r="C127" s="20"/>
      <c r="E127" s="2"/>
      <c r="F127" s="30"/>
      <c r="G127" s="20" t="str">
        <f>IF(D127="","",SUMIFS(Tbl_Registro_Insumo[cant_ent],Tbl_Registro_Insumo[proveedor],$D$7,Tbl_Registro_Insumo[descripcion_insumo],D127,Tbl_Registro_Insumo[id_solicitud],Devolucion_Registro!$D$9,Tbl_Registro_Insumo[Item],Devolucion_Registro!C127,Tbl_Registro_Insumo[Fecha_Corte],"&lt;"&amp;Devolucion_Registro!D$18)-SUMIFS(Tbl_Registro_Insumo[cant_dev],Tbl_Registro_Insumo[proveedor],$D$7,Tbl_Registro_Insumo[descripcion_insumo],D127,Tbl_Registro_Insumo[id_solicitud],Devolucion_Registro!$D$9,Tbl_Registro_Insumo[Item],Devolucion_Registro!C127,Tbl_Registro_Insumo[Fecha_Corte],"&lt;="&amp;Devolucion_Registro!D$18))</f>
        <v/>
      </c>
      <c r="H127" s="20" t="str">
        <f>IF(D127="","",SUMIFS(Tbl_Registro_Insumo[cant_ent],Tbl_Registro_Insumo[descripcion_insumo],D127)-SUMIFS(Tbl_Registro_Insumo[cant_dev],Tbl_Registro_Insumo[descripcion_insumo],D127))</f>
        <v/>
      </c>
      <c r="I127" s="20"/>
      <c r="J127" s="24" t="str">
        <f t="shared" si="9"/>
        <v/>
      </c>
      <c r="K127" s="20" t="str">
        <f t="shared" si="10"/>
        <v/>
      </c>
      <c r="L127" s="20" t="str">
        <f t="shared" si="8"/>
        <v/>
      </c>
      <c r="M127" s="20" t="str">
        <f t="shared" si="11"/>
        <v/>
      </c>
      <c r="N127" s="22"/>
      <c r="O127" s="20">
        <f t="shared" si="12"/>
        <v>0</v>
      </c>
      <c r="P127" s="19"/>
      <c r="Q127" s="19"/>
      <c r="R127" s="19"/>
      <c r="S127" s="7"/>
    </row>
    <row r="128" spans="2:19" s="17" customFormat="1" x14ac:dyDescent="0.3">
      <c r="B128" s="19"/>
      <c r="C128" s="20"/>
      <c r="E128" s="2"/>
      <c r="F128" s="30"/>
      <c r="G128" s="20" t="str">
        <f>IF(D128="","",SUMIFS(Tbl_Registro_Insumo[cant_ent],Tbl_Registro_Insumo[proveedor],$D$7,Tbl_Registro_Insumo[descripcion_insumo],D128,Tbl_Registro_Insumo[id_solicitud],Devolucion_Registro!$D$9,Tbl_Registro_Insumo[Item],Devolucion_Registro!C128,Tbl_Registro_Insumo[Fecha_Corte],"&lt;"&amp;Devolucion_Registro!D$18)-SUMIFS(Tbl_Registro_Insumo[cant_dev],Tbl_Registro_Insumo[proveedor],$D$7,Tbl_Registro_Insumo[descripcion_insumo],D128,Tbl_Registro_Insumo[id_solicitud],Devolucion_Registro!$D$9,Tbl_Registro_Insumo[Item],Devolucion_Registro!C128,Tbl_Registro_Insumo[Fecha_Corte],"&lt;="&amp;Devolucion_Registro!D$18))</f>
        <v/>
      </c>
      <c r="H128" s="20" t="str">
        <f>IF(D128="","",SUMIFS(Tbl_Registro_Insumo[cant_ent],Tbl_Registro_Insumo[descripcion_insumo],D128)-SUMIFS(Tbl_Registro_Insumo[cant_dev],Tbl_Registro_Insumo[descripcion_insumo],D128))</f>
        <v/>
      </c>
      <c r="I128" s="20"/>
      <c r="J128" s="24" t="str">
        <f t="shared" si="9"/>
        <v/>
      </c>
      <c r="K128" s="20" t="str">
        <f t="shared" si="10"/>
        <v/>
      </c>
      <c r="L128" s="20" t="str">
        <f t="shared" si="8"/>
        <v/>
      </c>
      <c r="M128" s="20" t="str">
        <f t="shared" si="11"/>
        <v/>
      </c>
      <c r="N128" s="22"/>
      <c r="O128" s="20">
        <f t="shared" si="12"/>
        <v>0</v>
      </c>
      <c r="P128" s="19"/>
      <c r="Q128" s="19"/>
      <c r="R128" s="19"/>
      <c r="S128" s="7"/>
    </row>
    <row r="129" spans="2:19" s="17" customFormat="1" x14ac:dyDescent="0.3">
      <c r="B129" s="19"/>
      <c r="C129" s="20"/>
      <c r="E129" s="2"/>
      <c r="F129" s="30"/>
      <c r="G129" s="20" t="str">
        <f>IF(D129="","",SUMIFS(Tbl_Registro_Insumo[cant_ent],Tbl_Registro_Insumo[proveedor],$D$7,Tbl_Registro_Insumo[descripcion_insumo],D129,Tbl_Registro_Insumo[id_solicitud],Devolucion_Registro!$D$9,Tbl_Registro_Insumo[Item],Devolucion_Registro!C129,Tbl_Registro_Insumo[Fecha_Corte],"&lt;"&amp;Devolucion_Registro!D$18)-SUMIFS(Tbl_Registro_Insumo[cant_dev],Tbl_Registro_Insumo[proveedor],$D$7,Tbl_Registro_Insumo[descripcion_insumo],D129,Tbl_Registro_Insumo[id_solicitud],Devolucion_Registro!$D$9,Tbl_Registro_Insumo[Item],Devolucion_Registro!C129,Tbl_Registro_Insumo[Fecha_Corte],"&lt;="&amp;Devolucion_Registro!D$18))</f>
        <v/>
      </c>
      <c r="H129" s="20" t="str">
        <f>IF(D129="","",SUMIFS(Tbl_Registro_Insumo[cant_ent],Tbl_Registro_Insumo[descripcion_insumo],D129)-SUMIFS(Tbl_Registro_Insumo[cant_dev],Tbl_Registro_Insumo[descripcion_insumo],D129))</f>
        <v/>
      </c>
      <c r="I129" s="20"/>
      <c r="J129" s="24" t="str">
        <f t="shared" si="9"/>
        <v/>
      </c>
      <c r="K129" s="20" t="str">
        <f t="shared" si="10"/>
        <v/>
      </c>
      <c r="L129" s="20" t="str">
        <f t="shared" si="8"/>
        <v/>
      </c>
      <c r="M129" s="20" t="str">
        <f t="shared" si="11"/>
        <v/>
      </c>
      <c r="N129" s="22"/>
      <c r="O129" s="20">
        <f t="shared" si="12"/>
        <v>0</v>
      </c>
      <c r="P129" s="19"/>
      <c r="Q129" s="19"/>
      <c r="R129" s="19"/>
      <c r="S129" s="7"/>
    </row>
    <row r="130" spans="2:19" s="17" customFormat="1" x14ac:dyDescent="0.3">
      <c r="B130" s="19"/>
      <c r="C130" s="20"/>
      <c r="E130" s="2"/>
      <c r="F130" s="30"/>
      <c r="G130" s="20" t="str">
        <f>IF(D130="","",SUMIFS(Tbl_Registro_Insumo[cant_ent],Tbl_Registro_Insumo[proveedor],$D$7,Tbl_Registro_Insumo[descripcion_insumo],D130,Tbl_Registro_Insumo[id_solicitud],Devolucion_Registro!$D$9,Tbl_Registro_Insumo[Item],Devolucion_Registro!C130,Tbl_Registro_Insumo[Fecha_Corte],"&lt;"&amp;Devolucion_Registro!D$18)-SUMIFS(Tbl_Registro_Insumo[cant_dev],Tbl_Registro_Insumo[proveedor],$D$7,Tbl_Registro_Insumo[descripcion_insumo],D130,Tbl_Registro_Insumo[id_solicitud],Devolucion_Registro!$D$9,Tbl_Registro_Insumo[Item],Devolucion_Registro!C130,Tbl_Registro_Insumo[Fecha_Corte],"&lt;="&amp;Devolucion_Registro!D$18))</f>
        <v/>
      </c>
      <c r="H130" s="20" t="str">
        <f>IF(D130="","",SUMIFS(Tbl_Registro_Insumo[cant_ent],Tbl_Registro_Insumo[descripcion_insumo],D130)-SUMIFS(Tbl_Registro_Insumo[cant_dev],Tbl_Registro_Insumo[descripcion_insumo],D130))</f>
        <v/>
      </c>
      <c r="I130" s="20"/>
      <c r="J130" s="24" t="str">
        <f t="shared" si="9"/>
        <v/>
      </c>
      <c r="K130" s="20" t="str">
        <f t="shared" si="10"/>
        <v/>
      </c>
      <c r="L130" s="20" t="str">
        <f t="shared" si="8"/>
        <v/>
      </c>
      <c r="M130" s="20" t="str">
        <f t="shared" si="11"/>
        <v/>
      </c>
      <c r="N130" s="22"/>
      <c r="O130" s="20">
        <f t="shared" si="12"/>
        <v>0</v>
      </c>
      <c r="P130" s="19"/>
      <c r="Q130" s="19"/>
      <c r="R130" s="19"/>
      <c r="S130" s="7"/>
    </row>
    <row r="131" spans="2:19" s="17" customFormat="1" x14ac:dyDescent="0.3">
      <c r="B131" s="19"/>
      <c r="C131" s="20"/>
      <c r="E131" s="2"/>
      <c r="F131" s="30"/>
      <c r="G131" s="20" t="str">
        <f>IF(D131="","",SUMIFS(Tbl_Registro_Insumo[cant_ent],Tbl_Registro_Insumo[proveedor],$D$7,Tbl_Registro_Insumo[descripcion_insumo],D131,Tbl_Registro_Insumo[id_solicitud],Devolucion_Registro!$D$9,Tbl_Registro_Insumo[Item],Devolucion_Registro!C131,Tbl_Registro_Insumo[Fecha_Corte],"&lt;"&amp;Devolucion_Registro!D$18)-SUMIFS(Tbl_Registro_Insumo[cant_dev],Tbl_Registro_Insumo[proveedor],$D$7,Tbl_Registro_Insumo[descripcion_insumo],D131,Tbl_Registro_Insumo[id_solicitud],Devolucion_Registro!$D$9,Tbl_Registro_Insumo[Item],Devolucion_Registro!C131,Tbl_Registro_Insumo[Fecha_Corte],"&lt;="&amp;Devolucion_Registro!D$18))</f>
        <v/>
      </c>
      <c r="H131" s="20" t="str">
        <f>IF(D131="","",SUMIFS(Tbl_Registro_Insumo[cant_ent],Tbl_Registro_Insumo[descripcion_insumo],D131)-SUMIFS(Tbl_Registro_Insumo[cant_dev],Tbl_Registro_Insumo[descripcion_insumo],D131))</f>
        <v/>
      </c>
      <c r="I131" s="20"/>
      <c r="J131" s="24" t="str">
        <f t="shared" si="9"/>
        <v/>
      </c>
      <c r="K131" s="20" t="str">
        <f t="shared" si="10"/>
        <v/>
      </c>
      <c r="L131" s="20" t="str">
        <f t="shared" si="8"/>
        <v/>
      </c>
      <c r="M131" s="20" t="str">
        <f t="shared" si="11"/>
        <v/>
      </c>
      <c r="N131" s="22"/>
      <c r="O131" s="20">
        <f t="shared" si="12"/>
        <v>0</v>
      </c>
      <c r="P131" s="19"/>
      <c r="Q131" s="19"/>
      <c r="R131" s="19"/>
      <c r="S131" s="7"/>
    </row>
    <row r="132" spans="2:19" s="17" customFormat="1" x14ac:dyDescent="0.3">
      <c r="B132" s="19"/>
      <c r="C132" s="20"/>
      <c r="E132" s="2"/>
      <c r="F132" s="30"/>
      <c r="G132" s="20" t="str">
        <f>IF(D132="","",SUMIFS(Tbl_Registro_Insumo[cant_ent],Tbl_Registro_Insumo[proveedor],$D$7,Tbl_Registro_Insumo[descripcion_insumo],D132,Tbl_Registro_Insumo[id_solicitud],Devolucion_Registro!$D$9,Tbl_Registro_Insumo[Item],Devolucion_Registro!C132,Tbl_Registro_Insumo[Fecha_Corte],"&lt;"&amp;Devolucion_Registro!D$18)-SUMIFS(Tbl_Registro_Insumo[cant_dev],Tbl_Registro_Insumo[proveedor],$D$7,Tbl_Registro_Insumo[descripcion_insumo],D132,Tbl_Registro_Insumo[id_solicitud],Devolucion_Registro!$D$9,Tbl_Registro_Insumo[Item],Devolucion_Registro!C132,Tbl_Registro_Insumo[Fecha_Corte],"&lt;="&amp;Devolucion_Registro!D$18))</f>
        <v/>
      </c>
      <c r="H132" s="20" t="str">
        <f>IF(D132="","",SUMIFS(Tbl_Registro_Insumo[cant_ent],Tbl_Registro_Insumo[descripcion_insumo],D132)-SUMIFS(Tbl_Registro_Insumo[cant_dev],Tbl_Registro_Insumo[descripcion_insumo],D132))</f>
        <v/>
      </c>
      <c r="I132" s="20"/>
      <c r="J132" s="24" t="str">
        <f t="shared" si="9"/>
        <v/>
      </c>
      <c r="K132" s="20" t="str">
        <f t="shared" si="10"/>
        <v/>
      </c>
      <c r="L132" s="20" t="str">
        <f t="shared" si="8"/>
        <v/>
      </c>
      <c r="M132" s="20" t="str">
        <f t="shared" si="11"/>
        <v/>
      </c>
      <c r="N132" s="22"/>
      <c r="O132" s="20">
        <f t="shared" si="12"/>
        <v>0</v>
      </c>
      <c r="P132" s="19"/>
      <c r="Q132" s="19"/>
      <c r="R132" s="19"/>
      <c r="S132" s="7"/>
    </row>
    <row r="133" spans="2:19" s="17" customFormat="1" x14ac:dyDescent="0.3">
      <c r="B133" s="19"/>
      <c r="C133" s="20"/>
      <c r="E133" s="2"/>
      <c r="F133" s="30"/>
      <c r="G133" s="20" t="str">
        <f>IF(D133="","",SUMIFS(Tbl_Registro_Insumo[cant_ent],Tbl_Registro_Insumo[proveedor],$D$7,Tbl_Registro_Insumo[descripcion_insumo],D133,Tbl_Registro_Insumo[id_solicitud],Devolucion_Registro!$D$9,Tbl_Registro_Insumo[Item],Devolucion_Registro!C133,Tbl_Registro_Insumo[Fecha_Corte],"&lt;"&amp;Devolucion_Registro!D$18)-SUMIFS(Tbl_Registro_Insumo[cant_dev],Tbl_Registro_Insumo[proveedor],$D$7,Tbl_Registro_Insumo[descripcion_insumo],D133,Tbl_Registro_Insumo[id_solicitud],Devolucion_Registro!$D$9,Tbl_Registro_Insumo[Item],Devolucion_Registro!C133,Tbl_Registro_Insumo[Fecha_Corte],"&lt;="&amp;Devolucion_Registro!D$18))</f>
        <v/>
      </c>
      <c r="H133" s="20" t="str">
        <f>IF(D133="","",SUMIFS(Tbl_Registro_Insumo[cant_ent],Tbl_Registro_Insumo[descripcion_insumo],D133)-SUMIFS(Tbl_Registro_Insumo[cant_dev],Tbl_Registro_Insumo[descripcion_insumo],D133))</f>
        <v/>
      </c>
      <c r="I133" s="20"/>
      <c r="J133" s="24" t="str">
        <f t="shared" si="9"/>
        <v/>
      </c>
      <c r="K133" s="20" t="str">
        <f t="shared" si="10"/>
        <v/>
      </c>
      <c r="L133" s="20" t="str">
        <f t="shared" si="8"/>
        <v/>
      </c>
      <c r="M133" s="20" t="str">
        <f t="shared" si="11"/>
        <v/>
      </c>
      <c r="N133" s="22"/>
      <c r="O133" s="20">
        <f t="shared" si="12"/>
        <v>0</v>
      </c>
      <c r="P133" s="19"/>
      <c r="Q133" s="19"/>
      <c r="R133" s="19"/>
      <c r="S133" s="7"/>
    </row>
    <row r="134" spans="2:19" s="17" customFormat="1" x14ac:dyDescent="0.3">
      <c r="B134" s="19"/>
      <c r="C134" s="20"/>
      <c r="E134" s="2"/>
      <c r="F134" s="30"/>
      <c r="G134" s="20" t="str">
        <f>IF(D134="","",SUMIFS(Tbl_Registro_Insumo[cant_ent],Tbl_Registro_Insumo[proveedor],$D$7,Tbl_Registro_Insumo[descripcion_insumo],D134,Tbl_Registro_Insumo[id_solicitud],Devolucion_Registro!$D$9,Tbl_Registro_Insumo[Item],Devolucion_Registro!C134,Tbl_Registro_Insumo[Fecha_Corte],"&lt;"&amp;Devolucion_Registro!D$18)-SUMIFS(Tbl_Registro_Insumo[cant_dev],Tbl_Registro_Insumo[proveedor],$D$7,Tbl_Registro_Insumo[descripcion_insumo],D134,Tbl_Registro_Insumo[id_solicitud],Devolucion_Registro!$D$9,Tbl_Registro_Insumo[Item],Devolucion_Registro!C134,Tbl_Registro_Insumo[Fecha_Corte],"&lt;="&amp;Devolucion_Registro!D$18))</f>
        <v/>
      </c>
      <c r="H134" s="20" t="str">
        <f>IF(D134="","",SUMIFS(Tbl_Registro_Insumo[cant_ent],Tbl_Registro_Insumo[descripcion_insumo],D134)-SUMIFS(Tbl_Registro_Insumo[cant_dev],Tbl_Registro_Insumo[descripcion_insumo],D134))</f>
        <v/>
      </c>
      <c r="I134" s="20"/>
      <c r="J134" s="24" t="str">
        <f t="shared" si="9"/>
        <v/>
      </c>
      <c r="K134" s="20" t="str">
        <f t="shared" si="10"/>
        <v/>
      </c>
      <c r="L134" s="20" t="str">
        <f t="shared" si="8"/>
        <v/>
      </c>
      <c r="M134" s="20" t="str">
        <f t="shared" si="11"/>
        <v/>
      </c>
      <c r="N134" s="22"/>
      <c r="O134" s="20">
        <f t="shared" si="12"/>
        <v>0</v>
      </c>
      <c r="P134" s="19"/>
      <c r="Q134" s="19"/>
      <c r="R134" s="19"/>
      <c r="S134" s="7"/>
    </row>
    <row r="135" spans="2:19" s="17" customFormat="1" x14ac:dyDescent="0.3">
      <c r="B135" s="19"/>
      <c r="C135" s="20"/>
      <c r="E135" s="2"/>
      <c r="F135" s="30"/>
      <c r="G135" s="20" t="str">
        <f>IF(D135="","",SUMIFS(Tbl_Registro_Insumo[cant_ent],Tbl_Registro_Insumo[proveedor],$D$7,Tbl_Registro_Insumo[descripcion_insumo],D135,Tbl_Registro_Insumo[id_solicitud],Devolucion_Registro!$D$9,Tbl_Registro_Insumo[Item],Devolucion_Registro!C135,Tbl_Registro_Insumo[Fecha_Corte],"&lt;"&amp;Devolucion_Registro!D$18)-SUMIFS(Tbl_Registro_Insumo[cant_dev],Tbl_Registro_Insumo[proveedor],$D$7,Tbl_Registro_Insumo[descripcion_insumo],D135,Tbl_Registro_Insumo[id_solicitud],Devolucion_Registro!$D$9,Tbl_Registro_Insumo[Item],Devolucion_Registro!C135,Tbl_Registro_Insumo[Fecha_Corte],"&lt;="&amp;Devolucion_Registro!D$18))</f>
        <v/>
      </c>
      <c r="H135" s="20" t="str">
        <f>IF(D135="","",SUMIFS(Tbl_Registro_Insumo[cant_ent],Tbl_Registro_Insumo[descripcion_insumo],D135)-SUMIFS(Tbl_Registro_Insumo[cant_dev],Tbl_Registro_Insumo[descripcion_insumo],D135))</f>
        <v/>
      </c>
      <c r="I135" s="20"/>
      <c r="J135" s="24" t="str">
        <f t="shared" si="9"/>
        <v/>
      </c>
      <c r="K135" s="20" t="str">
        <f t="shared" si="10"/>
        <v/>
      </c>
      <c r="L135" s="20" t="str">
        <f t="shared" si="8"/>
        <v/>
      </c>
      <c r="M135" s="20" t="str">
        <f t="shared" si="11"/>
        <v/>
      </c>
      <c r="N135" s="22"/>
      <c r="O135" s="20">
        <f t="shared" si="12"/>
        <v>0</v>
      </c>
      <c r="P135" s="19"/>
      <c r="Q135" s="19"/>
      <c r="R135" s="19"/>
      <c r="S135" s="7"/>
    </row>
    <row r="136" spans="2:19" s="17" customFormat="1" x14ac:dyDescent="0.3">
      <c r="B136" s="19"/>
      <c r="C136" s="20"/>
      <c r="E136" s="2"/>
      <c r="F136" s="30"/>
      <c r="G136" s="20" t="str">
        <f>IF(D136="","",SUMIFS(Tbl_Registro_Insumo[cant_ent],Tbl_Registro_Insumo[proveedor],$D$7,Tbl_Registro_Insumo[descripcion_insumo],D136,Tbl_Registro_Insumo[id_solicitud],Devolucion_Registro!$D$9,Tbl_Registro_Insumo[Item],Devolucion_Registro!C136,Tbl_Registro_Insumo[Fecha_Corte],"&lt;"&amp;Devolucion_Registro!D$18)-SUMIFS(Tbl_Registro_Insumo[cant_dev],Tbl_Registro_Insumo[proveedor],$D$7,Tbl_Registro_Insumo[descripcion_insumo],D136,Tbl_Registro_Insumo[id_solicitud],Devolucion_Registro!$D$9,Tbl_Registro_Insumo[Item],Devolucion_Registro!C136,Tbl_Registro_Insumo[Fecha_Corte],"&lt;="&amp;Devolucion_Registro!D$18))</f>
        <v/>
      </c>
      <c r="H136" s="20" t="str">
        <f>IF(D136="","",SUMIFS(Tbl_Registro_Insumo[cant_ent],Tbl_Registro_Insumo[descripcion_insumo],D136)-SUMIFS(Tbl_Registro_Insumo[cant_dev],Tbl_Registro_Insumo[descripcion_insumo],D136))</f>
        <v/>
      </c>
      <c r="I136" s="20"/>
      <c r="J136" s="24" t="str">
        <f t="shared" si="9"/>
        <v/>
      </c>
      <c r="K136" s="20" t="str">
        <f t="shared" si="10"/>
        <v/>
      </c>
      <c r="L136" s="20" t="str">
        <f t="shared" si="8"/>
        <v/>
      </c>
      <c r="M136" s="20" t="str">
        <f t="shared" si="11"/>
        <v/>
      </c>
      <c r="N136" s="22"/>
      <c r="O136" s="20">
        <f t="shared" si="12"/>
        <v>0</v>
      </c>
      <c r="P136" s="19"/>
      <c r="Q136" s="19"/>
      <c r="R136" s="19"/>
      <c r="S136" s="7"/>
    </row>
    <row r="137" spans="2:19" s="17" customFormat="1" x14ac:dyDescent="0.3">
      <c r="B137" s="19"/>
      <c r="C137" s="20"/>
      <c r="E137" s="2"/>
      <c r="F137" s="30"/>
      <c r="G137" s="20" t="str">
        <f>IF(D137="","",SUMIFS(Tbl_Registro_Insumo[cant_ent],Tbl_Registro_Insumo[proveedor],$D$7,Tbl_Registro_Insumo[descripcion_insumo],D137,Tbl_Registro_Insumo[id_solicitud],Devolucion_Registro!$D$9,Tbl_Registro_Insumo[Item],Devolucion_Registro!C137,Tbl_Registro_Insumo[Fecha_Corte],"&lt;"&amp;Devolucion_Registro!D$18)-SUMIFS(Tbl_Registro_Insumo[cant_dev],Tbl_Registro_Insumo[proveedor],$D$7,Tbl_Registro_Insumo[descripcion_insumo],D137,Tbl_Registro_Insumo[id_solicitud],Devolucion_Registro!$D$9,Tbl_Registro_Insumo[Item],Devolucion_Registro!C137,Tbl_Registro_Insumo[Fecha_Corte],"&lt;="&amp;Devolucion_Registro!D$18))</f>
        <v/>
      </c>
      <c r="H137" s="20" t="str">
        <f>IF(D137="","",SUMIFS(Tbl_Registro_Insumo[cant_ent],Tbl_Registro_Insumo[descripcion_insumo],D137)-SUMIFS(Tbl_Registro_Insumo[cant_dev],Tbl_Registro_Insumo[descripcion_insumo],D137))</f>
        <v/>
      </c>
      <c r="I137" s="20"/>
      <c r="J137" s="24" t="str">
        <f t="shared" si="9"/>
        <v/>
      </c>
      <c r="K137" s="20" t="str">
        <f t="shared" si="10"/>
        <v/>
      </c>
      <c r="L137" s="20" t="str">
        <f t="shared" si="8"/>
        <v/>
      </c>
      <c r="M137" s="20" t="str">
        <f t="shared" si="11"/>
        <v/>
      </c>
      <c r="N137" s="22"/>
      <c r="O137" s="20">
        <f t="shared" si="12"/>
        <v>0</v>
      </c>
      <c r="P137" s="19"/>
      <c r="Q137" s="19"/>
      <c r="R137" s="19"/>
      <c r="S137" s="7"/>
    </row>
    <row r="138" spans="2:19" s="17" customFormat="1" x14ac:dyDescent="0.3">
      <c r="B138" s="19"/>
      <c r="C138" s="20"/>
      <c r="E138" s="2"/>
      <c r="F138" s="30"/>
      <c r="G138" s="20" t="str">
        <f>IF(D138="","",SUMIFS(Tbl_Registro_Insumo[cant_ent],Tbl_Registro_Insumo[proveedor],$D$7,Tbl_Registro_Insumo[descripcion_insumo],D138,Tbl_Registro_Insumo[id_solicitud],Devolucion_Registro!$D$9,Tbl_Registro_Insumo[Item],Devolucion_Registro!C138,Tbl_Registro_Insumo[Fecha_Corte],"&lt;"&amp;Devolucion_Registro!D$18)-SUMIFS(Tbl_Registro_Insumo[cant_dev],Tbl_Registro_Insumo[proveedor],$D$7,Tbl_Registro_Insumo[descripcion_insumo],D138,Tbl_Registro_Insumo[id_solicitud],Devolucion_Registro!$D$9,Tbl_Registro_Insumo[Item],Devolucion_Registro!C138,Tbl_Registro_Insumo[Fecha_Corte],"&lt;="&amp;Devolucion_Registro!D$18))</f>
        <v/>
      </c>
      <c r="H138" s="20" t="str">
        <f>IF(D138="","",SUMIFS(Tbl_Registro_Insumo[cant_ent],Tbl_Registro_Insumo[descripcion_insumo],D138)-SUMIFS(Tbl_Registro_Insumo[cant_dev],Tbl_Registro_Insumo[descripcion_insumo],D138))</f>
        <v/>
      </c>
      <c r="I138" s="20"/>
      <c r="J138" s="24" t="str">
        <f t="shared" si="9"/>
        <v/>
      </c>
      <c r="K138" s="20" t="str">
        <f t="shared" si="10"/>
        <v/>
      </c>
      <c r="L138" s="20" t="str">
        <f t="shared" si="8"/>
        <v/>
      </c>
      <c r="M138" s="20" t="str">
        <f t="shared" si="11"/>
        <v/>
      </c>
      <c r="N138" s="22"/>
      <c r="O138" s="20">
        <f t="shared" si="12"/>
        <v>0</v>
      </c>
      <c r="P138" s="19"/>
      <c r="Q138" s="19"/>
      <c r="R138" s="19"/>
      <c r="S138" s="7"/>
    </row>
    <row r="139" spans="2:19" s="17" customFormat="1" x14ac:dyDescent="0.3">
      <c r="B139" s="19"/>
      <c r="C139" s="20"/>
      <c r="E139" s="2"/>
      <c r="F139" s="30"/>
      <c r="G139" s="20" t="str">
        <f>IF(D139="","",SUMIFS(Tbl_Registro_Insumo[cant_ent],Tbl_Registro_Insumo[proveedor],$D$7,Tbl_Registro_Insumo[descripcion_insumo],D139,Tbl_Registro_Insumo[id_solicitud],Devolucion_Registro!$D$9,Tbl_Registro_Insumo[Item],Devolucion_Registro!C139,Tbl_Registro_Insumo[Fecha_Corte],"&lt;"&amp;Devolucion_Registro!D$18)-SUMIFS(Tbl_Registro_Insumo[cant_dev],Tbl_Registro_Insumo[proveedor],$D$7,Tbl_Registro_Insumo[descripcion_insumo],D139,Tbl_Registro_Insumo[id_solicitud],Devolucion_Registro!$D$9,Tbl_Registro_Insumo[Item],Devolucion_Registro!C139,Tbl_Registro_Insumo[Fecha_Corte],"&lt;="&amp;Devolucion_Registro!D$18))</f>
        <v/>
      </c>
      <c r="H139" s="20" t="str">
        <f>IF(D139="","",SUMIFS(Tbl_Registro_Insumo[cant_ent],Tbl_Registro_Insumo[descripcion_insumo],D139)-SUMIFS(Tbl_Registro_Insumo[cant_dev],Tbl_Registro_Insumo[descripcion_insumo],D139))</f>
        <v/>
      </c>
      <c r="I139" s="20"/>
      <c r="J139" s="24" t="str">
        <f t="shared" si="9"/>
        <v/>
      </c>
      <c r="K139" s="20" t="str">
        <f t="shared" si="10"/>
        <v/>
      </c>
      <c r="L139" s="20" t="str">
        <f t="shared" si="8"/>
        <v/>
      </c>
      <c r="M139" s="20" t="str">
        <f t="shared" si="11"/>
        <v/>
      </c>
      <c r="N139" s="22"/>
      <c r="O139" s="20">
        <f t="shared" si="12"/>
        <v>0</v>
      </c>
      <c r="P139" s="19"/>
      <c r="Q139" s="19"/>
      <c r="R139" s="19"/>
      <c r="S139" s="7"/>
    </row>
    <row r="140" spans="2:19" s="17" customFormat="1" x14ac:dyDescent="0.3">
      <c r="B140" s="19"/>
      <c r="C140" s="20"/>
      <c r="E140" s="2"/>
      <c r="F140" s="30"/>
      <c r="G140" s="20" t="str">
        <f>IF(D140="","",SUMIFS(Tbl_Registro_Insumo[cant_ent],Tbl_Registro_Insumo[proveedor],$D$7,Tbl_Registro_Insumo[descripcion_insumo],D140,Tbl_Registro_Insumo[id_solicitud],Devolucion_Registro!$D$9,Tbl_Registro_Insumo[Item],Devolucion_Registro!C140,Tbl_Registro_Insumo[Fecha_Corte],"&lt;"&amp;Devolucion_Registro!D$18)-SUMIFS(Tbl_Registro_Insumo[cant_dev],Tbl_Registro_Insumo[proveedor],$D$7,Tbl_Registro_Insumo[descripcion_insumo],D140,Tbl_Registro_Insumo[id_solicitud],Devolucion_Registro!$D$9,Tbl_Registro_Insumo[Item],Devolucion_Registro!C140,Tbl_Registro_Insumo[Fecha_Corte],"&lt;="&amp;Devolucion_Registro!D$18))</f>
        <v/>
      </c>
      <c r="H140" s="20" t="str">
        <f>IF(D140="","",SUMIFS(Tbl_Registro_Insumo[cant_ent],Tbl_Registro_Insumo[descripcion_insumo],D140)-SUMIFS(Tbl_Registro_Insumo[cant_dev],Tbl_Registro_Insumo[descripcion_insumo],D140))</f>
        <v/>
      </c>
      <c r="I140" s="20"/>
      <c r="J140" s="24" t="str">
        <f t="shared" si="9"/>
        <v/>
      </c>
      <c r="K140" s="20" t="str">
        <f t="shared" si="10"/>
        <v/>
      </c>
      <c r="L140" s="20" t="str">
        <f t="shared" si="8"/>
        <v/>
      </c>
      <c r="M140" s="20" t="str">
        <f t="shared" si="11"/>
        <v/>
      </c>
      <c r="N140" s="22"/>
      <c r="O140" s="20">
        <f t="shared" si="12"/>
        <v>0</v>
      </c>
      <c r="P140" s="19"/>
      <c r="Q140" s="19"/>
      <c r="R140" s="19"/>
      <c r="S140" s="7"/>
    </row>
    <row r="141" spans="2:19" s="17" customFormat="1" x14ac:dyDescent="0.3">
      <c r="B141" s="19"/>
      <c r="C141" s="20"/>
      <c r="E141" s="2"/>
      <c r="F141" s="30"/>
      <c r="G141" s="20" t="str">
        <f>IF(D141="","",SUMIFS(Tbl_Registro_Insumo[cant_ent],Tbl_Registro_Insumo[proveedor],$D$7,Tbl_Registro_Insumo[descripcion_insumo],D141,Tbl_Registro_Insumo[id_solicitud],Devolucion_Registro!$D$9,Tbl_Registro_Insumo[Item],Devolucion_Registro!C141,Tbl_Registro_Insumo[Fecha_Corte],"&lt;"&amp;Devolucion_Registro!D$18)-SUMIFS(Tbl_Registro_Insumo[cant_dev],Tbl_Registro_Insumo[proveedor],$D$7,Tbl_Registro_Insumo[descripcion_insumo],D141,Tbl_Registro_Insumo[id_solicitud],Devolucion_Registro!$D$9,Tbl_Registro_Insumo[Item],Devolucion_Registro!C141,Tbl_Registro_Insumo[Fecha_Corte],"&lt;="&amp;Devolucion_Registro!D$18))</f>
        <v/>
      </c>
      <c r="H141" s="20" t="str">
        <f>IF(D141="","",SUMIFS(Tbl_Registro_Insumo[cant_ent],Tbl_Registro_Insumo[descripcion_insumo],D141)-SUMIFS(Tbl_Registro_Insumo[cant_dev],Tbl_Registro_Insumo[descripcion_insumo],D141))</f>
        <v/>
      </c>
      <c r="I141" s="20"/>
      <c r="J141" s="24" t="str">
        <f t="shared" si="9"/>
        <v/>
      </c>
      <c r="K141" s="20" t="str">
        <f t="shared" si="10"/>
        <v/>
      </c>
      <c r="L141" s="20" t="str">
        <f t="shared" si="8"/>
        <v/>
      </c>
      <c r="M141" s="20" t="str">
        <f t="shared" si="11"/>
        <v/>
      </c>
      <c r="N141" s="22"/>
      <c r="O141" s="20">
        <f t="shared" si="12"/>
        <v>0</v>
      </c>
      <c r="P141" s="19"/>
      <c r="Q141" s="19"/>
      <c r="R141" s="19"/>
      <c r="S141" s="7"/>
    </row>
    <row r="142" spans="2:19" s="17" customFormat="1" x14ac:dyDescent="0.3">
      <c r="B142" s="19"/>
      <c r="C142" s="20"/>
      <c r="E142" s="2"/>
      <c r="F142" s="30"/>
      <c r="G142" s="20" t="str">
        <f>IF(D142="","",SUMIFS(Tbl_Registro_Insumo[cant_ent],Tbl_Registro_Insumo[proveedor],$D$7,Tbl_Registro_Insumo[descripcion_insumo],D142,Tbl_Registro_Insumo[id_solicitud],Devolucion_Registro!$D$9,Tbl_Registro_Insumo[Item],Devolucion_Registro!C142,Tbl_Registro_Insumo[Fecha_Corte],"&lt;"&amp;Devolucion_Registro!D$18)-SUMIFS(Tbl_Registro_Insumo[cant_dev],Tbl_Registro_Insumo[proveedor],$D$7,Tbl_Registro_Insumo[descripcion_insumo],D142,Tbl_Registro_Insumo[id_solicitud],Devolucion_Registro!$D$9,Tbl_Registro_Insumo[Item],Devolucion_Registro!C142,Tbl_Registro_Insumo[Fecha_Corte],"&lt;="&amp;Devolucion_Registro!D$18))</f>
        <v/>
      </c>
      <c r="H142" s="20" t="str">
        <f>IF(D142="","",SUMIFS(Tbl_Registro_Insumo[cant_ent],Tbl_Registro_Insumo[descripcion_insumo],D142)-SUMIFS(Tbl_Registro_Insumo[cant_dev],Tbl_Registro_Insumo[descripcion_insumo],D142))</f>
        <v/>
      </c>
      <c r="I142" s="20"/>
      <c r="J142" s="24" t="str">
        <f t="shared" si="9"/>
        <v/>
      </c>
      <c r="K142" s="20" t="str">
        <f t="shared" si="10"/>
        <v/>
      </c>
      <c r="L142" s="20" t="str">
        <f t="shared" si="8"/>
        <v/>
      </c>
      <c r="M142" s="20" t="str">
        <f t="shared" si="11"/>
        <v/>
      </c>
      <c r="N142" s="22"/>
      <c r="O142" s="20">
        <f t="shared" si="12"/>
        <v>0</v>
      </c>
      <c r="P142" s="19"/>
      <c r="Q142" s="19"/>
      <c r="R142" s="19"/>
      <c r="S142" s="7"/>
    </row>
    <row r="143" spans="2:19" s="17" customFormat="1" x14ac:dyDescent="0.3">
      <c r="B143" s="19"/>
      <c r="C143" s="20"/>
      <c r="E143" s="2"/>
      <c r="F143" s="30"/>
      <c r="G143" s="20" t="str">
        <f>IF(D143="","",SUMIFS(Tbl_Registro_Insumo[cant_ent],Tbl_Registro_Insumo[proveedor],$D$7,Tbl_Registro_Insumo[descripcion_insumo],D143,Tbl_Registro_Insumo[id_solicitud],Devolucion_Registro!$D$9,Tbl_Registro_Insumo[Item],Devolucion_Registro!C143,Tbl_Registro_Insumo[Fecha_Corte],"&lt;"&amp;Devolucion_Registro!D$18)-SUMIFS(Tbl_Registro_Insumo[cant_dev],Tbl_Registro_Insumo[proveedor],$D$7,Tbl_Registro_Insumo[descripcion_insumo],D143,Tbl_Registro_Insumo[id_solicitud],Devolucion_Registro!$D$9,Tbl_Registro_Insumo[Item],Devolucion_Registro!C143,Tbl_Registro_Insumo[Fecha_Corte],"&lt;="&amp;Devolucion_Registro!D$18))</f>
        <v/>
      </c>
      <c r="H143" s="20" t="str">
        <f>IF(D143="","",SUMIFS(Tbl_Registro_Insumo[cant_ent],Tbl_Registro_Insumo[descripcion_insumo],D143)-SUMIFS(Tbl_Registro_Insumo[cant_dev],Tbl_Registro_Insumo[descripcion_insumo],D143))</f>
        <v/>
      </c>
      <c r="I143" s="20"/>
      <c r="J143" s="24" t="str">
        <f t="shared" si="9"/>
        <v/>
      </c>
      <c r="K143" s="20" t="str">
        <f t="shared" si="10"/>
        <v/>
      </c>
      <c r="L143" s="20" t="str">
        <f t="shared" si="8"/>
        <v/>
      </c>
      <c r="M143" s="20" t="str">
        <f t="shared" si="11"/>
        <v/>
      </c>
      <c r="N143" s="22"/>
      <c r="O143" s="20">
        <f t="shared" si="12"/>
        <v>0</v>
      </c>
      <c r="P143" s="19"/>
      <c r="Q143" s="19"/>
      <c r="R143" s="19"/>
      <c r="S143" s="7"/>
    </row>
    <row r="144" spans="2:19" s="17" customFormat="1" x14ac:dyDescent="0.3">
      <c r="B144" s="19"/>
      <c r="C144" s="20"/>
      <c r="E144" s="2"/>
      <c r="F144" s="30"/>
      <c r="G144" s="20" t="str">
        <f>IF(D144="","",SUMIFS(Tbl_Registro_Insumo[cant_ent],Tbl_Registro_Insumo[proveedor],$D$7,Tbl_Registro_Insumo[descripcion_insumo],D144,Tbl_Registro_Insumo[id_solicitud],Devolucion_Registro!$D$9,Tbl_Registro_Insumo[Item],Devolucion_Registro!C144,Tbl_Registro_Insumo[Fecha_Corte],"&lt;"&amp;Devolucion_Registro!D$18)-SUMIFS(Tbl_Registro_Insumo[cant_dev],Tbl_Registro_Insumo[proveedor],$D$7,Tbl_Registro_Insumo[descripcion_insumo],D144,Tbl_Registro_Insumo[id_solicitud],Devolucion_Registro!$D$9,Tbl_Registro_Insumo[Item],Devolucion_Registro!C144,Tbl_Registro_Insumo[Fecha_Corte],"&lt;="&amp;Devolucion_Registro!D$18))</f>
        <v/>
      </c>
      <c r="H144" s="20" t="str">
        <f>IF(D144="","",SUMIFS(Tbl_Registro_Insumo[cant_ent],Tbl_Registro_Insumo[descripcion_insumo],D144)-SUMIFS(Tbl_Registro_Insumo[cant_dev],Tbl_Registro_Insumo[descripcion_insumo],D144))</f>
        <v/>
      </c>
      <c r="I144" s="20"/>
      <c r="J144" s="24" t="str">
        <f t="shared" si="9"/>
        <v/>
      </c>
      <c r="K144" s="20" t="str">
        <f t="shared" si="10"/>
        <v/>
      </c>
      <c r="L144" s="20" t="str">
        <f t="shared" si="8"/>
        <v/>
      </c>
      <c r="M144" s="20" t="str">
        <f t="shared" si="11"/>
        <v/>
      </c>
      <c r="N144" s="22"/>
      <c r="O144" s="20">
        <f t="shared" si="12"/>
        <v>0</v>
      </c>
      <c r="P144" s="19"/>
      <c r="Q144" s="19"/>
      <c r="R144" s="19"/>
      <c r="S144" s="7"/>
    </row>
    <row r="145" spans="2:19" s="17" customFormat="1" x14ac:dyDescent="0.3">
      <c r="B145" s="19"/>
      <c r="C145" s="20"/>
      <c r="E145" s="2"/>
      <c r="F145" s="30"/>
      <c r="G145" s="20" t="str">
        <f>IF(D145="","",SUMIFS(Tbl_Registro_Insumo[cant_ent],Tbl_Registro_Insumo[proveedor],$D$7,Tbl_Registro_Insumo[descripcion_insumo],D145,Tbl_Registro_Insumo[id_solicitud],Devolucion_Registro!$D$9,Tbl_Registro_Insumo[Item],Devolucion_Registro!C145,Tbl_Registro_Insumo[Fecha_Corte],"&lt;"&amp;Devolucion_Registro!D$18)-SUMIFS(Tbl_Registro_Insumo[cant_dev],Tbl_Registro_Insumo[proveedor],$D$7,Tbl_Registro_Insumo[descripcion_insumo],D145,Tbl_Registro_Insumo[id_solicitud],Devolucion_Registro!$D$9,Tbl_Registro_Insumo[Item],Devolucion_Registro!C145,Tbl_Registro_Insumo[Fecha_Corte],"&lt;="&amp;Devolucion_Registro!D$18))</f>
        <v/>
      </c>
      <c r="H145" s="20" t="str">
        <f>IF(D145="","",SUMIFS(Tbl_Registro_Insumo[cant_ent],Tbl_Registro_Insumo[descripcion_insumo],D145)-SUMIFS(Tbl_Registro_Insumo[cant_dev],Tbl_Registro_Insumo[descripcion_insumo],D145))</f>
        <v/>
      </c>
      <c r="I145" s="20"/>
      <c r="J145" s="24" t="str">
        <f t="shared" si="9"/>
        <v/>
      </c>
      <c r="K145" s="20" t="str">
        <f t="shared" si="10"/>
        <v/>
      </c>
      <c r="L145" s="20" t="str">
        <f t="shared" si="8"/>
        <v/>
      </c>
      <c r="M145" s="20" t="str">
        <f t="shared" si="11"/>
        <v/>
      </c>
      <c r="N145" s="22"/>
      <c r="O145" s="20">
        <f t="shared" si="12"/>
        <v>0</v>
      </c>
      <c r="P145" s="19"/>
      <c r="Q145" s="19"/>
      <c r="R145" s="19"/>
      <c r="S145" s="7"/>
    </row>
    <row r="146" spans="2:19" s="17" customFormat="1" x14ac:dyDescent="0.3">
      <c r="B146" s="19"/>
      <c r="C146" s="20"/>
      <c r="E146" s="2"/>
      <c r="F146" s="30"/>
      <c r="G146" s="20" t="str">
        <f>IF(D146="","",SUMIFS(Tbl_Registro_Insumo[cant_ent],Tbl_Registro_Insumo[proveedor],$D$7,Tbl_Registro_Insumo[descripcion_insumo],D146,Tbl_Registro_Insumo[id_solicitud],Devolucion_Registro!$D$9,Tbl_Registro_Insumo[Item],Devolucion_Registro!C146,Tbl_Registro_Insumo[Fecha_Corte],"&lt;"&amp;Devolucion_Registro!D$18)-SUMIFS(Tbl_Registro_Insumo[cant_dev],Tbl_Registro_Insumo[proveedor],$D$7,Tbl_Registro_Insumo[descripcion_insumo],D146,Tbl_Registro_Insumo[id_solicitud],Devolucion_Registro!$D$9,Tbl_Registro_Insumo[Item],Devolucion_Registro!C146,Tbl_Registro_Insumo[Fecha_Corte],"&lt;="&amp;Devolucion_Registro!D$18))</f>
        <v/>
      </c>
      <c r="H146" s="20" t="str">
        <f>IF(D146="","",SUMIFS(Tbl_Registro_Insumo[cant_ent],Tbl_Registro_Insumo[descripcion_insumo],D146)-SUMIFS(Tbl_Registro_Insumo[cant_dev],Tbl_Registro_Insumo[descripcion_insumo],D146))</f>
        <v/>
      </c>
      <c r="I146" s="20"/>
      <c r="J146" s="24" t="str">
        <f t="shared" si="9"/>
        <v/>
      </c>
      <c r="K146" s="20" t="str">
        <f t="shared" si="10"/>
        <v/>
      </c>
      <c r="L146" s="20" t="str">
        <f t="shared" si="8"/>
        <v/>
      </c>
      <c r="M146" s="20" t="str">
        <f t="shared" si="11"/>
        <v/>
      </c>
      <c r="N146" s="22"/>
      <c r="O146" s="20">
        <f t="shared" si="12"/>
        <v>0</v>
      </c>
      <c r="P146" s="19"/>
      <c r="Q146" s="19"/>
      <c r="R146" s="19"/>
      <c r="S146" s="7"/>
    </row>
    <row r="147" spans="2:19" s="17" customFormat="1" x14ac:dyDescent="0.3">
      <c r="B147" s="19"/>
      <c r="C147" s="20"/>
      <c r="E147" s="2"/>
      <c r="F147" s="30"/>
      <c r="G147" s="20" t="str">
        <f>IF(D147="","",SUMIFS(Tbl_Registro_Insumo[cant_ent],Tbl_Registro_Insumo[proveedor],$D$7,Tbl_Registro_Insumo[descripcion_insumo],D147,Tbl_Registro_Insumo[id_solicitud],Devolucion_Registro!$D$9,Tbl_Registro_Insumo[Item],Devolucion_Registro!C147,Tbl_Registro_Insumo[Fecha_Corte],"&lt;"&amp;Devolucion_Registro!D$18)-SUMIFS(Tbl_Registro_Insumo[cant_dev],Tbl_Registro_Insumo[proveedor],$D$7,Tbl_Registro_Insumo[descripcion_insumo],D147,Tbl_Registro_Insumo[id_solicitud],Devolucion_Registro!$D$9,Tbl_Registro_Insumo[Item],Devolucion_Registro!C147,Tbl_Registro_Insumo[Fecha_Corte],"&lt;="&amp;Devolucion_Registro!D$18))</f>
        <v/>
      </c>
      <c r="H147" s="20" t="str">
        <f>IF(D147="","",SUMIFS(Tbl_Registro_Insumo[cant_ent],Tbl_Registro_Insumo[descripcion_insumo],D147)-SUMIFS(Tbl_Registro_Insumo[cant_dev],Tbl_Registro_Insumo[descripcion_insumo],D147))</f>
        <v/>
      </c>
      <c r="I147" s="20"/>
      <c r="J147" s="24" t="str">
        <f t="shared" si="9"/>
        <v/>
      </c>
      <c r="K147" s="20" t="str">
        <f t="shared" si="10"/>
        <v/>
      </c>
      <c r="L147" s="20" t="str">
        <f t="shared" si="8"/>
        <v/>
      </c>
      <c r="M147" s="20" t="str">
        <f t="shared" si="11"/>
        <v/>
      </c>
      <c r="N147" s="22"/>
      <c r="O147" s="20">
        <f t="shared" si="12"/>
        <v>0</v>
      </c>
      <c r="P147" s="19"/>
      <c r="Q147" s="19"/>
      <c r="R147" s="19"/>
      <c r="S147" s="7"/>
    </row>
    <row r="148" spans="2:19" s="17" customFormat="1" x14ac:dyDescent="0.3">
      <c r="B148" s="19"/>
      <c r="C148" s="20"/>
      <c r="E148" s="2"/>
      <c r="F148" s="30"/>
      <c r="G148" s="20" t="str">
        <f>IF(D148="","",SUMIFS(Tbl_Registro_Insumo[cant_ent],Tbl_Registro_Insumo[proveedor],$D$7,Tbl_Registro_Insumo[descripcion_insumo],D148,Tbl_Registro_Insumo[id_solicitud],Devolucion_Registro!$D$9,Tbl_Registro_Insumo[Item],Devolucion_Registro!C148,Tbl_Registro_Insumo[Fecha_Corte],"&lt;"&amp;Devolucion_Registro!D$18)-SUMIFS(Tbl_Registro_Insumo[cant_dev],Tbl_Registro_Insumo[proveedor],$D$7,Tbl_Registro_Insumo[descripcion_insumo],D148,Tbl_Registro_Insumo[id_solicitud],Devolucion_Registro!$D$9,Tbl_Registro_Insumo[Item],Devolucion_Registro!C148,Tbl_Registro_Insumo[Fecha_Corte],"&lt;="&amp;Devolucion_Registro!D$18))</f>
        <v/>
      </c>
      <c r="H148" s="20" t="str">
        <f>IF(D148="","",SUMIFS(Tbl_Registro_Insumo[cant_ent],Tbl_Registro_Insumo[descripcion_insumo],D148)-SUMIFS(Tbl_Registro_Insumo[cant_dev],Tbl_Registro_Insumo[descripcion_insumo],D148))</f>
        <v/>
      </c>
      <c r="I148" s="20"/>
      <c r="J148" s="24" t="str">
        <f t="shared" si="9"/>
        <v/>
      </c>
      <c r="K148" s="20" t="str">
        <f t="shared" si="10"/>
        <v/>
      </c>
      <c r="L148" s="20" t="str">
        <f t="shared" si="8"/>
        <v/>
      </c>
      <c r="M148" s="20" t="str">
        <f t="shared" si="11"/>
        <v/>
      </c>
      <c r="N148" s="22"/>
      <c r="O148" s="20">
        <f t="shared" si="12"/>
        <v>0</v>
      </c>
      <c r="P148" s="19"/>
      <c r="Q148" s="19"/>
      <c r="R148" s="19"/>
      <c r="S148" s="7"/>
    </row>
    <row r="149" spans="2:19" s="17" customFormat="1" x14ac:dyDescent="0.3">
      <c r="B149" s="19"/>
      <c r="C149" s="20"/>
      <c r="E149" s="2"/>
      <c r="F149" s="30"/>
      <c r="G149" s="20" t="str">
        <f>IF(D149="","",SUMIFS(Tbl_Registro_Insumo[cant_ent],Tbl_Registro_Insumo[proveedor],$D$7,Tbl_Registro_Insumo[descripcion_insumo],D149,Tbl_Registro_Insumo[id_solicitud],Devolucion_Registro!$D$9,Tbl_Registro_Insumo[Item],Devolucion_Registro!C149,Tbl_Registro_Insumo[Fecha_Corte],"&lt;"&amp;Devolucion_Registro!D$18)-SUMIFS(Tbl_Registro_Insumo[cant_dev],Tbl_Registro_Insumo[proveedor],$D$7,Tbl_Registro_Insumo[descripcion_insumo],D149,Tbl_Registro_Insumo[id_solicitud],Devolucion_Registro!$D$9,Tbl_Registro_Insumo[Item],Devolucion_Registro!C149,Tbl_Registro_Insumo[Fecha_Corte],"&lt;="&amp;Devolucion_Registro!D$18))</f>
        <v/>
      </c>
      <c r="H149" s="20" t="str">
        <f>IF(D149="","",SUMIFS(Tbl_Registro_Insumo[cant_ent],Tbl_Registro_Insumo[descripcion_insumo],D149)-SUMIFS(Tbl_Registro_Insumo[cant_dev],Tbl_Registro_Insumo[descripcion_insumo],D149))</f>
        <v/>
      </c>
      <c r="I149" s="20"/>
      <c r="J149" s="24" t="str">
        <f t="shared" si="9"/>
        <v/>
      </c>
      <c r="K149" s="20" t="str">
        <f t="shared" si="10"/>
        <v/>
      </c>
      <c r="L149" s="20" t="str">
        <f t="shared" si="8"/>
        <v/>
      </c>
      <c r="M149" s="20" t="str">
        <f t="shared" si="11"/>
        <v/>
      </c>
      <c r="N149" s="22"/>
      <c r="O149" s="20">
        <f t="shared" si="12"/>
        <v>0</v>
      </c>
      <c r="P149" s="19"/>
      <c r="Q149" s="19"/>
      <c r="R149" s="19"/>
      <c r="S149" s="7"/>
    </row>
    <row r="150" spans="2:19" s="17" customFormat="1" x14ac:dyDescent="0.3">
      <c r="B150" s="19"/>
      <c r="C150" s="20"/>
      <c r="E150" s="2"/>
      <c r="F150" s="30"/>
      <c r="G150" s="20" t="str">
        <f>IF(D150="","",SUMIFS(Tbl_Registro_Insumo[cant_ent],Tbl_Registro_Insumo[proveedor],$D$7,Tbl_Registro_Insumo[descripcion_insumo],D150,Tbl_Registro_Insumo[id_solicitud],Devolucion_Registro!$D$9,Tbl_Registro_Insumo[Item],Devolucion_Registro!C150,Tbl_Registro_Insumo[Fecha_Corte],"&lt;"&amp;Devolucion_Registro!D$18)-SUMIFS(Tbl_Registro_Insumo[cant_dev],Tbl_Registro_Insumo[proveedor],$D$7,Tbl_Registro_Insumo[descripcion_insumo],D150,Tbl_Registro_Insumo[id_solicitud],Devolucion_Registro!$D$9,Tbl_Registro_Insumo[Item],Devolucion_Registro!C150,Tbl_Registro_Insumo[Fecha_Corte],"&lt;="&amp;Devolucion_Registro!D$18))</f>
        <v/>
      </c>
      <c r="H150" s="20" t="str">
        <f>IF(D150="","",SUMIFS(Tbl_Registro_Insumo[cant_ent],Tbl_Registro_Insumo[descripcion_insumo],D150)-SUMIFS(Tbl_Registro_Insumo[cant_dev],Tbl_Registro_Insumo[descripcion_insumo],D150))</f>
        <v/>
      </c>
      <c r="I150" s="20"/>
      <c r="J150" s="24" t="str">
        <f t="shared" si="9"/>
        <v/>
      </c>
      <c r="K150" s="20" t="str">
        <f t="shared" si="10"/>
        <v/>
      </c>
      <c r="L150" s="20" t="str">
        <f t="shared" si="8"/>
        <v/>
      </c>
      <c r="M150" s="20" t="str">
        <f t="shared" si="11"/>
        <v/>
      </c>
      <c r="N150" s="22"/>
      <c r="O150" s="20">
        <f t="shared" si="12"/>
        <v>0</v>
      </c>
      <c r="P150" s="19"/>
      <c r="Q150" s="19"/>
      <c r="R150" s="19"/>
      <c r="S150" s="7"/>
    </row>
    <row r="151" spans="2:19" s="17" customFormat="1" x14ac:dyDescent="0.3">
      <c r="B151" s="19"/>
      <c r="C151" s="20"/>
      <c r="E151" s="2"/>
      <c r="F151" s="30"/>
      <c r="G151" s="20" t="str">
        <f>IF(D151="","",SUMIFS(Tbl_Registro_Insumo[cant_ent],Tbl_Registro_Insumo[proveedor],$D$7,Tbl_Registro_Insumo[descripcion_insumo],D151,Tbl_Registro_Insumo[id_solicitud],Devolucion_Registro!$D$9,Tbl_Registro_Insumo[Item],Devolucion_Registro!C151,Tbl_Registro_Insumo[Fecha_Corte],"&lt;"&amp;Devolucion_Registro!D$18)-SUMIFS(Tbl_Registro_Insumo[cant_dev],Tbl_Registro_Insumo[proveedor],$D$7,Tbl_Registro_Insumo[descripcion_insumo],D151,Tbl_Registro_Insumo[id_solicitud],Devolucion_Registro!$D$9,Tbl_Registro_Insumo[Item],Devolucion_Registro!C151,Tbl_Registro_Insumo[Fecha_Corte],"&lt;="&amp;Devolucion_Registro!D$18))</f>
        <v/>
      </c>
      <c r="H151" s="20" t="str">
        <f>IF(D151="","",SUMIFS(Tbl_Registro_Insumo[cant_ent],Tbl_Registro_Insumo[descripcion_insumo],D151)-SUMIFS(Tbl_Registro_Insumo[cant_dev],Tbl_Registro_Insumo[descripcion_insumo],D151))</f>
        <v/>
      </c>
      <c r="I151" s="20"/>
      <c r="J151" s="24" t="str">
        <f t="shared" si="9"/>
        <v/>
      </c>
      <c r="K151" s="20" t="str">
        <f t="shared" si="10"/>
        <v/>
      </c>
      <c r="L151" s="20" t="str">
        <f t="shared" ref="L151:L173" si="13">IF(D151="","",IF($D$15="ENTRADA",E151,0))</f>
        <v/>
      </c>
      <c r="M151" s="20" t="str">
        <f t="shared" si="11"/>
        <v/>
      </c>
      <c r="N151" s="22"/>
      <c r="O151" s="20">
        <f t="shared" si="12"/>
        <v>0</v>
      </c>
      <c r="P151" s="19"/>
      <c r="Q151" s="19"/>
      <c r="R151" s="19"/>
      <c r="S151" s="7"/>
    </row>
    <row r="152" spans="2:19" s="17" customFormat="1" x14ac:dyDescent="0.3">
      <c r="B152" s="19"/>
      <c r="C152" s="20"/>
      <c r="E152" s="2"/>
      <c r="F152" s="30"/>
      <c r="G152" s="20" t="str">
        <f>IF(D152="","",SUMIFS(Tbl_Registro_Insumo[cant_ent],Tbl_Registro_Insumo[proveedor],$D$7,Tbl_Registro_Insumo[descripcion_insumo],D152,Tbl_Registro_Insumo[id_solicitud],Devolucion_Registro!$D$9,Tbl_Registro_Insumo[Item],Devolucion_Registro!C152,Tbl_Registro_Insumo[Fecha_Corte],"&lt;"&amp;Devolucion_Registro!D$18)-SUMIFS(Tbl_Registro_Insumo[cant_dev],Tbl_Registro_Insumo[proveedor],$D$7,Tbl_Registro_Insumo[descripcion_insumo],D152,Tbl_Registro_Insumo[id_solicitud],Devolucion_Registro!$D$9,Tbl_Registro_Insumo[Item],Devolucion_Registro!C152,Tbl_Registro_Insumo[Fecha_Corte],"&lt;="&amp;Devolucion_Registro!D$18))</f>
        <v/>
      </c>
      <c r="H152" s="20" t="str">
        <f>IF(D152="","",SUMIFS(Tbl_Registro_Insumo[cant_ent],Tbl_Registro_Insumo[descripcion_insumo],D152)-SUMIFS(Tbl_Registro_Insumo[cant_dev],Tbl_Registro_Insumo[descripcion_insumo],D152))</f>
        <v/>
      </c>
      <c r="I152" s="20"/>
      <c r="J152" s="24" t="str">
        <f t="shared" ref="J152:J173" si="14">IF(D152="","",$C$6)</f>
        <v/>
      </c>
      <c r="K152" s="20" t="str">
        <f t="shared" ref="K152:K173" si="15">IF(D152="","",MONTH($D$18)&amp;"-"&amp;YEAR($D$18))</f>
        <v/>
      </c>
      <c r="L152" s="20" t="str">
        <f t="shared" si="13"/>
        <v/>
      </c>
      <c r="M152" s="20" t="str">
        <f t="shared" ref="M152:M173" si="16">IF(D152="","",IF($D$15="DEVOLUCION",F152,0))</f>
        <v/>
      </c>
      <c r="N152" s="22"/>
      <c r="O152" s="20">
        <f t="shared" ref="O152:O173" si="17">IF(OR(B152="",F152="",F152=0,F152&lt;0),0,IF(F152&gt;G152,0,1))</f>
        <v>0</v>
      </c>
      <c r="P152" s="19"/>
      <c r="Q152" s="19"/>
      <c r="R152" s="19"/>
      <c r="S152" s="7"/>
    </row>
    <row r="153" spans="2:19" s="17" customFormat="1" x14ac:dyDescent="0.3">
      <c r="B153" s="19"/>
      <c r="C153" s="20"/>
      <c r="E153" s="2"/>
      <c r="F153" s="30"/>
      <c r="G153" s="20" t="str">
        <f>IF(D153="","",SUMIFS(Tbl_Registro_Insumo[cant_ent],Tbl_Registro_Insumo[proveedor],$D$7,Tbl_Registro_Insumo[descripcion_insumo],D153,Tbl_Registro_Insumo[id_solicitud],Devolucion_Registro!$D$9,Tbl_Registro_Insumo[Item],Devolucion_Registro!C153,Tbl_Registro_Insumo[Fecha_Corte],"&lt;"&amp;Devolucion_Registro!D$18)-SUMIFS(Tbl_Registro_Insumo[cant_dev],Tbl_Registro_Insumo[proveedor],$D$7,Tbl_Registro_Insumo[descripcion_insumo],D153,Tbl_Registro_Insumo[id_solicitud],Devolucion_Registro!$D$9,Tbl_Registro_Insumo[Item],Devolucion_Registro!C153,Tbl_Registro_Insumo[Fecha_Corte],"&lt;="&amp;Devolucion_Registro!D$18))</f>
        <v/>
      </c>
      <c r="H153" s="20" t="str">
        <f>IF(D153="","",SUMIFS(Tbl_Registro_Insumo[cant_ent],Tbl_Registro_Insumo[descripcion_insumo],D153)-SUMIFS(Tbl_Registro_Insumo[cant_dev],Tbl_Registro_Insumo[descripcion_insumo],D153))</f>
        <v/>
      </c>
      <c r="I153" s="20"/>
      <c r="J153" s="24" t="str">
        <f t="shared" si="14"/>
        <v/>
      </c>
      <c r="K153" s="20" t="str">
        <f t="shared" si="15"/>
        <v/>
      </c>
      <c r="L153" s="20" t="str">
        <f t="shared" si="13"/>
        <v/>
      </c>
      <c r="M153" s="20" t="str">
        <f t="shared" si="16"/>
        <v/>
      </c>
      <c r="N153" s="22"/>
      <c r="O153" s="20">
        <f t="shared" si="17"/>
        <v>0</v>
      </c>
      <c r="P153" s="19"/>
      <c r="Q153" s="19"/>
      <c r="R153" s="19"/>
      <c r="S153" s="7"/>
    </row>
    <row r="154" spans="2:19" s="17" customFormat="1" x14ac:dyDescent="0.3">
      <c r="B154" s="19"/>
      <c r="C154" s="20"/>
      <c r="E154" s="2"/>
      <c r="F154" s="30"/>
      <c r="G154" s="20" t="str">
        <f>IF(D154="","",SUMIFS(Tbl_Registro_Insumo[cant_ent],Tbl_Registro_Insumo[proveedor],$D$7,Tbl_Registro_Insumo[descripcion_insumo],D154,Tbl_Registro_Insumo[id_solicitud],Devolucion_Registro!$D$9,Tbl_Registro_Insumo[Item],Devolucion_Registro!C154,Tbl_Registro_Insumo[Fecha_Corte],"&lt;"&amp;Devolucion_Registro!D$18)-SUMIFS(Tbl_Registro_Insumo[cant_dev],Tbl_Registro_Insumo[proveedor],$D$7,Tbl_Registro_Insumo[descripcion_insumo],D154,Tbl_Registro_Insumo[id_solicitud],Devolucion_Registro!$D$9,Tbl_Registro_Insumo[Item],Devolucion_Registro!C154,Tbl_Registro_Insumo[Fecha_Corte],"&lt;="&amp;Devolucion_Registro!D$18))</f>
        <v/>
      </c>
      <c r="H154" s="20" t="str">
        <f>IF(D154="","",SUMIFS(Tbl_Registro_Insumo[cant_ent],Tbl_Registro_Insumo[descripcion_insumo],D154)-SUMIFS(Tbl_Registro_Insumo[cant_dev],Tbl_Registro_Insumo[descripcion_insumo],D154))</f>
        <v/>
      </c>
      <c r="I154" s="20"/>
      <c r="J154" s="24" t="str">
        <f t="shared" si="14"/>
        <v/>
      </c>
      <c r="K154" s="20" t="str">
        <f t="shared" si="15"/>
        <v/>
      </c>
      <c r="L154" s="20" t="str">
        <f t="shared" si="13"/>
        <v/>
      </c>
      <c r="M154" s="20" t="str">
        <f t="shared" si="16"/>
        <v/>
      </c>
      <c r="N154" s="22"/>
      <c r="O154" s="20">
        <f t="shared" si="17"/>
        <v>0</v>
      </c>
      <c r="P154" s="19"/>
      <c r="Q154" s="19"/>
      <c r="R154" s="19"/>
      <c r="S154" s="7"/>
    </row>
    <row r="155" spans="2:19" s="17" customFormat="1" x14ac:dyDescent="0.3">
      <c r="B155" s="19"/>
      <c r="C155" s="20"/>
      <c r="E155" s="2"/>
      <c r="F155" s="30"/>
      <c r="G155" s="20" t="str">
        <f>IF(D155="","",SUMIFS(Tbl_Registro_Insumo[cant_ent],Tbl_Registro_Insumo[proveedor],$D$7,Tbl_Registro_Insumo[descripcion_insumo],D155,Tbl_Registro_Insumo[id_solicitud],Devolucion_Registro!$D$9,Tbl_Registro_Insumo[Item],Devolucion_Registro!C155,Tbl_Registro_Insumo[Fecha_Corte],"&lt;"&amp;Devolucion_Registro!D$18)-SUMIFS(Tbl_Registro_Insumo[cant_dev],Tbl_Registro_Insumo[proveedor],$D$7,Tbl_Registro_Insumo[descripcion_insumo],D155,Tbl_Registro_Insumo[id_solicitud],Devolucion_Registro!$D$9,Tbl_Registro_Insumo[Item],Devolucion_Registro!C155,Tbl_Registro_Insumo[Fecha_Corte],"&lt;="&amp;Devolucion_Registro!D$18))</f>
        <v/>
      </c>
      <c r="H155" s="20" t="str">
        <f>IF(D155="","",SUMIFS(Tbl_Registro_Insumo[cant_ent],Tbl_Registro_Insumo[descripcion_insumo],D155)-SUMIFS(Tbl_Registro_Insumo[cant_dev],Tbl_Registro_Insumo[descripcion_insumo],D155))</f>
        <v/>
      </c>
      <c r="I155" s="20"/>
      <c r="J155" s="24" t="str">
        <f t="shared" si="14"/>
        <v/>
      </c>
      <c r="K155" s="20" t="str">
        <f t="shared" si="15"/>
        <v/>
      </c>
      <c r="L155" s="20" t="str">
        <f t="shared" si="13"/>
        <v/>
      </c>
      <c r="M155" s="20" t="str">
        <f t="shared" si="16"/>
        <v/>
      </c>
      <c r="N155" s="22"/>
      <c r="O155" s="20">
        <f t="shared" si="17"/>
        <v>0</v>
      </c>
      <c r="P155" s="19"/>
      <c r="Q155" s="19"/>
      <c r="R155" s="19"/>
      <c r="S155" s="7"/>
    </row>
    <row r="156" spans="2:19" s="17" customFormat="1" x14ac:dyDescent="0.3">
      <c r="B156" s="19"/>
      <c r="C156" s="20"/>
      <c r="E156" s="2"/>
      <c r="F156" s="30"/>
      <c r="G156" s="20" t="str">
        <f>IF(D156="","",SUMIFS(Tbl_Registro_Insumo[cant_ent],Tbl_Registro_Insumo[proveedor],$D$7,Tbl_Registro_Insumo[descripcion_insumo],D156,Tbl_Registro_Insumo[id_solicitud],Devolucion_Registro!$D$9,Tbl_Registro_Insumo[Item],Devolucion_Registro!C156,Tbl_Registro_Insumo[Fecha_Corte],"&lt;"&amp;Devolucion_Registro!D$18)-SUMIFS(Tbl_Registro_Insumo[cant_dev],Tbl_Registro_Insumo[proveedor],$D$7,Tbl_Registro_Insumo[descripcion_insumo],D156,Tbl_Registro_Insumo[id_solicitud],Devolucion_Registro!$D$9,Tbl_Registro_Insumo[Item],Devolucion_Registro!C156,Tbl_Registro_Insumo[Fecha_Corte],"&lt;="&amp;Devolucion_Registro!D$18))</f>
        <v/>
      </c>
      <c r="H156" s="20" t="str">
        <f>IF(D156="","",SUMIFS(Tbl_Registro_Insumo[cant_ent],Tbl_Registro_Insumo[descripcion_insumo],D156)-SUMIFS(Tbl_Registro_Insumo[cant_dev],Tbl_Registro_Insumo[descripcion_insumo],D156))</f>
        <v/>
      </c>
      <c r="I156" s="20"/>
      <c r="J156" s="24" t="str">
        <f t="shared" si="14"/>
        <v/>
      </c>
      <c r="K156" s="20" t="str">
        <f t="shared" si="15"/>
        <v/>
      </c>
      <c r="L156" s="20" t="str">
        <f t="shared" si="13"/>
        <v/>
      </c>
      <c r="M156" s="20" t="str">
        <f t="shared" si="16"/>
        <v/>
      </c>
      <c r="N156" s="22"/>
      <c r="O156" s="20">
        <f t="shared" si="17"/>
        <v>0</v>
      </c>
      <c r="P156" s="19"/>
      <c r="Q156" s="19"/>
      <c r="R156" s="19"/>
      <c r="S156" s="7"/>
    </row>
    <row r="157" spans="2:19" s="17" customFormat="1" x14ac:dyDescent="0.3">
      <c r="B157" s="19"/>
      <c r="C157" s="20"/>
      <c r="E157" s="2"/>
      <c r="F157" s="30"/>
      <c r="G157" s="20" t="str">
        <f>IF(D157="","",SUMIFS(Tbl_Registro_Insumo[cant_ent],Tbl_Registro_Insumo[proveedor],$D$7,Tbl_Registro_Insumo[descripcion_insumo],D157,Tbl_Registro_Insumo[id_solicitud],Devolucion_Registro!$D$9,Tbl_Registro_Insumo[Item],Devolucion_Registro!C157,Tbl_Registro_Insumo[Fecha_Corte],"&lt;"&amp;Devolucion_Registro!D$18)-SUMIFS(Tbl_Registro_Insumo[cant_dev],Tbl_Registro_Insumo[proveedor],$D$7,Tbl_Registro_Insumo[descripcion_insumo],D157,Tbl_Registro_Insumo[id_solicitud],Devolucion_Registro!$D$9,Tbl_Registro_Insumo[Item],Devolucion_Registro!C157,Tbl_Registro_Insumo[Fecha_Corte],"&lt;="&amp;Devolucion_Registro!D$18))</f>
        <v/>
      </c>
      <c r="H157" s="20" t="str">
        <f>IF(D157="","",SUMIFS(Tbl_Registro_Insumo[cant_ent],Tbl_Registro_Insumo[descripcion_insumo],D157)-SUMIFS(Tbl_Registro_Insumo[cant_dev],Tbl_Registro_Insumo[descripcion_insumo],D157))</f>
        <v/>
      </c>
      <c r="I157" s="20"/>
      <c r="J157" s="24" t="str">
        <f t="shared" si="14"/>
        <v/>
      </c>
      <c r="K157" s="20" t="str">
        <f t="shared" si="15"/>
        <v/>
      </c>
      <c r="L157" s="20" t="str">
        <f t="shared" si="13"/>
        <v/>
      </c>
      <c r="M157" s="20" t="str">
        <f t="shared" si="16"/>
        <v/>
      </c>
      <c r="N157" s="22"/>
      <c r="O157" s="20">
        <f t="shared" si="17"/>
        <v>0</v>
      </c>
      <c r="P157" s="19"/>
      <c r="Q157" s="19"/>
      <c r="R157" s="19"/>
      <c r="S157" s="7"/>
    </row>
    <row r="158" spans="2:19" s="17" customFormat="1" x14ac:dyDescent="0.3">
      <c r="B158" s="19"/>
      <c r="C158" s="20"/>
      <c r="E158" s="2"/>
      <c r="F158" s="30"/>
      <c r="G158" s="20" t="str">
        <f>IF(D158="","",SUMIFS(Tbl_Registro_Insumo[cant_ent],Tbl_Registro_Insumo[proveedor],$D$7,Tbl_Registro_Insumo[descripcion_insumo],D158,Tbl_Registro_Insumo[id_solicitud],Devolucion_Registro!$D$9,Tbl_Registro_Insumo[Item],Devolucion_Registro!C158,Tbl_Registro_Insumo[Fecha_Corte],"&lt;"&amp;Devolucion_Registro!D$18)-SUMIFS(Tbl_Registro_Insumo[cant_dev],Tbl_Registro_Insumo[proveedor],$D$7,Tbl_Registro_Insumo[descripcion_insumo],D158,Tbl_Registro_Insumo[id_solicitud],Devolucion_Registro!$D$9,Tbl_Registro_Insumo[Item],Devolucion_Registro!C158,Tbl_Registro_Insumo[Fecha_Corte],"&lt;="&amp;Devolucion_Registro!D$18))</f>
        <v/>
      </c>
      <c r="H158" s="20" t="str">
        <f>IF(D158="","",SUMIFS(Tbl_Registro_Insumo[cant_ent],Tbl_Registro_Insumo[descripcion_insumo],D158)-SUMIFS(Tbl_Registro_Insumo[cant_dev],Tbl_Registro_Insumo[descripcion_insumo],D158))</f>
        <v/>
      </c>
      <c r="I158" s="20"/>
      <c r="J158" s="24" t="str">
        <f t="shared" si="14"/>
        <v/>
      </c>
      <c r="K158" s="20" t="str">
        <f t="shared" si="15"/>
        <v/>
      </c>
      <c r="L158" s="20" t="str">
        <f t="shared" si="13"/>
        <v/>
      </c>
      <c r="M158" s="20" t="str">
        <f t="shared" si="16"/>
        <v/>
      </c>
      <c r="N158" s="22"/>
      <c r="O158" s="20">
        <f t="shared" si="17"/>
        <v>0</v>
      </c>
      <c r="P158" s="19"/>
      <c r="Q158" s="19"/>
      <c r="R158" s="19"/>
      <c r="S158" s="7"/>
    </row>
    <row r="159" spans="2:19" s="17" customFormat="1" x14ac:dyDescent="0.3">
      <c r="B159" s="19"/>
      <c r="C159" s="20"/>
      <c r="E159" s="2"/>
      <c r="F159" s="30"/>
      <c r="G159" s="20" t="str">
        <f>IF(D159="","",SUMIFS(Tbl_Registro_Insumo[cant_ent],Tbl_Registro_Insumo[proveedor],$D$7,Tbl_Registro_Insumo[descripcion_insumo],D159,Tbl_Registro_Insumo[id_solicitud],Devolucion_Registro!$D$9,Tbl_Registro_Insumo[Item],Devolucion_Registro!C159,Tbl_Registro_Insumo[Fecha_Corte],"&lt;"&amp;Devolucion_Registro!D$18)-SUMIFS(Tbl_Registro_Insumo[cant_dev],Tbl_Registro_Insumo[proveedor],$D$7,Tbl_Registro_Insumo[descripcion_insumo],D159,Tbl_Registro_Insumo[id_solicitud],Devolucion_Registro!$D$9,Tbl_Registro_Insumo[Item],Devolucion_Registro!C159,Tbl_Registro_Insumo[Fecha_Corte],"&lt;="&amp;Devolucion_Registro!D$18))</f>
        <v/>
      </c>
      <c r="H159" s="20" t="str">
        <f>IF(D159="","",SUMIFS(Tbl_Registro_Insumo[cant_ent],Tbl_Registro_Insumo[descripcion_insumo],D159)-SUMIFS(Tbl_Registro_Insumo[cant_dev],Tbl_Registro_Insumo[descripcion_insumo],D159))</f>
        <v/>
      </c>
      <c r="I159" s="20"/>
      <c r="J159" s="24" t="str">
        <f t="shared" si="14"/>
        <v/>
      </c>
      <c r="K159" s="20" t="str">
        <f t="shared" si="15"/>
        <v/>
      </c>
      <c r="L159" s="20" t="str">
        <f t="shared" si="13"/>
        <v/>
      </c>
      <c r="M159" s="20" t="str">
        <f t="shared" si="16"/>
        <v/>
      </c>
      <c r="N159" s="22"/>
      <c r="O159" s="20">
        <f t="shared" si="17"/>
        <v>0</v>
      </c>
      <c r="P159" s="19"/>
      <c r="Q159" s="19"/>
      <c r="R159" s="19"/>
      <c r="S159" s="7"/>
    </row>
    <row r="160" spans="2:19" s="17" customFormat="1" x14ac:dyDescent="0.3">
      <c r="B160" s="19"/>
      <c r="C160" s="20"/>
      <c r="E160" s="2"/>
      <c r="F160" s="30"/>
      <c r="G160" s="20" t="str">
        <f>IF(D160="","",SUMIFS(Tbl_Registro_Insumo[cant_ent],Tbl_Registro_Insumo[proveedor],$D$7,Tbl_Registro_Insumo[descripcion_insumo],D160,Tbl_Registro_Insumo[id_solicitud],Devolucion_Registro!$D$9,Tbl_Registro_Insumo[Item],Devolucion_Registro!C160,Tbl_Registro_Insumo[Fecha_Corte],"&lt;"&amp;Devolucion_Registro!D$18)-SUMIFS(Tbl_Registro_Insumo[cant_dev],Tbl_Registro_Insumo[proveedor],$D$7,Tbl_Registro_Insumo[descripcion_insumo],D160,Tbl_Registro_Insumo[id_solicitud],Devolucion_Registro!$D$9,Tbl_Registro_Insumo[Item],Devolucion_Registro!C160,Tbl_Registro_Insumo[Fecha_Corte],"&lt;="&amp;Devolucion_Registro!D$18))</f>
        <v/>
      </c>
      <c r="H160" s="20" t="str">
        <f>IF(D160="","",SUMIFS(Tbl_Registro_Insumo[cant_ent],Tbl_Registro_Insumo[descripcion_insumo],D160)-SUMIFS(Tbl_Registro_Insumo[cant_dev],Tbl_Registro_Insumo[descripcion_insumo],D160))</f>
        <v/>
      </c>
      <c r="I160" s="20"/>
      <c r="J160" s="24" t="str">
        <f t="shared" si="14"/>
        <v/>
      </c>
      <c r="K160" s="20" t="str">
        <f t="shared" si="15"/>
        <v/>
      </c>
      <c r="L160" s="20" t="str">
        <f t="shared" si="13"/>
        <v/>
      </c>
      <c r="M160" s="20" t="str">
        <f t="shared" si="16"/>
        <v/>
      </c>
      <c r="N160" s="22"/>
      <c r="O160" s="20">
        <f t="shared" si="17"/>
        <v>0</v>
      </c>
      <c r="P160" s="19"/>
      <c r="Q160" s="19"/>
      <c r="R160" s="19"/>
      <c r="S160" s="7"/>
    </row>
    <row r="161" spans="2:19" s="17" customFormat="1" x14ac:dyDescent="0.3">
      <c r="B161" s="19"/>
      <c r="C161" s="20"/>
      <c r="E161" s="2"/>
      <c r="F161" s="30"/>
      <c r="G161" s="20" t="str">
        <f>IF(D161="","",SUMIFS(Tbl_Registro_Insumo[cant_ent],Tbl_Registro_Insumo[proveedor],$D$7,Tbl_Registro_Insumo[descripcion_insumo],D161,Tbl_Registro_Insumo[id_solicitud],Devolucion_Registro!$D$9,Tbl_Registro_Insumo[Item],Devolucion_Registro!C161,Tbl_Registro_Insumo[Fecha_Corte],"&lt;"&amp;Devolucion_Registro!D$18)-SUMIFS(Tbl_Registro_Insumo[cant_dev],Tbl_Registro_Insumo[proveedor],$D$7,Tbl_Registro_Insumo[descripcion_insumo],D161,Tbl_Registro_Insumo[id_solicitud],Devolucion_Registro!$D$9,Tbl_Registro_Insumo[Item],Devolucion_Registro!C161,Tbl_Registro_Insumo[Fecha_Corte],"&lt;="&amp;Devolucion_Registro!D$18))</f>
        <v/>
      </c>
      <c r="H161" s="20" t="str">
        <f>IF(D161="","",SUMIFS(Tbl_Registro_Insumo[cant_ent],Tbl_Registro_Insumo[descripcion_insumo],D161)-SUMIFS(Tbl_Registro_Insumo[cant_dev],Tbl_Registro_Insumo[descripcion_insumo],D161))</f>
        <v/>
      </c>
      <c r="I161" s="20"/>
      <c r="J161" s="24" t="str">
        <f t="shared" si="14"/>
        <v/>
      </c>
      <c r="K161" s="20" t="str">
        <f t="shared" si="15"/>
        <v/>
      </c>
      <c r="L161" s="20" t="str">
        <f t="shared" si="13"/>
        <v/>
      </c>
      <c r="M161" s="20" t="str">
        <f t="shared" si="16"/>
        <v/>
      </c>
      <c r="N161" s="22"/>
      <c r="O161" s="20">
        <f t="shared" si="17"/>
        <v>0</v>
      </c>
      <c r="P161" s="19"/>
      <c r="Q161" s="19"/>
      <c r="R161" s="19"/>
      <c r="S161" s="7"/>
    </row>
    <row r="162" spans="2:19" s="17" customFormat="1" x14ac:dyDescent="0.3">
      <c r="B162" s="19"/>
      <c r="C162" s="20"/>
      <c r="E162" s="2"/>
      <c r="F162" s="30"/>
      <c r="G162" s="20" t="str">
        <f>IF(D162="","",SUMIFS(Tbl_Registro_Insumo[cant_ent],Tbl_Registro_Insumo[proveedor],$D$7,Tbl_Registro_Insumo[descripcion_insumo],D162,Tbl_Registro_Insumo[id_solicitud],Devolucion_Registro!$D$9,Tbl_Registro_Insumo[Item],Devolucion_Registro!C162,Tbl_Registro_Insumo[Fecha_Corte],"&lt;"&amp;Devolucion_Registro!D$18)-SUMIFS(Tbl_Registro_Insumo[cant_dev],Tbl_Registro_Insumo[proveedor],$D$7,Tbl_Registro_Insumo[descripcion_insumo],D162,Tbl_Registro_Insumo[id_solicitud],Devolucion_Registro!$D$9,Tbl_Registro_Insumo[Item],Devolucion_Registro!C162,Tbl_Registro_Insumo[Fecha_Corte],"&lt;="&amp;Devolucion_Registro!D$18))</f>
        <v/>
      </c>
      <c r="H162" s="20" t="str">
        <f>IF(D162="","",SUMIFS(Tbl_Registro_Insumo[cant_ent],Tbl_Registro_Insumo[descripcion_insumo],D162)-SUMIFS(Tbl_Registro_Insumo[cant_dev],Tbl_Registro_Insumo[descripcion_insumo],D162))</f>
        <v/>
      </c>
      <c r="I162" s="20"/>
      <c r="J162" s="24" t="str">
        <f t="shared" si="14"/>
        <v/>
      </c>
      <c r="K162" s="20" t="str">
        <f t="shared" si="15"/>
        <v/>
      </c>
      <c r="L162" s="20" t="str">
        <f t="shared" si="13"/>
        <v/>
      </c>
      <c r="M162" s="20" t="str">
        <f t="shared" si="16"/>
        <v/>
      </c>
      <c r="N162" s="22"/>
      <c r="O162" s="20">
        <f t="shared" si="17"/>
        <v>0</v>
      </c>
      <c r="P162" s="19"/>
      <c r="Q162" s="19"/>
      <c r="R162" s="19"/>
      <c r="S162" s="7"/>
    </row>
    <row r="163" spans="2:19" s="17" customFormat="1" x14ac:dyDescent="0.3">
      <c r="B163" s="19"/>
      <c r="C163" s="20"/>
      <c r="E163" s="2"/>
      <c r="F163" s="30"/>
      <c r="G163" s="20" t="str">
        <f>IF(D163="","",SUMIFS(Tbl_Registro_Insumo[cant_ent],Tbl_Registro_Insumo[proveedor],$D$7,Tbl_Registro_Insumo[descripcion_insumo],D163,Tbl_Registro_Insumo[id_solicitud],Devolucion_Registro!$D$9,Tbl_Registro_Insumo[Item],Devolucion_Registro!C163,Tbl_Registro_Insumo[Fecha_Corte],"&lt;"&amp;Devolucion_Registro!D$18)-SUMIFS(Tbl_Registro_Insumo[cant_dev],Tbl_Registro_Insumo[proveedor],$D$7,Tbl_Registro_Insumo[descripcion_insumo],D163,Tbl_Registro_Insumo[id_solicitud],Devolucion_Registro!$D$9,Tbl_Registro_Insumo[Item],Devolucion_Registro!C163,Tbl_Registro_Insumo[Fecha_Corte],"&lt;="&amp;Devolucion_Registro!D$18))</f>
        <v/>
      </c>
      <c r="H163" s="20" t="str">
        <f>IF(D163="","",SUMIFS(Tbl_Registro_Insumo[cant_ent],Tbl_Registro_Insumo[descripcion_insumo],D163)-SUMIFS(Tbl_Registro_Insumo[cant_dev],Tbl_Registro_Insumo[descripcion_insumo],D163))</f>
        <v/>
      </c>
      <c r="I163" s="20"/>
      <c r="J163" s="24" t="str">
        <f t="shared" si="14"/>
        <v/>
      </c>
      <c r="K163" s="20" t="str">
        <f t="shared" si="15"/>
        <v/>
      </c>
      <c r="L163" s="20" t="str">
        <f t="shared" si="13"/>
        <v/>
      </c>
      <c r="M163" s="20" t="str">
        <f t="shared" si="16"/>
        <v/>
      </c>
      <c r="N163" s="22"/>
      <c r="O163" s="20">
        <f t="shared" si="17"/>
        <v>0</v>
      </c>
      <c r="P163" s="19"/>
      <c r="Q163" s="19"/>
      <c r="R163" s="19"/>
      <c r="S163" s="7"/>
    </row>
    <row r="164" spans="2:19" s="17" customFormat="1" x14ac:dyDescent="0.3">
      <c r="B164" s="19"/>
      <c r="C164" s="20"/>
      <c r="E164" s="2"/>
      <c r="F164" s="30"/>
      <c r="G164" s="20" t="str">
        <f>IF(D164="","",SUMIFS(Tbl_Registro_Insumo[cant_ent],Tbl_Registro_Insumo[proveedor],$D$7,Tbl_Registro_Insumo[descripcion_insumo],D164,Tbl_Registro_Insumo[id_solicitud],Devolucion_Registro!$D$9,Tbl_Registro_Insumo[Item],Devolucion_Registro!C164,Tbl_Registro_Insumo[Fecha_Corte],"&lt;"&amp;Devolucion_Registro!D$18)-SUMIFS(Tbl_Registro_Insumo[cant_dev],Tbl_Registro_Insumo[proveedor],$D$7,Tbl_Registro_Insumo[descripcion_insumo],D164,Tbl_Registro_Insumo[id_solicitud],Devolucion_Registro!$D$9,Tbl_Registro_Insumo[Item],Devolucion_Registro!C164,Tbl_Registro_Insumo[Fecha_Corte],"&lt;="&amp;Devolucion_Registro!D$18))</f>
        <v/>
      </c>
      <c r="H164" s="20" t="str">
        <f>IF(D164="","",SUMIFS(Tbl_Registro_Insumo[cant_ent],Tbl_Registro_Insumo[descripcion_insumo],D164)-SUMIFS(Tbl_Registro_Insumo[cant_dev],Tbl_Registro_Insumo[descripcion_insumo],D164))</f>
        <v/>
      </c>
      <c r="I164" s="20"/>
      <c r="J164" s="24" t="str">
        <f t="shared" si="14"/>
        <v/>
      </c>
      <c r="K164" s="20" t="str">
        <f t="shared" si="15"/>
        <v/>
      </c>
      <c r="L164" s="20" t="str">
        <f t="shared" si="13"/>
        <v/>
      </c>
      <c r="M164" s="20" t="str">
        <f t="shared" si="16"/>
        <v/>
      </c>
      <c r="N164" s="22"/>
      <c r="O164" s="20">
        <f t="shared" si="17"/>
        <v>0</v>
      </c>
      <c r="P164" s="19"/>
      <c r="Q164" s="19"/>
      <c r="R164" s="19"/>
      <c r="S164" s="7"/>
    </row>
    <row r="165" spans="2:19" s="17" customFormat="1" x14ac:dyDescent="0.3">
      <c r="B165" s="19"/>
      <c r="C165" s="20"/>
      <c r="E165" s="2"/>
      <c r="F165" s="30"/>
      <c r="G165" s="20" t="str">
        <f>IF(D165="","",SUMIFS(Tbl_Registro_Insumo[cant_ent],Tbl_Registro_Insumo[proveedor],$D$7,Tbl_Registro_Insumo[descripcion_insumo],D165,Tbl_Registro_Insumo[id_solicitud],Devolucion_Registro!$D$9,Tbl_Registro_Insumo[Item],Devolucion_Registro!C165,Tbl_Registro_Insumo[Fecha_Corte],"&lt;"&amp;Devolucion_Registro!D$18)-SUMIFS(Tbl_Registro_Insumo[cant_dev],Tbl_Registro_Insumo[proveedor],$D$7,Tbl_Registro_Insumo[descripcion_insumo],D165,Tbl_Registro_Insumo[id_solicitud],Devolucion_Registro!$D$9,Tbl_Registro_Insumo[Item],Devolucion_Registro!C165,Tbl_Registro_Insumo[Fecha_Corte],"&lt;="&amp;Devolucion_Registro!D$18))</f>
        <v/>
      </c>
      <c r="H165" s="20" t="str">
        <f>IF(D165="","",SUMIFS(Tbl_Registro_Insumo[cant_ent],Tbl_Registro_Insumo[descripcion_insumo],D165)-SUMIFS(Tbl_Registro_Insumo[cant_dev],Tbl_Registro_Insumo[descripcion_insumo],D165))</f>
        <v/>
      </c>
      <c r="I165" s="20"/>
      <c r="J165" s="24" t="str">
        <f t="shared" si="14"/>
        <v/>
      </c>
      <c r="K165" s="20" t="str">
        <f t="shared" si="15"/>
        <v/>
      </c>
      <c r="L165" s="20" t="str">
        <f t="shared" si="13"/>
        <v/>
      </c>
      <c r="M165" s="20" t="str">
        <f t="shared" si="16"/>
        <v/>
      </c>
      <c r="N165" s="22"/>
      <c r="O165" s="20">
        <f t="shared" si="17"/>
        <v>0</v>
      </c>
      <c r="P165" s="19"/>
      <c r="Q165" s="19"/>
      <c r="R165" s="19"/>
      <c r="S165" s="7"/>
    </row>
    <row r="166" spans="2:19" s="17" customFormat="1" x14ac:dyDescent="0.3">
      <c r="B166" s="19"/>
      <c r="C166" s="20"/>
      <c r="E166" s="2"/>
      <c r="F166" s="30"/>
      <c r="G166" s="20" t="str">
        <f>IF(D166="","",SUMIFS(Tbl_Registro_Insumo[cant_ent],Tbl_Registro_Insumo[proveedor],$D$7,Tbl_Registro_Insumo[descripcion_insumo],D166,Tbl_Registro_Insumo[id_solicitud],Devolucion_Registro!$D$9,Tbl_Registro_Insumo[Item],Devolucion_Registro!C166,Tbl_Registro_Insumo[Fecha_Corte],"&lt;"&amp;Devolucion_Registro!D$18)-SUMIFS(Tbl_Registro_Insumo[cant_dev],Tbl_Registro_Insumo[proveedor],$D$7,Tbl_Registro_Insumo[descripcion_insumo],D166,Tbl_Registro_Insumo[id_solicitud],Devolucion_Registro!$D$9,Tbl_Registro_Insumo[Item],Devolucion_Registro!C166,Tbl_Registro_Insumo[Fecha_Corte],"&lt;="&amp;Devolucion_Registro!D$18))</f>
        <v/>
      </c>
      <c r="H166" s="20" t="str">
        <f>IF(D166="","",SUMIFS(Tbl_Registro_Insumo[cant_ent],Tbl_Registro_Insumo[descripcion_insumo],D166)-SUMIFS(Tbl_Registro_Insumo[cant_dev],Tbl_Registro_Insumo[descripcion_insumo],D166))</f>
        <v/>
      </c>
      <c r="I166" s="20"/>
      <c r="J166" s="24" t="str">
        <f t="shared" si="14"/>
        <v/>
      </c>
      <c r="K166" s="20" t="str">
        <f t="shared" si="15"/>
        <v/>
      </c>
      <c r="L166" s="20" t="str">
        <f t="shared" si="13"/>
        <v/>
      </c>
      <c r="M166" s="20" t="str">
        <f t="shared" si="16"/>
        <v/>
      </c>
      <c r="N166" s="22"/>
      <c r="O166" s="20">
        <f t="shared" si="17"/>
        <v>0</v>
      </c>
      <c r="P166" s="19"/>
      <c r="Q166" s="19"/>
      <c r="R166" s="19"/>
      <c r="S166" s="7"/>
    </row>
    <row r="167" spans="2:19" s="17" customFormat="1" x14ac:dyDescent="0.3">
      <c r="B167" s="19"/>
      <c r="C167" s="20"/>
      <c r="E167" s="2"/>
      <c r="F167" s="30"/>
      <c r="G167" s="20" t="str">
        <f>IF(D167="","",SUMIFS(Tbl_Registro_Insumo[cant_ent],Tbl_Registro_Insumo[proveedor],$D$7,Tbl_Registro_Insumo[descripcion_insumo],D167,Tbl_Registro_Insumo[id_solicitud],Devolucion_Registro!$D$9,Tbl_Registro_Insumo[Item],Devolucion_Registro!C167,Tbl_Registro_Insumo[Fecha_Corte],"&lt;"&amp;Devolucion_Registro!D$18)-SUMIFS(Tbl_Registro_Insumo[cant_dev],Tbl_Registro_Insumo[proveedor],$D$7,Tbl_Registro_Insumo[descripcion_insumo],D167,Tbl_Registro_Insumo[id_solicitud],Devolucion_Registro!$D$9,Tbl_Registro_Insumo[Item],Devolucion_Registro!C167,Tbl_Registro_Insumo[Fecha_Corte],"&lt;="&amp;Devolucion_Registro!D$18))</f>
        <v/>
      </c>
      <c r="H167" s="20" t="str">
        <f>IF(D167="","",SUMIFS(Tbl_Registro_Insumo[cant_ent],Tbl_Registro_Insumo[descripcion_insumo],D167)-SUMIFS(Tbl_Registro_Insumo[cant_dev],Tbl_Registro_Insumo[descripcion_insumo],D167))</f>
        <v/>
      </c>
      <c r="I167" s="20"/>
      <c r="J167" s="24" t="str">
        <f t="shared" si="14"/>
        <v/>
      </c>
      <c r="K167" s="20" t="str">
        <f t="shared" si="15"/>
        <v/>
      </c>
      <c r="L167" s="20" t="str">
        <f t="shared" si="13"/>
        <v/>
      </c>
      <c r="M167" s="20" t="str">
        <f t="shared" si="16"/>
        <v/>
      </c>
      <c r="N167" s="22"/>
      <c r="O167" s="20">
        <f t="shared" si="17"/>
        <v>0</v>
      </c>
      <c r="P167" s="19"/>
      <c r="Q167" s="19"/>
      <c r="R167" s="19"/>
      <c r="S167" s="7"/>
    </row>
    <row r="168" spans="2:19" s="17" customFormat="1" x14ac:dyDescent="0.3">
      <c r="B168" s="19"/>
      <c r="C168" s="20"/>
      <c r="E168" s="2"/>
      <c r="F168" s="30"/>
      <c r="G168" s="20" t="str">
        <f>IF(D168="","",SUMIFS(Tbl_Registro_Insumo[cant_ent],Tbl_Registro_Insumo[proveedor],$D$7,Tbl_Registro_Insumo[descripcion_insumo],D168,Tbl_Registro_Insumo[id_solicitud],Devolucion_Registro!$D$9,Tbl_Registro_Insumo[Item],Devolucion_Registro!C168,Tbl_Registro_Insumo[Fecha_Corte],"&lt;"&amp;Devolucion_Registro!D$18)-SUMIFS(Tbl_Registro_Insumo[cant_dev],Tbl_Registro_Insumo[proveedor],$D$7,Tbl_Registro_Insumo[descripcion_insumo],D168,Tbl_Registro_Insumo[id_solicitud],Devolucion_Registro!$D$9,Tbl_Registro_Insumo[Item],Devolucion_Registro!C168,Tbl_Registro_Insumo[Fecha_Corte],"&lt;="&amp;Devolucion_Registro!D$18))</f>
        <v/>
      </c>
      <c r="H168" s="20" t="str">
        <f>IF(D168="","",SUMIFS(Tbl_Registro_Insumo[cant_ent],Tbl_Registro_Insumo[descripcion_insumo],D168)-SUMIFS(Tbl_Registro_Insumo[cant_dev],Tbl_Registro_Insumo[descripcion_insumo],D168))</f>
        <v/>
      </c>
      <c r="I168" s="20"/>
      <c r="J168" s="24" t="str">
        <f t="shared" si="14"/>
        <v/>
      </c>
      <c r="K168" s="20" t="str">
        <f t="shared" si="15"/>
        <v/>
      </c>
      <c r="L168" s="20" t="str">
        <f t="shared" si="13"/>
        <v/>
      </c>
      <c r="M168" s="20" t="str">
        <f t="shared" si="16"/>
        <v/>
      </c>
      <c r="N168" s="22"/>
      <c r="O168" s="20">
        <f t="shared" si="17"/>
        <v>0</v>
      </c>
      <c r="P168" s="19"/>
      <c r="Q168" s="19"/>
      <c r="R168" s="19"/>
      <c r="S168" s="7"/>
    </row>
    <row r="169" spans="2:19" s="17" customFormat="1" x14ac:dyDescent="0.3">
      <c r="B169" s="19"/>
      <c r="C169" s="20"/>
      <c r="E169" s="2"/>
      <c r="F169" s="30"/>
      <c r="G169" s="20" t="str">
        <f>IF(D169="","",SUMIFS(Tbl_Registro_Insumo[cant_ent],Tbl_Registro_Insumo[proveedor],$D$7,Tbl_Registro_Insumo[descripcion_insumo],D169,Tbl_Registro_Insumo[id_solicitud],Devolucion_Registro!$D$9,Tbl_Registro_Insumo[Item],Devolucion_Registro!C169,Tbl_Registro_Insumo[Fecha_Corte],"&lt;"&amp;Devolucion_Registro!D$18)-SUMIFS(Tbl_Registro_Insumo[cant_dev],Tbl_Registro_Insumo[proveedor],$D$7,Tbl_Registro_Insumo[descripcion_insumo],D169,Tbl_Registro_Insumo[id_solicitud],Devolucion_Registro!$D$9,Tbl_Registro_Insumo[Item],Devolucion_Registro!C169,Tbl_Registro_Insumo[Fecha_Corte],"&lt;="&amp;Devolucion_Registro!D$18))</f>
        <v/>
      </c>
      <c r="H169" s="20" t="str">
        <f>IF(D169="","",SUMIFS(Tbl_Registro_Insumo[cant_ent],Tbl_Registro_Insumo[descripcion_insumo],D169)-SUMIFS(Tbl_Registro_Insumo[cant_dev],Tbl_Registro_Insumo[descripcion_insumo],D169))</f>
        <v/>
      </c>
      <c r="I169" s="20"/>
      <c r="J169" s="24" t="str">
        <f t="shared" si="14"/>
        <v/>
      </c>
      <c r="K169" s="20" t="str">
        <f t="shared" si="15"/>
        <v/>
      </c>
      <c r="L169" s="20" t="str">
        <f t="shared" si="13"/>
        <v/>
      </c>
      <c r="M169" s="20" t="str">
        <f t="shared" si="16"/>
        <v/>
      </c>
      <c r="N169" s="22"/>
      <c r="O169" s="20">
        <f t="shared" si="17"/>
        <v>0</v>
      </c>
      <c r="P169" s="19"/>
      <c r="Q169" s="19"/>
      <c r="R169" s="19"/>
      <c r="S169" s="7"/>
    </row>
    <row r="170" spans="2:19" s="17" customFormat="1" x14ac:dyDescent="0.3">
      <c r="B170" s="19"/>
      <c r="C170" s="20"/>
      <c r="E170" s="2"/>
      <c r="F170" s="30"/>
      <c r="G170" s="20" t="str">
        <f>IF(D170="","",SUMIFS(Tbl_Registro_Insumo[cant_ent],Tbl_Registro_Insumo[proveedor],$D$7,Tbl_Registro_Insumo[descripcion_insumo],D170,Tbl_Registro_Insumo[id_solicitud],Devolucion_Registro!$D$9,Tbl_Registro_Insumo[Item],Devolucion_Registro!C170,Tbl_Registro_Insumo[Fecha_Corte],"&lt;"&amp;Devolucion_Registro!D$18)-SUMIFS(Tbl_Registro_Insumo[cant_dev],Tbl_Registro_Insumo[proveedor],$D$7,Tbl_Registro_Insumo[descripcion_insumo],D170,Tbl_Registro_Insumo[id_solicitud],Devolucion_Registro!$D$9,Tbl_Registro_Insumo[Item],Devolucion_Registro!C170,Tbl_Registro_Insumo[Fecha_Corte],"&lt;="&amp;Devolucion_Registro!D$18))</f>
        <v/>
      </c>
      <c r="H170" s="20" t="str">
        <f>IF(D170="","",SUMIFS(Tbl_Registro_Insumo[cant_ent],Tbl_Registro_Insumo[descripcion_insumo],D170)-SUMIFS(Tbl_Registro_Insumo[cant_dev],Tbl_Registro_Insumo[descripcion_insumo],D170))</f>
        <v/>
      </c>
      <c r="I170" s="20"/>
      <c r="J170" s="24" t="str">
        <f t="shared" si="14"/>
        <v/>
      </c>
      <c r="K170" s="20" t="str">
        <f t="shared" si="15"/>
        <v/>
      </c>
      <c r="L170" s="20" t="str">
        <f t="shared" si="13"/>
        <v/>
      </c>
      <c r="M170" s="20" t="str">
        <f t="shared" si="16"/>
        <v/>
      </c>
      <c r="N170" s="22"/>
      <c r="O170" s="20">
        <f t="shared" si="17"/>
        <v>0</v>
      </c>
      <c r="P170" s="19"/>
      <c r="Q170" s="19"/>
      <c r="R170" s="19"/>
      <c r="S170" s="7"/>
    </row>
    <row r="171" spans="2:19" s="17" customFormat="1" x14ac:dyDescent="0.3">
      <c r="B171" s="19"/>
      <c r="C171" s="20"/>
      <c r="E171" s="2"/>
      <c r="F171" s="30"/>
      <c r="G171" s="20" t="str">
        <f>IF(D171="","",SUMIFS(Tbl_Registro_Insumo[cant_ent],Tbl_Registro_Insumo[proveedor],$D$7,Tbl_Registro_Insumo[descripcion_insumo],D171,Tbl_Registro_Insumo[id_solicitud],Devolucion_Registro!$D$9,Tbl_Registro_Insumo[Item],Devolucion_Registro!C171,Tbl_Registro_Insumo[Fecha_Corte],"&lt;"&amp;Devolucion_Registro!D$18)-SUMIFS(Tbl_Registro_Insumo[cant_dev],Tbl_Registro_Insumo[proveedor],$D$7,Tbl_Registro_Insumo[descripcion_insumo],D171,Tbl_Registro_Insumo[id_solicitud],Devolucion_Registro!$D$9,Tbl_Registro_Insumo[Item],Devolucion_Registro!C171,Tbl_Registro_Insumo[Fecha_Corte],"&lt;="&amp;Devolucion_Registro!D$18))</f>
        <v/>
      </c>
      <c r="H171" s="20" t="str">
        <f>IF(D171="","",SUMIFS(Tbl_Registro_Insumo[cant_ent],Tbl_Registro_Insumo[descripcion_insumo],D171)-SUMIFS(Tbl_Registro_Insumo[cant_dev],Tbl_Registro_Insumo[descripcion_insumo],D171))</f>
        <v/>
      </c>
      <c r="I171" s="20"/>
      <c r="J171" s="24" t="str">
        <f t="shared" si="14"/>
        <v/>
      </c>
      <c r="K171" s="20" t="str">
        <f t="shared" si="15"/>
        <v/>
      </c>
      <c r="L171" s="20" t="str">
        <f t="shared" si="13"/>
        <v/>
      </c>
      <c r="M171" s="20" t="str">
        <f t="shared" si="16"/>
        <v/>
      </c>
      <c r="N171" s="22"/>
      <c r="O171" s="20">
        <f t="shared" si="17"/>
        <v>0</v>
      </c>
      <c r="P171" s="19"/>
      <c r="Q171" s="19"/>
      <c r="R171" s="19"/>
      <c r="S171" s="7"/>
    </row>
    <row r="172" spans="2:19" s="17" customFormat="1" x14ac:dyDescent="0.3">
      <c r="B172" s="19"/>
      <c r="C172" s="20"/>
      <c r="E172" s="2"/>
      <c r="F172" s="30"/>
      <c r="G172" s="20" t="str">
        <f>IF(D172="","",SUMIFS(Tbl_Registro_Insumo[cant_ent],Tbl_Registro_Insumo[proveedor],$D$7,Tbl_Registro_Insumo[descripcion_insumo],D172,Tbl_Registro_Insumo[id_solicitud],Devolucion_Registro!$D$9,Tbl_Registro_Insumo[Item],Devolucion_Registro!C172,Tbl_Registro_Insumo[Fecha_Corte],"&lt;"&amp;Devolucion_Registro!D$18)-SUMIFS(Tbl_Registro_Insumo[cant_dev],Tbl_Registro_Insumo[proveedor],$D$7,Tbl_Registro_Insumo[descripcion_insumo],D172,Tbl_Registro_Insumo[id_solicitud],Devolucion_Registro!$D$9,Tbl_Registro_Insumo[Item],Devolucion_Registro!C172,Tbl_Registro_Insumo[Fecha_Corte],"&lt;="&amp;Devolucion_Registro!D$18))</f>
        <v/>
      </c>
      <c r="H172" s="20" t="str">
        <f>IF(D172="","",SUMIFS(Tbl_Registro_Insumo[cant_ent],Tbl_Registro_Insumo[descripcion_insumo],D172)-SUMIFS(Tbl_Registro_Insumo[cant_dev],Tbl_Registro_Insumo[descripcion_insumo],D172))</f>
        <v/>
      </c>
      <c r="I172" s="20"/>
      <c r="J172" s="24" t="str">
        <f t="shared" si="14"/>
        <v/>
      </c>
      <c r="K172" s="20" t="str">
        <f t="shared" si="15"/>
        <v/>
      </c>
      <c r="L172" s="20" t="str">
        <f t="shared" si="13"/>
        <v/>
      </c>
      <c r="M172" s="20" t="str">
        <f t="shared" si="16"/>
        <v/>
      </c>
      <c r="N172" s="22"/>
      <c r="O172" s="20">
        <f t="shared" si="17"/>
        <v>0</v>
      </c>
      <c r="P172" s="19"/>
      <c r="Q172" s="19"/>
      <c r="R172" s="19"/>
      <c r="S172" s="7"/>
    </row>
    <row r="173" spans="2:19" s="17" customFormat="1" x14ac:dyDescent="0.3">
      <c r="B173" s="19"/>
      <c r="C173" s="20"/>
      <c r="E173" s="2"/>
      <c r="F173" s="30"/>
      <c r="G173" s="20" t="str">
        <f>IF(D173="","",SUMIFS(Tbl_Registro_Insumo[cant_ent],Tbl_Registro_Insumo[proveedor],$D$7,Tbl_Registro_Insumo[descripcion_insumo],D173,Tbl_Registro_Insumo[id_solicitud],Devolucion_Registro!$D$9,Tbl_Registro_Insumo[Item],Devolucion_Registro!C173,Tbl_Registro_Insumo[Fecha_Corte],"&lt;"&amp;Devolucion_Registro!D$18)-SUMIFS(Tbl_Registro_Insumo[cant_dev],Tbl_Registro_Insumo[proveedor],$D$7,Tbl_Registro_Insumo[descripcion_insumo],D173,Tbl_Registro_Insumo[id_solicitud],Devolucion_Registro!$D$9,Tbl_Registro_Insumo[Item],Devolucion_Registro!C173,Tbl_Registro_Insumo[Fecha_Corte],"&lt;="&amp;Devolucion_Registro!D$18))</f>
        <v/>
      </c>
      <c r="H173" s="20" t="str">
        <f>IF(D173="","",SUMIFS(Tbl_Registro_Insumo[cant_ent],Tbl_Registro_Insumo[descripcion_insumo],D173)-SUMIFS(Tbl_Registro_Insumo[cant_dev],Tbl_Registro_Insumo[descripcion_insumo],D173))</f>
        <v/>
      </c>
      <c r="I173" s="20"/>
      <c r="J173" s="24" t="str">
        <f t="shared" si="14"/>
        <v/>
      </c>
      <c r="K173" s="20" t="str">
        <f t="shared" si="15"/>
        <v/>
      </c>
      <c r="L173" s="20" t="str">
        <f t="shared" si="13"/>
        <v/>
      </c>
      <c r="M173" s="20" t="str">
        <f t="shared" si="16"/>
        <v/>
      </c>
      <c r="N173" s="22"/>
      <c r="O173" s="20">
        <f t="shared" si="17"/>
        <v>0</v>
      </c>
      <c r="P173" s="19"/>
      <c r="Q173" s="19"/>
      <c r="R173" s="19"/>
      <c r="S173" s="7"/>
    </row>
    <row r="174" spans="2:19" s="133" customFormat="1" x14ac:dyDescent="0.3">
      <c r="C174" s="34"/>
      <c r="E174" s="34"/>
      <c r="F174" s="34"/>
      <c r="G174" s="34"/>
      <c r="H174" s="130"/>
      <c r="I174" s="130"/>
      <c r="J174" s="130"/>
      <c r="K174" s="130"/>
      <c r="L174" s="131"/>
      <c r="M174" s="132"/>
      <c r="N174" s="132"/>
      <c r="O174" s="131"/>
      <c r="P174" s="131"/>
      <c r="Q174" s="131"/>
      <c r="R174" s="131"/>
    </row>
  </sheetData>
  <sheetProtection algorithmName="SHA-512" hashValue="kd4n70BIvQUFsEop6/nrCWKfLRFk4YU7BHCTjqA0U+KsEBlViha84BoNK/eSCbXTvkW5SjlhQfPwaCeZZq6hbg==" saltValue="+5TaoSaLrxdLDfg+U3HjYg==" spinCount="100000" sheet="1" objects="1" scenarios="1" selectLockedCells="1"/>
  <conditionalFormatting sqref="D23:D42">
    <cfRule type="expression" dxfId="205" priority="14">
      <formula>$D23&lt;&gt;""</formula>
    </cfRule>
  </conditionalFormatting>
  <conditionalFormatting sqref="D7">
    <cfRule type="expression" dxfId="204" priority="9">
      <formula>D7&lt;&gt;""</formula>
    </cfRule>
  </conditionalFormatting>
  <conditionalFormatting sqref="D16:D18">
    <cfRule type="expression" dxfId="203" priority="6">
      <formula>D16&lt;&gt;""</formula>
    </cfRule>
  </conditionalFormatting>
  <conditionalFormatting sqref="D13">
    <cfRule type="expression" dxfId="202" priority="5">
      <formula>D13&lt;&gt;""</formula>
    </cfRule>
  </conditionalFormatting>
  <conditionalFormatting sqref="D9">
    <cfRule type="expression" dxfId="201" priority="3">
      <formula>$H$5+$F$9=0</formula>
    </cfRule>
    <cfRule type="expression" dxfId="200" priority="4">
      <formula>D9&lt;&gt;""</formula>
    </cfRule>
  </conditionalFormatting>
  <conditionalFormatting sqref="F23:F173">
    <cfRule type="expression" priority="35" stopIfTrue="1">
      <formula>$F23&lt;&gt;""</formula>
    </cfRule>
    <cfRule type="expression" dxfId="199" priority="36">
      <formula>$D23&lt;&gt;""</formula>
    </cfRule>
  </conditionalFormatting>
  <conditionalFormatting sqref="F23:F173">
    <cfRule type="expression" dxfId="198" priority="2">
      <formula>OR(G23&lt;F23,H23&lt;F23)</formula>
    </cfRule>
  </conditionalFormatting>
  <conditionalFormatting sqref="G16">
    <cfRule type="expression" dxfId="197" priority="1">
      <formula>G16&lt;&gt;""</formula>
    </cfRule>
  </conditionalFormatting>
  <dataValidations count="5">
    <dataValidation type="decimal" allowBlank="1" showInputMessage="1" showErrorMessage="1" sqref="E23:F173" xr:uid="{96B40518-D43E-4188-B744-66E63A37D174}">
      <formula1>0</formula1>
      <formula2>1000000</formula2>
    </dataValidation>
    <dataValidation type="list" allowBlank="1" showInputMessage="1" showErrorMessage="1" sqref="D9" xr:uid="{5297AC59-F201-4B0C-A2FD-B09D7CE9C060}">
      <formula1>$Y$23:$Y$40</formula1>
    </dataValidation>
    <dataValidation type="list" allowBlank="1" showInputMessage="1" showErrorMessage="1" sqref="D7" xr:uid="{AC0B45F1-FBA8-4625-9A22-96DF597FC337}">
      <formula1>$X$23:$X$68</formula1>
    </dataValidation>
    <dataValidation type="date" allowBlank="1" showInputMessage="1" showErrorMessage="1" sqref="H15:H19 D16:D18 G20 O11:O12" xr:uid="{32A414A6-37AD-406C-B30C-0CE0742BAA69}">
      <formula1>45658</formula1>
      <formula2>46387</formula2>
    </dataValidation>
    <dataValidation type="list" allowBlank="1" showInputMessage="1" showErrorMessage="1" sqref="G16" xr:uid="{4ABE203B-263C-432D-9385-0B30BCC2279F}">
      <formula1>$AE$23:$AE$46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CA5D202-64CF-43CB-9E97-50E0EC784E91}">
          <x14:formula1>
            <xm:f>BBDD_Aux_Equipos!$M$5:$M$5</xm:f>
          </x14:formula1>
          <xm:sqref>D23:D42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03E97-1F4E-4533-9073-CE286EBC960D}">
  <sheetPr codeName="Hoja10">
    <tabColor theme="8" tint="0.39997558519241921"/>
  </sheetPr>
  <dimension ref="A1:AA174"/>
  <sheetViews>
    <sheetView showGridLines="0" zoomScale="80" zoomScaleNormal="80" workbookViewId="0">
      <selection activeCell="D18" sqref="D18"/>
    </sheetView>
  </sheetViews>
  <sheetFormatPr baseColWidth="10" defaultRowHeight="14.4" x14ac:dyDescent="0.3"/>
  <cols>
    <col min="1" max="1" width="8.44140625" style="7" customWidth="1"/>
    <col min="2" max="2" width="13.33203125" style="7" customWidth="1"/>
    <col min="3" max="3" width="17.77734375" style="2" customWidth="1"/>
    <col min="4" max="4" width="51.109375" style="7" customWidth="1"/>
    <col min="5" max="5" width="14.5546875" style="2" customWidth="1"/>
    <col min="6" max="7" width="14" style="2" customWidth="1"/>
    <col min="8" max="8" width="14" style="17" customWidth="1"/>
    <col min="9" max="9" width="13.33203125" style="20" hidden="1" customWidth="1"/>
    <col min="10" max="10" width="5" style="17" hidden="1" customWidth="1"/>
    <col min="11" max="11" width="13.77734375" style="17" hidden="1" customWidth="1"/>
    <col min="12" max="12" width="6.33203125" style="19" hidden="1" customWidth="1"/>
    <col min="13" max="14" width="6.33203125" style="22" hidden="1" customWidth="1"/>
    <col min="15" max="15" width="6.33203125" style="19" hidden="1" customWidth="1"/>
    <col min="16" max="16" width="11.5546875" style="19" hidden="1" customWidth="1"/>
    <col min="17" max="18" width="11.5546875" style="19"/>
    <col min="19" max="23" width="11.5546875" style="7"/>
    <col min="24" max="26" width="11.5546875" style="7" hidden="1" customWidth="1"/>
    <col min="27" max="27" width="0" style="1" hidden="1" customWidth="1"/>
    <col min="28" max="16384" width="11.5546875" style="7"/>
  </cols>
  <sheetData>
    <row r="1" spans="2:18" ht="9.6" customHeight="1" x14ac:dyDescent="0.3"/>
    <row r="2" spans="2:18" ht="36" customHeight="1" collapsed="1" x14ac:dyDescent="0.3">
      <c r="C2" s="129" t="e" vm="1">
        <v>#VALUE!</v>
      </c>
      <c r="D2" s="1"/>
      <c r="H2" s="18"/>
      <c r="J2" s="18"/>
      <c r="K2" s="18"/>
      <c r="L2" s="18"/>
      <c r="N2" s="20">
        <f>+N15+N18+N22</f>
        <v>0</v>
      </c>
      <c r="O2" s="20">
        <f>+O6+O8+O9+O13+O15+O16+O17+O18</f>
        <v>2</v>
      </c>
      <c r="P2" s="20"/>
      <c r="Q2" s="20"/>
    </row>
    <row r="3" spans="2:18" ht="9" customHeight="1" x14ac:dyDescent="0.3">
      <c r="C3" s="129"/>
      <c r="D3" s="1"/>
      <c r="H3" s="18"/>
      <c r="J3" s="18"/>
      <c r="K3" s="18"/>
      <c r="L3" s="18"/>
      <c r="O3" s="18"/>
      <c r="P3" s="20"/>
      <c r="Q3" s="20"/>
    </row>
    <row r="4" spans="2:18" s="168" customFormat="1" ht="12.6" x14ac:dyDescent="0.3">
      <c r="C4" s="168" t="s">
        <v>2</v>
      </c>
      <c r="D4" s="173"/>
      <c r="E4" s="173"/>
      <c r="F4" s="174"/>
      <c r="G4" s="175"/>
      <c r="H4" s="174"/>
      <c r="I4" s="174"/>
      <c r="J4" s="175"/>
      <c r="K4" s="175"/>
      <c r="L4" s="175"/>
      <c r="M4" s="175"/>
      <c r="N4" s="175"/>
      <c r="O4" s="175"/>
      <c r="P4" s="176"/>
    </row>
    <row r="5" spans="2:18" s="180" customFormat="1" ht="7.8" customHeight="1" x14ac:dyDescent="0.3">
      <c r="D5" s="39"/>
      <c r="E5" s="39"/>
      <c r="F5" s="28"/>
      <c r="G5" s="181"/>
      <c r="H5" s="28"/>
      <c r="I5" s="28"/>
      <c r="J5" s="181"/>
      <c r="K5" s="181"/>
      <c r="L5" s="181"/>
      <c r="M5" s="181"/>
      <c r="N5" s="181"/>
      <c r="O5" s="181"/>
      <c r="P5" s="126"/>
    </row>
    <row r="6" spans="2:18" ht="24" customHeight="1" x14ac:dyDescent="0.3">
      <c r="C6" s="5" t="s">
        <v>3</v>
      </c>
      <c r="D6" s="55"/>
      <c r="O6" s="20">
        <f>IF(D6="",0,1)</f>
        <v>0</v>
      </c>
    </row>
    <row r="7" spans="2:18" ht="9.6" customHeight="1" x14ac:dyDescent="0.3">
      <c r="C7" s="7"/>
      <c r="E7" s="7"/>
      <c r="F7" s="7"/>
      <c r="G7" s="7"/>
      <c r="H7" s="7"/>
      <c r="I7" s="2"/>
      <c r="J7" s="7"/>
      <c r="K7" s="7"/>
      <c r="O7" s="20"/>
    </row>
    <row r="8" spans="2:18" ht="24" customHeight="1" x14ac:dyDescent="0.3">
      <c r="C8" s="47" t="s">
        <v>63</v>
      </c>
      <c r="D8" s="55"/>
      <c r="E8" s="20"/>
      <c r="F8" s="214">
        <f>IF(D8="",0,IF(COUNTIF(Y:Y,D8)=0,0,1))</f>
        <v>0</v>
      </c>
      <c r="O8" s="20">
        <f>IF(D8="",0,IF(F8=0,0,1))</f>
        <v>0</v>
      </c>
    </row>
    <row r="9" spans="2:18" ht="23.4" customHeight="1" x14ac:dyDescent="0.3">
      <c r="B9" s="16">
        <f>+BBDD_RegistroEquipo!C3</f>
        <v>1</v>
      </c>
      <c r="C9" s="47" t="s">
        <v>25</v>
      </c>
      <c r="D9" s="55"/>
      <c r="F9" s="214">
        <f>IF(D9="",0,IF(COUNTIF(Z:Z,D9)=0,0,1))</f>
        <v>0</v>
      </c>
      <c r="O9" s="20">
        <f>IF((P9+P13)=1,1,0)</f>
        <v>0</v>
      </c>
      <c r="P9" s="20">
        <f>IF(D9="",0,IF(F9=0,0,1))</f>
        <v>0</v>
      </c>
    </row>
    <row r="10" spans="2:18" ht="7.2" customHeight="1" x14ac:dyDescent="0.3">
      <c r="C10" s="7"/>
      <c r="E10" s="20"/>
      <c r="F10" s="20"/>
      <c r="G10" s="17"/>
      <c r="O10" s="181"/>
      <c r="Q10" s="7"/>
      <c r="R10" s="7"/>
    </row>
    <row r="11" spans="2:18" s="168" customFormat="1" ht="12.6" x14ac:dyDescent="0.3">
      <c r="C11" s="168" t="s">
        <v>97</v>
      </c>
      <c r="D11" s="173"/>
      <c r="E11" s="173"/>
      <c r="F11" s="174"/>
      <c r="G11" s="175"/>
      <c r="H11" s="174"/>
      <c r="I11" s="174"/>
      <c r="J11" s="175"/>
      <c r="K11" s="175"/>
      <c r="L11" s="175"/>
      <c r="M11" s="175"/>
      <c r="N11" s="175"/>
      <c r="O11" s="175"/>
    </row>
    <row r="12" spans="2:18" ht="7.2" customHeight="1" x14ac:dyDescent="0.3">
      <c r="C12" s="7"/>
      <c r="E12" s="20"/>
      <c r="F12" s="20"/>
      <c r="G12" s="17"/>
      <c r="O12" s="181"/>
      <c r="Q12" s="7"/>
      <c r="R12" s="7"/>
    </row>
    <row r="13" spans="2:18" ht="24" customHeight="1" x14ac:dyDescent="0.3">
      <c r="C13" s="5" t="s">
        <v>4</v>
      </c>
      <c r="D13" s="55"/>
      <c r="F13" s="214">
        <f>IF(D13="",0,IF(COUNTIF(AA:AA,D13)=0,0,1))</f>
        <v>0</v>
      </c>
      <c r="O13" s="20">
        <f>IF((P9+P13)=1,1,0)</f>
        <v>0</v>
      </c>
      <c r="P13" s="20">
        <f>IF(D13="",0,IF(F13=0,0,1))</f>
        <v>0</v>
      </c>
    </row>
    <row r="14" spans="2:18" ht="8.4" customHeight="1" x14ac:dyDescent="0.3">
      <c r="C14" s="3"/>
      <c r="N14" s="20"/>
      <c r="O14" s="20"/>
    </row>
    <row r="15" spans="2:18" ht="24" customHeight="1" x14ac:dyDescent="0.3">
      <c r="C15" s="5" t="s">
        <v>6</v>
      </c>
      <c r="D15" s="255"/>
      <c r="E15" s="219" t="str">
        <f>IF(D13="",IFERROR(VLOOKUP(D9,Tbl_Registro_Insumo[[cod_registro]:[cant_dev]],11,FALSE),"num_remision no valido"),IFERROR(VLOOKUP(D13,Tbl_Registro_Insumo[[n_remision]:[cant_dev]],5,FALSE),"num_remision no valido"))</f>
        <v>num_remision no valido</v>
      </c>
      <c r="F15" s="254" t="str">
        <f>IF(D15="",E15,IF(D15=E15,E15,D15))</f>
        <v>num_remision no valido</v>
      </c>
      <c r="G15" s="32"/>
      <c r="H15" s="23"/>
      <c r="N15" s="20">
        <f>IF(E15=F15,0,1)</f>
        <v>0</v>
      </c>
      <c r="O15" s="20">
        <f>IF(D15="",0,1)</f>
        <v>0</v>
      </c>
    </row>
    <row r="16" spans="2:18" ht="24" customHeight="1" x14ac:dyDescent="0.3">
      <c r="C16" s="5" t="s">
        <v>5</v>
      </c>
      <c r="D16" s="219" t="str">
        <f>IF(D13="",IFERROR(VLOOKUP(D9,Tbl_Registro_Insumo[[cod_registro]:[concepto1]],9,FALSE),"num_remision no valido"),IFERROR(VLOOKUP(D13,Tbl_Registro_Insumo[[n_remision]:[concepto1]],3,FALSE),"num_remision no valido"))</f>
        <v>num_remision no valido</v>
      </c>
      <c r="E16" s="32"/>
      <c r="F16" s="36"/>
      <c r="G16" s="32"/>
      <c r="H16" s="23"/>
      <c r="O16" s="20">
        <f>IF(D16="",0,1)</f>
        <v>1</v>
      </c>
    </row>
    <row r="17" spans="1:27" ht="24" customHeight="1" x14ac:dyDescent="0.3">
      <c r="C17" s="5" t="s">
        <v>123</v>
      </c>
      <c r="D17" s="219" t="str">
        <f>IF(D13="",IFERROR(VLOOKUP(D9,Tbl_Registro_Insumo[[cod_registro]:[cant_dev]],12,FALSE),"num_remision no valido"),IFERROR(VLOOKUP(D13,Tbl_Registro_Insumo[[n_remision]:[cant_dev]],6,FALSE),"num_remision no valido"))</f>
        <v>num_remision no valido</v>
      </c>
      <c r="E17" s="32"/>
      <c r="F17" s="36"/>
      <c r="G17" s="32"/>
      <c r="H17" s="23"/>
      <c r="O17" s="20">
        <f>IF(D17="",0,1)</f>
        <v>1</v>
      </c>
    </row>
    <row r="18" spans="1:27" ht="24" customHeight="1" x14ac:dyDescent="0.3">
      <c r="C18" s="5" t="s">
        <v>86</v>
      </c>
      <c r="D18" s="255"/>
      <c r="E18" s="219" t="str">
        <f>IF(D13="",IFERROR(VLOOKUP(D9,Tbl_Registro_Insumo[[cod_registro]:[cant_dev]],13,FALSE),"num_remision no valido"),IFERROR(VLOOKUP(D13,Tbl_Registro_Insumo[[n_remision]:[cant_dev]],7,FALSE),"num_remision no valido"))</f>
        <v>num_remision no valido</v>
      </c>
      <c r="F18" s="254" t="str">
        <f>IF(D18="",E18,IF(D18=E18,E18,D18))</f>
        <v>num_remision no valido</v>
      </c>
      <c r="G18" s="32"/>
      <c r="H18" s="23"/>
      <c r="N18" s="20">
        <f>IF(E18=F18,0,1)</f>
        <v>0</v>
      </c>
      <c r="O18" s="20">
        <f>IF(D18="",0,1)</f>
        <v>0</v>
      </c>
    </row>
    <row r="19" spans="1:27" x14ac:dyDescent="0.3">
      <c r="C19" s="3"/>
      <c r="E19" s="32"/>
      <c r="F19" s="32"/>
      <c r="G19" s="32"/>
      <c r="H19" s="23"/>
      <c r="O19" s="181"/>
    </row>
    <row r="20" spans="1:27" s="168" customFormat="1" ht="12.6" x14ac:dyDescent="0.3">
      <c r="C20" s="168" t="s">
        <v>98</v>
      </c>
      <c r="D20" s="173"/>
      <c r="E20" s="173"/>
      <c r="F20" s="174"/>
      <c r="G20" s="175"/>
      <c r="H20" s="174"/>
      <c r="I20" s="174"/>
      <c r="J20" s="175"/>
      <c r="K20" s="175"/>
      <c r="L20" s="175"/>
      <c r="M20" s="175"/>
      <c r="N20" s="175"/>
      <c r="O20" s="175"/>
    </row>
    <row r="21" spans="1:27" ht="8.4" customHeight="1" x14ac:dyDescent="0.3">
      <c r="O21" s="20"/>
      <c r="T21" s="48"/>
      <c r="U21" s="87"/>
    </row>
    <row r="22" spans="1:27" s="14" customFormat="1" ht="24" customHeight="1" x14ac:dyDescent="0.3">
      <c r="B22" s="220" t="s">
        <v>71</v>
      </c>
      <c r="C22" s="220" t="s">
        <v>68</v>
      </c>
      <c r="D22" s="10" t="s">
        <v>0</v>
      </c>
      <c r="E22" s="11" t="s">
        <v>1</v>
      </c>
      <c r="F22" s="11" t="s">
        <v>124</v>
      </c>
      <c r="G22" s="11" t="s">
        <v>45</v>
      </c>
      <c r="H22" s="11" t="s">
        <v>46</v>
      </c>
      <c r="I22" s="20"/>
      <c r="J22" s="17"/>
      <c r="K22" s="20" t="s">
        <v>16</v>
      </c>
      <c r="L22" s="19" t="s">
        <v>17</v>
      </c>
      <c r="M22" s="19" t="s">
        <v>18</v>
      </c>
      <c r="N22" s="21">
        <f>IF(SUM(N23:N173)&gt;0,1,0)</f>
        <v>0</v>
      </c>
      <c r="O22" s="21">
        <f>SUM(O23:O173)</f>
        <v>0</v>
      </c>
      <c r="P22" s="19"/>
      <c r="Q22" s="21"/>
      <c r="R22" s="21"/>
      <c r="T22" s="7"/>
      <c r="AA22" s="243"/>
    </row>
    <row r="23" spans="1:27" ht="18.600000000000001" customHeight="1" x14ac:dyDescent="0.2">
      <c r="A23" s="19" t="str" cm="1">
        <f t="array" ref="A23">IF(OR(D6="",D8=""),"",IF(D9="",IFERROR(_xlfn.CHOOSECOLS(_xlfn._xlws.FILTER(Tbl_Registro_Insumo[[id_registro]:[Id_Registro_unico]],(Tbl_Registro_Insumo[proveedor]=Editar_Registro!D6)*(Tbl_Registro_Insumo[id_solicitud]=Editar_Registro!D8)*(Tbl_Registro_Insumo[n_remision]=Editar_Registro!D13)),20,6,5,7,17),"ERROR"),IFERROR(_xlfn.CHOOSECOLS(_xlfn._xlws.FILTER(Tbl_Registro_Insumo[[id_registro]:[Id_Registro_unico]],(Tbl_Registro_Insumo[proveedor]=Editar_Registro!D6)*(Tbl_Registro_Insumo[id_solicitud]=Editar_Registro!D8)*(Tbl_Registro_Insumo[cod_registro]=D9)),20,6,5,7,17),"")))</f>
        <v/>
      </c>
      <c r="B23" s="19"/>
      <c r="C23" s="20"/>
      <c r="D23" s="19"/>
      <c r="E23" s="20"/>
      <c r="F23" s="30"/>
      <c r="G23" s="20" t="str">
        <f>IF(D23="","",IF($D$16="DEVOLUCION",E23,-E23)+IF(D23="","",SUMIFS(Tbl_Registro_Insumo[cant_ent],Tbl_Registro_Insumo[proveedor],$D$6,Tbl_Registro_Insumo[descripcion_insumo],D23,Tbl_Registro_Insumo[id_solicitud],Editar_Registro!$D$8,Tbl_Registro_Insumo[Item],Editar_Registro!C23,Tbl_Registro_Insumo[Fecha_Corte],"&lt;"&amp;Editar_Registro!F$18)-SUMIFS(Tbl_Registro_Insumo[cant_dev],Tbl_Registro_Insumo[proveedor],$D$6,Tbl_Registro_Insumo[descripcion_insumo],D23,Tbl_Registro_Insumo[id_solicitud],Editar_Registro!$D$8,Tbl_Registro_Insumo[Item],Editar_Registro!C23,Tbl_Registro_Insumo[Fecha_Corte],"&lt;="&amp;Editar_Registro!F$18)))</f>
        <v/>
      </c>
      <c r="H23" s="20" t="str">
        <f>IF(D23="","",SUMIFS(Tbl_Registro_Insumo[cant_ent],Tbl_Registro_Insumo[descripcion_insumo],D23)-SUMIFS(Tbl_Registro_Insumo[cant_dev],Tbl_Registro_Insumo[descripcion_insumo],D23))</f>
        <v/>
      </c>
      <c r="I23" s="20">
        <f>IF(F23="",E23,F23)</f>
        <v>0</v>
      </c>
      <c r="J23" s="24" t="str">
        <f>IF(D23="","",$C$9)</f>
        <v/>
      </c>
      <c r="K23" s="20" t="str">
        <f>IF(D23="","",MONTH($D$18)&amp;"-"&amp;YEAR($D$18))</f>
        <v/>
      </c>
      <c r="L23" s="20" t="str">
        <f t="shared" ref="L23:L54" si="0">IF(OR(B23="",$D$18="",$D$15=""),"",IF(D$16="ENTRADA",IF(F23="",E23,F23),0))</f>
        <v/>
      </c>
      <c r="M23" s="20" t="str">
        <f t="shared" ref="M23:M54" si="1">IF(OR(B23="",$D$18="",$D$15=""),"",IF(D$16="DEVOLUCION",IF(F23="",E23,F23),0))</f>
        <v/>
      </c>
      <c r="N23" s="20" t="str">
        <f>IF(B23="","",IF(F23="",0,IF(AND($D$16="DEVOLUCION",F23&gt;G23),0,1)))</f>
        <v/>
      </c>
      <c r="O23" s="20" t="str">
        <f>IF(B23="","",IF(F23="",0,IF(AND($D$16="DEVOLUCION",F23&gt;G23),0,1)))</f>
        <v/>
      </c>
      <c r="X23" s="48" cm="1">
        <f t="array" ref="X23">_xlfn._xlws.SORT(_xlfn.UNIQUE(Tbl_Proveedor_NContratoOrdenTrabajo[Proveedor],FALSE))</f>
        <v>0</v>
      </c>
      <c r="Y23" s="87" cm="1">
        <f t="array" ref="Y23">_xlfn._xlws.FILTER(Tbl_Proveedor_NContratoOrdenTrabajo[N_Contrato],Tbl_Proveedor_NContratoOrdenTrabajo[Proveedor]=D6)</f>
        <v>0</v>
      </c>
      <c r="Z23" s="7" t="str" cm="1">
        <f t="array" ref="Z23">IF(D13="", _xlfn.UNIQUE(_xlfn._xlws.FILTER(Tbl_Registro_Insumo[cod_registro], (Tbl_Registro_Insumo[proveedor]=D6)*(Tbl_Registro_Insumo[id_solicitud]=Editar_Registro!D8))), "")</f>
        <v>0-0-0</v>
      </c>
      <c r="AA23" s="1" cm="1">
        <f t="array" ref="AA23">IF(D9="",_xlfn.UNIQUE(_xlfn._xlws.FILTER(Tbl_Registro_Insumo[n_remision],(Tbl_Registro_Insumo[proveedor]=D6)*(Tbl_Registro_Insumo[id_solicitud]=Editar_Registro!D8))),"")</f>
        <v>0</v>
      </c>
    </row>
    <row r="24" spans="1:27" ht="18.600000000000001" customHeight="1" x14ac:dyDescent="0.2">
      <c r="B24" s="19"/>
      <c r="C24" s="20"/>
      <c r="D24" s="19"/>
      <c r="E24" s="20"/>
      <c r="F24" s="30"/>
      <c r="G24" s="20" t="str">
        <f>IF(D24="","",IF($D$16="DEVOLUCION",E24,-E24)+IF(D24="","",SUMIFS(Tbl_Registro_Insumo[cant_ent],Tbl_Registro_Insumo[proveedor],$D$6,Tbl_Registro_Insumo[descripcion_insumo],D24,Tbl_Registro_Insumo[id_solicitud],Editar_Registro!$D$8,Tbl_Registro_Insumo[Item],Editar_Registro!C24,Tbl_Registro_Insumo[Fecha_Corte],"&lt;"&amp;Editar_Registro!F$18)-SUMIFS(Tbl_Registro_Insumo[cant_dev],Tbl_Registro_Insumo[proveedor],$D$6,Tbl_Registro_Insumo[descripcion_insumo],D24,Tbl_Registro_Insumo[id_solicitud],Editar_Registro!$D$8,Tbl_Registro_Insumo[Item],Editar_Registro!C24,Tbl_Registro_Insumo[Fecha_Corte],"&lt;="&amp;Editar_Registro!F$18)))</f>
        <v/>
      </c>
      <c r="H24" s="20" t="str">
        <f>IF(D24="","",SUMIFS(Tbl_Registro_Insumo[cant_ent],Tbl_Registro_Insumo[descripcion_insumo],D24)-SUMIFS(Tbl_Registro_Insumo[cant_dev],Tbl_Registro_Insumo[descripcion_insumo],D24))</f>
        <v/>
      </c>
      <c r="I24" s="20">
        <f t="shared" ref="I24:I87" si="2">IF(F24="",E24,F24)</f>
        <v>0</v>
      </c>
      <c r="J24" s="24" t="str">
        <f t="shared" ref="J24:J54" si="3">IF(D24="","",$C$9)</f>
        <v/>
      </c>
      <c r="K24" s="20" t="str">
        <f t="shared" ref="K24:K86" si="4">IF(D24="","",MONTH($D$18)&amp;"-"&amp;YEAR($D$18))</f>
        <v/>
      </c>
      <c r="L24" s="20" t="str">
        <f t="shared" si="0"/>
        <v/>
      </c>
      <c r="M24" s="20" t="str">
        <f t="shared" si="1"/>
        <v/>
      </c>
      <c r="N24" s="20" t="str">
        <f t="shared" ref="N24:N87" si="5">IF(B24="","",IF(F24="",0,IF(AND($D$16="DEVOLUCION",F24&gt;G24),0,1)))</f>
        <v/>
      </c>
      <c r="O24" s="20" t="str">
        <f t="shared" ref="O24:O87" si="6">IF(B24="","",IF(F24="",0,IF(AND($D$16="DEVOLUCION",F24&gt;G24),0,1)))</f>
        <v/>
      </c>
      <c r="X24" s="92"/>
      <c r="Y24" s="87"/>
    </row>
    <row r="25" spans="1:27" ht="18.600000000000001" customHeight="1" x14ac:dyDescent="0.2">
      <c r="B25" s="19"/>
      <c r="C25" s="20"/>
      <c r="D25" s="19"/>
      <c r="E25" s="20"/>
      <c r="F25" s="30"/>
      <c r="G25" s="20" t="str">
        <f>IF(D25="","",IF($D$16="DEVOLUCION",E25,-E25)+IF(D25="","",SUMIFS(Tbl_Registro_Insumo[cant_ent],Tbl_Registro_Insumo[proveedor],$D$6,Tbl_Registro_Insumo[descripcion_insumo],D25,Tbl_Registro_Insumo[id_solicitud],Editar_Registro!$D$8,Tbl_Registro_Insumo[Item],Editar_Registro!C25,Tbl_Registro_Insumo[Fecha_Corte],"&lt;"&amp;Editar_Registro!F$18)-SUMIFS(Tbl_Registro_Insumo[cant_dev],Tbl_Registro_Insumo[proveedor],$D$6,Tbl_Registro_Insumo[descripcion_insumo],D25,Tbl_Registro_Insumo[id_solicitud],Editar_Registro!$D$8,Tbl_Registro_Insumo[Item],Editar_Registro!C25,Tbl_Registro_Insumo[Fecha_Corte],"&lt;="&amp;Editar_Registro!F$18)))</f>
        <v/>
      </c>
      <c r="H25" s="20" t="str">
        <f>IF(D25="","",SUMIFS(Tbl_Registro_Insumo[cant_ent],Tbl_Registro_Insumo[descripcion_insumo],D25)-SUMIFS(Tbl_Registro_Insumo[cant_dev],Tbl_Registro_Insumo[descripcion_insumo],D25))</f>
        <v/>
      </c>
      <c r="I25" s="20">
        <f t="shared" si="2"/>
        <v>0</v>
      </c>
      <c r="J25" s="24" t="str">
        <f t="shared" si="3"/>
        <v/>
      </c>
      <c r="K25" s="20" t="str">
        <f t="shared" si="4"/>
        <v/>
      </c>
      <c r="L25" s="20" t="str">
        <f t="shared" si="0"/>
        <v/>
      </c>
      <c r="M25" s="20" t="str">
        <f t="shared" si="1"/>
        <v/>
      </c>
      <c r="N25" s="20" t="str">
        <f t="shared" si="5"/>
        <v/>
      </c>
      <c r="O25" s="20" t="str">
        <f t="shared" si="6"/>
        <v/>
      </c>
      <c r="X25" s="92"/>
      <c r="Y25" s="87"/>
    </row>
    <row r="26" spans="1:27" ht="18.600000000000001" customHeight="1" x14ac:dyDescent="0.2">
      <c r="B26" s="19"/>
      <c r="C26" s="20"/>
      <c r="D26" s="19"/>
      <c r="E26" s="20"/>
      <c r="F26" s="30"/>
      <c r="G26" s="20" t="str">
        <f>IF(D26="","",IF($D$16="DEVOLUCION",E26,-E26)+IF(D26="","",SUMIFS(Tbl_Registro_Insumo[cant_ent],Tbl_Registro_Insumo[proveedor],$D$6,Tbl_Registro_Insumo[descripcion_insumo],D26,Tbl_Registro_Insumo[id_solicitud],Editar_Registro!$D$8,Tbl_Registro_Insumo[Item],Editar_Registro!C26,Tbl_Registro_Insumo[Fecha_Corte],"&lt;"&amp;Editar_Registro!F$18)-SUMIFS(Tbl_Registro_Insumo[cant_dev],Tbl_Registro_Insumo[proveedor],$D$6,Tbl_Registro_Insumo[descripcion_insumo],D26,Tbl_Registro_Insumo[id_solicitud],Editar_Registro!$D$8,Tbl_Registro_Insumo[Item],Editar_Registro!C26,Tbl_Registro_Insumo[Fecha_Corte],"&lt;="&amp;Editar_Registro!F$18)))</f>
        <v/>
      </c>
      <c r="H26" s="20" t="str">
        <f>IF(D26="","",SUMIFS(Tbl_Registro_Insumo[cant_ent],Tbl_Registro_Insumo[descripcion_insumo],D26)-SUMIFS(Tbl_Registro_Insumo[cant_dev],Tbl_Registro_Insumo[descripcion_insumo],D26))</f>
        <v/>
      </c>
      <c r="I26" s="20">
        <f t="shared" si="2"/>
        <v>0</v>
      </c>
      <c r="J26" s="24" t="str">
        <f t="shared" si="3"/>
        <v/>
      </c>
      <c r="K26" s="20" t="str">
        <f t="shared" si="4"/>
        <v/>
      </c>
      <c r="L26" s="20" t="str">
        <f t="shared" si="0"/>
        <v/>
      </c>
      <c r="M26" s="20" t="str">
        <f t="shared" si="1"/>
        <v/>
      </c>
      <c r="N26" s="20" t="str">
        <f t="shared" si="5"/>
        <v/>
      </c>
      <c r="O26" s="20" t="str">
        <f t="shared" si="6"/>
        <v/>
      </c>
      <c r="X26" s="92"/>
      <c r="Y26" s="87"/>
    </row>
    <row r="27" spans="1:27" ht="18.600000000000001" customHeight="1" x14ac:dyDescent="0.2">
      <c r="B27" s="19"/>
      <c r="C27" s="20"/>
      <c r="D27" s="19"/>
      <c r="E27" s="20"/>
      <c r="F27" s="30"/>
      <c r="G27" s="20" t="str">
        <f>IF(D27="","",IF($D$16="DEVOLUCION",E27,-E27)+IF(D27="","",SUMIFS(Tbl_Registro_Insumo[cant_ent],Tbl_Registro_Insumo[proveedor],$D$6,Tbl_Registro_Insumo[descripcion_insumo],D27,Tbl_Registro_Insumo[id_solicitud],Editar_Registro!$D$8,Tbl_Registro_Insumo[Item],Editar_Registro!C27,Tbl_Registro_Insumo[Fecha_Corte],"&lt;"&amp;Editar_Registro!F$18)-SUMIFS(Tbl_Registro_Insumo[cant_dev],Tbl_Registro_Insumo[proveedor],$D$6,Tbl_Registro_Insumo[descripcion_insumo],D27,Tbl_Registro_Insumo[id_solicitud],Editar_Registro!$D$8,Tbl_Registro_Insumo[Item],Editar_Registro!C27,Tbl_Registro_Insumo[Fecha_Corte],"&lt;="&amp;Editar_Registro!F$18)))</f>
        <v/>
      </c>
      <c r="H27" s="20" t="str">
        <f>IF(D27="","",SUMIFS(Tbl_Registro_Insumo[cant_ent],Tbl_Registro_Insumo[descripcion_insumo],D27)-SUMIFS(Tbl_Registro_Insumo[cant_dev],Tbl_Registro_Insumo[descripcion_insumo],D27))</f>
        <v/>
      </c>
      <c r="I27" s="20">
        <f t="shared" si="2"/>
        <v>0</v>
      </c>
      <c r="J27" s="24" t="str">
        <f t="shared" si="3"/>
        <v/>
      </c>
      <c r="K27" s="20" t="str">
        <f t="shared" si="4"/>
        <v/>
      </c>
      <c r="L27" s="20" t="str">
        <f t="shared" si="0"/>
        <v/>
      </c>
      <c r="M27" s="20" t="str">
        <f t="shared" si="1"/>
        <v/>
      </c>
      <c r="N27" s="20" t="str">
        <f t="shared" si="5"/>
        <v/>
      </c>
      <c r="O27" s="20" t="str">
        <f t="shared" si="6"/>
        <v/>
      </c>
      <c r="X27" s="92"/>
      <c r="Y27" s="87"/>
    </row>
    <row r="28" spans="1:27" ht="18.600000000000001" customHeight="1" x14ac:dyDescent="0.2">
      <c r="B28" s="19"/>
      <c r="C28" s="20"/>
      <c r="D28" s="19"/>
      <c r="E28" s="20"/>
      <c r="F28" s="30"/>
      <c r="G28" s="20" t="str">
        <f>IF(D28="","",IF($D$16="DEVOLUCION",E28,-E28)+IF(D28="","",SUMIFS(Tbl_Registro_Insumo[cant_ent],Tbl_Registro_Insumo[proveedor],$D$6,Tbl_Registro_Insumo[descripcion_insumo],D28,Tbl_Registro_Insumo[id_solicitud],Editar_Registro!$D$8,Tbl_Registro_Insumo[Item],Editar_Registro!C28,Tbl_Registro_Insumo[Fecha_Corte],"&lt;"&amp;Editar_Registro!F$18)-SUMIFS(Tbl_Registro_Insumo[cant_dev],Tbl_Registro_Insumo[proveedor],$D$6,Tbl_Registro_Insumo[descripcion_insumo],D28,Tbl_Registro_Insumo[id_solicitud],Editar_Registro!$D$8,Tbl_Registro_Insumo[Item],Editar_Registro!C28,Tbl_Registro_Insumo[Fecha_Corte],"&lt;="&amp;Editar_Registro!F$18)))</f>
        <v/>
      </c>
      <c r="H28" s="20" t="str">
        <f>IF(D28="","",SUMIFS(Tbl_Registro_Insumo[cant_ent],Tbl_Registro_Insumo[descripcion_insumo],D28)-SUMIFS(Tbl_Registro_Insumo[cant_dev],Tbl_Registro_Insumo[descripcion_insumo],D28))</f>
        <v/>
      </c>
      <c r="I28" s="20">
        <f t="shared" si="2"/>
        <v>0</v>
      </c>
      <c r="J28" s="24" t="str">
        <f t="shared" si="3"/>
        <v/>
      </c>
      <c r="K28" s="20" t="str">
        <f t="shared" si="4"/>
        <v/>
      </c>
      <c r="L28" s="20" t="str">
        <f t="shared" si="0"/>
        <v/>
      </c>
      <c r="M28" s="20" t="str">
        <f t="shared" si="1"/>
        <v/>
      </c>
      <c r="N28" s="20" t="str">
        <f t="shared" si="5"/>
        <v/>
      </c>
      <c r="O28" s="20" t="str">
        <f t="shared" si="6"/>
        <v/>
      </c>
      <c r="X28" s="92"/>
      <c r="Y28" s="87"/>
    </row>
    <row r="29" spans="1:27" ht="18.600000000000001" customHeight="1" x14ac:dyDescent="0.2">
      <c r="B29" s="19"/>
      <c r="C29" s="20"/>
      <c r="D29" s="19"/>
      <c r="E29" s="20"/>
      <c r="F29" s="30"/>
      <c r="G29" s="20" t="str">
        <f>IF(D29="","",IF($D$16="DEVOLUCION",E29,-E29)+IF(D29="","",SUMIFS(Tbl_Registro_Insumo[cant_ent],Tbl_Registro_Insumo[proveedor],$D$6,Tbl_Registro_Insumo[descripcion_insumo],D29,Tbl_Registro_Insumo[id_solicitud],Editar_Registro!$D$8,Tbl_Registro_Insumo[Item],Editar_Registro!C29,Tbl_Registro_Insumo[Fecha_Corte],"&lt;"&amp;Editar_Registro!F$18)-SUMIFS(Tbl_Registro_Insumo[cant_dev],Tbl_Registro_Insumo[proveedor],$D$6,Tbl_Registro_Insumo[descripcion_insumo],D29,Tbl_Registro_Insumo[id_solicitud],Editar_Registro!$D$8,Tbl_Registro_Insumo[Item],Editar_Registro!C29,Tbl_Registro_Insumo[Fecha_Corte],"&lt;="&amp;Editar_Registro!F$18)))</f>
        <v/>
      </c>
      <c r="H29" s="20" t="str">
        <f>IF(D29="","",SUMIFS(Tbl_Registro_Insumo[cant_ent],Tbl_Registro_Insumo[descripcion_insumo],D29)-SUMIFS(Tbl_Registro_Insumo[cant_dev],Tbl_Registro_Insumo[descripcion_insumo],D29))</f>
        <v/>
      </c>
      <c r="I29" s="20">
        <f t="shared" si="2"/>
        <v>0</v>
      </c>
      <c r="J29" s="24" t="str">
        <f t="shared" si="3"/>
        <v/>
      </c>
      <c r="K29" s="20" t="str">
        <f t="shared" si="4"/>
        <v/>
      </c>
      <c r="L29" s="20" t="str">
        <f t="shared" si="0"/>
        <v/>
      </c>
      <c r="M29" s="20" t="str">
        <f t="shared" si="1"/>
        <v/>
      </c>
      <c r="N29" s="20" t="str">
        <f t="shared" si="5"/>
        <v/>
      </c>
      <c r="O29" s="20" t="str">
        <f t="shared" si="6"/>
        <v/>
      </c>
      <c r="X29" s="92"/>
      <c r="Y29" s="87"/>
    </row>
    <row r="30" spans="1:27" ht="18.600000000000001" customHeight="1" x14ac:dyDescent="0.2">
      <c r="B30" s="19"/>
      <c r="C30" s="20"/>
      <c r="D30" s="19"/>
      <c r="E30" s="20"/>
      <c r="F30" s="30"/>
      <c r="G30" s="20" t="str">
        <f>IF(D30="","",IF($D$16="DEVOLUCION",E30,-E30)+IF(D30="","",SUMIFS(Tbl_Registro_Insumo[cant_ent],Tbl_Registro_Insumo[proveedor],$D$6,Tbl_Registro_Insumo[descripcion_insumo],D30,Tbl_Registro_Insumo[id_solicitud],Editar_Registro!$D$8,Tbl_Registro_Insumo[Item],Editar_Registro!C30,Tbl_Registro_Insumo[Fecha_Corte],"&lt;"&amp;Editar_Registro!F$18)-SUMIFS(Tbl_Registro_Insumo[cant_dev],Tbl_Registro_Insumo[proveedor],$D$6,Tbl_Registro_Insumo[descripcion_insumo],D30,Tbl_Registro_Insumo[id_solicitud],Editar_Registro!$D$8,Tbl_Registro_Insumo[Item],Editar_Registro!C30,Tbl_Registro_Insumo[Fecha_Corte],"&lt;="&amp;Editar_Registro!F$18)))</f>
        <v/>
      </c>
      <c r="H30" s="20" t="str">
        <f>IF(D30="","",SUMIFS(Tbl_Registro_Insumo[cant_ent],Tbl_Registro_Insumo[descripcion_insumo],D30)-SUMIFS(Tbl_Registro_Insumo[cant_dev],Tbl_Registro_Insumo[descripcion_insumo],D30))</f>
        <v/>
      </c>
      <c r="I30" s="20">
        <f t="shared" si="2"/>
        <v>0</v>
      </c>
      <c r="J30" s="24" t="str">
        <f t="shared" si="3"/>
        <v/>
      </c>
      <c r="K30" s="20" t="str">
        <f t="shared" si="4"/>
        <v/>
      </c>
      <c r="L30" s="20" t="str">
        <f t="shared" si="0"/>
        <v/>
      </c>
      <c r="M30" s="20" t="str">
        <f t="shared" si="1"/>
        <v/>
      </c>
      <c r="N30" s="20" t="str">
        <f t="shared" si="5"/>
        <v/>
      </c>
      <c r="O30" s="20" t="str">
        <f t="shared" si="6"/>
        <v/>
      </c>
      <c r="S30" s="19"/>
    </row>
    <row r="31" spans="1:27" ht="18.600000000000001" customHeight="1" x14ac:dyDescent="0.2">
      <c r="B31" s="19"/>
      <c r="C31" s="20"/>
      <c r="D31" s="19"/>
      <c r="E31" s="20"/>
      <c r="F31" s="30"/>
      <c r="G31" s="20" t="str">
        <f>IF(D31="","",IF($D$16="DEVOLUCION",E31,-E31)+IF(D31="","",SUMIFS(Tbl_Registro_Insumo[cant_ent],Tbl_Registro_Insumo[proveedor],$D$6,Tbl_Registro_Insumo[descripcion_insumo],D31,Tbl_Registro_Insumo[id_solicitud],Editar_Registro!$D$8,Tbl_Registro_Insumo[Item],Editar_Registro!C31,Tbl_Registro_Insumo[Fecha_Corte],"&lt;"&amp;Editar_Registro!F$18)-SUMIFS(Tbl_Registro_Insumo[cant_dev],Tbl_Registro_Insumo[proveedor],$D$6,Tbl_Registro_Insumo[descripcion_insumo],D31,Tbl_Registro_Insumo[id_solicitud],Editar_Registro!$D$8,Tbl_Registro_Insumo[Item],Editar_Registro!C31,Tbl_Registro_Insumo[Fecha_Corte],"&lt;="&amp;Editar_Registro!F$18)))</f>
        <v/>
      </c>
      <c r="H31" s="20" t="str">
        <f>IF(D31="","",SUMIFS(Tbl_Registro_Insumo[cant_ent],Tbl_Registro_Insumo[descripcion_insumo],D31)-SUMIFS(Tbl_Registro_Insumo[cant_dev],Tbl_Registro_Insumo[descripcion_insumo],D31))</f>
        <v/>
      </c>
      <c r="I31" s="20">
        <f t="shared" si="2"/>
        <v>0</v>
      </c>
      <c r="J31" s="24" t="str">
        <f t="shared" si="3"/>
        <v/>
      </c>
      <c r="K31" s="20" t="str">
        <f t="shared" si="4"/>
        <v/>
      </c>
      <c r="L31" s="20" t="str">
        <f t="shared" si="0"/>
        <v/>
      </c>
      <c r="M31" s="20" t="str">
        <f t="shared" si="1"/>
        <v/>
      </c>
      <c r="N31" s="20" t="str">
        <f t="shared" si="5"/>
        <v/>
      </c>
      <c r="O31" s="20" t="str">
        <f t="shared" si="6"/>
        <v/>
      </c>
      <c r="S31" s="19"/>
    </row>
    <row r="32" spans="1:27" ht="18.600000000000001" customHeight="1" x14ac:dyDescent="0.2">
      <c r="B32" s="19"/>
      <c r="C32" s="20"/>
      <c r="D32" s="19"/>
      <c r="E32" s="20"/>
      <c r="F32" s="30"/>
      <c r="G32" s="20" t="str">
        <f>IF(D32="","",IF($D$16="DEVOLUCION",E32,-E32)+IF(D32="","",SUMIFS(Tbl_Registro_Insumo[cant_ent],Tbl_Registro_Insumo[proveedor],$D$6,Tbl_Registro_Insumo[descripcion_insumo],D32,Tbl_Registro_Insumo[id_solicitud],Editar_Registro!$D$8,Tbl_Registro_Insumo[Item],Editar_Registro!C32,Tbl_Registro_Insumo[Fecha_Corte],"&lt;"&amp;Editar_Registro!F$18)-SUMIFS(Tbl_Registro_Insumo[cant_dev],Tbl_Registro_Insumo[proveedor],$D$6,Tbl_Registro_Insumo[descripcion_insumo],D32,Tbl_Registro_Insumo[id_solicitud],Editar_Registro!$D$8,Tbl_Registro_Insumo[Item],Editar_Registro!C32,Tbl_Registro_Insumo[Fecha_Corte],"&lt;="&amp;Editar_Registro!F$18)))</f>
        <v/>
      </c>
      <c r="H32" s="20" t="str">
        <f>IF(D32="","",SUMIFS(Tbl_Registro_Insumo[cant_ent],Tbl_Registro_Insumo[descripcion_insumo],D32)-SUMIFS(Tbl_Registro_Insumo[cant_dev],Tbl_Registro_Insumo[descripcion_insumo],D32))</f>
        <v/>
      </c>
      <c r="I32" s="20">
        <f t="shared" si="2"/>
        <v>0</v>
      </c>
      <c r="J32" s="24" t="str">
        <f t="shared" si="3"/>
        <v/>
      </c>
      <c r="K32" s="20" t="str">
        <f t="shared" si="4"/>
        <v/>
      </c>
      <c r="L32" s="20" t="str">
        <f t="shared" si="0"/>
        <v/>
      </c>
      <c r="M32" s="20" t="str">
        <f t="shared" si="1"/>
        <v/>
      </c>
      <c r="N32" s="20" t="str">
        <f t="shared" si="5"/>
        <v/>
      </c>
      <c r="O32" s="20" t="str">
        <f t="shared" si="6"/>
        <v/>
      </c>
      <c r="S32" s="19"/>
    </row>
    <row r="33" spans="2:19" ht="18.600000000000001" customHeight="1" x14ac:dyDescent="0.2">
      <c r="B33" s="19"/>
      <c r="C33" s="20"/>
      <c r="D33" s="19"/>
      <c r="E33" s="20"/>
      <c r="F33" s="30"/>
      <c r="G33" s="20" t="str">
        <f>IF(D33="","",IF($D$16="DEVOLUCION",E33,-E33)+IF(D33="","",SUMIFS(Tbl_Registro_Insumo[cant_ent],Tbl_Registro_Insumo[proveedor],$D$6,Tbl_Registro_Insumo[descripcion_insumo],D33,Tbl_Registro_Insumo[id_solicitud],Editar_Registro!$D$8,Tbl_Registro_Insumo[Item],Editar_Registro!C33,Tbl_Registro_Insumo[Fecha_Corte],"&lt;"&amp;Editar_Registro!F$18)-SUMIFS(Tbl_Registro_Insumo[cant_dev],Tbl_Registro_Insumo[proveedor],$D$6,Tbl_Registro_Insumo[descripcion_insumo],D33,Tbl_Registro_Insumo[id_solicitud],Editar_Registro!$D$8,Tbl_Registro_Insumo[Item],Editar_Registro!C33,Tbl_Registro_Insumo[Fecha_Corte],"&lt;="&amp;Editar_Registro!F$18)))</f>
        <v/>
      </c>
      <c r="H33" s="20" t="str">
        <f>IF(D33="","",SUMIFS(Tbl_Registro_Insumo[cant_ent],Tbl_Registro_Insumo[descripcion_insumo],D33)-SUMIFS(Tbl_Registro_Insumo[cant_dev],Tbl_Registro_Insumo[descripcion_insumo],D33))</f>
        <v/>
      </c>
      <c r="I33" s="20">
        <f t="shared" si="2"/>
        <v>0</v>
      </c>
      <c r="J33" s="24" t="str">
        <f t="shared" si="3"/>
        <v/>
      </c>
      <c r="K33" s="20" t="str">
        <f t="shared" si="4"/>
        <v/>
      </c>
      <c r="L33" s="20" t="str">
        <f t="shared" si="0"/>
        <v/>
      </c>
      <c r="M33" s="20" t="str">
        <f t="shared" si="1"/>
        <v/>
      </c>
      <c r="N33" s="20" t="str">
        <f t="shared" si="5"/>
        <v/>
      </c>
      <c r="O33" s="20" t="str">
        <f t="shared" si="6"/>
        <v/>
      </c>
      <c r="S33" s="19"/>
    </row>
    <row r="34" spans="2:19" ht="18.600000000000001" customHeight="1" x14ac:dyDescent="0.2">
      <c r="B34" s="19"/>
      <c r="C34" s="20"/>
      <c r="D34" s="19"/>
      <c r="E34" s="20"/>
      <c r="F34" s="30"/>
      <c r="G34" s="20" t="str">
        <f>IF(D34="","",IF($D$16="DEVOLUCION",E34,-E34)+IF(D34="","",SUMIFS(Tbl_Registro_Insumo[cant_ent],Tbl_Registro_Insumo[proveedor],$D$6,Tbl_Registro_Insumo[descripcion_insumo],D34,Tbl_Registro_Insumo[id_solicitud],Editar_Registro!$D$8,Tbl_Registro_Insumo[Item],Editar_Registro!C34,Tbl_Registro_Insumo[Fecha_Corte],"&lt;"&amp;Editar_Registro!F$18)-SUMIFS(Tbl_Registro_Insumo[cant_dev],Tbl_Registro_Insumo[proveedor],$D$6,Tbl_Registro_Insumo[descripcion_insumo],D34,Tbl_Registro_Insumo[id_solicitud],Editar_Registro!$D$8,Tbl_Registro_Insumo[Item],Editar_Registro!C34,Tbl_Registro_Insumo[Fecha_Corte],"&lt;="&amp;Editar_Registro!F$18)))</f>
        <v/>
      </c>
      <c r="H34" s="20" t="str">
        <f>IF(D34="","",SUMIFS(Tbl_Registro_Insumo[cant_ent],Tbl_Registro_Insumo[descripcion_insumo],D34)-SUMIFS(Tbl_Registro_Insumo[cant_dev],Tbl_Registro_Insumo[descripcion_insumo],D34))</f>
        <v/>
      </c>
      <c r="I34" s="20">
        <f t="shared" si="2"/>
        <v>0</v>
      </c>
      <c r="J34" s="24" t="str">
        <f t="shared" si="3"/>
        <v/>
      </c>
      <c r="K34" s="20" t="str">
        <f t="shared" si="4"/>
        <v/>
      </c>
      <c r="L34" s="20" t="str">
        <f t="shared" si="0"/>
        <v/>
      </c>
      <c r="M34" s="20" t="str">
        <f t="shared" si="1"/>
        <v/>
      </c>
      <c r="N34" s="20" t="str">
        <f t="shared" si="5"/>
        <v/>
      </c>
      <c r="O34" s="20" t="str">
        <f t="shared" si="6"/>
        <v/>
      </c>
      <c r="S34" s="19"/>
    </row>
    <row r="35" spans="2:19" ht="18.600000000000001" customHeight="1" x14ac:dyDescent="0.2">
      <c r="B35" s="19"/>
      <c r="C35" s="20"/>
      <c r="D35" s="19"/>
      <c r="E35" s="20"/>
      <c r="F35" s="30"/>
      <c r="G35" s="20" t="str">
        <f>IF(D35="","",IF($D$16="DEVOLUCION",E35,-E35)+IF(D35="","",SUMIFS(Tbl_Registro_Insumo[cant_ent],Tbl_Registro_Insumo[proveedor],$D$6,Tbl_Registro_Insumo[descripcion_insumo],D35,Tbl_Registro_Insumo[id_solicitud],Editar_Registro!$D$8,Tbl_Registro_Insumo[Item],Editar_Registro!C35,Tbl_Registro_Insumo[Fecha_Corte],"&lt;"&amp;Editar_Registro!F$18)-SUMIFS(Tbl_Registro_Insumo[cant_dev],Tbl_Registro_Insumo[proveedor],$D$6,Tbl_Registro_Insumo[descripcion_insumo],D35,Tbl_Registro_Insumo[id_solicitud],Editar_Registro!$D$8,Tbl_Registro_Insumo[Item],Editar_Registro!C35,Tbl_Registro_Insumo[Fecha_Corte],"&lt;="&amp;Editar_Registro!F$18)))</f>
        <v/>
      </c>
      <c r="H35" s="20" t="str">
        <f>IF(D35="","",SUMIFS(Tbl_Registro_Insumo[cant_ent],Tbl_Registro_Insumo[descripcion_insumo],D35)-SUMIFS(Tbl_Registro_Insumo[cant_dev],Tbl_Registro_Insumo[descripcion_insumo],D35))</f>
        <v/>
      </c>
      <c r="I35" s="20">
        <f t="shared" si="2"/>
        <v>0</v>
      </c>
      <c r="J35" s="24" t="str">
        <f t="shared" si="3"/>
        <v/>
      </c>
      <c r="K35" s="20" t="str">
        <f t="shared" si="4"/>
        <v/>
      </c>
      <c r="L35" s="20" t="str">
        <f t="shared" si="0"/>
        <v/>
      </c>
      <c r="M35" s="20" t="str">
        <f t="shared" si="1"/>
        <v/>
      </c>
      <c r="N35" s="20" t="str">
        <f t="shared" si="5"/>
        <v/>
      </c>
      <c r="O35" s="20" t="str">
        <f t="shared" si="6"/>
        <v/>
      </c>
      <c r="S35" s="19"/>
    </row>
    <row r="36" spans="2:19" ht="18.600000000000001" customHeight="1" x14ac:dyDescent="0.2">
      <c r="B36" s="19"/>
      <c r="C36" s="20"/>
      <c r="D36" s="19"/>
      <c r="E36" s="20"/>
      <c r="F36" s="30"/>
      <c r="G36" s="20" t="str">
        <f>IF(D36="","",IF($D$16="DEVOLUCION",E36,-E36)+IF(D36="","",SUMIFS(Tbl_Registro_Insumo[cant_ent],Tbl_Registro_Insumo[proveedor],$D$6,Tbl_Registro_Insumo[descripcion_insumo],D36,Tbl_Registro_Insumo[id_solicitud],Editar_Registro!$D$8,Tbl_Registro_Insumo[Item],Editar_Registro!C36,Tbl_Registro_Insumo[Fecha_Corte],"&lt;"&amp;Editar_Registro!F$18)-SUMIFS(Tbl_Registro_Insumo[cant_dev],Tbl_Registro_Insumo[proveedor],$D$6,Tbl_Registro_Insumo[descripcion_insumo],D36,Tbl_Registro_Insumo[id_solicitud],Editar_Registro!$D$8,Tbl_Registro_Insumo[Item],Editar_Registro!C36,Tbl_Registro_Insumo[Fecha_Corte],"&lt;="&amp;Editar_Registro!F$18)))</f>
        <v/>
      </c>
      <c r="H36" s="20" t="str">
        <f>IF(D36="","",SUMIFS(Tbl_Registro_Insumo[cant_ent],Tbl_Registro_Insumo[descripcion_insumo],D36)-SUMIFS(Tbl_Registro_Insumo[cant_dev],Tbl_Registro_Insumo[descripcion_insumo],D36))</f>
        <v/>
      </c>
      <c r="I36" s="20">
        <f t="shared" si="2"/>
        <v>0</v>
      </c>
      <c r="J36" s="24" t="str">
        <f t="shared" si="3"/>
        <v/>
      </c>
      <c r="K36" s="20" t="str">
        <f t="shared" si="4"/>
        <v/>
      </c>
      <c r="L36" s="20" t="str">
        <f t="shared" si="0"/>
        <v/>
      </c>
      <c r="M36" s="20" t="str">
        <f t="shared" si="1"/>
        <v/>
      </c>
      <c r="N36" s="20" t="str">
        <f t="shared" si="5"/>
        <v/>
      </c>
      <c r="O36" s="20" t="str">
        <f t="shared" si="6"/>
        <v/>
      </c>
      <c r="S36" s="19"/>
    </row>
    <row r="37" spans="2:19" ht="18.600000000000001" customHeight="1" x14ac:dyDescent="0.2">
      <c r="B37" s="19"/>
      <c r="C37" s="20"/>
      <c r="D37" s="19"/>
      <c r="E37" s="20"/>
      <c r="F37" s="30"/>
      <c r="G37" s="20" t="str">
        <f>IF(D37="","",IF($D$16="DEVOLUCION",E37,-E37)+IF(D37="","",SUMIFS(Tbl_Registro_Insumo[cant_ent],Tbl_Registro_Insumo[proveedor],$D$6,Tbl_Registro_Insumo[descripcion_insumo],D37,Tbl_Registro_Insumo[id_solicitud],Editar_Registro!$D$8,Tbl_Registro_Insumo[Item],Editar_Registro!C37,Tbl_Registro_Insumo[Fecha_Corte],"&lt;"&amp;Editar_Registro!F$18)-SUMIFS(Tbl_Registro_Insumo[cant_dev],Tbl_Registro_Insumo[proveedor],$D$6,Tbl_Registro_Insumo[descripcion_insumo],D37,Tbl_Registro_Insumo[id_solicitud],Editar_Registro!$D$8,Tbl_Registro_Insumo[Item],Editar_Registro!C37,Tbl_Registro_Insumo[Fecha_Corte],"&lt;="&amp;Editar_Registro!F$18)))</f>
        <v/>
      </c>
      <c r="H37" s="20" t="str">
        <f>IF(D37="","",SUMIFS(Tbl_Registro_Insumo[cant_ent],Tbl_Registro_Insumo[descripcion_insumo],D37)-SUMIFS(Tbl_Registro_Insumo[cant_dev],Tbl_Registro_Insumo[descripcion_insumo],D37))</f>
        <v/>
      </c>
      <c r="I37" s="20">
        <f t="shared" si="2"/>
        <v>0</v>
      </c>
      <c r="J37" s="24" t="str">
        <f t="shared" si="3"/>
        <v/>
      </c>
      <c r="K37" s="20" t="str">
        <f t="shared" si="4"/>
        <v/>
      </c>
      <c r="L37" s="20" t="str">
        <f t="shared" si="0"/>
        <v/>
      </c>
      <c r="M37" s="20" t="str">
        <f t="shared" si="1"/>
        <v/>
      </c>
      <c r="N37" s="20" t="str">
        <f t="shared" si="5"/>
        <v/>
      </c>
      <c r="O37" s="20" t="str">
        <f t="shared" si="6"/>
        <v/>
      </c>
      <c r="S37" s="19"/>
    </row>
    <row r="38" spans="2:19" ht="18.600000000000001" customHeight="1" x14ac:dyDescent="0.2">
      <c r="B38" s="19"/>
      <c r="C38" s="20"/>
      <c r="D38" s="19"/>
      <c r="E38" s="20"/>
      <c r="F38" s="30"/>
      <c r="G38" s="20" t="str">
        <f>IF(D38="","",IF($D$16="DEVOLUCION",E38,-E38)+IF(D38="","",SUMIFS(Tbl_Registro_Insumo[cant_ent],Tbl_Registro_Insumo[proveedor],$D$6,Tbl_Registro_Insumo[descripcion_insumo],D38,Tbl_Registro_Insumo[id_solicitud],Editar_Registro!$D$8,Tbl_Registro_Insumo[Item],Editar_Registro!C38,Tbl_Registro_Insumo[Fecha_Corte],"&lt;"&amp;Editar_Registro!F$18)-SUMIFS(Tbl_Registro_Insumo[cant_dev],Tbl_Registro_Insumo[proveedor],$D$6,Tbl_Registro_Insumo[descripcion_insumo],D38,Tbl_Registro_Insumo[id_solicitud],Editar_Registro!$D$8,Tbl_Registro_Insumo[Item],Editar_Registro!C38,Tbl_Registro_Insumo[Fecha_Corte],"&lt;="&amp;Editar_Registro!F$18)))</f>
        <v/>
      </c>
      <c r="H38" s="20" t="str">
        <f>IF(D38="","",SUMIFS(Tbl_Registro_Insumo[cant_ent],Tbl_Registro_Insumo[descripcion_insumo],D38)-SUMIFS(Tbl_Registro_Insumo[cant_dev],Tbl_Registro_Insumo[descripcion_insumo],D38))</f>
        <v/>
      </c>
      <c r="I38" s="20">
        <f t="shared" si="2"/>
        <v>0</v>
      </c>
      <c r="J38" s="24" t="str">
        <f t="shared" si="3"/>
        <v/>
      </c>
      <c r="K38" s="20" t="str">
        <f t="shared" si="4"/>
        <v/>
      </c>
      <c r="L38" s="20" t="str">
        <f t="shared" si="0"/>
        <v/>
      </c>
      <c r="M38" s="20" t="str">
        <f t="shared" si="1"/>
        <v/>
      </c>
      <c r="N38" s="20" t="str">
        <f t="shared" si="5"/>
        <v/>
      </c>
      <c r="O38" s="20" t="str">
        <f t="shared" si="6"/>
        <v/>
      </c>
      <c r="S38" s="19"/>
    </row>
    <row r="39" spans="2:19" ht="18.600000000000001" customHeight="1" x14ac:dyDescent="0.2">
      <c r="B39" s="19"/>
      <c r="C39" s="20"/>
      <c r="D39" s="19"/>
      <c r="E39" s="20"/>
      <c r="F39" s="30"/>
      <c r="G39" s="20" t="str">
        <f>IF(D39="","",IF($D$16="DEVOLUCION",E39,-E39)+IF(D39="","",SUMIFS(Tbl_Registro_Insumo[cant_ent],Tbl_Registro_Insumo[proveedor],$D$6,Tbl_Registro_Insumo[descripcion_insumo],D39,Tbl_Registro_Insumo[id_solicitud],Editar_Registro!$D$8,Tbl_Registro_Insumo[Item],Editar_Registro!C39,Tbl_Registro_Insumo[Fecha_Corte],"&lt;"&amp;Editar_Registro!F$18)-SUMIFS(Tbl_Registro_Insumo[cant_dev],Tbl_Registro_Insumo[proveedor],$D$6,Tbl_Registro_Insumo[descripcion_insumo],D39,Tbl_Registro_Insumo[id_solicitud],Editar_Registro!$D$8,Tbl_Registro_Insumo[Item],Editar_Registro!C39,Tbl_Registro_Insumo[Fecha_Corte],"&lt;="&amp;Editar_Registro!F$18)))</f>
        <v/>
      </c>
      <c r="H39" s="20" t="str">
        <f>IF(D39="","",SUMIFS(Tbl_Registro_Insumo[cant_ent],Tbl_Registro_Insumo[descripcion_insumo],D39)-SUMIFS(Tbl_Registro_Insumo[cant_dev],Tbl_Registro_Insumo[descripcion_insumo],D39))</f>
        <v/>
      </c>
      <c r="I39" s="20">
        <f t="shared" si="2"/>
        <v>0</v>
      </c>
      <c r="J39" s="24" t="str">
        <f t="shared" si="3"/>
        <v/>
      </c>
      <c r="K39" s="20" t="str">
        <f t="shared" si="4"/>
        <v/>
      </c>
      <c r="L39" s="20" t="str">
        <f t="shared" si="0"/>
        <v/>
      </c>
      <c r="M39" s="20" t="str">
        <f t="shared" si="1"/>
        <v/>
      </c>
      <c r="N39" s="20" t="str">
        <f t="shared" si="5"/>
        <v/>
      </c>
      <c r="O39" s="20" t="str">
        <f t="shared" si="6"/>
        <v/>
      </c>
      <c r="S39" s="19"/>
    </row>
    <row r="40" spans="2:19" ht="18.600000000000001" customHeight="1" x14ac:dyDescent="0.2">
      <c r="B40" s="19"/>
      <c r="C40" s="20"/>
      <c r="D40" s="19"/>
      <c r="E40" s="20"/>
      <c r="F40" s="30"/>
      <c r="G40" s="20" t="str">
        <f>IF(D40="","",IF($D$16="DEVOLUCION",E40,-E40)+IF(D40="","",SUMIFS(Tbl_Registro_Insumo[cant_ent],Tbl_Registro_Insumo[proveedor],$D$6,Tbl_Registro_Insumo[descripcion_insumo],D40,Tbl_Registro_Insumo[id_solicitud],Editar_Registro!$D$8,Tbl_Registro_Insumo[Item],Editar_Registro!C40,Tbl_Registro_Insumo[Fecha_Corte],"&lt;"&amp;Editar_Registro!F$18)-SUMIFS(Tbl_Registro_Insumo[cant_dev],Tbl_Registro_Insumo[proveedor],$D$6,Tbl_Registro_Insumo[descripcion_insumo],D40,Tbl_Registro_Insumo[id_solicitud],Editar_Registro!$D$8,Tbl_Registro_Insumo[Item],Editar_Registro!C40,Tbl_Registro_Insumo[Fecha_Corte],"&lt;="&amp;Editar_Registro!F$18)))</f>
        <v/>
      </c>
      <c r="H40" s="20" t="str">
        <f>IF(D40="","",SUMIFS(Tbl_Registro_Insumo[cant_ent],Tbl_Registro_Insumo[descripcion_insumo],D40)-SUMIFS(Tbl_Registro_Insumo[cant_dev],Tbl_Registro_Insumo[descripcion_insumo],D40))</f>
        <v/>
      </c>
      <c r="I40" s="20">
        <f t="shared" si="2"/>
        <v>0</v>
      </c>
      <c r="J40" s="24" t="str">
        <f t="shared" si="3"/>
        <v/>
      </c>
      <c r="K40" s="20" t="str">
        <f t="shared" si="4"/>
        <v/>
      </c>
      <c r="L40" s="20" t="str">
        <f t="shared" si="0"/>
        <v/>
      </c>
      <c r="M40" s="20" t="str">
        <f t="shared" si="1"/>
        <v/>
      </c>
      <c r="N40" s="20" t="str">
        <f t="shared" si="5"/>
        <v/>
      </c>
      <c r="O40" s="20" t="str">
        <f t="shared" si="6"/>
        <v/>
      </c>
      <c r="S40" s="19"/>
    </row>
    <row r="41" spans="2:19" ht="18.600000000000001" customHeight="1" x14ac:dyDescent="0.2">
      <c r="B41" s="19"/>
      <c r="C41" s="20"/>
      <c r="D41" s="19"/>
      <c r="E41" s="20"/>
      <c r="F41" s="30"/>
      <c r="G41" s="20" t="str">
        <f>IF(D41="","",IF($D$16="DEVOLUCION",E41,-E41)+IF(D41="","",SUMIFS(Tbl_Registro_Insumo[cant_ent],Tbl_Registro_Insumo[proveedor],$D$6,Tbl_Registro_Insumo[descripcion_insumo],D41,Tbl_Registro_Insumo[id_solicitud],Editar_Registro!$D$8,Tbl_Registro_Insumo[Item],Editar_Registro!C41,Tbl_Registro_Insumo[Fecha_Corte],"&lt;"&amp;Editar_Registro!F$18)-SUMIFS(Tbl_Registro_Insumo[cant_dev],Tbl_Registro_Insumo[proveedor],$D$6,Tbl_Registro_Insumo[descripcion_insumo],D41,Tbl_Registro_Insumo[id_solicitud],Editar_Registro!$D$8,Tbl_Registro_Insumo[Item],Editar_Registro!C41,Tbl_Registro_Insumo[Fecha_Corte],"&lt;="&amp;Editar_Registro!F$18)))</f>
        <v/>
      </c>
      <c r="H41" s="20" t="str">
        <f>IF(D41="","",SUMIFS(Tbl_Registro_Insumo[cant_ent],Tbl_Registro_Insumo[descripcion_insumo],D41)-SUMIFS(Tbl_Registro_Insumo[cant_dev],Tbl_Registro_Insumo[descripcion_insumo],D41))</f>
        <v/>
      </c>
      <c r="I41" s="20">
        <f t="shared" si="2"/>
        <v>0</v>
      </c>
      <c r="J41" s="24" t="str">
        <f t="shared" si="3"/>
        <v/>
      </c>
      <c r="K41" s="20" t="str">
        <f t="shared" si="4"/>
        <v/>
      </c>
      <c r="L41" s="20" t="str">
        <f t="shared" si="0"/>
        <v/>
      </c>
      <c r="M41" s="20" t="str">
        <f t="shared" si="1"/>
        <v/>
      </c>
      <c r="N41" s="20" t="str">
        <f t="shared" si="5"/>
        <v/>
      </c>
      <c r="O41" s="20" t="str">
        <f t="shared" si="6"/>
        <v/>
      </c>
      <c r="S41" s="19"/>
    </row>
    <row r="42" spans="2:19" ht="18.600000000000001" customHeight="1" x14ac:dyDescent="0.2">
      <c r="B42" s="19"/>
      <c r="C42" s="20"/>
      <c r="D42" s="19"/>
      <c r="E42" s="20"/>
      <c r="F42" s="30"/>
      <c r="G42" s="20" t="str">
        <f>IF(D42="","",IF($D$16="DEVOLUCION",E42,-E42)+IF(D42="","",SUMIFS(Tbl_Registro_Insumo[cant_ent],Tbl_Registro_Insumo[proveedor],$D$6,Tbl_Registro_Insumo[descripcion_insumo],D42,Tbl_Registro_Insumo[id_solicitud],Editar_Registro!$D$8,Tbl_Registro_Insumo[Item],Editar_Registro!C42,Tbl_Registro_Insumo[Fecha_Corte],"&lt;"&amp;Editar_Registro!F$18)-SUMIFS(Tbl_Registro_Insumo[cant_dev],Tbl_Registro_Insumo[proveedor],$D$6,Tbl_Registro_Insumo[descripcion_insumo],D42,Tbl_Registro_Insumo[id_solicitud],Editar_Registro!$D$8,Tbl_Registro_Insumo[Item],Editar_Registro!C42,Tbl_Registro_Insumo[Fecha_Corte],"&lt;="&amp;Editar_Registro!F$18)))</f>
        <v/>
      </c>
      <c r="H42" s="20" t="str">
        <f>IF(D42="","",SUMIFS(Tbl_Registro_Insumo[cant_ent],Tbl_Registro_Insumo[descripcion_insumo],D42)-SUMIFS(Tbl_Registro_Insumo[cant_dev],Tbl_Registro_Insumo[descripcion_insumo],D42))</f>
        <v/>
      </c>
      <c r="I42" s="20">
        <f t="shared" si="2"/>
        <v>0</v>
      </c>
      <c r="J42" s="24" t="str">
        <f t="shared" si="3"/>
        <v/>
      </c>
      <c r="K42" s="20" t="str">
        <f t="shared" si="4"/>
        <v/>
      </c>
      <c r="L42" s="20" t="str">
        <f t="shared" si="0"/>
        <v/>
      </c>
      <c r="M42" s="20" t="str">
        <f t="shared" si="1"/>
        <v/>
      </c>
      <c r="N42" s="20" t="str">
        <f t="shared" si="5"/>
        <v/>
      </c>
      <c r="O42" s="20" t="str">
        <f t="shared" si="6"/>
        <v/>
      </c>
      <c r="S42" s="19"/>
    </row>
    <row r="43" spans="2:19" ht="18.600000000000001" customHeight="1" x14ac:dyDescent="0.2">
      <c r="B43" s="19"/>
      <c r="C43" s="20"/>
      <c r="D43" s="17"/>
      <c r="E43" s="20"/>
      <c r="F43" s="30"/>
      <c r="G43" s="20" t="str">
        <f>IF(D43="","",IF($D$16="DEVOLUCION",E43,-E43)+IF(D43="","",SUMIFS(Tbl_Registro_Insumo[cant_ent],Tbl_Registro_Insumo[proveedor],$D$6,Tbl_Registro_Insumo[descripcion_insumo],D43,Tbl_Registro_Insumo[id_solicitud],Editar_Registro!$D$8,Tbl_Registro_Insumo[Item],Editar_Registro!C43,Tbl_Registro_Insumo[Fecha_Corte],"&lt;"&amp;Editar_Registro!F$18)-SUMIFS(Tbl_Registro_Insumo[cant_dev],Tbl_Registro_Insumo[proveedor],$D$6,Tbl_Registro_Insumo[descripcion_insumo],D43,Tbl_Registro_Insumo[id_solicitud],Editar_Registro!$D$8,Tbl_Registro_Insumo[Item],Editar_Registro!C43,Tbl_Registro_Insumo[Fecha_Corte],"&lt;="&amp;Editar_Registro!F$18)))</f>
        <v/>
      </c>
      <c r="H43" s="20" t="str">
        <f>IF(D43="","",SUMIFS(Tbl_Registro_Insumo[cant_ent],Tbl_Registro_Insumo[descripcion_insumo],D43)-SUMIFS(Tbl_Registro_Insumo[cant_dev],Tbl_Registro_Insumo[descripcion_insumo],D43))</f>
        <v/>
      </c>
      <c r="I43" s="20">
        <f t="shared" si="2"/>
        <v>0</v>
      </c>
      <c r="J43" s="24" t="str">
        <f t="shared" si="3"/>
        <v/>
      </c>
      <c r="K43" s="20" t="str">
        <f t="shared" si="4"/>
        <v/>
      </c>
      <c r="L43" s="20" t="str">
        <f t="shared" si="0"/>
        <v/>
      </c>
      <c r="M43" s="20" t="str">
        <f t="shared" si="1"/>
        <v/>
      </c>
      <c r="N43" s="20" t="str">
        <f t="shared" si="5"/>
        <v/>
      </c>
      <c r="O43" s="20" t="str">
        <f t="shared" si="6"/>
        <v/>
      </c>
      <c r="P43" s="31"/>
      <c r="S43" s="19"/>
    </row>
    <row r="44" spans="2:19" ht="18.600000000000001" customHeight="1" x14ac:dyDescent="0.2">
      <c r="B44" s="19"/>
      <c r="C44" s="20"/>
      <c r="D44" s="17"/>
      <c r="E44" s="20"/>
      <c r="F44" s="30"/>
      <c r="G44" s="20" t="str">
        <f>IF(D44="","",IF($D$16="DEVOLUCION",E44,-E44)+IF(D44="","",SUMIFS(Tbl_Registro_Insumo[cant_ent],Tbl_Registro_Insumo[proveedor],$D$6,Tbl_Registro_Insumo[descripcion_insumo],D44,Tbl_Registro_Insumo[id_solicitud],Editar_Registro!$D$8,Tbl_Registro_Insumo[Item],Editar_Registro!C44,Tbl_Registro_Insumo[Fecha_Corte],"&lt;"&amp;Editar_Registro!F$18)-SUMIFS(Tbl_Registro_Insumo[cant_dev],Tbl_Registro_Insumo[proveedor],$D$6,Tbl_Registro_Insumo[descripcion_insumo],D44,Tbl_Registro_Insumo[id_solicitud],Editar_Registro!$D$8,Tbl_Registro_Insumo[Item],Editar_Registro!C44,Tbl_Registro_Insumo[Fecha_Corte],"&lt;="&amp;Editar_Registro!F$18)))</f>
        <v/>
      </c>
      <c r="H44" s="20" t="str">
        <f>IF(D44="","",SUMIFS(Tbl_Registro_Insumo[cant_ent],Tbl_Registro_Insumo[descripcion_insumo],D44)-SUMIFS(Tbl_Registro_Insumo[cant_dev],Tbl_Registro_Insumo[descripcion_insumo],D44))</f>
        <v/>
      </c>
      <c r="I44" s="20">
        <f t="shared" si="2"/>
        <v>0</v>
      </c>
      <c r="J44" s="24" t="str">
        <f t="shared" si="3"/>
        <v/>
      </c>
      <c r="K44" s="20" t="str">
        <f t="shared" si="4"/>
        <v/>
      </c>
      <c r="L44" s="20" t="str">
        <f t="shared" si="0"/>
        <v/>
      </c>
      <c r="M44" s="20" t="str">
        <f t="shared" si="1"/>
        <v/>
      </c>
      <c r="N44" s="20" t="str">
        <f t="shared" si="5"/>
        <v/>
      </c>
      <c r="O44" s="20" t="str">
        <f t="shared" si="6"/>
        <v/>
      </c>
      <c r="S44" s="19"/>
    </row>
    <row r="45" spans="2:19" ht="18.600000000000001" customHeight="1" x14ac:dyDescent="0.2">
      <c r="B45" s="19"/>
      <c r="C45" s="20"/>
      <c r="D45" s="17"/>
      <c r="E45" s="20"/>
      <c r="F45" s="30"/>
      <c r="G45" s="20" t="str">
        <f>IF(D45="","",IF($D$16="DEVOLUCION",E45,-E45)+IF(D45="","",SUMIFS(Tbl_Registro_Insumo[cant_ent],Tbl_Registro_Insumo[proveedor],$D$6,Tbl_Registro_Insumo[descripcion_insumo],D45,Tbl_Registro_Insumo[id_solicitud],Editar_Registro!$D$8,Tbl_Registro_Insumo[Item],Editar_Registro!C45,Tbl_Registro_Insumo[Fecha_Corte],"&lt;"&amp;Editar_Registro!F$18)-SUMIFS(Tbl_Registro_Insumo[cant_dev],Tbl_Registro_Insumo[proveedor],$D$6,Tbl_Registro_Insumo[descripcion_insumo],D45,Tbl_Registro_Insumo[id_solicitud],Editar_Registro!$D$8,Tbl_Registro_Insumo[Item],Editar_Registro!C45,Tbl_Registro_Insumo[Fecha_Corte],"&lt;="&amp;Editar_Registro!F$18)))</f>
        <v/>
      </c>
      <c r="H45" s="20" t="str">
        <f>IF(D45="","",SUMIFS(Tbl_Registro_Insumo[cant_ent],Tbl_Registro_Insumo[descripcion_insumo],D45)-SUMIFS(Tbl_Registro_Insumo[cant_dev],Tbl_Registro_Insumo[descripcion_insumo],D45))</f>
        <v/>
      </c>
      <c r="I45" s="20">
        <f t="shared" si="2"/>
        <v>0</v>
      </c>
      <c r="J45" s="24" t="str">
        <f t="shared" si="3"/>
        <v/>
      </c>
      <c r="K45" s="20" t="str">
        <f t="shared" si="4"/>
        <v/>
      </c>
      <c r="L45" s="20" t="str">
        <f t="shared" si="0"/>
        <v/>
      </c>
      <c r="M45" s="20" t="str">
        <f t="shared" si="1"/>
        <v/>
      </c>
      <c r="N45" s="20" t="str">
        <f t="shared" si="5"/>
        <v/>
      </c>
      <c r="O45" s="20" t="str">
        <f t="shared" si="6"/>
        <v/>
      </c>
      <c r="S45" s="19"/>
    </row>
    <row r="46" spans="2:19" ht="18.600000000000001" customHeight="1" x14ac:dyDescent="0.2">
      <c r="B46" s="19"/>
      <c r="C46" s="20"/>
      <c r="D46" s="17"/>
      <c r="E46" s="20"/>
      <c r="F46" s="30"/>
      <c r="G46" s="20" t="str">
        <f>IF(D46="","",IF($D$16="DEVOLUCION",E46,-E46)+IF(D46="","",SUMIFS(Tbl_Registro_Insumo[cant_ent],Tbl_Registro_Insumo[proveedor],$D$6,Tbl_Registro_Insumo[descripcion_insumo],D46,Tbl_Registro_Insumo[id_solicitud],Editar_Registro!$D$8,Tbl_Registro_Insumo[Item],Editar_Registro!C46,Tbl_Registro_Insumo[Fecha_Corte],"&lt;"&amp;Editar_Registro!F$18)-SUMIFS(Tbl_Registro_Insumo[cant_dev],Tbl_Registro_Insumo[proveedor],$D$6,Tbl_Registro_Insumo[descripcion_insumo],D46,Tbl_Registro_Insumo[id_solicitud],Editar_Registro!$D$8,Tbl_Registro_Insumo[Item],Editar_Registro!C46,Tbl_Registro_Insumo[Fecha_Corte],"&lt;="&amp;Editar_Registro!F$18)))</f>
        <v/>
      </c>
      <c r="H46" s="20" t="str">
        <f>IF(D46="","",SUMIFS(Tbl_Registro_Insumo[cant_ent],Tbl_Registro_Insumo[descripcion_insumo],D46)-SUMIFS(Tbl_Registro_Insumo[cant_dev],Tbl_Registro_Insumo[descripcion_insumo],D46))</f>
        <v/>
      </c>
      <c r="I46" s="20">
        <f t="shared" si="2"/>
        <v>0</v>
      </c>
      <c r="J46" s="24" t="str">
        <f t="shared" si="3"/>
        <v/>
      </c>
      <c r="K46" s="20" t="str">
        <f t="shared" si="4"/>
        <v/>
      </c>
      <c r="L46" s="20" t="str">
        <f t="shared" si="0"/>
        <v/>
      </c>
      <c r="M46" s="20" t="str">
        <f t="shared" si="1"/>
        <v/>
      </c>
      <c r="N46" s="20" t="str">
        <f t="shared" si="5"/>
        <v/>
      </c>
      <c r="O46" s="20" t="str">
        <f t="shared" si="6"/>
        <v/>
      </c>
      <c r="S46" s="19"/>
    </row>
    <row r="47" spans="2:19" ht="18.600000000000001" customHeight="1" x14ac:dyDescent="0.2">
      <c r="B47" s="19"/>
      <c r="C47" s="20"/>
      <c r="D47" s="17"/>
      <c r="E47" s="20"/>
      <c r="F47" s="30"/>
      <c r="G47" s="20" t="str">
        <f>IF(D47="","",IF($D$16="DEVOLUCION",E47,-E47)+IF(D47="","",SUMIFS(Tbl_Registro_Insumo[cant_ent],Tbl_Registro_Insumo[proveedor],$D$6,Tbl_Registro_Insumo[descripcion_insumo],D47,Tbl_Registro_Insumo[id_solicitud],Editar_Registro!$D$8,Tbl_Registro_Insumo[Item],Editar_Registro!C47,Tbl_Registro_Insumo[Fecha_Corte],"&lt;"&amp;Editar_Registro!F$18)-SUMIFS(Tbl_Registro_Insumo[cant_dev],Tbl_Registro_Insumo[proveedor],$D$6,Tbl_Registro_Insumo[descripcion_insumo],D47,Tbl_Registro_Insumo[id_solicitud],Editar_Registro!$D$8,Tbl_Registro_Insumo[Item],Editar_Registro!C47,Tbl_Registro_Insumo[Fecha_Corte],"&lt;="&amp;Editar_Registro!F$18)))</f>
        <v/>
      </c>
      <c r="H47" s="20" t="str">
        <f>IF(D47="","",SUMIFS(Tbl_Registro_Insumo[cant_ent],Tbl_Registro_Insumo[descripcion_insumo],D47)-SUMIFS(Tbl_Registro_Insumo[cant_dev],Tbl_Registro_Insumo[descripcion_insumo],D47))</f>
        <v/>
      </c>
      <c r="I47" s="20">
        <f t="shared" si="2"/>
        <v>0</v>
      </c>
      <c r="J47" s="24" t="str">
        <f t="shared" si="3"/>
        <v/>
      </c>
      <c r="K47" s="20" t="str">
        <f t="shared" si="4"/>
        <v/>
      </c>
      <c r="L47" s="20" t="str">
        <f t="shared" si="0"/>
        <v/>
      </c>
      <c r="M47" s="20" t="str">
        <f t="shared" si="1"/>
        <v/>
      </c>
      <c r="N47" s="20" t="str">
        <f t="shared" si="5"/>
        <v/>
      </c>
      <c r="O47" s="20" t="str">
        <f t="shared" si="6"/>
        <v/>
      </c>
      <c r="S47" s="19"/>
    </row>
    <row r="48" spans="2:19" ht="18.600000000000001" customHeight="1" x14ac:dyDescent="0.2">
      <c r="B48" s="19"/>
      <c r="C48" s="20"/>
      <c r="D48" s="17"/>
      <c r="E48" s="20"/>
      <c r="F48" s="30"/>
      <c r="G48" s="20" t="str">
        <f>IF(D48="","",IF($D$16="DEVOLUCION",E48,-E48)+IF(D48="","",SUMIFS(Tbl_Registro_Insumo[cant_ent],Tbl_Registro_Insumo[proveedor],$D$6,Tbl_Registro_Insumo[descripcion_insumo],D48,Tbl_Registro_Insumo[id_solicitud],Editar_Registro!$D$8,Tbl_Registro_Insumo[Item],Editar_Registro!C48,Tbl_Registro_Insumo[Fecha_Corte],"&lt;"&amp;Editar_Registro!F$18)-SUMIFS(Tbl_Registro_Insumo[cant_dev],Tbl_Registro_Insumo[proveedor],$D$6,Tbl_Registro_Insumo[descripcion_insumo],D48,Tbl_Registro_Insumo[id_solicitud],Editar_Registro!$D$8,Tbl_Registro_Insumo[Item],Editar_Registro!C48,Tbl_Registro_Insumo[Fecha_Corte],"&lt;="&amp;Editar_Registro!F$18)))</f>
        <v/>
      </c>
      <c r="H48" s="20" t="str">
        <f>IF(D48="","",SUMIFS(Tbl_Registro_Insumo[cant_ent],Tbl_Registro_Insumo[descripcion_insumo],D48)-SUMIFS(Tbl_Registro_Insumo[cant_dev],Tbl_Registro_Insumo[descripcion_insumo],D48))</f>
        <v/>
      </c>
      <c r="I48" s="20">
        <f t="shared" si="2"/>
        <v>0</v>
      </c>
      <c r="J48" s="24" t="str">
        <f t="shared" si="3"/>
        <v/>
      </c>
      <c r="K48" s="20" t="str">
        <f t="shared" si="4"/>
        <v/>
      </c>
      <c r="L48" s="20" t="str">
        <f t="shared" si="0"/>
        <v/>
      </c>
      <c r="M48" s="20" t="str">
        <f t="shared" si="1"/>
        <v/>
      </c>
      <c r="N48" s="20" t="str">
        <f t="shared" si="5"/>
        <v/>
      </c>
      <c r="O48" s="20" t="str">
        <f t="shared" si="6"/>
        <v/>
      </c>
      <c r="S48" s="19"/>
    </row>
    <row r="49" spans="2:19" ht="18.600000000000001" customHeight="1" x14ac:dyDescent="0.2">
      <c r="B49" s="19"/>
      <c r="C49" s="20"/>
      <c r="D49" s="17"/>
      <c r="E49" s="20"/>
      <c r="F49" s="30"/>
      <c r="G49" s="20" t="str">
        <f>IF(D49="","",IF($D$16="DEVOLUCION",E49,-E49)+IF(D49="","",SUMIFS(Tbl_Registro_Insumo[cant_ent],Tbl_Registro_Insumo[proveedor],$D$6,Tbl_Registro_Insumo[descripcion_insumo],D49,Tbl_Registro_Insumo[id_solicitud],Editar_Registro!$D$8,Tbl_Registro_Insumo[Item],Editar_Registro!C49,Tbl_Registro_Insumo[Fecha_Corte],"&lt;"&amp;Editar_Registro!F$18)-SUMIFS(Tbl_Registro_Insumo[cant_dev],Tbl_Registro_Insumo[proveedor],$D$6,Tbl_Registro_Insumo[descripcion_insumo],D49,Tbl_Registro_Insumo[id_solicitud],Editar_Registro!$D$8,Tbl_Registro_Insumo[Item],Editar_Registro!C49,Tbl_Registro_Insumo[Fecha_Corte],"&lt;="&amp;Editar_Registro!F$18)))</f>
        <v/>
      </c>
      <c r="H49" s="20" t="str">
        <f>IF(D49="","",SUMIFS(Tbl_Registro_Insumo[cant_ent],Tbl_Registro_Insumo[descripcion_insumo],D49)-SUMIFS(Tbl_Registro_Insumo[cant_dev],Tbl_Registro_Insumo[descripcion_insumo],D49))</f>
        <v/>
      </c>
      <c r="I49" s="20">
        <f t="shared" si="2"/>
        <v>0</v>
      </c>
      <c r="J49" s="24" t="str">
        <f t="shared" si="3"/>
        <v/>
      </c>
      <c r="K49" s="20" t="str">
        <f t="shared" si="4"/>
        <v/>
      </c>
      <c r="L49" s="20" t="str">
        <f t="shared" si="0"/>
        <v/>
      </c>
      <c r="M49" s="20" t="str">
        <f t="shared" si="1"/>
        <v/>
      </c>
      <c r="N49" s="20" t="str">
        <f t="shared" si="5"/>
        <v/>
      </c>
      <c r="O49" s="20" t="str">
        <f t="shared" si="6"/>
        <v/>
      </c>
      <c r="S49" s="19"/>
    </row>
    <row r="50" spans="2:19" ht="18.600000000000001" customHeight="1" x14ac:dyDescent="0.2">
      <c r="B50" s="19"/>
      <c r="C50" s="20"/>
      <c r="D50" s="17"/>
      <c r="E50" s="20"/>
      <c r="F50" s="30"/>
      <c r="G50" s="20" t="str">
        <f>IF(D50="","",IF($D$16="DEVOLUCION",E50,-E50)+IF(D50="","",SUMIFS(Tbl_Registro_Insumo[cant_ent],Tbl_Registro_Insumo[proveedor],$D$6,Tbl_Registro_Insumo[descripcion_insumo],D50,Tbl_Registro_Insumo[id_solicitud],Editar_Registro!$D$8,Tbl_Registro_Insumo[Item],Editar_Registro!C50,Tbl_Registro_Insumo[Fecha_Corte],"&lt;"&amp;Editar_Registro!F$18)-SUMIFS(Tbl_Registro_Insumo[cant_dev],Tbl_Registro_Insumo[proveedor],$D$6,Tbl_Registro_Insumo[descripcion_insumo],D50,Tbl_Registro_Insumo[id_solicitud],Editar_Registro!$D$8,Tbl_Registro_Insumo[Item],Editar_Registro!C50,Tbl_Registro_Insumo[Fecha_Corte],"&lt;="&amp;Editar_Registro!F$18)))</f>
        <v/>
      </c>
      <c r="H50" s="20" t="str">
        <f>IF(D50="","",SUMIFS(Tbl_Registro_Insumo[cant_ent],Tbl_Registro_Insumo[descripcion_insumo],D50)-SUMIFS(Tbl_Registro_Insumo[cant_dev],Tbl_Registro_Insumo[descripcion_insumo],D50))</f>
        <v/>
      </c>
      <c r="I50" s="20">
        <f t="shared" si="2"/>
        <v>0</v>
      </c>
      <c r="J50" s="24" t="str">
        <f t="shared" si="3"/>
        <v/>
      </c>
      <c r="K50" s="20" t="str">
        <f t="shared" si="4"/>
        <v/>
      </c>
      <c r="L50" s="20" t="str">
        <f t="shared" si="0"/>
        <v/>
      </c>
      <c r="M50" s="20" t="str">
        <f t="shared" si="1"/>
        <v/>
      </c>
      <c r="N50" s="20" t="str">
        <f t="shared" si="5"/>
        <v/>
      </c>
      <c r="O50" s="20" t="str">
        <f t="shared" si="6"/>
        <v/>
      </c>
      <c r="S50" s="19"/>
    </row>
    <row r="51" spans="2:19" ht="18.600000000000001" customHeight="1" x14ac:dyDescent="0.2">
      <c r="B51" s="19"/>
      <c r="C51" s="20"/>
      <c r="D51" s="17"/>
      <c r="E51" s="20"/>
      <c r="F51" s="30"/>
      <c r="G51" s="20" t="str">
        <f>IF(D51="","",IF($D$16="DEVOLUCION",E51,-E51)+IF(D51="","",SUMIFS(Tbl_Registro_Insumo[cant_ent],Tbl_Registro_Insumo[proveedor],$D$6,Tbl_Registro_Insumo[descripcion_insumo],D51,Tbl_Registro_Insumo[id_solicitud],Editar_Registro!$D$8,Tbl_Registro_Insumo[Item],Editar_Registro!C51,Tbl_Registro_Insumo[Fecha_Corte],"&lt;"&amp;Editar_Registro!F$18)-SUMIFS(Tbl_Registro_Insumo[cant_dev],Tbl_Registro_Insumo[proveedor],$D$6,Tbl_Registro_Insumo[descripcion_insumo],D51,Tbl_Registro_Insumo[id_solicitud],Editar_Registro!$D$8,Tbl_Registro_Insumo[Item],Editar_Registro!C51,Tbl_Registro_Insumo[Fecha_Corte],"&lt;="&amp;Editar_Registro!F$18)))</f>
        <v/>
      </c>
      <c r="H51" s="20" t="str">
        <f>IF(D51="","",SUMIFS(Tbl_Registro_Insumo[cant_ent],Tbl_Registro_Insumo[descripcion_insumo],D51)-SUMIFS(Tbl_Registro_Insumo[cant_dev],Tbl_Registro_Insumo[descripcion_insumo],D51))</f>
        <v/>
      </c>
      <c r="I51" s="20">
        <f t="shared" si="2"/>
        <v>0</v>
      </c>
      <c r="J51" s="24" t="str">
        <f t="shared" si="3"/>
        <v/>
      </c>
      <c r="K51" s="20" t="str">
        <f t="shared" si="4"/>
        <v/>
      </c>
      <c r="L51" s="20" t="str">
        <f t="shared" si="0"/>
        <v/>
      </c>
      <c r="M51" s="20" t="str">
        <f t="shared" si="1"/>
        <v/>
      </c>
      <c r="N51" s="20" t="str">
        <f t="shared" si="5"/>
        <v/>
      </c>
      <c r="O51" s="20" t="str">
        <f t="shared" si="6"/>
        <v/>
      </c>
      <c r="S51" s="19"/>
    </row>
    <row r="52" spans="2:19" ht="18.600000000000001" customHeight="1" x14ac:dyDescent="0.2">
      <c r="B52" s="19"/>
      <c r="C52" s="20"/>
      <c r="D52" s="17"/>
      <c r="E52" s="20"/>
      <c r="F52" s="30"/>
      <c r="G52" s="20" t="str">
        <f>IF(D52="","",IF($D$16="DEVOLUCION",E52,-E52)+IF(D52="","",SUMIFS(Tbl_Registro_Insumo[cant_ent],Tbl_Registro_Insumo[proveedor],$D$6,Tbl_Registro_Insumo[descripcion_insumo],D52,Tbl_Registro_Insumo[id_solicitud],Editar_Registro!$D$8,Tbl_Registro_Insumo[Item],Editar_Registro!C52,Tbl_Registro_Insumo[Fecha_Corte],"&lt;"&amp;Editar_Registro!F$18)-SUMIFS(Tbl_Registro_Insumo[cant_dev],Tbl_Registro_Insumo[proveedor],$D$6,Tbl_Registro_Insumo[descripcion_insumo],D52,Tbl_Registro_Insumo[id_solicitud],Editar_Registro!$D$8,Tbl_Registro_Insumo[Item],Editar_Registro!C52,Tbl_Registro_Insumo[Fecha_Corte],"&lt;="&amp;Editar_Registro!F$18)))</f>
        <v/>
      </c>
      <c r="H52" s="20" t="str">
        <f>IF(D52="","",SUMIFS(Tbl_Registro_Insumo[cant_ent],Tbl_Registro_Insumo[descripcion_insumo],D52)-SUMIFS(Tbl_Registro_Insumo[cant_dev],Tbl_Registro_Insumo[descripcion_insumo],D52))</f>
        <v/>
      </c>
      <c r="I52" s="20">
        <f t="shared" si="2"/>
        <v>0</v>
      </c>
      <c r="J52" s="24" t="str">
        <f t="shared" si="3"/>
        <v/>
      </c>
      <c r="K52" s="20" t="str">
        <f t="shared" si="4"/>
        <v/>
      </c>
      <c r="L52" s="20" t="str">
        <f t="shared" si="0"/>
        <v/>
      </c>
      <c r="M52" s="20" t="str">
        <f t="shared" si="1"/>
        <v/>
      </c>
      <c r="N52" s="20" t="str">
        <f t="shared" si="5"/>
        <v/>
      </c>
      <c r="O52" s="20" t="str">
        <f t="shared" si="6"/>
        <v/>
      </c>
    </row>
    <row r="53" spans="2:19" ht="18.600000000000001" customHeight="1" x14ac:dyDescent="0.2">
      <c r="B53" s="19"/>
      <c r="C53" s="20"/>
      <c r="D53" s="17"/>
      <c r="E53" s="20"/>
      <c r="F53" s="30"/>
      <c r="G53" s="20" t="str">
        <f>IF(D53="","",IF($D$16="DEVOLUCION",E53,-E53)+IF(D53="","",SUMIFS(Tbl_Registro_Insumo[cant_ent],Tbl_Registro_Insumo[proveedor],$D$6,Tbl_Registro_Insumo[descripcion_insumo],D53,Tbl_Registro_Insumo[id_solicitud],Editar_Registro!$D$8,Tbl_Registro_Insumo[Item],Editar_Registro!C53,Tbl_Registro_Insumo[Fecha_Corte],"&lt;"&amp;Editar_Registro!F$18)-SUMIFS(Tbl_Registro_Insumo[cant_dev],Tbl_Registro_Insumo[proveedor],$D$6,Tbl_Registro_Insumo[descripcion_insumo],D53,Tbl_Registro_Insumo[id_solicitud],Editar_Registro!$D$8,Tbl_Registro_Insumo[Item],Editar_Registro!C53,Tbl_Registro_Insumo[Fecha_Corte],"&lt;="&amp;Editar_Registro!F$18)))</f>
        <v/>
      </c>
      <c r="H53" s="20" t="str">
        <f>IF(D53="","",SUMIFS(Tbl_Registro_Insumo[cant_ent],Tbl_Registro_Insumo[descripcion_insumo],D53)-SUMIFS(Tbl_Registro_Insumo[cant_dev],Tbl_Registro_Insumo[descripcion_insumo],D53))</f>
        <v/>
      </c>
      <c r="I53" s="20">
        <f t="shared" si="2"/>
        <v>0</v>
      </c>
      <c r="J53" s="24" t="str">
        <f t="shared" si="3"/>
        <v/>
      </c>
      <c r="K53" s="20" t="str">
        <f t="shared" si="4"/>
        <v/>
      </c>
      <c r="L53" s="20" t="str">
        <f t="shared" si="0"/>
        <v/>
      </c>
      <c r="M53" s="20" t="str">
        <f t="shared" si="1"/>
        <v/>
      </c>
      <c r="N53" s="20" t="str">
        <f t="shared" si="5"/>
        <v/>
      </c>
      <c r="O53" s="20" t="str">
        <f t="shared" si="6"/>
        <v/>
      </c>
    </row>
    <row r="54" spans="2:19" ht="18.600000000000001" customHeight="1" x14ac:dyDescent="0.2">
      <c r="B54" s="19"/>
      <c r="C54" s="20"/>
      <c r="D54" s="17"/>
      <c r="E54" s="20"/>
      <c r="F54" s="30"/>
      <c r="G54" s="20" t="str">
        <f>IF(D54="","",IF($D$16="DEVOLUCION",E54,-E54)+IF(D54="","",SUMIFS(Tbl_Registro_Insumo[cant_ent],Tbl_Registro_Insumo[proveedor],$D$6,Tbl_Registro_Insumo[descripcion_insumo],D54,Tbl_Registro_Insumo[id_solicitud],Editar_Registro!$D$8,Tbl_Registro_Insumo[Item],Editar_Registro!C54,Tbl_Registro_Insumo[Fecha_Corte],"&lt;"&amp;Editar_Registro!F$18)-SUMIFS(Tbl_Registro_Insumo[cant_dev],Tbl_Registro_Insumo[proveedor],$D$6,Tbl_Registro_Insumo[descripcion_insumo],D54,Tbl_Registro_Insumo[id_solicitud],Editar_Registro!$D$8,Tbl_Registro_Insumo[Item],Editar_Registro!C54,Tbl_Registro_Insumo[Fecha_Corte],"&lt;="&amp;Editar_Registro!F$18)))</f>
        <v/>
      </c>
      <c r="H54" s="20" t="str">
        <f>IF(D54="","",SUMIFS(Tbl_Registro_Insumo[cant_ent],Tbl_Registro_Insumo[descripcion_insumo],D54)-SUMIFS(Tbl_Registro_Insumo[cant_dev],Tbl_Registro_Insumo[descripcion_insumo],D54))</f>
        <v/>
      </c>
      <c r="I54" s="20">
        <f t="shared" si="2"/>
        <v>0</v>
      </c>
      <c r="J54" s="24" t="str">
        <f t="shared" si="3"/>
        <v/>
      </c>
      <c r="K54" s="20" t="str">
        <f t="shared" si="4"/>
        <v/>
      </c>
      <c r="L54" s="20" t="str">
        <f t="shared" si="0"/>
        <v/>
      </c>
      <c r="M54" s="20" t="str">
        <f t="shared" si="1"/>
        <v/>
      </c>
      <c r="N54" s="20" t="str">
        <f t="shared" si="5"/>
        <v/>
      </c>
      <c r="O54" s="20" t="str">
        <f t="shared" si="6"/>
        <v/>
      </c>
    </row>
    <row r="55" spans="2:19" ht="18.600000000000001" customHeight="1" x14ac:dyDescent="0.2">
      <c r="B55" s="19"/>
      <c r="C55" s="20"/>
      <c r="D55" s="17"/>
      <c r="E55" s="20"/>
      <c r="F55" s="30"/>
      <c r="G55" s="20" t="str">
        <f>IF(D55="","",IF($D$16="DEVOLUCION",E55,-E55)+IF(D55="","",SUMIFS(Tbl_Registro_Insumo[cant_ent],Tbl_Registro_Insumo[proveedor],$D$6,Tbl_Registro_Insumo[descripcion_insumo],D55,Tbl_Registro_Insumo[id_solicitud],Editar_Registro!$D$8,Tbl_Registro_Insumo[Item],Editar_Registro!C55,Tbl_Registro_Insumo[Fecha_Corte],"&lt;"&amp;Editar_Registro!F$18)-SUMIFS(Tbl_Registro_Insumo[cant_dev],Tbl_Registro_Insumo[proveedor],$D$6,Tbl_Registro_Insumo[descripcion_insumo],D55,Tbl_Registro_Insumo[id_solicitud],Editar_Registro!$D$8,Tbl_Registro_Insumo[Item],Editar_Registro!C55,Tbl_Registro_Insumo[Fecha_Corte],"&lt;="&amp;Editar_Registro!F$18)))</f>
        <v/>
      </c>
      <c r="H55" s="20" t="str">
        <f>IF(D55="","",SUMIFS(Tbl_Registro_Insumo[cant_ent],Tbl_Registro_Insumo[descripcion_insumo],D55)-SUMIFS(Tbl_Registro_Insumo[cant_dev],Tbl_Registro_Insumo[descripcion_insumo],D55))</f>
        <v/>
      </c>
      <c r="I55" s="20">
        <f t="shared" si="2"/>
        <v>0</v>
      </c>
      <c r="J55" s="24" t="str">
        <f t="shared" ref="J55:J86" si="7">IF(D55="","",$C$9)</f>
        <v/>
      </c>
      <c r="K55" s="20" t="str">
        <f t="shared" si="4"/>
        <v/>
      </c>
      <c r="L55" s="20" t="str">
        <f t="shared" ref="L55:L86" si="8">IF(OR(B55="",$D$18="",$D$15=""),"",IF(D$16="ENTRADA",IF(F55="",E55,F55),0))</f>
        <v/>
      </c>
      <c r="M55" s="20" t="str">
        <f t="shared" ref="M55:M86" si="9">IF(OR(B55="",$D$18="",$D$15=""),"",IF(D$16="DEVOLUCION",IF(F55="",E55,F55),0))</f>
        <v/>
      </c>
      <c r="N55" s="20" t="str">
        <f t="shared" si="5"/>
        <v/>
      </c>
      <c r="O55" s="20" t="str">
        <f t="shared" si="6"/>
        <v/>
      </c>
    </row>
    <row r="56" spans="2:19" ht="18.600000000000001" customHeight="1" x14ac:dyDescent="0.2">
      <c r="B56" s="19"/>
      <c r="C56" s="20"/>
      <c r="D56" s="17"/>
      <c r="E56" s="20"/>
      <c r="F56" s="30"/>
      <c r="G56" s="20" t="str">
        <f>IF(D56="","",IF($D$16="DEVOLUCION",E56,-E56)+IF(D56="","",SUMIFS(Tbl_Registro_Insumo[cant_ent],Tbl_Registro_Insumo[proveedor],$D$6,Tbl_Registro_Insumo[descripcion_insumo],D56,Tbl_Registro_Insumo[id_solicitud],Editar_Registro!$D$8,Tbl_Registro_Insumo[Item],Editar_Registro!C56,Tbl_Registro_Insumo[Fecha_Corte],"&lt;"&amp;Editar_Registro!F$18)-SUMIFS(Tbl_Registro_Insumo[cant_dev],Tbl_Registro_Insumo[proveedor],$D$6,Tbl_Registro_Insumo[descripcion_insumo],D56,Tbl_Registro_Insumo[id_solicitud],Editar_Registro!$D$8,Tbl_Registro_Insumo[Item],Editar_Registro!C56,Tbl_Registro_Insumo[Fecha_Corte],"&lt;="&amp;Editar_Registro!F$18)))</f>
        <v/>
      </c>
      <c r="H56" s="20" t="str">
        <f>IF(D56="","",SUMIFS(Tbl_Registro_Insumo[cant_ent],Tbl_Registro_Insumo[descripcion_insumo],D56)-SUMIFS(Tbl_Registro_Insumo[cant_dev],Tbl_Registro_Insumo[descripcion_insumo],D56))</f>
        <v/>
      </c>
      <c r="I56" s="20">
        <f t="shared" si="2"/>
        <v>0</v>
      </c>
      <c r="J56" s="24" t="str">
        <f t="shared" si="7"/>
        <v/>
      </c>
      <c r="K56" s="20" t="str">
        <f t="shared" si="4"/>
        <v/>
      </c>
      <c r="L56" s="20" t="str">
        <f t="shared" si="8"/>
        <v/>
      </c>
      <c r="M56" s="20" t="str">
        <f t="shared" si="9"/>
        <v/>
      </c>
      <c r="N56" s="20" t="str">
        <f t="shared" si="5"/>
        <v/>
      </c>
      <c r="O56" s="20" t="str">
        <f t="shared" si="6"/>
        <v/>
      </c>
    </row>
    <row r="57" spans="2:19" ht="18.600000000000001" customHeight="1" x14ac:dyDescent="0.2">
      <c r="B57" s="19"/>
      <c r="C57" s="20"/>
      <c r="D57" s="17"/>
      <c r="E57" s="20"/>
      <c r="F57" s="30"/>
      <c r="G57" s="20" t="str">
        <f>IF(D57="","",IF($D$16="DEVOLUCION",E57,-E57)+IF(D57="","",SUMIFS(Tbl_Registro_Insumo[cant_ent],Tbl_Registro_Insumo[proveedor],$D$6,Tbl_Registro_Insumo[descripcion_insumo],D57,Tbl_Registro_Insumo[id_solicitud],Editar_Registro!$D$8,Tbl_Registro_Insumo[Item],Editar_Registro!C57,Tbl_Registro_Insumo[Fecha_Corte],"&lt;"&amp;Editar_Registro!F$18)-SUMIFS(Tbl_Registro_Insumo[cant_dev],Tbl_Registro_Insumo[proveedor],$D$6,Tbl_Registro_Insumo[descripcion_insumo],D57,Tbl_Registro_Insumo[id_solicitud],Editar_Registro!$D$8,Tbl_Registro_Insumo[Item],Editar_Registro!C57,Tbl_Registro_Insumo[Fecha_Corte],"&lt;="&amp;Editar_Registro!F$18)))</f>
        <v/>
      </c>
      <c r="H57" s="20" t="str">
        <f>IF(D57="","",SUMIFS(Tbl_Registro_Insumo[cant_ent],Tbl_Registro_Insumo[descripcion_insumo],D57)-SUMIFS(Tbl_Registro_Insumo[cant_dev],Tbl_Registro_Insumo[descripcion_insumo],D57))</f>
        <v/>
      </c>
      <c r="I57" s="20">
        <f t="shared" si="2"/>
        <v>0</v>
      </c>
      <c r="J57" s="24" t="str">
        <f t="shared" si="7"/>
        <v/>
      </c>
      <c r="K57" s="20" t="str">
        <f t="shared" si="4"/>
        <v/>
      </c>
      <c r="L57" s="20" t="str">
        <f t="shared" si="8"/>
        <v/>
      </c>
      <c r="M57" s="20" t="str">
        <f t="shared" si="9"/>
        <v/>
      </c>
      <c r="N57" s="20" t="str">
        <f t="shared" si="5"/>
        <v/>
      </c>
      <c r="O57" s="20" t="str">
        <f t="shared" si="6"/>
        <v/>
      </c>
    </row>
    <row r="58" spans="2:19" ht="18.600000000000001" customHeight="1" x14ac:dyDescent="0.2">
      <c r="B58" s="19"/>
      <c r="C58" s="20"/>
      <c r="D58" s="17"/>
      <c r="E58" s="20"/>
      <c r="F58" s="30"/>
      <c r="G58" s="20" t="str">
        <f>IF(D58="","",IF($D$16="DEVOLUCION",E58,-E58)+IF(D58="","",SUMIFS(Tbl_Registro_Insumo[cant_ent],Tbl_Registro_Insumo[proveedor],$D$6,Tbl_Registro_Insumo[descripcion_insumo],D58,Tbl_Registro_Insumo[id_solicitud],Editar_Registro!$D$8,Tbl_Registro_Insumo[Item],Editar_Registro!C58,Tbl_Registro_Insumo[Fecha_Corte],"&lt;"&amp;Editar_Registro!F$18)-SUMIFS(Tbl_Registro_Insumo[cant_dev],Tbl_Registro_Insumo[proveedor],$D$6,Tbl_Registro_Insumo[descripcion_insumo],D58,Tbl_Registro_Insumo[id_solicitud],Editar_Registro!$D$8,Tbl_Registro_Insumo[Item],Editar_Registro!C58,Tbl_Registro_Insumo[Fecha_Corte],"&lt;="&amp;Editar_Registro!F$18)))</f>
        <v/>
      </c>
      <c r="H58" s="20" t="str">
        <f>IF(D58="","",SUMIFS(Tbl_Registro_Insumo[cant_ent],Tbl_Registro_Insumo[descripcion_insumo],D58)-SUMIFS(Tbl_Registro_Insumo[cant_dev],Tbl_Registro_Insumo[descripcion_insumo],D58))</f>
        <v/>
      </c>
      <c r="I58" s="20">
        <f t="shared" si="2"/>
        <v>0</v>
      </c>
      <c r="J58" s="24" t="str">
        <f t="shared" si="7"/>
        <v/>
      </c>
      <c r="K58" s="20" t="str">
        <f t="shared" si="4"/>
        <v/>
      </c>
      <c r="L58" s="20" t="str">
        <f t="shared" si="8"/>
        <v/>
      </c>
      <c r="M58" s="20" t="str">
        <f t="shared" si="9"/>
        <v/>
      </c>
      <c r="N58" s="20" t="str">
        <f t="shared" si="5"/>
        <v/>
      </c>
      <c r="O58" s="20" t="str">
        <f t="shared" si="6"/>
        <v/>
      </c>
    </row>
    <row r="59" spans="2:19" ht="18.600000000000001" customHeight="1" x14ac:dyDescent="0.2">
      <c r="B59" s="19"/>
      <c r="C59" s="20"/>
      <c r="D59" s="17"/>
      <c r="E59" s="20"/>
      <c r="F59" s="30"/>
      <c r="G59" s="20" t="str">
        <f>IF(D59="","",IF($D$16="DEVOLUCION",E59,-E59)+IF(D59="","",SUMIFS(Tbl_Registro_Insumo[cant_ent],Tbl_Registro_Insumo[proveedor],$D$6,Tbl_Registro_Insumo[descripcion_insumo],D59,Tbl_Registro_Insumo[id_solicitud],Editar_Registro!$D$8,Tbl_Registro_Insumo[Item],Editar_Registro!C59,Tbl_Registro_Insumo[Fecha_Corte],"&lt;"&amp;Editar_Registro!F$18)-SUMIFS(Tbl_Registro_Insumo[cant_dev],Tbl_Registro_Insumo[proveedor],$D$6,Tbl_Registro_Insumo[descripcion_insumo],D59,Tbl_Registro_Insumo[id_solicitud],Editar_Registro!$D$8,Tbl_Registro_Insumo[Item],Editar_Registro!C59,Tbl_Registro_Insumo[Fecha_Corte],"&lt;="&amp;Editar_Registro!F$18)))</f>
        <v/>
      </c>
      <c r="H59" s="20" t="str">
        <f>IF(D59="","",SUMIFS(Tbl_Registro_Insumo[cant_ent],Tbl_Registro_Insumo[descripcion_insumo],D59)-SUMIFS(Tbl_Registro_Insumo[cant_dev],Tbl_Registro_Insumo[descripcion_insumo],D59))</f>
        <v/>
      </c>
      <c r="I59" s="20">
        <f t="shared" si="2"/>
        <v>0</v>
      </c>
      <c r="J59" s="24" t="str">
        <f t="shared" si="7"/>
        <v/>
      </c>
      <c r="K59" s="20" t="str">
        <f t="shared" si="4"/>
        <v/>
      </c>
      <c r="L59" s="20" t="str">
        <f t="shared" si="8"/>
        <v/>
      </c>
      <c r="M59" s="20" t="str">
        <f t="shared" si="9"/>
        <v/>
      </c>
      <c r="N59" s="20" t="str">
        <f t="shared" si="5"/>
        <v/>
      </c>
      <c r="O59" s="20" t="str">
        <f t="shared" si="6"/>
        <v/>
      </c>
    </row>
    <row r="60" spans="2:19" s="17" customFormat="1" ht="18.600000000000001" customHeight="1" x14ac:dyDescent="0.2">
      <c r="B60" s="19"/>
      <c r="C60" s="20"/>
      <c r="E60" s="20"/>
      <c r="F60" s="30"/>
      <c r="G60" s="20" t="str">
        <f>IF(D60="","",IF($D$16="DEVOLUCION",E60,-E60)+IF(D60="","",SUMIFS(Tbl_Registro_Insumo[cant_ent],Tbl_Registro_Insumo[proveedor],$D$6,Tbl_Registro_Insumo[descripcion_insumo],D60,Tbl_Registro_Insumo[id_solicitud],Editar_Registro!$D$8,Tbl_Registro_Insumo[Item],Editar_Registro!C60,Tbl_Registro_Insumo[Fecha_Corte],"&lt;"&amp;Editar_Registro!F$18)-SUMIFS(Tbl_Registro_Insumo[cant_dev],Tbl_Registro_Insumo[proveedor],$D$6,Tbl_Registro_Insumo[descripcion_insumo],D60,Tbl_Registro_Insumo[id_solicitud],Editar_Registro!$D$8,Tbl_Registro_Insumo[Item],Editar_Registro!C60,Tbl_Registro_Insumo[Fecha_Corte],"&lt;="&amp;Editar_Registro!F$18)))</f>
        <v/>
      </c>
      <c r="H60" s="20" t="str">
        <f>IF(D60="","",SUMIFS(Tbl_Registro_Insumo[cant_ent],Tbl_Registro_Insumo[descripcion_insumo],D60)-SUMIFS(Tbl_Registro_Insumo[cant_dev],Tbl_Registro_Insumo[descripcion_insumo],D60))</f>
        <v/>
      </c>
      <c r="I60" s="20">
        <f t="shared" si="2"/>
        <v>0</v>
      </c>
      <c r="J60" s="24" t="str">
        <f t="shared" si="7"/>
        <v/>
      </c>
      <c r="K60" s="20" t="str">
        <f t="shared" si="4"/>
        <v/>
      </c>
      <c r="L60" s="20" t="str">
        <f t="shared" si="8"/>
        <v/>
      </c>
      <c r="M60" s="20" t="str">
        <f t="shared" si="9"/>
        <v/>
      </c>
      <c r="N60" s="20" t="str">
        <f t="shared" si="5"/>
        <v/>
      </c>
      <c r="O60" s="20" t="str">
        <f t="shared" si="6"/>
        <v/>
      </c>
      <c r="P60" s="19"/>
      <c r="Q60" s="19"/>
      <c r="R60" s="19"/>
      <c r="S60" s="7"/>
    </row>
    <row r="61" spans="2:19" s="17" customFormat="1" ht="18.600000000000001" customHeight="1" x14ac:dyDescent="0.2">
      <c r="B61" s="19"/>
      <c r="C61" s="20"/>
      <c r="E61" s="20"/>
      <c r="F61" s="30"/>
      <c r="G61" s="20" t="str">
        <f>IF(D61="","",IF($D$16="DEVOLUCION",E61,-E61)+IF(D61="","",SUMIFS(Tbl_Registro_Insumo[cant_ent],Tbl_Registro_Insumo[proveedor],$D$6,Tbl_Registro_Insumo[descripcion_insumo],D61,Tbl_Registro_Insumo[id_solicitud],Editar_Registro!$D$8,Tbl_Registro_Insumo[Item],Editar_Registro!C61,Tbl_Registro_Insumo[Fecha_Corte],"&lt;"&amp;Editar_Registro!F$18)-SUMIFS(Tbl_Registro_Insumo[cant_dev],Tbl_Registro_Insumo[proveedor],$D$6,Tbl_Registro_Insumo[descripcion_insumo],D61,Tbl_Registro_Insumo[id_solicitud],Editar_Registro!$D$8,Tbl_Registro_Insumo[Item],Editar_Registro!C61,Tbl_Registro_Insumo[Fecha_Corte],"&lt;="&amp;Editar_Registro!F$18)))</f>
        <v/>
      </c>
      <c r="H61" s="20" t="str">
        <f>IF(D61="","",SUMIFS(Tbl_Registro_Insumo[cant_ent],Tbl_Registro_Insumo[descripcion_insumo],D61)-SUMIFS(Tbl_Registro_Insumo[cant_dev],Tbl_Registro_Insumo[descripcion_insumo],D61))</f>
        <v/>
      </c>
      <c r="I61" s="20">
        <f t="shared" si="2"/>
        <v>0</v>
      </c>
      <c r="J61" s="24" t="str">
        <f t="shared" si="7"/>
        <v/>
      </c>
      <c r="K61" s="20" t="str">
        <f t="shared" si="4"/>
        <v/>
      </c>
      <c r="L61" s="20" t="str">
        <f t="shared" si="8"/>
        <v/>
      </c>
      <c r="M61" s="20" t="str">
        <f t="shared" si="9"/>
        <v/>
      </c>
      <c r="N61" s="20" t="str">
        <f t="shared" si="5"/>
        <v/>
      </c>
      <c r="O61" s="20" t="str">
        <f t="shared" si="6"/>
        <v/>
      </c>
      <c r="P61" s="19"/>
      <c r="Q61" s="19"/>
      <c r="R61" s="19"/>
      <c r="S61" s="7"/>
    </row>
    <row r="62" spans="2:19" s="17" customFormat="1" ht="18.600000000000001" customHeight="1" x14ac:dyDescent="0.2">
      <c r="B62" s="19"/>
      <c r="C62" s="20"/>
      <c r="E62" s="20"/>
      <c r="F62" s="30"/>
      <c r="G62" s="20" t="str">
        <f>IF(D62="","",IF($D$16="DEVOLUCION",E62,-E62)+IF(D62="","",SUMIFS(Tbl_Registro_Insumo[cant_ent],Tbl_Registro_Insumo[proveedor],$D$6,Tbl_Registro_Insumo[descripcion_insumo],D62,Tbl_Registro_Insumo[id_solicitud],Editar_Registro!$D$8,Tbl_Registro_Insumo[Item],Editar_Registro!C62,Tbl_Registro_Insumo[Fecha_Corte],"&lt;"&amp;Editar_Registro!F$18)-SUMIFS(Tbl_Registro_Insumo[cant_dev],Tbl_Registro_Insumo[proveedor],$D$6,Tbl_Registro_Insumo[descripcion_insumo],D62,Tbl_Registro_Insumo[id_solicitud],Editar_Registro!$D$8,Tbl_Registro_Insumo[Item],Editar_Registro!C62,Tbl_Registro_Insumo[Fecha_Corte],"&lt;="&amp;Editar_Registro!F$18)))</f>
        <v/>
      </c>
      <c r="H62" s="20" t="str">
        <f>IF(D62="","",SUMIFS(Tbl_Registro_Insumo[cant_ent],Tbl_Registro_Insumo[descripcion_insumo],D62)-SUMIFS(Tbl_Registro_Insumo[cant_dev],Tbl_Registro_Insumo[descripcion_insumo],D62))</f>
        <v/>
      </c>
      <c r="I62" s="20">
        <f t="shared" si="2"/>
        <v>0</v>
      </c>
      <c r="J62" s="24" t="str">
        <f t="shared" si="7"/>
        <v/>
      </c>
      <c r="K62" s="20" t="str">
        <f t="shared" si="4"/>
        <v/>
      </c>
      <c r="L62" s="20" t="str">
        <f t="shared" si="8"/>
        <v/>
      </c>
      <c r="M62" s="20" t="str">
        <f t="shared" si="9"/>
        <v/>
      </c>
      <c r="N62" s="20" t="str">
        <f t="shared" si="5"/>
        <v/>
      </c>
      <c r="O62" s="20" t="str">
        <f t="shared" si="6"/>
        <v/>
      </c>
      <c r="P62" s="19"/>
      <c r="Q62" s="19"/>
      <c r="R62" s="19"/>
      <c r="S62" s="7"/>
    </row>
    <row r="63" spans="2:19" s="17" customFormat="1" ht="18.600000000000001" customHeight="1" x14ac:dyDescent="0.2">
      <c r="B63" s="19"/>
      <c r="C63" s="20"/>
      <c r="E63" s="20"/>
      <c r="F63" s="30"/>
      <c r="G63" s="20" t="str">
        <f>IF(D63="","",IF($D$16="DEVOLUCION",E63,-E63)+IF(D63="","",SUMIFS(Tbl_Registro_Insumo[cant_ent],Tbl_Registro_Insumo[proveedor],$D$6,Tbl_Registro_Insumo[descripcion_insumo],D63,Tbl_Registro_Insumo[id_solicitud],Editar_Registro!$D$8,Tbl_Registro_Insumo[Item],Editar_Registro!C63,Tbl_Registro_Insumo[Fecha_Corte],"&lt;"&amp;Editar_Registro!F$18)-SUMIFS(Tbl_Registro_Insumo[cant_dev],Tbl_Registro_Insumo[proveedor],$D$6,Tbl_Registro_Insumo[descripcion_insumo],D63,Tbl_Registro_Insumo[id_solicitud],Editar_Registro!$D$8,Tbl_Registro_Insumo[Item],Editar_Registro!C63,Tbl_Registro_Insumo[Fecha_Corte],"&lt;="&amp;Editar_Registro!F$18)))</f>
        <v/>
      </c>
      <c r="H63" s="20" t="str">
        <f>IF(D63="","",SUMIFS(Tbl_Registro_Insumo[cant_ent],Tbl_Registro_Insumo[descripcion_insumo],D63)-SUMIFS(Tbl_Registro_Insumo[cant_dev],Tbl_Registro_Insumo[descripcion_insumo],D63))</f>
        <v/>
      </c>
      <c r="I63" s="20">
        <f t="shared" si="2"/>
        <v>0</v>
      </c>
      <c r="J63" s="24" t="str">
        <f t="shared" si="7"/>
        <v/>
      </c>
      <c r="K63" s="20" t="str">
        <f t="shared" si="4"/>
        <v/>
      </c>
      <c r="L63" s="20" t="str">
        <f t="shared" si="8"/>
        <v/>
      </c>
      <c r="M63" s="20" t="str">
        <f t="shared" si="9"/>
        <v/>
      </c>
      <c r="N63" s="20" t="str">
        <f t="shared" si="5"/>
        <v/>
      </c>
      <c r="O63" s="20" t="str">
        <f t="shared" si="6"/>
        <v/>
      </c>
      <c r="P63" s="19"/>
      <c r="Q63" s="19"/>
      <c r="R63" s="19"/>
      <c r="S63" s="7"/>
    </row>
    <row r="64" spans="2:19" s="17" customFormat="1" ht="18.600000000000001" customHeight="1" x14ac:dyDescent="0.2">
      <c r="B64" s="19"/>
      <c r="C64" s="20"/>
      <c r="E64" s="20"/>
      <c r="F64" s="30"/>
      <c r="G64" s="20" t="str">
        <f>IF(D64="","",IF($D$16="DEVOLUCION",E64,-E64)+IF(D64="","",SUMIFS(Tbl_Registro_Insumo[cant_ent],Tbl_Registro_Insumo[proveedor],$D$6,Tbl_Registro_Insumo[descripcion_insumo],D64,Tbl_Registro_Insumo[id_solicitud],Editar_Registro!$D$8,Tbl_Registro_Insumo[Item],Editar_Registro!C64,Tbl_Registro_Insumo[Fecha_Corte],"&lt;"&amp;Editar_Registro!F$18)-SUMIFS(Tbl_Registro_Insumo[cant_dev],Tbl_Registro_Insumo[proveedor],$D$6,Tbl_Registro_Insumo[descripcion_insumo],D64,Tbl_Registro_Insumo[id_solicitud],Editar_Registro!$D$8,Tbl_Registro_Insumo[Item],Editar_Registro!C64,Tbl_Registro_Insumo[Fecha_Corte],"&lt;="&amp;Editar_Registro!F$18)))</f>
        <v/>
      </c>
      <c r="H64" s="20" t="str">
        <f>IF(D64="","",SUMIFS(Tbl_Registro_Insumo[cant_ent],Tbl_Registro_Insumo[descripcion_insumo],D64)-SUMIFS(Tbl_Registro_Insumo[cant_dev],Tbl_Registro_Insumo[descripcion_insumo],D64))</f>
        <v/>
      </c>
      <c r="I64" s="20">
        <f t="shared" si="2"/>
        <v>0</v>
      </c>
      <c r="J64" s="24" t="str">
        <f t="shared" si="7"/>
        <v/>
      </c>
      <c r="K64" s="20" t="str">
        <f t="shared" si="4"/>
        <v/>
      </c>
      <c r="L64" s="20" t="str">
        <f t="shared" si="8"/>
        <v/>
      </c>
      <c r="M64" s="20" t="str">
        <f t="shared" si="9"/>
        <v/>
      </c>
      <c r="N64" s="20" t="str">
        <f t="shared" si="5"/>
        <v/>
      </c>
      <c r="O64" s="20" t="str">
        <f t="shared" si="6"/>
        <v/>
      </c>
      <c r="P64" s="19"/>
      <c r="Q64" s="19"/>
      <c r="R64" s="19"/>
      <c r="S64" s="7"/>
    </row>
    <row r="65" spans="2:19" s="17" customFormat="1" ht="18.600000000000001" customHeight="1" x14ac:dyDescent="0.2">
      <c r="B65" s="19"/>
      <c r="C65" s="20"/>
      <c r="E65" s="20"/>
      <c r="F65" s="30"/>
      <c r="G65" s="20" t="str">
        <f>IF(D65="","",IF($D$16="DEVOLUCION",E65,-E65)+IF(D65="","",SUMIFS(Tbl_Registro_Insumo[cant_ent],Tbl_Registro_Insumo[proveedor],$D$6,Tbl_Registro_Insumo[descripcion_insumo],D65,Tbl_Registro_Insumo[id_solicitud],Editar_Registro!$D$8,Tbl_Registro_Insumo[Item],Editar_Registro!C65,Tbl_Registro_Insumo[Fecha_Corte],"&lt;"&amp;Editar_Registro!F$18)-SUMIFS(Tbl_Registro_Insumo[cant_dev],Tbl_Registro_Insumo[proveedor],$D$6,Tbl_Registro_Insumo[descripcion_insumo],D65,Tbl_Registro_Insumo[id_solicitud],Editar_Registro!$D$8,Tbl_Registro_Insumo[Item],Editar_Registro!C65,Tbl_Registro_Insumo[Fecha_Corte],"&lt;="&amp;Editar_Registro!F$18)))</f>
        <v/>
      </c>
      <c r="H65" s="20" t="str">
        <f>IF(D65="","",SUMIFS(Tbl_Registro_Insumo[cant_ent],Tbl_Registro_Insumo[descripcion_insumo],D65)-SUMIFS(Tbl_Registro_Insumo[cant_dev],Tbl_Registro_Insumo[descripcion_insumo],D65))</f>
        <v/>
      </c>
      <c r="I65" s="20">
        <f t="shared" si="2"/>
        <v>0</v>
      </c>
      <c r="J65" s="24" t="str">
        <f t="shared" si="7"/>
        <v/>
      </c>
      <c r="K65" s="20" t="str">
        <f t="shared" si="4"/>
        <v/>
      </c>
      <c r="L65" s="20" t="str">
        <f t="shared" si="8"/>
        <v/>
      </c>
      <c r="M65" s="20" t="str">
        <f t="shared" si="9"/>
        <v/>
      </c>
      <c r="N65" s="20" t="str">
        <f t="shared" si="5"/>
        <v/>
      </c>
      <c r="O65" s="20" t="str">
        <f t="shared" si="6"/>
        <v/>
      </c>
      <c r="P65" s="19"/>
      <c r="Q65" s="19"/>
      <c r="R65" s="19"/>
      <c r="S65" s="7"/>
    </row>
    <row r="66" spans="2:19" s="17" customFormat="1" ht="18.600000000000001" customHeight="1" x14ac:dyDescent="0.2">
      <c r="B66" s="19"/>
      <c r="C66" s="20"/>
      <c r="E66" s="20"/>
      <c r="F66" s="30"/>
      <c r="G66" s="20" t="str">
        <f>IF(D66="","",IF($D$16="DEVOLUCION",E66,-E66)+IF(D66="","",SUMIFS(Tbl_Registro_Insumo[cant_ent],Tbl_Registro_Insumo[proveedor],$D$6,Tbl_Registro_Insumo[descripcion_insumo],D66,Tbl_Registro_Insumo[id_solicitud],Editar_Registro!$D$8,Tbl_Registro_Insumo[Item],Editar_Registro!C66,Tbl_Registro_Insumo[Fecha_Corte],"&lt;"&amp;Editar_Registro!F$18)-SUMIFS(Tbl_Registro_Insumo[cant_dev],Tbl_Registro_Insumo[proveedor],$D$6,Tbl_Registro_Insumo[descripcion_insumo],D66,Tbl_Registro_Insumo[id_solicitud],Editar_Registro!$D$8,Tbl_Registro_Insumo[Item],Editar_Registro!C66,Tbl_Registro_Insumo[Fecha_Corte],"&lt;="&amp;Editar_Registro!F$18)))</f>
        <v/>
      </c>
      <c r="H66" s="20" t="str">
        <f>IF(D66="","",SUMIFS(Tbl_Registro_Insumo[cant_ent],Tbl_Registro_Insumo[descripcion_insumo],D66)-SUMIFS(Tbl_Registro_Insumo[cant_dev],Tbl_Registro_Insumo[descripcion_insumo],D66))</f>
        <v/>
      </c>
      <c r="I66" s="20">
        <f t="shared" si="2"/>
        <v>0</v>
      </c>
      <c r="J66" s="24" t="str">
        <f t="shared" si="7"/>
        <v/>
      </c>
      <c r="K66" s="20" t="str">
        <f t="shared" si="4"/>
        <v/>
      </c>
      <c r="L66" s="20" t="str">
        <f t="shared" si="8"/>
        <v/>
      </c>
      <c r="M66" s="20" t="str">
        <f t="shared" si="9"/>
        <v/>
      </c>
      <c r="N66" s="20" t="str">
        <f t="shared" si="5"/>
        <v/>
      </c>
      <c r="O66" s="20" t="str">
        <f t="shared" si="6"/>
        <v/>
      </c>
      <c r="P66" s="19"/>
      <c r="Q66" s="19"/>
      <c r="R66" s="19"/>
      <c r="S66" s="7"/>
    </row>
    <row r="67" spans="2:19" s="17" customFormat="1" ht="18.600000000000001" customHeight="1" x14ac:dyDescent="0.2">
      <c r="B67" s="19"/>
      <c r="C67" s="20"/>
      <c r="E67" s="20"/>
      <c r="F67" s="30"/>
      <c r="G67" s="20" t="str">
        <f>IF(D67="","",IF($D$16="DEVOLUCION",E67,-E67)+IF(D67="","",SUMIFS(Tbl_Registro_Insumo[cant_ent],Tbl_Registro_Insumo[proveedor],$D$6,Tbl_Registro_Insumo[descripcion_insumo],D67,Tbl_Registro_Insumo[id_solicitud],Editar_Registro!$D$8,Tbl_Registro_Insumo[Item],Editar_Registro!C67,Tbl_Registro_Insumo[Fecha_Corte],"&lt;"&amp;Editar_Registro!F$18)-SUMIFS(Tbl_Registro_Insumo[cant_dev],Tbl_Registro_Insumo[proveedor],$D$6,Tbl_Registro_Insumo[descripcion_insumo],D67,Tbl_Registro_Insumo[id_solicitud],Editar_Registro!$D$8,Tbl_Registro_Insumo[Item],Editar_Registro!C67,Tbl_Registro_Insumo[Fecha_Corte],"&lt;="&amp;Editar_Registro!F$18)))</f>
        <v/>
      </c>
      <c r="H67" s="20" t="str">
        <f>IF(D67="","",SUMIFS(Tbl_Registro_Insumo[cant_ent],Tbl_Registro_Insumo[descripcion_insumo],D67)-SUMIFS(Tbl_Registro_Insumo[cant_dev],Tbl_Registro_Insumo[descripcion_insumo],D67))</f>
        <v/>
      </c>
      <c r="I67" s="20">
        <f t="shared" si="2"/>
        <v>0</v>
      </c>
      <c r="J67" s="24" t="str">
        <f t="shared" si="7"/>
        <v/>
      </c>
      <c r="K67" s="20" t="str">
        <f t="shared" si="4"/>
        <v/>
      </c>
      <c r="L67" s="20" t="str">
        <f t="shared" si="8"/>
        <v/>
      </c>
      <c r="M67" s="20" t="str">
        <f t="shared" si="9"/>
        <v/>
      </c>
      <c r="N67" s="20" t="str">
        <f t="shared" si="5"/>
        <v/>
      </c>
      <c r="O67" s="20" t="str">
        <f t="shared" si="6"/>
        <v/>
      </c>
      <c r="P67" s="19"/>
      <c r="Q67" s="19"/>
      <c r="R67" s="19"/>
      <c r="S67" s="7"/>
    </row>
    <row r="68" spans="2:19" s="17" customFormat="1" ht="18.600000000000001" customHeight="1" x14ac:dyDescent="0.2">
      <c r="B68" s="19"/>
      <c r="C68" s="20"/>
      <c r="E68" s="20"/>
      <c r="F68" s="30"/>
      <c r="G68" s="20" t="str">
        <f>IF(D68="","",IF($D$16="DEVOLUCION",E68,-E68)+IF(D68="","",SUMIFS(Tbl_Registro_Insumo[cant_ent],Tbl_Registro_Insumo[proveedor],$D$6,Tbl_Registro_Insumo[descripcion_insumo],D68,Tbl_Registro_Insumo[id_solicitud],Editar_Registro!$D$8,Tbl_Registro_Insumo[Item],Editar_Registro!C68,Tbl_Registro_Insumo[Fecha_Corte],"&lt;"&amp;Editar_Registro!F$18)-SUMIFS(Tbl_Registro_Insumo[cant_dev],Tbl_Registro_Insumo[proveedor],$D$6,Tbl_Registro_Insumo[descripcion_insumo],D68,Tbl_Registro_Insumo[id_solicitud],Editar_Registro!$D$8,Tbl_Registro_Insumo[Item],Editar_Registro!C68,Tbl_Registro_Insumo[Fecha_Corte],"&lt;="&amp;Editar_Registro!F$18)))</f>
        <v/>
      </c>
      <c r="H68" s="20" t="str">
        <f>IF(D68="","",SUMIFS(Tbl_Registro_Insumo[cant_ent],Tbl_Registro_Insumo[descripcion_insumo],D68)-SUMIFS(Tbl_Registro_Insumo[cant_dev],Tbl_Registro_Insumo[descripcion_insumo],D68))</f>
        <v/>
      </c>
      <c r="I68" s="20">
        <f t="shared" si="2"/>
        <v>0</v>
      </c>
      <c r="J68" s="24" t="str">
        <f t="shared" si="7"/>
        <v/>
      </c>
      <c r="K68" s="20" t="str">
        <f t="shared" si="4"/>
        <v/>
      </c>
      <c r="L68" s="20" t="str">
        <f t="shared" si="8"/>
        <v/>
      </c>
      <c r="M68" s="20" t="str">
        <f t="shared" si="9"/>
        <v/>
      </c>
      <c r="N68" s="20" t="str">
        <f t="shared" si="5"/>
        <v/>
      </c>
      <c r="O68" s="20" t="str">
        <f t="shared" si="6"/>
        <v/>
      </c>
      <c r="P68" s="19"/>
      <c r="Q68" s="19"/>
      <c r="R68" s="19"/>
      <c r="S68" s="7"/>
    </row>
    <row r="69" spans="2:19" s="17" customFormat="1" ht="18.600000000000001" customHeight="1" x14ac:dyDescent="0.2">
      <c r="B69" s="19"/>
      <c r="C69" s="20"/>
      <c r="E69" s="20"/>
      <c r="F69" s="30"/>
      <c r="G69" s="20" t="str">
        <f>IF(D69="","",IF($D$16="DEVOLUCION",E69,-E69)+IF(D69="","",SUMIFS(Tbl_Registro_Insumo[cant_ent],Tbl_Registro_Insumo[proveedor],$D$6,Tbl_Registro_Insumo[descripcion_insumo],D69,Tbl_Registro_Insumo[id_solicitud],Editar_Registro!$D$8,Tbl_Registro_Insumo[Item],Editar_Registro!C69,Tbl_Registro_Insumo[Fecha_Corte],"&lt;"&amp;Editar_Registro!F$18)-SUMIFS(Tbl_Registro_Insumo[cant_dev],Tbl_Registro_Insumo[proveedor],$D$6,Tbl_Registro_Insumo[descripcion_insumo],D69,Tbl_Registro_Insumo[id_solicitud],Editar_Registro!$D$8,Tbl_Registro_Insumo[Item],Editar_Registro!C69,Tbl_Registro_Insumo[Fecha_Corte],"&lt;="&amp;Editar_Registro!F$18)))</f>
        <v/>
      </c>
      <c r="H69" s="20" t="str">
        <f>IF(D69="","",SUMIFS(Tbl_Registro_Insumo[cant_ent],Tbl_Registro_Insumo[descripcion_insumo],D69)-SUMIFS(Tbl_Registro_Insumo[cant_dev],Tbl_Registro_Insumo[descripcion_insumo],D69))</f>
        <v/>
      </c>
      <c r="I69" s="20">
        <f t="shared" si="2"/>
        <v>0</v>
      </c>
      <c r="J69" s="24" t="str">
        <f t="shared" si="7"/>
        <v/>
      </c>
      <c r="K69" s="20" t="str">
        <f t="shared" si="4"/>
        <v/>
      </c>
      <c r="L69" s="20" t="str">
        <f t="shared" si="8"/>
        <v/>
      </c>
      <c r="M69" s="20" t="str">
        <f t="shared" si="9"/>
        <v/>
      </c>
      <c r="N69" s="20" t="str">
        <f t="shared" si="5"/>
        <v/>
      </c>
      <c r="O69" s="20" t="str">
        <f t="shared" si="6"/>
        <v/>
      </c>
      <c r="P69" s="19"/>
      <c r="Q69" s="19"/>
      <c r="R69" s="19"/>
      <c r="S69" s="7"/>
    </row>
    <row r="70" spans="2:19" s="17" customFormat="1" ht="18.600000000000001" customHeight="1" x14ac:dyDescent="0.2">
      <c r="B70" s="19"/>
      <c r="C70" s="20"/>
      <c r="E70" s="20"/>
      <c r="F70" s="30"/>
      <c r="G70" s="20" t="str">
        <f>IF(D70="","",IF($D$16="DEVOLUCION",E70,-E70)+IF(D70="","",SUMIFS(Tbl_Registro_Insumo[cant_ent],Tbl_Registro_Insumo[proveedor],$D$6,Tbl_Registro_Insumo[descripcion_insumo],D70,Tbl_Registro_Insumo[id_solicitud],Editar_Registro!$D$8,Tbl_Registro_Insumo[Item],Editar_Registro!C70,Tbl_Registro_Insumo[Fecha_Corte],"&lt;"&amp;Editar_Registro!F$18)-SUMIFS(Tbl_Registro_Insumo[cant_dev],Tbl_Registro_Insumo[proveedor],$D$6,Tbl_Registro_Insumo[descripcion_insumo],D70,Tbl_Registro_Insumo[id_solicitud],Editar_Registro!$D$8,Tbl_Registro_Insumo[Item],Editar_Registro!C70,Tbl_Registro_Insumo[Fecha_Corte],"&lt;="&amp;Editar_Registro!F$18)))</f>
        <v/>
      </c>
      <c r="H70" s="20" t="str">
        <f>IF(D70="","",SUMIFS(Tbl_Registro_Insumo[cant_ent],Tbl_Registro_Insumo[descripcion_insumo],D70)-SUMIFS(Tbl_Registro_Insumo[cant_dev],Tbl_Registro_Insumo[descripcion_insumo],D70))</f>
        <v/>
      </c>
      <c r="I70" s="20">
        <f t="shared" si="2"/>
        <v>0</v>
      </c>
      <c r="J70" s="24" t="str">
        <f t="shared" si="7"/>
        <v/>
      </c>
      <c r="K70" s="20" t="str">
        <f t="shared" si="4"/>
        <v/>
      </c>
      <c r="L70" s="20" t="str">
        <f t="shared" si="8"/>
        <v/>
      </c>
      <c r="M70" s="20" t="str">
        <f t="shared" si="9"/>
        <v/>
      </c>
      <c r="N70" s="20" t="str">
        <f t="shared" si="5"/>
        <v/>
      </c>
      <c r="O70" s="20" t="str">
        <f t="shared" si="6"/>
        <v/>
      </c>
      <c r="P70" s="19"/>
      <c r="Q70" s="19"/>
      <c r="R70" s="19"/>
      <c r="S70" s="7"/>
    </row>
    <row r="71" spans="2:19" s="17" customFormat="1" ht="18.600000000000001" customHeight="1" x14ac:dyDescent="0.2">
      <c r="B71" s="19"/>
      <c r="C71" s="20"/>
      <c r="E71" s="20"/>
      <c r="F71" s="30"/>
      <c r="G71" s="20" t="str">
        <f>IF(D71="","",IF($D$16="DEVOLUCION",E71,-E71)+IF(D71="","",SUMIFS(Tbl_Registro_Insumo[cant_ent],Tbl_Registro_Insumo[proveedor],$D$6,Tbl_Registro_Insumo[descripcion_insumo],D71,Tbl_Registro_Insumo[id_solicitud],Editar_Registro!$D$8,Tbl_Registro_Insumo[Item],Editar_Registro!C71,Tbl_Registro_Insumo[Fecha_Corte],"&lt;"&amp;Editar_Registro!F$18)-SUMIFS(Tbl_Registro_Insumo[cant_dev],Tbl_Registro_Insumo[proveedor],$D$6,Tbl_Registro_Insumo[descripcion_insumo],D71,Tbl_Registro_Insumo[id_solicitud],Editar_Registro!$D$8,Tbl_Registro_Insumo[Item],Editar_Registro!C71,Tbl_Registro_Insumo[Fecha_Corte],"&lt;="&amp;Editar_Registro!F$18)))</f>
        <v/>
      </c>
      <c r="H71" s="20" t="str">
        <f>IF(D71="","",SUMIFS(Tbl_Registro_Insumo[cant_ent],Tbl_Registro_Insumo[descripcion_insumo],D71)-SUMIFS(Tbl_Registro_Insumo[cant_dev],Tbl_Registro_Insumo[descripcion_insumo],D71))</f>
        <v/>
      </c>
      <c r="I71" s="20">
        <f t="shared" si="2"/>
        <v>0</v>
      </c>
      <c r="J71" s="24" t="str">
        <f t="shared" si="7"/>
        <v/>
      </c>
      <c r="K71" s="20" t="str">
        <f t="shared" si="4"/>
        <v/>
      </c>
      <c r="L71" s="20" t="str">
        <f t="shared" si="8"/>
        <v/>
      </c>
      <c r="M71" s="20" t="str">
        <f t="shared" si="9"/>
        <v/>
      </c>
      <c r="N71" s="20" t="str">
        <f t="shared" si="5"/>
        <v/>
      </c>
      <c r="O71" s="20" t="str">
        <f t="shared" si="6"/>
        <v/>
      </c>
      <c r="P71" s="19"/>
      <c r="Q71" s="19"/>
      <c r="R71" s="19"/>
      <c r="S71" s="7"/>
    </row>
    <row r="72" spans="2:19" s="17" customFormat="1" ht="18.600000000000001" customHeight="1" x14ac:dyDescent="0.2">
      <c r="B72" s="19"/>
      <c r="C72" s="20"/>
      <c r="E72" s="20"/>
      <c r="F72" s="30"/>
      <c r="G72" s="20" t="str">
        <f>IF(D72="","",IF($D$16="DEVOLUCION",E72,-E72)+IF(D72="","",SUMIFS(Tbl_Registro_Insumo[cant_ent],Tbl_Registro_Insumo[proveedor],$D$6,Tbl_Registro_Insumo[descripcion_insumo],D72,Tbl_Registro_Insumo[id_solicitud],Editar_Registro!$D$8,Tbl_Registro_Insumo[Item],Editar_Registro!C72,Tbl_Registro_Insumo[Fecha_Corte],"&lt;"&amp;Editar_Registro!F$18)-SUMIFS(Tbl_Registro_Insumo[cant_dev],Tbl_Registro_Insumo[proveedor],$D$6,Tbl_Registro_Insumo[descripcion_insumo],D72,Tbl_Registro_Insumo[id_solicitud],Editar_Registro!$D$8,Tbl_Registro_Insumo[Item],Editar_Registro!C72,Tbl_Registro_Insumo[Fecha_Corte],"&lt;="&amp;Editar_Registro!F$18)))</f>
        <v/>
      </c>
      <c r="H72" s="20" t="str">
        <f>IF(D72="","",SUMIFS(Tbl_Registro_Insumo[cant_ent],Tbl_Registro_Insumo[descripcion_insumo],D72)-SUMIFS(Tbl_Registro_Insumo[cant_dev],Tbl_Registro_Insumo[descripcion_insumo],D72))</f>
        <v/>
      </c>
      <c r="I72" s="20">
        <f t="shared" si="2"/>
        <v>0</v>
      </c>
      <c r="J72" s="24" t="str">
        <f t="shared" si="7"/>
        <v/>
      </c>
      <c r="K72" s="20" t="str">
        <f t="shared" si="4"/>
        <v/>
      </c>
      <c r="L72" s="20" t="str">
        <f t="shared" si="8"/>
        <v/>
      </c>
      <c r="M72" s="20" t="str">
        <f t="shared" si="9"/>
        <v/>
      </c>
      <c r="N72" s="20" t="str">
        <f t="shared" si="5"/>
        <v/>
      </c>
      <c r="O72" s="20" t="str">
        <f t="shared" si="6"/>
        <v/>
      </c>
      <c r="P72" s="19"/>
      <c r="Q72" s="19"/>
      <c r="R72" s="19"/>
      <c r="S72" s="7"/>
    </row>
    <row r="73" spans="2:19" s="17" customFormat="1" ht="18.600000000000001" customHeight="1" x14ac:dyDescent="0.2">
      <c r="B73" s="19"/>
      <c r="C73" s="20"/>
      <c r="E73" s="20"/>
      <c r="F73" s="30"/>
      <c r="G73" s="20" t="str">
        <f>IF(D73="","",IF($D$16="DEVOLUCION",E73,-E73)+IF(D73="","",SUMIFS(Tbl_Registro_Insumo[cant_ent],Tbl_Registro_Insumo[proveedor],$D$6,Tbl_Registro_Insumo[descripcion_insumo],D73,Tbl_Registro_Insumo[id_solicitud],Editar_Registro!$D$8,Tbl_Registro_Insumo[Item],Editar_Registro!C73,Tbl_Registro_Insumo[Fecha_Corte],"&lt;"&amp;Editar_Registro!F$18)-SUMIFS(Tbl_Registro_Insumo[cant_dev],Tbl_Registro_Insumo[proveedor],$D$6,Tbl_Registro_Insumo[descripcion_insumo],D73,Tbl_Registro_Insumo[id_solicitud],Editar_Registro!$D$8,Tbl_Registro_Insumo[Item],Editar_Registro!C73,Tbl_Registro_Insumo[Fecha_Corte],"&lt;="&amp;Editar_Registro!F$18)))</f>
        <v/>
      </c>
      <c r="H73" s="20" t="str">
        <f>IF(D73="","",SUMIFS(Tbl_Registro_Insumo[cant_ent],Tbl_Registro_Insumo[descripcion_insumo],D73)-SUMIFS(Tbl_Registro_Insumo[cant_dev],Tbl_Registro_Insumo[descripcion_insumo],D73))</f>
        <v/>
      </c>
      <c r="I73" s="20">
        <f t="shared" si="2"/>
        <v>0</v>
      </c>
      <c r="J73" s="24" t="str">
        <f t="shared" si="7"/>
        <v/>
      </c>
      <c r="K73" s="20" t="str">
        <f t="shared" si="4"/>
        <v/>
      </c>
      <c r="L73" s="20" t="str">
        <f t="shared" si="8"/>
        <v/>
      </c>
      <c r="M73" s="20" t="str">
        <f t="shared" si="9"/>
        <v/>
      </c>
      <c r="N73" s="20" t="str">
        <f t="shared" si="5"/>
        <v/>
      </c>
      <c r="O73" s="20" t="str">
        <f t="shared" si="6"/>
        <v/>
      </c>
      <c r="P73" s="19"/>
      <c r="Q73" s="19"/>
      <c r="R73" s="19"/>
      <c r="S73" s="7"/>
    </row>
    <row r="74" spans="2:19" s="17" customFormat="1" ht="18.600000000000001" customHeight="1" x14ac:dyDescent="0.2">
      <c r="B74" s="19"/>
      <c r="C74" s="20"/>
      <c r="E74" s="20"/>
      <c r="F74" s="30"/>
      <c r="G74" s="20" t="str">
        <f>IF(D74="","",IF($D$16="DEVOLUCION",E74,-E74)+IF(D74="","",SUMIFS(Tbl_Registro_Insumo[cant_ent],Tbl_Registro_Insumo[proveedor],$D$6,Tbl_Registro_Insumo[descripcion_insumo],D74,Tbl_Registro_Insumo[id_solicitud],Editar_Registro!$D$8,Tbl_Registro_Insumo[Item],Editar_Registro!C74,Tbl_Registro_Insumo[Fecha_Corte],"&lt;"&amp;Editar_Registro!F$18)-SUMIFS(Tbl_Registro_Insumo[cant_dev],Tbl_Registro_Insumo[proveedor],$D$6,Tbl_Registro_Insumo[descripcion_insumo],D74,Tbl_Registro_Insumo[id_solicitud],Editar_Registro!$D$8,Tbl_Registro_Insumo[Item],Editar_Registro!C74,Tbl_Registro_Insumo[Fecha_Corte],"&lt;="&amp;Editar_Registro!F$18)))</f>
        <v/>
      </c>
      <c r="H74" s="20" t="str">
        <f>IF(D74="","",SUMIFS(Tbl_Registro_Insumo[cant_ent],Tbl_Registro_Insumo[descripcion_insumo],D74)-SUMIFS(Tbl_Registro_Insumo[cant_dev],Tbl_Registro_Insumo[descripcion_insumo],D74))</f>
        <v/>
      </c>
      <c r="I74" s="20">
        <f t="shared" si="2"/>
        <v>0</v>
      </c>
      <c r="J74" s="24" t="str">
        <f t="shared" si="7"/>
        <v/>
      </c>
      <c r="K74" s="20" t="str">
        <f t="shared" si="4"/>
        <v/>
      </c>
      <c r="L74" s="20" t="str">
        <f t="shared" si="8"/>
        <v/>
      </c>
      <c r="M74" s="20" t="str">
        <f t="shared" si="9"/>
        <v/>
      </c>
      <c r="N74" s="20" t="str">
        <f t="shared" si="5"/>
        <v/>
      </c>
      <c r="O74" s="20" t="str">
        <f t="shared" si="6"/>
        <v/>
      </c>
      <c r="P74" s="19"/>
      <c r="Q74" s="19"/>
      <c r="R74" s="19"/>
      <c r="S74" s="7"/>
    </row>
    <row r="75" spans="2:19" s="17" customFormat="1" ht="18.600000000000001" customHeight="1" x14ac:dyDescent="0.2">
      <c r="B75" s="19"/>
      <c r="C75" s="20"/>
      <c r="E75" s="20"/>
      <c r="F75" s="30"/>
      <c r="G75" s="20" t="str">
        <f>IF(D75="","",IF($D$16="DEVOLUCION",E75,-E75)+IF(D75="","",SUMIFS(Tbl_Registro_Insumo[cant_ent],Tbl_Registro_Insumo[proveedor],$D$6,Tbl_Registro_Insumo[descripcion_insumo],D75,Tbl_Registro_Insumo[id_solicitud],Editar_Registro!$D$8,Tbl_Registro_Insumo[Item],Editar_Registro!C75,Tbl_Registro_Insumo[Fecha_Corte],"&lt;"&amp;Editar_Registro!F$18)-SUMIFS(Tbl_Registro_Insumo[cant_dev],Tbl_Registro_Insumo[proveedor],$D$6,Tbl_Registro_Insumo[descripcion_insumo],D75,Tbl_Registro_Insumo[id_solicitud],Editar_Registro!$D$8,Tbl_Registro_Insumo[Item],Editar_Registro!C75,Tbl_Registro_Insumo[Fecha_Corte],"&lt;="&amp;Editar_Registro!F$18)))</f>
        <v/>
      </c>
      <c r="H75" s="20" t="str">
        <f>IF(D75="","",SUMIFS(Tbl_Registro_Insumo[cant_ent],Tbl_Registro_Insumo[descripcion_insumo],D75)-SUMIFS(Tbl_Registro_Insumo[cant_dev],Tbl_Registro_Insumo[descripcion_insumo],D75))</f>
        <v/>
      </c>
      <c r="I75" s="20">
        <f t="shared" si="2"/>
        <v>0</v>
      </c>
      <c r="J75" s="24" t="str">
        <f t="shared" si="7"/>
        <v/>
      </c>
      <c r="K75" s="20" t="str">
        <f t="shared" si="4"/>
        <v/>
      </c>
      <c r="L75" s="20" t="str">
        <f t="shared" si="8"/>
        <v/>
      </c>
      <c r="M75" s="20" t="str">
        <f t="shared" si="9"/>
        <v/>
      </c>
      <c r="N75" s="20" t="str">
        <f t="shared" si="5"/>
        <v/>
      </c>
      <c r="O75" s="20" t="str">
        <f t="shared" si="6"/>
        <v/>
      </c>
      <c r="P75" s="19"/>
      <c r="Q75" s="19"/>
      <c r="R75" s="19"/>
      <c r="S75" s="7"/>
    </row>
    <row r="76" spans="2:19" s="17" customFormat="1" ht="18.600000000000001" customHeight="1" x14ac:dyDescent="0.2">
      <c r="B76" s="19"/>
      <c r="C76" s="20"/>
      <c r="E76" s="20"/>
      <c r="F76" s="30"/>
      <c r="G76" s="20" t="str">
        <f>IF(D76="","",IF($D$16="DEVOLUCION",E76,-E76)+IF(D76="","",SUMIFS(Tbl_Registro_Insumo[cant_ent],Tbl_Registro_Insumo[proveedor],$D$6,Tbl_Registro_Insumo[descripcion_insumo],D76,Tbl_Registro_Insumo[id_solicitud],Editar_Registro!$D$8,Tbl_Registro_Insumo[Item],Editar_Registro!C76,Tbl_Registro_Insumo[Fecha_Corte],"&lt;"&amp;Editar_Registro!F$18)-SUMIFS(Tbl_Registro_Insumo[cant_dev],Tbl_Registro_Insumo[proveedor],$D$6,Tbl_Registro_Insumo[descripcion_insumo],D76,Tbl_Registro_Insumo[id_solicitud],Editar_Registro!$D$8,Tbl_Registro_Insumo[Item],Editar_Registro!C76,Tbl_Registro_Insumo[Fecha_Corte],"&lt;="&amp;Editar_Registro!F$18)))</f>
        <v/>
      </c>
      <c r="H76" s="20" t="str">
        <f>IF(D76="","",SUMIFS(Tbl_Registro_Insumo[cant_ent],Tbl_Registro_Insumo[descripcion_insumo],D76)-SUMIFS(Tbl_Registro_Insumo[cant_dev],Tbl_Registro_Insumo[descripcion_insumo],D76))</f>
        <v/>
      </c>
      <c r="I76" s="20">
        <f t="shared" si="2"/>
        <v>0</v>
      </c>
      <c r="J76" s="24" t="str">
        <f t="shared" si="7"/>
        <v/>
      </c>
      <c r="K76" s="20" t="str">
        <f t="shared" si="4"/>
        <v/>
      </c>
      <c r="L76" s="20" t="str">
        <f t="shared" si="8"/>
        <v/>
      </c>
      <c r="M76" s="20" t="str">
        <f t="shared" si="9"/>
        <v/>
      </c>
      <c r="N76" s="20" t="str">
        <f t="shared" si="5"/>
        <v/>
      </c>
      <c r="O76" s="20" t="str">
        <f t="shared" si="6"/>
        <v/>
      </c>
      <c r="P76" s="19"/>
      <c r="Q76" s="19"/>
      <c r="R76" s="19"/>
      <c r="S76" s="7"/>
    </row>
    <row r="77" spans="2:19" s="17" customFormat="1" ht="18.600000000000001" customHeight="1" x14ac:dyDescent="0.2">
      <c r="B77" s="19"/>
      <c r="C77" s="20"/>
      <c r="E77" s="20"/>
      <c r="F77" s="30"/>
      <c r="G77" s="20" t="str">
        <f>IF(D77="","",IF($D$16="DEVOLUCION",E77,-E77)+IF(D77="","",SUMIFS(Tbl_Registro_Insumo[cant_ent],Tbl_Registro_Insumo[proveedor],$D$6,Tbl_Registro_Insumo[descripcion_insumo],D77,Tbl_Registro_Insumo[id_solicitud],Editar_Registro!$D$8,Tbl_Registro_Insumo[Item],Editar_Registro!C77,Tbl_Registro_Insumo[Fecha_Corte],"&lt;"&amp;Editar_Registro!F$18)-SUMIFS(Tbl_Registro_Insumo[cant_dev],Tbl_Registro_Insumo[proveedor],$D$6,Tbl_Registro_Insumo[descripcion_insumo],D77,Tbl_Registro_Insumo[id_solicitud],Editar_Registro!$D$8,Tbl_Registro_Insumo[Item],Editar_Registro!C77,Tbl_Registro_Insumo[Fecha_Corte],"&lt;="&amp;Editar_Registro!F$18)))</f>
        <v/>
      </c>
      <c r="H77" s="20" t="str">
        <f>IF(D77="","",SUMIFS(Tbl_Registro_Insumo[cant_ent],Tbl_Registro_Insumo[descripcion_insumo],D77)-SUMIFS(Tbl_Registro_Insumo[cant_dev],Tbl_Registro_Insumo[descripcion_insumo],D77))</f>
        <v/>
      </c>
      <c r="I77" s="20">
        <f t="shared" si="2"/>
        <v>0</v>
      </c>
      <c r="J77" s="24" t="str">
        <f t="shared" si="7"/>
        <v/>
      </c>
      <c r="K77" s="20" t="str">
        <f t="shared" si="4"/>
        <v/>
      </c>
      <c r="L77" s="20" t="str">
        <f t="shared" si="8"/>
        <v/>
      </c>
      <c r="M77" s="20" t="str">
        <f t="shared" si="9"/>
        <v/>
      </c>
      <c r="N77" s="20" t="str">
        <f t="shared" si="5"/>
        <v/>
      </c>
      <c r="O77" s="20" t="str">
        <f t="shared" si="6"/>
        <v/>
      </c>
      <c r="P77" s="19"/>
      <c r="Q77" s="19"/>
      <c r="R77" s="19"/>
      <c r="S77" s="7"/>
    </row>
    <row r="78" spans="2:19" s="17" customFormat="1" ht="18.600000000000001" customHeight="1" x14ac:dyDescent="0.2">
      <c r="B78" s="19"/>
      <c r="C78" s="20"/>
      <c r="E78" s="20"/>
      <c r="F78" s="30"/>
      <c r="G78" s="20" t="str">
        <f>IF(D78="","",IF($D$16="DEVOLUCION",E78,-E78)+IF(D78="","",SUMIFS(Tbl_Registro_Insumo[cant_ent],Tbl_Registro_Insumo[proveedor],$D$6,Tbl_Registro_Insumo[descripcion_insumo],D78,Tbl_Registro_Insumo[id_solicitud],Editar_Registro!$D$8,Tbl_Registro_Insumo[Item],Editar_Registro!C78,Tbl_Registro_Insumo[Fecha_Corte],"&lt;"&amp;Editar_Registro!F$18)-SUMIFS(Tbl_Registro_Insumo[cant_dev],Tbl_Registro_Insumo[proveedor],$D$6,Tbl_Registro_Insumo[descripcion_insumo],D78,Tbl_Registro_Insumo[id_solicitud],Editar_Registro!$D$8,Tbl_Registro_Insumo[Item],Editar_Registro!C78,Tbl_Registro_Insumo[Fecha_Corte],"&lt;="&amp;Editar_Registro!F$18)))</f>
        <v/>
      </c>
      <c r="H78" s="20" t="str">
        <f>IF(D78="","",SUMIFS(Tbl_Registro_Insumo[cant_ent],Tbl_Registro_Insumo[descripcion_insumo],D78)-SUMIFS(Tbl_Registro_Insumo[cant_dev],Tbl_Registro_Insumo[descripcion_insumo],D78))</f>
        <v/>
      </c>
      <c r="I78" s="20">
        <f t="shared" si="2"/>
        <v>0</v>
      </c>
      <c r="J78" s="24" t="str">
        <f t="shared" si="7"/>
        <v/>
      </c>
      <c r="K78" s="20" t="str">
        <f t="shared" si="4"/>
        <v/>
      </c>
      <c r="L78" s="20" t="str">
        <f t="shared" si="8"/>
        <v/>
      </c>
      <c r="M78" s="20" t="str">
        <f t="shared" si="9"/>
        <v/>
      </c>
      <c r="N78" s="20" t="str">
        <f t="shared" si="5"/>
        <v/>
      </c>
      <c r="O78" s="20" t="str">
        <f t="shared" si="6"/>
        <v/>
      </c>
      <c r="P78" s="19"/>
      <c r="Q78" s="19"/>
      <c r="R78" s="19"/>
      <c r="S78" s="7"/>
    </row>
    <row r="79" spans="2:19" s="17" customFormat="1" ht="18.600000000000001" customHeight="1" x14ac:dyDescent="0.2">
      <c r="B79" s="19"/>
      <c r="C79" s="20"/>
      <c r="E79" s="20"/>
      <c r="F79" s="30"/>
      <c r="G79" s="20" t="str">
        <f>IF(D79="","",IF($D$16="DEVOLUCION",E79,-E79)+IF(D79="","",SUMIFS(Tbl_Registro_Insumo[cant_ent],Tbl_Registro_Insumo[proveedor],$D$6,Tbl_Registro_Insumo[descripcion_insumo],D79,Tbl_Registro_Insumo[id_solicitud],Editar_Registro!$D$8,Tbl_Registro_Insumo[Item],Editar_Registro!C79,Tbl_Registro_Insumo[Fecha_Corte],"&lt;"&amp;Editar_Registro!F$18)-SUMIFS(Tbl_Registro_Insumo[cant_dev],Tbl_Registro_Insumo[proveedor],$D$6,Tbl_Registro_Insumo[descripcion_insumo],D79,Tbl_Registro_Insumo[id_solicitud],Editar_Registro!$D$8,Tbl_Registro_Insumo[Item],Editar_Registro!C79,Tbl_Registro_Insumo[Fecha_Corte],"&lt;="&amp;Editar_Registro!F$18)))</f>
        <v/>
      </c>
      <c r="H79" s="20" t="str">
        <f>IF(D79="","",SUMIFS(Tbl_Registro_Insumo[cant_ent],Tbl_Registro_Insumo[descripcion_insumo],D79)-SUMIFS(Tbl_Registro_Insumo[cant_dev],Tbl_Registro_Insumo[descripcion_insumo],D79))</f>
        <v/>
      </c>
      <c r="I79" s="20">
        <f t="shared" si="2"/>
        <v>0</v>
      </c>
      <c r="J79" s="24" t="str">
        <f t="shared" si="7"/>
        <v/>
      </c>
      <c r="K79" s="20" t="str">
        <f t="shared" si="4"/>
        <v/>
      </c>
      <c r="L79" s="20" t="str">
        <f t="shared" si="8"/>
        <v/>
      </c>
      <c r="M79" s="20" t="str">
        <f t="shared" si="9"/>
        <v/>
      </c>
      <c r="N79" s="20" t="str">
        <f t="shared" si="5"/>
        <v/>
      </c>
      <c r="O79" s="20" t="str">
        <f t="shared" si="6"/>
        <v/>
      </c>
      <c r="P79" s="19"/>
      <c r="Q79" s="19"/>
      <c r="R79" s="19"/>
      <c r="S79" s="7"/>
    </row>
    <row r="80" spans="2:19" s="17" customFormat="1" ht="18.600000000000001" customHeight="1" x14ac:dyDescent="0.2">
      <c r="B80" s="19"/>
      <c r="C80" s="20"/>
      <c r="E80" s="20"/>
      <c r="F80" s="30"/>
      <c r="G80" s="20" t="str">
        <f>IF(D80="","",IF($D$16="DEVOLUCION",E80,-E80)+IF(D80="","",SUMIFS(Tbl_Registro_Insumo[cant_ent],Tbl_Registro_Insumo[proveedor],$D$6,Tbl_Registro_Insumo[descripcion_insumo],D80,Tbl_Registro_Insumo[id_solicitud],Editar_Registro!$D$8,Tbl_Registro_Insumo[Item],Editar_Registro!C80,Tbl_Registro_Insumo[Fecha_Corte],"&lt;"&amp;Editar_Registro!F$18)-SUMIFS(Tbl_Registro_Insumo[cant_dev],Tbl_Registro_Insumo[proveedor],$D$6,Tbl_Registro_Insumo[descripcion_insumo],D80,Tbl_Registro_Insumo[id_solicitud],Editar_Registro!$D$8,Tbl_Registro_Insumo[Item],Editar_Registro!C80,Tbl_Registro_Insumo[Fecha_Corte],"&lt;="&amp;Editar_Registro!F$18)))</f>
        <v/>
      </c>
      <c r="H80" s="20" t="str">
        <f>IF(D80="","",SUMIFS(Tbl_Registro_Insumo[cant_ent],Tbl_Registro_Insumo[descripcion_insumo],D80)-SUMIFS(Tbl_Registro_Insumo[cant_dev],Tbl_Registro_Insumo[descripcion_insumo],D80))</f>
        <v/>
      </c>
      <c r="I80" s="20">
        <f t="shared" si="2"/>
        <v>0</v>
      </c>
      <c r="J80" s="24" t="str">
        <f t="shared" si="7"/>
        <v/>
      </c>
      <c r="K80" s="20" t="str">
        <f t="shared" si="4"/>
        <v/>
      </c>
      <c r="L80" s="20" t="str">
        <f t="shared" si="8"/>
        <v/>
      </c>
      <c r="M80" s="20" t="str">
        <f t="shared" si="9"/>
        <v/>
      </c>
      <c r="N80" s="20" t="str">
        <f t="shared" si="5"/>
        <v/>
      </c>
      <c r="O80" s="20" t="str">
        <f t="shared" si="6"/>
        <v/>
      </c>
      <c r="P80" s="19"/>
      <c r="Q80" s="19"/>
      <c r="R80" s="19"/>
      <c r="S80" s="7"/>
    </row>
    <row r="81" spans="2:19" s="17" customFormat="1" ht="18.600000000000001" customHeight="1" x14ac:dyDescent="0.2">
      <c r="B81" s="19"/>
      <c r="C81" s="20"/>
      <c r="E81" s="20"/>
      <c r="F81" s="30"/>
      <c r="G81" s="20" t="str">
        <f>IF(D81="","",IF($D$16="DEVOLUCION",E81,-E81)+IF(D81="","",SUMIFS(Tbl_Registro_Insumo[cant_ent],Tbl_Registro_Insumo[proveedor],$D$6,Tbl_Registro_Insumo[descripcion_insumo],D81,Tbl_Registro_Insumo[id_solicitud],Editar_Registro!$D$8,Tbl_Registro_Insumo[Item],Editar_Registro!C81,Tbl_Registro_Insumo[Fecha_Corte],"&lt;"&amp;Editar_Registro!F$18)-SUMIFS(Tbl_Registro_Insumo[cant_dev],Tbl_Registro_Insumo[proveedor],$D$6,Tbl_Registro_Insumo[descripcion_insumo],D81,Tbl_Registro_Insumo[id_solicitud],Editar_Registro!$D$8,Tbl_Registro_Insumo[Item],Editar_Registro!C81,Tbl_Registro_Insumo[Fecha_Corte],"&lt;="&amp;Editar_Registro!F$18)))</f>
        <v/>
      </c>
      <c r="H81" s="20" t="str">
        <f>IF(D81="","",SUMIFS(Tbl_Registro_Insumo[cant_ent],Tbl_Registro_Insumo[descripcion_insumo],D81)-SUMIFS(Tbl_Registro_Insumo[cant_dev],Tbl_Registro_Insumo[descripcion_insumo],D81))</f>
        <v/>
      </c>
      <c r="I81" s="20">
        <f t="shared" si="2"/>
        <v>0</v>
      </c>
      <c r="J81" s="24" t="str">
        <f t="shared" si="7"/>
        <v/>
      </c>
      <c r="K81" s="20" t="str">
        <f t="shared" si="4"/>
        <v/>
      </c>
      <c r="L81" s="20" t="str">
        <f t="shared" si="8"/>
        <v/>
      </c>
      <c r="M81" s="20" t="str">
        <f t="shared" si="9"/>
        <v/>
      </c>
      <c r="N81" s="20" t="str">
        <f t="shared" si="5"/>
        <v/>
      </c>
      <c r="O81" s="20" t="str">
        <f t="shared" si="6"/>
        <v/>
      </c>
      <c r="P81" s="19"/>
      <c r="Q81" s="19"/>
      <c r="R81" s="19"/>
      <c r="S81" s="7"/>
    </row>
    <row r="82" spans="2:19" s="17" customFormat="1" ht="18.600000000000001" customHeight="1" x14ac:dyDescent="0.2">
      <c r="B82" s="19"/>
      <c r="C82" s="20"/>
      <c r="E82" s="20"/>
      <c r="F82" s="30"/>
      <c r="G82" s="20" t="str">
        <f>IF(D82="","",IF($D$16="DEVOLUCION",E82,-E82)+IF(D82="","",SUMIFS(Tbl_Registro_Insumo[cant_ent],Tbl_Registro_Insumo[proveedor],$D$6,Tbl_Registro_Insumo[descripcion_insumo],D82,Tbl_Registro_Insumo[id_solicitud],Editar_Registro!$D$8,Tbl_Registro_Insumo[Item],Editar_Registro!C82,Tbl_Registro_Insumo[Fecha_Corte],"&lt;"&amp;Editar_Registro!F$18)-SUMIFS(Tbl_Registro_Insumo[cant_dev],Tbl_Registro_Insumo[proveedor],$D$6,Tbl_Registro_Insumo[descripcion_insumo],D82,Tbl_Registro_Insumo[id_solicitud],Editar_Registro!$D$8,Tbl_Registro_Insumo[Item],Editar_Registro!C82,Tbl_Registro_Insumo[Fecha_Corte],"&lt;="&amp;Editar_Registro!F$18)))</f>
        <v/>
      </c>
      <c r="H82" s="20" t="str">
        <f>IF(D82="","",SUMIFS(Tbl_Registro_Insumo[cant_ent],Tbl_Registro_Insumo[descripcion_insumo],D82)-SUMIFS(Tbl_Registro_Insumo[cant_dev],Tbl_Registro_Insumo[descripcion_insumo],D82))</f>
        <v/>
      </c>
      <c r="I82" s="20">
        <f t="shared" si="2"/>
        <v>0</v>
      </c>
      <c r="J82" s="24" t="str">
        <f t="shared" si="7"/>
        <v/>
      </c>
      <c r="K82" s="20" t="str">
        <f t="shared" si="4"/>
        <v/>
      </c>
      <c r="L82" s="20" t="str">
        <f t="shared" si="8"/>
        <v/>
      </c>
      <c r="M82" s="20" t="str">
        <f t="shared" si="9"/>
        <v/>
      </c>
      <c r="N82" s="20" t="str">
        <f t="shared" si="5"/>
        <v/>
      </c>
      <c r="O82" s="20" t="str">
        <f t="shared" si="6"/>
        <v/>
      </c>
      <c r="P82" s="19"/>
      <c r="Q82" s="19"/>
      <c r="R82" s="19"/>
      <c r="S82" s="7"/>
    </row>
    <row r="83" spans="2:19" s="17" customFormat="1" ht="18.600000000000001" customHeight="1" x14ac:dyDescent="0.2">
      <c r="B83" s="19"/>
      <c r="C83" s="20"/>
      <c r="E83" s="20"/>
      <c r="F83" s="30"/>
      <c r="G83" s="20" t="str">
        <f>IF(D83="","",IF($D$16="DEVOLUCION",E83,-E83)+IF(D83="","",SUMIFS(Tbl_Registro_Insumo[cant_ent],Tbl_Registro_Insumo[proveedor],$D$6,Tbl_Registro_Insumo[descripcion_insumo],D83,Tbl_Registro_Insumo[id_solicitud],Editar_Registro!$D$8,Tbl_Registro_Insumo[Item],Editar_Registro!C83,Tbl_Registro_Insumo[Fecha_Corte],"&lt;"&amp;Editar_Registro!F$18)-SUMIFS(Tbl_Registro_Insumo[cant_dev],Tbl_Registro_Insumo[proveedor],$D$6,Tbl_Registro_Insumo[descripcion_insumo],D83,Tbl_Registro_Insumo[id_solicitud],Editar_Registro!$D$8,Tbl_Registro_Insumo[Item],Editar_Registro!C83,Tbl_Registro_Insumo[Fecha_Corte],"&lt;="&amp;Editar_Registro!F$18)))</f>
        <v/>
      </c>
      <c r="H83" s="20" t="str">
        <f>IF(D83="","",SUMIFS(Tbl_Registro_Insumo[cant_ent],Tbl_Registro_Insumo[descripcion_insumo],D83)-SUMIFS(Tbl_Registro_Insumo[cant_dev],Tbl_Registro_Insumo[descripcion_insumo],D83))</f>
        <v/>
      </c>
      <c r="I83" s="20">
        <f t="shared" si="2"/>
        <v>0</v>
      </c>
      <c r="J83" s="24" t="str">
        <f t="shared" si="7"/>
        <v/>
      </c>
      <c r="K83" s="20" t="str">
        <f t="shared" si="4"/>
        <v/>
      </c>
      <c r="L83" s="20" t="str">
        <f t="shared" si="8"/>
        <v/>
      </c>
      <c r="M83" s="20" t="str">
        <f t="shared" si="9"/>
        <v/>
      </c>
      <c r="N83" s="20" t="str">
        <f t="shared" si="5"/>
        <v/>
      </c>
      <c r="O83" s="20" t="str">
        <f t="shared" si="6"/>
        <v/>
      </c>
      <c r="P83" s="19"/>
      <c r="Q83" s="19"/>
      <c r="R83" s="19"/>
      <c r="S83" s="7"/>
    </row>
    <row r="84" spans="2:19" s="17" customFormat="1" ht="18.600000000000001" customHeight="1" x14ac:dyDescent="0.2">
      <c r="B84" s="19"/>
      <c r="C84" s="20"/>
      <c r="E84" s="20"/>
      <c r="F84" s="30"/>
      <c r="G84" s="20" t="str">
        <f>IF(D84="","",IF($D$16="DEVOLUCION",E84,-E84)+IF(D84="","",SUMIFS(Tbl_Registro_Insumo[cant_ent],Tbl_Registro_Insumo[proveedor],$D$6,Tbl_Registro_Insumo[descripcion_insumo],D84,Tbl_Registro_Insumo[id_solicitud],Editar_Registro!$D$8,Tbl_Registro_Insumo[Item],Editar_Registro!C84,Tbl_Registro_Insumo[Fecha_Corte],"&lt;"&amp;Editar_Registro!F$18)-SUMIFS(Tbl_Registro_Insumo[cant_dev],Tbl_Registro_Insumo[proveedor],$D$6,Tbl_Registro_Insumo[descripcion_insumo],D84,Tbl_Registro_Insumo[id_solicitud],Editar_Registro!$D$8,Tbl_Registro_Insumo[Item],Editar_Registro!C84,Tbl_Registro_Insumo[Fecha_Corte],"&lt;="&amp;Editar_Registro!F$18)))</f>
        <v/>
      </c>
      <c r="H84" s="20" t="str">
        <f>IF(D84="","",SUMIFS(Tbl_Registro_Insumo[cant_ent],Tbl_Registro_Insumo[descripcion_insumo],D84)-SUMIFS(Tbl_Registro_Insumo[cant_dev],Tbl_Registro_Insumo[descripcion_insumo],D84))</f>
        <v/>
      </c>
      <c r="I84" s="20">
        <f t="shared" si="2"/>
        <v>0</v>
      </c>
      <c r="J84" s="24" t="str">
        <f t="shared" si="7"/>
        <v/>
      </c>
      <c r="K84" s="20" t="str">
        <f t="shared" si="4"/>
        <v/>
      </c>
      <c r="L84" s="20" t="str">
        <f t="shared" si="8"/>
        <v/>
      </c>
      <c r="M84" s="20" t="str">
        <f t="shared" si="9"/>
        <v/>
      </c>
      <c r="N84" s="20" t="str">
        <f t="shared" si="5"/>
        <v/>
      </c>
      <c r="O84" s="20" t="str">
        <f t="shared" si="6"/>
        <v/>
      </c>
      <c r="P84" s="19"/>
      <c r="Q84" s="19"/>
      <c r="R84" s="19"/>
      <c r="S84" s="7"/>
    </row>
    <row r="85" spans="2:19" s="17" customFormat="1" ht="18.600000000000001" customHeight="1" x14ac:dyDescent="0.2">
      <c r="B85" s="19"/>
      <c r="C85" s="20"/>
      <c r="E85" s="20"/>
      <c r="F85" s="30"/>
      <c r="G85" s="20" t="str">
        <f>IF(D85="","",IF($D$16="DEVOLUCION",E85,-E85)+IF(D85="","",SUMIFS(Tbl_Registro_Insumo[cant_ent],Tbl_Registro_Insumo[proveedor],$D$6,Tbl_Registro_Insumo[descripcion_insumo],D85,Tbl_Registro_Insumo[id_solicitud],Editar_Registro!$D$8,Tbl_Registro_Insumo[Item],Editar_Registro!C85,Tbl_Registro_Insumo[Fecha_Corte],"&lt;"&amp;Editar_Registro!F$18)-SUMIFS(Tbl_Registro_Insumo[cant_dev],Tbl_Registro_Insumo[proveedor],$D$6,Tbl_Registro_Insumo[descripcion_insumo],D85,Tbl_Registro_Insumo[id_solicitud],Editar_Registro!$D$8,Tbl_Registro_Insumo[Item],Editar_Registro!C85,Tbl_Registro_Insumo[Fecha_Corte],"&lt;="&amp;Editar_Registro!F$18)))</f>
        <v/>
      </c>
      <c r="H85" s="20" t="str">
        <f>IF(D85="","",SUMIFS(Tbl_Registro_Insumo[cant_ent],Tbl_Registro_Insumo[descripcion_insumo],D85)-SUMIFS(Tbl_Registro_Insumo[cant_dev],Tbl_Registro_Insumo[descripcion_insumo],D85))</f>
        <v/>
      </c>
      <c r="I85" s="20">
        <f t="shared" si="2"/>
        <v>0</v>
      </c>
      <c r="J85" s="24" t="str">
        <f t="shared" si="7"/>
        <v/>
      </c>
      <c r="K85" s="20" t="str">
        <f t="shared" si="4"/>
        <v/>
      </c>
      <c r="L85" s="20" t="str">
        <f t="shared" si="8"/>
        <v/>
      </c>
      <c r="M85" s="20" t="str">
        <f t="shared" si="9"/>
        <v/>
      </c>
      <c r="N85" s="20" t="str">
        <f t="shared" si="5"/>
        <v/>
      </c>
      <c r="O85" s="20" t="str">
        <f t="shared" si="6"/>
        <v/>
      </c>
      <c r="P85" s="19"/>
      <c r="Q85" s="19"/>
      <c r="R85" s="19"/>
      <c r="S85" s="7"/>
    </row>
    <row r="86" spans="2:19" s="17" customFormat="1" ht="18.600000000000001" customHeight="1" x14ac:dyDescent="0.2">
      <c r="B86" s="19"/>
      <c r="C86" s="20"/>
      <c r="E86" s="20"/>
      <c r="F86" s="30"/>
      <c r="G86" s="20" t="str">
        <f>IF(D86="","",IF($D$16="DEVOLUCION",E86,-E86)+IF(D86="","",SUMIFS(Tbl_Registro_Insumo[cant_ent],Tbl_Registro_Insumo[proveedor],$D$6,Tbl_Registro_Insumo[descripcion_insumo],D86,Tbl_Registro_Insumo[id_solicitud],Editar_Registro!$D$8,Tbl_Registro_Insumo[Item],Editar_Registro!C86,Tbl_Registro_Insumo[Fecha_Corte],"&lt;"&amp;Editar_Registro!F$18)-SUMIFS(Tbl_Registro_Insumo[cant_dev],Tbl_Registro_Insumo[proveedor],$D$6,Tbl_Registro_Insumo[descripcion_insumo],D86,Tbl_Registro_Insumo[id_solicitud],Editar_Registro!$D$8,Tbl_Registro_Insumo[Item],Editar_Registro!C86,Tbl_Registro_Insumo[Fecha_Corte],"&lt;="&amp;Editar_Registro!F$18)))</f>
        <v/>
      </c>
      <c r="H86" s="20" t="str">
        <f>IF(D86="","",SUMIFS(Tbl_Registro_Insumo[cant_ent],Tbl_Registro_Insumo[descripcion_insumo],D86)-SUMIFS(Tbl_Registro_Insumo[cant_dev],Tbl_Registro_Insumo[descripcion_insumo],D86))</f>
        <v/>
      </c>
      <c r="I86" s="20">
        <f t="shared" si="2"/>
        <v>0</v>
      </c>
      <c r="J86" s="24" t="str">
        <f t="shared" si="7"/>
        <v/>
      </c>
      <c r="K86" s="20" t="str">
        <f t="shared" si="4"/>
        <v/>
      </c>
      <c r="L86" s="20" t="str">
        <f t="shared" si="8"/>
        <v/>
      </c>
      <c r="M86" s="20" t="str">
        <f t="shared" si="9"/>
        <v/>
      </c>
      <c r="N86" s="20" t="str">
        <f t="shared" si="5"/>
        <v/>
      </c>
      <c r="O86" s="20" t="str">
        <f t="shared" si="6"/>
        <v/>
      </c>
      <c r="P86" s="19"/>
      <c r="Q86" s="19"/>
      <c r="R86" s="19"/>
      <c r="S86" s="7"/>
    </row>
    <row r="87" spans="2:19" s="17" customFormat="1" ht="18.600000000000001" customHeight="1" x14ac:dyDescent="0.2">
      <c r="B87" s="19"/>
      <c r="C87" s="20"/>
      <c r="E87" s="20"/>
      <c r="F87" s="30"/>
      <c r="G87" s="20" t="str">
        <f>IF(D87="","",IF($D$16="DEVOLUCION",E87,-E87)+IF(D87="","",SUMIFS(Tbl_Registro_Insumo[cant_ent],Tbl_Registro_Insumo[proveedor],$D$6,Tbl_Registro_Insumo[descripcion_insumo],D87,Tbl_Registro_Insumo[id_solicitud],Editar_Registro!$D$8,Tbl_Registro_Insumo[Item],Editar_Registro!C87,Tbl_Registro_Insumo[Fecha_Corte],"&lt;"&amp;Editar_Registro!F$18)-SUMIFS(Tbl_Registro_Insumo[cant_dev],Tbl_Registro_Insumo[proveedor],$D$6,Tbl_Registro_Insumo[descripcion_insumo],D87,Tbl_Registro_Insumo[id_solicitud],Editar_Registro!$D$8,Tbl_Registro_Insumo[Item],Editar_Registro!C87,Tbl_Registro_Insumo[Fecha_Corte],"&lt;="&amp;Editar_Registro!F$18)))</f>
        <v/>
      </c>
      <c r="H87" s="20" t="str">
        <f>IF(D87="","",SUMIFS(Tbl_Registro_Insumo[cant_ent],Tbl_Registro_Insumo[descripcion_insumo],D87)-SUMIFS(Tbl_Registro_Insumo[cant_dev],Tbl_Registro_Insumo[descripcion_insumo],D87))</f>
        <v/>
      </c>
      <c r="I87" s="20">
        <f t="shared" si="2"/>
        <v>0</v>
      </c>
      <c r="J87" s="24" t="str">
        <f t="shared" ref="J87:J118" si="10">IF(D87="","",$C$9)</f>
        <v/>
      </c>
      <c r="K87" s="20" t="str">
        <f t="shared" ref="K87:K150" si="11">IF(D87="","",MONTH($D$18)&amp;"-"&amp;YEAR($D$18))</f>
        <v/>
      </c>
      <c r="L87" s="20" t="str">
        <f t="shared" ref="L87:L118" si="12">IF(OR(B87="",$D$18="",$D$15=""),"",IF(D$16="ENTRADA",IF(F87="",E87,F87),0))</f>
        <v/>
      </c>
      <c r="M87" s="20" t="str">
        <f t="shared" ref="M87:M118" si="13">IF(OR(B87="",$D$18="",$D$15=""),"",IF(D$16="DEVOLUCION",IF(F87="",E87,F87),0))</f>
        <v/>
      </c>
      <c r="N87" s="20" t="str">
        <f t="shared" si="5"/>
        <v/>
      </c>
      <c r="O87" s="20" t="str">
        <f t="shared" si="6"/>
        <v/>
      </c>
      <c r="P87" s="19"/>
      <c r="Q87" s="19"/>
      <c r="R87" s="19"/>
      <c r="S87" s="7"/>
    </row>
    <row r="88" spans="2:19" s="17" customFormat="1" ht="18.600000000000001" customHeight="1" x14ac:dyDescent="0.2">
      <c r="B88" s="19"/>
      <c r="C88" s="20"/>
      <c r="E88" s="20"/>
      <c r="F88" s="30"/>
      <c r="G88" s="20" t="str">
        <f>IF(D88="","",IF($D$16="DEVOLUCION",E88,-E88)+IF(D88="","",SUMIFS(Tbl_Registro_Insumo[cant_ent],Tbl_Registro_Insumo[proveedor],$D$6,Tbl_Registro_Insumo[descripcion_insumo],D88,Tbl_Registro_Insumo[id_solicitud],Editar_Registro!$D$8,Tbl_Registro_Insumo[Item],Editar_Registro!C88,Tbl_Registro_Insumo[Fecha_Corte],"&lt;"&amp;Editar_Registro!F$18)-SUMIFS(Tbl_Registro_Insumo[cant_dev],Tbl_Registro_Insumo[proveedor],$D$6,Tbl_Registro_Insumo[descripcion_insumo],D88,Tbl_Registro_Insumo[id_solicitud],Editar_Registro!$D$8,Tbl_Registro_Insumo[Item],Editar_Registro!C88,Tbl_Registro_Insumo[Fecha_Corte],"&lt;="&amp;Editar_Registro!F$18)))</f>
        <v/>
      </c>
      <c r="H88" s="20" t="str">
        <f>IF(D88="","",SUMIFS(Tbl_Registro_Insumo[cant_ent],Tbl_Registro_Insumo[descripcion_insumo],D88)-SUMIFS(Tbl_Registro_Insumo[cant_dev],Tbl_Registro_Insumo[descripcion_insumo],D88))</f>
        <v/>
      </c>
      <c r="I88" s="20">
        <f t="shared" ref="I88:I151" si="14">IF(F88="",E88,F88)</f>
        <v>0</v>
      </c>
      <c r="J88" s="24" t="str">
        <f t="shared" si="10"/>
        <v/>
      </c>
      <c r="K88" s="20" t="str">
        <f t="shared" si="11"/>
        <v/>
      </c>
      <c r="L88" s="20" t="str">
        <f t="shared" si="12"/>
        <v/>
      </c>
      <c r="M88" s="20" t="str">
        <f t="shared" si="13"/>
        <v/>
      </c>
      <c r="N88" s="20" t="str">
        <f t="shared" ref="N88:N151" si="15">IF(B88="","",IF(F88="",0,IF(AND($D$16="DEVOLUCION",F88&gt;G88),0,1)))</f>
        <v/>
      </c>
      <c r="O88" s="20" t="str">
        <f t="shared" ref="O88:O151" si="16">IF(B88="","",IF(F88="",0,IF(AND($D$16="DEVOLUCION",F88&gt;G88),0,1)))</f>
        <v/>
      </c>
      <c r="P88" s="19"/>
      <c r="Q88" s="19"/>
      <c r="R88" s="19"/>
      <c r="S88" s="7"/>
    </row>
    <row r="89" spans="2:19" s="17" customFormat="1" ht="18.600000000000001" customHeight="1" x14ac:dyDescent="0.2">
      <c r="B89" s="19"/>
      <c r="C89" s="20"/>
      <c r="E89" s="20"/>
      <c r="F89" s="30"/>
      <c r="G89" s="20" t="str">
        <f>IF(D89="","",IF($D$16="DEVOLUCION",E89,-E89)+IF(D89="","",SUMIFS(Tbl_Registro_Insumo[cant_ent],Tbl_Registro_Insumo[proveedor],$D$6,Tbl_Registro_Insumo[descripcion_insumo],D89,Tbl_Registro_Insumo[id_solicitud],Editar_Registro!$D$8,Tbl_Registro_Insumo[Item],Editar_Registro!C89,Tbl_Registro_Insumo[Fecha_Corte],"&lt;"&amp;Editar_Registro!F$18)-SUMIFS(Tbl_Registro_Insumo[cant_dev],Tbl_Registro_Insumo[proveedor],$D$6,Tbl_Registro_Insumo[descripcion_insumo],D89,Tbl_Registro_Insumo[id_solicitud],Editar_Registro!$D$8,Tbl_Registro_Insumo[Item],Editar_Registro!C89,Tbl_Registro_Insumo[Fecha_Corte],"&lt;="&amp;Editar_Registro!F$18)))</f>
        <v/>
      </c>
      <c r="H89" s="20" t="str">
        <f>IF(D89="","",SUMIFS(Tbl_Registro_Insumo[cant_ent],Tbl_Registro_Insumo[descripcion_insumo],D89)-SUMIFS(Tbl_Registro_Insumo[cant_dev],Tbl_Registro_Insumo[descripcion_insumo],D89))</f>
        <v/>
      </c>
      <c r="I89" s="20">
        <f t="shared" si="14"/>
        <v>0</v>
      </c>
      <c r="J89" s="24" t="str">
        <f t="shared" si="10"/>
        <v/>
      </c>
      <c r="K89" s="20" t="str">
        <f t="shared" si="11"/>
        <v/>
      </c>
      <c r="L89" s="20" t="str">
        <f t="shared" si="12"/>
        <v/>
      </c>
      <c r="M89" s="20" t="str">
        <f t="shared" si="13"/>
        <v/>
      </c>
      <c r="N89" s="20" t="str">
        <f t="shared" si="15"/>
        <v/>
      </c>
      <c r="O89" s="20" t="str">
        <f t="shared" si="16"/>
        <v/>
      </c>
      <c r="P89" s="19"/>
      <c r="Q89" s="19"/>
      <c r="R89" s="19"/>
      <c r="S89" s="7"/>
    </row>
    <row r="90" spans="2:19" s="17" customFormat="1" ht="18.600000000000001" customHeight="1" x14ac:dyDescent="0.2">
      <c r="B90" s="19"/>
      <c r="C90" s="20"/>
      <c r="E90" s="20"/>
      <c r="F90" s="30"/>
      <c r="G90" s="20" t="str">
        <f>IF(D90="","",IF($D$16="DEVOLUCION",E90,-E90)+IF(D90="","",SUMIFS(Tbl_Registro_Insumo[cant_ent],Tbl_Registro_Insumo[proveedor],$D$6,Tbl_Registro_Insumo[descripcion_insumo],D90,Tbl_Registro_Insumo[id_solicitud],Editar_Registro!$D$8,Tbl_Registro_Insumo[Item],Editar_Registro!C90,Tbl_Registro_Insumo[Fecha_Corte],"&lt;"&amp;Editar_Registro!F$18)-SUMIFS(Tbl_Registro_Insumo[cant_dev],Tbl_Registro_Insumo[proveedor],$D$6,Tbl_Registro_Insumo[descripcion_insumo],D90,Tbl_Registro_Insumo[id_solicitud],Editar_Registro!$D$8,Tbl_Registro_Insumo[Item],Editar_Registro!C90,Tbl_Registro_Insumo[Fecha_Corte],"&lt;="&amp;Editar_Registro!F$18)))</f>
        <v/>
      </c>
      <c r="H90" s="20" t="str">
        <f>IF(D90="","",SUMIFS(Tbl_Registro_Insumo[cant_ent],Tbl_Registro_Insumo[descripcion_insumo],D90)-SUMIFS(Tbl_Registro_Insumo[cant_dev],Tbl_Registro_Insumo[descripcion_insumo],D90))</f>
        <v/>
      </c>
      <c r="I90" s="20">
        <f t="shared" si="14"/>
        <v>0</v>
      </c>
      <c r="J90" s="24" t="str">
        <f t="shared" si="10"/>
        <v/>
      </c>
      <c r="K90" s="20" t="str">
        <f t="shared" si="11"/>
        <v/>
      </c>
      <c r="L90" s="20" t="str">
        <f t="shared" si="12"/>
        <v/>
      </c>
      <c r="M90" s="20" t="str">
        <f t="shared" si="13"/>
        <v/>
      </c>
      <c r="N90" s="20" t="str">
        <f t="shared" si="15"/>
        <v/>
      </c>
      <c r="O90" s="20" t="str">
        <f t="shared" si="16"/>
        <v/>
      </c>
      <c r="P90" s="19"/>
      <c r="Q90" s="19"/>
      <c r="R90" s="19"/>
      <c r="S90" s="7"/>
    </row>
    <row r="91" spans="2:19" s="17" customFormat="1" ht="18.600000000000001" customHeight="1" x14ac:dyDescent="0.2">
      <c r="B91" s="19"/>
      <c r="C91" s="20"/>
      <c r="E91" s="20"/>
      <c r="F91" s="30"/>
      <c r="G91" s="20" t="str">
        <f>IF(D91="","",IF($D$16="DEVOLUCION",E91,-E91)+IF(D91="","",SUMIFS(Tbl_Registro_Insumo[cant_ent],Tbl_Registro_Insumo[proveedor],$D$6,Tbl_Registro_Insumo[descripcion_insumo],D91,Tbl_Registro_Insumo[id_solicitud],Editar_Registro!$D$8,Tbl_Registro_Insumo[Item],Editar_Registro!C91,Tbl_Registro_Insumo[Fecha_Corte],"&lt;"&amp;Editar_Registro!F$18)-SUMIFS(Tbl_Registro_Insumo[cant_dev],Tbl_Registro_Insumo[proveedor],$D$6,Tbl_Registro_Insumo[descripcion_insumo],D91,Tbl_Registro_Insumo[id_solicitud],Editar_Registro!$D$8,Tbl_Registro_Insumo[Item],Editar_Registro!C91,Tbl_Registro_Insumo[Fecha_Corte],"&lt;="&amp;Editar_Registro!F$18)))</f>
        <v/>
      </c>
      <c r="H91" s="20" t="str">
        <f>IF(D91="","",SUMIFS(Tbl_Registro_Insumo[cant_ent],Tbl_Registro_Insumo[descripcion_insumo],D91)-SUMIFS(Tbl_Registro_Insumo[cant_dev],Tbl_Registro_Insumo[descripcion_insumo],D91))</f>
        <v/>
      </c>
      <c r="I91" s="20">
        <f t="shared" si="14"/>
        <v>0</v>
      </c>
      <c r="J91" s="24" t="str">
        <f t="shared" si="10"/>
        <v/>
      </c>
      <c r="K91" s="20" t="str">
        <f t="shared" si="11"/>
        <v/>
      </c>
      <c r="L91" s="20" t="str">
        <f t="shared" si="12"/>
        <v/>
      </c>
      <c r="M91" s="20" t="str">
        <f t="shared" si="13"/>
        <v/>
      </c>
      <c r="N91" s="20" t="str">
        <f t="shared" si="15"/>
        <v/>
      </c>
      <c r="O91" s="20" t="str">
        <f t="shared" si="16"/>
        <v/>
      </c>
      <c r="P91" s="19"/>
      <c r="Q91" s="19"/>
      <c r="R91" s="19"/>
      <c r="S91" s="7"/>
    </row>
    <row r="92" spans="2:19" s="17" customFormat="1" ht="18.600000000000001" customHeight="1" x14ac:dyDescent="0.2">
      <c r="B92" s="19"/>
      <c r="C92" s="20"/>
      <c r="E92" s="20"/>
      <c r="F92" s="30"/>
      <c r="G92" s="20" t="str">
        <f>IF(D92="","",IF($D$16="DEVOLUCION",E92,-E92)+IF(D92="","",SUMIFS(Tbl_Registro_Insumo[cant_ent],Tbl_Registro_Insumo[proveedor],$D$6,Tbl_Registro_Insumo[descripcion_insumo],D92,Tbl_Registro_Insumo[id_solicitud],Editar_Registro!$D$8,Tbl_Registro_Insumo[Item],Editar_Registro!C92,Tbl_Registro_Insumo[Fecha_Corte],"&lt;"&amp;Editar_Registro!F$18)-SUMIFS(Tbl_Registro_Insumo[cant_dev],Tbl_Registro_Insumo[proveedor],$D$6,Tbl_Registro_Insumo[descripcion_insumo],D92,Tbl_Registro_Insumo[id_solicitud],Editar_Registro!$D$8,Tbl_Registro_Insumo[Item],Editar_Registro!C92,Tbl_Registro_Insumo[Fecha_Corte],"&lt;="&amp;Editar_Registro!F$18)))</f>
        <v/>
      </c>
      <c r="H92" s="20" t="str">
        <f>IF(D92="","",SUMIFS(Tbl_Registro_Insumo[cant_ent],Tbl_Registro_Insumo[descripcion_insumo],D92)-SUMIFS(Tbl_Registro_Insumo[cant_dev],Tbl_Registro_Insumo[descripcion_insumo],D92))</f>
        <v/>
      </c>
      <c r="I92" s="20">
        <f t="shared" si="14"/>
        <v>0</v>
      </c>
      <c r="J92" s="24" t="str">
        <f t="shared" si="10"/>
        <v/>
      </c>
      <c r="K92" s="20" t="str">
        <f t="shared" si="11"/>
        <v/>
      </c>
      <c r="L92" s="20" t="str">
        <f t="shared" si="12"/>
        <v/>
      </c>
      <c r="M92" s="20" t="str">
        <f t="shared" si="13"/>
        <v/>
      </c>
      <c r="N92" s="20" t="str">
        <f t="shared" si="15"/>
        <v/>
      </c>
      <c r="O92" s="20" t="str">
        <f t="shared" si="16"/>
        <v/>
      </c>
      <c r="P92" s="19"/>
      <c r="Q92" s="19"/>
      <c r="R92" s="19"/>
      <c r="S92" s="7"/>
    </row>
    <row r="93" spans="2:19" s="17" customFormat="1" ht="18.600000000000001" customHeight="1" x14ac:dyDescent="0.2">
      <c r="B93" s="19"/>
      <c r="C93" s="20"/>
      <c r="E93" s="20"/>
      <c r="F93" s="30"/>
      <c r="G93" s="20" t="str">
        <f>IF(D93="","",IF($D$16="DEVOLUCION",E93,-E93)+IF(D93="","",SUMIFS(Tbl_Registro_Insumo[cant_ent],Tbl_Registro_Insumo[proveedor],$D$6,Tbl_Registro_Insumo[descripcion_insumo],D93,Tbl_Registro_Insumo[id_solicitud],Editar_Registro!$D$8,Tbl_Registro_Insumo[Item],Editar_Registro!C93,Tbl_Registro_Insumo[Fecha_Corte],"&lt;"&amp;Editar_Registro!F$18)-SUMIFS(Tbl_Registro_Insumo[cant_dev],Tbl_Registro_Insumo[proveedor],$D$6,Tbl_Registro_Insumo[descripcion_insumo],D93,Tbl_Registro_Insumo[id_solicitud],Editar_Registro!$D$8,Tbl_Registro_Insumo[Item],Editar_Registro!C93,Tbl_Registro_Insumo[Fecha_Corte],"&lt;="&amp;Editar_Registro!F$18)))</f>
        <v/>
      </c>
      <c r="H93" s="20" t="str">
        <f>IF(D93="","",SUMIFS(Tbl_Registro_Insumo[cant_ent],Tbl_Registro_Insumo[descripcion_insumo],D93)-SUMIFS(Tbl_Registro_Insumo[cant_dev],Tbl_Registro_Insumo[descripcion_insumo],D93))</f>
        <v/>
      </c>
      <c r="I93" s="20">
        <f t="shared" si="14"/>
        <v>0</v>
      </c>
      <c r="J93" s="24" t="str">
        <f t="shared" si="10"/>
        <v/>
      </c>
      <c r="K93" s="20" t="str">
        <f t="shared" si="11"/>
        <v/>
      </c>
      <c r="L93" s="20" t="str">
        <f t="shared" si="12"/>
        <v/>
      </c>
      <c r="M93" s="20" t="str">
        <f t="shared" si="13"/>
        <v/>
      </c>
      <c r="N93" s="20" t="str">
        <f t="shared" si="15"/>
        <v/>
      </c>
      <c r="O93" s="20" t="str">
        <f t="shared" si="16"/>
        <v/>
      </c>
      <c r="P93" s="19"/>
      <c r="Q93" s="19"/>
      <c r="R93" s="19"/>
      <c r="S93" s="7"/>
    </row>
    <row r="94" spans="2:19" s="17" customFormat="1" ht="18.600000000000001" customHeight="1" x14ac:dyDescent="0.2">
      <c r="B94" s="19"/>
      <c r="C94" s="20"/>
      <c r="E94" s="20"/>
      <c r="F94" s="30"/>
      <c r="G94" s="20" t="str">
        <f>IF(D94="","",IF($D$16="DEVOLUCION",E94,-E94)+IF(D94="","",SUMIFS(Tbl_Registro_Insumo[cant_ent],Tbl_Registro_Insumo[proveedor],$D$6,Tbl_Registro_Insumo[descripcion_insumo],D94,Tbl_Registro_Insumo[id_solicitud],Editar_Registro!$D$8,Tbl_Registro_Insumo[Item],Editar_Registro!C94,Tbl_Registro_Insumo[Fecha_Corte],"&lt;"&amp;Editar_Registro!F$18)-SUMIFS(Tbl_Registro_Insumo[cant_dev],Tbl_Registro_Insumo[proveedor],$D$6,Tbl_Registro_Insumo[descripcion_insumo],D94,Tbl_Registro_Insumo[id_solicitud],Editar_Registro!$D$8,Tbl_Registro_Insumo[Item],Editar_Registro!C94,Tbl_Registro_Insumo[Fecha_Corte],"&lt;="&amp;Editar_Registro!F$18)))</f>
        <v/>
      </c>
      <c r="H94" s="20" t="str">
        <f>IF(D94="","",SUMIFS(Tbl_Registro_Insumo[cant_ent],Tbl_Registro_Insumo[descripcion_insumo],D94)-SUMIFS(Tbl_Registro_Insumo[cant_dev],Tbl_Registro_Insumo[descripcion_insumo],D94))</f>
        <v/>
      </c>
      <c r="I94" s="20">
        <f t="shared" si="14"/>
        <v>0</v>
      </c>
      <c r="J94" s="24" t="str">
        <f t="shared" si="10"/>
        <v/>
      </c>
      <c r="K94" s="20" t="str">
        <f t="shared" si="11"/>
        <v/>
      </c>
      <c r="L94" s="20" t="str">
        <f t="shared" si="12"/>
        <v/>
      </c>
      <c r="M94" s="20" t="str">
        <f t="shared" si="13"/>
        <v/>
      </c>
      <c r="N94" s="20" t="str">
        <f t="shared" si="15"/>
        <v/>
      </c>
      <c r="O94" s="20" t="str">
        <f t="shared" si="16"/>
        <v/>
      </c>
      <c r="P94" s="19"/>
      <c r="Q94" s="19"/>
      <c r="R94" s="19"/>
      <c r="S94" s="7"/>
    </row>
    <row r="95" spans="2:19" s="17" customFormat="1" ht="18.600000000000001" customHeight="1" x14ac:dyDescent="0.2">
      <c r="B95" s="19"/>
      <c r="C95" s="20"/>
      <c r="E95" s="20"/>
      <c r="F95" s="30"/>
      <c r="G95" s="20" t="str">
        <f>IF(D95="","",IF($D$16="DEVOLUCION",E95,-E95)+IF(D95="","",SUMIFS(Tbl_Registro_Insumo[cant_ent],Tbl_Registro_Insumo[proveedor],$D$6,Tbl_Registro_Insumo[descripcion_insumo],D95,Tbl_Registro_Insumo[id_solicitud],Editar_Registro!$D$8,Tbl_Registro_Insumo[Item],Editar_Registro!C95,Tbl_Registro_Insumo[Fecha_Corte],"&lt;"&amp;Editar_Registro!F$18)-SUMIFS(Tbl_Registro_Insumo[cant_dev],Tbl_Registro_Insumo[proveedor],$D$6,Tbl_Registro_Insumo[descripcion_insumo],D95,Tbl_Registro_Insumo[id_solicitud],Editar_Registro!$D$8,Tbl_Registro_Insumo[Item],Editar_Registro!C95,Tbl_Registro_Insumo[Fecha_Corte],"&lt;="&amp;Editar_Registro!F$18)))</f>
        <v/>
      </c>
      <c r="H95" s="20" t="str">
        <f>IF(D95="","",SUMIFS(Tbl_Registro_Insumo[cant_ent],Tbl_Registro_Insumo[descripcion_insumo],D95)-SUMIFS(Tbl_Registro_Insumo[cant_dev],Tbl_Registro_Insumo[descripcion_insumo],D95))</f>
        <v/>
      </c>
      <c r="I95" s="20">
        <f t="shared" si="14"/>
        <v>0</v>
      </c>
      <c r="J95" s="24" t="str">
        <f t="shared" si="10"/>
        <v/>
      </c>
      <c r="K95" s="20" t="str">
        <f t="shared" si="11"/>
        <v/>
      </c>
      <c r="L95" s="20" t="str">
        <f t="shared" si="12"/>
        <v/>
      </c>
      <c r="M95" s="20" t="str">
        <f t="shared" si="13"/>
        <v/>
      </c>
      <c r="N95" s="20" t="str">
        <f t="shared" si="15"/>
        <v/>
      </c>
      <c r="O95" s="20" t="str">
        <f t="shared" si="16"/>
        <v/>
      </c>
      <c r="P95" s="19"/>
      <c r="Q95" s="19"/>
      <c r="R95" s="19"/>
      <c r="S95" s="7"/>
    </row>
    <row r="96" spans="2:19" s="17" customFormat="1" ht="18.600000000000001" customHeight="1" x14ac:dyDescent="0.2">
      <c r="B96" s="19"/>
      <c r="C96" s="20"/>
      <c r="E96" s="20"/>
      <c r="F96" s="30"/>
      <c r="G96" s="20" t="str">
        <f>IF(D96="","",IF($D$16="DEVOLUCION",E96,-E96)+IF(D96="","",SUMIFS(Tbl_Registro_Insumo[cant_ent],Tbl_Registro_Insumo[proveedor],$D$6,Tbl_Registro_Insumo[descripcion_insumo],D96,Tbl_Registro_Insumo[id_solicitud],Editar_Registro!$D$8,Tbl_Registro_Insumo[Item],Editar_Registro!C96,Tbl_Registro_Insumo[Fecha_Corte],"&lt;"&amp;Editar_Registro!F$18)-SUMIFS(Tbl_Registro_Insumo[cant_dev],Tbl_Registro_Insumo[proveedor],$D$6,Tbl_Registro_Insumo[descripcion_insumo],D96,Tbl_Registro_Insumo[id_solicitud],Editar_Registro!$D$8,Tbl_Registro_Insumo[Item],Editar_Registro!C96,Tbl_Registro_Insumo[Fecha_Corte],"&lt;="&amp;Editar_Registro!F$18)))</f>
        <v/>
      </c>
      <c r="H96" s="20" t="str">
        <f>IF(D96="","",SUMIFS(Tbl_Registro_Insumo[cant_ent],Tbl_Registro_Insumo[descripcion_insumo],D96)-SUMIFS(Tbl_Registro_Insumo[cant_dev],Tbl_Registro_Insumo[descripcion_insumo],D96))</f>
        <v/>
      </c>
      <c r="I96" s="20">
        <f t="shared" si="14"/>
        <v>0</v>
      </c>
      <c r="J96" s="24" t="str">
        <f t="shared" si="10"/>
        <v/>
      </c>
      <c r="K96" s="20" t="str">
        <f t="shared" si="11"/>
        <v/>
      </c>
      <c r="L96" s="20" t="str">
        <f t="shared" si="12"/>
        <v/>
      </c>
      <c r="M96" s="20" t="str">
        <f t="shared" si="13"/>
        <v/>
      </c>
      <c r="N96" s="20" t="str">
        <f t="shared" si="15"/>
        <v/>
      </c>
      <c r="O96" s="20" t="str">
        <f t="shared" si="16"/>
        <v/>
      </c>
      <c r="P96" s="19"/>
      <c r="Q96" s="19"/>
      <c r="R96" s="19"/>
      <c r="S96" s="7"/>
    </row>
    <row r="97" spans="2:19" s="17" customFormat="1" ht="18.600000000000001" customHeight="1" x14ac:dyDescent="0.2">
      <c r="B97" s="19"/>
      <c r="C97" s="20"/>
      <c r="E97" s="20"/>
      <c r="F97" s="30"/>
      <c r="G97" s="20" t="str">
        <f>IF(D97="","",IF($D$16="DEVOLUCION",E97,-E97)+IF(D97="","",SUMIFS(Tbl_Registro_Insumo[cant_ent],Tbl_Registro_Insumo[proveedor],$D$6,Tbl_Registro_Insumo[descripcion_insumo],D97,Tbl_Registro_Insumo[id_solicitud],Editar_Registro!$D$8,Tbl_Registro_Insumo[Item],Editar_Registro!C97,Tbl_Registro_Insumo[Fecha_Corte],"&lt;"&amp;Editar_Registro!F$18)-SUMIFS(Tbl_Registro_Insumo[cant_dev],Tbl_Registro_Insumo[proveedor],$D$6,Tbl_Registro_Insumo[descripcion_insumo],D97,Tbl_Registro_Insumo[id_solicitud],Editar_Registro!$D$8,Tbl_Registro_Insumo[Item],Editar_Registro!C97,Tbl_Registro_Insumo[Fecha_Corte],"&lt;="&amp;Editar_Registro!F$18)))</f>
        <v/>
      </c>
      <c r="H97" s="20" t="str">
        <f>IF(D97="","",SUMIFS(Tbl_Registro_Insumo[cant_ent],Tbl_Registro_Insumo[descripcion_insumo],D97)-SUMIFS(Tbl_Registro_Insumo[cant_dev],Tbl_Registro_Insumo[descripcion_insumo],D97))</f>
        <v/>
      </c>
      <c r="I97" s="20">
        <f t="shared" si="14"/>
        <v>0</v>
      </c>
      <c r="J97" s="24" t="str">
        <f t="shared" si="10"/>
        <v/>
      </c>
      <c r="K97" s="20" t="str">
        <f t="shared" si="11"/>
        <v/>
      </c>
      <c r="L97" s="20" t="str">
        <f t="shared" si="12"/>
        <v/>
      </c>
      <c r="M97" s="20" t="str">
        <f t="shared" si="13"/>
        <v/>
      </c>
      <c r="N97" s="20" t="str">
        <f t="shared" si="15"/>
        <v/>
      </c>
      <c r="O97" s="20" t="str">
        <f t="shared" si="16"/>
        <v/>
      </c>
      <c r="P97" s="19"/>
      <c r="Q97" s="19"/>
      <c r="R97" s="19"/>
      <c r="S97" s="7"/>
    </row>
    <row r="98" spans="2:19" s="17" customFormat="1" ht="18.600000000000001" customHeight="1" x14ac:dyDescent="0.2">
      <c r="B98" s="19"/>
      <c r="C98" s="20"/>
      <c r="E98" s="20"/>
      <c r="F98" s="30"/>
      <c r="G98" s="20" t="str">
        <f>IF(D98="","",IF($D$16="DEVOLUCION",E98,-E98)+IF(D98="","",SUMIFS(Tbl_Registro_Insumo[cant_ent],Tbl_Registro_Insumo[proveedor],$D$6,Tbl_Registro_Insumo[descripcion_insumo],D98,Tbl_Registro_Insumo[id_solicitud],Editar_Registro!$D$8,Tbl_Registro_Insumo[Item],Editar_Registro!C98,Tbl_Registro_Insumo[Fecha_Corte],"&lt;"&amp;Editar_Registro!F$18)-SUMIFS(Tbl_Registro_Insumo[cant_dev],Tbl_Registro_Insumo[proveedor],$D$6,Tbl_Registro_Insumo[descripcion_insumo],D98,Tbl_Registro_Insumo[id_solicitud],Editar_Registro!$D$8,Tbl_Registro_Insumo[Item],Editar_Registro!C98,Tbl_Registro_Insumo[Fecha_Corte],"&lt;="&amp;Editar_Registro!F$18)))</f>
        <v/>
      </c>
      <c r="H98" s="20" t="str">
        <f>IF(D98="","",SUMIFS(Tbl_Registro_Insumo[cant_ent],Tbl_Registro_Insumo[descripcion_insumo],D98)-SUMIFS(Tbl_Registro_Insumo[cant_dev],Tbl_Registro_Insumo[descripcion_insumo],D98))</f>
        <v/>
      </c>
      <c r="I98" s="20">
        <f t="shared" si="14"/>
        <v>0</v>
      </c>
      <c r="J98" s="24" t="str">
        <f t="shared" si="10"/>
        <v/>
      </c>
      <c r="K98" s="20" t="str">
        <f t="shared" si="11"/>
        <v/>
      </c>
      <c r="L98" s="20" t="str">
        <f t="shared" si="12"/>
        <v/>
      </c>
      <c r="M98" s="20" t="str">
        <f t="shared" si="13"/>
        <v/>
      </c>
      <c r="N98" s="20" t="str">
        <f t="shared" si="15"/>
        <v/>
      </c>
      <c r="O98" s="20" t="str">
        <f t="shared" si="16"/>
        <v/>
      </c>
      <c r="P98" s="19"/>
      <c r="Q98" s="19"/>
      <c r="R98" s="19"/>
      <c r="S98" s="7"/>
    </row>
    <row r="99" spans="2:19" s="17" customFormat="1" ht="18.600000000000001" customHeight="1" x14ac:dyDescent="0.2">
      <c r="B99" s="19"/>
      <c r="C99" s="20"/>
      <c r="E99" s="20"/>
      <c r="F99" s="30"/>
      <c r="G99" s="20" t="str">
        <f>IF(D99="","",IF($D$16="DEVOLUCION",E99,-E99)+IF(D99="","",SUMIFS(Tbl_Registro_Insumo[cant_ent],Tbl_Registro_Insumo[proveedor],$D$6,Tbl_Registro_Insumo[descripcion_insumo],D99,Tbl_Registro_Insumo[id_solicitud],Editar_Registro!$D$8,Tbl_Registro_Insumo[Item],Editar_Registro!C99,Tbl_Registro_Insumo[Fecha_Corte],"&lt;"&amp;Editar_Registro!F$18)-SUMIFS(Tbl_Registro_Insumo[cant_dev],Tbl_Registro_Insumo[proveedor],$D$6,Tbl_Registro_Insumo[descripcion_insumo],D99,Tbl_Registro_Insumo[id_solicitud],Editar_Registro!$D$8,Tbl_Registro_Insumo[Item],Editar_Registro!C99,Tbl_Registro_Insumo[Fecha_Corte],"&lt;="&amp;Editar_Registro!F$18)))</f>
        <v/>
      </c>
      <c r="H99" s="20" t="str">
        <f>IF(D99="","",SUMIFS(Tbl_Registro_Insumo[cant_ent],Tbl_Registro_Insumo[descripcion_insumo],D99)-SUMIFS(Tbl_Registro_Insumo[cant_dev],Tbl_Registro_Insumo[descripcion_insumo],D99))</f>
        <v/>
      </c>
      <c r="I99" s="20">
        <f t="shared" si="14"/>
        <v>0</v>
      </c>
      <c r="J99" s="24" t="str">
        <f t="shared" si="10"/>
        <v/>
      </c>
      <c r="K99" s="20" t="str">
        <f t="shared" si="11"/>
        <v/>
      </c>
      <c r="L99" s="20" t="str">
        <f t="shared" si="12"/>
        <v/>
      </c>
      <c r="M99" s="20" t="str">
        <f t="shared" si="13"/>
        <v/>
      </c>
      <c r="N99" s="20" t="str">
        <f t="shared" si="15"/>
        <v/>
      </c>
      <c r="O99" s="20" t="str">
        <f t="shared" si="16"/>
        <v/>
      </c>
      <c r="P99" s="19"/>
      <c r="Q99" s="19"/>
      <c r="R99" s="19"/>
      <c r="S99" s="7"/>
    </row>
    <row r="100" spans="2:19" s="17" customFormat="1" ht="18.600000000000001" customHeight="1" x14ac:dyDescent="0.2">
      <c r="B100" s="19"/>
      <c r="C100" s="20"/>
      <c r="E100" s="20"/>
      <c r="F100" s="30"/>
      <c r="G100" s="20" t="str">
        <f>IF(D100="","",IF($D$16="DEVOLUCION",E100,-E100)+IF(D100="","",SUMIFS(Tbl_Registro_Insumo[cant_ent],Tbl_Registro_Insumo[proveedor],$D$6,Tbl_Registro_Insumo[descripcion_insumo],D100,Tbl_Registro_Insumo[id_solicitud],Editar_Registro!$D$8,Tbl_Registro_Insumo[Item],Editar_Registro!C100,Tbl_Registro_Insumo[Fecha_Corte],"&lt;"&amp;Editar_Registro!F$18)-SUMIFS(Tbl_Registro_Insumo[cant_dev],Tbl_Registro_Insumo[proveedor],$D$6,Tbl_Registro_Insumo[descripcion_insumo],D100,Tbl_Registro_Insumo[id_solicitud],Editar_Registro!$D$8,Tbl_Registro_Insumo[Item],Editar_Registro!C100,Tbl_Registro_Insumo[Fecha_Corte],"&lt;="&amp;Editar_Registro!F$18)))</f>
        <v/>
      </c>
      <c r="H100" s="20" t="str">
        <f>IF(D100="","",SUMIFS(Tbl_Registro_Insumo[cant_ent],Tbl_Registro_Insumo[descripcion_insumo],D100)-SUMIFS(Tbl_Registro_Insumo[cant_dev],Tbl_Registro_Insumo[descripcion_insumo],D100))</f>
        <v/>
      </c>
      <c r="I100" s="20">
        <f t="shared" si="14"/>
        <v>0</v>
      </c>
      <c r="J100" s="24" t="str">
        <f t="shared" si="10"/>
        <v/>
      </c>
      <c r="K100" s="20" t="str">
        <f t="shared" si="11"/>
        <v/>
      </c>
      <c r="L100" s="20" t="str">
        <f t="shared" si="12"/>
        <v/>
      </c>
      <c r="M100" s="20" t="str">
        <f t="shared" si="13"/>
        <v/>
      </c>
      <c r="N100" s="20" t="str">
        <f t="shared" si="15"/>
        <v/>
      </c>
      <c r="O100" s="20" t="str">
        <f t="shared" si="16"/>
        <v/>
      </c>
      <c r="P100" s="19"/>
      <c r="Q100" s="19"/>
      <c r="R100" s="19"/>
      <c r="S100" s="7"/>
    </row>
    <row r="101" spans="2:19" s="17" customFormat="1" ht="18.600000000000001" customHeight="1" x14ac:dyDescent="0.2">
      <c r="B101" s="19"/>
      <c r="C101" s="20"/>
      <c r="E101" s="20"/>
      <c r="F101" s="30"/>
      <c r="G101" s="20" t="str">
        <f>IF(D101="","",IF($D$16="DEVOLUCION",E101,-E101)+IF(D101="","",SUMIFS(Tbl_Registro_Insumo[cant_ent],Tbl_Registro_Insumo[proveedor],$D$6,Tbl_Registro_Insumo[descripcion_insumo],D101,Tbl_Registro_Insumo[id_solicitud],Editar_Registro!$D$8,Tbl_Registro_Insumo[Item],Editar_Registro!C101,Tbl_Registro_Insumo[Fecha_Corte],"&lt;"&amp;Editar_Registro!F$18)-SUMIFS(Tbl_Registro_Insumo[cant_dev],Tbl_Registro_Insumo[proveedor],$D$6,Tbl_Registro_Insumo[descripcion_insumo],D101,Tbl_Registro_Insumo[id_solicitud],Editar_Registro!$D$8,Tbl_Registro_Insumo[Item],Editar_Registro!C101,Tbl_Registro_Insumo[Fecha_Corte],"&lt;="&amp;Editar_Registro!F$18)))</f>
        <v/>
      </c>
      <c r="H101" s="20" t="str">
        <f>IF(D101="","",SUMIFS(Tbl_Registro_Insumo[cant_ent],Tbl_Registro_Insumo[descripcion_insumo],D101)-SUMIFS(Tbl_Registro_Insumo[cant_dev],Tbl_Registro_Insumo[descripcion_insumo],D101))</f>
        <v/>
      </c>
      <c r="I101" s="20">
        <f t="shared" si="14"/>
        <v>0</v>
      </c>
      <c r="J101" s="24" t="str">
        <f t="shared" si="10"/>
        <v/>
      </c>
      <c r="K101" s="20" t="str">
        <f t="shared" si="11"/>
        <v/>
      </c>
      <c r="L101" s="20" t="str">
        <f t="shared" si="12"/>
        <v/>
      </c>
      <c r="M101" s="20" t="str">
        <f t="shared" si="13"/>
        <v/>
      </c>
      <c r="N101" s="20" t="str">
        <f t="shared" si="15"/>
        <v/>
      </c>
      <c r="O101" s="20" t="str">
        <f t="shared" si="16"/>
        <v/>
      </c>
      <c r="P101" s="19"/>
      <c r="Q101" s="19"/>
      <c r="R101" s="19"/>
      <c r="S101" s="7"/>
    </row>
    <row r="102" spans="2:19" s="17" customFormat="1" ht="18.600000000000001" customHeight="1" x14ac:dyDescent="0.2">
      <c r="B102" s="19"/>
      <c r="C102" s="20"/>
      <c r="E102" s="20"/>
      <c r="F102" s="30"/>
      <c r="G102" s="20" t="str">
        <f>IF(D102="","",IF($D$16="DEVOLUCION",E102,-E102)+IF(D102="","",SUMIFS(Tbl_Registro_Insumo[cant_ent],Tbl_Registro_Insumo[proveedor],$D$6,Tbl_Registro_Insumo[descripcion_insumo],D102,Tbl_Registro_Insumo[id_solicitud],Editar_Registro!$D$8,Tbl_Registro_Insumo[Item],Editar_Registro!C102,Tbl_Registro_Insumo[Fecha_Corte],"&lt;"&amp;Editar_Registro!F$18)-SUMIFS(Tbl_Registro_Insumo[cant_dev],Tbl_Registro_Insumo[proveedor],$D$6,Tbl_Registro_Insumo[descripcion_insumo],D102,Tbl_Registro_Insumo[id_solicitud],Editar_Registro!$D$8,Tbl_Registro_Insumo[Item],Editar_Registro!C102,Tbl_Registro_Insumo[Fecha_Corte],"&lt;="&amp;Editar_Registro!F$18)))</f>
        <v/>
      </c>
      <c r="H102" s="20" t="str">
        <f>IF(D102="","",SUMIFS(Tbl_Registro_Insumo[cant_ent],Tbl_Registro_Insumo[descripcion_insumo],D102)-SUMIFS(Tbl_Registro_Insumo[cant_dev],Tbl_Registro_Insumo[descripcion_insumo],D102))</f>
        <v/>
      </c>
      <c r="I102" s="20">
        <f t="shared" si="14"/>
        <v>0</v>
      </c>
      <c r="J102" s="24" t="str">
        <f t="shared" si="10"/>
        <v/>
      </c>
      <c r="K102" s="20" t="str">
        <f t="shared" si="11"/>
        <v/>
      </c>
      <c r="L102" s="20" t="str">
        <f t="shared" si="12"/>
        <v/>
      </c>
      <c r="M102" s="20" t="str">
        <f t="shared" si="13"/>
        <v/>
      </c>
      <c r="N102" s="20" t="str">
        <f t="shared" si="15"/>
        <v/>
      </c>
      <c r="O102" s="20" t="str">
        <f t="shared" si="16"/>
        <v/>
      </c>
      <c r="P102" s="19"/>
      <c r="Q102" s="19"/>
      <c r="R102" s="19"/>
      <c r="S102" s="7"/>
    </row>
    <row r="103" spans="2:19" s="17" customFormat="1" ht="18.600000000000001" customHeight="1" x14ac:dyDescent="0.2">
      <c r="B103" s="19"/>
      <c r="C103" s="20"/>
      <c r="E103" s="20"/>
      <c r="F103" s="30"/>
      <c r="G103" s="20" t="str">
        <f>IF(D103="","",IF($D$16="DEVOLUCION",E103,-E103)+IF(D103="","",SUMIFS(Tbl_Registro_Insumo[cant_ent],Tbl_Registro_Insumo[proveedor],$D$6,Tbl_Registro_Insumo[descripcion_insumo],D103,Tbl_Registro_Insumo[id_solicitud],Editar_Registro!$D$8,Tbl_Registro_Insumo[Item],Editar_Registro!C103,Tbl_Registro_Insumo[Fecha_Corte],"&lt;"&amp;Editar_Registro!F$18)-SUMIFS(Tbl_Registro_Insumo[cant_dev],Tbl_Registro_Insumo[proveedor],$D$6,Tbl_Registro_Insumo[descripcion_insumo],D103,Tbl_Registro_Insumo[id_solicitud],Editar_Registro!$D$8,Tbl_Registro_Insumo[Item],Editar_Registro!C103,Tbl_Registro_Insumo[Fecha_Corte],"&lt;="&amp;Editar_Registro!F$18)))</f>
        <v/>
      </c>
      <c r="H103" s="20" t="str">
        <f>IF(D103="","",SUMIFS(Tbl_Registro_Insumo[cant_ent],Tbl_Registro_Insumo[descripcion_insumo],D103)-SUMIFS(Tbl_Registro_Insumo[cant_dev],Tbl_Registro_Insumo[descripcion_insumo],D103))</f>
        <v/>
      </c>
      <c r="I103" s="20">
        <f t="shared" si="14"/>
        <v>0</v>
      </c>
      <c r="J103" s="24" t="str">
        <f t="shared" si="10"/>
        <v/>
      </c>
      <c r="K103" s="20" t="str">
        <f t="shared" si="11"/>
        <v/>
      </c>
      <c r="L103" s="20" t="str">
        <f t="shared" si="12"/>
        <v/>
      </c>
      <c r="M103" s="20" t="str">
        <f t="shared" si="13"/>
        <v/>
      </c>
      <c r="N103" s="20" t="str">
        <f t="shared" si="15"/>
        <v/>
      </c>
      <c r="O103" s="20" t="str">
        <f t="shared" si="16"/>
        <v/>
      </c>
      <c r="P103" s="19"/>
      <c r="Q103" s="19"/>
      <c r="R103" s="19"/>
      <c r="S103" s="7"/>
    </row>
    <row r="104" spans="2:19" s="17" customFormat="1" ht="18.600000000000001" customHeight="1" x14ac:dyDescent="0.2">
      <c r="B104" s="19"/>
      <c r="C104" s="20"/>
      <c r="E104" s="20"/>
      <c r="F104" s="30"/>
      <c r="G104" s="20" t="str">
        <f>IF(D104="","",IF($D$16="DEVOLUCION",E104,-E104)+IF(D104="","",SUMIFS(Tbl_Registro_Insumo[cant_ent],Tbl_Registro_Insumo[proveedor],$D$6,Tbl_Registro_Insumo[descripcion_insumo],D104,Tbl_Registro_Insumo[id_solicitud],Editar_Registro!$D$8,Tbl_Registro_Insumo[Item],Editar_Registro!C104,Tbl_Registro_Insumo[Fecha_Corte],"&lt;"&amp;Editar_Registro!F$18)-SUMIFS(Tbl_Registro_Insumo[cant_dev],Tbl_Registro_Insumo[proveedor],$D$6,Tbl_Registro_Insumo[descripcion_insumo],D104,Tbl_Registro_Insumo[id_solicitud],Editar_Registro!$D$8,Tbl_Registro_Insumo[Item],Editar_Registro!C104,Tbl_Registro_Insumo[Fecha_Corte],"&lt;="&amp;Editar_Registro!F$18)))</f>
        <v/>
      </c>
      <c r="H104" s="20" t="str">
        <f>IF(D104="","",SUMIFS(Tbl_Registro_Insumo[cant_ent],Tbl_Registro_Insumo[descripcion_insumo],D104)-SUMIFS(Tbl_Registro_Insumo[cant_dev],Tbl_Registro_Insumo[descripcion_insumo],D104))</f>
        <v/>
      </c>
      <c r="I104" s="20">
        <f t="shared" si="14"/>
        <v>0</v>
      </c>
      <c r="J104" s="24" t="str">
        <f t="shared" si="10"/>
        <v/>
      </c>
      <c r="K104" s="20" t="str">
        <f t="shared" si="11"/>
        <v/>
      </c>
      <c r="L104" s="20" t="str">
        <f t="shared" si="12"/>
        <v/>
      </c>
      <c r="M104" s="20" t="str">
        <f t="shared" si="13"/>
        <v/>
      </c>
      <c r="N104" s="20" t="str">
        <f t="shared" si="15"/>
        <v/>
      </c>
      <c r="O104" s="20" t="str">
        <f t="shared" si="16"/>
        <v/>
      </c>
      <c r="P104" s="19"/>
      <c r="Q104" s="19"/>
      <c r="R104" s="19"/>
      <c r="S104" s="7"/>
    </row>
    <row r="105" spans="2:19" s="17" customFormat="1" ht="18.600000000000001" customHeight="1" x14ac:dyDescent="0.2">
      <c r="B105" s="19"/>
      <c r="C105" s="20"/>
      <c r="E105" s="20"/>
      <c r="F105" s="30"/>
      <c r="G105" s="20" t="str">
        <f>IF(D105="","",IF($D$16="DEVOLUCION",E105,-E105)+IF(D105="","",SUMIFS(Tbl_Registro_Insumo[cant_ent],Tbl_Registro_Insumo[proveedor],$D$6,Tbl_Registro_Insumo[descripcion_insumo],D105,Tbl_Registro_Insumo[id_solicitud],Editar_Registro!$D$8,Tbl_Registro_Insumo[Item],Editar_Registro!C105,Tbl_Registro_Insumo[Fecha_Corte],"&lt;"&amp;Editar_Registro!F$18)-SUMIFS(Tbl_Registro_Insumo[cant_dev],Tbl_Registro_Insumo[proveedor],$D$6,Tbl_Registro_Insumo[descripcion_insumo],D105,Tbl_Registro_Insumo[id_solicitud],Editar_Registro!$D$8,Tbl_Registro_Insumo[Item],Editar_Registro!C105,Tbl_Registro_Insumo[Fecha_Corte],"&lt;="&amp;Editar_Registro!F$18)))</f>
        <v/>
      </c>
      <c r="H105" s="20" t="str">
        <f>IF(D105="","",SUMIFS(Tbl_Registro_Insumo[cant_ent],Tbl_Registro_Insumo[descripcion_insumo],D105)-SUMIFS(Tbl_Registro_Insumo[cant_dev],Tbl_Registro_Insumo[descripcion_insumo],D105))</f>
        <v/>
      </c>
      <c r="I105" s="20">
        <f t="shared" si="14"/>
        <v>0</v>
      </c>
      <c r="J105" s="24" t="str">
        <f t="shared" si="10"/>
        <v/>
      </c>
      <c r="K105" s="20" t="str">
        <f t="shared" si="11"/>
        <v/>
      </c>
      <c r="L105" s="20" t="str">
        <f t="shared" si="12"/>
        <v/>
      </c>
      <c r="M105" s="20" t="str">
        <f t="shared" si="13"/>
        <v/>
      </c>
      <c r="N105" s="20" t="str">
        <f t="shared" si="15"/>
        <v/>
      </c>
      <c r="O105" s="20" t="str">
        <f t="shared" si="16"/>
        <v/>
      </c>
      <c r="P105" s="19"/>
      <c r="Q105" s="19"/>
      <c r="R105" s="19"/>
      <c r="S105" s="7"/>
    </row>
    <row r="106" spans="2:19" s="17" customFormat="1" ht="18.600000000000001" customHeight="1" x14ac:dyDescent="0.2">
      <c r="B106" s="19"/>
      <c r="C106" s="20"/>
      <c r="E106" s="20"/>
      <c r="F106" s="30"/>
      <c r="G106" s="20" t="str">
        <f>IF(D106="","",IF($D$16="DEVOLUCION",E106,-E106)+IF(D106="","",SUMIFS(Tbl_Registro_Insumo[cant_ent],Tbl_Registro_Insumo[proveedor],$D$6,Tbl_Registro_Insumo[descripcion_insumo],D106,Tbl_Registro_Insumo[id_solicitud],Editar_Registro!$D$8,Tbl_Registro_Insumo[Item],Editar_Registro!C106,Tbl_Registro_Insumo[Fecha_Corte],"&lt;"&amp;Editar_Registro!F$18)-SUMIFS(Tbl_Registro_Insumo[cant_dev],Tbl_Registro_Insumo[proveedor],$D$6,Tbl_Registro_Insumo[descripcion_insumo],D106,Tbl_Registro_Insumo[id_solicitud],Editar_Registro!$D$8,Tbl_Registro_Insumo[Item],Editar_Registro!C106,Tbl_Registro_Insumo[Fecha_Corte],"&lt;="&amp;Editar_Registro!F$18)))</f>
        <v/>
      </c>
      <c r="H106" s="20" t="str">
        <f>IF(D106="","",SUMIFS(Tbl_Registro_Insumo[cant_ent],Tbl_Registro_Insumo[descripcion_insumo],D106)-SUMIFS(Tbl_Registro_Insumo[cant_dev],Tbl_Registro_Insumo[descripcion_insumo],D106))</f>
        <v/>
      </c>
      <c r="I106" s="20">
        <f t="shared" si="14"/>
        <v>0</v>
      </c>
      <c r="J106" s="24" t="str">
        <f t="shared" si="10"/>
        <v/>
      </c>
      <c r="K106" s="20" t="str">
        <f t="shared" si="11"/>
        <v/>
      </c>
      <c r="L106" s="20" t="str">
        <f t="shared" si="12"/>
        <v/>
      </c>
      <c r="M106" s="20" t="str">
        <f t="shared" si="13"/>
        <v/>
      </c>
      <c r="N106" s="20" t="str">
        <f t="shared" si="15"/>
        <v/>
      </c>
      <c r="O106" s="20" t="str">
        <f t="shared" si="16"/>
        <v/>
      </c>
      <c r="P106" s="19"/>
      <c r="Q106" s="19"/>
      <c r="R106" s="19"/>
      <c r="S106" s="7"/>
    </row>
    <row r="107" spans="2:19" s="17" customFormat="1" ht="18.600000000000001" customHeight="1" x14ac:dyDescent="0.2">
      <c r="B107" s="19"/>
      <c r="C107" s="20"/>
      <c r="E107" s="20"/>
      <c r="F107" s="30"/>
      <c r="G107" s="20" t="str">
        <f>IF(D107="","",IF($D$16="DEVOLUCION",E107,-E107)+IF(D107="","",SUMIFS(Tbl_Registro_Insumo[cant_ent],Tbl_Registro_Insumo[proveedor],$D$6,Tbl_Registro_Insumo[descripcion_insumo],D107,Tbl_Registro_Insumo[id_solicitud],Editar_Registro!$D$8,Tbl_Registro_Insumo[Item],Editar_Registro!C107,Tbl_Registro_Insumo[Fecha_Corte],"&lt;"&amp;Editar_Registro!F$18)-SUMIFS(Tbl_Registro_Insumo[cant_dev],Tbl_Registro_Insumo[proveedor],$D$6,Tbl_Registro_Insumo[descripcion_insumo],D107,Tbl_Registro_Insumo[id_solicitud],Editar_Registro!$D$8,Tbl_Registro_Insumo[Item],Editar_Registro!C107,Tbl_Registro_Insumo[Fecha_Corte],"&lt;="&amp;Editar_Registro!F$18)))</f>
        <v/>
      </c>
      <c r="H107" s="20" t="str">
        <f>IF(D107="","",SUMIFS(Tbl_Registro_Insumo[cant_ent],Tbl_Registro_Insumo[descripcion_insumo],D107)-SUMIFS(Tbl_Registro_Insumo[cant_dev],Tbl_Registro_Insumo[descripcion_insumo],D107))</f>
        <v/>
      </c>
      <c r="I107" s="20">
        <f t="shared" si="14"/>
        <v>0</v>
      </c>
      <c r="J107" s="24" t="str">
        <f t="shared" si="10"/>
        <v/>
      </c>
      <c r="K107" s="20" t="str">
        <f t="shared" si="11"/>
        <v/>
      </c>
      <c r="L107" s="20" t="str">
        <f t="shared" si="12"/>
        <v/>
      </c>
      <c r="M107" s="20" t="str">
        <f t="shared" si="13"/>
        <v/>
      </c>
      <c r="N107" s="20" t="str">
        <f t="shared" si="15"/>
        <v/>
      </c>
      <c r="O107" s="20" t="str">
        <f t="shared" si="16"/>
        <v/>
      </c>
      <c r="P107" s="19"/>
      <c r="Q107" s="19"/>
      <c r="R107" s="19"/>
      <c r="S107" s="7"/>
    </row>
    <row r="108" spans="2:19" s="17" customFormat="1" ht="18.600000000000001" customHeight="1" x14ac:dyDescent="0.2">
      <c r="B108" s="19"/>
      <c r="C108" s="20"/>
      <c r="E108" s="20"/>
      <c r="F108" s="30"/>
      <c r="G108" s="20" t="str">
        <f>IF(D108="","",IF($D$16="DEVOLUCION",E108,-E108)+IF(D108="","",SUMIFS(Tbl_Registro_Insumo[cant_ent],Tbl_Registro_Insumo[proveedor],$D$6,Tbl_Registro_Insumo[descripcion_insumo],D108,Tbl_Registro_Insumo[id_solicitud],Editar_Registro!$D$8,Tbl_Registro_Insumo[Item],Editar_Registro!C108,Tbl_Registro_Insumo[Fecha_Corte],"&lt;"&amp;Editar_Registro!F$18)-SUMIFS(Tbl_Registro_Insumo[cant_dev],Tbl_Registro_Insumo[proveedor],$D$6,Tbl_Registro_Insumo[descripcion_insumo],D108,Tbl_Registro_Insumo[id_solicitud],Editar_Registro!$D$8,Tbl_Registro_Insumo[Item],Editar_Registro!C108,Tbl_Registro_Insumo[Fecha_Corte],"&lt;="&amp;Editar_Registro!F$18)))</f>
        <v/>
      </c>
      <c r="H108" s="20" t="str">
        <f>IF(D108="","",SUMIFS(Tbl_Registro_Insumo[cant_ent],Tbl_Registro_Insumo[descripcion_insumo],D108)-SUMIFS(Tbl_Registro_Insumo[cant_dev],Tbl_Registro_Insumo[descripcion_insumo],D108))</f>
        <v/>
      </c>
      <c r="I108" s="20">
        <f t="shared" si="14"/>
        <v>0</v>
      </c>
      <c r="J108" s="24" t="str">
        <f t="shared" si="10"/>
        <v/>
      </c>
      <c r="K108" s="20" t="str">
        <f t="shared" si="11"/>
        <v/>
      </c>
      <c r="L108" s="20" t="str">
        <f t="shared" si="12"/>
        <v/>
      </c>
      <c r="M108" s="20" t="str">
        <f t="shared" si="13"/>
        <v/>
      </c>
      <c r="N108" s="20" t="str">
        <f t="shared" si="15"/>
        <v/>
      </c>
      <c r="O108" s="20" t="str">
        <f t="shared" si="16"/>
        <v/>
      </c>
      <c r="P108" s="19"/>
      <c r="Q108" s="19"/>
      <c r="R108" s="19"/>
      <c r="S108" s="7"/>
    </row>
    <row r="109" spans="2:19" s="17" customFormat="1" ht="18.600000000000001" customHeight="1" x14ac:dyDescent="0.2">
      <c r="B109" s="19"/>
      <c r="C109" s="20"/>
      <c r="E109" s="20"/>
      <c r="F109" s="30"/>
      <c r="G109" s="20" t="str">
        <f>IF(D109="","",IF($D$16="DEVOLUCION",E109,-E109)+IF(D109="","",SUMIFS(Tbl_Registro_Insumo[cant_ent],Tbl_Registro_Insumo[proveedor],$D$6,Tbl_Registro_Insumo[descripcion_insumo],D109,Tbl_Registro_Insumo[id_solicitud],Editar_Registro!$D$8,Tbl_Registro_Insumo[Item],Editar_Registro!C109,Tbl_Registro_Insumo[Fecha_Corte],"&lt;"&amp;Editar_Registro!F$18)-SUMIFS(Tbl_Registro_Insumo[cant_dev],Tbl_Registro_Insumo[proveedor],$D$6,Tbl_Registro_Insumo[descripcion_insumo],D109,Tbl_Registro_Insumo[id_solicitud],Editar_Registro!$D$8,Tbl_Registro_Insumo[Item],Editar_Registro!C109,Tbl_Registro_Insumo[Fecha_Corte],"&lt;="&amp;Editar_Registro!F$18)))</f>
        <v/>
      </c>
      <c r="H109" s="20" t="str">
        <f>IF(D109="","",SUMIFS(Tbl_Registro_Insumo[cant_ent],Tbl_Registro_Insumo[descripcion_insumo],D109)-SUMIFS(Tbl_Registro_Insumo[cant_dev],Tbl_Registro_Insumo[descripcion_insumo],D109))</f>
        <v/>
      </c>
      <c r="I109" s="20">
        <f t="shared" si="14"/>
        <v>0</v>
      </c>
      <c r="J109" s="24" t="str">
        <f t="shared" si="10"/>
        <v/>
      </c>
      <c r="K109" s="20" t="str">
        <f t="shared" si="11"/>
        <v/>
      </c>
      <c r="L109" s="20" t="str">
        <f t="shared" si="12"/>
        <v/>
      </c>
      <c r="M109" s="20" t="str">
        <f t="shared" si="13"/>
        <v/>
      </c>
      <c r="N109" s="20" t="str">
        <f t="shared" si="15"/>
        <v/>
      </c>
      <c r="O109" s="20" t="str">
        <f t="shared" si="16"/>
        <v/>
      </c>
      <c r="P109" s="19"/>
      <c r="Q109" s="19"/>
      <c r="R109" s="19"/>
      <c r="S109" s="7"/>
    </row>
    <row r="110" spans="2:19" s="17" customFormat="1" ht="18.600000000000001" customHeight="1" x14ac:dyDescent="0.2">
      <c r="B110" s="19"/>
      <c r="C110" s="20"/>
      <c r="E110" s="20"/>
      <c r="F110" s="30"/>
      <c r="G110" s="20" t="str">
        <f>IF(D110="","",IF($D$16="DEVOLUCION",E110,-E110)+IF(D110="","",SUMIFS(Tbl_Registro_Insumo[cant_ent],Tbl_Registro_Insumo[proveedor],$D$6,Tbl_Registro_Insumo[descripcion_insumo],D110,Tbl_Registro_Insumo[id_solicitud],Editar_Registro!$D$8,Tbl_Registro_Insumo[Item],Editar_Registro!C110,Tbl_Registro_Insumo[Fecha_Corte],"&lt;"&amp;Editar_Registro!F$18)-SUMIFS(Tbl_Registro_Insumo[cant_dev],Tbl_Registro_Insumo[proveedor],$D$6,Tbl_Registro_Insumo[descripcion_insumo],D110,Tbl_Registro_Insumo[id_solicitud],Editar_Registro!$D$8,Tbl_Registro_Insumo[Item],Editar_Registro!C110,Tbl_Registro_Insumo[Fecha_Corte],"&lt;="&amp;Editar_Registro!F$18)))</f>
        <v/>
      </c>
      <c r="H110" s="20" t="str">
        <f>IF(D110="","",SUMIFS(Tbl_Registro_Insumo[cant_ent],Tbl_Registro_Insumo[descripcion_insumo],D110)-SUMIFS(Tbl_Registro_Insumo[cant_dev],Tbl_Registro_Insumo[descripcion_insumo],D110))</f>
        <v/>
      </c>
      <c r="I110" s="20">
        <f t="shared" si="14"/>
        <v>0</v>
      </c>
      <c r="J110" s="24" t="str">
        <f t="shared" si="10"/>
        <v/>
      </c>
      <c r="K110" s="20" t="str">
        <f t="shared" si="11"/>
        <v/>
      </c>
      <c r="L110" s="20" t="str">
        <f t="shared" si="12"/>
        <v/>
      </c>
      <c r="M110" s="20" t="str">
        <f t="shared" si="13"/>
        <v/>
      </c>
      <c r="N110" s="20" t="str">
        <f t="shared" si="15"/>
        <v/>
      </c>
      <c r="O110" s="20" t="str">
        <f t="shared" si="16"/>
        <v/>
      </c>
      <c r="P110" s="19"/>
      <c r="Q110" s="19"/>
      <c r="R110" s="19"/>
      <c r="S110" s="7"/>
    </row>
    <row r="111" spans="2:19" s="17" customFormat="1" ht="18.600000000000001" customHeight="1" x14ac:dyDescent="0.2">
      <c r="B111" s="19"/>
      <c r="C111" s="20"/>
      <c r="E111" s="20"/>
      <c r="F111" s="30"/>
      <c r="G111" s="20" t="str">
        <f>IF(D111="","",IF($D$16="DEVOLUCION",E111,-E111)+IF(D111="","",SUMIFS(Tbl_Registro_Insumo[cant_ent],Tbl_Registro_Insumo[proveedor],$D$6,Tbl_Registro_Insumo[descripcion_insumo],D111,Tbl_Registro_Insumo[id_solicitud],Editar_Registro!$D$8,Tbl_Registro_Insumo[Item],Editar_Registro!C111,Tbl_Registro_Insumo[Fecha_Corte],"&lt;"&amp;Editar_Registro!F$18)-SUMIFS(Tbl_Registro_Insumo[cant_dev],Tbl_Registro_Insumo[proveedor],$D$6,Tbl_Registro_Insumo[descripcion_insumo],D111,Tbl_Registro_Insumo[id_solicitud],Editar_Registro!$D$8,Tbl_Registro_Insumo[Item],Editar_Registro!C111,Tbl_Registro_Insumo[Fecha_Corte],"&lt;="&amp;Editar_Registro!F$18)))</f>
        <v/>
      </c>
      <c r="H111" s="20" t="str">
        <f>IF(D111="","",SUMIFS(Tbl_Registro_Insumo[cant_ent],Tbl_Registro_Insumo[descripcion_insumo],D111)-SUMIFS(Tbl_Registro_Insumo[cant_dev],Tbl_Registro_Insumo[descripcion_insumo],D111))</f>
        <v/>
      </c>
      <c r="I111" s="20">
        <f t="shared" si="14"/>
        <v>0</v>
      </c>
      <c r="J111" s="24" t="str">
        <f t="shared" si="10"/>
        <v/>
      </c>
      <c r="K111" s="20" t="str">
        <f t="shared" si="11"/>
        <v/>
      </c>
      <c r="L111" s="20" t="str">
        <f t="shared" si="12"/>
        <v/>
      </c>
      <c r="M111" s="20" t="str">
        <f t="shared" si="13"/>
        <v/>
      </c>
      <c r="N111" s="20" t="str">
        <f t="shared" si="15"/>
        <v/>
      </c>
      <c r="O111" s="20" t="str">
        <f t="shared" si="16"/>
        <v/>
      </c>
      <c r="P111" s="19"/>
      <c r="Q111" s="19"/>
      <c r="R111" s="19"/>
      <c r="S111" s="7"/>
    </row>
    <row r="112" spans="2:19" s="17" customFormat="1" ht="18.600000000000001" customHeight="1" x14ac:dyDescent="0.2">
      <c r="B112" s="19"/>
      <c r="C112" s="20"/>
      <c r="E112" s="20"/>
      <c r="F112" s="30"/>
      <c r="G112" s="20" t="str">
        <f>IF(D112="","",IF($D$16="DEVOLUCION",E112,-E112)+IF(D112="","",SUMIFS(Tbl_Registro_Insumo[cant_ent],Tbl_Registro_Insumo[proveedor],$D$6,Tbl_Registro_Insumo[descripcion_insumo],D112,Tbl_Registro_Insumo[id_solicitud],Editar_Registro!$D$8,Tbl_Registro_Insumo[Item],Editar_Registro!C112,Tbl_Registro_Insumo[Fecha_Corte],"&lt;"&amp;Editar_Registro!F$18)-SUMIFS(Tbl_Registro_Insumo[cant_dev],Tbl_Registro_Insumo[proveedor],$D$6,Tbl_Registro_Insumo[descripcion_insumo],D112,Tbl_Registro_Insumo[id_solicitud],Editar_Registro!$D$8,Tbl_Registro_Insumo[Item],Editar_Registro!C112,Tbl_Registro_Insumo[Fecha_Corte],"&lt;="&amp;Editar_Registro!F$18)))</f>
        <v/>
      </c>
      <c r="H112" s="20" t="str">
        <f>IF(D112="","",SUMIFS(Tbl_Registro_Insumo[cant_ent],Tbl_Registro_Insumo[descripcion_insumo],D112)-SUMIFS(Tbl_Registro_Insumo[cant_dev],Tbl_Registro_Insumo[descripcion_insumo],D112))</f>
        <v/>
      </c>
      <c r="I112" s="20">
        <f t="shared" si="14"/>
        <v>0</v>
      </c>
      <c r="J112" s="24" t="str">
        <f t="shared" si="10"/>
        <v/>
      </c>
      <c r="K112" s="20" t="str">
        <f t="shared" si="11"/>
        <v/>
      </c>
      <c r="L112" s="20" t="str">
        <f t="shared" si="12"/>
        <v/>
      </c>
      <c r="M112" s="20" t="str">
        <f t="shared" si="13"/>
        <v/>
      </c>
      <c r="N112" s="20" t="str">
        <f t="shared" si="15"/>
        <v/>
      </c>
      <c r="O112" s="20" t="str">
        <f t="shared" si="16"/>
        <v/>
      </c>
      <c r="P112" s="19"/>
      <c r="Q112" s="19"/>
      <c r="R112" s="19"/>
      <c r="S112" s="7"/>
    </row>
    <row r="113" spans="2:19" s="17" customFormat="1" ht="18.600000000000001" customHeight="1" x14ac:dyDescent="0.2">
      <c r="B113" s="19"/>
      <c r="C113" s="20"/>
      <c r="E113" s="1"/>
      <c r="F113" s="30"/>
      <c r="G113" s="20" t="str">
        <f>IF(D113="","",IF($D$16="DEVOLUCION",E113,-E113)+IF(D113="","",SUMIFS(Tbl_Registro_Insumo[cant_ent],Tbl_Registro_Insumo[proveedor],$D$6,Tbl_Registro_Insumo[descripcion_insumo],D113,Tbl_Registro_Insumo[id_solicitud],Editar_Registro!$D$8,Tbl_Registro_Insumo[Item],Editar_Registro!C113,Tbl_Registro_Insumo[Fecha_Corte],"&lt;"&amp;Editar_Registro!F$18)-SUMIFS(Tbl_Registro_Insumo[cant_dev],Tbl_Registro_Insumo[proveedor],$D$6,Tbl_Registro_Insumo[descripcion_insumo],D113,Tbl_Registro_Insumo[id_solicitud],Editar_Registro!$D$8,Tbl_Registro_Insumo[Item],Editar_Registro!C113,Tbl_Registro_Insumo[Fecha_Corte],"&lt;="&amp;Editar_Registro!F$18)))</f>
        <v/>
      </c>
      <c r="H113" s="20" t="str">
        <f>IF(D113="","",SUMIFS(Tbl_Registro_Insumo[cant_ent],Tbl_Registro_Insumo[descripcion_insumo],D113)-SUMIFS(Tbl_Registro_Insumo[cant_dev],Tbl_Registro_Insumo[descripcion_insumo],D113))</f>
        <v/>
      </c>
      <c r="I113" s="20">
        <f t="shared" si="14"/>
        <v>0</v>
      </c>
      <c r="J113" s="24" t="str">
        <f t="shared" si="10"/>
        <v/>
      </c>
      <c r="K113" s="20" t="str">
        <f t="shared" si="11"/>
        <v/>
      </c>
      <c r="L113" s="20" t="str">
        <f t="shared" si="12"/>
        <v/>
      </c>
      <c r="M113" s="20" t="str">
        <f t="shared" si="13"/>
        <v/>
      </c>
      <c r="N113" s="20" t="str">
        <f t="shared" si="15"/>
        <v/>
      </c>
      <c r="O113" s="20" t="str">
        <f t="shared" si="16"/>
        <v/>
      </c>
      <c r="P113" s="19"/>
      <c r="Q113" s="19"/>
      <c r="R113" s="19"/>
      <c r="S113" s="7"/>
    </row>
    <row r="114" spans="2:19" s="17" customFormat="1" ht="18.600000000000001" customHeight="1" x14ac:dyDescent="0.2">
      <c r="B114" s="19"/>
      <c r="C114" s="20"/>
      <c r="E114" s="2"/>
      <c r="F114" s="30"/>
      <c r="G114" s="20" t="str">
        <f>IF(D114="","",IF($D$16="DEVOLUCION",E114,-E114)+IF(D114="","",SUMIFS(Tbl_Registro_Insumo[cant_ent],Tbl_Registro_Insumo[proveedor],$D$6,Tbl_Registro_Insumo[descripcion_insumo],D114,Tbl_Registro_Insumo[id_solicitud],Editar_Registro!$D$8,Tbl_Registro_Insumo[Item],Editar_Registro!C114,Tbl_Registro_Insumo[Fecha_Corte],"&lt;"&amp;Editar_Registro!F$18)-SUMIFS(Tbl_Registro_Insumo[cant_dev],Tbl_Registro_Insumo[proveedor],$D$6,Tbl_Registro_Insumo[descripcion_insumo],D114,Tbl_Registro_Insumo[id_solicitud],Editar_Registro!$D$8,Tbl_Registro_Insumo[Item],Editar_Registro!C114,Tbl_Registro_Insumo[Fecha_Corte],"&lt;="&amp;Editar_Registro!F$18)))</f>
        <v/>
      </c>
      <c r="H114" s="20" t="str">
        <f>IF(D114="","",SUMIFS(Tbl_Registro_Insumo[cant_ent],Tbl_Registro_Insumo[descripcion_insumo],D114)-SUMIFS(Tbl_Registro_Insumo[cant_dev],Tbl_Registro_Insumo[descripcion_insumo],D114))</f>
        <v/>
      </c>
      <c r="I114" s="20">
        <f t="shared" si="14"/>
        <v>0</v>
      </c>
      <c r="J114" s="24" t="str">
        <f t="shared" si="10"/>
        <v/>
      </c>
      <c r="K114" s="20" t="str">
        <f t="shared" si="11"/>
        <v/>
      </c>
      <c r="L114" s="20" t="str">
        <f t="shared" si="12"/>
        <v/>
      </c>
      <c r="M114" s="20" t="str">
        <f t="shared" si="13"/>
        <v/>
      </c>
      <c r="N114" s="20" t="str">
        <f t="shared" si="15"/>
        <v/>
      </c>
      <c r="O114" s="20" t="str">
        <f t="shared" si="16"/>
        <v/>
      </c>
      <c r="P114" s="19"/>
      <c r="Q114" s="19"/>
      <c r="R114" s="19"/>
      <c r="S114" s="7"/>
    </row>
    <row r="115" spans="2:19" s="17" customFormat="1" ht="18.600000000000001" customHeight="1" x14ac:dyDescent="0.2">
      <c r="B115" s="19"/>
      <c r="C115" s="20"/>
      <c r="E115" s="2"/>
      <c r="F115" s="30"/>
      <c r="G115" s="20" t="str">
        <f>IF(D115="","",IF($D$16="DEVOLUCION",E115,-E115)+IF(D115="","",SUMIFS(Tbl_Registro_Insumo[cant_ent],Tbl_Registro_Insumo[proveedor],$D$6,Tbl_Registro_Insumo[descripcion_insumo],D115,Tbl_Registro_Insumo[id_solicitud],Editar_Registro!$D$8,Tbl_Registro_Insumo[Item],Editar_Registro!C115,Tbl_Registro_Insumo[Fecha_Corte],"&lt;"&amp;Editar_Registro!F$18)-SUMIFS(Tbl_Registro_Insumo[cant_dev],Tbl_Registro_Insumo[proveedor],$D$6,Tbl_Registro_Insumo[descripcion_insumo],D115,Tbl_Registro_Insumo[id_solicitud],Editar_Registro!$D$8,Tbl_Registro_Insumo[Item],Editar_Registro!C115,Tbl_Registro_Insumo[Fecha_Corte],"&lt;="&amp;Editar_Registro!F$18)))</f>
        <v/>
      </c>
      <c r="H115" s="20" t="str">
        <f>IF(D115="","",SUMIFS(Tbl_Registro_Insumo[cant_ent],Tbl_Registro_Insumo[descripcion_insumo],D115)-SUMIFS(Tbl_Registro_Insumo[cant_dev],Tbl_Registro_Insumo[descripcion_insumo],D115))</f>
        <v/>
      </c>
      <c r="I115" s="20">
        <f t="shared" si="14"/>
        <v>0</v>
      </c>
      <c r="J115" s="24" t="str">
        <f t="shared" si="10"/>
        <v/>
      </c>
      <c r="K115" s="20" t="str">
        <f t="shared" si="11"/>
        <v/>
      </c>
      <c r="L115" s="20" t="str">
        <f t="shared" si="12"/>
        <v/>
      </c>
      <c r="M115" s="20" t="str">
        <f t="shared" si="13"/>
        <v/>
      </c>
      <c r="N115" s="20" t="str">
        <f t="shared" si="15"/>
        <v/>
      </c>
      <c r="O115" s="20" t="str">
        <f t="shared" si="16"/>
        <v/>
      </c>
      <c r="P115" s="19"/>
      <c r="Q115" s="19"/>
      <c r="R115" s="19"/>
      <c r="S115" s="7"/>
    </row>
    <row r="116" spans="2:19" s="17" customFormat="1" ht="18.600000000000001" customHeight="1" x14ac:dyDescent="0.2">
      <c r="B116" s="19"/>
      <c r="C116" s="20"/>
      <c r="E116" s="2"/>
      <c r="F116" s="30"/>
      <c r="G116" s="20" t="str">
        <f>IF(D116="","",IF($D$16="DEVOLUCION",E116,-E116)+IF(D116="","",SUMIFS(Tbl_Registro_Insumo[cant_ent],Tbl_Registro_Insumo[proveedor],$D$6,Tbl_Registro_Insumo[descripcion_insumo],D116,Tbl_Registro_Insumo[id_solicitud],Editar_Registro!$D$8,Tbl_Registro_Insumo[Item],Editar_Registro!C116,Tbl_Registro_Insumo[Fecha_Corte],"&lt;"&amp;Editar_Registro!F$18)-SUMIFS(Tbl_Registro_Insumo[cant_dev],Tbl_Registro_Insumo[proveedor],$D$6,Tbl_Registro_Insumo[descripcion_insumo],D116,Tbl_Registro_Insumo[id_solicitud],Editar_Registro!$D$8,Tbl_Registro_Insumo[Item],Editar_Registro!C116,Tbl_Registro_Insumo[Fecha_Corte],"&lt;="&amp;Editar_Registro!F$18)))</f>
        <v/>
      </c>
      <c r="H116" s="20" t="str">
        <f>IF(D116="","",SUMIFS(Tbl_Registro_Insumo[cant_ent],Tbl_Registro_Insumo[descripcion_insumo],D116)-SUMIFS(Tbl_Registro_Insumo[cant_dev],Tbl_Registro_Insumo[descripcion_insumo],D116))</f>
        <v/>
      </c>
      <c r="I116" s="20">
        <f t="shared" si="14"/>
        <v>0</v>
      </c>
      <c r="J116" s="24" t="str">
        <f t="shared" si="10"/>
        <v/>
      </c>
      <c r="K116" s="20" t="str">
        <f t="shared" si="11"/>
        <v/>
      </c>
      <c r="L116" s="20" t="str">
        <f t="shared" si="12"/>
        <v/>
      </c>
      <c r="M116" s="20" t="str">
        <f t="shared" si="13"/>
        <v/>
      </c>
      <c r="N116" s="20" t="str">
        <f t="shared" si="15"/>
        <v/>
      </c>
      <c r="O116" s="20" t="str">
        <f t="shared" si="16"/>
        <v/>
      </c>
      <c r="P116" s="19"/>
      <c r="Q116" s="19"/>
      <c r="R116" s="19"/>
      <c r="S116" s="7"/>
    </row>
    <row r="117" spans="2:19" s="17" customFormat="1" ht="18.600000000000001" customHeight="1" x14ac:dyDescent="0.2">
      <c r="B117" s="19"/>
      <c r="C117" s="20"/>
      <c r="E117" s="2"/>
      <c r="F117" s="30"/>
      <c r="G117" s="20" t="str">
        <f>IF(D117="","",IF($D$16="DEVOLUCION",E117,-E117)+IF(D117="","",SUMIFS(Tbl_Registro_Insumo[cant_ent],Tbl_Registro_Insumo[proveedor],$D$6,Tbl_Registro_Insumo[descripcion_insumo],D117,Tbl_Registro_Insumo[id_solicitud],Editar_Registro!$D$8,Tbl_Registro_Insumo[Item],Editar_Registro!C117,Tbl_Registro_Insumo[Fecha_Corte],"&lt;"&amp;Editar_Registro!F$18)-SUMIFS(Tbl_Registro_Insumo[cant_dev],Tbl_Registro_Insumo[proveedor],$D$6,Tbl_Registro_Insumo[descripcion_insumo],D117,Tbl_Registro_Insumo[id_solicitud],Editar_Registro!$D$8,Tbl_Registro_Insumo[Item],Editar_Registro!C117,Tbl_Registro_Insumo[Fecha_Corte],"&lt;="&amp;Editar_Registro!F$18)))</f>
        <v/>
      </c>
      <c r="H117" s="20" t="str">
        <f>IF(D117="","",SUMIFS(Tbl_Registro_Insumo[cant_ent],Tbl_Registro_Insumo[descripcion_insumo],D117)-SUMIFS(Tbl_Registro_Insumo[cant_dev],Tbl_Registro_Insumo[descripcion_insumo],D117))</f>
        <v/>
      </c>
      <c r="I117" s="20">
        <f t="shared" si="14"/>
        <v>0</v>
      </c>
      <c r="J117" s="24" t="str">
        <f t="shared" si="10"/>
        <v/>
      </c>
      <c r="K117" s="20" t="str">
        <f t="shared" si="11"/>
        <v/>
      </c>
      <c r="L117" s="20" t="str">
        <f t="shared" si="12"/>
        <v/>
      </c>
      <c r="M117" s="20" t="str">
        <f t="shared" si="13"/>
        <v/>
      </c>
      <c r="N117" s="20" t="str">
        <f t="shared" si="15"/>
        <v/>
      </c>
      <c r="O117" s="20" t="str">
        <f t="shared" si="16"/>
        <v/>
      </c>
      <c r="P117" s="19"/>
      <c r="Q117" s="19"/>
      <c r="R117" s="19"/>
      <c r="S117" s="7"/>
    </row>
    <row r="118" spans="2:19" s="17" customFormat="1" ht="18.600000000000001" customHeight="1" x14ac:dyDescent="0.2">
      <c r="B118" s="19"/>
      <c r="C118" s="20"/>
      <c r="E118" s="2"/>
      <c r="F118" s="30"/>
      <c r="G118" s="20" t="str">
        <f>IF(D118="","",IF($D$16="DEVOLUCION",E118,-E118)+IF(D118="","",SUMIFS(Tbl_Registro_Insumo[cant_ent],Tbl_Registro_Insumo[proveedor],$D$6,Tbl_Registro_Insumo[descripcion_insumo],D118,Tbl_Registro_Insumo[id_solicitud],Editar_Registro!$D$8,Tbl_Registro_Insumo[Item],Editar_Registro!C118,Tbl_Registro_Insumo[Fecha_Corte],"&lt;"&amp;Editar_Registro!F$18)-SUMIFS(Tbl_Registro_Insumo[cant_dev],Tbl_Registro_Insumo[proveedor],$D$6,Tbl_Registro_Insumo[descripcion_insumo],D118,Tbl_Registro_Insumo[id_solicitud],Editar_Registro!$D$8,Tbl_Registro_Insumo[Item],Editar_Registro!C118,Tbl_Registro_Insumo[Fecha_Corte],"&lt;="&amp;Editar_Registro!F$18)))</f>
        <v/>
      </c>
      <c r="H118" s="20" t="str">
        <f>IF(D118="","",SUMIFS(Tbl_Registro_Insumo[cant_ent],Tbl_Registro_Insumo[descripcion_insumo],D118)-SUMIFS(Tbl_Registro_Insumo[cant_dev],Tbl_Registro_Insumo[descripcion_insumo],D118))</f>
        <v/>
      </c>
      <c r="I118" s="20">
        <f t="shared" si="14"/>
        <v>0</v>
      </c>
      <c r="J118" s="24" t="str">
        <f t="shared" si="10"/>
        <v/>
      </c>
      <c r="K118" s="20" t="str">
        <f t="shared" si="11"/>
        <v/>
      </c>
      <c r="L118" s="20" t="str">
        <f t="shared" si="12"/>
        <v/>
      </c>
      <c r="M118" s="20" t="str">
        <f t="shared" si="13"/>
        <v/>
      </c>
      <c r="N118" s="20" t="str">
        <f t="shared" si="15"/>
        <v/>
      </c>
      <c r="O118" s="20" t="str">
        <f t="shared" si="16"/>
        <v/>
      </c>
      <c r="P118" s="19"/>
      <c r="Q118" s="19"/>
      <c r="R118" s="19"/>
      <c r="S118" s="7"/>
    </row>
    <row r="119" spans="2:19" s="17" customFormat="1" ht="18.600000000000001" customHeight="1" x14ac:dyDescent="0.2">
      <c r="B119" s="19"/>
      <c r="C119" s="20"/>
      <c r="E119" s="2"/>
      <c r="F119" s="30"/>
      <c r="G119" s="20" t="str">
        <f>IF(D119="","",IF($D$16="DEVOLUCION",E119,-E119)+IF(D119="","",SUMIFS(Tbl_Registro_Insumo[cant_ent],Tbl_Registro_Insumo[proveedor],$D$6,Tbl_Registro_Insumo[descripcion_insumo],D119,Tbl_Registro_Insumo[id_solicitud],Editar_Registro!$D$8,Tbl_Registro_Insumo[Item],Editar_Registro!C119,Tbl_Registro_Insumo[Fecha_Corte],"&lt;"&amp;Editar_Registro!F$18)-SUMIFS(Tbl_Registro_Insumo[cant_dev],Tbl_Registro_Insumo[proveedor],$D$6,Tbl_Registro_Insumo[descripcion_insumo],D119,Tbl_Registro_Insumo[id_solicitud],Editar_Registro!$D$8,Tbl_Registro_Insumo[Item],Editar_Registro!C119,Tbl_Registro_Insumo[Fecha_Corte],"&lt;="&amp;Editar_Registro!F$18)))</f>
        <v/>
      </c>
      <c r="H119" s="20" t="str">
        <f>IF(D119="","",SUMIFS(Tbl_Registro_Insumo[cant_ent],Tbl_Registro_Insumo[descripcion_insumo],D119)-SUMIFS(Tbl_Registro_Insumo[cant_dev],Tbl_Registro_Insumo[descripcion_insumo],D119))</f>
        <v/>
      </c>
      <c r="I119" s="20">
        <f t="shared" si="14"/>
        <v>0</v>
      </c>
      <c r="J119" s="24" t="str">
        <f t="shared" ref="J119:J150" si="17">IF(D119="","",$C$9)</f>
        <v/>
      </c>
      <c r="K119" s="20" t="str">
        <f t="shared" si="11"/>
        <v/>
      </c>
      <c r="L119" s="20" t="str">
        <f t="shared" ref="L119:L150" si="18">IF(OR(B119="",$D$18="",$D$15=""),"",IF(D$16="ENTRADA",IF(F119="",E119,F119),0))</f>
        <v/>
      </c>
      <c r="M119" s="20" t="str">
        <f t="shared" ref="M119:M150" si="19">IF(OR(B119="",$D$18="",$D$15=""),"",IF(D$16="DEVOLUCION",IF(F119="",E119,F119),0))</f>
        <v/>
      </c>
      <c r="N119" s="20" t="str">
        <f t="shared" si="15"/>
        <v/>
      </c>
      <c r="O119" s="20" t="str">
        <f t="shared" si="16"/>
        <v/>
      </c>
      <c r="P119" s="19"/>
      <c r="Q119" s="19"/>
      <c r="R119" s="19"/>
      <c r="S119" s="7"/>
    </row>
    <row r="120" spans="2:19" s="17" customFormat="1" ht="18.600000000000001" customHeight="1" x14ac:dyDescent="0.2">
      <c r="B120" s="19"/>
      <c r="C120" s="20"/>
      <c r="E120" s="2"/>
      <c r="F120" s="30"/>
      <c r="G120" s="20" t="str">
        <f>IF(D120="","",IF($D$16="DEVOLUCION",E120,-E120)+IF(D120="","",SUMIFS(Tbl_Registro_Insumo[cant_ent],Tbl_Registro_Insumo[proveedor],$D$6,Tbl_Registro_Insumo[descripcion_insumo],D120,Tbl_Registro_Insumo[id_solicitud],Editar_Registro!$D$8,Tbl_Registro_Insumo[Item],Editar_Registro!C120,Tbl_Registro_Insumo[Fecha_Corte],"&lt;"&amp;Editar_Registro!F$18)-SUMIFS(Tbl_Registro_Insumo[cant_dev],Tbl_Registro_Insumo[proveedor],$D$6,Tbl_Registro_Insumo[descripcion_insumo],D120,Tbl_Registro_Insumo[id_solicitud],Editar_Registro!$D$8,Tbl_Registro_Insumo[Item],Editar_Registro!C120,Tbl_Registro_Insumo[Fecha_Corte],"&lt;="&amp;Editar_Registro!F$18)))</f>
        <v/>
      </c>
      <c r="H120" s="20" t="str">
        <f>IF(D120="","",SUMIFS(Tbl_Registro_Insumo[cant_ent],Tbl_Registro_Insumo[descripcion_insumo],D120)-SUMIFS(Tbl_Registro_Insumo[cant_dev],Tbl_Registro_Insumo[descripcion_insumo],D120))</f>
        <v/>
      </c>
      <c r="I120" s="20">
        <f t="shared" si="14"/>
        <v>0</v>
      </c>
      <c r="J120" s="24" t="str">
        <f t="shared" si="17"/>
        <v/>
      </c>
      <c r="K120" s="20" t="str">
        <f t="shared" si="11"/>
        <v/>
      </c>
      <c r="L120" s="20" t="str">
        <f t="shared" si="18"/>
        <v/>
      </c>
      <c r="M120" s="20" t="str">
        <f t="shared" si="19"/>
        <v/>
      </c>
      <c r="N120" s="20" t="str">
        <f t="shared" si="15"/>
        <v/>
      </c>
      <c r="O120" s="20" t="str">
        <f t="shared" si="16"/>
        <v/>
      </c>
      <c r="P120" s="19"/>
      <c r="Q120" s="19"/>
      <c r="R120" s="19"/>
      <c r="S120" s="7"/>
    </row>
    <row r="121" spans="2:19" s="17" customFormat="1" ht="18.600000000000001" customHeight="1" x14ac:dyDescent="0.2">
      <c r="B121" s="19"/>
      <c r="C121" s="20"/>
      <c r="E121" s="2"/>
      <c r="F121" s="30"/>
      <c r="G121" s="20" t="str">
        <f>IF(D121="","",IF($D$16="DEVOLUCION",E121,-E121)+IF(D121="","",SUMIFS(Tbl_Registro_Insumo[cant_ent],Tbl_Registro_Insumo[proveedor],$D$6,Tbl_Registro_Insumo[descripcion_insumo],D121,Tbl_Registro_Insumo[id_solicitud],Editar_Registro!$D$8,Tbl_Registro_Insumo[Item],Editar_Registro!C121,Tbl_Registro_Insumo[Fecha_Corte],"&lt;"&amp;Editar_Registro!F$18)-SUMIFS(Tbl_Registro_Insumo[cant_dev],Tbl_Registro_Insumo[proveedor],$D$6,Tbl_Registro_Insumo[descripcion_insumo],D121,Tbl_Registro_Insumo[id_solicitud],Editar_Registro!$D$8,Tbl_Registro_Insumo[Item],Editar_Registro!C121,Tbl_Registro_Insumo[Fecha_Corte],"&lt;="&amp;Editar_Registro!F$18)))</f>
        <v/>
      </c>
      <c r="H121" s="20" t="str">
        <f>IF(D121="","",SUMIFS(Tbl_Registro_Insumo[cant_ent],Tbl_Registro_Insumo[descripcion_insumo],D121)-SUMIFS(Tbl_Registro_Insumo[cant_dev],Tbl_Registro_Insumo[descripcion_insumo],D121))</f>
        <v/>
      </c>
      <c r="I121" s="20">
        <f t="shared" si="14"/>
        <v>0</v>
      </c>
      <c r="J121" s="24" t="str">
        <f t="shared" si="17"/>
        <v/>
      </c>
      <c r="K121" s="20" t="str">
        <f t="shared" si="11"/>
        <v/>
      </c>
      <c r="L121" s="20" t="str">
        <f t="shared" si="18"/>
        <v/>
      </c>
      <c r="M121" s="20" t="str">
        <f t="shared" si="19"/>
        <v/>
      </c>
      <c r="N121" s="20" t="str">
        <f t="shared" si="15"/>
        <v/>
      </c>
      <c r="O121" s="20" t="str">
        <f t="shared" si="16"/>
        <v/>
      </c>
      <c r="P121" s="19"/>
      <c r="Q121" s="19"/>
      <c r="R121" s="19"/>
      <c r="S121" s="7"/>
    </row>
    <row r="122" spans="2:19" s="17" customFormat="1" ht="18.600000000000001" customHeight="1" x14ac:dyDescent="0.2">
      <c r="B122" s="19"/>
      <c r="C122" s="20"/>
      <c r="E122" s="2"/>
      <c r="F122" s="30"/>
      <c r="G122" s="20" t="str">
        <f>IF(D122="","",IF($D$16="DEVOLUCION",E122,-E122)+IF(D122="","",SUMIFS(Tbl_Registro_Insumo[cant_ent],Tbl_Registro_Insumo[proveedor],$D$6,Tbl_Registro_Insumo[descripcion_insumo],D122,Tbl_Registro_Insumo[id_solicitud],Editar_Registro!$D$8,Tbl_Registro_Insumo[Item],Editar_Registro!C122,Tbl_Registro_Insumo[Fecha_Corte],"&lt;"&amp;Editar_Registro!F$18)-SUMIFS(Tbl_Registro_Insumo[cant_dev],Tbl_Registro_Insumo[proveedor],$D$6,Tbl_Registro_Insumo[descripcion_insumo],D122,Tbl_Registro_Insumo[id_solicitud],Editar_Registro!$D$8,Tbl_Registro_Insumo[Item],Editar_Registro!C122,Tbl_Registro_Insumo[Fecha_Corte],"&lt;="&amp;Editar_Registro!F$18)))</f>
        <v/>
      </c>
      <c r="H122" s="20" t="str">
        <f>IF(D122="","",SUMIFS(Tbl_Registro_Insumo[cant_ent],Tbl_Registro_Insumo[descripcion_insumo],D122)-SUMIFS(Tbl_Registro_Insumo[cant_dev],Tbl_Registro_Insumo[descripcion_insumo],D122))</f>
        <v/>
      </c>
      <c r="I122" s="20">
        <f t="shared" si="14"/>
        <v>0</v>
      </c>
      <c r="J122" s="24" t="str">
        <f t="shared" si="17"/>
        <v/>
      </c>
      <c r="K122" s="20" t="str">
        <f t="shared" si="11"/>
        <v/>
      </c>
      <c r="L122" s="20" t="str">
        <f t="shared" si="18"/>
        <v/>
      </c>
      <c r="M122" s="20" t="str">
        <f t="shared" si="19"/>
        <v/>
      </c>
      <c r="N122" s="20" t="str">
        <f t="shared" si="15"/>
        <v/>
      </c>
      <c r="O122" s="20" t="str">
        <f t="shared" si="16"/>
        <v/>
      </c>
      <c r="P122" s="19"/>
      <c r="Q122" s="19"/>
      <c r="R122" s="19"/>
      <c r="S122" s="7"/>
    </row>
    <row r="123" spans="2:19" s="17" customFormat="1" ht="18.600000000000001" customHeight="1" x14ac:dyDescent="0.2">
      <c r="B123" s="19"/>
      <c r="C123" s="20"/>
      <c r="E123" s="2"/>
      <c r="F123" s="30"/>
      <c r="G123" s="20" t="str">
        <f>IF(D123="","",IF($D$16="DEVOLUCION",E123,-E123)+IF(D123="","",SUMIFS(Tbl_Registro_Insumo[cant_ent],Tbl_Registro_Insumo[proveedor],$D$6,Tbl_Registro_Insumo[descripcion_insumo],D123,Tbl_Registro_Insumo[id_solicitud],Editar_Registro!$D$8,Tbl_Registro_Insumo[Item],Editar_Registro!C123,Tbl_Registro_Insumo[Fecha_Corte],"&lt;"&amp;Editar_Registro!F$18)-SUMIFS(Tbl_Registro_Insumo[cant_dev],Tbl_Registro_Insumo[proveedor],$D$6,Tbl_Registro_Insumo[descripcion_insumo],D123,Tbl_Registro_Insumo[id_solicitud],Editar_Registro!$D$8,Tbl_Registro_Insumo[Item],Editar_Registro!C123,Tbl_Registro_Insumo[Fecha_Corte],"&lt;="&amp;Editar_Registro!F$18)))</f>
        <v/>
      </c>
      <c r="H123" s="20" t="str">
        <f>IF(D123="","",SUMIFS(Tbl_Registro_Insumo[cant_ent],Tbl_Registro_Insumo[descripcion_insumo],D123)-SUMIFS(Tbl_Registro_Insumo[cant_dev],Tbl_Registro_Insumo[descripcion_insumo],D123))</f>
        <v/>
      </c>
      <c r="I123" s="20">
        <f t="shared" si="14"/>
        <v>0</v>
      </c>
      <c r="J123" s="24" t="str">
        <f t="shared" si="17"/>
        <v/>
      </c>
      <c r="K123" s="20" t="str">
        <f t="shared" si="11"/>
        <v/>
      </c>
      <c r="L123" s="20" t="str">
        <f t="shared" si="18"/>
        <v/>
      </c>
      <c r="M123" s="20" t="str">
        <f t="shared" si="19"/>
        <v/>
      </c>
      <c r="N123" s="20" t="str">
        <f t="shared" si="15"/>
        <v/>
      </c>
      <c r="O123" s="20" t="str">
        <f t="shared" si="16"/>
        <v/>
      </c>
      <c r="P123" s="19"/>
      <c r="Q123" s="19"/>
      <c r="R123" s="19"/>
      <c r="S123" s="7"/>
    </row>
    <row r="124" spans="2:19" s="17" customFormat="1" ht="18.600000000000001" customHeight="1" x14ac:dyDescent="0.2">
      <c r="B124" s="19"/>
      <c r="C124" s="20"/>
      <c r="E124" s="2"/>
      <c r="F124" s="30"/>
      <c r="G124" s="20" t="str">
        <f>IF(D124="","",IF($D$16="DEVOLUCION",E124,-E124)+IF(D124="","",SUMIFS(Tbl_Registro_Insumo[cant_ent],Tbl_Registro_Insumo[proveedor],$D$6,Tbl_Registro_Insumo[descripcion_insumo],D124,Tbl_Registro_Insumo[id_solicitud],Editar_Registro!$D$8,Tbl_Registro_Insumo[Item],Editar_Registro!C124,Tbl_Registro_Insumo[Fecha_Corte],"&lt;"&amp;Editar_Registro!F$18)-SUMIFS(Tbl_Registro_Insumo[cant_dev],Tbl_Registro_Insumo[proveedor],$D$6,Tbl_Registro_Insumo[descripcion_insumo],D124,Tbl_Registro_Insumo[id_solicitud],Editar_Registro!$D$8,Tbl_Registro_Insumo[Item],Editar_Registro!C124,Tbl_Registro_Insumo[Fecha_Corte],"&lt;="&amp;Editar_Registro!F$18)))</f>
        <v/>
      </c>
      <c r="H124" s="20" t="str">
        <f>IF(D124="","",SUMIFS(Tbl_Registro_Insumo[cant_ent],Tbl_Registro_Insumo[descripcion_insumo],D124)-SUMIFS(Tbl_Registro_Insumo[cant_dev],Tbl_Registro_Insumo[descripcion_insumo],D124))</f>
        <v/>
      </c>
      <c r="I124" s="20">
        <f t="shared" si="14"/>
        <v>0</v>
      </c>
      <c r="J124" s="24" t="str">
        <f t="shared" si="17"/>
        <v/>
      </c>
      <c r="K124" s="20" t="str">
        <f t="shared" si="11"/>
        <v/>
      </c>
      <c r="L124" s="20" t="str">
        <f t="shared" si="18"/>
        <v/>
      </c>
      <c r="M124" s="20" t="str">
        <f t="shared" si="19"/>
        <v/>
      </c>
      <c r="N124" s="20" t="str">
        <f t="shared" si="15"/>
        <v/>
      </c>
      <c r="O124" s="20" t="str">
        <f t="shared" si="16"/>
        <v/>
      </c>
      <c r="P124" s="19"/>
      <c r="Q124" s="19"/>
      <c r="R124" s="19"/>
      <c r="S124" s="7"/>
    </row>
    <row r="125" spans="2:19" s="17" customFormat="1" ht="18.600000000000001" customHeight="1" x14ac:dyDescent="0.2">
      <c r="B125" s="19"/>
      <c r="C125" s="20"/>
      <c r="E125" s="2"/>
      <c r="F125" s="30"/>
      <c r="G125" s="20" t="str">
        <f>IF(D125="","",IF($D$16="DEVOLUCION",E125,-E125)+IF(D125="","",SUMIFS(Tbl_Registro_Insumo[cant_ent],Tbl_Registro_Insumo[proveedor],$D$6,Tbl_Registro_Insumo[descripcion_insumo],D125,Tbl_Registro_Insumo[id_solicitud],Editar_Registro!$D$8,Tbl_Registro_Insumo[Item],Editar_Registro!C125,Tbl_Registro_Insumo[Fecha_Corte],"&lt;"&amp;Editar_Registro!F$18)-SUMIFS(Tbl_Registro_Insumo[cant_dev],Tbl_Registro_Insumo[proveedor],$D$6,Tbl_Registro_Insumo[descripcion_insumo],D125,Tbl_Registro_Insumo[id_solicitud],Editar_Registro!$D$8,Tbl_Registro_Insumo[Item],Editar_Registro!C125,Tbl_Registro_Insumo[Fecha_Corte],"&lt;="&amp;Editar_Registro!F$18)))</f>
        <v/>
      </c>
      <c r="H125" s="20" t="str">
        <f>IF(D125="","",SUMIFS(Tbl_Registro_Insumo[cant_ent],Tbl_Registro_Insumo[descripcion_insumo],D125)-SUMIFS(Tbl_Registro_Insumo[cant_dev],Tbl_Registro_Insumo[descripcion_insumo],D125))</f>
        <v/>
      </c>
      <c r="I125" s="20">
        <f t="shared" si="14"/>
        <v>0</v>
      </c>
      <c r="J125" s="24" t="str">
        <f t="shared" si="17"/>
        <v/>
      </c>
      <c r="K125" s="20" t="str">
        <f t="shared" si="11"/>
        <v/>
      </c>
      <c r="L125" s="20" t="str">
        <f t="shared" si="18"/>
        <v/>
      </c>
      <c r="M125" s="20" t="str">
        <f t="shared" si="19"/>
        <v/>
      </c>
      <c r="N125" s="20" t="str">
        <f t="shared" si="15"/>
        <v/>
      </c>
      <c r="O125" s="20" t="str">
        <f t="shared" si="16"/>
        <v/>
      </c>
      <c r="P125" s="19"/>
      <c r="Q125" s="19"/>
      <c r="R125" s="19"/>
      <c r="S125" s="7"/>
    </row>
    <row r="126" spans="2:19" s="17" customFormat="1" ht="18.600000000000001" customHeight="1" x14ac:dyDescent="0.2">
      <c r="B126" s="19"/>
      <c r="C126" s="20"/>
      <c r="E126" s="2"/>
      <c r="F126" s="30"/>
      <c r="G126" s="20" t="str">
        <f>IF(D126="","",IF($D$16="DEVOLUCION",E126,-E126)+IF(D126="","",SUMIFS(Tbl_Registro_Insumo[cant_ent],Tbl_Registro_Insumo[proveedor],$D$6,Tbl_Registro_Insumo[descripcion_insumo],D126,Tbl_Registro_Insumo[id_solicitud],Editar_Registro!$D$8,Tbl_Registro_Insumo[Item],Editar_Registro!C126,Tbl_Registro_Insumo[Fecha_Corte],"&lt;"&amp;Editar_Registro!F$18)-SUMIFS(Tbl_Registro_Insumo[cant_dev],Tbl_Registro_Insumo[proveedor],$D$6,Tbl_Registro_Insumo[descripcion_insumo],D126,Tbl_Registro_Insumo[id_solicitud],Editar_Registro!$D$8,Tbl_Registro_Insumo[Item],Editar_Registro!C126,Tbl_Registro_Insumo[Fecha_Corte],"&lt;="&amp;Editar_Registro!F$18)))</f>
        <v/>
      </c>
      <c r="H126" s="20" t="str">
        <f>IF(D126="","",SUMIFS(Tbl_Registro_Insumo[cant_ent],Tbl_Registro_Insumo[descripcion_insumo],D126)-SUMIFS(Tbl_Registro_Insumo[cant_dev],Tbl_Registro_Insumo[descripcion_insumo],D126))</f>
        <v/>
      </c>
      <c r="I126" s="20">
        <f t="shared" si="14"/>
        <v>0</v>
      </c>
      <c r="J126" s="24" t="str">
        <f t="shared" si="17"/>
        <v/>
      </c>
      <c r="K126" s="20" t="str">
        <f t="shared" si="11"/>
        <v/>
      </c>
      <c r="L126" s="20" t="str">
        <f t="shared" si="18"/>
        <v/>
      </c>
      <c r="M126" s="20" t="str">
        <f t="shared" si="19"/>
        <v/>
      </c>
      <c r="N126" s="20" t="str">
        <f t="shared" si="15"/>
        <v/>
      </c>
      <c r="O126" s="20" t="str">
        <f t="shared" si="16"/>
        <v/>
      </c>
      <c r="P126" s="19"/>
      <c r="Q126" s="19"/>
      <c r="R126" s="19"/>
      <c r="S126" s="7"/>
    </row>
    <row r="127" spans="2:19" s="17" customFormat="1" ht="18.600000000000001" customHeight="1" x14ac:dyDescent="0.2">
      <c r="B127" s="19"/>
      <c r="C127" s="20"/>
      <c r="E127" s="2"/>
      <c r="F127" s="30"/>
      <c r="G127" s="20" t="str">
        <f>IF(D127="","",IF($D$16="DEVOLUCION",E127,-E127)+IF(D127="","",SUMIFS(Tbl_Registro_Insumo[cant_ent],Tbl_Registro_Insumo[proveedor],$D$6,Tbl_Registro_Insumo[descripcion_insumo],D127,Tbl_Registro_Insumo[id_solicitud],Editar_Registro!$D$8,Tbl_Registro_Insumo[Item],Editar_Registro!C127,Tbl_Registro_Insumo[Fecha_Corte],"&lt;"&amp;Editar_Registro!F$18)-SUMIFS(Tbl_Registro_Insumo[cant_dev],Tbl_Registro_Insumo[proveedor],$D$6,Tbl_Registro_Insumo[descripcion_insumo],D127,Tbl_Registro_Insumo[id_solicitud],Editar_Registro!$D$8,Tbl_Registro_Insumo[Item],Editar_Registro!C127,Tbl_Registro_Insumo[Fecha_Corte],"&lt;="&amp;Editar_Registro!F$18)))</f>
        <v/>
      </c>
      <c r="H127" s="20" t="str">
        <f>IF(D127="","",SUMIFS(Tbl_Registro_Insumo[cant_ent],Tbl_Registro_Insumo[descripcion_insumo],D127)-SUMIFS(Tbl_Registro_Insumo[cant_dev],Tbl_Registro_Insumo[descripcion_insumo],D127))</f>
        <v/>
      </c>
      <c r="I127" s="20">
        <f t="shared" si="14"/>
        <v>0</v>
      </c>
      <c r="J127" s="24" t="str">
        <f t="shared" si="17"/>
        <v/>
      </c>
      <c r="K127" s="20" t="str">
        <f t="shared" si="11"/>
        <v/>
      </c>
      <c r="L127" s="20" t="str">
        <f t="shared" si="18"/>
        <v/>
      </c>
      <c r="M127" s="20" t="str">
        <f t="shared" si="19"/>
        <v/>
      </c>
      <c r="N127" s="20" t="str">
        <f t="shared" si="15"/>
        <v/>
      </c>
      <c r="O127" s="20" t="str">
        <f t="shared" si="16"/>
        <v/>
      </c>
      <c r="P127" s="19"/>
      <c r="Q127" s="19"/>
      <c r="R127" s="19"/>
      <c r="S127" s="7"/>
    </row>
    <row r="128" spans="2:19" s="17" customFormat="1" ht="18.600000000000001" customHeight="1" x14ac:dyDescent="0.2">
      <c r="B128" s="19"/>
      <c r="C128" s="20"/>
      <c r="E128" s="2"/>
      <c r="F128" s="30"/>
      <c r="G128" s="20" t="str">
        <f>IF(D128="","",IF($D$16="DEVOLUCION",E128,-E128)+IF(D128="","",SUMIFS(Tbl_Registro_Insumo[cant_ent],Tbl_Registro_Insumo[proveedor],$D$6,Tbl_Registro_Insumo[descripcion_insumo],D128,Tbl_Registro_Insumo[id_solicitud],Editar_Registro!$D$8,Tbl_Registro_Insumo[Item],Editar_Registro!C128,Tbl_Registro_Insumo[Fecha_Corte],"&lt;"&amp;Editar_Registro!F$18)-SUMIFS(Tbl_Registro_Insumo[cant_dev],Tbl_Registro_Insumo[proveedor],$D$6,Tbl_Registro_Insumo[descripcion_insumo],D128,Tbl_Registro_Insumo[id_solicitud],Editar_Registro!$D$8,Tbl_Registro_Insumo[Item],Editar_Registro!C128,Tbl_Registro_Insumo[Fecha_Corte],"&lt;="&amp;Editar_Registro!F$18)))</f>
        <v/>
      </c>
      <c r="H128" s="20" t="str">
        <f>IF(D128="","",SUMIFS(Tbl_Registro_Insumo[cant_ent],Tbl_Registro_Insumo[descripcion_insumo],D128)-SUMIFS(Tbl_Registro_Insumo[cant_dev],Tbl_Registro_Insumo[descripcion_insumo],D128))</f>
        <v/>
      </c>
      <c r="I128" s="20">
        <f t="shared" si="14"/>
        <v>0</v>
      </c>
      <c r="J128" s="24" t="str">
        <f t="shared" si="17"/>
        <v/>
      </c>
      <c r="K128" s="20" t="str">
        <f t="shared" si="11"/>
        <v/>
      </c>
      <c r="L128" s="20" t="str">
        <f t="shared" si="18"/>
        <v/>
      </c>
      <c r="M128" s="20" t="str">
        <f t="shared" si="19"/>
        <v/>
      </c>
      <c r="N128" s="20" t="str">
        <f t="shared" si="15"/>
        <v/>
      </c>
      <c r="O128" s="20" t="str">
        <f t="shared" si="16"/>
        <v/>
      </c>
      <c r="P128" s="19"/>
      <c r="Q128" s="19"/>
      <c r="R128" s="19"/>
      <c r="S128" s="7"/>
    </row>
    <row r="129" spans="2:19" s="17" customFormat="1" ht="18.600000000000001" customHeight="1" x14ac:dyDescent="0.2">
      <c r="B129" s="19"/>
      <c r="C129" s="20"/>
      <c r="E129" s="2"/>
      <c r="F129" s="30"/>
      <c r="G129" s="20" t="str">
        <f>IF(D129="","",IF($D$16="DEVOLUCION",E129,-E129)+IF(D129="","",SUMIFS(Tbl_Registro_Insumo[cant_ent],Tbl_Registro_Insumo[proveedor],$D$6,Tbl_Registro_Insumo[descripcion_insumo],D129,Tbl_Registro_Insumo[id_solicitud],Editar_Registro!$D$8,Tbl_Registro_Insumo[Item],Editar_Registro!C129,Tbl_Registro_Insumo[Fecha_Corte],"&lt;"&amp;Editar_Registro!F$18)-SUMIFS(Tbl_Registro_Insumo[cant_dev],Tbl_Registro_Insumo[proveedor],$D$6,Tbl_Registro_Insumo[descripcion_insumo],D129,Tbl_Registro_Insumo[id_solicitud],Editar_Registro!$D$8,Tbl_Registro_Insumo[Item],Editar_Registro!C129,Tbl_Registro_Insumo[Fecha_Corte],"&lt;="&amp;Editar_Registro!F$18)))</f>
        <v/>
      </c>
      <c r="H129" s="20" t="str">
        <f>IF(D129="","",SUMIFS(Tbl_Registro_Insumo[cant_ent],Tbl_Registro_Insumo[descripcion_insumo],D129)-SUMIFS(Tbl_Registro_Insumo[cant_dev],Tbl_Registro_Insumo[descripcion_insumo],D129))</f>
        <v/>
      </c>
      <c r="I129" s="20">
        <f t="shared" si="14"/>
        <v>0</v>
      </c>
      <c r="J129" s="24" t="str">
        <f t="shared" si="17"/>
        <v/>
      </c>
      <c r="K129" s="20" t="str">
        <f t="shared" si="11"/>
        <v/>
      </c>
      <c r="L129" s="20" t="str">
        <f t="shared" si="18"/>
        <v/>
      </c>
      <c r="M129" s="20" t="str">
        <f t="shared" si="19"/>
        <v/>
      </c>
      <c r="N129" s="20" t="str">
        <f t="shared" si="15"/>
        <v/>
      </c>
      <c r="O129" s="20" t="str">
        <f t="shared" si="16"/>
        <v/>
      </c>
      <c r="P129" s="19"/>
      <c r="Q129" s="19"/>
      <c r="R129" s="19"/>
      <c r="S129" s="7"/>
    </row>
    <row r="130" spans="2:19" s="17" customFormat="1" ht="18.600000000000001" customHeight="1" x14ac:dyDescent="0.2">
      <c r="B130" s="19"/>
      <c r="C130" s="20"/>
      <c r="E130" s="2"/>
      <c r="F130" s="30"/>
      <c r="G130" s="20" t="str">
        <f>IF(D130="","",IF($D$16="DEVOLUCION",E130,-E130)+IF(D130="","",SUMIFS(Tbl_Registro_Insumo[cant_ent],Tbl_Registro_Insumo[proveedor],$D$6,Tbl_Registro_Insumo[descripcion_insumo],D130,Tbl_Registro_Insumo[id_solicitud],Editar_Registro!$D$8,Tbl_Registro_Insumo[Item],Editar_Registro!C130,Tbl_Registro_Insumo[Fecha_Corte],"&lt;"&amp;Editar_Registro!F$18)-SUMIFS(Tbl_Registro_Insumo[cant_dev],Tbl_Registro_Insumo[proveedor],$D$6,Tbl_Registro_Insumo[descripcion_insumo],D130,Tbl_Registro_Insumo[id_solicitud],Editar_Registro!$D$8,Tbl_Registro_Insumo[Item],Editar_Registro!C130,Tbl_Registro_Insumo[Fecha_Corte],"&lt;="&amp;Editar_Registro!F$18)))</f>
        <v/>
      </c>
      <c r="H130" s="20" t="str">
        <f>IF(D130="","",SUMIFS(Tbl_Registro_Insumo[cant_ent],Tbl_Registro_Insumo[descripcion_insumo],D130)-SUMIFS(Tbl_Registro_Insumo[cant_dev],Tbl_Registro_Insumo[descripcion_insumo],D130))</f>
        <v/>
      </c>
      <c r="I130" s="20">
        <f t="shared" si="14"/>
        <v>0</v>
      </c>
      <c r="J130" s="24" t="str">
        <f t="shared" si="17"/>
        <v/>
      </c>
      <c r="K130" s="20" t="str">
        <f t="shared" si="11"/>
        <v/>
      </c>
      <c r="L130" s="20" t="str">
        <f t="shared" si="18"/>
        <v/>
      </c>
      <c r="M130" s="20" t="str">
        <f t="shared" si="19"/>
        <v/>
      </c>
      <c r="N130" s="20" t="str">
        <f t="shared" si="15"/>
        <v/>
      </c>
      <c r="O130" s="20" t="str">
        <f t="shared" si="16"/>
        <v/>
      </c>
      <c r="P130" s="19"/>
      <c r="Q130" s="19"/>
      <c r="R130" s="19"/>
      <c r="S130" s="7"/>
    </row>
    <row r="131" spans="2:19" s="17" customFormat="1" ht="18.600000000000001" customHeight="1" x14ac:dyDescent="0.2">
      <c r="B131" s="19"/>
      <c r="C131" s="20"/>
      <c r="E131" s="2"/>
      <c r="F131" s="30"/>
      <c r="G131" s="20" t="str">
        <f>IF(D131="","",IF($D$16="DEVOLUCION",E131,-E131)+IF(D131="","",SUMIFS(Tbl_Registro_Insumo[cant_ent],Tbl_Registro_Insumo[proveedor],$D$6,Tbl_Registro_Insumo[descripcion_insumo],D131,Tbl_Registro_Insumo[id_solicitud],Editar_Registro!$D$8,Tbl_Registro_Insumo[Item],Editar_Registro!C131,Tbl_Registro_Insumo[Fecha_Corte],"&lt;"&amp;Editar_Registro!F$18)-SUMIFS(Tbl_Registro_Insumo[cant_dev],Tbl_Registro_Insumo[proveedor],$D$6,Tbl_Registro_Insumo[descripcion_insumo],D131,Tbl_Registro_Insumo[id_solicitud],Editar_Registro!$D$8,Tbl_Registro_Insumo[Item],Editar_Registro!C131,Tbl_Registro_Insumo[Fecha_Corte],"&lt;="&amp;Editar_Registro!F$18)))</f>
        <v/>
      </c>
      <c r="H131" s="20" t="str">
        <f>IF(D131="","",SUMIFS(Tbl_Registro_Insumo[cant_ent],Tbl_Registro_Insumo[descripcion_insumo],D131)-SUMIFS(Tbl_Registro_Insumo[cant_dev],Tbl_Registro_Insumo[descripcion_insumo],D131))</f>
        <v/>
      </c>
      <c r="I131" s="20">
        <f t="shared" si="14"/>
        <v>0</v>
      </c>
      <c r="J131" s="24" t="str">
        <f t="shared" si="17"/>
        <v/>
      </c>
      <c r="K131" s="20" t="str">
        <f t="shared" si="11"/>
        <v/>
      </c>
      <c r="L131" s="20" t="str">
        <f t="shared" si="18"/>
        <v/>
      </c>
      <c r="M131" s="20" t="str">
        <f t="shared" si="19"/>
        <v/>
      </c>
      <c r="N131" s="20" t="str">
        <f t="shared" si="15"/>
        <v/>
      </c>
      <c r="O131" s="20" t="str">
        <f t="shared" si="16"/>
        <v/>
      </c>
      <c r="P131" s="19"/>
      <c r="Q131" s="19"/>
      <c r="R131" s="19"/>
      <c r="S131" s="7"/>
    </row>
    <row r="132" spans="2:19" s="17" customFormat="1" ht="18.600000000000001" customHeight="1" x14ac:dyDescent="0.2">
      <c r="B132" s="19"/>
      <c r="C132" s="20"/>
      <c r="E132" s="2"/>
      <c r="F132" s="30"/>
      <c r="G132" s="20" t="str">
        <f>IF(D132="","",IF($D$16="DEVOLUCION",E132,-E132)+IF(D132="","",SUMIFS(Tbl_Registro_Insumo[cant_ent],Tbl_Registro_Insumo[proveedor],$D$6,Tbl_Registro_Insumo[descripcion_insumo],D132,Tbl_Registro_Insumo[id_solicitud],Editar_Registro!$D$8,Tbl_Registro_Insumo[Item],Editar_Registro!C132,Tbl_Registro_Insumo[Fecha_Corte],"&lt;"&amp;Editar_Registro!F$18)-SUMIFS(Tbl_Registro_Insumo[cant_dev],Tbl_Registro_Insumo[proveedor],$D$6,Tbl_Registro_Insumo[descripcion_insumo],D132,Tbl_Registro_Insumo[id_solicitud],Editar_Registro!$D$8,Tbl_Registro_Insumo[Item],Editar_Registro!C132,Tbl_Registro_Insumo[Fecha_Corte],"&lt;="&amp;Editar_Registro!F$18)))</f>
        <v/>
      </c>
      <c r="H132" s="20" t="str">
        <f>IF(D132="","",SUMIFS(Tbl_Registro_Insumo[cant_ent],Tbl_Registro_Insumo[descripcion_insumo],D132)-SUMIFS(Tbl_Registro_Insumo[cant_dev],Tbl_Registro_Insumo[descripcion_insumo],D132))</f>
        <v/>
      </c>
      <c r="I132" s="20">
        <f t="shared" si="14"/>
        <v>0</v>
      </c>
      <c r="J132" s="24" t="str">
        <f t="shared" si="17"/>
        <v/>
      </c>
      <c r="K132" s="20" t="str">
        <f t="shared" si="11"/>
        <v/>
      </c>
      <c r="L132" s="20" t="str">
        <f t="shared" si="18"/>
        <v/>
      </c>
      <c r="M132" s="20" t="str">
        <f t="shared" si="19"/>
        <v/>
      </c>
      <c r="N132" s="20" t="str">
        <f t="shared" si="15"/>
        <v/>
      </c>
      <c r="O132" s="20" t="str">
        <f t="shared" si="16"/>
        <v/>
      </c>
      <c r="P132" s="19"/>
      <c r="Q132" s="19"/>
      <c r="R132" s="19"/>
      <c r="S132" s="7"/>
    </row>
    <row r="133" spans="2:19" s="17" customFormat="1" ht="18.600000000000001" customHeight="1" x14ac:dyDescent="0.2">
      <c r="B133" s="19"/>
      <c r="C133" s="20"/>
      <c r="E133" s="2"/>
      <c r="F133" s="30"/>
      <c r="G133" s="20" t="str">
        <f>IF(D133="","",IF($D$16="DEVOLUCION",E133,-E133)+IF(D133="","",SUMIFS(Tbl_Registro_Insumo[cant_ent],Tbl_Registro_Insumo[proveedor],$D$6,Tbl_Registro_Insumo[descripcion_insumo],D133,Tbl_Registro_Insumo[id_solicitud],Editar_Registro!$D$8,Tbl_Registro_Insumo[Item],Editar_Registro!C133,Tbl_Registro_Insumo[Fecha_Corte],"&lt;"&amp;Editar_Registro!F$18)-SUMIFS(Tbl_Registro_Insumo[cant_dev],Tbl_Registro_Insumo[proveedor],$D$6,Tbl_Registro_Insumo[descripcion_insumo],D133,Tbl_Registro_Insumo[id_solicitud],Editar_Registro!$D$8,Tbl_Registro_Insumo[Item],Editar_Registro!C133,Tbl_Registro_Insumo[Fecha_Corte],"&lt;="&amp;Editar_Registro!F$18)))</f>
        <v/>
      </c>
      <c r="H133" s="20" t="str">
        <f>IF(D133="","",SUMIFS(Tbl_Registro_Insumo[cant_ent],Tbl_Registro_Insumo[descripcion_insumo],D133)-SUMIFS(Tbl_Registro_Insumo[cant_dev],Tbl_Registro_Insumo[descripcion_insumo],D133))</f>
        <v/>
      </c>
      <c r="I133" s="20">
        <f t="shared" si="14"/>
        <v>0</v>
      </c>
      <c r="J133" s="24" t="str">
        <f t="shared" si="17"/>
        <v/>
      </c>
      <c r="K133" s="20" t="str">
        <f t="shared" si="11"/>
        <v/>
      </c>
      <c r="L133" s="20" t="str">
        <f t="shared" si="18"/>
        <v/>
      </c>
      <c r="M133" s="20" t="str">
        <f t="shared" si="19"/>
        <v/>
      </c>
      <c r="N133" s="20" t="str">
        <f t="shared" si="15"/>
        <v/>
      </c>
      <c r="O133" s="20" t="str">
        <f t="shared" si="16"/>
        <v/>
      </c>
      <c r="P133" s="19"/>
      <c r="Q133" s="19"/>
      <c r="R133" s="19"/>
      <c r="S133" s="7"/>
    </row>
    <row r="134" spans="2:19" s="17" customFormat="1" ht="18.600000000000001" customHeight="1" x14ac:dyDescent="0.2">
      <c r="B134" s="19"/>
      <c r="C134" s="20"/>
      <c r="E134" s="2"/>
      <c r="F134" s="30"/>
      <c r="G134" s="20" t="str">
        <f>IF(D134="","",IF($D$16="DEVOLUCION",E134,-E134)+IF(D134="","",SUMIFS(Tbl_Registro_Insumo[cant_ent],Tbl_Registro_Insumo[proveedor],$D$6,Tbl_Registro_Insumo[descripcion_insumo],D134,Tbl_Registro_Insumo[id_solicitud],Editar_Registro!$D$8,Tbl_Registro_Insumo[Item],Editar_Registro!C134,Tbl_Registro_Insumo[Fecha_Corte],"&lt;"&amp;Editar_Registro!F$18)-SUMIFS(Tbl_Registro_Insumo[cant_dev],Tbl_Registro_Insumo[proveedor],$D$6,Tbl_Registro_Insumo[descripcion_insumo],D134,Tbl_Registro_Insumo[id_solicitud],Editar_Registro!$D$8,Tbl_Registro_Insumo[Item],Editar_Registro!C134,Tbl_Registro_Insumo[Fecha_Corte],"&lt;="&amp;Editar_Registro!F$18)))</f>
        <v/>
      </c>
      <c r="H134" s="20" t="str">
        <f>IF(D134="","",SUMIFS(Tbl_Registro_Insumo[cant_ent],Tbl_Registro_Insumo[descripcion_insumo],D134)-SUMIFS(Tbl_Registro_Insumo[cant_dev],Tbl_Registro_Insumo[descripcion_insumo],D134))</f>
        <v/>
      </c>
      <c r="I134" s="20">
        <f t="shared" si="14"/>
        <v>0</v>
      </c>
      <c r="J134" s="24" t="str">
        <f t="shared" si="17"/>
        <v/>
      </c>
      <c r="K134" s="20" t="str">
        <f t="shared" si="11"/>
        <v/>
      </c>
      <c r="L134" s="20" t="str">
        <f t="shared" si="18"/>
        <v/>
      </c>
      <c r="M134" s="20" t="str">
        <f t="shared" si="19"/>
        <v/>
      </c>
      <c r="N134" s="20" t="str">
        <f t="shared" si="15"/>
        <v/>
      </c>
      <c r="O134" s="20" t="str">
        <f t="shared" si="16"/>
        <v/>
      </c>
      <c r="P134" s="19"/>
      <c r="Q134" s="19"/>
      <c r="R134" s="19"/>
      <c r="S134" s="7"/>
    </row>
    <row r="135" spans="2:19" s="17" customFormat="1" ht="18.600000000000001" customHeight="1" x14ac:dyDescent="0.2">
      <c r="B135" s="19"/>
      <c r="C135" s="20"/>
      <c r="E135" s="2"/>
      <c r="F135" s="30"/>
      <c r="G135" s="20" t="str">
        <f>IF(D135="","",IF($D$16="DEVOLUCION",E135,-E135)+IF(D135="","",SUMIFS(Tbl_Registro_Insumo[cant_ent],Tbl_Registro_Insumo[proveedor],$D$6,Tbl_Registro_Insumo[descripcion_insumo],D135,Tbl_Registro_Insumo[id_solicitud],Editar_Registro!$D$8,Tbl_Registro_Insumo[Item],Editar_Registro!C135,Tbl_Registro_Insumo[Fecha_Corte],"&lt;"&amp;Editar_Registro!F$18)-SUMIFS(Tbl_Registro_Insumo[cant_dev],Tbl_Registro_Insumo[proveedor],$D$6,Tbl_Registro_Insumo[descripcion_insumo],D135,Tbl_Registro_Insumo[id_solicitud],Editar_Registro!$D$8,Tbl_Registro_Insumo[Item],Editar_Registro!C135,Tbl_Registro_Insumo[Fecha_Corte],"&lt;="&amp;Editar_Registro!F$18)))</f>
        <v/>
      </c>
      <c r="H135" s="20" t="str">
        <f>IF(D135="","",SUMIFS(Tbl_Registro_Insumo[cant_ent],Tbl_Registro_Insumo[descripcion_insumo],D135)-SUMIFS(Tbl_Registro_Insumo[cant_dev],Tbl_Registro_Insumo[descripcion_insumo],D135))</f>
        <v/>
      </c>
      <c r="I135" s="20">
        <f t="shared" si="14"/>
        <v>0</v>
      </c>
      <c r="J135" s="24" t="str">
        <f t="shared" si="17"/>
        <v/>
      </c>
      <c r="K135" s="20" t="str">
        <f t="shared" si="11"/>
        <v/>
      </c>
      <c r="L135" s="20" t="str">
        <f t="shared" si="18"/>
        <v/>
      </c>
      <c r="M135" s="20" t="str">
        <f t="shared" si="19"/>
        <v/>
      </c>
      <c r="N135" s="20" t="str">
        <f t="shared" si="15"/>
        <v/>
      </c>
      <c r="O135" s="20" t="str">
        <f t="shared" si="16"/>
        <v/>
      </c>
      <c r="P135" s="19"/>
      <c r="Q135" s="19"/>
      <c r="R135" s="19"/>
      <c r="S135" s="7"/>
    </row>
    <row r="136" spans="2:19" s="17" customFormat="1" ht="18.600000000000001" customHeight="1" x14ac:dyDescent="0.2">
      <c r="B136" s="19"/>
      <c r="C136" s="20"/>
      <c r="E136" s="2"/>
      <c r="F136" s="30"/>
      <c r="G136" s="20" t="str">
        <f>IF(D136="","",IF($D$16="DEVOLUCION",E136,-E136)+IF(D136="","",SUMIFS(Tbl_Registro_Insumo[cant_ent],Tbl_Registro_Insumo[proveedor],$D$6,Tbl_Registro_Insumo[descripcion_insumo],D136,Tbl_Registro_Insumo[id_solicitud],Editar_Registro!$D$8,Tbl_Registro_Insumo[Item],Editar_Registro!C136,Tbl_Registro_Insumo[Fecha_Corte],"&lt;"&amp;Editar_Registro!F$18)-SUMIFS(Tbl_Registro_Insumo[cant_dev],Tbl_Registro_Insumo[proveedor],$D$6,Tbl_Registro_Insumo[descripcion_insumo],D136,Tbl_Registro_Insumo[id_solicitud],Editar_Registro!$D$8,Tbl_Registro_Insumo[Item],Editar_Registro!C136,Tbl_Registro_Insumo[Fecha_Corte],"&lt;="&amp;Editar_Registro!F$18)))</f>
        <v/>
      </c>
      <c r="H136" s="20" t="str">
        <f>IF(D136="","",SUMIFS(Tbl_Registro_Insumo[cant_ent],Tbl_Registro_Insumo[descripcion_insumo],D136)-SUMIFS(Tbl_Registro_Insumo[cant_dev],Tbl_Registro_Insumo[descripcion_insumo],D136))</f>
        <v/>
      </c>
      <c r="I136" s="20">
        <f t="shared" si="14"/>
        <v>0</v>
      </c>
      <c r="J136" s="24" t="str">
        <f t="shared" si="17"/>
        <v/>
      </c>
      <c r="K136" s="20" t="str">
        <f t="shared" si="11"/>
        <v/>
      </c>
      <c r="L136" s="20" t="str">
        <f t="shared" si="18"/>
        <v/>
      </c>
      <c r="M136" s="20" t="str">
        <f t="shared" si="19"/>
        <v/>
      </c>
      <c r="N136" s="20" t="str">
        <f t="shared" si="15"/>
        <v/>
      </c>
      <c r="O136" s="20" t="str">
        <f t="shared" si="16"/>
        <v/>
      </c>
      <c r="P136" s="19"/>
      <c r="Q136" s="19"/>
      <c r="R136" s="19"/>
      <c r="S136" s="7"/>
    </row>
    <row r="137" spans="2:19" s="17" customFormat="1" ht="18.600000000000001" customHeight="1" x14ac:dyDescent="0.2">
      <c r="B137" s="19"/>
      <c r="C137" s="20"/>
      <c r="E137" s="2"/>
      <c r="F137" s="30"/>
      <c r="G137" s="20" t="str">
        <f>IF(D137="","",IF($D$16="DEVOLUCION",E137,-E137)+IF(D137="","",SUMIFS(Tbl_Registro_Insumo[cant_ent],Tbl_Registro_Insumo[proveedor],$D$6,Tbl_Registro_Insumo[descripcion_insumo],D137,Tbl_Registro_Insumo[id_solicitud],Editar_Registro!$D$8,Tbl_Registro_Insumo[Item],Editar_Registro!C137,Tbl_Registro_Insumo[Fecha_Corte],"&lt;"&amp;Editar_Registro!F$18)-SUMIFS(Tbl_Registro_Insumo[cant_dev],Tbl_Registro_Insumo[proveedor],$D$6,Tbl_Registro_Insumo[descripcion_insumo],D137,Tbl_Registro_Insumo[id_solicitud],Editar_Registro!$D$8,Tbl_Registro_Insumo[Item],Editar_Registro!C137,Tbl_Registro_Insumo[Fecha_Corte],"&lt;="&amp;Editar_Registro!F$18)))</f>
        <v/>
      </c>
      <c r="H137" s="20" t="str">
        <f>IF(D137="","",SUMIFS(Tbl_Registro_Insumo[cant_ent],Tbl_Registro_Insumo[descripcion_insumo],D137)-SUMIFS(Tbl_Registro_Insumo[cant_dev],Tbl_Registro_Insumo[descripcion_insumo],D137))</f>
        <v/>
      </c>
      <c r="I137" s="20">
        <f t="shared" si="14"/>
        <v>0</v>
      </c>
      <c r="J137" s="24" t="str">
        <f t="shared" si="17"/>
        <v/>
      </c>
      <c r="K137" s="20" t="str">
        <f t="shared" si="11"/>
        <v/>
      </c>
      <c r="L137" s="20" t="str">
        <f t="shared" si="18"/>
        <v/>
      </c>
      <c r="M137" s="20" t="str">
        <f t="shared" si="19"/>
        <v/>
      </c>
      <c r="N137" s="20" t="str">
        <f t="shared" si="15"/>
        <v/>
      </c>
      <c r="O137" s="20" t="str">
        <f t="shared" si="16"/>
        <v/>
      </c>
      <c r="P137" s="19"/>
      <c r="Q137" s="19"/>
      <c r="R137" s="19"/>
      <c r="S137" s="7"/>
    </row>
    <row r="138" spans="2:19" s="17" customFormat="1" ht="18.600000000000001" customHeight="1" x14ac:dyDescent="0.2">
      <c r="B138" s="19"/>
      <c r="C138" s="20"/>
      <c r="E138" s="2"/>
      <c r="F138" s="30"/>
      <c r="G138" s="20" t="str">
        <f>IF(D138="","",IF($D$16="DEVOLUCION",E138,-E138)+IF(D138="","",SUMIFS(Tbl_Registro_Insumo[cant_ent],Tbl_Registro_Insumo[proveedor],$D$6,Tbl_Registro_Insumo[descripcion_insumo],D138,Tbl_Registro_Insumo[id_solicitud],Editar_Registro!$D$8,Tbl_Registro_Insumo[Item],Editar_Registro!C138,Tbl_Registro_Insumo[Fecha_Corte],"&lt;"&amp;Editar_Registro!F$18)-SUMIFS(Tbl_Registro_Insumo[cant_dev],Tbl_Registro_Insumo[proveedor],$D$6,Tbl_Registro_Insumo[descripcion_insumo],D138,Tbl_Registro_Insumo[id_solicitud],Editar_Registro!$D$8,Tbl_Registro_Insumo[Item],Editar_Registro!C138,Tbl_Registro_Insumo[Fecha_Corte],"&lt;="&amp;Editar_Registro!F$18)))</f>
        <v/>
      </c>
      <c r="H138" s="20" t="str">
        <f>IF(D138="","",SUMIFS(Tbl_Registro_Insumo[cant_ent],Tbl_Registro_Insumo[descripcion_insumo],D138)-SUMIFS(Tbl_Registro_Insumo[cant_dev],Tbl_Registro_Insumo[descripcion_insumo],D138))</f>
        <v/>
      </c>
      <c r="I138" s="20">
        <f t="shared" si="14"/>
        <v>0</v>
      </c>
      <c r="J138" s="24" t="str">
        <f t="shared" si="17"/>
        <v/>
      </c>
      <c r="K138" s="20" t="str">
        <f t="shared" si="11"/>
        <v/>
      </c>
      <c r="L138" s="20" t="str">
        <f t="shared" si="18"/>
        <v/>
      </c>
      <c r="M138" s="20" t="str">
        <f t="shared" si="19"/>
        <v/>
      </c>
      <c r="N138" s="20" t="str">
        <f t="shared" si="15"/>
        <v/>
      </c>
      <c r="O138" s="20" t="str">
        <f t="shared" si="16"/>
        <v/>
      </c>
      <c r="P138" s="19"/>
      <c r="Q138" s="19"/>
      <c r="R138" s="19"/>
      <c r="S138" s="7"/>
    </row>
    <row r="139" spans="2:19" s="17" customFormat="1" ht="18.600000000000001" customHeight="1" x14ac:dyDescent="0.2">
      <c r="B139" s="19"/>
      <c r="C139" s="20"/>
      <c r="E139" s="2"/>
      <c r="F139" s="30"/>
      <c r="G139" s="20" t="str">
        <f>IF(D139="","",IF($D$16="DEVOLUCION",E139,-E139)+IF(D139="","",SUMIFS(Tbl_Registro_Insumo[cant_ent],Tbl_Registro_Insumo[proveedor],$D$6,Tbl_Registro_Insumo[descripcion_insumo],D139,Tbl_Registro_Insumo[id_solicitud],Editar_Registro!$D$8,Tbl_Registro_Insumo[Item],Editar_Registro!C139,Tbl_Registro_Insumo[Fecha_Corte],"&lt;"&amp;Editar_Registro!F$18)-SUMIFS(Tbl_Registro_Insumo[cant_dev],Tbl_Registro_Insumo[proveedor],$D$6,Tbl_Registro_Insumo[descripcion_insumo],D139,Tbl_Registro_Insumo[id_solicitud],Editar_Registro!$D$8,Tbl_Registro_Insumo[Item],Editar_Registro!C139,Tbl_Registro_Insumo[Fecha_Corte],"&lt;="&amp;Editar_Registro!F$18)))</f>
        <v/>
      </c>
      <c r="H139" s="20" t="str">
        <f>IF(D139="","",SUMIFS(Tbl_Registro_Insumo[cant_ent],Tbl_Registro_Insumo[descripcion_insumo],D139)-SUMIFS(Tbl_Registro_Insumo[cant_dev],Tbl_Registro_Insumo[descripcion_insumo],D139))</f>
        <v/>
      </c>
      <c r="I139" s="20">
        <f t="shared" si="14"/>
        <v>0</v>
      </c>
      <c r="J139" s="24" t="str">
        <f t="shared" si="17"/>
        <v/>
      </c>
      <c r="K139" s="20" t="str">
        <f t="shared" si="11"/>
        <v/>
      </c>
      <c r="L139" s="20" t="str">
        <f t="shared" si="18"/>
        <v/>
      </c>
      <c r="M139" s="20" t="str">
        <f t="shared" si="19"/>
        <v/>
      </c>
      <c r="N139" s="20" t="str">
        <f t="shared" si="15"/>
        <v/>
      </c>
      <c r="O139" s="20" t="str">
        <f t="shared" si="16"/>
        <v/>
      </c>
      <c r="P139" s="19"/>
      <c r="Q139" s="19"/>
      <c r="R139" s="19"/>
      <c r="S139" s="7"/>
    </row>
    <row r="140" spans="2:19" s="17" customFormat="1" ht="18.600000000000001" customHeight="1" x14ac:dyDescent="0.2">
      <c r="B140" s="19"/>
      <c r="C140" s="20"/>
      <c r="E140" s="2"/>
      <c r="F140" s="30"/>
      <c r="G140" s="20" t="str">
        <f>IF(D140="","",IF($D$16="DEVOLUCION",E140,-E140)+IF(D140="","",SUMIFS(Tbl_Registro_Insumo[cant_ent],Tbl_Registro_Insumo[proveedor],$D$6,Tbl_Registro_Insumo[descripcion_insumo],D140,Tbl_Registro_Insumo[id_solicitud],Editar_Registro!$D$8,Tbl_Registro_Insumo[Item],Editar_Registro!C140,Tbl_Registro_Insumo[Fecha_Corte],"&lt;"&amp;Editar_Registro!F$18)-SUMIFS(Tbl_Registro_Insumo[cant_dev],Tbl_Registro_Insumo[proveedor],$D$6,Tbl_Registro_Insumo[descripcion_insumo],D140,Tbl_Registro_Insumo[id_solicitud],Editar_Registro!$D$8,Tbl_Registro_Insumo[Item],Editar_Registro!C140,Tbl_Registro_Insumo[Fecha_Corte],"&lt;="&amp;Editar_Registro!F$18)))</f>
        <v/>
      </c>
      <c r="H140" s="20" t="str">
        <f>IF(D140="","",SUMIFS(Tbl_Registro_Insumo[cant_ent],Tbl_Registro_Insumo[descripcion_insumo],D140)-SUMIFS(Tbl_Registro_Insumo[cant_dev],Tbl_Registro_Insumo[descripcion_insumo],D140))</f>
        <v/>
      </c>
      <c r="I140" s="20">
        <f t="shared" si="14"/>
        <v>0</v>
      </c>
      <c r="J140" s="24" t="str">
        <f t="shared" si="17"/>
        <v/>
      </c>
      <c r="K140" s="20" t="str">
        <f t="shared" si="11"/>
        <v/>
      </c>
      <c r="L140" s="20" t="str">
        <f t="shared" si="18"/>
        <v/>
      </c>
      <c r="M140" s="20" t="str">
        <f t="shared" si="19"/>
        <v/>
      </c>
      <c r="N140" s="20" t="str">
        <f t="shared" si="15"/>
        <v/>
      </c>
      <c r="O140" s="20" t="str">
        <f t="shared" si="16"/>
        <v/>
      </c>
      <c r="P140" s="19"/>
      <c r="Q140" s="19"/>
      <c r="R140" s="19"/>
      <c r="S140" s="7"/>
    </row>
    <row r="141" spans="2:19" s="17" customFormat="1" ht="18.600000000000001" customHeight="1" x14ac:dyDescent="0.2">
      <c r="B141" s="19"/>
      <c r="C141" s="20"/>
      <c r="E141" s="2"/>
      <c r="F141" s="30"/>
      <c r="G141" s="20" t="str">
        <f>IF(D141="","",IF($D$16="DEVOLUCION",E141,-E141)+IF(D141="","",SUMIFS(Tbl_Registro_Insumo[cant_ent],Tbl_Registro_Insumo[proveedor],$D$6,Tbl_Registro_Insumo[descripcion_insumo],D141,Tbl_Registro_Insumo[id_solicitud],Editar_Registro!$D$8,Tbl_Registro_Insumo[Item],Editar_Registro!C141,Tbl_Registro_Insumo[Fecha_Corte],"&lt;"&amp;Editar_Registro!F$18)-SUMIFS(Tbl_Registro_Insumo[cant_dev],Tbl_Registro_Insumo[proveedor],$D$6,Tbl_Registro_Insumo[descripcion_insumo],D141,Tbl_Registro_Insumo[id_solicitud],Editar_Registro!$D$8,Tbl_Registro_Insumo[Item],Editar_Registro!C141,Tbl_Registro_Insumo[Fecha_Corte],"&lt;="&amp;Editar_Registro!F$18)))</f>
        <v/>
      </c>
      <c r="H141" s="20" t="str">
        <f>IF(D141="","",SUMIFS(Tbl_Registro_Insumo[cant_ent],Tbl_Registro_Insumo[descripcion_insumo],D141)-SUMIFS(Tbl_Registro_Insumo[cant_dev],Tbl_Registro_Insumo[descripcion_insumo],D141))</f>
        <v/>
      </c>
      <c r="I141" s="20">
        <f t="shared" si="14"/>
        <v>0</v>
      </c>
      <c r="J141" s="24" t="str">
        <f t="shared" si="17"/>
        <v/>
      </c>
      <c r="K141" s="20" t="str">
        <f t="shared" si="11"/>
        <v/>
      </c>
      <c r="L141" s="20" t="str">
        <f t="shared" si="18"/>
        <v/>
      </c>
      <c r="M141" s="20" t="str">
        <f t="shared" si="19"/>
        <v/>
      </c>
      <c r="N141" s="20" t="str">
        <f t="shared" si="15"/>
        <v/>
      </c>
      <c r="O141" s="20" t="str">
        <f t="shared" si="16"/>
        <v/>
      </c>
      <c r="P141" s="19"/>
      <c r="Q141" s="19"/>
      <c r="R141" s="19"/>
      <c r="S141" s="7"/>
    </row>
    <row r="142" spans="2:19" s="17" customFormat="1" ht="18.600000000000001" customHeight="1" x14ac:dyDescent="0.2">
      <c r="B142" s="19"/>
      <c r="C142" s="20"/>
      <c r="E142" s="2"/>
      <c r="F142" s="30"/>
      <c r="G142" s="20" t="str">
        <f>IF(D142="","",IF($D$16="DEVOLUCION",E142,-E142)+IF(D142="","",SUMIFS(Tbl_Registro_Insumo[cant_ent],Tbl_Registro_Insumo[proveedor],$D$6,Tbl_Registro_Insumo[descripcion_insumo],D142,Tbl_Registro_Insumo[id_solicitud],Editar_Registro!$D$8,Tbl_Registro_Insumo[Item],Editar_Registro!C142,Tbl_Registro_Insumo[Fecha_Corte],"&lt;"&amp;Editar_Registro!F$18)-SUMIFS(Tbl_Registro_Insumo[cant_dev],Tbl_Registro_Insumo[proveedor],$D$6,Tbl_Registro_Insumo[descripcion_insumo],D142,Tbl_Registro_Insumo[id_solicitud],Editar_Registro!$D$8,Tbl_Registro_Insumo[Item],Editar_Registro!C142,Tbl_Registro_Insumo[Fecha_Corte],"&lt;="&amp;Editar_Registro!F$18)))</f>
        <v/>
      </c>
      <c r="H142" s="20" t="str">
        <f>IF(D142="","",SUMIFS(Tbl_Registro_Insumo[cant_ent],Tbl_Registro_Insumo[descripcion_insumo],D142)-SUMIFS(Tbl_Registro_Insumo[cant_dev],Tbl_Registro_Insumo[descripcion_insumo],D142))</f>
        <v/>
      </c>
      <c r="I142" s="20">
        <f t="shared" si="14"/>
        <v>0</v>
      </c>
      <c r="J142" s="24" t="str">
        <f t="shared" si="17"/>
        <v/>
      </c>
      <c r="K142" s="20" t="str">
        <f t="shared" si="11"/>
        <v/>
      </c>
      <c r="L142" s="20" t="str">
        <f t="shared" si="18"/>
        <v/>
      </c>
      <c r="M142" s="20" t="str">
        <f t="shared" si="19"/>
        <v/>
      </c>
      <c r="N142" s="20" t="str">
        <f t="shared" si="15"/>
        <v/>
      </c>
      <c r="O142" s="20" t="str">
        <f t="shared" si="16"/>
        <v/>
      </c>
      <c r="P142" s="19"/>
      <c r="Q142" s="19"/>
      <c r="R142" s="19"/>
      <c r="S142" s="7"/>
    </row>
    <row r="143" spans="2:19" s="17" customFormat="1" ht="18.600000000000001" customHeight="1" x14ac:dyDescent="0.2">
      <c r="B143" s="19"/>
      <c r="C143" s="20"/>
      <c r="E143" s="2"/>
      <c r="F143" s="30"/>
      <c r="G143" s="20" t="str">
        <f>IF(D143="","",IF($D$16="DEVOLUCION",E143,-E143)+IF(D143="","",SUMIFS(Tbl_Registro_Insumo[cant_ent],Tbl_Registro_Insumo[proveedor],$D$6,Tbl_Registro_Insumo[descripcion_insumo],D143,Tbl_Registro_Insumo[id_solicitud],Editar_Registro!$D$8,Tbl_Registro_Insumo[Item],Editar_Registro!C143,Tbl_Registro_Insumo[Fecha_Corte],"&lt;"&amp;Editar_Registro!F$18)-SUMIFS(Tbl_Registro_Insumo[cant_dev],Tbl_Registro_Insumo[proveedor],$D$6,Tbl_Registro_Insumo[descripcion_insumo],D143,Tbl_Registro_Insumo[id_solicitud],Editar_Registro!$D$8,Tbl_Registro_Insumo[Item],Editar_Registro!C143,Tbl_Registro_Insumo[Fecha_Corte],"&lt;="&amp;Editar_Registro!F$18)))</f>
        <v/>
      </c>
      <c r="H143" s="20" t="str">
        <f>IF(D143="","",SUMIFS(Tbl_Registro_Insumo[cant_ent],Tbl_Registro_Insumo[descripcion_insumo],D143)-SUMIFS(Tbl_Registro_Insumo[cant_dev],Tbl_Registro_Insumo[descripcion_insumo],D143))</f>
        <v/>
      </c>
      <c r="I143" s="20">
        <f t="shared" si="14"/>
        <v>0</v>
      </c>
      <c r="J143" s="24" t="str">
        <f t="shared" si="17"/>
        <v/>
      </c>
      <c r="K143" s="20" t="str">
        <f t="shared" si="11"/>
        <v/>
      </c>
      <c r="L143" s="20" t="str">
        <f t="shared" si="18"/>
        <v/>
      </c>
      <c r="M143" s="20" t="str">
        <f t="shared" si="19"/>
        <v/>
      </c>
      <c r="N143" s="20" t="str">
        <f t="shared" si="15"/>
        <v/>
      </c>
      <c r="O143" s="20" t="str">
        <f t="shared" si="16"/>
        <v/>
      </c>
      <c r="P143" s="19"/>
      <c r="Q143" s="19"/>
      <c r="R143" s="19"/>
      <c r="S143" s="7"/>
    </row>
    <row r="144" spans="2:19" s="17" customFormat="1" ht="18.600000000000001" customHeight="1" x14ac:dyDescent="0.2">
      <c r="B144" s="19"/>
      <c r="C144" s="20"/>
      <c r="E144" s="2"/>
      <c r="F144" s="30"/>
      <c r="G144" s="20" t="str">
        <f>IF(D144="","",IF($D$16="DEVOLUCION",E144,-E144)+IF(D144="","",SUMIFS(Tbl_Registro_Insumo[cant_ent],Tbl_Registro_Insumo[proveedor],$D$6,Tbl_Registro_Insumo[descripcion_insumo],D144,Tbl_Registro_Insumo[id_solicitud],Editar_Registro!$D$8,Tbl_Registro_Insumo[Item],Editar_Registro!C144,Tbl_Registro_Insumo[Fecha_Corte],"&lt;"&amp;Editar_Registro!F$18)-SUMIFS(Tbl_Registro_Insumo[cant_dev],Tbl_Registro_Insumo[proveedor],$D$6,Tbl_Registro_Insumo[descripcion_insumo],D144,Tbl_Registro_Insumo[id_solicitud],Editar_Registro!$D$8,Tbl_Registro_Insumo[Item],Editar_Registro!C144,Tbl_Registro_Insumo[Fecha_Corte],"&lt;="&amp;Editar_Registro!F$18)))</f>
        <v/>
      </c>
      <c r="H144" s="20" t="str">
        <f>IF(D144="","",SUMIFS(Tbl_Registro_Insumo[cant_ent],Tbl_Registro_Insumo[descripcion_insumo],D144)-SUMIFS(Tbl_Registro_Insumo[cant_dev],Tbl_Registro_Insumo[descripcion_insumo],D144))</f>
        <v/>
      </c>
      <c r="I144" s="20">
        <f t="shared" si="14"/>
        <v>0</v>
      </c>
      <c r="J144" s="24" t="str">
        <f t="shared" si="17"/>
        <v/>
      </c>
      <c r="K144" s="20" t="str">
        <f t="shared" si="11"/>
        <v/>
      </c>
      <c r="L144" s="20" t="str">
        <f t="shared" si="18"/>
        <v/>
      </c>
      <c r="M144" s="20" t="str">
        <f t="shared" si="19"/>
        <v/>
      </c>
      <c r="N144" s="20" t="str">
        <f t="shared" si="15"/>
        <v/>
      </c>
      <c r="O144" s="20" t="str">
        <f t="shared" si="16"/>
        <v/>
      </c>
      <c r="P144" s="19"/>
      <c r="Q144" s="19"/>
      <c r="R144" s="19"/>
      <c r="S144" s="7"/>
    </row>
    <row r="145" spans="2:19" s="17" customFormat="1" ht="18.600000000000001" customHeight="1" x14ac:dyDescent="0.2">
      <c r="B145" s="19"/>
      <c r="C145" s="20"/>
      <c r="E145" s="2"/>
      <c r="F145" s="30"/>
      <c r="G145" s="20" t="str">
        <f>IF(D145="","",IF($D$16="DEVOLUCION",E145,-E145)+IF(D145="","",SUMIFS(Tbl_Registro_Insumo[cant_ent],Tbl_Registro_Insumo[proveedor],$D$6,Tbl_Registro_Insumo[descripcion_insumo],D145,Tbl_Registro_Insumo[id_solicitud],Editar_Registro!$D$8,Tbl_Registro_Insumo[Item],Editar_Registro!C145,Tbl_Registro_Insumo[Fecha_Corte],"&lt;"&amp;Editar_Registro!F$18)-SUMIFS(Tbl_Registro_Insumo[cant_dev],Tbl_Registro_Insumo[proveedor],$D$6,Tbl_Registro_Insumo[descripcion_insumo],D145,Tbl_Registro_Insumo[id_solicitud],Editar_Registro!$D$8,Tbl_Registro_Insumo[Item],Editar_Registro!C145,Tbl_Registro_Insumo[Fecha_Corte],"&lt;="&amp;Editar_Registro!F$18)))</f>
        <v/>
      </c>
      <c r="H145" s="20" t="str">
        <f>IF(D145="","",SUMIFS(Tbl_Registro_Insumo[cant_ent],Tbl_Registro_Insumo[descripcion_insumo],D145)-SUMIFS(Tbl_Registro_Insumo[cant_dev],Tbl_Registro_Insumo[descripcion_insumo],D145))</f>
        <v/>
      </c>
      <c r="I145" s="20">
        <f t="shared" si="14"/>
        <v>0</v>
      </c>
      <c r="J145" s="24" t="str">
        <f t="shared" si="17"/>
        <v/>
      </c>
      <c r="K145" s="20" t="str">
        <f t="shared" si="11"/>
        <v/>
      </c>
      <c r="L145" s="20" t="str">
        <f t="shared" si="18"/>
        <v/>
      </c>
      <c r="M145" s="20" t="str">
        <f t="shared" si="19"/>
        <v/>
      </c>
      <c r="N145" s="20" t="str">
        <f t="shared" si="15"/>
        <v/>
      </c>
      <c r="O145" s="20" t="str">
        <f t="shared" si="16"/>
        <v/>
      </c>
      <c r="P145" s="19"/>
      <c r="Q145" s="19"/>
      <c r="R145" s="19"/>
      <c r="S145" s="7"/>
    </row>
    <row r="146" spans="2:19" s="17" customFormat="1" ht="18.600000000000001" customHeight="1" x14ac:dyDescent="0.2">
      <c r="B146" s="19"/>
      <c r="C146" s="20"/>
      <c r="E146" s="2"/>
      <c r="F146" s="30"/>
      <c r="G146" s="20" t="str">
        <f>IF(D146="","",IF($D$16="DEVOLUCION",E146,-E146)+IF(D146="","",SUMIFS(Tbl_Registro_Insumo[cant_ent],Tbl_Registro_Insumo[proveedor],$D$6,Tbl_Registro_Insumo[descripcion_insumo],D146,Tbl_Registro_Insumo[id_solicitud],Editar_Registro!$D$8,Tbl_Registro_Insumo[Item],Editar_Registro!C146,Tbl_Registro_Insumo[Fecha_Corte],"&lt;"&amp;Editar_Registro!F$18)-SUMIFS(Tbl_Registro_Insumo[cant_dev],Tbl_Registro_Insumo[proveedor],$D$6,Tbl_Registro_Insumo[descripcion_insumo],D146,Tbl_Registro_Insumo[id_solicitud],Editar_Registro!$D$8,Tbl_Registro_Insumo[Item],Editar_Registro!C146,Tbl_Registro_Insumo[Fecha_Corte],"&lt;="&amp;Editar_Registro!F$18)))</f>
        <v/>
      </c>
      <c r="H146" s="20" t="str">
        <f>IF(D146="","",SUMIFS(Tbl_Registro_Insumo[cant_ent],Tbl_Registro_Insumo[descripcion_insumo],D146)-SUMIFS(Tbl_Registro_Insumo[cant_dev],Tbl_Registro_Insumo[descripcion_insumo],D146))</f>
        <v/>
      </c>
      <c r="I146" s="20">
        <f t="shared" si="14"/>
        <v>0</v>
      </c>
      <c r="J146" s="24" t="str">
        <f t="shared" si="17"/>
        <v/>
      </c>
      <c r="K146" s="20" t="str">
        <f t="shared" si="11"/>
        <v/>
      </c>
      <c r="L146" s="20" t="str">
        <f t="shared" si="18"/>
        <v/>
      </c>
      <c r="M146" s="20" t="str">
        <f t="shared" si="19"/>
        <v/>
      </c>
      <c r="N146" s="20" t="str">
        <f t="shared" si="15"/>
        <v/>
      </c>
      <c r="O146" s="20" t="str">
        <f t="shared" si="16"/>
        <v/>
      </c>
      <c r="P146" s="19"/>
      <c r="Q146" s="19"/>
      <c r="R146" s="19"/>
      <c r="S146" s="7"/>
    </row>
    <row r="147" spans="2:19" s="17" customFormat="1" ht="18.600000000000001" customHeight="1" x14ac:dyDescent="0.2">
      <c r="B147" s="19"/>
      <c r="C147" s="20"/>
      <c r="E147" s="2"/>
      <c r="F147" s="30"/>
      <c r="G147" s="20" t="str">
        <f>IF(D147="","",IF($D$16="DEVOLUCION",E147,-E147)+IF(D147="","",SUMIFS(Tbl_Registro_Insumo[cant_ent],Tbl_Registro_Insumo[proveedor],$D$6,Tbl_Registro_Insumo[descripcion_insumo],D147,Tbl_Registro_Insumo[id_solicitud],Editar_Registro!$D$8,Tbl_Registro_Insumo[Item],Editar_Registro!C147,Tbl_Registro_Insumo[Fecha_Corte],"&lt;"&amp;Editar_Registro!F$18)-SUMIFS(Tbl_Registro_Insumo[cant_dev],Tbl_Registro_Insumo[proveedor],$D$6,Tbl_Registro_Insumo[descripcion_insumo],D147,Tbl_Registro_Insumo[id_solicitud],Editar_Registro!$D$8,Tbl_Registro_Insumo[Item],Editar_Registro!C147,Tbl_Registro_Insumo[Fecha_Corte],"&lt;="&amp;Editar_Registro!F$18)))</f>
        <v/>
      </c>
      <c r="H147" s="20" t="str">
        <f>IF(D147="","",SUMIFS(Tbl_Registro_Insumo[cant_ent],Tbl_Registro_Insumo[descripcion_insumo],D147)-SUMIFS(Tbl_Registro_Insumo[cant_dev],Tbl_Registro_Insumo[descripcion_insumo],D147))</f>
        <v/>
      </c>
      <c r="I147" s="20">
        <f t="shared" si="14"/>
        <v>0</v>
      </c>
      <c r="J147" s="24" t="str">
        <f t="shared" si="17"/>
        <v/>
      </c>
      <c r="K147" s="20" t="str">
        <f t="shared" si="11"/>
        <v/>
      </c>
      <c r="L147" s="20" t="str">
        <f t="shared" si="18"/>
        <v/>
      </c>
      <c r="M147" s="20" t="str">
        <f t="shared" si="19"/>
        <v/>
      </c>
      <c r="N147" s="20" t="str">
        <f t="shared" si="15"/>
        <v/>
      </c>
      <c r="O147" s="20" t="str">
        <f t="shared" si="16"/>
        <v/>
      </c>
      <c r="P147" s="19"/>
      <c r="Q147" s="19"/>
      <c r="R147" s="19"/>
      <c r="S147" s="7"/>
    </row>
    <row r="148" spans="2:19" s="17" customFormat="1" ht="18.600000000000001" customHeight="1" x14ac:dyDescent="0.2">
      <c r="B148" s="19"/>
      <c r="C148" s="20"/>
      <c r="E148" s="2"/>
      <c r="F148" s="30"/>
      <c r="G148" s="20" t="str">
        <f>IF(D148="","",IF($D$16="DEVOLUCION",E148,-E148)+IF(D148="","",SUMIFS(Tbl_Registro_Insumo[cant_ent],Tbl_Registro_Insumo[proveedor],$D$6,Tbl_Registro_Insumo[descripcion_insumo],D148,Tbl_Registro_Insumo[id_solicitud],Editar_Registro!$D$8,Tbl_Registro_Insumo[Item],Editar_Registro!C148,Tbl_Registro_Insumo[Fecha_Corte],"&lt;"&amp;Editar_Registro!F$18)-SUMIFS(Tbl_Registro_Insumo[cant_dev],Tbl_Registro_Insumo[proveedor],$D$6,Tbl_Registro_Insumo[descripcion_insumo],D148,Tbl_Registro_Insumo[id_solicitud],Editar_Registro!$D$8,Tbl_Registro_Insumo[Item],Editar_Registro!C148,Tbl_Registro_Insumo[Fecha_Corte],"&lt;="&amp;Editar_Registro!F$18)))</f>
        <v/>
      </c>
      <c r="H148" s="20" t="str">
        <f>IF(D148="","",SUMIFS(Tbl_Registro_Insumo[cant_ent],Tbl_Registro_Insumo[descripcion_insumo],D148)-SUMIFS(Tbl_Registro_Insumo[cant_dev],Tbl_Registro_Insumo[descripcion_insumo],D148))</f>
        <v/>
      </c>
      <c r="I148" s="20">
        <f t="shared" si="14"/>
        <v>0</v>
      </c>
      <c r="J148" s="24" t="str">
        <f t="shared" si="17"/>
        <v/>
      </c>
      <c r="K148" s="20" t="str">
        <f t="shared" si="11"/>
        <v/>
      </c>
      <c r="L148" s="20" t="str">
        <f t="shared" si="18"/>
        <v/>
      </c>
      <c r="M148" s="20" t="str">
        <f t="shared" si="19"/>
        <v/>
      </c>
      <c r="N148" s="20" t="str">
        <f t="shared" si="15"/>
        <v/>
      </c>
      <c r="O148" s="20" t="str">
        <f t="shared" si="16"/>
        <v/>
      </c>
      <c r="P148" s="19"/>
      <c r="Q148" s="19"/>
      <c r="R148" s="19"/>
      <c r="S148" s="7"/>
    </row>
    <row r="149" spans="2:19" s="17" customFormat="1" ht="18.600000000000001" customHeight="1" x14ac:dyDescent="0.2">
      <c r="B149" s="19"/>
      <c r="C149" s="20"/>
      <c r="E149" s="2"/>
      <c r="F149" s="30"/>
      <c r="G149" s="20" t="str">
        <f>IF(D149="","",IF($D$16="DEVOLUCION",E149,-E149)+IF(D149="","",SUMIFS(Tbl_Registro_Insumo[cant_ent],Tbl_Registro_Insumo[proveedor],$D$6,Tbl_Registro_Insumo[descripcion_insumo],D149,Tbl_Registro_Insumo[id_solicitud],Editar_Registro!$D$8,Tbl_Registro_Insumo[Item],Editar_Registro!C149,Tbl_Registro_Insumo[Fecha_Corte],"&lt;"&amp;Editar_Registro!F$18)-SUMIFS(Tbl_Registro_Insumo[cant_dev],Tbl_Registro_Insumo[proveedor],$D$6,Tbl_Registro_Insumo[descripcion_insumo],D149,Tbl_Registro_Insumo[id_solicitud],Editar_Registro!$D$8,Tbl_Registro_Insumo[Item],Editar_Registro!C149,Tbl_Registro_Insumo[Fecha_Corte],"&lt;="&amp;Editar_Registro!F$18)))</f>
        <v/>
      </c>
      <c r="H149" s="20" t="str">
        <f>IF(D149="","",SUMIFS(Tbl_Registro_Insumo[cant_ent],Tbl_Registro_Insumo[descripcion_insumo],D149)-SUMIFS(Tbl_Registro_Insumo[cant_dev],Tbl_Registro_Insumo[descripcion_insumo],D149))</f>
        <v/>
      </c>
      <c r="I149" s="20">
        <f t="shared" si="14"/>
        <v>0</v>
      </c>
      <c r="J149" s="24" t="str">
        <f t="shared" si="17"/>
        <v/>
      </c>
      <c r="K149" s="20" t="str">
        <f t="shared" si="11"/>
        <v/>
      </c>
      <c r="L149" s="20" t="str">
        <f t="shared" si="18"/>
        <v/>
      </c>
      <c r="M149" s="20" t="str">
        <f t="shared" si="19"/>
        <v/>
      </c>
      <c r="N149" s="20" t="str">
        <f t="shared" si="15"/>
        <v/>
      </c>
      <c r="O149" s="20" t="str">
        <f t="shared" si="16"/>
        <v/>
      </c>
      <c r="P149" s="19"/>
      <c r="Q149" s="19"/>
      <c r="R149" s="19"/>
      <c r="S149" s="7"/>
    </row>
    <row r="150" spans="2:19" s="17" customFormat="1" ht="18.600000000000001" customHeight="1" x14ac:dyDescent="0.2">
      <c r="B150" s="19"/>
      <c r="C150" s="20"/>
      <c r="E150" s="2"/>
      <c r="F150" s="30"/>
      <c r="G150" s="20" t="str">
        <f>IF(D150="","",IF($D$16="DEVOLUCION",E150,-E150)+IF(D150="","",SUMIFS(Tbl_Registro_Insumo[cant_ent],Tbl_Registro_Insumo[proveedor],$D$6,Tbl_Registro_Insumo[descripcion_insumo],D150,Tbl_Registro_Insumo[id_solicitud],Editar_Registro!$D$8,Tbl_Registro_Insumo[Item],Editar_Registro!C150,Tbl_Registro_Insumo[Fecha_Corte],"&lt;"&amp;Editar_Registro!F$18)-SUMIFS(Tbl_Registro_Insumo[cant_dev],Tbl_Registro_Insumo[proveedor],$D$6,Tbl_Registro_Insumo[descripcion_insumo],D150,Tbl_Registro_Insumo[id_solicitud],Editar_Registro!$D$8,Tbl_Registro_Insumo[Item],Editar_Registro!C150,Tbl_Registro_Insumo[Fecha_Corte],"&lt;="&amp;Editar_Registro!F$18)))</f>
        <v/>
      </c>
      <c r="H150" s="20" t="str">
        <f>IF(D150="","",SUMIFS(Tbl_Registro_Insumo[cant_ent],Tbl_Registro_Insumo[descripcion_insumo],D150)-SUMIFS(Tbl_Registro_Insumo[cant_dev],Tbl_Registro_Insumo[descripcion_insumo],D150))</f>
        <v/>
      </c>
      <c r="I150" s="20">
        <f t="shared" si="14"/>
        <v>0</v>
      </c>
      <c r="J150" s="24" t="str">
        <f t="shared" si="17"/>
        <v/>
      </c>
      <c r="K150" s="20" t="str">
        <f t="shared" si="11"/>
        <v/>
      </c>
      <c r="L150" s="20" t="str">
        <f t="shared" si="18"/>
        <v/>
      </c>
      <c r="M150" s="20" t="str">
        <f t="shared" si="19"/>
        <v/>
      </c>
      <c r="N150" s="20" t="str">
        <f t="shared" si="15"/>
        <v/>
      </c>
      <c r="O150" s="20" t="str">
        <f t="shared" si="16"/>
        <v/>
      </c>
      <c r="P150" s="19"/>
      <c r="Q150" s="19"/>
      <c r="R150" s="19"/>
      <c r="S150" s="7"/>
    </row>
    <row r="151" spans="2:19" s="17" customFormat="1" ht="18.600000000000001" customHeight="1" x14ac:dyDescent="0.2">
      <c r="B151" s="19"/>
      <c r="C151" s="20"/>
      <c r="E151" s="2"/>
      <c r="F151" s="30"/>
      <c r="G151" s="20" t="str">
        <f>IF(D151="","",IF($D$16="DEVOLUCION",E151,-E151)+IF(D151="","",SUMIFS(Tbl_Registro_Insumo[cant_ent],Tbl_Registro_Insumo[proveedor],$D$6,Tbl_Registro_Insumo[descripcion_insumo],D151,Tbl_Registro_Insumo[id_solicitud],Editar_Registro!$D$8,Tbl_Registro_Insumo[Item],Editar_Registro!C151,Tbl_Registro_Insumo[Fecha_Corte],"&lt;"&amp;Editar_Registro!F$18)-SUMIFS(Tbl_Registro_Insumo[cant_dev],Tbl_Registro_Insumo[proveedor],$D$6,Tbl_Registro_Insumo[descripcion_insumo],D151,Tbl_Registro_Insumo[id_solicitud],Editar_Registro!$D$8,Tbl_Registro_Insumo[Item],Editar_Registro!C151,Tbl_Registro_Insumo[Fecha_Corte],"&lt;="&amp;Editar_Registro!F$18)))</f>
        <v/>
      </c>
      <c r="H151" s="20" t="str">
        <f>IF(D151="","",SUMIFS(Tbl_Registro_Insumo[cant_ent],Tbl_Registro_Insumo[descripcion_insumo],D151)-SUMIFS(Tbl_Registro_Insumo[cant_dev],Tbl_Registro_Insumo[descripcion_insumo],D151))</f>
        <v/>
      </c>
      <c r="I151" s="20">
        <f t="shared" si="14"/>
        <v>0</v>
      </c>
      <c r="J151" s="24" t="str">
        <f t="shared" ref="J151:J173" si="20">IF(D151="","",$C$9)</f>
        <v/>
      </c>
      <c r="K151" s="20" t="str">
        <f t="shared" ref="K151:K173" si="21">IF(D151="","",MONTH($D$18)&amp;"-"&amp;YEAR($D$18))</f>
        <v/>
      </c>
      <c r="L151" s="20" t="str">
        <f t="shared" ref="L151:L173" si="22">IF(OR(B151="",$D$18="",$D$15=""),"",IF(D$16="ENTRADA",IF(F151="",E151,F151),0))</f>
        <v/>
      </c>
      <c r="M151" s="20" t="str">
        <f t="shared" ref="M151:M173" si="23">IF(OR(B151="",$D$18="",$D$15=""),"",IF(D$16="DEVOLUCION",IF(F151="",E151,F151),0))</f>
        <v/>
      </c>
      <c r="N151" s="20" t="str">
        <f t="shared" si="15"/>
        <v/>
      </c>
      <c r="O151" s="20" t="str">
        <f t="shared" si="16"/>
        <v/>
      </c>
      <c r="P151" s="19"/>
      <c r="Q151" s="19"/>
      <c r="R151" s="19"/>
      <c r="S151" s="7"/>
    </row>
    <row r="152" spans="2:19" s="17" customFormat="1" ht="18.600000000000001" customHeight="1" x14ac:dyDescent="0.2">
      <c r="B152" s="19"/>
      <c r="C152" s="20"/>
      <c r="E152" s="2"/>
      <c r="F152" s="30"/>
      <c r="G152" s="20" t="str">
        <f>IF(D152="","",IF($D$16="DEVOLUCION",E152,-E152)+IF(D152="","",SUMIFS(Tbl_Registro_Insumo[cant_ent],Tbl_Registro_Insumo[proveedor],$D$6,Tbl_Registro_Insumo[descripcion_insumo],D152,Tbl_Registro_Insumo[id_solicitud],Editar_Registro!$D$8,Tbl_Registro_Insumo[Item],Editar_Registro!C152,Tbl_Registro_Insumo[Fecha_Corte],"&lt;"&amp;Editar_Registro!F$18)-SUMIFS(Tbl_Registro_Insumo[cant_dev],Tbl_Registro_Insumo[proveedor],$D$6,Tbl_Registro_Insumo[descripcion_insumo],D152,Tbl_Registro_Insumo[id_solicitud],Editar_Registro!$D$8,Tbl_Registro_Insumo[Item],Editar_Registro!C152,Tbl_Registro_Insumo[Fecha_Corte],"&lt;="&amp;Editar_Registro!F$18)))</f>
        <v/>
      </c>
      <c r="H152" s="20" t="str">
        <f>IF(D152="","",SUMIFS(Tbl_Registro_Insumo[cant_ent],Tbl_Registro_Insumo[descripcion_insumo],D152)-SUMIFS(Tbl_Registro_Insumo[cant_dev],Tbl_Registro_Insumo[descripcion_insumo],D152))</f>
        <v/>
      </c>
      <c r="I152" s="20">
        <f t="shared" ref="I152:I173" si="24">IF(F152="",E152,F152)</f>
        <v>0</v>
      </c>
      <c r="J152" s="24" t="str">
        <f t="shared" si="20"/>
        <v/>
      </c>
      <c r="K152" s="20" t="str">
        <f t="shared" si="21"/>
        <v/>
      </c>
      <c r="L152" s="20" t="str">
        <f t="shared" si="22"/>
        <v/>
      </c>
      <c r="M152" s="20" t="str">
        <f t="shared" si="23"/>
        <v/>
      </c>
      <c r="N152" s="20" t="str">
        <f t="shared" ref="N152:N173" si="25">IF(B152="","",IF(F152="",0,IF(AND($D$16="DEVOLUCION",F152&gt;G152),0,1)))</f>
        <v/>
      </c>
      <c r="O152" s="20" t="str">
        <f t="shared" ref="O152:O173" si="26">IF(B152="","",IF(F152="",0,IF(AND($D$16="DEVOLUCION",F152&gt;G152),0,1)))</f>
        <v/>
      </c>
      <c r="P152" s="19"/>
      <c r="Q152" s="19"/>
      <c r="R152" s="19"/>
      <c r="S152" s="7"/>
    </row>
    <row r="153" spans="2:19" s="17" customFormat="1" ht="18.600000000000001" customHeight="1" x14ac:dyDescent="0.2">
      <c r="B153" s="19"/>
      <c r="C153" s="20"/>
      <c r="E153" s="2"/>
      <c r="F153" s="30"/>
      <c r="G153" s="20" t="str">
        <f>IF(D153="","",IF($D$16="DEVOLUCION",E153,-E153)+IF(D153="","",SUMIFS(Tbl_Registro_Insumo[cant_ent],Tbl_Registro_Insumo[proveedor],$D$6,Tbl_Registro_Insumo[descripcion_insumo],D153,Tbl_Registro_Insumo[id_solicitud],Editar_Registro!$D$8,Tbl_Registro_Insumo[Item],Editar_Registro!C153,Tbl_Registro_Insumo[Fecha_Corte],"&lt;"&amp;Editar_Registro!F$18)-SUMIFS(Tbl_Registro_Insumo[cant_dev],Tbl_Registro_Insumo[proveedor],$D$6,Tbl_Registro_Insumo[descripcion_insumo],D153,Tbl_Registro_Insumo[id_solicitud],Editar_Registro!$D$8,Tbl_Registro_Insumo[Item],Editar_Registro!C153,Tbl_Registro_Insumo[Fecha_Corte],"&lt;="&amp;Editar_Registro!F$18)))</f>
        <v/>
      </c>
      <c r="H153" s="20" t="str">
        <f>IF(D153="","",SUMIFS(Tbl_Registro_Insumo[cant_ent],Tbl_Registro_Insumo[descripcion_insumo],D153)-SUMIFS(Tbl_Registro_Insumo[cant_dev],Tbl_Registro_Insumo[descripcion_insumo],D153))</f>
        <v/>
      </c>
      <c r="I153" s="20">
        <f t="shared" si="24"/>
        <v>0</v>
      </c>
      <c r="J153" s="24" t="str">
        <f t="shared" si="20"/>
        <v/>
      </c>
      <c r="K153" s="20" t="str">
        <f t="shared" si="21"/>
        <v/>
      </c>
      <c r="L153" s="20" t="str">
        <f t="shared" si="22"/>
        <v/>
      </c>
      <c r="M153" s="20" t="str">
        <f t="shared" si="23"/>
        <v/>
      </c>
      <c r="N153" s="20" t="str">
        <f t="shared" si="25"/>
        <v/>
      </c>
      <c r="O153" s="20" t="str">
        <f t="shared" si="26"/>
        <v/>
      </c>
      <c r="P153" s="19"/>
      <c r="Q153" s="19"/>
      <c r="R153" s="19"/>
      <c r="S153" s="7"/>
    </row>
    <row r="154" spans="2:19" s="17" customFormat="1" ht="18.600000000000001" customHeight="1" x14ac:dyDescent="0.2">
      <c r="B154" s="19"/>
      <c r="C154" s="20"/>
      <c r="E154" s="2"/>
      <c r="F154" s="30"/>
      <c r="G154" s="20" t="str">
        <f>IF(D154="","",IF($D$16="DEVOLUCION",E154,-E154)+IF(D154="","",SUMIFS(Tbl_Registro_Insumo[cant_ent],Tbl_Registro_Insumo[proveedor],$D$6,Tbl_Registro_Insumo[descripcion_insumo],D154,Tbl_Registro_Insumo[id_solicitud],Editar_Registro!$D$8,Tbl_Registro_Insumo[Item],Editar_Registro!C154,Tbl_Registro_Insumo[Fecha_Corte],"&lt;"&amp;Editar_Registro!F$18)-SUMIFS(Tbl_Registro_Insumo[cant_dev],Tbl_Registro_Insumo[proveedor],$D$6,Tbl_Registro_Insumo[descripcion_insumo],D154,Tbl_Registro_Insumo[id_solicitud],Editar_Registro!$D$8,Tbl_Registro_Insumo[Item],Editar_Registro!C154,Tbl_Registro_Insumo[Fecha_Corte],"&lt;="&amp;Editar_Registro!F$18)))</f>
        <v/>
      </c>
      <c r="H154" s="20" t="str">
        <f>IF(D154="","",SUMIFS(Tbl_Registro_Insumo[cant_ent],Tbl_Registro_Insumo[descripcion_insumo],D154)-SUMIFS(Tbl_Registro_Insumo[cant_dev],Tbl_Registro_Insumo[descripcion_insumo],D154))</f>
        <v/>
      </c>
      <c r="I154" s="20">
        <f t="shared" si="24"/>
        <v>0</v>
      </c>
      <c r="J154" s="24" t="str">
        <f t="shared" si="20"/>
        <v/>
      </c>
      <c r="K154" s="20" t="str">
        <f t="shared" si="21"/>
        <v/>
      </c>
      <c r="L154" s="20" t="str">
        <f t="shared" si="22"/>
        <v/>
      </c>
      <c r="M154" s="20" t="str">
        <f t="shared" si="23"/>
        <v/>
      </c>
      <c r="N154" s="20" t="str">
        <f t="shared" si="25"/>
        <v/>
      </c>
      <c r="O154" s="20" t="str">
        <f t="shared" si="26"/>
        <v/>
      </c>
      <c r="P154" s="19"/>
      <c r="Q154" s="19"/>
      <c r="R154" s="19"/>
      <c r="S154" s="7"/>
    </row>
    <row r="155" spans="2:19" s="17" customFormat="1" ht="18.600000000000001" customHeight="1" x14ac:dyDescent="0.2">
      <c r="B155" s="19"/>
      <c r="C155" s="20"/>
      <c r="E155" s="2"/>
      <c r="F155" s="30"/>
      <c r="G155" s="20" t="str">
        <f>IF(D155="","",IF($D$16="DEVOLUCION",E155,-E155)+IF(D155="","",SUMIFS(Tbl_Registro_Insumo[cant_ent],Tbl_Registro_Insumo[proveedor],$D$6,Tbl_Registro_Insumo[descripcion_insumo],D155,Tbl_Registro_Insumo[id_solicitud],Editar_Registro!$D$8,Tbl_Registro_Insumo[Item],Editar_Registro!C155,Tbl_Registro_Insumo[Fecha_Corte],"&lt;"&amp;Editar_Registro!F$18)-SUMIFS(Tbl_Registro_Insumo[cant_dev],Tbl_Registro_Insumo[proveedor],$D$6,Tbl_Registro_Insumo[descripcion_insumo],D155,Tbl_Registro_Insumo[id_solicitud],Editar_Registro!$D$8,Tbl_Registro_Insumo[Item],Editar_Registro!C155,Tbl_Registro_Insumo[Fecha_Corte],"&lt;="&amp;Editar_Registro!F$18)))</f>
        <v/>
      </c>
      <c r="H155" s="20" t="str">
        <f>IF(D155="","",SUMIFS(Tbl_Registro_Insumo[cant_ent],Tbl_Registro_Insumo[descripcion_insumo],D155)-SUMIFS(Tbl_Registro_Insumo[cant_dev],Tbl_Registro_Insumo[descripcion_insumo],D155))</f>
        <v/>
      </c>
      <c r="I155" s="20">
        <f t="shared" si="24"/>
        <v>0</v>
      </c>
      <c r="J155" s="24" t="str">
        <f t="shared" si="20"/>
        <v/>
      </c>
      <c r="K155" s="20" t="str">
        <f t="shared" si="21"/>
        <v/>
      </c>
      <c r="L155" s="20" t="str">
        <f t="shared" si="22"/>
        <v/>
      </c>
      <c r="M155" s="20" t="str">
        <f t="shared" si="23"/>
        <v/>
      </c>
      <c r="N155" s="20" t="str">
        <f t="shared" si="25"/>
        <v/>
      </c>
      <c r="O155" s="20" t="str">
        <f t="shared" si="26"/>
        <v/>
      </c>
      <c r="P155" s="19"/>
      <c r="Q155" s="19"/>
      <c r="R155" s="19"/>
      <c r="S155" s="7"/>
    </row>
    <row r="156" spans="2:19" s="17" customFormat="1" ht="18.600000000000001" customHeight="1" x14ac:dyDescent="0.2">
      <c r="B156" s="19"/>
      <c r="C156" s="20"/>
      <c r="E156" s="2"/>
      <c r="F156" s="30"/>
      <c r="G156" s="20" t="str">
        <f>IF(D156="","",IF($D$16="DEVOLUCION",E156,-E156)+IF(D156="","",SUMIFS(Tbl_Registro_Insumo[cant_ent],Tbl_Registro_Insumo[proveedor],$D$6,Tbl_Registro_Insumo[descripcion_insumo],D156,Tbl_Registro_Insumo[id_solicitud],Editar_Registro!$D$8,Tbl_Registro_Insumo[Item],Editar_Registro!C156,Tbl_Registro_Insumo[Fecha_Corte],"&lt;"&amp;Editar_Registro!F$18)-SUMIFS(Tbl_Registro_Insumo[cant_dev],Tbl_Registro_Insumo[proveedor],$D$6,Tbl_Registro_Insumo[descripcion_insumo],D156,Tbl_Registro_Insumo[id_solicitud],Editar_Registro!$D$8,Tbl_Registro_Insumo[Item],Editar_Registro!C156,Tbl_Registro_Insumo[Fecha_Corte],"&lt;="&amp;Editar_Registro!F$18)))</f>
        <v/>
      </c>
      <c r="H156" s="20" t="str">
        <f>IF(D156="","",SUMIFS(Tbl_Registro_Insumo[cant_ent],Tbl_Registro_Insumo[descripcion_insumo],D156)-SUMIFS(Tbl_Registro_Insumo[cant_dev],Tbl_Registro_Insumo[descripcion_insumo],D156))</f>
        <v/>
      </c>
      <c r="I156" s="20">
        <f t="shared" si="24"/>
        <v>0</v>
      </c>
      <c r="J156" s="24" t="str">
        <f t="shared" si="20"/>
        <v/>
      </c>
      <c r="K156" s="20" t="str">
        <f t="shared" si="21"/>
        <v/>
      </c>
      <c r="L156" s="20" t="str">
        <f t="shared" si="22"/>
        <v/>
      </c>
      <c r="M156" s="20" t="str">
        <f t="shared" si="23"/>
        <v/>
      </c>
      <c r="N156" s="20" t="str">
        <f t="shared" si="25"/>
        <v/>
      </c>
      <c r="O156" s="20" t="str">
        <f t="shared" si="26"/>
        <v/>
      </c>
      <c r="P156" s="19"/>
      <c r="Q156" s="19"/>
      <c r="R156" s="19"/>
      <c r="S156" s="7"/>
    </row>
    <row r="157" spans="2:19" s="17" customFormat="1" ht="18.600000000000001" customHeight="1" x14ac:dyDescent="0.2">
      <c r="B157" s="19"/>
      <c r="C157" s="20"/>
      <c r="E157" s="2"/>
      <c r="F157" s="30"/>
      <c r="G157" s="20" t="str">
        <f>IF(D157="","",IF($D$16="DEVOLUCION",E157,-E157)+IF(D157="","",SUMIFS(Tbl_Registro_Insumo[cant_ent],Tbl_Registro_Insumo[proveedor],$D$6,Tbl_Registro_Insumo[descripcion_insumo],D157,Tbl_Registro_Insumo[id_solicitud],Editar_Registro!$D$8,Tbl_Registro_Insumo[Item],Editar_Registro!C157,Tbl_Registro_Insumo[Fecha_Corte],"&lt;"&amp;Editar_Registro!F$18)-SUMIFS(Tbl_Registro_Insumo[cant_dev],Tbl_Registro_Insumo[proveedor],$D$6,Tbl_Registro_Insumo[descripcion_insumo],D157,Tbl_Registro_Insumo[id_solicitud],Editar_Registro!$D$8,Tbl_Registro_Insumo[Item],Editar_Registro!C157,Tbl_Registro_Insumo[Fecha_Corte],"&lt;="&amp;Editar_Registro!F$18)))</f>
        <v/>
      </c>
      <c r="H157" s="20" t="str">
        <f>IF(D157="","",SUMIFS(Tbl_Registro_Insumo[cant_ent],Tbl_Registro_Insumo[descripcion_insumo],D157)-SUMIFS(Tbl_Registro_Insumo[cant_dev],Tbl_Registro_Insumo[descripcion_insumo],D157))</f>
        <v/>
      </c>
      <c r="I157" s="20">
        <f t="shared" si="24"/>
        <v>0</v>
      </c>
      <c r="J157" s="24" t="str">
        <f t="shared" si="20"/>
        <v/>
      </c>
      <c r="K157" s="20" t="str">
        <f t="shared" si="21"/>
        <v/>
      </c>
      <c r="L157" s="20" t="str">
        <f t="shared" si="22"/>
        <v/>
      </c>
      <c r="M157" s="20" t="str">
        <f t="shared" si="23"/>
        <v/>
      </c>
      <c r="N157" s="20" t="str">
        <f t="shared" si="25"/>
        <v/>
      </c>
      <c r="O157" s="20" t="str">
        <f t="shared" si="26"/>
        <v/>
      </c>
      <c r="P157" s="19"/>
      <c r="Q157" s="19"/>
      <c r="R157" s="19"/>
      <c r="S157" s="7"/>
    </row>
    <row r="158" spans="2:19" s="17" customFormat="1" ht="18.600000000000001" customHeight="1" x14ac:dyDescent="0.2">
      <c r="B158" s="19"/>
      <c r="C158" s="20"/>
      <c r="E158" s="2"/>
      <c r="F158" s="30"/>
      <c r="G158" s="20" t="str">
        <f>IF(D158="","",IF($D$16="DEVOLUCION",E158,-E158)+IF(D158="","",SUMIFS(Tbl_Registro_Insumo[cant_ent],Tbl_Registro_Insumo[proveedor],$D$6,Tbl_Registro_Insumo[descripcion_insumo],D158,Tbl_Registro_Insumo[id_solicitud],Editar_Registro!$D$8,Tbl_Registro_Insumo[Item],Editar_Registro!C158,Tbl_Registro_Insumo[Fecha_Corte],"&lt;"&amp;Editar_Registro!F$18)-SUMIFS(Tbl_Registro_Insumo[cant_dev],Tbl_Registro_Insumo[proveedor],$D$6,Tbl_Registro_Insumo[descripcion_insumo],D158,Tbl_Registro_Insumo[id_solicitud],Editar_Registro!$D$8,Tbl_Registro_Insumo[Item],Editar_Registro!C158,Tbl_Registro_Insumo[Fecha_Corte],"&lt;="&amp;Editar_Registro!F$18)))</f>
        <v/>
      </c>
      <c r="H158" s="20" t="str">
        <f>IF(D158="","",SUMIFS(Tbl_Registro_Insumo[cant_ent],Tbl_Registro_Insumo[descripcion_insumo],D158)-SUMIFS(Tbl_Registro_Insumo[cant_dev],Tbl_Registro_Insumo[descripcion_insumo],D158))</f>
        <v/>
      </c>
      <c r="I158" s="20">
        <f t="shared" si="24"/>
        <v>0</v>
      </c>
      <c r="J158" s="24" t="str">
        <f t="shared" si="20"/>
        <v/>
      </c>
      <c r="K158" s="20" t="str">
        <f t="shared" si="21"/>
        <v/>
      </c>
      <c r="L158" s="20" t="str">
        <f t="shared" si="22"/>
        <v/>
      </c>
      <c r="M158" s="20" t="str">
        <f t="shared" si="23"/>
        <v/>
      </c>
      <c r="N158" s="20" t="str">
        <f t="shared" si="25"/>
        <v/>
      </c>
      <c r="O158" s="20" t="str">
        <f t="shared" si="26"/>
        <v/>
      </c>
      <c r="P158" s="19"/>
      <c r="Q158" s="19"/>
      <c r="R158" s="19"/>
      <c r="S158" s="7"/>
    </row>
    <row r="159" spans="2:19" s="17" customFormat="1" ht="18.600000000000001" customHeight="1" x14ac:dyDescent="0.2">
      <c r="B159" s="19"/>
      <c r="C159" s="20"/>
      <c r="E159" s="2"/>
      <c r="F159" s="30"/>
      <c r="G159" s="20" t="str">
        <f>IF(D159="","",IF($D$16="DEVOLUCION",E159,-E159)+IF(D159="","",SUMIFS(Tbl_Registro_Insumo[cant_ent],Tbl_Registro_Insumo[proveedor],$D$6,Tbl_Registro_Insumo[descripcion_insumo],D159,Tbl_Registro_Insumo[id_solicitud],Editar_Registro!$D$8,Tbl_Registro_Insumo[Item],Editar_Registro!C159,Tbl_Registro_Insumo[Fecha_Corte],"&lt;"&amp;Editar_Registro!F$18)-SUMIFS(Tbl_Registro_Insumo[cant_dev],Tbl_Registro_Insumo[proveedor],$D$6,Tbl_Registro_Insumo[descripcion_insumo],D159,Tbl_Registro_Insumo[id_solicitud],Editar_Registro!$D$8,Tbl_Registro_Insumo[Item],Editar_Registro!C159,Tbl_Registro_Insumo[Fecha_Corte],"&lt;="&amp;Editar_Registro!F$18)))</f>
        <v/>
      </c>
      <c r="H159" s="20" t="str">
        <f>IF(D159="","",SUMIFS(Tbl_Registro_Insumo[cant_ent],Tbl_Registro_Insumo[descripcion_insumo],D159)-SUMIFS(Tbl_Registro_Insumo[cant_dev],Tbl_Registro_Insumo[descripcion_insumo],D159))</f>
        <v/>
      </c>
      <c r="I159" s="20">
        <f t="shared" si="24"/>
        <v>0</v>
      </c>
      <c r="J159" s="24" t="str">
        <f t="shared" si="20"/>
        <v/>
      </c>
      <c r="K159" s="20" t="str">
        <f t="shared" si="21"/>
        <v/>
      </c>
      <c r="L159" s="20" t="str">
        <f t="shared" si="22"/>
        <v/>
      </c>
      <c r="M159" s="20" t="str">
        <f t="shared" si="23"/>
        <v/>
      </c>
      <c r="N159" s="20" t="str">
        <f t="shared" si="25"/>
        <v/>
      </c>
      <c r="O159" s="20" t="str">
        <f t="shared" si="26"/>
        <v/>
      </c>
      <c r="P159" s="19"/>
      <c r="Q159" s="19"/>
      <c r="R159" s="19"/>
      <c r="S159" s="7"/>
    </row>
    <row r="160" spans="2:19" s="17" customFormat="1" ht="18.600000000000001" customHeight="1" x14ac:dyDescent="0.2">
      <c r="B160" s="19"/>
      <c r="C160" s="20"/>
      <c r="E160" s="2"/>
      <c r="F160" s="30"/>
      <c r="G160" s="20" t="str">
        <f>IF(D160="","",IF($D$16="DEVOLUCION",E160,-E160)+IF(D160="","",SUMIFS(Tbl_Registro_Insumo[cant_ent],Tbl_Registro_Insumo[proveedor],$D$6,Tbl_Registro_Insumo[descripcion_insumo],D160,Tbl_Registro_Insumo[id_solicitud],Editar_Registro!$D$8,Tbl_Registro_Insumo[Item],Editar_Registro!C160,Tbl_Registro_Insumo[Fecha_Corte],"&lt;"&amp;Editar_Registro!F$18)-SUMIFS(Tbl_Registro_Insumo[cant_dev],Tbl_Registro_Insumo[proveedor],$D$6,Tbl_Registro_Insumo[descripcion_insumo],D160,Tbl_Registro_Insumo[id_solicitud],Editar_Registro!$D$8,Tbl_Registro_Insumo[Item],Editar_Registro!C160,Tbl_Registro_Insumo[Fecha_Corte],"&lt;="&amp;Editar_Registro!F$18)))</f>
        <v/>
      </c>
      <c r="H160" s="20" t="str">
        <f>IF(D160="","",SUMIFS(Tbl_Registro_Insumo[cant_ent],Tbl_Registro_Insumo[descripcion_insumo],D160)-SUMIFS(Tbl_Registro_Insumo[cant_dev],Tbl_Registro_Insumo[descripcion_insumo],D160))</f>
        <v/>
      </c>
      <c r="I160" s="20">
        <f t="shared" si="24"/>
        <v>0</v>
      </c>
      <c r="J160" s="24" t="str">
        <f t="shared" si="20"/>
        <v/>
      </c>
      <c r="K160" s="20" t="str">
        <f t="shared" si="21"/>
        <v/>
      </c>
      <c r="L160" s="20" t="str">
        <f t="shared" si="22"/>
        <v/>
      </c>
      <c r="M160" s="20" t="str">
        <f t="shared" si="23"/>
        <v/>
      </c>
      <c r="N160" s="20" t="str">
        <f t="shared" si="25"/>
        <v/>
      </c>
      <c r="O160" s="20" t="str">
        <f t="shared" si="26"/>
        <v/>
      </c>
      <c r="P160" s="19"/>
      <c r="Q160" s="19"/>
      <c r="R160" s="19"/>
      <c r="S160" s="7"/>
    </row>
    <row r="161" spans="2:27" s="17" customFormat="1" ht="18.600000000000001" customHeight="1" x14ac:dyDescent="0.2">
      <c r="B161" s="19"/>
      <c r="C161" s="20"/>
      <c r="E161" s="2"/>
      <c r="F161" s="30"/>
      <c r="G161" s="20" t="str">
        <f>IF(D161="","",IF($D$16="DEVOLUCION",E161,-E161)+IF(D161="","",SUMIFS(Tbl_Registro_Insumo[cant_ent],Tbl_Registro_Insumo[proveedor],$D$6,Tbl_Registro_Insumo[descripcion_insumo],D161,Tbl_Registro_Insumo[id_solicitud],Editar_Registro!$D$8,Tbl_Registro_Insumo[Item],Editar_Registro!C161,Tbl_Registro_Insumo[Fecha_Corte],"&lt;"&amp;Editar_Registro!F$18)-SUMIFS(Tbl_Registro_Insumo[cant_dev],Tbl_Registro_Insumo[proveedor],$D$6,Tbl_Registro_Insumo[descripcion_insumo],D161,Tbl_Registro_Insumo[id_solicitud],Editar_Registro!$D$8,Tbl_Registro_Insumo[Item],Editar_Registro!C161,Tbl_Registro_Insumo[Fecha_Corte],"&lt;="&amp;Editar_Registro!F$18)))</f>
        <v/>
      </c>
      <c r="H161" s="20" t="str">
        <f>IF(D161="","",SUMIFS(Tbl_Registro_Insumo[cant_ent],Tbl_Registro_Insumo[descripcion_insumo],D161)-SUMIFS(Tbl_Registro_Insumo[cant_dev],Tbl_Registro_Insumo[descripcion_insumo],D161))</f>
        <v/>
      </c>
      <c r="I161" s="20">
        <f t="shared" si="24"/>
        <v>0</v>
      </c>
      <c r="J161" s="24" t="str">
        <f t="shared" si="20"/>
        <v/>
      </c>
      <c r="K161" s="20" t="str">
        <f t="shared" si="21"/>
        <v/>
      </c>
      <c r="L161" s="20" t="str">
        <f t="shared" si="22"/>
        <v/>
      </c>
      <c r="M161" s="20" t="str">
        <f t="shared" si="23"/>
        <v/>
      </c>
      <c r="N161" s="20" t="str">
        <f t="shared" si="25"/>
        <v/>
      </c>
      <c r="O161" s="20" t="str">
        <f t="shared" si="26"/>
        <v/>
      </c>
      <c r="P161" s="19"/>
      <c r="Q161" s="19"/>
      <c r="R161" s="19"/>
      <c r="S161" s="7"/>
    </row>
    <row r="162" spans="2:27" s="17" customFormat="1" ht="18.600000000000001" customHeight="1" x14ac:dyDescent="0.2">
      <c r="B162" s="19"/>
      <c r="C162" s="20"/>
      <c r="E162" s="2"/>
      <c r="F162" s="30"/>
      <c r="G162" s="20" t="str">
        <f>IF(D162="","",IF($D$16="DEVOLUCION",E162,-E162)+IF(D162="","",SUMIFS(Tbl_Registro_Insumo[cant_ent],Tbl_Registro_Insumo[proveedor],$D$6,Tbl_Registro_Insumo[descripcion_insumo],D162,Tbl_Registro_Insumo[id_solicitud],Editar_Registro!$D$8,Tbl_Registro_Insumo[Item],Editar_Registro!C162,Tbl_Registro_Insumo[Fecha_Corte],"&lt;"&amp;Editar_Registro!F$18)-SUMIFS(Tbl_Registro_Insumo[cant_dev],Tbl_Registro_Insumo[proveedor],$D$6,Tbl_Registro_Insumo[descripcion_insumo],D162,Tbl_Registro_Insumo[id_solicitud],Editar_Registro!$D$8,Tbl_Registro_Insumo[Item],Editar_Registro!C162,Tbl_Registro_Insumo[Fecha_Corte],"&lt;="&amp;Editar_Registro!F$18)))</f>
        <v/>
      </c>
      <c r="H162" s="20" t="str">
        <f>IF(D162="","",SUMIFS(Tbl_Registro_Insumo[cant_ent],Tbl_Registro_Insumo[descripcion_insumo],D162)-SUMIFS(Tbl_Registro_Insumo[cant_dev],Tbl_Registro_Insumo[descripcion_insumo],D162))</f>
        <v/>
      </c>
      <c r="I162" s="20">
        <f t="shared" si="24"/>
        <v>0</v>
      </c>
      <c r="J162" s="24" t="str">
        <f t="shared" si="20"/>
        <v/>
      </c>
      <c r="K162" s="20" t="str">
        <f t="shared" si="21"/>
        <v/>
      </c>
      <c r="L162" s="20" t="str">
        <f t="shared" si="22"/>
        <v/>
      </c>
      <c r="M162" s="20" t="str">
        <f t="shared" si="23"/>
        <v/>
      </c>
      <c r="N162" s="20" t="str">
        <f t="shared" si="25"/>
        <v/>
      </c>
      <c r="O162" s="20" t="str">
        <f t="shared" si="26"/>
        <v/>
      </c>
      <c r="P162" s="19"/>
      <c r="Q162" s="19"/>
      <c r="R162" s="19"/>
      <c r="S162" s="7"/>
    </row>
    <row r="163" spans="2:27" s="17" customFormat="1" ht="18.600000000000001" customHeight="1" x14ac:dyDescent="0.2">
      <c r="B163" s="19"/>
      <c r="C163" s="20"/>
      <c r="E163" s="2"/>
      <c r="F163" s="30"/>
      <c r="G163" s="20" t="str">
        <f>IF(D163="","",IF($D$16="DEVOLUCION",E163,-E163)+IF(D163="","",SUMIFS(Tbl_Registro_Insumo[cant_ent],Tbl_Registro_Insumo[proveedor],$D$6,Tbl_Registro_Insumo[descripcion_insumo],D163,Tbl_Registro_Insumo[id_solicitud],Editar_Registro!$D$8,Tbl_Registro_Insumo[Item],Editar_Registro!C163,Tbl_Registro_Insumo[Fecha_Corte],"&lt;"&amp;Editar_Registro!F$18)-SUMIFS(Tbl_Registro_Insumo[cant_dev],Tbl_Registro_Insumo[proveedor],$D$6,Tbl_Registro_Insumo[descripcion_insumo],D163,Tbl_Registro_Insumo[id_solicitud],Editar_Registro!$D$8,Tbl_Registro_Insumo[Item],Editar_Registro!C163,Tbl_Registro_Insumo[Fecha_Corte],"&lt;="&amp;Editar_Registro!F$18)))</f>
        <v/>
      </c>
      <c r="H163" s="20" t="str">
        <f>IF(D163="","",SUMIFS(Tbl_Registro_Insumo[cant_ent],Tbl_Registro_Insumo[descripcion_insumo],D163)-SUMIFS(Tbl_Registro_Insumo[cant_dev],Tbl_Registro_Insumo[descripcion_insumo],D163))</f>
        <v/>
      </c>
      <c r="I163" s="20">
        <f t="shared" si="24"/>
        <v>0</v>
      </c>
      <c r="J163" s="24" t="str">
        <f t="shared" si="20"/>
        <v/>
      </c>
      <c r="K163" s="20" t="str">
        <f t="shared" si="21"/>
        <v/>
      </c>
      <c r="L163" s="20" t="str">
        <f t="shared" si="22"/>
        <v/>
      </c>
      <c r="M163" s="20" t="str">
        <f t="shared" si="23"/>
        <v/>
      </c>
      <c r="N163" s="20" t="str">
        <f t="shared" si="25"/>
        <v/>
      </c>
      <c r="O163" s="20" t="str">
        <f t="shared" si="26"/>
        <v/>
      </c>
      <c r="P163" s="19"/>
      <c r="Q163" s="19"/>
      <c r="R163" s="19"/>
      <c r="S163" s="7"/>
    </row>
    <row r="164" spans="2:27" s="17" customFormat="1" ht="18.600000000000001" customHeight="1" x14ac:dyDescent="0.2">
      <c r="B164" s="19"/>
      <c r="C164" s="20"/>
      <c r="E164" s="2"/>
      <c r="F164" s="30"/>
      <c r="G164" s="20" t="str">
        <f>IF(D164="","",IF($D$16="DEVOLUCION",E164,-E164)+IF(D164="","",SUMIFS(Tbl_Registro_Insumo[cant_ent],Tbl_Registro_Insumo[proveedor],$D$6,Tbl_Registro_Insumo[descripcion_insumo],D164,Tbl_Registro_Insumo[id_solicitud],Editar_Registro!$D$8,Tbl_Registro_Insumo[Item],Editar_Registro!C164,Tbl_Registro_Insumo[Fecha_Corte],"&lt;"&amp;Editar_Registro!F$18)-SUMIFS(Tbl_Registro_Insumo[cant_dev],Tbl_Registro_Insumo[proveedor],$D$6,Tbl_Registro_Insumo[descripcion_insumo],D164,Tbl_Registro_Insumo[id_solicitud],Editar_Registro!$D$8,Tbl_Registro_Insumo[Item],Editar_Registro!C164,Tbl_Registro_Insumo[Fecha_Corte],"&lt;="&amp;Editar_Registro!F$18)))</f>
        <v/>
      </c>
      <c r="H164" s="20" t="str">
        <f>IF(D164="","",SUMIFS(Tbl_Registro_Insumo[cant_ent],Tbl_Registro_Insumo[descripcion_insumo],D164)-SUMIFS(Tbl_Registro_Insumo[cant_dev],Tbl_Registro_Insumo[descripcion_insumo],D164))</f>
        <v/>
      </c>
      <c r="I164" s="20">
        <f t="shared" si="24"/>
        <v>0</v>
      </c>
      <c r="J164" s="24" t="str">
        <f t="shared" si="20"/>
        <v/>
      </c>
      <c r="K164" s="20" t="str">
        <f t="shared" si="21"/>
        <v/>
      </c>
      <c r="L164" s="20" t="str">
        <f t="shared" si="22"/>
        <v/>
      </c>
      <c r="M164" s="20" t="str">
        <f t="shared" si="23"/>
        <v/>
      </c>
      <c r="N164" s="20" t="str">
        <f t="shared" si="25"/>
        <v/>
      </c>
      <c r="O164" s="20" t="str">
        <f t="shared" si="26"/>
        <v/>
      </c>
      <c r="P164" s="19"/>
      <c r="Q164" s="19"/>
      <c r="R164" s="19"/>
      <c r="S164" s="7"/>
    </row>
    <row r="165" spans="2:27" s="17" customFormat="1" ht="18.600000000000001" customHeight="1" x14ac:dyDescent="0.2">
      <c r="B165" s="19"/>
      <c r="C165" s="20"/>
      <c r="E165" s="2"/>
      <c r="F165" s="30"/>
      <c r="G165" s="20" t="str">
        <f>IF(D165="","",IF($D$16="DEVOLUCION",E165,-E165)+IF(D165="","",SUMIFS(Tbl_Registro_Insumo[cant_ent],Tbl_Registro_Insumo[proveedor],$D$6,Tbl_Registro_Insumo[descripcion_insumo],D165,Tbl_Registro_Insumo[id_solicitud],Editar_Registro!$D$8,Tbl_Registro_Insumo[Item],Editar_Registro!C165,Tbl_Registro_Insumo[Fecha_Corte],"&lt;"&amp;Editar_Registro!F$18)-SUMIFS(Tbl_Registro_Insumo[cant_dev],Tbl_Registro_Insumo[proveedor],$D$6,Tbl_Registro_Insumo[descripcion_insumo],D165,Tbl_Registro_Insumo[id_solicitud],Editar_Registro!$D$8,Tbl_Registro_Insumo[Item],Editar_Registro!C165,Tbl_Registro_Insumo[Fecha_Corte],"&lt;="&amp;Editar_Registro!F$18)))</f>
        <v/>
      </c>
      <c r="H165" s="20" t="str">
        <f>IF(D165="","",SUMIFS(Tbl_Registro_Insumo[cant_ent],Tbl_Registro_Insumo[descripcion_insumo],D165)-SUMIFS(Tbl_Registro_Insumo[cant_dev],Tbl_Registro_Insumo[descripcion_insumo],D165))</f>
        <v/>
      </c>
      <c r="I165" s="20">
        <f t="shared" si="24"/>
        <v>0</v>
      </c>
      <c r="J165" s="24" t="str">
        <f t="shared" si="20"/>
        <v/>
      </c>
      <c r="K165" s="20" t="str">
        <f t="shared" si="21"/>
        <v/>
      </c>
      <c r="L165" s="20" t="str">
        <f t="shared" si="22"/>
        <v/>
      </c>
      <c r="M165" s="20" t="str">
        <f t="shared" si="23"/>
        <v/>
      </c>
      <c r="N165" s="20" t="str">
        <f t="shared" si="25"/>
        <v/>
      </c>
      <c r="O165" s="20" t="str">
        <f t="shared" si="26"/>
        <v/>
      </c>
      <c r="P165" s="19"/>
      <c r="Q165" s="19"/>
      <c r="R165" s="19"/>
      <c r="S165" s="7"/>
    </row>
    <row r="166" spans="2:27" s="17" customFormat="1" ht="18.600000000000001" customHeight="1" x14ac:dyDescent="0.2">
      <c r="B166" s="19"/>
      <c r="C166" s="20"/>
      <c r="E166" s="2"/>
      <c r="F166" s="30"/>
      <c r="G166" s="20" t="str">
        <f>IF(D166="","",IF($D$16="DEVOLUCION",E166,-E166)+IF(D166="","",SUMIFS(Tbl_Registro_Insumo[cant_ent],Tbl_Registro_Insumo[proveedor],$D$6,Tbl_Registro_Insumo[descripcion_insumo],D166,Tbl_Registro_Insumo[id_solicitud],Editar_Registro!$D$8,Tbl_Registro_Insumo[Item],Editar_Registro!C166,Tbl_Registro_Insumo[Fecha_Corte],"&lt;"&amp;Editar_Registro!F$18)-SUMIFS(Tbl_Registro_Insumo[cant_dev],Tbl_Registro_Insumo[proveedor],$D$6,Tbl_Registro_Insumo[descripcion_insumo],D166,Tbl_Registro_Insumo[id_solicitud],Editar_Registro!$D$8,Tbl_Registro_Insumo[Item],Editar_Registro!C166,Tbl_Registro_Insumo[Fecha_Corte],"&lt;="&amp;Editar_Registro!F$18)))</f>
        <v/>
      </c>
      <c r="H166" s="20" t="str">
        <f>IF(D166="","",SUMIFS(Tbl_Registro_Insumo[cant_ent],Tbl_Registro_Insumo[descripcion_insumo],D166)-SUMIFS(Tbl_Registro_Insumo[cant_dev],Tbl_Registro_Insumo[descripcion_insumo],D166))</f>
        <v/>
      </c>
      <c r="I166" s="20">
        <f t="shared" si="24"/>
        <v>0</v>
      </c>
      <c r="J166" s="24" t="str">
        <f t="shared" si="20"/>
        <v/>
      </c>
      <c r="K166" s="20" t="str">
        <f t="shared" si="21"/>
        <v/>
      </c>
      <c r="L166" s="20" t="str">
        <f t="shared" si="22"/>
        <v/>
      </c>
      <c r="M166" s="20" t="str">
        <f t="shared" si="23"/>
        <v/>
      </c>
      <c r="N166" s="20" t="str">
        <f t="shared" si="25"/>
        <v/>
      </c>
      <c r="O166" s="20" t="str">
        <f t="shared" si="26"/>
        <v/>
      </c>
      <c r="P166" s="19"/>
      <c r="Q166" s="19"/>
      <c r="R166" s="19"/>
      <c r="S166" s="7"/>
    </row>
    <row r="167" spans="2:27" s="17" customFormat="1" ht="18.600000000000001" customHeight="1" x14ac:dyDescent="0.2">
      <c r="B167" s="19"/>
      <c r="C167" s="20"/>
      <c r="E167" s="2"/>
      <c r="F167" s="30"/>
      <c r="G167" s="20" t="str">
        <f>IF(D167="","",IF($D$16="DEVOLUCION",E167,-E167)+IF(D167="","",SUMIFS(Tbl_Registro_Insumo[cant_ent],Tbl_Registro_Insumo[proveedor],$D$6,Tbl_Registro_Insumo[descripcion_insumo],D167,Tbl_Registro_Insumo[id_solicitud],Editar_Registro!$D$8,Tbl_Registro_Insumo[Item],Editar_Registro!C167,Tbl_Registro_Insumo[Fecha_Corte],"&lt;"&amp;Editar_Registro!F$18)-SUMIFS(Tbl_Registro_Insumo[cant_dev],Tbl_Registro_Insumo[proveedor],$D$6,Tbl_Registro_Insumo[descripcion_insumo],D167,Tbl_Registro_Insumo[id_solicitud],Editar_Registro!$D$8,Tbl_Registro_Insumo[Item],Editar_Registro!C167,Tbl_Registro_Insumo[Fecha_Corte],"&lt;="&amp;Editar_Registro!F$18)))</f>
        <v/>
      </c>
      <c r="H167" s="20" t="str">
        <f>IF(D167="","",SUMIFS(Tbl_Registro_Insumo[cant_ent],Tbl_Registro_Insumo[descripcion_insumo],D167)-SUMIFS(Tbl_Registro_Insumo[cant_dev],Tbl_Registro_Insumo[descripcion_insumo],D167))</f>
        <v/>
      </c>
      <c r="I167" s="20">
        <f t="shared" si="24"/>
        <v>0</v>
      </c>
      <c r="J167" s="24" t="str">
        <f t="shared" si="20"/>
        <v/>
      </c>
      <c r="K167" s="20" t="str">
        <f t="shared" si="21"/>
        <v/>
      </c>
      <c r="L167" s="20" t="str">
        <f t="shared" si="22"/>
        <v/>
      </c>
      <c r="M167" s="20" t="str">
        <f t="shared" si="23"/>
        <v/>
      </c>
      <c r="N167" s="20" t="str">
        <f t="shared" si="25"/>
        <v/>
      </c>
      <c r="O167" s="20" t="str">
        <f t="shared" si="26"/>
        <v/>
      </c>
      <c r="P167" s="19"/>
      <c r="Q167" s="19"/>
      <c r="R167" s="19"/>
      <c r="S167" s="7"/>
    </row>
    <row r="168" spans="2:27" s="17" customFormat="1" ht="18.600000000000001" customHeight="1" x14ac:dyDescent="0.2">
      <c r="B168" s="19"/>
      <c r="C168" s="20"/>
      <c r="E168" s="2"/>
      <c r="F168" s="30"/>
      <c r="G168" s="20" t="str">
        <f>IF(D168="","",IF($D$16="DEVOLUCION",E168,-E168)+IF(D168="","",SUMIFS(Tbl_Registro_Insumo[cant_ent],Tbl_Registro_Insumo[proveedor],$D$6,Tbl_Registro_Insumo[descripcion_insumo],D168,Tbl_Registro_Insumo[id_solicitud],Editar_Registro!$D$8,Tbl_Registro_Insumo[Item],Editar_Registro!C168,Tbl_Registro_Insumo[Fecha_Corte],"&lt;"&amp;Editar_Registro!F$18)-SUMIFS(Tbl_Registro_Insumo[cant_dev],Tbl_Registro_Insumo[proveedor],$D$6,Tbl_Registro_Insumo[descripcion_insumo],D168,Tbl_Registro_Insumo[id_solicitud],Editar_Registro!$D$8,Tbl_Registro_Insumo[Item],Editar_Registro!C168,Tbl_Registro_Insumo[Fecha_Corte],"&lt;="&amp;Editar_Registro!F$18)))</f>
        <v/>
      </c>
      <c r="H168" s="20" t="str">
        <f>IF(D168="","",SUMIFS(Tbl_Registro_Insumo[cant_ent],Tbl_Registro_Insumo[descripcion_insumo],D168)-SUMIFS(Tbl_Registro_Insumo[cant_dev],Tbl_Registro_Insumo[descripcion_insumo],D168))</f>
        <v/>
      </c>
      <c r="I168" s="20">
        <f t="shared" si="24"/>
        <v>0</v>
      </c>
      <c r="J168" s="24" t="str">
        <f t="shared" si="20"/>
        <v/>
      </c>
      <c r="K168" s="20" t="str">
        <f t="shared" si="21"/>
        <v/>
      </c>
      <c r="L168" s="20" t="str">
        <f t="shared" si="22"/>
        <v/>
      </c>
      <c r="M168" s="20" t="str">
        <f t="shared" si="23"/>
        <v/>
      </c>
      <c r="N168" s="20" t="str">
        <f t="shared" si="25"/>
        <v/>
      </c>
      <c r="O168" s="20" t="str">
        <f t="shared" si="26"/>
        <v/>
      </c>
      <c r="P168" s="19"/>
      <c r="Q168" s="19"/>
      <c r="R168" s="19"/>
      <c r="S168" s="7"/>
    </row>
    <row r="169" spans="2:27" s="17" customFormat="1" ht="18.600000000000001" customHeight="1" x14ac:dyDescent="0.2">
      <c r="B169" s="19"/>
      <c r="C169" s="20"/>
      <c r="E169" s="2"/>
      <c r="F169" s="30"/>
      <c r="G169" s="20" t="str">
        <f>IF(D169="","",IF($D$16="DEVOLUCION",E169,-E169)+IF(D169="","",SUMIFS(Tbl_Registro_Insumo[cant_ent],Tbl_Registro_Insumo[proveedor],$D$6,Tbl_Registro_Insumo[descripcion_insumo],D169,Tbl_Registro_Insumo[id_solicitud],Editar_Registro!$D$8,Tbl_Registro_Insumo[Item],Editar_Registro!C169,Tbl_Registro_Insumo[Fecha_Corte],"&lt;"&amp;Editar_Registro!F$18)-SUMIFS(Tbl_Registro_Insumo[cant_dev],Tbl_Registro_Insumo[proveedor],$D$6,Tbl_Registro_Insumo[descripcion_insumo],D169,Tbl_Registro_Insumo[id_solicitud],Editar_Registro!$D$8,Tbl_Registro_Insumo[Item],Editar_Registro!C169,Tbl_Registro_Insumo[Fecha_Corte],"&lt;="&amp;Editar_Registro!F$18)))</f>
        <v/>
      </c>
      <c r="H169" s="20" t="str">
        <f>IF(D169="","",SUMIFS(Tbl_Registro_Insumo[cant_ent],Tbl_Registro_Insumo[descripcion_insumo],D169)-SUMIFS(Tbl_Registro_Insumo[cant_dev],Tbl_Registro_Insumo[descripcion_insumo],D169))</f>
        <v/>
      </c>
      <c r="I169" s="20">
        <f t="shared" si="24"/>
        <v>0</v>
      </c>
      <c r="J169" s="24" t="str">
        <f t="shared" si="20"/>
        <v/>
      </c>
      <c r="K169" s="20" t="str">
        <f t="shared" si="21"/>
        <v/>
      </c>
      <c r="L169" s="20" t="str">
        <f t="shared" si="22"/>
        <v/>
      </c>
      <c r="M169" s="20" t="str">
        <f t="shared" si="23"/>
        <v/>
      </c>
      <c r="N169" s="20" t="str">
        <f t="shared" si="25"/>
        <v/>
      </c>
      <c r="O169" s="20" t="str">
        <f t="shared" si="26"/>
        <v/>
      </c>
      <c r="P169" s="19"/>
      <c r="Q169" s="19"/>
      <c r="R169" s="19"/>
      <c r="S169" s="7"/>
    </row>
    <row r="170" spans="2:27" s="17" customFormat="1" ht="18.600000000000001" customHeight="1" x14ac:dyDescent="0.2">
      <c r="B170" s="19"/>
      <c r="C170" s="20"/>
      <c r="E170" s="2"/>
      <c r="F170" s="30"/>
      <c r="G170" s="20" t="str">
        <f>IF(D170="","",IF($D$16="DEVOLUCION",E170,-E170)+IF(D170="","",SUMIFS(Tbl_Registro_Insumo[cant_ent],Tbl_Registro_Insumo[proveedor],$D$6,Tbl_Registro_Insumo[descripcion_insumo],D170,Tbl_Registro_Insumo[id_solicitud],Editar_Registro!$D$8,Tbl_Registro_Insumo[Item],Editar_Registro!C170,Tbl_Registro_Insumo[Fecha_Corte],"&lt;"&amp;Editar_Registro!F$18)-SUMIFS(Tbl_Registro_Insumo[cant_dev],Tbl_Registro_Insumo[proveedor],$D$6,Tbl_Registro_Insumo[descripcion_insumo],D170,Tbl_Registro_Insumo[id_solicitud],Editar_Registro!$D$8,Tbl_Registro_Insumo[Item],Editar_Registro!C170,Tbl_Registro_Insumo[Fecha_Corte],"&lt;="&amp;Editar_Registro!F$18)))</f>
        <v/>
      </c>
      <c r="H170" s="20" t="str">
        <f>IF(D170="","",SUMIFS(Tbl_Registro_Insumo[cant_ent],Tbl_Registro_Insumo[descripcion_insumo],D170)-SUMIFS(Tbl_Registro_Insumo[cant_dev],Tbl_Registro_Insumo[descripcion_insumo],D170))</f>
        <v/>
      </c>
      <c r="I170" s="20">
        <f t="shared" si="24"/>
        <v>0</v>
      </c>
      <c r="J170" s="24" t="str">
        <f t="shared" si="20"/>
        <v/>
      </c>
      <c r="K170" s="20" t="str">
        <f t="shared" si="21"/>
        <v/>
      </c>
      <c r="L170" s="20" t="str">
        <f t="shared" si="22"/>
        <v/>
      </c>
      <c r="M170" s="20" t="str">
        <f t="shared" si="23"/>
        <v/>
      </c>
      <c r="N170" s="20" t="str">
        <f t="shared" si="25"/>
        <v/>
      </c>
      <c r="O170" s="20" t="str">
        <f t="shared" si="26"/>
        <v/>
      </c>
      <c r="P170" s="19"/>
      <c r="Q170" s="19"/>
      <c r="R170" s="19"/>
      <c r="S170" s="7"/>
    </row>
    <row r="171" spans="2:27" s="17" customFormat="1" ht="18.600000000000001" customHeight="1" x14ac:dyDescent="0.2">
      <c r="B171" s="19"/>
      <c r="C171" s="20"/>
      <c r="E171" s="2"/>
      <c r="F171" s="30"/>
      <c r="G171" s="20" t="str">
        <f>IF(D171="","",IF($D$16="DEVOLUCION",E171,-E171)+IF(D171="","",SUMIFS(Tbl_Registro_Insumo[cant_ent],Tbl_Registro_Insumo[proveedor],$D$6,Tbl_Registro_Insumo[descripcion_insumo],D171,Tbl_Registro_Insumo[id_solicitud],Editar_Registro!$D$8,Tbl_Registro_Insumo[Item],Editar_Registro!C171,Tbl_Registro_Insumo[Fecha_Corte],"&lt;"&amp;Editar_Registro!F$18)-SUMIFS(Tbl_Registro_Insumo[cant_dev],Tbl_Registro_Insumo[proveedor],$D$6,Tbl_Registro_Insumo[descripcion_insumo],D171,Tbl_Registro_Insumo[id_solicitud],Editar_Registro!$D$8,Tbl_Registro_Insumo[Item],Editar_Registro!C171,Tbl_Registro_Insumo[Fecha_Corte],"&lt;="&amp;Editar_Registro!F$18)))</f>
        <v/>
      </c>
      <c r="H171" s="20" t="str">
        <f>IF(D171="","",SUMIFS(Tbl_Registro_Insumo[cant_ent],Tbl_Registro_Insumo[descripcion_insumo],D171)-SUMIFS(Tbl_Registro_Insumo[cant_dev],Tbl_Registro_Insumo[descripcion_insumo],D171))</f>
        <v/>
      </c>
      <c r="I171" s="20">
        <f t="shared" si="24"/>
        <v>0</v>
      </c>
      <c r="J171" s="24" t="str">
        <f t="shared" si="20"/>
        <v/>
      </c>
      <c r="K171" s="20" t="str">
        <f t="shared" si="21"/>
        <v/>
      </c>
      <c r="L171" s="20" t="str">
        <f t="shared" si="22"/>
        <v/>
      </c>
      <c r="M171" s="20" t="str">
        <f t="shared" si="23"/>
        <v/>
      </c>
      <c r="N171" s="20" t="str">
        <f t="shared" si="25"/>
        <v/>
      </c>
      <c r="O171" s="20" t="str">
        <f t="shared" si="26"/>
        <v/>
      </c>
      <c r="P171" s="19"/>
      <c r="Q171" s="19"/>
      <c r="R171" s="19"/>
      <c r="S171" s="7"/>
    </row>
    <row r="172" spans="2:27" s="17" customFormat="1" ht="18.600000000000001" customHeight="1" x14ac:dyDescent="0.2">
      <c r="B172" s="19"/>
      <c r="C172" s="20"/>
      <c r="E172" s="2"/>
      <c r="F172" s="30"/>
      <c r="G172" s="20" t="str">
        <f>IF(D172="","",IF($D$16="DEVOLUCION",E172,-E172)+IF(D172="","",SUMIFS(Tbl_Registro_Insumo[cant_ent],Tbl_Registro_Insumo[proveedor],$D$6,Tbl_Registro_Insumo[descripcion_insumo],D172,Tbl_Registro_Insumo[id_solicitud],Editar_Registro!$D$8,Tbl_Registro_Insumo[Item],Editar_Registro!C172,Tbl_Registro_Insumo[Fecha_Corte],"&lt;"&amp;Editar_Registro!F$18)-SUMIFS(Tbl_Registro_Insumo[cant_dev],Tbl_Registro_Insumo[proveedor],$D$6,Tbl_Registro_Insumo[descripcion_insumo],D172,Tbl_Registro_Insumo[id_solicitud],Editar_Registro!$D$8,Tbl_Registro_Insumo[Item],Editar_Registro!C172,Tbl_Registro_Insumo[Fecha_Corte],"&lt;="&amp;Editar_Registro!F$18)))</f>
        <v/>
      </c>
      <c r="H172" s="20" t="str">
        <f>IF(D172="","",SUMIFS(Tbl_Registro_Insumo[cant_ent],Tbl_Registro_Insumo[descripcion_insumo],D172)-SUMIFS(Tbl_Registro_Insumo[cant_dev],Tbl_Registro_Insumo[descripcion_insumo],D172))</f>
        <v/>
      </c>
      <c r="I172" s="20">
        <f t="shared" si="24"/>
        <v>0</v>
      </c>
      <c r="J172" s="24" t="str">
        <f t="shared" si="20"/>
        <v/>
      </c>
      <c r="K172" s="20" t="str">
        <f t="shared" si="21"/>
        <v/>
      </c>
      <c r="L172" s="20" t="str">
        <f t="shared" si="22"/>
        <v/>
      </c>
      <c r="M172" s="20" t="str">
        <f t="shared" si="23"/>
        <v/>
      </c>
      <c r="N172" s="20" t="str">
        <f t="shared" si="25"/>
        <v/>
      </c>
      <c r="O172" s="20" t="str">
        <f t="shared" si="26"/>
        <v/>
      </c>
      <c r="P172" s="19"/>
      <c r="Q172" s="19"/>
      <c r="R172" s="19"/>
      <c r="S172" s="7"/>
    </row>
    <row r="173" spans="2:27" s="17" customFormat="1" ht="18.600000000000001" customHeight="1" x14ac:dyDescent="0.2">
      <c r="B173" s="19"/>
      <c r="C173" s="20"/>
      <c r="E173" s="2"/>
      <c r="F173" s="30"/>
      <c r="G173" s="20" t="str">
        <f>IF(D173="","",IF($D$16="DEVOLUCION",E173,-E173)+IF(D173="","",SUMIFS(Tbl_Registro_Insumo[cant_ent],Tbl_Registro_Insumo[proveedor],$D$6,Tbl_Registro_Insumo[descripcion_insumo],D173,Tbl_Registro_Insumo[id_solicitud],Editar_Registro!$D$8,Tbl_Registro_Insumo[Item],Editar_Registro!C173,Tbl_Registro_Insumo[Fecha_Corte],"&lt;"&amp;Editar_Registro!F$18)-SUMIFS(Tbl_Registro_Insumo[cant_dev],Tbl_Registro_Insumo[proveedor],$D$6,Tbl_Registro_Insumo[descripcion_insumo],D173,Tbl_Registro_Insumo[id_solicitud],Editar_Registro!$D$8,Tbl_Registro_Insumo[Item],Editar_Registro!C173,Tbl_Registro_Insumo[Fecha_Corte],"&lt;="&amp;Editar_Registro!F$18)))</f>
        <v/>
      </c>
      <c r="H173" s="20" t="str">
        <f>IF(D173="","",SUMIFS(Tbl_Registro_Insumo[cant_ent],Tbl_Registro_Insumo[descripcion_insumo],D173)-SUMIFS(Tbl_Registro_Insumo[cant_dev],Tbl_Registro_Insumo[descripcion_insumo],D173))</f>
        <v/>
      </c>
      <c r="I173" s="20">
        <f t="shared" si="24"/>
        <v>0</v>
      </c>
      <c r="J173" s="24" t="str">
        <f t="shared" si="20"/>
        <v/>
      </c>
      <c r="K173" s="20" t="str">
        <f t="shared" si="21"/>
        <v/>
      </c>
      <c r="L173" s="20" t="str">
        <f t="shared" si="22"/>
        <v/>
      </c>
      <c r="M173" s="20" t="str">
        <f t="shared" si="23"/>
        <v/>
      </c>
      <c r="N173" s="20" t="str">
        <f t="shared" si="25"/>
        <v/>
      </c>
      <c r="O173" s="20" t="str">
        <f t="shared" si="26"/>
        <v/>
      </c>
      <c r="P173" s="19"/>
      <c r="Q173" s="19"/>
      <c r="R173" s="19"/>
      <c r="S173" s="7"/>
    </row>
    <row r="174" spans="2:27" s="133" customFormat="1" x14ac:dyDescent="0.3">
      <c r="C174" s="34"/>
      <c r="E174" s="34"/>
      <c r="F174" s="34"/>
      <c r="G174" s="34"/>
      <c r="H174" s="130"/>
      <c r="I174" s="242"/>
      <c r="J174" s="130"/>
      <c r="K174" s="130"/>
      <c r="L174" s="131"/>
      <c r="M174" s="132"/>
      <c r="N174" s="132"/>
      <c r="O174" s="131"/>
      <c r="P174" s="131"/>
      <c r="Q174" s="131"/>
      <c r="R174" s="131"/>
      <c r="AA174" s="244"/>
    </row>
  </sheetData>
  <sheetProtection algorithmName="SHA-512" hashValue="xbzyKxkj8l79dWFgY3jxoNboRkwyI62sK0hKTbKnGYamJieKJMGvVnxC4ilr8+wVs9bLCCZpCcbjN1fjfU5zQA==" saltValue="2NbXBA2vyGF1Qlgrg5z5mw==" spinCount="100000" sheet="1" objects="1" scenarios="1" selectLockedCells="1"/>
  <conditionalFormatting sqref="D23:D42">
    <cfRule type="expression" dxfId="196" priority="12">
      <formula>$D23&lt;&gt;""</formula>
    </cfRule>
  </conditionalFormatting>
  <conditionalFormatting sqref="D6">
    <cfRule type="expression" dxfId="195" priority="11">
      <formula>D6&lt;&gt;""</formula>
    </cfRule>
  </conditionalFormatting>
  <conditionalFormatting sqref="D15:D18">
    <cfRule type="expression" dxfId="194" priority="10">
      <formula>D15&lt;&gt;""</formula>
    </cfRule>
  </conditionalFormatting>
  <conditionalFormatting sqref="D8:D9">
    <cfRule type="expression" dxfId="193" priority="7">
      <formula>$H$5+$F$8=0</formula>
    </cfRule>
    <cfRule type="expression" dxfId="192" priority="8">
      <formula>D8&lt;&gt;""</formula>
    </cfRule>
  </conditionalFormatting>
  <conditionalFormatting sqref="F23:F173">
    <cfRule type="expression" priority="13" stopIfTrue="1">
      <formula>$F23&lt;&gt;""</formula>
    </cfRule>
    <cfRule type="expression" dxfId="191" priority="14">
      <formula>$D23&lt;&gt;""</formula>
    </cfRule>
  </conditionalFormatting>
  <conditionalFormatting sqref="F23:F173">
    <cfRule type="expression" dxfId="190" priority="6">
      <formula>AND($D$16="DEVOLUCION",OR(G23&lt;F23,H23&lt;F23))</formula>
    </cfRule>
  </conditionalFormatting>
  <conditionalFormatting sqref="D13">
    <cfRule type="expression" dxfId="189" priority="3">
      <formula>$H$5+$F$8=0</formula>
    </cfRule>
    <cfRule type="expression" dxfId="188" priority="4">
      <formula>D13&lt;&gt;""</formula>
    </cfRule>
  </conditionalFormatting>
  <conditionalFormatting sqref="E15">
    <cfRule type="expression" dxfId="187" priority="2">
      <formula>E15&lt;&gt;""</formula>
    </cfRule>
  </conditionalFormatting>
  <conditionalFormatting sqref="E18">
    <cfRule type="expression" dxfId="186" priority="1">
      <formula>E18&lt;&gt;""</formula>
    </cfRule>
  </conditionalFormatting>
  <dataValidations count="6">
    <dataValidation type="date" allowBlank="1" showInputMessage="1" showErrorMessage="1" sqref="H15:H19 G20 O11:O12 D15 D17:D18" xr:uid="{E54055A7-35E6-45FB-A995-D69FFBE2B68D}">
      <formula1>45658</formula1>
      <formula2>46387</formula2>
    </dataValidation>
    <dataValidation type="list" allowBlank="1" showInputMessage="1" showErrorMessage="1" sqref="D6" xr:uid="{056BB2FC-60D8-4BFC-A247-9B20216DF687}">
      <formula1>$X$23:$X$68</formula1>
    </dataValidation>
    <dataValidation type="list" allowBlank="1" showInputMessage="1" showErrorMessage="1" sqref="D8" xr:uid="{BFE4CF45-3BD6-44AB-8F06-7E5922E1956D}">
      <formula1>$Y$23:$Y$40</formula1>
    </dataValidation>
    <dataValidation type="decimal" allowBlank="1" showInputMessage="1" showErrorMessage="1" sqref="E23:F173" xr:uid="{D81D1C1C-0B02-45B2-A3F8-151FA620F35B}">
      <formula1>0</formula1>
      <formula2>1000000</formula2>
    </dataValidation>
    <dataValidation type="list" allowBlank="1" showInputMessage="1" showErrorMessage="1" sqref="D9" xr:uid="{58BC6D25-36E7-4D15-9BFB-FC0272CF93CC}">
      <formula1>$Z$23:$Z$173</formula1>
    </dataValidation>
    <dataValidation type="list" allowBlank="1" showInputMessage="1" showErrorMessage="1" sqref="D13" xr:uid="{19BFF08C-5980-42BE-AF4F-B299EBFF1CA1}">
      <formula1>$AA$23:$AA$173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6C0FC2-952D-49F4-BCA6-615826F39E67}">
          <x14:formula1>
            <xm:f>BBDD_Aux_Equipos!$M$5:$M$5</xm:f>
          </x14:formula1>
          <xm:sqref>D23:D42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52B49-0899-410B-A3CC-5C632331C94B}">
  <sheetPr codeName="Hoja14">
    <tabColor rgb="FF7030A0"/>
  </sheetPr>
  <dimension ref="A3:AH171"/>
  <sheetViews>
    <sheetView showGridLines="0" zoomScale="85" zoomScaleNormal="85" workbookViewId="0">
      <selection activeCell="F8" sqref="F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RowHeight="12.6" x14ac:dyDescent="0.3"/>
  <cols>
    <col min="1" max="1" width="6" style="16" customWidth="1"/>
    <col min="2" max="2" width="11.6640625" style="2" customWidth="1"/>
    <col min="3" max="3" width="8.33203125" style="7" customWidth="1"/>
    <col min="4" max="4" width="51.109375" style="7" customWidth="1"/>
    <col min="5" max="5" width="15.5546875" style="7" bestFit="1" customWidth="1"/>
    <col min="6" max="6" width="15.6640625" style="7" customWidth="1"/>
    <col min="7" max="7" width="22.21875" style="7" customWidth="1"/>
    <col min="8" max="8" width="17.33203125" style="7" customWidth="1"/>
    <col min="9" max="9" width="22.21875" style="7" customWidth="1"/>
    <col min="10" max="10" width="2.88671875" style="7" customWidth="1"/>
    <col min="11" max="11" width="13.33203125" style="2" customWidth="1"/>
    <col min="12" max="12" width="15.33203125" style="2" customWidth="1"/>
    <col min="13" max="17" width="13.33203125" style="2" customWidth="1"/>
    <col min="18" max="19" width="13.33203125" style="3" customWidth="1"/>
    <col min="20" max="20" width="13.33203125" style="2" customWidth="1"/>
    <col min="21" max="21" width="17.88671875" style="2" customWidth="1"/>
    <col min="22" max="27" width="11.5546875" style="7"/>
    <col min="28" max="28" width="14.21875" style="7" customWidth="1"/>
    <col min="29" max="32" width="11.5546875" style="7"/>
    <col min="33" max="34" width="0" style="7" hidden="1" customWidth="1"/>
    <col min="35" max="16384" width="11.5546875" style="7"/>
  </cols>
  <sheetData>
    <row r="3" spans="1:34" ht="43.8" customHeight="1" collapsed="1" x14ac:dyDescent="0.3">
      <c r="C3" s="13" t="e" vm="1">
        <v>#VALUE!</v>
      </c>
      <c r="D3" s="18"/>
      <c r="E3" s="18"/>
      <c r="F3" s="18"/>
      <c r="G3" s="18"/>
      <c r="H3" s="18"/>
      <c r="I3" s="18"/>
      <c r="J3" s="18"/>
    </row>
    <row r="4" spans="1:34" ht="7.8" customHeight="1" x14ac:dyDescent="0.3">
      <c r="C4" s="13"/>
      <c r="D4" s="18"/>
      <c r="E4" s="18"/>
      <c r="F4" s="18"/>
      <c r="G4" s="18"/>
      <c r="H4" s="18"/>
      <c r="I4" s="18"/>
      <c r="J4" s="18"/>
    </row>
    <row r="5" spans="1:34" s="168" customFormat="1" x14ac:dyDescent="0.3">
      <c r="D5" s="173"/>
      <c r="E5" s="173"/>
      <c r="F5" s="174"/>
      <c r="G5" s="175"/>
      <c r="H5" s="174"/>
      <c r="I5" s="175"/>
      <c r="J5" s="175"/>
      <c r="K5" s="174"/>
      <c r="L5" s="174"/>
      <c r="M5" s="174"/>
      <c r="N5" s="174"/>
      <c r="O5" s="174"/>
      <c r="P5" s="174"/>
      <c r="Q5" s="174"/>
      <c r="R5" s="236"/>
      <c r="S5" s="236"/>
      <c r="T5" s="174"/>
      <c r="U5" s="174"/>
      <c r="V5" s="175"/>
      <c r="W5" s="175"/>
      <c r="X5" s="175"/>
      <c r="Y5" s="175"/>
      <c r="AH5" s="176"/>
    </row>
    <row r="6" spans="1:34" ht="6" customHeight="1" x14ac:dyDescent="0.3"/>
    <row r="7" spans="1:34" ht="25.2" customHeight="1" x14ac:dyDescent="0.3">
      <c r="C7" s="5" t="s">
        <v>3</v>
      </c>
      <c r="D7" s="258"/>
      <c r="E7" s="5" t="s">
        <v>120</v>
      </c>
      <c r="F7" s="259"/>
      <c r="H7" s="5" t="s">
        <v>51</v>
      </c>
      <c r="I7" s="261"/>
      <c r="K7" s="234" t="str">
        <f>IF(K8&gt;62,"supera cantidad predefinidad en rango, menor a 62 dias, ajustar fehcas del periodo","")</f>
        <v/>
      </c>
    </row>
    <row r="8" spans="1:34" ht="25.2" customHeight="1" x14ac:dyDescent="0.3">
      <c r="C8" s="5" t="s">
        <v>122</v>
      </c>
      <c r="D8" s="248" t="str">
        <f>IF(D7="","",VLOOKUP(D7,Tbl_Proveedor_NContratoOrdenTrabajo[[Proveedor]:[Nit]],2,FALSE))</f>
        <v/>
      </c>
      <c r="E8" s="5" t="s">
        <v>121</v>
      </c>
      <c r="F8" s="260"/>
      <c r="H8" s="5" t="s">
        <v>52</v>
      </c>
      <c r="I8" s="261"/>
      <c r="K8" s="224">
        <f>+I8-I7+1</f>
        <v>1</v>
      </c>
    </row>
    <row r="9" spans="1:34" ht="25.2" customHeight="1" x14ac:dyDescent="0.3">
      <c r="C9" s="47" t="s">
        <v>63</v>
      </c>
      <c r="D9" s="258"/>
      <c r="H9" s="32"/>
      <c r="I9" s="16"/>
    </row>
    <row r="10" spans="1:34" ht="24.6" customHeight="1" x14ac:dyDescent="0.3">
      <c r="H10" s="5" t="s">
        <v>61</v>
      </c>
      <c r="I10" s="43">
        <f>SUM(G16:G170)</f>
        <v>0</v>
      </c>
    </row>
    <row r="11" spans="1:34" ht="24.6" customHeight="1" x14ac:dyDescent="0.3">
      <c r="C11" s="32"/>
      <c r="G11" s="25">
        <f>IFERROR(VLOOKUP(D9,Tbl_Proveedor_NContratoOrdenTrabajo[[N_Contrato]:[Iva-Impuesto (%)]],2,FALSE)*100,"")</f>
        <v>0</v>
      </c>
      <c r="H11" s="32" t="str">
        <f>"Impuesto ("&amp;G11&amp;"%)"</f>
        <v>Impuesto (0%)</v>
      </c>
      <c r="I11" s="43">
        <f>+I12-I10</f>
        <v>0</v>
      </c>
      <c r="K11" s="235"/>
    </row>
    <row r="12" spans="1:34" s="16" customFormat="1" ht="24.6" customHeight="1" x14ac:dyDescent="0.3">
      <c r="B12" s="25"/>
      <c r="C12" s="36"/>
      <c r="H12" s="5" t="s">
        <v>62</v>
      </c>
      <c r="I12" s="45">
        <f>SUM(I16:I170)</f>
        <v>0</v>
      </c>
      <c r="K12" s="25"/>
      <c r="L12" s="25"/>
      <c r="M12" s="25"/>
      <c r="N12" s="25"/>
      <c r="O12" s="25"/>
      <c r="P12" s="25"/>
      <c r="Q12" s="25"/>
      <c r="R12" s="15"/>
      <c r="S12" s="15"/>
      <c r="T12" s="25"/>
      <c r="U12" s="25"/>
    </row>
    <row r="13" spans="1:34" s="16" customFormat="1" x14ac:dyDescent="0.3">
      <c r="B13" s="25"/>
      <c r="C13" s="36"/>
      <c r="H13" s="32"/>
      <c r="I13" s="45"/>
      <c r="K13" s="239" t="s">
        <v>126</v>
      </c>
      <c r="L13" s="25"/>
      <c r="M13" s="25"/>
      <c r="N13" s="25"/>
      <c r="O13" s="25"/>
      <c r="P13" s="25"/>
      <c r="Q13" s="25"/>
      <c r="R13" s="15"/>
      <c r="S13" s="15"/>
      <c r="T13" s="25"/>
      <c r="U13" s="25"/>
    </row>
    <row r="14" spans="1:34" s="16" customFormat="1" x14ac:dyDescent="0.3">
      <c r="B14" s="25"/>
      <c r="C14" s="36"/>
      <c r="K14" s="25"/>
      <c r="L14" s="25"/>
      <c r="M14" s="25"/>
      <c r="N14" s="25"/>
      <c r="O14" s="25"/>
      <c r="P14" s="25"/>
      <c r="Q14" s="25"/>
      <c r="R14" s="15"/>
      <c r="S14" s="15"/>
      <c r="T14" s="25"/>
      <c r="U14" s="25"/>
      <c r="AG14" s="48" cm="1">
        <f t="array" ref="AG14">_xlfn._xlws.SORT(_xlfn.UNIQUE(Tbl_Proveedor_NContratoOrdenTrabajo[Proveedor],FALSE))</f>
        <v>0</v>
      </c>
      <c r="AH14" s="110" cm="1">
        <f t="array" ref="AH14">_xlfn._xlws.FILTER(Tbl_Proveedor_NContratoOrdenTrabajo[N_Contrato],Tbl_Proveedor_NContratoOrdenTrabajo[Proveedor]=D7)</f>
        <v>0</v>
      </c>
    </row>
    <row r="15" spans="1:34" ht="25.2" x14ac:dyDescent="0.3">
      <c r="B15" s="10" t="s">
        <v>68</v>
      </c>
      <c r="C15" s="10" t="s">
        <v>71</v>
      </c>
      <c r="D15" s="10" t="s">
        <v>0</v>
      </c>
      <c r="E15" s="10" t="s">
        <v>59</v>
      </c>
      <c r="F15" s="10" t="s">
        <v>58</v>
      </c>
      <c r="G15" s="10" t="s">
        <v>129</v>
      </c>
      <c r="H15" s="10" t="s">
        <v>128</v>
      </c>
      <c r="I15" s="10" t="s">
        <v>60</v>
      </c>
      <c r="K15" s="232" t="s">
        <v>110</v>
      </c>
      <c r="L15" s="232" t="s">
        <v>111</v>
      </c>
      <c r="M15" s="232" t="s">
        <v>112</v>
      </c>
      <c r="N15" s="232" t="s">
        <v>113</v>
      </c>
      <c r="O15" s="232" t="s">
        <v>68</v>
      </c>
      <c r="P15" s="232" t="s">
        <v>114</v>
      </c>
      <c r="Q15" s="232" t="s">
        <v>115</v>
      </c>
      <c r="R15" s="237" t="s">
        <v>116</v>
      </c>
      <c r="S15" s="237" t="s">
        <v>117</v>
      </c>
      <c r="T15" s="232" t="s">
        <v>118</v>
      </c>
      <c r="U15" s="232" t="s">
        <v>119</v>
      </c>
      <c r="AH15" s="14"/>
    </row>
    <row r="16" spans="1:34" ht="18" customHeight="1" x14ac:dyDescent="0.3">
      <c r="A16" s="16" t="str">
        <f t="shared" ref="A16:A47" si="0">IF(D16="","",$D$9&amp;C16&amp;B16)</f>
        <v/>
      </c>
      <c r="B16" s="2" t="str" cm="1">
        <f t="array" ref="B16">IF(D7="","",IFERROR(_xlfn.CHOOSECOLS(_xlfn._xlws.FILTER(Tbl_ValoresAdjudicados[[Id_Unico_Contrato]:[fecha_salida]],(Tbl_ValoresAdjudicados[Proveedor]=D7)*(Tbl_ValoresAdjudicados[N_Contrato/OrdenTrabajo]=D9)), 11, 5, 6),"NO EXISTE"))</f>
        <v/>
      </c>
      <c r="E16" s="249" t="str">
        <f>IF(D16="","",SUMIFS(Detalle_Mes!H:H,Detalle_Mes!C:C,Corte_Periodo!D16,Detalle_Mes!B:B,Corte_Periodo!B16))</f>
        <v/>
      </c>
      <c r="F16" s="250" t="str">
        <f>IFERROR(IF(D16="","",VLOOKUP(A16,Tbl_ValoresAdjudicados[],8,FALSE)),0)</f>
        <v/>
      </c>
      <c r="G16" s="250" t="str">
        <f>IF(D16="","",F16*E16)</f>
        <v/>
      </c>
      <c r="H16" s="43" t="str">
        <f>IFERROR(IF(D16="","",VLOOKUP(A16,Tbl_ValoresAdjudicados[],10,FALSE)),0)</f>
        <v/>
      </c>
      <c r="I16" s="43" t="str">
        <f>IF(D16="","",H16*E16)</f>
        <v/>
      </c>
      <c r="K16" s="2" t="str">
        <f>IF($B16="","",$F$7)</f>
        <v/>
      </c>
      <c r="L16" s="2" t="str">
        <f>IF($B16="","",$D$9)</f>
        <v/>
      </c>
      <c r="M16" s="251" t="str">
        <f>IF($B16="","",$F$8)</f>
        <v/>
      </c>
      <c r="N16" s="2" t="str">
        <f>IF($B16="","",$D$8)</f>
        <v/>
      </c>
      <c r="O16" s="2" t="str">
        <f>IF($B16="","",$B16)</f>
        <v/>
      </c>
      <c r="P16" s="2" t="str">
        <f t="shared" ref="P16:P47" si="1">IF($B16="","",C16)</f>
        <v/>
      </c>
      <c r="Q16" s="2" t="str">
        <f t="shared" ref="Q16:Q47" si="2">IF($B16="","",E16)</f>
        <v/>
      </c>
      <c r="R16" s="3" t="str">
        <f t="shared" ref="R16:R47" si="3">IF($B16="","",H16)</f>
        <v/>
      </c>
      <c r="S16" s="3" t="str">
        <f t="shared" ref="S16:S47" si="4">IF($B16="","",F16)</f>
        <v/>
      </c>
      <c r="T16" s="2" t="str">
        <f>IF($B16="","",$G$11)</f>
        <v/>
      </c>
    </row>
    <row r="17" spans="1:20" ht="18" customHeight="1" x14ac:dyDescent="0.3">
      <c r="A17" s="16" t="str">
        <f t="shared" si="0"/>
        <v/>
      </c>
      <c r="E17" s="249" t="str">
        <f>IF(D17="","",SUMIFS(Detalle_Mes!H:H,Detalle_Mes!C:C,Corte_Periodo!D17,Detalle_Mes!B:B,Corte_Periodo!B17))</f>
        <v/>
      </c>
      <c r="F17" s="250" t="str">
        <f>IFERROR(IF(D17="","",VLOOKUP(A17,Tbl_ValoresAdjudicados[],8,FALSE)),0)</f>
        <v/>
      </c>
      <c r="G17" s="250" t="str">
        <f t="shared" ref="G17:G80" si="5">IF(D17="","",F17*E17)</f>
        <v/>
      </c>
      <c r="H17" s="43" t="str">
        <f>IFERROR(IF(D17="","",VLOOKUP(A17,Tbl_ValoresAdjudicados[],10,FALSE)),0)</f>
        <v/>
      </c>
      <c r="I17" s="43" t="str">
        <f t="shared" ref="I17:I80" si="6">IF(D17="","",H17*E17)</f>
        <v/>
      </c>
      <c r="K17" s="2" t="str">
        <f t="shared" ref="K17:K80" si="7">IF($B17="","",$F$7)</f>
        <v/>
      </c>
      <c r="L17" s="2" t="str">
        <f t="shared" ref="L17:L80" si="8">IF($B17="","",$D$9)</f>
        <v/>
      </c>
      <c r="M17" s="251" t="str">
        <f t="shared" ref="M17:M80" si="9">IF($B17="","",$F$8)</f>
        <v/>
      </c>
      <c r="N17" s="2" t="str">
        <f t="shared" ref="N17:N80" si="10">IF($B17="","",$D$8)</f>
        <v/>
      </c>
      <c r="O17" s="2" t="str">
        <f t="shared" ref="O17:O80" si="11">IF($B17="","",$B17)</f>
        <v/>
      </c>
      <c r="P17" s="2" t="str">
        <f t="shared" si="1"/>
        <v/>
      </c>
      <c r="Q17" s="2" t="str">
        <f t="shared" si="2"/>
        <v/>
      </c>
      <c r="R17" s="3" t="str">
        <f t="shared" si="3"/>
        <v/>
      </c>
      <c r="S17" s="3" t="str">
        <f t="shared" si="4"/>
        <v/>
      </c>
      <c r="T17" s="2" t="str">
        <f t="shared" ref="T17:T80" si="12">IF($B17="","",$G$11)</f>
        <v/>
      </c>
    </row>
    <row r="18" spans="1:20" ht="18" customHeight="1" x14ac:dyDescent="0.3">
      <c r="A18" s="16" t="str">
        <f t="shared" si="0"/>
        <v/>
      </c>
      <c r="E18" s="249" t="str">
        <f>IF(D18="","",SUMIFS(Detalle_Mes!H:H,Detalle_Mes!C:C,Corte_Periodo!D18,Detalle_Mes!B:B,Corte_Periodo!B18))</f>
        <v/>
      </c>
      <c r="F18" s="250" t="str">
        <f>IFERROR(IF(D18="","",VLOOKUP(A18,Tbl_ValoresAdjudicados[],8,FALSE)),0)</f>
        <v/>
      </c>
      <c r="G18" s="250" t="str">
        <f t="shared" si="5"/>
        <v/>
      </c>
      <c r="H18" s="43" t="str">
        <f>IFERROR(IF(D18="","",VLOOKUP(A18,Tbl_ValoresAdjudicados[],10,FALSE)),0)</f>
        <v/>
      </c>
      <c r="I18" s="43" t="str">
        <f t="shared" si="6"/>
        <v/>
      </c>
      <c r="K18" s="2" t="str">
        <f t="shared" si="7"/>
        <v/>
      </c>
      <c r="L18" s="2" t="str">
        <f t="shared" si="8"/>
        <v/>
      </c>
      <c r="M18" s="251" t="str">
        <f t="shared" si="9"/>
        <v/>
      </c>
      <c r="N18" s="2" t="str">
        <f t="shared" si="10"/>
        <v/>
      </c>
      <c r="O18" s="2" t="str">
        <f t="shared" si="11"/>
        <v/>
      </c>
      <c r="P18" s="2" t="str">
        <f t="shared" si="1"/>
        <v/>
      </c>
      <c r="Q18" s="2" t="str">
        <f t="shared" si="2"/>
        <v/>
      </c>
      <c r="R18" s="3" t="str">
        <f t="shared" si="3"/>
        <v/>
      </c>
      <c r="S18" s="3" t="str">
        <f t="shared" si="4"/>
        <v/>
      </c>
      <c r="T18" s="2" t="str">
        <f t="shared" si="12"/>
        <v/>
      </c>
    </row>
    <row r="19" spans="1:20" ht="18" customHeight="1" x14ac:dyDescent="0.3">
      <c r="A19" s="16" t="str">
        <f t="shared" si="0"/>
        <v/>
      </c>
      <c r="E19" s="249" t="str">
        <f>IF(D19="","",SUMIFS(Detalle_Mes!H:H,Detalle_Mes!C:C,Corte_Periodo!D19,Detalle_Mes!B:B,Corte_Periodo!B19))</f>
        <v/>
      </c>
      <c r="F19" s="250" t="str">
        <f>IFERROR(IF(D19="","",VLOOKUP(A19,Tbl_ValoresAdjudicados[],8,FALSE)),0)</f>
        <v/>
      </c>
      <c r="G19" s="250" t="str">
        <f t="shared" si="5"/>
        <v/>
      </c>
      <c r="H19" s="43" t="str">
        <f>IFERROR(IF(D19="","",VLOOKUP(A19,Tbl_ValoresAdjudicados[],10,FALSE)),0)</f>
        <v/>
      </c>
      <c r="I19" s="43" t="str">
        <f t="shared" si="6"/>
        <v/>
      </c>
      <c r="K19" s="2" t="str">
        <f t="shared" si="7"/>
        <v/>
      </c>
      <c r="L19" s="2" t="str">
        <f t="shared" si="8"/>
        <v/>
      </c>
      <c r="M19" s="251" t="str">
        <f t="shared" si="9"/>
        <v/>
      </c>
      <c r="N19" s="2" t="str">
        <f t="shared" si="10"/>
        <v/>
      </c>
      <c r="O19" s="2" t="str">
        <f t="shared" si="11"/>
        <v/>
      </c>
      <c r="P19" s="2" t="str">
        <f t="shared" si="1"/>
        <v/>
      </c>
      <c r="Q19" s="2" t="str">
        <f t="shared" si="2"/>
        <v/>
      </c>
      <c r="R19" s="3" t="str">
        <f t="shared" si="3"/>
        <v/>
      </c>
      <c r="S19" s="3" t="str">
        <f t="shared" si="4"/>
        <v/>
      </c>
      <c r="T19" s="2" t="str">
        <f t="shared" si="12"/>
        <v/>
      </c>
    </row>
    <row r="20" spans="1:20" ht="18" customHeight="1" x14ac:dyDescent="0.3">
      <c r="A20" s="16" t="str">
        <f t="shared" si="0"/>
        <v/>
      </c>
      <c r="E20" s="249" t="str">
        <f>IF(D20="","",SUMIFS(Detalle_Mes!H:H,Detalle_Mes!C:C,Corte_Periodo!D20,Detalle_Mes!B:B,Corte_Periodo!B20))</f>
        <v/>
      </c>
      <c r="F20" s="250" t="str">
        <f>IFERROR(IF(D20="","",VLOOKUP(A20,Tbl_ValoresAdjudicados[],8,FALSE)),0)</f>
        <v/>
      </c>
      <c r="G20" s="250" t="str">
        <f t="shared" si="5"/>
        <v/>
      </c>
      <c r="H20" s="43" t="str">
        <f>IFERROR(IF(D20="","",VLOOKUP(A20,Tbl_ValoresAdjudicados[],10,FALSE)),0)</f>
        <v/>
      </c>
      <c r="I20" s="43" t="str">
        <f t="shared" si="6"/>
        <v/>
      </c>
      <c r="K20" s="2" t="str">
        <f t="shared" si="7"/>
        <v/>
      </c>
      <c r="L20" s="2" t="str">
        <f t="shared" si="8"/>
        <v/>
      </c>
      <c r="M20" s="251" t="str">
        <f t="shared" si="9"/>
        <v/>
      </c>
      <c r="N20" s="2" t="str">
        <f t="shared" si="10"/>
        <v/>
      </c>
      <c r="O20" s="2" t="str">
        <f t="shared" si="11"/>
        <v/>
      </c>
      <c r="P20" s="2" t="str">
        <f t="shared" si="1"/>
        <v/>
      </c>
      <c r="Q20" s="2" t="str">
        <f t="shared" si="2"/>
        <v/>
      </c>
      <c r="R20" s="3" t="str">
        <f t="shared" si="3"/>
        <v/>
      </c>
      <c r="S20" s="3" t="str">
        <f t="shared" si="4"/>
        <v/>
      </c>
      <c r="T20" s="2" t="str">
        <f t="shared" si="12"/>
        <v/>
      </c>
    </row>
    <row r="21" spans="1:20" ht="18" customHeight="1" x14ac:dyDescent="0.3">
      <c r="A21" s="16" t="str">
        <f t="shared" si="0"/>
        <v/>
      </c>
      <c r="E21" s="249" t="str">
        <f>IF(D21="","",SUMIFS(Detalle_Mes!H:H,Detalle_Mes!C:C,Corte_Periodo!D21,Detalle_Mes!B:B,Corte_Periodo!B21))</f>
        <v/>
      </c>
      <c r="F21" s="250" t="str">
        <f>IFERROR(IF(D21="","",VLOOKUP(A21,Tbl_ValoresAdjudicados[],8,FALSE)),0)</f>
        <v/>
      </c>
      <c r="G21" s="250" t="str">
        <f t="shared" si="5"/>
        <v/>
      </c>
      <c r="H21" s="43" t="str">
        <f>IFERROR(IF(D21="","",VLOOKUP(A21,Tbl_ValoresAdjudicados[],10,FALSE)),0)</f>
        <v/>
      </c>
      <c r="I21" s="43" t="str">
        <f t="shared" si="6"/>
        <v/>
      </c>
      <c r="K21" s="2" t="str">
        <f t="shared" si="7"/>
        <v/>
      </c>
      <c r="L21" s="2" t="str">
        <f t="shared" si="8"/>
        <v/>
      </c>
      <c r="M21" s="251" t="str">
        <f t="shared" si="9"/>
        <v/>
      </c>
      <c r="N21" s="2" t="str">
        <f t="shared" si="10"/>
        <v/>
      </c>
      <c r="O21" s="2" t="str">
        <f t="shared" si="11"/>
        <v/>
      </c>
      <c r="P21" s="2" t="str">
        <f t="shared" si="1"/>
        <v/>
      </c>
      <c r="Q21" s="2" t="str">
        <f t="shared" si="2"/>
        <v/>
      </c>
      <c r="R21" s="3" t="str">
        <f t="shared" si="3"/>
        <v/>
      </c>
      <c r="S21" s="3" t="str">
        <f t="shared" si="4"/>
        <v/>
      </c>
      <c r="T21" s="2" t="str">
        <f t="shared" si="12"/>
        <v/>
      </c>
    </row>
    <row r="22" spans="1:20" ht="18" customHeight="1" x14ac:dyDescent="0.3">
      <c r="A22" s="16" t="str">
        <f t="shared" si="0"/>
        <v/>
      </c>
      <c r="E22" s="249" t="str">
        <f>IF(D22="","",SUMIFS(Detalle_Mes!H:H,Detalle_Mes!C:C,Corte_Periodo!D22,Detalle_Mes!B:B,Corte_Periodo!B22))</f>
        <v/>
      </c>
      <c r="F22" s="250" t="str">
        <f>IFERROR(IF(D22="","",VLOOKUP(A22,Tbl_ValoresAdjudicados[],8,FALSE)),0)</f>
        <v/>
      </c>
      <c r="G22" s="250" t="str">
        <f t="shared" si="5"/>
        <v/>
      </c>
      <c r="H22" s="43" t="str">
        <f>IFERROR(IF(D22="","",VLOOKUP(A22,Tbl_ValoresAdjudicados[],10,FALSE)),0)</f>
        <v/>
      </c>
      <c r="I22" s="43" t="str">
        <f t="shared" si="6"/>
        <v/>
      </c>
      <c r="K22" s="2" t="str">
        <f t="shared" si="7"/>
        <v/>
      </c>
      <c r="L22" s="2" t="str">
        <f t="shared" si="8"/>
        <v/>
      </c>
      <c r="M22" s="251" t="str">
        <f t="shared" si="9"/>
        <v/>
      </c>
      <c r="N22" s="2" t="str">
        <f t="shared" si="10"/>
        <v/>
      </c>
      <c r="O22" s="2" t="str">
        <f t="shared" si="11"/>
        <v/>
      </c>
      <c r="P22" s="2" t="str">
        <f t="shared" si="1"/>
        <v/>
      </c>
      <c r="Q22" s="2" t="str">
        <f t="shared" si="2"/>
        <v/>
      </c>
      <c r="R22" s="3" t="str">
        <f t="shared" si="3"/>
        <v/>
      </c>
      <c r="S22" s="3" t="str">
        <f t="shared" si="4"/>
        <v/>
      </c>
      <c r="T22" s="2" t="str">
        <f t="shared" si="12"/>
        <v/>
      </c>
    </row>
    <row r="23" spans="1:20" ht="18" customHeight="1" x14ac:dyDescent="0.3">
      <c r="A23" s="16" t="str">
        <f t="shared" si="0"/>
        <v/>
      </c>
      <c r="E23" s="249" t="str">
        <f>IF(D23="","",SUMIFS(Detalle_Mes!H:H,Detalle_Mes!C:C,Corte_Periodo!D23,Detalle_Mes!B:B,Corte_Periodo!B23))</f>
        <v/>
      </c>
      <c r="F23" s="250" t="str">
        <f>IFERROR(IF(D23="","",VLOOKUP(A23,Tbl_ValoresAdjudicados[],8,FALSE)),0)</f>
        <v/>
      </c>
      <c r="G23" s="250" t="str">
        <f t="shared" si="5"/>
        <v/>
      </c>
      <c r="H23" s="43" t="str">
        <f>IFERROR(IF(D23="","",VLOOKUP(A23,Tbl_ValoresAdjudicados[],10,FALSE)),0)</f>
        <v/>
      </c>
      <c r="I23" s="43" t="str">
        <f t="shared" si="6"/>
        <v/>
      </c>
      <c r="K23" s="2" t="str">
        <f t="shared" si="7"/>
        <v/>
      </c>
      <c r="L23" s="2" t="str">
        <f t="shared" si="8"/>
        <v/>
      </c>
      <c r="M23" s="251" t="str">
        <f t="shared" si="9"/>
        <v/>
      </c>
      <c r="N23" s="2" t="str">
        <f t="shared" si="10"/>
        <v/>
      </c>
      <c r="O23" s="2" t="str">
        <f t="shared" si="11"/>
        <v/>
      </c>
      <c r="P23" s="2" t="str">
        <f t="shared" si="1"/>
        <v/>
      </c>
      <c r="Q23" s="2" t="str">
        <f t="shared" si="2"/>
        <v/>
      </c>
      <c r="R23" s="3" t="str">
        <f t="shared" si="3"/>
        <v/>
      </c>
      <c r="S23" s="3" t="str">
        <f t="shared" si="4"/>
        <v/>
      </c>
      <c r="T23" s="2" t="str">
        <f t="shared" si="12"/>
        <v/>
      </c>
    </row>
    <row r="24" spans="1:20" ht="18" customHeight="1" x14ac:dyDescent="0.3">
      <c r="A24" s="16" t="str">
        <f t="shared" si="0"/>
        <v/>
      </c>
      <c r="E24" s="249" t="str">
        <f>IF(D24="","",SUMIFS(Detalle_Mes!H:H,Detalle_Mes!C:C,Corte_Periodo!D24,Detalle_Mes!B:B,Corte_Periodo!B24))</f>
        <v/>
      </c>
      <c r="F24" s="250" t="str">
        <f>IFERROR(IF(D24="","",VLOOKUP(A24,Tbl_ValoresAdjudicados[],8,FALSE)),0)</f>
        <v/>
      </c>
      <c r="G24" s="250" t="str">
        <f t="shared" si="5"/>
        <v/>
      </c>
      <c r="H24" s="43" t="str">
        <f>IFERROR(IF(D24="","",VLOOKUP(A24,Tbl_ValoresAdjudicados[],10,FALSE)),0)</f>
        <v/>
      </c>
      <c r="I24" s="43" t="str">
        <f t="shared" si="6"/>
        <v/>
      </c>
      <c r="K24" s="2" t="str">
        <f t="shared" si="7"/>
        <v/>
      </c>
      <c r="L24" s="2" t="str">
        <f t="shared" si="8"/>
        <v/>
      </c>
      <c r="M24" s="251" t="str">
        <f t="shared" si="9"/>
        <v/>
      </c>
      <c r="N24" s="2" t="str">
        <f t="shared" si="10"/>
        <v/>
      </c>
      <c r="O24" s="2" t="str">
        <f t="shared" si="11"/>
        <v/>
      </c>
      <c r="P24" s="2" t="str">
        <f t="shared" si="1"/>
        <v/>
      </c>
      <c r="Q24" s="2" t="str">
        <f t="shared" si="2"/>
        <v/>
      </c>
      <c r="R24" s="3" t="str">
        <f t="shared" si="3"/>
        <v/>
      </c>
      <c r="S24" s="3" t="str">
        <f t="shared" si="4"/>
        <v/>
      </c>
      <c r="T24" s="2" t="str">
        <f t="shared" si="12"/>
        <v/>
      </c>
    </row>
    <row r="25" spans="1:20" ht="18" customHeight="1" x14ac:dyDescent="0.3">
      <c r="A25" s="16" t="str">
        <f t="shared" si="0"/>
        <v/>
      </c>
      <c r="E25" s="249" t="str">
        <f>IF(D25="","",SUMIFS(Detalle_Mes!H:H,Detalle_Mes!C:C,Corte_Periodo!D25,Detalle_Mes!B:B,Corte_Periodo!B25))</f>
        <v/>
      </c>
      <c r="F25" s="250" t="str">
        <f>IFERROR(IF(D25="","",VLOOKUP(A25,Tbl_ValoresAdjudicados[],8,FALSE)),0)</f>
        <v/>
      </c>
      <c r="G25" s="250" t="str">
        <f t="shared" si="5"/>
        <v/>
      </c>
      <c r="H25" s="43" t="str">
        <f>IFERROR(IF(D25="","",VLOOKUP(A25,Tbl_ValoresAdjudicados[],10,FALSE)),0)</f>
        <v/>
      </c>
      <c r="I25" s="43" t="str">
        <f t="shared" si="6"/>
        <v/>
      </c>
      <c r="K25" s="2" t="str">
        <f t="shared" si="7"/>
        <v/>
      </c>
      <c r="L25" s="2" t="str">
        <f t="shared" si="8"/>
        <v/>
      </c>
      <c r="M25" s="251" t="str">
        <f t="shared" si="9"/>
        <v/>
      </c>
      <c r="N25" s="2" t="str">
        <f t="shared" si="10"/>
        <v/>
      </c>
      <c r="O25" s="2" t="str">
        <f t="shared" si="11"/>
        <v/>
      </c>
      <c r="P25" s="2" t="str">
        <f t="shared" si="1"/>
        <v/>
      </c>
      <c r="Q25" s="2" t="str">
        <f t="shared" si="2"/>
        <v/>
      </c>
      <c r="R25" s="3" t="str">
        <f t="shared" si="3"/>
        <v/>
      </c>
      <c r="S25" s="3" t="str">
        <f t="shared" si="4"/>
        <v/>
      </c>
      <c r="T25" s="2" t="str">
        <f t="shared" si="12"/>
        <v/>
      </c>
    </row>
    <row r="26" spans="1:20" ht="18" customHeight="1" x14ac:dyDescent="0.3">
      <c r="A26" s="16" t="str">
        <f t="shared" si="0"/>
        <v/>
      </c>
      <c r="E26" s="249" t="str">
        <f>IF(D26="","",SUMIFS(Detalle_Mes!H:H,Detalle_Mes!C:C,Corte_Periodo!D26,Detalle_Mes!B:B,Corte_Periodo!B26))</f>
        <v/>
      </c>
      <c r="F26" s="250" t="str">
        <f>IFERROR(IF(D26="","",VLOOKUP(A26,Tbl_ValoresAdjudicados[],8,FALSE)),0)</f>
        <v/>
      </c>
      <c r="G26" s="250" t="str">
        <f t="shared" si="5"/>
        <v/>
      </c>
      <c r="H26" s="43" t="str">
        <f>IFERROR(IF(D26="","",VLOOKUP(A26,Tbl_ValoresAdjudicados[],10,FALSE)),0)</f>
        <v/>
      </c>
      <c r="I26" s="43" t="str">
        <f t="shared" si="6"/>
        <v/>
      </c>
      <c r="K26" s="2" t="str">
        <f t="shared" si="7"/>
        <v/>
      </c>
      <c r="L26" s="2" t="str">
        <f t="shared" si="8"/>
        <v/>
      </c>
      <c r="M26" s="251" t="str">
        <f t="shared" si="9"/>
        <v/>
      </c>
      <c r="N26" s="2" t="str">
        <f t="shared" si="10"/>
        <v/>
      </c>
      <c r="O26" s="2" t="str">
        <f t="shared" si="11"/>
        <v/>
      </c>
      <c r="P26" s="2" t="str">
        <f t="shared" si="1"/>
        <v/>
      </c>
      <c r="Q26" s="2" t="str">
        <f t="shared" si="2"/>
        <v/>
      </c>
      <c r="R26" s="3" t="str">
        <f t="shared" si="3"/>
        <v/>
      </c>
      <c r="S26" s="3" t="str">
        <f t="shared" si="4"/>
        <v/>
      </c>
      <c r="T26" s="2" t="str">
        <f t="shared" si="12"/>
        <v/>
      </c>
    </row>
    <row r="27" spans="1:20" ht="18" customHeight="1" x14ac:dyDescent="0.3">
      <c r="A27" s="16" t="str">
        <f t="shared" si="0"/>
        <v/>
      </c>
      <c r="E27" s="249" t="str">
        <f>IF(D27="","",SUMIFS(Detalle_Mes!H:H,Detalle_Mes!C:C,Corte_Periodo!D27,Detalle_Mes!B:B,Corte_Periodo!B27))</f>
        <v/>
      </c>
      <c r="F27" s="250" t="str">
        <f>IFERROR(IF(D27="","",VLOOKUP(A27,Tbl_ValoresAdjudicados[],8,FALSE)),0)</f>
        <v/>
      </c>
      <c r="G27" s="250" t="str">
        <f t="shared" si="5"/>
        <v/>
      </c>
      <c r="H27" s="43" t="str">
        <f>IFERROR(IF(D27="","",VLOOKUP(A27,Tbl_ValoresAdjudicados[],10,FALSE)),0)</f>
        <v/>
      </c>
      <c r="I27" s="43" t="str">
        <f t="shared" si="6"/>
        <v/>
      </c>
      <c r="K27" s="2" t="str">
        <f t="shared" si="7"/>
        <v/>
      </c>
      <c r="L27" s="2" t="str">
        <f t="shared" si="8"/>
        <v/>
      </c>
      <c r="M27" s="251" t="str">
        <f t="shared" si="9"/>
        <v/>
      </c>
      <c r="N27" s="2" t="str">
        <f t="shared" si="10"/>
        <v/>
      </c>
      <c r="O27" s="2" t="str">
        <f t="shared" si="11"/>
        <v/>
      </c>
      <c r="P27" s="2" t="str">
        <f t="shared" si="1"/>
        <v/>
      </c>
      <c r="Q27" s="2" t="str">
        <f t="shared" si="2"/>
        <v/>
      </c>
      <c r="R27" s="3" t="str">
        <f t="shared" si="3"/>
        <v/>
      </c>
      <c r="S27" s="3" t="str">
        <f t="shared" si="4"/>
        <v/>
      </c>
      <c r="T27" s="2" t="str">
        <f t="shared" si="12"/>
        <v/>
      </c>
    </row>
    <row r="28" spans="1:20" ht="18" customHeight="1" x14ac:dyDescent="0.3">
      <c r="A28" s="16" t="str">
        <f t="shared" si="0"/>
        <v/>
      </c>
      <c r="E28" s="249" t="str">
        <f>IF(D28="","",SUMIFS(Detalle_Mes!H:H,Detalle_Mes!C:C,Corte_Periodo!D28,Detalle_Mes!B:B,Corte_Periodo!B28))</f>
        <v/>
      </c>
      <c r="F28" s="250" t="str">
        <f>IFERROR(IF(D28="","",VLOOKUP(A28,Tbl_ValoresAdjudicados[],8,FALSE)),0)</f>
        <v/>
      </c>
      <c r="G28" s="250" t="str">
        <f t="shared" si="5"/>
        <v/>
      </c>
      <c r="H28" s="43" t="str">
        <f>IFERROR(IF(D28="","",VLOOKUP(A28,Tbl_ValoresAdjudicados[],10,FALSE)),0)</f>
        <v/>
      </c>
      <c r="I28" s="43" t="str">
        <f t="shared" si="6"/>
        <v/>
      </c>
      <c r="K28" s="2" t="str">
        <f t="shared" si="7"/>
        <v/>
      </c>
      <c r="L28" s="2" t="str">
        <f t="shared" si="8"/>
        <v/>
      </c>
      <c r="M28" s="251" t="str">
        <f t="shared" si="9"/>
        <v/>
      </c>
      <c r="N28" s="2" t="str">
        <f t="shared" si="10"/>
        <v/>
      </c>
      <c r="O28" s="2" t="str">
        <f t="shared" si="11"/>
        <v/>
      </c>
      <c r="P28" s="2" t="str">
        <f t="shared" si="1"/>
        <v/>
      </c>
      <c r="Q28" s="2" t="str">
        <f t="shared" si="2"/>
        <v/>
      </c>
      <c r="R28" s="3" t="str">
        <f t="shared" si="3"/>
        <v/>
      </c>
      <c r="S28" s="3" t="str">
        <f t="shared" si="4"/>
        <v/>
      </c>
      <c r="T28" s="2" t="str">
        <f t="shared" si="12"/>
        <v/>
      </c>
    </row>
    <row r="29" spans="1:20" ht="18" customHeight="1" x14ac:dyDescent="0.3">
      <c r="A29" s="16" t="str">
        <f t="shared" si="0"/>
        <v/>
      </c>
      <c r="E29" s="249" t="str">
        <f>IF(D29="","",SUMIFS(Detalle_Mes!H:H,Detalle_Mes!C:C,Corte_Periodo!D29,Detalle_Mes!B:B,Corte_Periodo!B29))</f>
        <v/>
      </c>
      <c r="F29" s="250" t="str">
        <f>IFERROR(IF(D29="","",VLOOKUP(A29,Tbl_ValoresAdjudicados[],8,FALSE)),0)</f>
        <v/>
      </c>
      <c r="G29" s="250" t="str">
        <f t="shared" si="5"/>
        <v/>
      </c>
      <c r="H29" s="43" t="str">
        <f>IFERROR(IF(D29="","",VLOOKUP(A29,Tbl_ValoresAdjudicados[],10,FALSE)),0)</f>
        <v/>
      </c>
      <c r="I29" s="43" t="str">
        <f t="shared" si="6"/>
        <v/>
      </c>
      <c r="K29" s="2" t="str">
        <f t="shared" si="7"/>
        <v/>
      </c>
      <c r="L29" s="2" t="str">
        <f t="shared" si="8"/>
        <v/>
      </c>
      <c r="M29" s="251" t="str">
        <f t="shared" si="9"/>
        <v/>
      </c>
      <c r="N29" s="2" t="str">
        <f t="shared" si="10"/>
        <v/>
      </c>
      <c r="O29" s="2" t="str">
        <f t="shared" si="11"/>
        <v/>
      </c>
      <c r="P29" s="2" t="str">
        <f t="shared" si="1"/>
        <v/>
      </c>
      <c r="Q29" s="2" t="str">
        <f t="shared" si="2"/>
        <v/>
      </c>
      <c r="R29" s="3" t="str">
        <f t="shared" si="3"/>
        <v/>
      </c>
      <c r="S29" s="3" t="str">
        <f t="shared" si="4"/>
        <v/>
      </c>
      <c r="T29" s="2" t="str">
        <f t="shared" si="12"/>
        <v/>
      </c>
    </row>
    <row r="30" spans="1:20" ht="18" customHeight="1" x14ac:dyDescent="0.3">
      <c r="A30" s="16" t="str">
        <f t="shared" si="0"/>
        <v/>
      </c>
      <c r="E30" s="249" t="str">
        <f>IF(D30="","",SUMIFS(Detalle_Mes!H:H,Detalle_Mes!C:C,Corte_Periodo!D30,Detalle_Mes!B:B,Corte_Periodo!B30))</f>
        <v/>
      </c>
      <c r="F30" s="250" t="str">
        <f>IFERROR(IF(D30="","",VLOOKUP(A30,Tbl_ValoresAdjudicados[],8,FALSE)),0)</f>
        <v/>
      </c>
      <c r="G30" s="250" t="str">
        <f t="shared" si="5"/>
        <v/>
      </c>
      <c r="H30" s="43" t="str">
        <f>IFERROR(IF(D30="","",VLOOKUP(A30,Tbl_ValoresAdjudicados[],10,FALSE)),0)</f>
        <v/>
      </c>
      <c r="I30" s="43" t="str">
        <f t="shared" si="6"/>
        <v/>
      </c>
      <c r="K30" s="2" t="str">
        <f t="shared" si="7"/>
        <v/>
      </c>
      <c r="L30" s="2" t="str">
        <f t="shared" si="8"/>
        <v/>
      </c>
      <c r="M30" s="251" t="str">
        <f t="shared" si="9"/>
        <v/>
      </c>
      <c r="N30" s="2" t="str">
        <f t="shared" si="10"/>
        <v/>
      </c>
      <c r="O30" s="2" t="str">
        <f t="shared" si="11"/>
        <v/>
      </c>
      <c r="P30" s="2" t="str">
        <f t="shared" si="1"/>
        <v/>
      </c>
      <c r="Q30" s="2" t="str">
        <f t="shared" si="2"/>
        <v/>
      </c>
      <c r="R30" s="3" t="str">
        <f t="shared" si="3"/>
        <v/>
      </c>
      <c r="S30" s="3" t="str">
        <f t="shared" si="4"/>
        <v/>
      </c>
      <c r="T30" s="2" t="str">
        <f t="shared" si="12"/>
        <v/>
      </c>
    </row>
    <row r="31" spans="1:20" ht="18" customHeight="1" x14ac:dyDescent="0.3">
      <c r="A31" s="16" t="str">
        <f t="shared" si="0"/>
        <v/>
      </c>
      <c r="E31" s="249" t="str">
        <f>IF(D31="","",SUMIFS(Detalle_Mes!H:H,Detalle_Mes!C:C,Corte_Periodo!D31,Detalle_Mes!B:B,Corte_Periodo!B31))</f>
        <v/>
      </c>
      <c r="F31" s="250" t="str">
        <f>IFERROR(IF(D31="","",VLOOKUP(A31,Tbl_ValoresAdjudicados[],8,FALSE)),0)</f>
        <v/>
      </c>
      <c r="G31" s="250" t="str">
        <f t="shared" si="5"/>
        <v/>
      </c>
      <c r="H31" s="43" t="str">
        <f>IFERROR(IF(D31="","",VLOOKUP(A31,Tbl_ValoresAdjudicados[],10,FALSE)),0)</f>
        <v/>
      </c>
      <c r="I31" s="43" t="str">
        <f t="shared" si="6"/>
        <v/>
      </c>
      <c r="K31" s="2" t="str">
        <f t="shared" si="7"/>
        <v/>
      </c>
      <c r="L31" s="2" t="str">
        <f t="shared" si="8"/>
        <v/>
      </c>
      <c r="M31" s="251" t="str">
        <f t="shared" si="9"/>
        <v/>
      </c>
      <c r="N31" s="2" t="str">
        <f t="shared" si="10"/>
        <v/>
      </c>
      <c r="O31" s="2" t="str">
        <f t="shared" si="11"/>
        <v/>
      </c>
      <c r="P31" s="2" t="str">
        <f t="shared" si="1"/>
        <v/>
      </c>
      <c r="Q31" s="2" t="str">
        <f t="shared" si="2"/>
        <v/>
      </c>
      <c r="R31" s="3" t="str">
        <f t="shared" si="3"/>
        <v/>
      </c>
      <c r="S31" s="3" t="str">
        <f t="shared" si="4"/>
        <v/>
      </c>
      <c r="T31" s="2" t="str">
        <f t="shared" si="12"/>
        <v/>
      </c>
    </row>
    <row r="32" spans="1:20" ht="18" customHeight="1" x14ac:dyDescent="0.3">
      <c r="A32" s="16" t="str">
        <f t="shared" si="0"/>
        <v/>
      </c>
      <c r="E32" s="249" t="str">
        <f>IF(D32="","",SUMIFS(Detalle_Mes!H:H,Detalle_Mes!C:C,Corte_Periodo!D32,Detalle_Mes!B:B,Corte_Periodo!B32))</f>
        <v/>
      </c>
      <c r="F32" s="250" t="str">
        <f>IFERROR(IF(D32="","",VLOOKUP(A32,Tbl_ValoresAdjudicados[],8,FALSE)),0)</f>
        <v/>
      </c>
      <c r="G32" s="250" t="str">
        <f t="shared" si="5"/>
        <v/>
      </c>
      <c r="H32" s="43" t="str">
        <f>IFERROR(IF(D32="","",VLOOKUP(A32,Tbl_ValoresAdjudicados[],10,FALSE)),0)</f>
        <v/>
      </c>
      <c r="I32" s="43" t="str">
        <f t="shared" si="6"/>
        <v/>
      </c>
      <c r="K32" s="2" t="str">
        <f t="shared" si="7"/>
        <v/>
      </c>
      <c r="L32" s="2" t="str">
        <f t="shared" si="8"/>
        <v/>
      </c>
      <c r="M32" s="251" t="str">
        <f t="shared" si="9"/>
        <v/>
      </c>
      <c r="N32" s="2" t="str">
        <f t="shared" si="10"/>
        <v/>
      </c>
      <c r="O32" s="2" t="str">
        <f t="shared" si="11"/>
        <v/>
      </c>
      <c r="P32" s="2" t="str">
        <f t="shared" si="1"/>
        <v/>
      </c>
      <c r="Q32" s="2" t="str">
        <f t="shared" si="2"/>
        <v/>
      </c>
      <c r="R32" s="3" t="str">
        <f t="shared" si="3"/>
        <v/>
      </c>
      <c r="S32" s="3" t="str">
        <f t="shared" si="4"/>
        <v/>
      </c>
      <c r="T32" s="2" t="str">
        <f t="shared" si="12"/>
        <v/>
      </c>
    </row>
    <row r="33" spans="1:20" ht="18" customHeight="1" x14ac:dyDescent="0.3">
      <c r="A33" s="16" t="str">
        <f t="shared" si="0"/>
        <v/>
      </c>
      <c r="E33" s="249" t="str">
        <f>IF(D33="","",SUMIFS(Detalle_Mes!H:H,Detalle_Mes!C:C,Corte_Periodo!D33,Detalle_Mes!B:B,Corte_Periodo!B33))</f>
        <v/>
      </c>
      <c r="F33" s="250" t="str">
        <f>IFERROR(IF(D33="","",VLOOKUP(A33,Tbl_ValoresAdjudicados[],8,FALSE)),0)</f>
        <v/>
      </c>
      <c r="G33" s="250" t="str">
        <f t="shared" si="5"/>
        <v/>
      </c>
      <c r="H33" s="43" t="str">
        <f>IFERROR(IF(D33="","",VLOOKUP(A33,Tbl_ValoresAdjudicados[],10,FALSE)),0)</f>
        <v/>
      </c>
      <c r="I33" s="43" t="str">
        <f t="shared" si="6"/>
        <v/>
      </c>
      <c r="K33" s="2" t="str">
        <f t="shared" si="7"/>
        <v/>
      </c>
      <c r="L33" s="2" t="str">
        <f t="shared" si="8"/>
        <v/>
      </c>
      <c r="M33" s="251" t="str">
        <f t="shared" si="9"/>
        <v/>
      </c>
      <c r="N33" s="2" t="str">
        <f t="shared" si="10"/>
        <v/>
      </c>
      <c r="O33" s="2" t="str">
        <f t="shared" si="11"/>
        <v/>
      </c>
      <c r="P33" s="2" t="str">
        <f t="shared" si="1"/>
        <v/>
      </c>
      <c r="Q33" s="2" t="str">
        <f t="shared" si="2"/>
        <v/>
      </c>
      <c r="R33" s="3" t="str">
        <f t="shared" si="3"/>
        <v/>
      </c>
      <c r="S33" s="3" t="str">
        <f t="shared" si="4"/>
        <v/>
      </c>
      <c r="T33" s="2" t="str">
        <f t="shared" si="12"/>
        <v/>
      </c>
    </row>
    <row r="34" spans="1:20" ht="18" customHeight="1" x14ac:dyDescent="0.3">
      <c r="A34" s="16" t="str">
        <f t="shared" si="0"/>
        <v/>
      </c>
      <c r="E34" s="249" t="str">
        <f>IF(D34="","",SUMIFS(Detalle_Mes!H:H,Detalle_Mes!C:C,Corte_Periodo!D34,Detalle_Mes!B:B,Corte_Periodo!B34))</f>
        <v/>
      </c>
      <c r="F34" s="250" t="str">
        <f>IFERROR(IF(D34="","",VLOOKUP(A34,Tbl_ValoresAdjudicados[],8,FALSE)),0)</f>
        <v/>
      </c>
      <c r="G34" s="250" t="str">
        <f t="shared" si="5"/>
        <v/>
      </c>
      <c r="H34" s="43" t="str">
        <f>IFERROR(IF(D34="","",VLOOKUP(A34,Tbl_ValoresAdjudicados[],10,FALSE)),0)</f>
        <v/>
      </c>
      <c r="I34" s="43" t="str">
        <f t="shared" si="6"/>
        <v/>
      </c>
      <c r="K34" s="2" t="str">
        <f t="shared" si="7"/>
        <v/>
      </c>
      <c r="L34" s="2" t="str">
        <f t="shared" si="8"/>
        <v/>
      </c>
      <c r="M34" s="251" t="str">
        <f t="shared" si="9"/>
        <v/>
      </c>
      <c r="N34" s="2" t="str">
        <f t="shared" si="10"/>
        <v/>
      </c>
      <c r="O34" s="2" t="str">
        <f t="shared" si="11"/>
        <v/>
      </c>
      <c r="P34" s="2" t="str">
        <f t="shared" si="1"/>
        <v/>
      </c>
      <c r="Q34" s="2" t="str">
        <f t="shared" si="2"/>
        <v/>
      </c>
      <c r="R34" s="3" t="str">
        <f t="shared" si="3"/>
        <v/>
      </c>
      <c r="S34" s="3" t="str">
        <f t="shared" si="4"/>
        <v/>
      </c>
      <c r="T34" s="2" t="str">
        <f t="shared" si="12"/>
        <v/>
      </c>
    </row>
    <row r="35" spans="1:20" ht="18" customHeight="1" x14ac:dyDescent="0.3">
      <c r="A35" s="16" t="str">
        <f t="shared" si="0"/>
        <v/>
      </c>
      <c r="E35" s="249" t="str">
        <f>IF(D35="","",SUMIFS(Detalle_Mes!H:H,Detalle_Mes!C:C,Corte_Periodo!D35,Detalle_Mes!B:B,Corte_Periodo!B35))</f>
        <v/>
      </c>
      <c r="F35" s="250" t="str">
        <f>IFERROR(IF(D35="","",VLOOKUP(A35,Tbl_ValoresAdjudicados[],8,FALSE)),0)</f>
        <v/>
      </c>
      <c r="G35" s="250" t="str">
        <f t="shared" si="5"/>
        <v/>
      </c>
      <c r="H35" s="43" t="str">
        <f>IFERROR(IF(D35="","",VLOOKUP(A35,Tbl_ValoresAdjudicados[],10,FALSE)),0)</f>
        <v/>
      </c>
      <c r="I35" s="43" t="str">
        <f t="shared" si="6"/>
        <v/>
      </c>
      <c r="K35" s="2" t="str">
        <f t="shared" si="7"/>
        <v/>
      </c>
      <c r="L35" s="2" t="str">
        <f t="shared" si="8"/>
        <v/>
      </c>
      <c r="M35" s="251" t="str">
        <f t="shared" si="9"/>
        <v/>
      </c>
      <c r="N35" s="2" t="str">
        <f t="shared" si="10"/>
        <v/>
      </c>
      <c r="O35" s="2" t="str">
        <f t="shared" si="11"/>
        <v/>
      </c>
      <c r="P35" s="2" t="str">
        <f t="shared" si="1"/>
        <v/>
      </c>
      <c r="Q35" s="2" t="str">
        <f t="shared" si="2"/>
        <v/>
      </c>
      <c r="R35" s="3" t="str">
        <f t="shared" si="3"/>
        <v/>
      </c>
      <c r="S35" s="3" t="str">
        <f t="shared" si="4"/>
        <v/>
      </c>
      <c r="T35" s="2" t="str">
        <f t="shared" si="12"/>
        <v/>
      </c>
    </row>
    <row r="36" spans="1:20" ht="18" customHeight="1" x14ac:dyDescent="0.3">
      <c r="A36" s="16" t="str">
        <f t="shared" si="0"/>
        <v/>
      </c>
      <c r="E36" s="249" t="str">
        <f>IF(D36="","",SUMIFS(Detalle_Mes!H:H,Detalle_Mes!C:C,Corte_Periodo!D36,Detalle_Mes!B:B,Corte_Periodo!B36))</f>
        <v/>
      </c>
      <c r="F36" s="250" t="str">
        <f>IFERROR(IF(D36="","",VLOOKUP(A36,Tbl_ValoresAdjudicados[],8,FALSE)),0)</f>
        <v/>
      </c>
      <c r="G36" s="250" t="str">
        <f t="shared" si="5"/>
        <v/>
      </c>
      <c r="H36" s="43" t="str">
        <f>IFERROR(IF(D36="","",VLOOKUP(A36,Tbl_ValoresAdjudicados[],10,FALSE)),0)</f>
        <v/>
      </c>
      <c r="I36" s="43" t="str">
        <f t="shared" si="6"/>
        <v/>
      </c>
      <c r="K36" s="2" t="str">
        <f t="shared" si="7"/>
        <v/>
      </c>
      <c r="L36" s="2" t="str">
        <f t="shared" si="8"/>
        <v/>
      </c>
      <c r="M36" s="251" t="str">
        <f t="shared" si="9"/>
        <v/>
      </c>
      <c r="N36" s="2" t="str">
        <f t="shared" si="10"/>
        <v/>
      </c>
      <c r="O36" s="2" t="str">
        <f t="shared" si="11"/>
        <v/>
      </c>
      <c r="P36" s="2" t="str">
        <f t="shared" si="1"/>
        <v/>
      </c>
      <c r="Q36" s="2" t="str">
        <f t="shared" si="2"/>
        <v/>
      </c>
      <c r="R36" s="3" t="str">
        <f t="shared" si="3"/>
        <v/>
      </c>
      <c r="S36" s="3" t="str">
        <f t="shared" si="4"/>
        <v/>
      </c>
      <c r="T36" s="2" t="str">
        <f t="shared" si="12"/>
        <v/>
      </c>
    </row>
    <row r="37" spans="1:20" ht="18" customHeight="1" x14ac:dyDescent="0.3">
      <c r="A37" s="16" t="str">
        <f t="shared" si="0"/>
        <v/>
      </c>
      <c r="E37" s="249" t="str">
        <f>IF(D37="","",SUMIFS(Detalle_Mes!H:H,Detalle_Mes!C:C,Corte_Periodo!D37,Detalle_Mes!B:B,Corte_Periodo!B37))</f>
        <v/>
      </c>
      <c r="F37" s="250" t="str">
        <f>IFERROR(IF(D37="","",VLOOKUP(A37,Tbl_ValoresAdjudicados[],8,FALSE)),0)</f>
        <v/>
      </c>
      <c r="G37" s="250" t="str">
        <f t="shared" si="5"/>
        <v/>
      </c>
      <c r="H37" s="43" t="str">
        <f>IFERROR(IF(D37="","",VLOOKUP(A37,Tbl_ValoresAdjudicados[],10,FALSE)),0)</f>
        <v/>
      </c>
      <c r="I37" s="43" t="str">
        <f t="shared" si="6"/>
        <v/>
      </c>
      <c r="K37" s="2" t="str">
        <f t="shared" si="7"/>
        <v/>
      </c>
      <c r="L37" s="2" t="str">
        <f t="shared" si="8"/>
        <v/>
      </c>
      <c r="M37" s="251" t="str">
        <f t="shared" si="9"/>
        <v/>
      </c>
      <c r="N37" s="2" t="str">
        <f t="shared" si="10"/>
        <v/>
      </c>
      <c r="O37" s="2" t="str">
        <f t="shared" si="11"/>
        <v/>
      </c>
      <c r="P37" s="2" t="str">
        <f t="shared" si="1"/>
        <v/>
      </c>
      <c r="Q37" s="2" t="str">
        <f t="shared" si="2"/>
        <v/>
      </c>
      <c r="R37" s="3" t="str">
        <f t="shared" si="3"/>
        <v/>
      </c>
      <c r="S37" s="3" t="str">
        <f t="shared" si="4"/>
        <v/>
      </c>
      <c r="T37" s="2" t="str">
        <f t="shared" si="12"/>
        <v/>
      </c>
    </row>
    <row r="38" spans="1:20" ht="18" customHeight="1" x14ac:dyDescent="0.3">
      <c r="A38" s="16" t="str">
        <f t="shared" si="0"/>
        <v/>
      </c>
      <c r="E38" s="249" t="str">
        <f>IF(D38="","",SUMIFS(Detalle_Mes!H:H,Detalle_Mes!C:C,Corte_Periodo!D38,Detalle_Mes!B:B,Corte_Periodo!B38))</f>
        <v/>
      </c>
      <c r="F38" s="250" t="str">
        <f>IFERROR(IF(D38="","",VLOOKUP(A38,Tbl_ValoresAdjudicados[],8,FALSE)),0)</f>
        <v/>
      </c>
      <c r="G38" s="250" t="str">
        <f t="shared" si="5"/>
        <v/>
      </c>
      <c r="H38" s="43" t="str">
        <f>IFERROR(IF(D38="","",VLOOKUP(A38,Tbl_ValoresAdjudicados[],10,FALSE)),0)</f>
        <v/>
      </c>
      <c r="I38" s="43" t="str">
        <f t="shared" si="6"/>
        <v/>
      </c>
      <c r="K38" s="2" t="str">
        <f t="shared" si="7"/>
        <v/>
      </c>
      <c r="L38" s="2" t="str">
        <f t="shared" si="8"/>
        <v/>
      </c>
      <c r="M38" s="251" t="str">
        <f t="shared" si="9"/>
        <v/>
      </c>
      <c r="N38" s="2" t="str">
        <f t="shared" si="10"/>
        <v/>
      </c>
      <c r="O38" s="2" t="str">
        <f t="shared" si="11"/>
        <v/>
      </c>
      <c r="P38" s="2" t="str">
        <f t="shared" si="1"/>
        <v/>
      </c>
      <c r="Q38" s="2" t="str">
        <f t="shared" si="2"/>
        <v/>
      </c>
      <c r="R38" s="3" t="str">
        <f t="shared" si="3"/>
        <v/>
      </c>
      <c r="S38" s="3" t="str">
        <f t="shared" si="4"/>
        <v/>
      </c>
      <c r="T38" s="2" t="str">
        <f t="shared" si="12"/>
        <v/>
      </c>
    </row>
    <row r="39" spans="1:20" ht="18" customHeight="1" x14ac:dyDescent="0.3">
      <c r="A39" s="16" t="str">
        <f t="shared" si="0"/>
        <v/>
      </c>
      <c r="E39" s="249" t="str">
        <f>IF(D39="","",SUMIFS(Detalle_Mes!H:H,Detalle_Mes!C:C,Corte_Periodo!D39,Detalle_Mes!B:B,Corte_Periodo!B39))</f>
        <v/>
      </c>
      <c r="F39" s="250" t="str">
        <f>IFERROR(IF(D39="","",VLOOKUP(A39,Tbl_ValoresAdjudicados[],8,FALSE)),0)</f>
        <v/>
      </c>
      <c r="G39" s="250" t="str">
        <f t="shared" si="5"/>
        <v/>
      </c>
      <c r="H39" s="43" t="str">
        <f>IFERROR(IF(D39="","",VLOOKUP(A39,Tbl_ValoresAdjudicados[],10,FALSE)),0)</f>
        <v/>
      </c>
      <c r="I39" s="43" t="str">
        <f t="shared" si="6"/>
        <v/>
      </c>
      <c r="K39" s="2" t="str">
        <f t="shared" si="7"/>
        <v/>
      </c>
      <c r="L39" s="2" t="str">
        <f t="shared" si="8"/>
        <v/>
      </c>
      <c r="M39" s="251" t="str">
        <f t="shared" si="9"/>
        <v/>
      </c>
      <c r="N39" s="2" t="str">
        <f t="shared" si="10"/>
        <v/>
      </c>
      <c r="O39" s="2" t="str">
        <f t="shared" si="11"/>
        <v/>
      </c>
      <c r="P39" s="2" t="str">
        <f t="shared" si="1"/>
        <v/>
      </c>
      <c r="Q39" s="2" t="str">
        <f t="shared" si="2"/>
        <v/>
      </c>
      <c r="R39" s="3" t="str">
        <f t="shared" si="3"/>
        <v/>
      </c>
      <c r="S39" s="3" t="str">
        <f t="shared" si="4"/>
        <v/>
      </c>
      <c r="T39" s="2" t="str">
        <f t="shared" si="12"/>
        <v/>
      </c>
    </row>
    <row r="40" spans="1:20" ht="18" customHeight="1" x14ac:dyDescent="0.3">
      <c r="A40" s="16" t="str">
        <f t="shared" si="0"/>
        <v/>
      </c>
      <c r="E40" s="249" t="str">
        <f>IF(D40="","",SUMIFS(Detalle_Mes!H:H,Detalle_Mes!C:C,Corte_Periodo!D40,Detalle_Mes!B:B,Corte_Periodo!B40))</f>
        <v/>
      </c>
      <c r="F40" s="250" t="str">
        <f>IFERROR(IF(D40="","",VLOOKUP(A40,Tbl_ValoresAdjudicados[],8,FALSE)),0)</f>
        <v/>
      </c>
      <c r="G40" s="250" t="str">
        <f t="shared" si="5"/>
        <v/>
      </c>
      <c r="H40" s="43" t="str">
        <f>IFERROR(IF(D40="","",VLOOKUP(A40,Tbl_ValoresAdjudicados[],10,FALSE)),0)</f>
        <v/>
      </c>
      <c r="I40" s="43" t="str">
        <f t="shared" si="6"/>
        <v/>
      </c>
      <c r="K40" s="2" t="str">
        <f t="shared" si="7"/>
        <v/>
      </c>
      <c r="L40" s="2" t="str">
        <f t="shared" si="8"/>
        <v/>
      </c>
      <c r="M40" s="251" t="str">
        <f t="shared" si="9"/>
        <v/>
      </c>
      <c r="N40" s="2" t="str">
        <f t="shared" si="10"/>
        <v/>
      </c>
      <c r="O40" s="2" t="str">
        <f t="shared" si="11"/>
        <v/>
      </c>
      <c r="P40" s="2" t="str">
        <f t="shared" si="1"/>
        <v/>
      </c>
      <c r="Q40" s="2" t="str">
        <f t="shared" si="2"/>
        <v/>
      </c>
      <c r="R40" s="3" t="str">
        <f t="shared" si="3"/>
        <v/>
      </c>
      <c r="S40" s="3" t="str">
        <f t="shared" si="4"/>
        <v/>
      </c>
      <c r="T40" s="2" t="str">
        <f t="shared" si="12"/>
        <v/>
      </c>
    </row>
    <row r="41" spans="1:20" ht="18" customHeight="1" x14ac:dyDescent="0.3">
      <c r="A41" s="16" t="str">
        <f t="shared" si="0"/>
        <v/>
      </c>
      <c r="E41" s="249" t="str">
        <f>IF(D41="","",SUMIFS(Detalle_Mes!H:H,Detalle_Mes!C:C,Corte_Periodo!D41,Detalle_Mes!B:B,Corte_Periodo!B41))</f>
        <v/>
      </c>
      <c r="F41" s="250" t="str">
        <f>IFERROR(IF(D41="","",VLOOKUP(A41,Tbl_ValoresAdjudicados[],8,FALSE)),0)</f>
        <v/>
      </c>
      <c r="G41" s="250" t="str">
        <f t="shared" si="5"/>
        <v/>
      </c>
      <c r="H41" s="43" t="str">
        <f>IFERROR(IF(D41="","",VLOOKUP(A41,Tbl_ValoresAdjudicados[],10,FALSE)),0)</f>
        <v/>
      </c>
      <c r="I41" s="43" t="str">
        <f t="shared" si="6"/>
        <v/>
      </c>
      <c r="K41" s="2" t="str">
        <f t="shared" si="7"/>
        <v/>
      </c>
      <c r="L41" s="2" t="str">
        <f t="shared" si="8"/>
        <v/>
      </c>
      <c r="M41" s="251" t="str">
        <f t="shared" si="9"/>
        <v/>
      </c>
      <c r="N41" s="2" t="str">
        <f t="shared" si="10"/>
        <v/>
      </c>
      <c r="O41" s="2" t="str">
        <f t="shared" si="11"/>
        <v/>
      </c>
      <c r="P41" s="2" t="str">
        <f t="shared" si="1"/>
        <v/>
      </c>
      <c r="Q41" s="2" t="str">
        <f t="shared" si="2"/>
        <v/>
      </c>
      <c r="R41" s="3" t="str">
        <f t="shared" si="3"/>
        <v/>
      </c>
      <c r="S41" s="3" t="str">
        <f t="shared" si="4"/>
        <v/>
      </c>
      <c r="T41" s="2" t="str">
        <f t="shared" si="12"/>
        <v/>
      </c>
    </row>
    <row r="42" spans="1:20" ht="18" customHeight="1" x14ac:dyDescent="0.3">
      <c r="A42" s="16" t="str">
        <f t="shared" si="0"/>
        <v/>
      </c>
      <c r="E42" s="249" t="str">
        <f>IF(D42="","",SUMIFS(Detalle_Mes!H:H,Detalle_Mes!C:C,Corte_Periodo!D42,Detalle_Mes!B:B,Corte_Periodo!B42))</f>
        <v/>
      </c>
      <c r="F42" s="250" t="str">
        <f>IFERROR(IF(D42="","",VLOOKUP(A42,Tbl_ValoresAdjudicados[],8,FALSE)),0)</f>
        <v/>
      </c>
      <c r="G42" s="250" t="str">
        <f t="shared" si="5"/>
        <v/>
      </c>
      <c r="H42" s="43" t="str">
        <f>IFERROR(IF(D42="","",VLOOKUP(A42,Tbl_ValoresAdjudicados[],10,FALSE)),0)</f>
        <v/>
      </c>
      <c r="I42" s="43" t="str">
        <f t="shared" si="6"/>
        <v/>
      </c>
      <c r="K42" s="2" t="str">
        <f t="shared" si="7"/>
        <v/>
      </c>
      <c r="L42" s="2" t="str">
        <f t="shared" si="8"/>
        <v/>
      </c>
      <c r="M42" s="251" t="str">
        <f t="shared" si="9"/>
        <v/>
      </c>
      <c r="N42" s="2" t="str">
        <f t="shared" si="10"/>
        <v/>
      </c>
      <c r="O42" s="2" t="str">
        <f t="shared" si="11"/>
        <v/>
      </c>
      <c r="P42" s="2" t="str">
        <f t="shared" si="1"/>
        <v/>
      </c>
      <c r="Q42" s="2" t="str">
        <f t="shared" si="2"/>
        <v/>
      </c>
      <c r="R42" s="3" t="str">
        <f t="shared" si="3"/>
        <v/>
      </c>
      <c r="S42" s="3" t="str">
        <f t="shared" si="4"/>
        <v/>
      </c>
      <c r="T42" s="2" t="str">
        <f t="shared" si="12"/>
        <v/>
      </c>
    </row>
    <row r="43" spans="1:20" ht="18" customHeight="1" x14ac:dyDescent="0.3">
      <c r="A43" s="16" t="str">
        <f t="shared" si="0"/>
        <v/>
      </c>
      <c r="E43" s="249" t="str">
        <f>IF(D43="","",SUMIFS(Detalle_Mes!H:H,Detalle_Mes!C:C,Corte_Periodo!D43,Detalle_Mes!B:B,Corte_Periodo!B43))</f>
        <v/>
      </c>
      <c r="F43" s="250" t="str">
        <f>IFERROR(IF(D43="","",VLOOKUP(A43,Tbl_ValoresAdjudicados[],8,FALSE)),0)</f>
        <v/>
      </c>
      <c r="G43" s="250" t="str">
        <f t="shared" si="5"/>
        <v/>
      </c>
      <c r="H43" s="43" t="str">
        <f>IFERROR(IF(D43="","",VLOOKUP(A43,Tbl_ValoresAdjudicados[],10,FALSE)),0)</f>
        <v/>
      </c>
      <c r="I43" s="43" t="str">
        <f t="shared" si="6"/>
        <v/>
      </c>
      <c r="K43" s="2" t="str">
        <f t="shared" si="7"/>
        <v/>
      </c>
      <c r="L43" s="2" t="str">
        <f t="shared" si="8"/>
        <v/>
      </c>
      <c r="M43" s="251" t="str">
        <f t="shared" si="9"/>
        <v/>
      </c>
      <c r="N43" s="2" t="str">
        <f t="shared" si="10"/>
        <v/>
      </c>
      <c r="O43" s="2" t="str">
        <f t="shared" si="11"/>
        <v/>
      </c>
      <c r="P43" s="2" t="str">
        <f t="shared" si="1"/>
        <v/>
      </c>
      <c r="Q43" s="2" t="str">
        <f t="shared" si="2"/>
        <v/>
      </c>
      <c r="R43" s="3" t="str">
        <f t="shared" si="3"/>
        <v/>
      </c>
      <c r="S43" s="3" t="str">
        <f t="shared" si="4"/>
        <v/>
      </c>
      <c r="T43" s="2" t="str">
        <f t="shared" si="12"/>
        <v/>
      </c>
    </row>
    <row r="44" spans="1:20" ht="18" customHeight="1" x14ac:dyDescent="0.3">
      <c r="A44" s="16" t="str">
        <f t="shared" si="0"/>
        <v/>
      </c>
      <c r="E44" s="249" t="str">
        <f>IF(D44="","",SUMIFS(Detalle_Mes!H:H,Detalle_Mes!C:C,Corte_Periodo!D44,Detalle_Mes!B:B,Corte_Periodo!B44))</f>
        <v/>
      </c>
      <c r="F44" s="250" t="str">
        <f>IFERROR(IF(D44="","",VLOOKUP(A44,Tbl_ValoresAdjudicados[],8,FALSE)),0)</f>
        <v/>
      </c>
      <c r="G44" s="250" t="str">
        <f t="shared" si="5"/>
        <v/>
      </c>
      <c r="H44" s="43" t="str">
        <f>IFERROR(IF(D44="","",VLOOKUP(A44,Tbl_ValoresAdjudicados[],10,FALSE)),0)</f>
        <v/>
      </c>
      <c r="I44" s="43" t="str">
        <f t="shared" si="6"/>
        <v/>
      </c>
      <c r="K44" s="2" t="str">
        <f t="shared" si="7"/>
        <v/>
      </c>
      <c r="L44" s="2" t="str">
        <f t="shared" si="8"/>
        <v/>
      </c>
      <c r="M44" s="251" t="str">
        <f t="shared" si="9"/>
        <v/>
      </c>
      <c r="N44" s="2" t="str">
        <f t="shared" si="10"/>
        <v/>
      </c>
      <c r="O44" s="2" t="str">
        <f t="shared" si="11"/>
        <v/>
      </c>
      <c r="P44" s="2" t="str">
        <f t="shared" si="1"/>
        <v/>
      </c>
      <c r="Q44" s="2" t="str">
        <f t="shared" si="2"/>
        <v/>
      </c>
      <c r="R44" s="3" t="str">
        <f t="shared" si="3"/>
        <v/>
      </c>
      <c r="S44" s="3" t="str">
        <f t="shared" si="4"/>
        <v/>
      </c>
      <c r="T44" s="2" t="str">
        <f t="shared" si="12"/>
        <v/>
      </c>
    </row>
    <row r="45" spans="1:20" ht="18" customHeight="1" x14ac:dyDescent="0.3">
      <c r="A45" s="16" t="str">
        <f t="shared" si="0"/>
        <v/>
      </c>
      <c r="E45" s="249" t="str">
        <f>IF(D45="","",SUMIFS(Detalle_Mes!H:H,Detalle_Mes!C:C,Corte_Periodo!D45,Detalle_Mes!B:B,Corte_Periodo!B45))</f>
        <v/>
      </c>
      <c r="F45" s="250" t="str">
        <f>IFERROR(IF(D45="","",VLOOKUP(A45,Tbl_ValoresAdjudicados[],8,FALSE)),0)</f>
        <v/>
      </c>
      <c r="G45" s="250" t="str">
        <f t="shared" si="5"/>
        <v/>
      </c>
      <c r="H45" s="43" t="str">
        <f>IFERROR(IF(D45="","",VLOOKUP(A45,Tbl_ValoresAdjudicados[],10,FALSE)),0)</f>
        <v/>
      </c>
      <c r="I45" s="43" t="str">
        <f t="shared" si="6"/>
        <v/>
      </c>
      <c r="K45" s="2" t="str">
        <f t="shared" si="7"/>
        <v/>
      </c>
      <c r="L45" s="2" t="str">
        <f t="shared" si="8"/>
        <v/>
      </c>
      <c r="M45" s="251" t="str">
        <f t="shared" si="9"/>
        <v/>
      </c>
      <c r="N45" s="2" t="str">
        <f t="shared" si="10"/>
        <v/>
      </c>
      <c r="O45" s="2" t="str">
        <f t="shared" si="11"/>
        <v/>
      </c>
      <c r="P45" s="2" t="str">
        <f t="shared" si="1"/>
        <v/>
      </c>
      <c r="Q45" s="2" t="str">
        <f t="shared" si="2"/>
        <v/>
      </c>
      <c r="R45" s="3" t="str">
        <f t="shared" si="3"/>
        <v/>
      </c>
      <c r="S45" s="3" t="str">
        <f t="shared" si="4"/>
        <v/>
      </c>
      <c r="T45" s="2" t="str">
        <f t="shared" si="12"/>
        <v/>
      </c>
    </row>
    <row r="46" spans="1:20" ht="18" customHeight="1" x14ac:dyDescent="0.3">
      <c r="A46" s="16" t="str">
        <f t="shared" si="0"/>
        <v/>
      </c>
      <c r="E46" s="249" t="str">
        <f>IF(D46="","",SUMIFS(Detalle_Mes!H:H,Detalle_Mes!C:C,Corte_Periodo!D46,Detalle_Mes!B:B,Corte_Periodo!B46))</f>
        <v/>
      </c>
      <c r="F46" s="43" t="str">
        <f>IFERROR(IF(D46="","",VLOOKUP(A46,Tbl_ValoresAdjudicados[],8,FALSE)),0)</f>
        <v/>
      </c>
      <c r="G46" s="250" t="str">
        <f t="shared" si="5"/>
        <v/>
      </c>
      <c r="H46" s="43" t="str">
        <f>IFERROR(IF(D46="","",VLOOKUP(A46,Tbl_ValoresAdjudicados[],10,FALSE)),0)</f>
        <v/>
      </c>
      <c r="I46" s="43" t="str">
        <f t="shared" si="6"/>
        <v/>
      </c>
      <c r="K46" s="2" t="str">
        <f t="shared" si="7"/>
        <v/>
      </c>
      <c r="L46" s="2" t="str">
        <f t="shared" si="8"/>
        <v/>
      </c>
      <c r="M46" s="251" t="str">
        <f t="shared" si="9"/>
        <v/>
      </c>
      <c r="N46" s="2" t="str">
        <f t="shared" si="10"/>
        <v/>
      </c>
      <c r="O46" s="2" t="str">
        <f t="shared" si="11"/>
        <v/>
      </c>
      <c r="P46" s="2" t="str">
        <f t="shared" si="1"/>
        <v/>
      </c>
      <c r="Q46" s="2" t="str">
        <f t="shared" si="2"/>
        <v/>
      </c>
      <c r="R46" s="3" t="str">
        <f t="shared" si="3"/>
        <v/>
      </c>
      <c r="S46" s="3" t="str">
        <f t="shared" si="4"/>
        <v/>
      </c>
      <c r="T46" s="2" t="str">
        <f t="shared" si="12"/>
        <v/>
      </c>
    </row>
    <row r="47" spans="1:20" ht="18" customHeight="1" x14ac:dyDescent="0.3">
      <c r="A47" s="16" t="str">
        <f t="shared" si="0"/>
        <v/>
      </c>
      <c r="E47" s="249" t="str">
        <f>IF(D47="","",SUMIFS(Detalle_Mes!H:H,Detalle_Mes!C:C,Corte_Periodo!D47,Detalle_Mes!B:B,Corte_Periodo!B47))</f>
        <v/>
      </c>
      <c r="F47" s="43" t="str">
        <f>IFERROR(IF(D47="","",VLOOKUP(A47,Tbl_ValoresAdjudicados[],8,FALSE)),0)</f>
        <v/>
      </c>
      <c r="G47" s="250" t="str">
        <f t="shared" si="5"/>
        <v/>
      </c>
      <c r="H47" s="43" t="str">
        <f>IFERROR(IF(D47="","",VLOOKUP(A47,Tbl_ValoresAdjudicados[],10,FALSE)),0)</f>
        <v/>
      </c>
      <c r="I47" s="43" t="str">
        <f t="shared" si="6"/>
        <v/>
      </c>
      <c r="K47" s="2" t="str">
        <f t="shared" si="7"/>
        <v/>
      </c>
      <c r="L47" s="2" t="str">
        <f t="shared" si="8"/>
        <v/>
      </c>
      <c r="M47" s="251" t="str">
        <f t="shared" si="9"/>
        <v/>
      </c>
      <c r="N47" s="2" t="str">
        <f t="shared" si="10"/>
        <v/>
      </c>
      <c r="O47" s="2" t="str">
        <f t="shared" si="11"/>
        <v/>
      </c>
      <c r="P47" s="2" t="str">
        <f t="shared" si="1"/>
        <v/>
      </c>
      <c r="Q47" s="2" t="str">
        <f t="shared" si="2"/>
        <v/>
      </c>
      <c r="R47" s="3" t="str">
        <f t="shared" si="3"/>
        <v/>
      </c>
      <c r="S47" s="3" t="str">
        <f t="shared" si="4"/>
        <v/>
      </c>
      <c r="T47" s="2" t="str">
        <f t="shared" si="12"/>
        <v/>
      </c>
    </row>
    <row r="48" spans="1:20" ht="18" customHeight="1" x14ac:dyDescent="0.3">
      <c r="A48" s="16" t="str">
        <f t="shared" ref="A48:A79" si="13">IF(D48="","",$D$9&amp;C48&amp;B48)</f>
        <v/>
      </c>
      <c r="E48" s="249" t="str">
        <f>IF(D48="","",SUMIFS(Detalle_Mes!H:H,Detalle_Mes!C:C,Corte_Periodo!D48,Detalle_Mes!B:B,Corte_Periodo!B48))</f>
        <v/>
      </c>
      <c r="F48" s="43" t="str">
        <f>IFERROR(IF(D48="","",VLOOKUP(A48,Tbl_ValoresAdjudicados[],8,FALSE)),0)</f>
        <v/>
      </c>
      <c r="G48" s="250" t="str">
        <f t="shared" si="5"/>
        <v/>
      </c>
      <c r="H48" s="43" t="str">
        <f>IFERROR(IF(D48="","",VLOOKUP(A48,Tbl_ValoresAdjudicados[],10,FALSE)),0)</f>
        <v/>
      </c>
      <c r="I48" s="43" t="str">
        <f t="shared" si="6"/>
        <v/>
      </c>
      <c r="K48" s="2" t="str">
        <f t="shared" si="7"/>
        <v/>
      </c>
      <c r="L48" s="2" t="str">
        <f t="shared" si="8"/>
        <v/>
      </c>
      <c r="M48" s="251" t="str">
        <f t="shared" si="9"/>
        <v/>
      </c>
      <c r="N48" s="2" t="str">
        <f t="shared" si="10"/>
        <v/>
      </c>
      <c r="O48" s="2" t="str">
        <f t="shared" si="11"/>
        <v/>
      </c>
      <c r="P48" s="2" t="str">
        <f t="shared" ref="P48:P79" si="14">IF($B48="","",C48)</f>
        <v/>
      </c>
      <c r="Q48" s="2" t="str">
        <f t="shared" ref="Q48:Q79" si="15">IF($B48="","",E48)</f>
        <v/>
      </c>
      <c r="R48" s="3" t="str">
        <f t="shared" ref="R48:R79" si="16">IF($B48="","",H48)</f>
        <v/>
      </c>
      <c r="S48" s="3" t="str">
        <f t="shared" ref="S48:S79" si="17">IF($B48="","",F48)</f>
        <v/>
      </c>
      <c r="T48" s="2" t="str">
        <f t="shared" si="12"/>
        <v/>
      </c>
    </row>
    <row r="49" spans="1:20" ht="18" customHeight="1" x14ac:dyDescent="0.3">
      <c r="A49" s="16" t="str">
        <f t="shared" si="13"/>
        <v/>
      </c>
      <c r="E49" s="249" t="str">
        <f>IF(D49="","",SUMIFS(Detalle_Mes!H:H,Detalle_Mes!C:C,Corte_Periodo!D49,Detalle_Mes!B:B,Corte_Periodo!B49))</f>
        <v/>
      </c>
      <c r="F49" s="43" t="str">
        <f>IFERROR(IF(D49="","",VLOOKUP(A49,Tbl_ValoresAdjudicados[],8,FALSE)),0)</f>
        <v/>
      </c>
      <c r="G49" s="250" t="str">
        <f t="shared" si="5"/>
        <v/>
      </c>
      <c r="H49" s="43" t="str">
        <f>IFERROR(IF(D49="","",VLOOKUP(A49,Tbl_ValoresAdjudicados[],10,FALSE)),0)</f>
        <v/>
      </c>
      <c r="I49" s="43" t="str">
        <f t="shared" si="6"/>
        <v/>
      </c>
      <c r="K49" s="2" t="str">
        <f t="shared" si="7"/>
        <v/>
      </c>
      <c r="L49" s="2" t="str">
        <f t="shared" si="8"/>
        <v/>
      </c>
      <c r="M49" s="251" t="str">
        <f t="shared" si="9"/>
        <v/>
      </c>
      <c r="N49" s="2" t="str">
        <f t="shared" si="10"/>
        <v/>
      </c>
      <c r="O49" s="2" t="str">
        <f t="shared" si="11"/>
        <v/>
      </c>
      <c r="P49" s="2" t="str">
        <f t="shared" si="14"/>
        <v/>
      </c>
      <c r="Q49" s="2" t="str">
        <f t="shared" si="15"/>
        <v/>
      </c>
      <c r="R49" s="3" t="str">
        <f t="shared" si="16"/>
        <v/>
      </c>
      <c r="S49" s="3" t="str">
        <f t="shared" si="17"/>
        <v/>
      </c>
      <c r="T49" s="2" t="str">
        <f t="shared" si="12"/>
        <v/>
      </c>
    </row>
    <row r="50" spans="1:20" ht="18" customHeight="1" x14ac:dyDescent="0.3">
      <c r="A50" s="16" t="str">
        <f t="shared" si="13"/>
        <v/>
      </c>
      <c r="E50" s="249" t="str">
        <f>IF(D50="","",SUMIFS(Detalle_Mes!H:H,Detalle_Mes!C:C,Corte_Periodo!D50,Detalle_Mes!B:B,Corte_Periodo!B50))</f>
        <v/>
      </c>
      <c r="F50" s="43" t="str">
        <f>IFERROR(IF(D50="","",VLOOKUP(A50,Tbl_ValoresAdjudicados[],8,FALSE)),0)</f>
        <v/>
      </c>
      <c r="G50" s="250" t="str">
        <f t="shared" si="5"/>
        <v/>
      </c>
      <c r="H50" s="43" t="str">
        <f>IFERROR(IF(D50="","",VLOOKUP(A50,Tbl_ValoresAdjudicados[],10,FALSE)),0)</f>
        <v/>
      </c>
      <c r="I50" s="43" t="str">
        <f t="shared" si="6"/>
        <v/>
      </c>
      <c r="K50" s="2" t="str">
        <f t="shared" si="7"/>
        <v/>
      </c>
      <c r="L50" s="2" t="str">
        <f t="shared" si="8"/>
        <v/>
      </c>
      <c r="M50" s="251" t="str">
        <f t="shared" si="9"/>
        <v/>
      </c>
      <c r="N50" s="2" t="str">
        <f t="shared" si="10"/>
        <v/>
      </c>
      <c r="O50" s="2" t="str">
        <f t="shared" si="11"/>
        <v/>
      </c>
      <c r="P50" s="2" t="str">
        <f t="shared" si="14"/>
        <v/>
      </c>
      <c r="Q50" s="2" t="str">
        <f t="shared" si="15"/>
        <v/>
      </c>
      <c r="R50" s="3" t="str">
        <f t="shared" si="16"/>
        <v/>
      </c>
      <c r="S50" s="3" t="str">
        <f t="shared" si="17"/>
        <v/>
      </c>
      <c r="T50" s="2" t="str">
        <f t="shared" si="12"/>
        <v/>
      </c>
    </row>
    <row r="51" spans="1:20" ht="18" customHeight="1" x14ac:dyDescent="0.3">
      <c r="A51" s="16" t="str">
        <f t="shared" si="13"/>
        <v/>
      </c>
      <c r="E51" s="249" t="str">
        <f>IF(D51="","",SUMIFS(Detalle_Mes!H:H,Detalle_Mes!C:C,Corte_Periodo!D51,Detalle_Mes!B:B,Corte_Periodo!B51))</f>
        <v/>
      </c>
      <c r="F51" s="43" t="str">
        <f>IFERROR(IF(D51="","",VLOOKUP(A51,Tbl_ValoresAdjudicados[],8,FALSE)),0)</f>
        <v/>
      </c>
      <c r="G51" s="250" t="str">
        <f t="shared" si="5"/>
        <v/>
      </c>
      <c r="H51" s="43" t="str">
        <f>IFERROR(IF(D51="","",VLOOKUP(A51,Tbl_ValoresAdjudicados[],10,FALSE)),0)</f>
        <v/>
      </c>
      <c r="I51" s="43" t="str">
        <f t="shared" si="6"/>
        <v/>
      </c>
      <c r="K51" s="2" t="str">
        <f t="shared" si="7"/>
        <v/>
      </c>
      <c r="L51" s="2" t="str">
        <f t="shared" si="8"/>
        <v/>
      </c>
      <c r="M51" s="251" t="str">
        <f t="shared" si="9"/>
        <v/>
      </c>
      <c r="N51" s="2" t="str">
        <f t="shared" si="10"/>
        <v/>
      </c>
      <c r="O51" s="2" t="str">
        <f t="shared" si="11"/>
        <v/>
      </c>
      <c r="P51" s="2" t="str">
        <f t="shared" si="14"/>
        <v/>
      </c>
      <c r="Q51" s="2" t="str">
        <f t="shared" si="15"/>
        <v/>
      </c>
      <c r="R51" s="3" t="str">
        <f t="shared" si="16"/>
        <v/>
      </c>
      <c r="S51" s="3" t="str">
        <f t="shared" si="17"/>
        <v/>
      </c>
      <c r="T51" s="2" t="str">
        <f t="shared" si="12"/>
        <v/>
      </c>
    </row>
    <row r="52" spans="1:20" ht="18" customHeight="1" x14ac:dyDescent="0.3">
      <c r="A52" s="16" t="str">
        <f t="shared" si="13"/>
        <v/>
      </c>
      <c r="E52" s="249" t="str">
        <f>IF(D52="","",SUMIFS(Detalle_Mes!H:H,Detalle_Mes!C:C,Corte_Periodo!D52,Detalle_Mes!B:B,Corte_Periodo!B52))</f>
        <v/>
      </c>
      <c r="F52" s="43" t="str">
        <f>IFERROR(IF(D52="","",VLOOKUP(A52,Tbl_ValoresAdjudicados[],8,FALSE)),0)</f>
        <v/>
      </c>
      <c r="G52" s="250" t="str">
        <f t="shared" si="5"/>
        <v/>
      </c>
      <c r="H52" s="43" t="str">
        <f>IFERROR(IF(D52="","",VLOOKUP(A52,Tbl_ValoresAdjudicados[],10,FALSE)),0)</f>
        <v/>
      </c>
      <c r="I52" s="43" t="str">
        <f t="shared" si="6"/>
        <v/>
      </c>
      <c r="K52" s="2" t="str">
        <f t="shared" si="7"/>
        <v/>
      </c>
      <c r="L52" s="2" t="str">
        <f t="shared" si="8"/>
        <v/>
      </c>
      <c r="M52" s="251" t="str">
        <f t="shared" si="9"/>
        <v/>
      </c>
      <c r="N52" s="2" t="str">
        <f t="shared" si="10"/>
        <v/>
      </c>
      <c r="O52" s="2" t="str">
        <f t="shared" si="11"/>
        <v/>
      </c>
      <c r="P52" s="2" t="str">
        <f t="shared" si="14"/>
        <v/>
      </c>
      <c r="Q52" s="2" t="str">
        <f t="shared" si="15"/>
        <v/>
      </c>
      <c r="R52" s="3" t="str">
        <f t="shared" si="16"/>
        <v/>
      </c>
      <c r="S52" s="3" t="str">
        <f t="shared" si="17"/>
        <v/>
      </c>
      <c r="T52" s="2" t="str">
        <f t="shared" si="12"/>
        <v/>
      </c>
    </row>
    <row r="53" spans="1:20" ht="18" customHeight="1" x14ac:dyDescent="0.3">
      <c r="A53" s="16" t="str">
        <f t="shared" si="13"/>
        <v/>
      </c>
      <c r="E53" s="249" t="str">
        <f>IF(D53="","",SUMIFS(Detalle_Mes!H:H,Detalle_Mes!C:C,Corte_Periodo!D53,Detalle_Mes!B:B,Corte_Periodo!B53))</f>
        <v/>
      </c>
      <c r="F53" s="43" t="str">
        <f>IFERROR(IF(D53="","",VLOOKUP(A53,Tbl_ValoresAdjudicados[],8,FALSE)),0)</f>
        <v/>
      </c>
      <c r="G53" s="250" t="str">
        <f t="shared" si="5"/>
        <v/>
      </c>
      <c r="H53" s="43" t="str">
        <f>IFERROR(IF(D53="","",VLOOKUP(A53,Tbl_ValoresAdjudicados[],10,FALSE)),0)</f>
        <v/>
      </c>
      <c r="I53" s="43" t="str">
        <f t="shared" si="6"/>
        <v/>
      </c>
      <c r="K53" s="2" t="str">
        <f t="shared" si="7"/>
        <v/>
      </c>
      <c r="L53" s="2" t="str">
        <f t="shared" si="8"/>
        <v/>
      </c>
      <c r="M53" s="251" t="str">
        <f t="shared" si="9"/>
        <v/>
      </c>
      <c r="N53" s="2" t="str">
        <f t="shared" si="10"/>
        <v/>
      </c>
      <c r="O53" s="2" t="str">
        <f t="shared" si="11"/>
        <v/>
      </c>
      <c r="P53" s="2" t="str">
        <f t="shared" si="14"/>
        <v/>
      </c>
      <c r="Q53" s="2" t="str">
        <f t="shared" si="15"/>
        <v/>
      </c>
      <c r="R53" s="3" t="str">
        <f t="shared" si="16"/>
        <v/>
      </c>
      <c r="S53" s="3" t="str">
        <f t="shared" si="17"/>
        <v/>
      </c>
      <c r="T53" s="2" t="str">
        <f t="shared" si="12"/>
        <v/>
      </c>
    </row>
    <row r="54" spans="1:20" ht="18" customHeight="1" x14ac:dyDescent="0.3">
      <c r="A54" s="16" t="str">
        <f t="shared" si="13"/>
        <v/>
      </c>
      <c r="E54" s="249" t="str">
        <f>IF(D54="","",SUMIFS(Detalle_Mes!H:H,Detalle_Mes!C:C,Corte_Periodo!D54,Detalle_Mes!B:B,Corte_Periodo!B54))</f>
        <v/>
      </c>
      <c r="F54" s="43" t="str">
        <f>IFERROR(IF(D54="","",VLOOKUP(A54,Tbl_ValoresAdjudicados[],8,FALSE)),0)</f>
        <v/>
      </c>
      <c r="G54" s="250" t="str">
        <f t="shared" si="5"/>
        <v/>
      </c>
      <c r="H54" s="43" t="str">
        <f>IFERROR(IF(D54="","",VLOOKUP(A54,Tbl_ValoresAdjudicados[],10,FALSE)),0)</f>
        <v/>
      </c>
      <c r="I54" s="43" t="str">
        <f t="shared" si="6"/>
        <v/>
      </c>
      <c r="K54" s="2" t="str">
        <f t="shared" si="7"/>
        <v/>
      </c>
      <c r="L54" s="2" t="str">
        <f t="shared" si="8"/>
        <v/>
      </c>
      <c r="M54" s="251" t="str">
        <f t="shared" si="9"/>
        <v/>
      </c>
      <c r="N54" s="2" t="str">
        <f t="shared" si="10"/>
        <v/>
      </c>
      <c r="O54" s="2" t="str">
        <f t="shared" si="11"/>
        <v/>
      </c>
      <c r="P54" s="2" t="str">
        <f t="shared" si="14"/>
        <v/>
      </c>
      <c r="Q54" s="2" t="str">
        <f t="shared" si="15"/>
        <v/>
      </c>
      <c r="R54" s="3" t="str">
        <f t="shared" si="16"/>
        <v/>
      </c>
      <c r="S54" s="3" t="str">
        <f t="shared" si="17"/>
        <v/>
      </c>
      <c r="T54" s="2" t="str">
        <f t="shared" si="12"/>
        <v/>
      </c>
    </row>
    <row r="55" spans="1:20" ht="18" customHeight="1" x14ac:dyDescent="0.3">
      <c r="A55" s="16" t="str">
        <f t="shared" si="13"/>
        <v/>
      </c>
      <c r="E55" s="249" t="str">
        <f>IF(D55="","",SUMIFS(Detalle_Mes!H:H,Detalle_Mes!C:C,Corte_Periodo!D55,Detalle_Mes!B:B,Corte_Periodo!B55))</f>
        <v/>
      </c>
      <c r="F55" s="43" t="str">
        <f>IFERROR(IF(D55="","",VLOOKUP(A55,Tbl_ValoresAdjudicados[],8,FALSE)),0)</f>
        <v/>
      </c>
      <c r="G55" s="250" t="str">
        <f t="shared" si="5"/>
        <v/>
      </c>
      <c r="H55" s="43" t="str">
        <f>IFERROR(IF(D55="","",VLOOKUP(A55,Tbl_ValoresAdjudicados[],10,FALSE)),0)</f>
        <v/>
      </c>
      <c r="I55" s="43" t="str">
        <f t="shared" si="6"/>
        <v/>
      </c>
      <c r="K55" s="2" t="str">
        <f t="shared" si="7"/>
        <v/>
      </c>
      <c r="L55" s="2" t="str">
        <f t="shared" si="8"/>
        <v/>
      </c>
      <c r="M55" s="251" t="str">
        <f t="shared" si="9"/>
        <v/>
      </c>
      <c r="N55" s="2" t="str">
        <f t="shared" si="10"/>
        <v/>
      </c>
      <c r="O55" s="2" t="str">
        <f t="shared" si="11"/>
        <v/>
      </c>
      <c r="P55" s="2" t="str">
        <f t="shared" si="14"/>
        <v/>
      </c>
      <c r="Q55" s="2" t="str">
        <f t="shared" si="15"/>
        <v/>
      </c>
      <c r="R55" s="3" t="str">
        <f t="shared" si="16"/>
        <v/>
      </c>
      <c r="S55" s="3" t="str">
        <f t="shared" si="17"/>
        <v/>
      </c>
      <c r="T55" s="2" t="str">
        <f t="shared" si="12"/>
        <v/>
      </c>
    </row>
    <row r="56" spans="1:20" ht="18" customHeight="1" x14ac:dyDescent="0.3">
      <c r="A56" s="16" t="str">
        <f t="shared" si="13"/>
        <v/>
      </c>
      <c r="E56" s="249" t="str">
        <f>IF(D56="","",SUMIFS(Detalle_Mes!H:H,Detalle_Mes!C:C,Corte_Periodo!D56,Detalle_Mes!B:B,Corte_Periodo!B56))</f>
        <v/>
      </c>
      <c r="F56" s="43" t="str">
        <f>IFERROR(IF(D56="","",VLOOKUP(A56,Tbl_ValoresAdjudicados[],8,FALSE)),0)</f>
        <v/>
      </c>
      <c r="G56" s="250" t="str">
        <f t="shared" si="5"/>
        <v/>
      </c>
      <c r="H56" s="43" t="str">
        <f>IFERROR(IF(D56="","",VLOOKUP(A56,Tbl_ValoresAdjudicados[],10,FALSE)),0)</f>
        <v/>
      </c>
      <c r="I56" s="43" t="str">
        <f t="shared" si="6"/>
        <v/>
      </c>
      <c r="K56" s="2" t="str">
        <f t="shared" si="7"/>
        <v/>
      </c>
      <c r="L56" s="2" t="str">
        <f t="shared" si="8"/>
        <v/>
      </c>
      <c r="M56" s="251" t="str">
        <f t="shared" si="9"/>
        <v/>
      </c>
      <c r="N56" s="2" t="str">
        <f t="shared" si="10"/>
        <v/>
      </c>
      <c r="O56" s="2" t="str">
        <f t="shared" si="11"/>
        <v/>
      </c>
      <c r="P56" s="2" t="str">
        <f t="shared" si="14"/>
        <v/>
      </c>
      <c r="Q56" s="2" t="str">
        <f t="shared" si="15"/>
        <v/>
      </c>
      <c r="R56" s="3" t="str">
        <f t="shared" si="16"/>
        <v/>
      </c>
      <c r="S56" s="3" t="str">
        <f t="shared" si="17"/>
        <v/>
      </c>
      <c r="T56" s="2" t="str">
        <f t="shared" si="12"/>
        <v/>
      </c>
    </row>
    <row r="57" spans="1:20" ht="18" customHeight="1" x14ac:dyDescent="0.3">
      <c r="A57" s="16" t="str">
        <f t="shared" si="13"/>
        <v/>
      </c>
      <c r="E57" s="249" t="str">
        <f>IF(D57="","",SUMIFS(Detalle_Mes!H:H,Detalle_Mes!C:C,Corte_Periodo!D57,Detalle_Mes!B:B,Corte_Periodo!B57))</f>
        <v/>
      </c>
      <c r="F57" s="43" t="str">
        <f>IFERROR(IF(D57="","",VLOOKUP(A57,Tbl_ValoresAdjudicados[],8,FALSE)),0)</f>
        <v/>
      </c>
      <c r="G57" s="250" t="str">
        <f t="shared" si="5"/>
        <v/>
      </c>
      <c r="H57" s="43" t="str">
        <f>IFERROR(IF(D57="","",VLOOKUP(A57,Tbl_ValoresAdjudicados[],10,FALSE)),0)</f>
        <v/>
      </c>
      <c r="I57" s="43" t="str">
        <f t="shared" si="6"/>
        <v/>
      </c>
      <c r="K57" s="2" t="str">
        <f t="shared" si="7"/>
        <v/>
      </c>
      <c r="L57" s="2" t="str">
        <f t="shared" si="8"/>
        <v/>
      </c>
      <c r="M57" s="251" t="str">
        <f t="shared" si="9"/>
        <v/>
      </c>
      <c r="N57" s="2" t="str">
        <f t="shared" si="10"/>
        <v/>
      </c>
      <c r="O57" s="2" t="str">
        <f t="shared" si="11"/>
        <v/>
      </c>
      <c r="P57" s="2" t="str">
        <f t="shared" si="14"/>
        <v/>
      </c>
      <c r="Q57" s="2" t="str">
        <f t="shared" si="15"/>
        <v/>
      </c>
      <c r="R57" s="3" t="str">
        <f t="shared" si="16"/>
        <v/>
      </c>
      <c r="S57" s="3" t="str">
        <f t="shared" si="17"/>
        <v/>
      </c>
      <c r="T57" s="2" t="str">
        <f t="shared" si="12"/>
        <v/>
      </c>
    </row>
    <row r="58" spans="1:20" ht="18" customHeight="1" x14ac:dyDescent="0.3">
      <c r="A58" s="16" t="str">
        <f t="shared" si="13"/>
        <v/>
      </c>
      <c r="E58" s="249" t="str">
        <f>IF(D58="","",SUMIFS(Detalle_Mes!H:H,Detalle_Mes!C:C,Corte_Periodo!D58,Detalle_Mes!B:B,Corte_Periodo!B58))</f>
        <v/>
      </c>
      <c r="F58" s="43" t="str">
        <f>IFERROR(IF(D58="","",VLOOKUP(A58,Tbl_ValoresAdjudicados[],8,FALSE)),0)</f>
        <v/>
      </c>
      <c r="G58" s="250" t="str">
        <f t="shared" si="5"/>
        <v/>
      </c>
      <c r="H58" s="43" t="str">
        <f>IFERROR(IF(D58="","",VLOOKUP(A58,Tbl_ValoresAdjudicados[],10,FALSE)),0)</f>
        <v/>
      </c>
      <c r="I58" s="43" t="str">
        <f t="shared" si="6"/>
        <v/>
      </c>
      <c r="K58" s="2" t="str">
        <f t="shared" si="7"/>
        <v/>
      </c>
      <c r="L58" s="2" t="str">
        <f t="shared" si="8"/>
        <v/>
      </c>
      <c r="M58" s="251" t="str">
        <f t="shared" si="9"/>
        <v/>
      </c>
      <c r="N58" s="2" t="str">
        <f t="shared" si="10"/>
        <v/>
      </c>
      <c r="O58" s="2" t="str">
        <f t="shared" si="11"/>
        <v/>
      </c>
      <c r="P58" s="2" t="str">
        <f t="shared" si="14"/>
        <v/>
      </c>
      <c r="Q58" s="2" t="str">
        <f t="shared" si="15"/>
        <v/>
      </c>
      <c r="R58" s="3" t="str">
        <f t="shared" si="16"/>
        <v/>
      </c>
      <c r="S58" s="3" t="str">
        <f t="shared" si="17"/>
        <v/>
      </c>
      <c r="T58" s="2" t="str">
        <f t="shared" si="12"/>
        <v/>
      </c>
    </row>
    <row r="59" spans="1:20" ht="18" customHeight="1" x14ac:dyDescent="0.3">
      <c r="A59" s="16" t="str">
        <f t="shared" si="13"/>
        <v/>
      </c>
      <c r="E59" s="249" t="str">
        <f>IF(D59="","",SUMIFS(Detalle_Mes!H:H,Detalle_Mes!C:C,Corte_Periodo!D59,Detalle_Mes!B:B,Corte_Periodo!B59))</f>
        <v/>
      </c>
      <c r="F59" s="43" t="str">
        <f>IFERROR(IF(D59="","",VLOOKUP(A59,Tbl_ValoresAdjudicados[],8,FALSE)),0)</f>
        <v/>
      </c>
      <c r="G59" s="250" t="str">
        <f t="shared" si="5"/>
        <v/>
      </c>
      <c r="H59" s="43" t="str">
        <f>IFERROR(IF(D59="","",VLOOKUP(A59,Tbl_ValoresAdjudicados[],10,FALSE)),0)</f>
        <v/>
      </c>
      <c r="I59" s="43" t="str">
        <f t="shared" si="6"/>
        <v/>
      </c>
      <c r="K59" s="2" t="str">
        <f t="shared" si="7"/>
        <v/>
      </c>
      <c r="L59" s="2" t="str">
        <f t="shared" si="8"/>
        <v/>
      </c>
      <c r="M59" s="251" t="str">
        <f t="shared" si="9"/>
        <v/>
      </c>
      <c r="N59" s="2" t="str">
        <f t="shared" si="10"/>
        <v/>
      </c>
      <c r="O59" s="2" t="str">
        <f t="shared" si="11"/>
        <v/>
      </c>
      <c r="P59" s="2" t="str">
        <f t="shared" si="14"/>
        <v/>
      </c>
      <c r="Q59" s="2" t="str">
        <f t="shared" si="15"/>
        <v/>
      </c>
      <c r="R59" s="3" t="str">
        <f t="shared" si="16"/>
        <v/>
      </c>
      <c r="S59" s="3" t="str">
        <f t="shared" si="17"/>
        <v/>
      </c>
      <c r="T59" s="2" t="str">
        <f t="shared" si="12"/>
        <v/>
      </c>
    </row>
    <row r="60" spans="1:20" ht="18" customHeight="1" x14ac:dyDescent="0.3">
      <c r="A60" s="16" t="str">
        <f t="shared" si="13"/>
        <v/>
      </c>
      <c r="E60" s="249" t="str">
        <f>IF(D60="","",SUMIFS(Detalle_Mes!H:H,Detalle_Mes!C:C,Corte_Periodo!D60,Detalle_Mes!B:B,Corte_Periodo!B60))</f>
        <v/>
      </c>
      <c r="F60" s="43" t="str">
        <f>IFERROR(IF(D60="","",VLOOKUP(A60,Tbl_ValoresAdjudicados[],8,FALSE)),0)</f>
        <v/>
      </c>
      <c r="G60" s="250" t="str">
        <f t="shared" si="5"/>
        <v/>
      </c>
      <c r="H60" s="43" t="str">
        <f>IFERROR(IF(D60="","",VLOOKUP(A60,Tbl_ValoresAdjudicados[],10,FALSE)),0)</f>
        <v/>
      </c>
      <c r="I60" s="43" t="str">
        <f t="shared" si="6"/>
        <v/>
      </c>
      <c r="K60" s="2" t="str">
        <f t="shared" si="7"/>
        <v/>
      </c>
      <c r="L60" s="2" t="str">
        <f t="shared" si="8"/>
        <v/>
      </c>
      <c r="M60" s="251" t="str">
        <f t="shared" si="9"/>
        <v/>
      </c>
      <c r="N60" s="2" t="str">
        <f t="shared" si="10"/>
        <v/>
      </c>
      <c r="O60" s="2" t="str">
        <f t="shared" si="11"/>
        <v/>
      </c>
      <c r="P60" s="2" t="str">
        <f t="shared" si="14"/>
        <v/>
      </c>
      <c r="Q60" s="2" t="str">
        <f t="shared" si="15"/>
        <v/>
      </c>
      <c r="R60" s="3" t="str">
        <f t="shared" si="16"/>
        <v/>
      </c>
      <c r="S60" s="3" t="str">
        <f t="shared" si="17"/>
        <v/>
      </c>
      <c r="T60" s="2" t="str">
        <f t="shared" si="12"/>
        <v/>
      </c>
    </row>
    <row r="61" spans="1:20" ht="18" customHeight="1" x14ac:dyDescent="0.3">
      <c r="A61" s="16" t="str">
        <f t="shared" si="13"/>
        <v/>
      </c>
      <c r="E61" s="249" t="str">
        <f>IF(D61="","",SUMIFS(Detalle_Mes!H:H,Detalle_Mes!C:C,Corte_Periodo!D61,Detalle_Mes!B:B,Corte_Periodo!B61))</f>
        <v/>
      </c>
      <c r="F61" s="43" t="str">
        <f>IFERROR(IF(D61="","",VLOOKUP(A61,Tbl_ValoresAdjudicados[],8,FALSE)),0)</f>
        <v/>
      </c>
      <c r="G61" s="250" t="str">
        <f t="shared" si="5"/>
        <v/>
      </c>
      <c r="H61" s="43" t="str">
        <f>IFERROR(IF(D61="","",VLOOKUP(A61,Tbl_ValoresAdjudicados[],10,FALSE)),0)</f>
        <v/>
      </c>
      <c r="I61" s="43" t="str">
        <f t="shared" si="6"/>
        <v/>
      </c>
      <c r="K61" s="2" t="str">
        <f t="shared" si="7"/>
        <v/>
      </c>
      <c r="L61" s="2" t="str">
        <f t="shared" si="8"/>
        <v/>
      </c>
      <c r="M61" s="251" t="str">
        <f t="shared" si="9"/>
        <v/>
      </c>
      <c r="N61" s="2" t="str">
        <f t="shared" si="10"/>
        <v/>
      </c>
      <c r="O61" s="2" t="str">
        <f t="shared" si="11"/>
        <v/>
      </c>
      <c r="P61" s="2" t="str">
        <f t="shared" si="14"/>
        <v/>
      </c>
      <c r="Q61" s="2" t="str">
        <f t="shared" si="15"/>
        <v/>
      </c>
      <c r="R61" s="3" t="str">
        <f t="shared" si="16"/>
        <v/>
      </c>
      <c r="S61" s="3" t="str">
        <f t="shared" si="17"/>
        <v/>
      </c>
      <c r="T61" s="2" t="str">
        <f t="shared" si="12"/>
        <v/>
      </c>
    </row>
    <row r="62" spans="1:20" ht="18" customHeight="1" x14ac:dyDescent="0.3">
      <c r="A62" s="16" t="str">
        <f t="shared" si="13"/>
        <v/>
      </c>
      <c r="E62" s="249" t="str">
        <f>IF(D62="","",SUMIFS(Detalle_Mes!H:H,Detalle_Mes!C:C,Corte_Periodo!D62,Detalle_Mes!B:B,Corte_Periodo!B62))</f>
        <v/>
      </c>
      <c r="F62" s="43" t="str">
        <f>IFERROR(IF(D62="","",VLOOKUP(A62,Tbl_ValoresAdjudicados[],8,FALSE)),0)</f>
        <v/>
      </c>
      <c r="G62" s="250" t="str">
        <f t="shared" si="5"/>
        <v/>
      </c>
      <c r="H62" s="43" t="str">
        <f>IFERROR(IF(D62="","",VLOOKUP(A62,Tbl_ValoresAdjudicados[],10,FALSE)),0)</f>
        <v/>
      </c>
      <c r="I62" s="43" t="str">
        <f t="shared" si="6"/>
        <v/>
      </c>
      <c r="K62" s="2" t="str">
        <f t="shared" si="7"/>
        <v/>
      </c>
      <c r="L62" s="2" t="str">
        <f t="shared" si="8"/>
        <v/>
      </c>
      <c r="M62" s="251" t="str">
        <f t="shared" si="9"/>
        <v/>
      </c>
      <c r="N62" s="2" t="str">
        <f t="shared" si="10"/>
        <v/>
      </c>
      <c r="O62" s="2" t="str">
        <f t="shared" si="11"/>
        <v/>
      </c>
      <c r="P62" s="2" t="str">
        <f t="shared" si="14"/>
        <v/>
      </c>
      <c r="Q62" s="2" t="str">
        <f t="shared" si="15"/>
        <v/>
      </c>
      <c r="R62" s="3" t="str">
        <f t="shared" si="16"/>
        <v/>
      </c>
      <c r="S62" s="3" t="str">
        <f t="shared" si="17"/>
        <v/>
      </c>
      <c r="T62" s="2" t="str">
        <f t="shared" si="12"/>
        <v/>
      </c>
    </row>
    <row r="63" spans="1:20" ht="18" customHeight="1" x14ac:dyDescent="0.3">
      <c r="A63" s="16" t="str">
        <f t="shared" si="13"/>
        <v/>
      </c>
      <c r="E63" s="249" t="str">
        <f>IF(D63="","",SUMIFS(Detalle_Mes!H:H,Detalle_Mes!C:C,Corte_Periodo!D63,Detalle_Mes!B:B,Corte_Periodo!B63))</f>
        <v/>
      </c>
      <c r="F63" s="43" t="str">
        <f>IFERROR(IF(D63="","",VLOOKUP(A63,Tbl_ValoresAdjudicados[],8,FALSE)),0)</f>
        <v/>
      </c>
      <c r="G63" s="250" t="str">
        <f t="shared" si="5"/>
        <v/>
      </c>
      <c r="H63" s="43" t="str">
        <f>IFERROR(IF(D63="","",VLOOKUP(A63,Tbl_ValoresAdjudicados[],10,FALSE)),0)</f>
        <v/>
      </c>
      <c r="I63" s="43" t="str">
        <f t="shared" si="6"/>
        <v/>
      </c>
      <c r="K63" s="2" t="str">
        <f t="shared" si="7"/>
        <v/>
      </c>
      <c r="L63" s="2" t="str">
        <f t="shared" si="8"/>
        <v/>
      </c>
      <c r="M63" s="251" t="str">
        <f t="shared" si="9"/>
        <v/>
      </c>
      <c r="N63" s="2" t="str">
        <f t="shared" si="10"/>
        <v/>
      </c>
      <c r="O63" s="2" t="str">
        <f t="shared" si="11"/>
        <v/>
      </c>
      <c r="P63" s="2" t="str">
        <f t="shared" si="14"/>
        <v/>
      </c>
      <c r="Q63" s="2" t="str">
        <f t="shared" si="15"/>
        <v/>
      </c>
      <c r="R63" s="3" t="str">
        <f t="shared" si="16"/>
        <v/>
      </c>
      <c r="S63" s="3" t="str">
        <f t="shared" si="17"/>
        <v/>
      </c>
      <c r="T63" s="2" t="str">
        <f t="shared" si="12"/>
        <v/>
      </c>
    </row>
    <row r="64" spans="1:20" ht="18" customHeight="1" x14ac:dyDescent="0.3">
      <c r="A64" s="16" t="str">
        <f t="shared" si="13"/>
        <v/>
      </c>
      <c r="E64" s="249" t="str">
        <f>IF(D64="","",SUMIFS(Detalle_Mes!H:H,Detalle_Mes!C:C,Corte_Periodo!D64,Detalle_Mes!B:B,Corte_Periodo!B64))</f>
        <v/>
      </c>
      <c r="F64" s="43" t="str">
        <f>IFERROR(IF(D64="","",VLOOKUP(A64,Tbl_ValoresAdjudicados[],8,FALSE)),0)</f>
        <v/>
      </c>
      <c r="G64" s="250" t="str">
        <f t="shared" si="5"/>
        <v/>
      </c>
      <c r="H64" s="43" t="str">
        <f>IFERROR(IF(D64="","",VLOOKUP(A64,Tbl_ValoresAdjudicados[],10,FALSE)),0)</f>
        <v/>
      </c>
      <c r="I64" s="43" t="str">
        <f t="shared" si="6"/>
        <v/>
      </c>
      <c r="K64" s="2" t="str">
        <f t="shared" si="7"/>
        <v/>
      </c>
      <c r="L64" s="2" t="str">
        <f t="shared" si="8"/>
        <v/>
      </c>
      <c r="M64" s="251" t="str">
        <f t="shared" si="9"/>
        <v/>
      </c>
      <c r="N64" s="2" t="str">
        <f t="shared" si="10"/>
        <v/>
      </c>
      <c r="O64" s="2" t="str">
        <f t="shared" si="11"/>
        <v/>
      </c>
      <c r="P64" s="2" t="str">
        <f t="shared" si="14"/>
        <v/>
      </c>
      <c r="Q64" s="2" t="str">
        <f t="shared" si="15"/>
        <v/>
      </c>
      <c r="R64" s="3" t="str">
        <f t="shared" si="16"/>
        <v/>
      </c>
      <c r="S64" s="3" t="str">
        <f t="shared" si="17"/>
        <v/>
      </c>
      <c r="T64" s="2" t="str">
        <f t="shared" si="12"/>
        <v/>
      </c>
    </row>
    <row r="65" spans="1:20" ht="18" customHeight="1" x14ac:dyDescent="0.3">
      <c r="A65" s="16" t="str">
        <f t="shared" si="13"/>
        <v/>
      </c>
      <c r="E65" s="249" t="str">
        <f>IF(D65="","",SUMIFS(Detalle_Mes!H:H,Detalle_Mes!C:C,Corte_Periodo!D65,Detalle_Mes!B:B,Corte_Periodo!B65))</f>
        <v/>
      </c>
      <c r="F65" s="43" t="str">
        <f>IFERROR(IF(D65="","",VLOOKUP(A65,Tbl_ValoresAdjudicados[],8,FALSE)),0)</f>
        <v/>
      </c>
      <c r="G65" s="250" t="str">
        <f t="shared" si="5"/>
        <v/>
      </c>
      <c r="H65" s="43" t="str">
        <f>IFERROR(IF(D65="","",VLOOKUP(A65,Tbl_ValoresAdjudicados[],10,FALSE)),0)</f>
        <v/>
      </c>
      <c r="I65" s="43" t="str">
        <f t="shared" si="6"/>
        <v/>
      </c>
      <c r="K65" s="2" t="str">
        <f t="shared" si="7"/>
        <v/>
      </c>
      <c r="L65" s="2" t="str">
        <f t="shared" si="8"/>
        <v/>
      </c>
      <c r="M65" s="251" t="str">
        <f t="shared" si="9"/>
        <v/>
      </c>
      <c r="N65" s="2" t="str">
        <f t="shared" si="10"/>
        <v/>
      </c>
      <c r="O65" s="2" t="str">
        <f t="shared" si="11"/>
        <v/>
      </c>
      <c r="P65" s="2" t="str">
        <f t="shared" si="14"/>
        <v/>
      </c>
      <c r="Q65" s="2" t="str">
        <f t="shared" si="15"/>
        <v/>
      </c>
      <c r="R65" s="3" t="str">
        <f t="shared" si="16"/>
        <v/>
      </c>
      <c r="S65" s="3" t="str">
        <f t="shared" si="17"/>
        <v/>
      </c>
      <c r="T65" s="2" t="str">
        <f t="shared" si="12"/>
        <v/>
      </c>
    </row>
    <row r="66" spans="1:20" ht="18" customHeight="1" x14ac:dyDescent="0.3">
      <c r="A66" s="16" t="str">
        <f t="shared" si="13"/>
        <v/>
      </c>
      <c r="E66" s="249" t="str">
        <f>IF(D66="","",SUMIFS(Detalle_Mes!H:H,Detalle_Mes!C:C,Corte_Periodo!D66,Detalle_Mes!B:B,Corte_Periodo!B66))</f>
        <v/>
      </c>
      <c r="F66" s="43" t="str">
        <f>IFERROR(IF(D66="","",VLOOKUP(A66,Tbl_ValoresAdjudicados[],8,FALSE)),0)</f>
        <v/>
      </c>
      <c r="G66" s="250" t="str">
        <f t="shared" si="5"/>
        <v/>
      </c>
      <c r="H66" s="43" t="str">
        <f>IFERROR(IF(D66="","",VLOOKUP(A66,Tbl_ValoresAdjudicados[],10,FALSE)),0)</f>
        <v/>
      </c>
      <c r="I66" s="43" t="str">
        <f t="shared" si="6"/>
        <v/>
      </c>
      <c r="K66" s="2" t="str">
        <f t="shared" si="7"/>
        <v/>
      </c>
      <c r="L66" s="2" t="str">
        <f t="shared" si="8"/>
        <v/>
      </c>
      <c r="M66" s="251" t="str">
        <f t="shared" si="9"/>
        <v/>
      </c>
      <c r="N66" s="2" t="str">
        <f t="shared" si="10"/>
        <v/>
      </c>
      <c r="O66" s="2" t="str">
        <f t="shared" si="11"/>
        <v/>
      </c>
      <c r="P66" s="2" t="str">
        <f t="shared" si="14"/>
        <v/>
      </c>
      <c r="Q66" s="2" t="str">
        <f t="shared" si="15"/>
        <v/>
      </c>
      <c r="R66" s="3" t="str">
        <f t="shared" si="16"/>
        <v/>
      </c>
      <c r="S66" s="3" t="str">
        <f t="shared" si="17"/>
        <v/>
      </c>
      <c r="T66" s="2" t="str">
        <f t="shared" si="12"/>
        <v/>
      </c>
    </row>
    <row r="67" spans="1:20" ht="18" customHeight="1" x14ac:dyDescent="0.3">
      <c r="A67" s="16" t="str">
        <f t="shared" si="13"/>
        <v/>
      </c>
      <c r="E67" s="249" t="str">
        <f>IF(D67="","",SUMIFS(Detalle_Mes!H:H,Detalle_Mes!C:C,Corte_Periodo!D67,Detalle_Mes!B:B,Corte_Periodo!B67))</f>
        <v/>
      </c>
      <c r="F67" s="43" t="str">
        <f>IFERROR(IF(D67="","",VLOOKUP(A67,Tbl_ValoresAdjudicados[],8,FALSE)),0)</f>
        <v/>
      </c>
      <c r="G67" s="250" t="str">
        <f t="shared" si="5"/>
        <v/>
      </c>
      <c r="H67" s="43" t="str">
        <f>IFERROR(IF(D67="","",VLOOKUP(A67,Tbl_ValoresAdjudicados[],10,FALSE)),0)</f>
        <v/>
      </c>
      <c r="I67" s="43" t="str">
        <f t="shared" si="6"/>
        <v/>
      </c>
      <c r="K67" s="2" t="str">
        <f t="shared" si="7"/>
        <v/>
      </c>
      <c r="L67" s="2" t="str">
        <f t="shared" si="8"/>
        <v/>
      </c>
      <c r="M67" s="251" t="str">
        <f t="shared" si="9"/>
        <v/>
      </c>
      <c r="N67" s="2" t="str">
        <f t="shared" si="10"/>
        <v/>
      </c>
      <c r="O67" s="2" t="str">
        <f t="shared" si="11"/>
        <v/>
      </c>
      <c r="P67" s="2" t="str">
        <f t="shared" si="14"/>
        <v/>
      </c>
      <c r="Q67" s="2" t="str">
        <f t="shared" si="15"/>
        <v/>
      </c>
      <c r="R67" s="3" t="str">
        <f t="shared" si="16"/>
        <v/>
      </c>
      <c r="S67" s="3" t="str">
        <f t="shared" si="17"/>
        <v/>
      </c>
      <c r="T67" s="2" t="str">
        <f t="shared" si="12"/>
        <v/>
      </c>
    </row>
    <row r="68" spans="1:20" ht="18" customHeight="1" x14ac:dyDescent="0.3">
      <c r="A68" s="16" t="str">
        <f t="shared" si="13"/>
        <v/>
      </c>
      <c r="E68" s="249" t="str">
        <f>IF(D68="","",SUMIFS(Detalle_Mes!H:H,Detalle_Mes!C:C,Corte_Periodo!D68,Detalle_Mes!B:B,Corte_Periodo!B68))</f>
        <v/>
      </c>
      <c r="F68" s="43" t="str">
        <f>IFERROR(IF(D68="","",VLOOKUP(A68,Tbl_ValoresAdjudicados[],8,FALSE)),0)</f>
        <v/>
      </c>
      <c r="G68" s="250" t="str">
        <f t="shared" si="5"/>
        <v/>
      </c>
      <c r="H68" s="43" t="str">
        <f>IFERROR(IF(D68="","",VLOOKUP(A68,Tbl_ValoresAdjudicados[],10,FALSE)),0)</f>
        <v/>
      </c>
      <c r="I68" s="43" t="str">
        <f t="shared" si="6"/>
        <v/>
      </c>
      <c r="K68" s="2" t="str">
        <f t="shared" si="7"/>
        <v/>
      </c>
      <c r="L68" s="2" t="str">
        <f t="shared" si="8"/>
        <v/>
      </c>
      <c r="M68" s="251" t="str">
        <f t="shared" si="9"/>
        <v/>
      </c>
      <c r="N68" s="2" t="str">
        <f t="shared" si="10"/>
        <v/>
      </c>
      <c r="O68" s="2" t="str">
        <f t="shared" si="11"/>
        <v/>
      </c>
      <c r="P68" s="2" t="str">
        <f t="shared" si="14"/>
        <v/>
      </c>
      <c r="Q68" s="2" t="str">
        <f t="shared" si="15"/>
        <v/>
      </c>
      <c r="R68" s="3" t="str">
        <f t="shared" si="16"/>
        <v/>
      </c>
      <c r="S68" s="3" t="str">
        <f t="shared" si="17"/>
        <v/>
      </c>
      <c r="T68" s="2" t="str">
        <f t="shared" si="12"/>
        <v/>
      </c>
    </row>
    <row r="69" spans="1:20" ht="18" customHeight="1" x14ac:dyDescent="0.3">
      <c r="A69" s="16" t="str">
        <f t="shared" si="13"/>
        <v/>
      </c>
      <c r="E69" s="249" t="str">
        <f>IF(D69="","",SUMIFS(Detalle_Mes!H:H,Detalle_Mes!C:C,Corte_Periodo!D69,Detalle_Mes!B:B,Corte_Periodo!B69))</f>
        <v/>
      </c>
      <c r="F69" s="43" t="str">
        <f>IFERROR(IF(D69="","",VLOOKUP(A69,Tbl_ValoresAdjudicados[],8,FALSE)),0)</f>
        <v/>
      </c>
      <c r="G69" s="250" t="str">
        <f t="shared" si="5"/>
        <v/>
      </c>
      <c r="H69" s="43" t="str">
        <f>IFERROR(IF(D69="","",VLOOKUP(A69,Tbl_ValoresAdjudicados[],10,FALSE)),0)</f>
        <v/>
      </c>
      <c r="I69" s="43" t="str">
        <f t="shared" si="6"/>
        <v/>
      </c>
      <c r="K69" s="2" t="str">
        <f t="shared" si="7"/>
        <v/>
      </c>
      <c r="L69" s="2" t="str">
        <f t="shared" si="8"/>
        <v/>
      </c>
      <c r="M69" s="251" t="str">
        <f t="shared" si="9"/>
        <v/>
      </c>
      <c r="N69" s="2" t="str">
        <f t="shared" si="10"/>
        <v/>
      </c>
      <c r="O69" s="2" t="str">
        <f t="shared" si="11"/>
        <v/>
      </c>
      <c r="P69" s="2" t="str">
        <f t="shared" si="14"/>
        <v/>
      </c>
      <c r="Q69" s="2" t="str">
        <f t="shared" si="15"/>
        <v/>
      </c>
      <c r="R69" s="3" t="str">
        <f t="shared" si="16"/>
        <v/>
      </c>
      <c r="S69" s="3" t="str">
        <f t="shared" si="17"/>
        <v/>
      </c>
      <c r="T69" s="2" t="str">
        <f t="shared" si="12"/>
        <v/>
      </c>
    </row>
    <row r="70" spans="1:20" ht="18" customHeight="1" x14ac:dyDescent="0.3">
      <c r="A70" s="16" t="str">
        <f t="shared" si="13"/>
        <v/>
      </c>
      <c r="E70" s="249" t="str">
        <f>IF(D70="","",SUMIFS(Detalle_Mes!H:H,Detalle_Mes!C:C,Corte_Periodo!D70,Detalle_Mes!B:B,Corte_Periodo!B70))</f>
        <v/>
      </c>
      <c r="F70" s="43" t="str">
        <f>IFERROR(IF(D70="","",VLOOKUP(A70,Tbl_ValoresAdjudicados[],8,FALSE)),0)</f>
        <v/>
      </c>
      <c r="G70" s="250" t="str">
        <f t="shared" si="5"/>
        <v/>
      </c>
      <c r="H70" s="43" t="str">
        <f>IFERROR(IF(D70="","",VLOOKUP(A70,Tbl_ValoresAdjudicados[],10,FALSE)),0)</f>
        <v/>
      </c>
      <c r="I70" s="43" t="str">
        <f t="shared" si="6"/>
        <v/>
      </c>
      <c r="K70" s="2" t="str">
        <f t="shared" si="7"/>
        <v/>
      </c>
      <c r="L70" s="2" t="str">
        <f t="shared" si="8"/>
        <v/>
      </c>
      <c r="M70" s="251" t="str">
        <f t="shared" si="9"/>
        <v/>
      </c>
      <c r="N70" s="2" t="str">
        <f t="shared" si="10"/>
        <v/>
      </c>
      <c r="O70" s="2" t="str">
        <f t="shared" si="11"/>
        <v/>
      </c>
      <c r="P70" s="2" t="str">
        <f t="shared" si="14"/>
        <v/>
      </c>
      <c r="Q70" s="2" t="str">
        <f t="shared" si="15"/>
        <v/>
      </c>
      <c r="R70" s="3" t="str">
        <f t="shared" si="16"/>
        <v/>
      </c>
      <c r="S70" s="3" t="str">
        <f t="shared" si="17"/>
        <v/>
      </c>
      <c r="T70" s="2" t="str">
        <f t="shared" si="12"/>
        <v/>
      </c>
    </row>
    <row r="71" spans="1:20" ht="18" customHeight="1" x14ac:dyDescent="0.3">
      <c r="A71" s="16" t="str">
        <f t="shared" si="13"/>
        <v/>
      </c>
      <c r="E71" s="249" t="str">
        <f>IF(D71="","",SUMIFS(Detalle_Mes!H:H,Detalle_Mes!C:C,Corte_Periodo!D71,Detalle_Mes!B:B,Corte_Periodo!B71))</f>
        <v/>
      </c>
      <c r="F71" s="43" t="str">
        <f>IFERROR(IF(D71="","",VLOOKUP(A71,Tbl_ValoresAdjudicados[],8,FALSE)),0)</f>
        <v/>
      </c>
      <c r="G71" s="250" t="str">
        <f t="shared" si="5"/>
        <v/>
      </c>
      <c r="H71" s="43" t="str">
        <f>IFERROR(IF(D71="","",VLOOKUP(A71,Tbl_ValoresAdjudicados[],10,FALSE)),0)</f>
        <v/>
      </c>
      <c r="I71" s="43" t="str">
        <f t="shared" si="6"/>
        <v/>
      </c>
      <c r="K71" s="2" t="str">
        <f t="shared" si="7"/>
        <v/>
      </c>
      <c r="L71" s="2" t="str">
        <f t="shared" si="8"/>
        <v/>
      </c>
      <c r="M71" s="251" t="str">
        <f t="shared" si="9"/>
        <v/>
      </c>
      <c r="N71" s="2" t="str">
        <f t="shared" si="10"/>
        <v/>
      </c>
      <c r="O71" s="2" t="str">
        <f t="shared" si="11"/>
        <v/>
      </c>
      <c r="P71" s="2" t="str">
        <f t="shared" si="14"/>
        <v/>
      </c>
      <c r="Q71" s="2" t="str">
        <f t="shared" si="15"/>
        <v/>
      </c>
      <c r="R71" s="3" t="str">
        <f t="shared" si="16"/>
        <v/>
      </c>
      <c r="S71" s="3" t="str">
        <f t="shared" si="17"/>
        <v/>
      </c>
      <c r="T71" s="2" t="str">
        <f t="shared" si="12"/>
        <v/>
      </c>
    </row>
    <row r="72" spans="1:20" ht="18" customHeight="1" x14ac:dyDescent="0.3">
      <c r="A72" s="16" t="str">
        <f t="shared" si="13"/>
        <v/>
      </c>
      <c r="E72" s="249" t="str">
        <f>IF(D72="","",SUMIFS(Detalle_Mes!H:H,Detalle_Mes!C:C,Corte_Periodo!D72,Detalle_Mes!B:B,Corte_Periodo!B72))</f>
        <v/>
      </c>
      <c r="F72" s="43" t="str">
        <f>IFERROR(IF(D72="","",VLOOKUP(A72,Tbl_ValoresAdjudicados[],8,FALSE)),0)</f>
        <v/>
      </c>
      <c r="G72" s="250" t="str">
        <f t="shared" si="5"/>
        <v/>
      </c>
      <c r="H72" s="43" t="str">
        <f>IFERROR(IF(D72="","",VLOOKUP(A72,Tbl_ValoresAdjudicados[],10,FALSE)),0)</f>
        <v/>
      </c>
      <c r="I72" s="43" t="str">
        <f t="shared" si="6"/>
        <v/>
      </c>
      <c r="K72" s="2" t="str">
        <f t="shared" si="7"/>
        <v/>
      </c>
      <c r="L72" s="2" t="str">
        <f t="shared" si="8"/>
        <v/>
      </c>
      <c r="M72" s="251" t="str">
        <f t="shared" si="9"/>
        <v/>
      </c>
      <c r="N72" s="2" t="str">
        <f t="shared" si="10"/>
        <v/>
      </c>
      <c r="O72" s="2" t="str">
        <f t="shared" si="11"/>
        <v/>
      </c>
      <c r="P72" s="2" t="str">
        <f t="shared" si="14"/>
        <v/>
      </c>
      <c r="Q72" s="2" t="str">
        <f t="shared" si="15"/>
        <v/>
      </c>
      <c r="R72" s="3" t="str">
        <f t="shared" si="16"/>
        <v/>
      </c>
      <c r="S72" s="3" t="str">
        <f t="shared" si="17"/>
        <v/>
      </c>
      <c r="T72" s="2" t="str">
        <f t="shared" si="12"/>
        <v/>
      </c>
    </row>
    <row r="73" spans="1:20" ht="18" customHeight="1" x14ac:dyDescent="0.3">
      <c r="A73" s="16" t="str">
        <f t="shared" si="13"/>
        <v/>
      </c>
      <c r="E73" s="249" t="str">
        <f>IF(D73="","",SUMIFS(Detalle_Mes!H:H,Detalle_Mes!C:C,Corte_Periodo!D73,Detalle_Mes!B:B,Corte_Periodo!B73))</f>
        <v/>
      </c>
      <c r="F73" s="43" t="str">
        <f>IFERROR(IF(D73="","",VLOOKUP(A73,Tbl_ValoresAdjudicados[],8,FALSE)),0)</f>
        <v/>
      </c>
      <c r="G73" s="250" t="str">
        <f t="shared" si="5"/>
        <v/>
      </c>
      <c r="H73" s="43" t="str">
        <f>IFERROR(IF(D73="","",VLOOKUP(A73,Tbl_ValoresAdjudicados[],10,FALSE)),0)</f>
        <v/>
      </c>
      <c r="I73" s="43" t="str">
        <f t="shared" si="6"/>
        <v/>
      </c>
      <c r="K73" s="2" t="str">
        <f t="shared" si="7"/>
        <v/>
      </c>
      <c r="L73" s="2" t="str">
        <f t="shared" si="8"/>
        <v/>
      </c>
      <c r="M73" s="251" t="str">
        <f t="shared" si="9"/>
        <v/>
      </c>
      <c r="N73" s="2" t="str">
        <f t="shared" si="10"/>
        <v/>
      </c>
      <c r="O73" s="2" t="str">
        <f t="shared" si="11"/>
        <v/>
      </c>
      <c r="P73" s="2" t="str">
        <f t="shared" si="14"/>
        <v/>
      </c>
      <c r="Q73" s="2" t="str">
        <f t="shared" si="15"/>
        <v/>
      </c>
      <c r="R73" s="3" t="str">
        <f t="shared" si="16"/>
        <v/>
      </c>
      <c r="S73" s="3" t="str">
        <f t="shared" si="17"/>
        <v/>
      </c>
      <c r="T73" s="2" t="str">
        <f t="shared" si="12"/>
        <v/>
      </c>
    </row>
    <row r="74" spans="1:20" ht="18" customHeight="1" x14ac:dyDescent="0.3">
      <c r="A74" s="16" t="str">
        <f t="shared" si="13"/>
        <v/>
      </c>
      <c r="E74" s="249" t="str">
        <f>IF(D74="","",SUMIFS(Detalle_Mes!H:H,Detalle_Mes!C:C,Corte_Periodo!D74,Detalle_Mes!B:B,Corte_Periodo!B74))</f>
        <v/>
      </c>
      <c r="F74" s="43" t="str">
        <f>IFERROR(IF(D74="","",VLOOKUP(A74,Tbl_ValoresAdjudicados[],8,FALSE)),0)</f>
        <v/>
      </c>
      <c r="G74" s="250" t="str">
        <f t="shared" si="5"/>
        <v/>
      </c>
      <c r="H74" s="43" t="str">
        <f>IFERROR(IF(D74="","",VLOOKUP(A74,Tbl_ValoresAdjudicados[],10,FALSE)),0)</f>
        <v/>
      </c>
      <c r="I74" s="43" t="str">
        <f t="shared" si="6"/>
        <v/>
      </c>
      <c r="K74" s="2" t="str">
        <f t="shared" si="7"/>
        <v/>
      </c>
      <c r="L74" s="2" t="str">
        <f t="shared" si="8"/>
        <v/>
      </c>
      <c r="M74" s="251" t="str">
        <f t="shared" si="9"/>
        <v/>
      </c>
      <c r="N74" s="2" t="str">
        <f t="shared" si="10"/>
        <v/>
      </c>
      <c r="O74" s="2" t="str">
        <f t="shared" si="11"/>
        <v/>
      </c>
      <c r="P74" s="2" t="str">
        <f t="shared" si="14"/>
        <v/>
      </c>
      <c r="Q74" s="2" t="str">
        <f t="shared" si="15"/>
        <v/>
      </c>
      <c r="R74" s="3" t="str">
        <f t="shared" si="16"/>
        <v/>
      </c>
      <c r="S74" s="3" t="str">
        <f t="shared" si="17"/>
        <v/>
      </c>
      <c r="T74" s="2" t="str">
        <f t="shared" si="12"/>
        <v/>
      </c>
    </row>
    <row r="75" spans="1:20" ht="18" customHeight="1" x14ac:dyDescent="0.3">
      <c r="A75" s="16" t="str">
        <f t="shared" si="13"/>
        <v/>
      </c>
      <c r="E75" s="249" t="str">
        <f>IF(D75="","",SUMIFS(Detalle_Mes!H:H,Detalle_Mes!C:C,Corte_Periodo!D75,Detalle_Mes!B:B,Corte_Periodo!B75))</f>
        <v/>
      </c>
      <c r="F75" s="43" t="str">
        <f>IFERROR(IF(D75="","",VLOOKUP(A75,Tbl_ValoresAdjudicados[],8,FALSE)),0)</f>
        <v/>
      </c>
      <c r="G75" s="250" t="str">
        <f t="shared" si="5"/>
        <v/>
      </c>
      <c r="H75" s="43" t="str">
        <f>IFERROR(IF(D75="","",VLOOKUP(A75,Tbl_ValoresAdjudicados[],10,FALSE)),0)</f>
        <v/>
      </c>
      <c r="I75" s="43" t="str">
        <f t="shared" si="6"/>
        <v/>
      </c>
      <c r="K75" s="2" t="str">
        <f t="shared" si="7"/>
        <v/>
      </c>
      <c r="L75" s="2" t="str">
        <f t="shared" si="8"/>
        <v/>
      </c>
      <c r="M75" s="251" t="str">
        <f t="shared" si="9"/>
        <v/>
      </c>
      <c r="N75" s="2" t="str">
        <f t="shared" si="10"/>
        <v/>
      </c>
      <c r="O75" s="2" t="str">
        <f t="shared" si="11"/>
        <v/>
      </c>
      <c r="P75" s="2" t="str">
        <f t="shared" si="14"/>
        <v/>
      </c>
      <c r="Q75" s="2" t="str">
        <f t="shared" si="15"/>
        <v/>
      </c>
      <c r="R75" s="3" t="str">
        <f t="shared" si="16"/>
        <v/>
      </c>
      <c r="S75" s="3" t="str">
        <f t="shared" si="17"/>
        <v/>
      </c>
      <c r="T75" s="2" t="str">
        <f t="shared" si="12"/>
        <v/>
      </c>
    </row>
    <row r="76" spans="1:20" ht="18" customHeight="1" x14ac:dyDescent="0.3">
      <c r="A76" s="16" t="str">
        <f t="shared" si="13"/>
        <v/>
      </c>
      <c r="E76" s="249" t="str">
        <f>IF(D76="","",SUMIFS(Detalle_Mes!H:H,Detalle_Mes!C:C,Corte_Periodo!D76,Detalle_Mes!B:B,Corte_Periodo!B76))</f>
        <v/>
      </c>
      <c r="F76" s="43" t="str">
        <f>IFERROR(IF(D76="","",VLOOKUP(A76,Tbl_ValoresAdjudicados[],8,FALSE)),0)</f>
        <v/>
      </c>
      <c r="G76" s="250" t="str">
        <f t="shared" si="5"/>
        <v/>
      </c>
      <c r="H76" s="43" t="str">
        <f>IFERROR(IF(D76="","",VLOOKUP(A76,Tbl_ValoresAdjudicados[],10,FALSE)),0)</f>
        <v/>
      </c>
      <c r="I76" s="43" t="str">
        <f t="shared" si="6"/>
        <v/>
      </c>
      <c r="K76" s="2" t="str">
        <f t="shared" si="7"/>
        <v/>
      </c>
      <c r="L76" s="2" t="str">
        <f t="shared" si="8"/>
        <v/>
      </c>
      <c r="M76" s="251" t="str">
        <f t="shared" si="9"/>
        <v/>
      </c>
      <c r="N76" s="2" t="str">
        <f t="shared" si="10"/>
        <v/>
      </c>
      <c r="O76" s="2" t="str">
        <f t="shared" si="11"/>
        <v/>
      </c>
      <c r="P76" s="2" t="str">
        <f t="shared" si="14"/>
        <v/>
      </c>
      <c r="Q76" s="2" t="str">
        <f t="shared" si="15"/>
        <v/>
      </c>
      <c r="R76" s="3" t="str">
        <f t="shared" si="16"/>
        <v/>
      </c>
      <c r="S76" s="3" t="str">
        <f t="shared" si="17"/>
        <v/>
      </c>
      <c r="T76" s="2" t="str">
        <f t="shared" si="12"/>
        <v/>
      </c>
    </row>
    <row r="77" spans="1:20" ht="18" customHeight="1" x14ac:dyDescent="0.3">
      <c r="A77" s="16" t="str">
        <f t="shared" si="13"/>
        <v/>
      </c>
      <c r="E77" s="249" t="str">
        <f>IF(D77="","",SUMIFS(Detalle_Mes!H:H,Detalle_Mes!C:C,Corte_Periodo!D77,Detalle_Mes!B:B,Corte_Periodo!B77))</f>
        <v/>
      </c>
      <c r="F77" s="43" t="str">
        <f>IFERROR(IF(D77="","",VLOOKUP(A77,Tbl_ValoresAdjudicados[],8,FALSE)),0)</f>
        <v/>
      </c>
      <c r="G77" s="250" t="str">
        <f t="shared" si="5"/>
        <v/>
      </c>
      <c r="H77" s="43" t="str">
        <f>IFERROR(IF(D77="","",VLOOKUP(A77,Tbl_ValoresAdjudicados[],10,FALSE)),0)</f>
        <v/>
      </c>
      <c r="I77" s="43" t="str">
        <f t="shared" si="6"/>
        <v/>
      </c>
      <c r="K77" s="2" t="str">
        <f t="shared" si="7"/>
        <v/>
      </c>
      <c r="L77" s="2" t="str">
        <f t="shared" si="8"/>
        <v/>
      </c>
      <c r="M77" s="251" t="str">
        <f t="shared" si="9"/>
        <v/>
      </c>
      <c r="N77" s="2" t="str">
        <f t="shared" si="10"/>
        <v/>
      </c>
      <c r="O77" s="2" t="str">
        <f t="shared" si="11"/>
        <v/>
      </c>
      <c r="P77" s="2" t="str">
        <f t="shared" si="14"/>
        <v/>
      </c>
      <c r="Q77" s="2" t="str">
        <f t="shared" si="15"/>
        <v/>
      </c>
      <c r="R77" s="3" t="str">
        <f t="shared" si="16"/>
        <v/>
      </c>
      <c r="S77" s="3" t="str">
        <f t="shared" si="17"/>
        <v/>
      </c>
      <c r="T77" s="2" t="str">
        <f t="shared" si="12"/>
        <v/>
      </c>
    </row>
    <row r="78" spans="1:20" ht="18" customHeight="1" x14ac:dyDescent="0.3">
      <c r="A78" s="16" t="str">
        <f t="shared" si="13"/>
        <v/>
      </c>
      <c r="E78" s="249" t="str">
        <f>IF(D78="","",SUMIFS(Detalle_Mes!H:H,Detalle_Mes!C:C,Corte_Periodo!D78,Detalle_Mes!B:B,Corte_Periodo!B78))</f>
        <v/>
      </c>
      <c r="F78" s="43" t="str">
        <f>IFERROR(IF(D78="","",VLOOKUP(A78,Tbl_ValoresAdjudicados[],8,FALSE)),0)</f>
        <v/>
      </c>
      <c r="G78" s="250" t="str">
        <f t="shared" si="5"/>
        <v/>
      </c>
      <c r="H78" s="43" t="str">
        <f>IFERROR(IF(D78="","",VLOOKUP(A78,Tbl_ValoresAdjudicados[],10,FALSE)),0)</f>
        <v/>
      </c>
      <c r="I78" s="43" t="str">
        <f t="shared" si="6"/>
        <v/>
      </c>
      <c r="K78" s="2" t="str">
        <f t="shared" si="7"/>
        <v/>
      </c>
      <c r="L78" s="2" t="str">
        <f t="shared" si="8"/>
        <v/>
      </c>
      <c r="M78" s="251" t="str">
        <f t="shared" si="9"/>
        <v/>
      </c>
      <c r="N78" s="2" t="str">
        <f t="shared" si="10"/>
        <v/>
      </c>
      <c r="O78" s="2" t="str">
        <f t="shared" si="11"/>
        <v/>
      </c>
      <c r="P78" s="2" t="str">
        <f t="shared" si="14"/>
        <v/>
      </c>
      <c r="Q78" s="2" t="str">
        <f t="shared" si="15"/>
        <v/>
      </c>
      <c r="R78" s="3" t="str">
        <f t="shared" si="16"/>
        <v/>
      </c>
      <c r="S78" s="3" t="str">
        <f t="shared" si="17"/>
        <v/>
      </c>
      <c r="T78" s="2" t="str">
        <f t="shared" si="12"/>
        <v/>
      </c>
    </row>
    <row r="79" spans="1:20" ht="18" customHeight="1" x14ac:dyDescent="0.3">
      <c r="A79" s="16" t="str">
        <f t="shared" si="13"/>
        <v/>
      </c>
      <c r="E79" s="249" t="str">
        <f>IF(D79="","",SUMIFS(Detalle_Mes!H:H,Detalle_Mes!C:C,Corte_Periodo!D79,Detalle_Mes!B:B,Corte_Periodo!B79))</f>
        <v/>
      </c>
      <c r="F79" s="43" t="str">
        <f>IFERROR(IF(D79="","",VLOOKUP(A79,Tbl_ValoresAdjudicados[],8,FALSE)),0)</f>
        <v/>
      </c>
      <c r="G79" s="250" t="str">
        <f t="shared" si="5"/>
        <v/>
      </c>
      <c r="H79" s="43" t="str">
        <f>IFERROR(IF(D79="","",VLOOKUP(A79,Tbl_ValoresAdjudicados[],10,FALSE)),0)</f>
        <v/>
      </c>
      <c r="I79" s="43" t="str">
        <f t="shared" si="6"/>
        <v/>
      </c>
      <c r="K79" s="2" t="str">
        <f t="shared" si="7"/>
        <v/>
      </c>
      <c r="L79" s="2" t="str">
        <f t="shared" si="8"/>
        <v/>
      </c>
      <c r="M79" s="251" t="str">
        <f t="shared" si="9"/>
        <v/>
      </c>
      <c r="N79" s="2" t="str">
        <f t="shared" si="10"/>
        <v/>
      </c>
      <c r="O79" s="2" t="str">
        <f t="shared" si="11"/>
        <v/>
      </c>
      <c r="P79" s="2" t="str">
        <f t="shared" si="14"/>
        <v/>
      </c>
      <c r="Q79" s="2" t="str">
        <f t="shared" si="15"/>
        <v/>
      </c>
      <c r="R79" s="3" t="str">
        <f t="shared" si="16"/>
        <v/>
      </c>
      <c r="S79" s="3" t="str">
        <f t="shared" si="17"/>
        <v/>
      </c>
      <c r="T79" s="2" t="str">
        <f t="shared" si="12"/>
        <v/>
      </c>
    </row>
    <row r="80" spans="1:20" ht="18" customHeight="1" x14ac:dyDescent="0.3">
      <c r="A80" s="16" t="str">
        <f t="shared" ref="A80:A111" si="18">IF(D80="","",$D$9&amp;C80&amp;B80)</f>
        <v/>
      </c>
      <c r="E80" s="249" t="str">
        <f>IF(D80="","",SUMIFS(Detalle_Mes!H:H,Detalle_Mes!C:C,Corte_Periodo!D80,Detalle_Mes!B:B,Corte_Periodo!B80))</f>
        <v/>
      </c>
      <c r="F80" s="43" t="str">
        <f>IFERROR(IF(D80="","",VLOOKUP(A80,Tbl_ValoresAdjudicados[],8,FALSE)),0)</f>
        <v/>
      </c>
      <c r="G80" s="250" t="str">
        <f t="shared" si="5"/>
        <v/>
      </c>
      <c r="H80" s="43" t="str">
        <f>IFERROR(IF(D80="","",VLOOKUP(A80,Tbl_ValoresAdjudicados[],10,FALSE)),0)</f>
        <v/>
      </c>
      <c r="I80" s="43" t="str">
        <f t="shared" si="6"/>
        <v/>
      </c>
      <c r="K80" s="2" t="str">
        <f t="shared" si="7"/>
        <v/>
      </c>
      <c r="L80" s="2" t="str">
        <f t="shared" si="8"/>
        <v/>
      </c>
      <c r="M80" s="251" t="str">
        <f t="shared" si="9"/>
        <v/>
      </c>
      <c r="N80" s="2" t="str">
        <f t="shared" si="10"/>
        <v/>
      </c>
      <c r="O80" s="2" t="str">
        <f t="shared" si="11"/>
        <v/>
      </c>
      <c r="P80" s="2" t="str">
        <f t="shared" ref="P80:P111" si="19">IF($B80="","",C80)</f>
        <v/>
      </c>
      <c r="Q80" s="2" t="str">
        <f t="shared" ref="Q80:Q111" si="20">IF($B80="","",E80)</f>
        <v/>
      </c>
      <c r="R80" s="3" t="str">
        <f t="shared" ref="R80:R111" si="21">IF($B80="","",H80)</f>
        <v/>
      </c>
      <c r="S80" s="3" t="str">
        <f t="shared" ref="S80:S111" si="22">IF($B80="","",F80)</f>
        <v/>
      </c>
      <c r="T80" s="2" t="str">
        <f t="shared" si="12"/>
        <v/>
      </c>
    </row>
    <row r="81" spans="1:20" ht="18" customHeight="1" x14ac:dyDescent="0.3">
      <c r="A81" s="16" t="str">
        <f t="shared" si="18"/>
        <v/>
      </c>
      <c r="E81" s="249" t="str">
        <f>IF(D81="","",SUMIFS(Detalle_Mes!H:H,Detalle_Mes!C:C,Corte_Periodo!D81,Detalle_Mes!B:B,Corte_Periodo!B81))</f>
        <v/>
      </c>
      <c r="F81" s="43" t="str">
        <f>IFERROR(IF(D81="","",VLOOKUP(A81,Tbl_ValoresAdjudicados[],8,FALSE)),0)</f>
        <v/>
      </c>
      <c r="G81" s="250" t="str">
        <f t="shared" ref="G81:G144" si="23">IF(D81="","",F81*E81)</f>
        <v/>
      </c>
      <c r="H81" s="43" t="str">
        <f>IFERROR(IF(D81="","",VLOOKUP(A81,Tbl_ValoresAdjudicados[],10,FALSE)),0)</f>
        <v/>
      </c>
      <c r="I81" s="43" t="str">
        <f t="shared" ref="I81:I144" si="24">IF(D81="","",H81*E81)</f>
        <v/>
      </c>
      <c r="K81" s="2" t="str">
        <f t="shared" ref="K81:K144" si="25">IF($B81="","",$F$7)</f>
        <v/>
      </c>
      <c r="L81" s="2" t="str">
        <f t="shared" ref="L81:L144" si="26">IF($B81="","",$D$9)</f>
        <v/>
      </c>
      <c r="M81" s="251" t="str">
        <f t="shared" ref="M81:M144" si="27">IF($B81="","",$F$8)</f>
        <v/>
      </c>
      <c r="N81" s="2" t="str">
        <f t="shared" ref="N81:N144" si="28">IF($B81="","",$D$8)</f>
        <v/>
      </c>
      <c r="O81" s="2" t="str">
        <f t="shared" ref="O81:O144" si="29">IF($B81="","",$B81)</f>
        <v/>
      </c>
      <c r="P81" s="2" t="str">
        <f t="shared" si="19"/>
        <v/>
      </c>
      <c r="Q81" s="2" t="str">
        <f t="shared" si="20"/>
        <v/>
      </c>
      <c r="R81" s="3" t="str">
        <f t="shared" si="21"/>
        <v/>
      </c>
      <c r="S81" s="3" t="str">
        <f t="shared" si="22"/>
        <v/>
      </c>
      <c r="T81" s="2" t="str">
        <f t="shared" ref="T81:T144" si="30">IF($B81="","",$G$11)</f>
        <v/>
      </c>
    </row>
    <row r="82" spans="1:20" ht="18" customHeight="1" x14ac:dyDescent="0.3">
      <c r="A82" s="16" t="str">
        <f t="shared" si="18"/>
        <v/>
      </c>
      <c r="E82" s="249" t="str">
        <f>IF(D82="","",SUMIFS(Detalle_Mes!H:H,Detalle_Mes!C:C,Corte_Periodo!D82,Detalle_Mes!B:B,Corte_Periodo!B82))</f>
        <v/>
      </c>
      <c r="F82" s="43" t="str">
        <f>IFERROR(IF(D82="","",VLOOKUP(A82,Tbl_ValoresAdjudicados[],8,FALSE)),0)</f>
        <v/>
      </c>
      <c r="G82" s="250" t="str">
        <f t="shared" si="23"/>
        <v/>
      </c>
      <c r="H82" s="43" t="str">
        <f>IFERROR(IF(D82="","",VLOOKUP(A82,Tbl_ValoresAdjudicados[],10,FALSE)),0)</f>
        <v/>
      </c>
      <c r="I82" s="43" t="str">
        <f t="shared" si="24"/>
        <v/>
      </c>
      <c r="K82" s="2" t="str">
        <f t="shared" si="25"/>
        <v/>
      </c>
      <c r="L82" s="2" t="str">
        <f t="shared" si="26"/>
        <v/>
      </c>
      <c r="M82" s="251" t="str">
        <f t="shared" si="27"/>
        <v/>
      </c>
      <c r="N82" s="2" t="str">
        <f t="shared" si="28"/>
        <v/>
      </c>
      <c r="O82" s="2" t="str">
        <f t="shared" si="29"/>
        <v/>
      </c>
      <c r="P82" s="2" t="str">
        <f t="shared" si="19"/>
        <v/>
      </c>
      <c r="Q82" s="2" t="str">
        <f t="shared" si="20"/>
        <v/>
      </c>
      <c r="R82" s="3" t="str">
        <f t="shared" si="21"/>
        <v/>
      </c>
      <c r="S82" s="3" t="str">
        <f t="shared" si="22"/>
        <v/>
      </c>
      <c r="T82" s="2" t="str">
        <f t="shared" si="30"/>
        <v/>
      </c>
    </row>
    <row r="83" spans="1:20" ht="18" customHeight="1" x14ac:dyDescent="0.3">
      <c r="A83" s="16" t="str">
        <f t="shared" si="18"/>
        <v/>
      </c>
      <c r="E83" s="249" t="str">
        <f>IF(D83="","",SUMIFS(Detalle_Mes!H:H,Detalle_Mes!C:C,Corte_Periodo!D83,Detalle_Mes!B:B,Corte_Periodo!B83))</f>
        <v/>
      </c>
      <c r="F83" s="43" t="str">
        <f>IFERROR(IF(D83="","",VLOOKUP(A83,Tbl_ValoresAdjudicados[],8,FALSE)),0)</f>
        <v/>
      </c>
      <c r="G83" s="250" t="str">
        <f t="shared" si="23"/>
        <v/>
      </c>
      <c r="H83" s="43" t="str">
        <f>IFERROR(IF(D83="","",VLOOKUP(A83,Tbl_ValoresAdjudicados[],10,FALSE)),0)</f>
        <v/>
      </c>
      <c r="I83" s="43" t="str">
        <f t="shared" si="24"/>
        <v/>
      </c>
      <c r="K83" s="2" t="str">
        <f t="shared" si="25"/>
        <v/>
      </c>
      <c r="L83" s="2" t="str">
        <f t="shared" si="26"/>
        <v/>
      </c>
      <c r="M83" s="251" t="str">
        <f t="shared" si="27"/>
        <v/>
      </c>
      <c r="N83" s="2" t="str">
        <f t="shared" si="28"/>
        <v/>
      </c>
      <c r="O83" s="2" t="str">
        <f t="shared" si="29"/>
        <v/>
      </c>
      <c r="P83" s="2" t="str">
        <f t="shared" si="19"/>
        <v/>
      </c>
      <c r="Q83" s="2" t="str">
        <f t="shared" si="20"/>
        <v/>
      </c>
      <c r="R83" s="3" t="str">
        <f t="shared" si="21"/>
        <v/>
      </c>
      <c r="S83" s="3" t="str">
        <f t="shared" si="22"/>
        <v/>
      </c>
      <c r="T83" s="2" t="str">
        <f t="shared" si="30"/>
        <v/>
      </c>
    </row>
    <row r="84" spans="1:20" ht="18" customHeight="1" x14ac:dyDescent="0.3">
      <c r="A84" s="16" t="str">
        <f t="shared" si="18"/>
        <v/>
      </c>
      <c r="E84" s="249" t="str">
        <f>IF(D84="","",SUMIFS(Detalle_Mes!H:H,Detalle_Mes!C:C,Corte_Periodo!D84,Detalle_Mes!B:B,Corte_Periodo!B84))</f>
        <v/>
      </c>
      <c r="F84" s="43" t="str">
        <f>IFERROR(IF(D84="","",VLOOKUP(A84,Tbl_ValoresAdjudicados[],8,FALSE)),0)</f>
        <v/>
      </c>
      <c r="G84" s="250" t="str">
        <f t="shared" si="23"/>
        <v/>
      </c>
      <c r="H84" s="43" t="str">
        <f>IFERROR(IF(D84="","",VLOOKUP(A84,Tbl_ValoresAdjudicados[],10,FALSE)),0)</f>
        <v/>
      </c>
      <c r="I84" s="43" t="str">
        <f t="shared" si="24"/>
        <v/>
      </c>
      <c r="K84" s="2" t="str">
        <f t="shared" si="25"/>
        <v/>
      </c>
      <c r="L84" s="2" t="str">
        <f t="shared" si="26"/>
        <v/>
      </c>
      <c r="M84" s="251" t="str">
        <f t="shared" si="27"/>
        <v/>
      </c>
      <c r="N84" s="2" t="str">
        <f t="shared" si="28"/>
        <v/>
      </c>
      <c r="O84" s="2" t="str">
        <f t="shared" si="29"/>
        <v/>
      </c>
      <c r="P84" s="2" t="str">
        <f t="shared" si="19"/>
        <v/>
      </c>
      <c r="Q84" s="2" t="str">
        <f t="shared" si="20"/>
        <v/>
      </c>
      <c r="R84" s="3" t="str">
        <f t="shared" si="21"/>
        <v/>
      </c>
      <c r="S84" s="3" t="str">
        <f t="shared" si="22"/>
        <v/>
      </c>
      <c r="T84" s="2" t="str">
        <f t="shared" si="30"/>
        <v/>
      </c>
    </row>
    <row r="85" spans="1:20" ht="18" customHeight="1" x14ac:dyDescent="0.3">
      <c r="A85" s="16" t="str">
        <f t="shared" si="18"/>
        <v/>
      </c>
      <c r="E85" s="249" t="str">
        <f>IF(D85="","",SUMIFS(Detalle_Mes!H:H,Detalle_Mes!C:C,Corte_Periodo!D85,Detalle_Mes!B:B,Corte_Periodo!B85))</f>
        <v/>
      </c>
      <c r="F85" s="43" t="str">
        <f>IFERROR(IF(D85="","",VLOOKUP(A85,Tbl_ValoresAdjudicados[],8,FALSE)),0)</f>
        <v/>
      </c>
      <c r="G85" s="250" t="str">
        <f t="shared" si="23"/>
        <v/>
      </c>
      <c r="H85" s="43" t="str">
        <f>IFERROR(IF(D85="","",VLOOKUP(A85,Tbl_ValoresAdjudicados[],10,FALSE)),0)</f>
        <v/>
      </c>
      <c r="I85" s="43" t="str">
        <f t="shared" si="24"/>
        <v/>
      </c>
      <c r="K85" s="2" t="str">
        <f t="shared" si="25"/>
        <v/>
      </c>
      <c r="L85" s="2" t="str">
        <f t="shared" si="26"/>
        <v/>
      </c>
      <c r="M85" s="251" t="str">
        <f t="shared" si="27"/>
        <v/>
      </c>
      <c r="N85" s="2" t="str">
        <f t="shared" si="28"/>
        <v/>
      </c>
      <c r="O85" s="2" t="str">
        <f t="shared" si="29"/>
        <v/>
      </c>
      <c r="P85" s="2" t="str">
        <f t="shared" si="19"/>
        <v/>
      </c>
      <c r="Q85" s="2" t="str">
        <f t="shared" si="20"/>
        <v/>
      </c>
      <c r="R85" s="3" t="str">
        <f t="shared" si="21"/>
        <v/>
      </c>
      <c r="S85" s="3" t="str">
        <f t="shared" si="22"/>
        <v/>
      </c>
      <c r="T85" s="2" t="str">
        <f t="shared" si="30"/>
        <v/>
      </c>
    </row>
    <row r="86" spans="1:20" ht="18" customHeight="1" x14ac:dyDescent="0.3">
      <c r="A86" s="16" t="str">
        <f t="shared" si="18"/>
        <v/>
      </c>
      <c r="E86" s="249" t="str">
        <f>IF(D86="","",SUMIFS(Detalle_Mes!H:H,Detalle_Mes!C:C,Corte_Periodo!D86,Detalle_Mes!B:B,Corte_Periodo!B86))</f>
        <v/>
      </c>
      <c r="F86" s="43" t="str">
        <f>IFERROR(IF(D86="","",VLOOKUP(A86,Tbl_ValoresAdjudicados[],8,FALSE)),0)</f>
        <v/>
      </c>
      <c r="G86" s="250" t="str">
        <f t="shared" si="23"/>
        <v/>
      </c>
      <c r="H86" s="43" t="str">
        <f>IFERROR(IF(D86="","",VLOOKUP(A86,Tbl_ValoresAdjudicados[],10,FALSE)),0)</f>
        <v/>
      </c>
      <c r="I86" s="43" t="str">
        <f t="shared" si="24"/>
        <v/>
      </c>
      <c r="K86" s="2" t="str">
        <f t="shared" si="25"/>
        <v/>
      </c>
      <c r="L86" s="2" t="str">
        <f t="shared" si="26"/>
        <v/>
      </c>
      <c r="M86" s="251" t="str">
        <f t="shared" si="27"/>
        <v/>
      </c>
      <c r="N86" s="2" t="str">
        <f t="shared" si="28"/>
        <v/>
      </c>
      <c r="O86" s="2" t="str">
        <f t="shared" si="29"/>
        <v/>
      </c>
      <c r="P86" s="2" t="str">
        <f t="shared" si="19"/>
        <v/>
      </c>
      <c r="Q86" s="2" t="str">
        <f t="shared" si="20"/>
        <v/>
      </c>
      <c r="R86" s="3" t="str">
        <f t="shared" si="21"/>
        <v/>
      </c>
      <c r="S86" s="3" t="str">
        <f t="shared" si="22"/>
        <v/>
      </c>
      <c r="T86" s="2" t="str">
        <f t="shared" si="30"/>
        <v/>
      </c>
    </row>
    <row r="87" spans="1:20" ht="18" customHeight="1" x14ac:dyDescent="0.3">
      <c r="A87" s="16" t="str">
        <f t="shared" si="18"/>
        <v/>
      </c>
      <c r="E87" s="249" t="str">
        <f>IF(D87="","",SUMIFS(Detalle_Mes!H:H,Detalle_Mes!C:C,Corte_Periodo!D87,Detalle_Mes!B:B,Corte_Periodo!B87))</f>
        <v/>
      </c>
      <c r="F87" s="43" t="str">
        <f>IFERROR(IF(D87="","",VLOOKUP(A87,Tbl_ValoresAdjudicados[],8,FALSE)),0)</f>
        <v/>
      </c>
      <c r="G87" s="250" t="str">
        <f t="shared" si="23"/>
        <v/>
      </c>
      <c r="H87" s="43" t="str">
        <f>IFERROR(IF(D87="","",VLOOKUP(A87,Tbl_ValoresAdjudicados[],10,FALSE)),0)</f>
        <v/>
      </c>
      <c r="I87" s="43" t="str">
        <f t="shared" si="24"/>
        <v/>
      </c>
      <c r="K87" s="2" t="str">
        <f t="shared" si="25"/>
        <v/>
      </c>
      <c r="L87" s="2" t="str">
        <f t="shared" si="26"/>
        <v/>
      </c>
      <c r="M87" s="251" t="str">
        <f t="shared" si="27"/>
        <v/>
      </c>
      <c r="N87" s="2" t="str">
        <f t="shared" si="28"/>
        <v/>
      </c>
      <c r="O87" s="2" t="str">
        <f t="shared" si="29"/>
        <v/>
      </c>
      <c r="P87" s="2" t="str">
        <f t="shared" si="19"/>
        <v/>
      </c>
      <c r="Q87" s="2" t="str">
        <f t="shared" si="20"/>
        <v/>
      </c>
      <c r="R87" s="3" t="str">
        <f t="shared" si="21"/>
        <v/>
      </c>
      <c r="S87" s="3" t="str">
        <f t="shared" si="22"/>
        <v/>
      </c>
      <c r="T87" s="2" t="str">
        <f t="shared" si="30"/>
        <v/>
      </c>
    </row>
    <row r="88" spans="1:20" ht="18" customHeight="1" x14ac:dyDescent="0.3">
      <c r="A88" s="16" t="str">
        <f t="shared" si="18"/>
        <v/>
      </c>
      <c r="E88" s="249" t="str">
        <f>IF(D88="","",SUMIFS(Detalle_Mes!H:H,Detalle_Mes!C:C,Corte_Periodo!D88,Detalle_Mes!B:B,Corte_Periodo!B88))</f>
        <v/>
      </c>
      <c r="F88" s="43" t="str">
        <f>IFERROR(IF(D88="","",VLOOKUP(A88,Tbl_ValoresAdjudicados[],8,FALSE)),0)</f>
        <v/>
      </c>
      <c r="G88" s="250" t="str">
        <f t="shared" si="23"/>
        <v/>
      </c>
      <c r="H88" s="43" t="str">
        <f>IFERROR(IF(D88="","",VLOOKUP(A88,Tbl_ValoresAdjudicados[],10,FALSE)),0)</f>
        <v/>
      </c>
      <c r="I88" s="43" t="str">
        <f t="shared" si="24"/>
        <v/>
      </c>
      <c r="K88" s="2" t="str">
        <f t="shared" si="25"/>
        <v/>
      </c>
      <c r="L88" s="2" t="str">
        <f t="shared" si="26"/>
        <v/>
      </c>
      <c r="M88" s="251" t="str">
        <f t="shared" si="27"/>
        <v/>
      </c>
      <c r="N88" s="2" t="str">
        <f t="shared" si="28"/>
        <v/>
      </c>
      <c r="O88" s="2" t="str">
        <f t="shared" si="29"/>
        <v/>
      </c>
      <c r="P88" s="2" t="str">
        <f t="shared" si="19"/>
        <v/>
      </c>
      <c r="Q88" s="2" t="str">
        <f t="shared" si="20"/>
        <v/>
      </c>
      <c r="R88" s="3" t="str">
        <f t="shared" si="21"/>
        <v/>
      </c>
      <c r="S88" s="3" t="str">
        <f t="shared" si="22"/>
        <v/>
      </c>
      <c r="T88" s="2" t="str">
        <f t="shared" si="30"/>
        <v/>
      </c>
    </row>
    <row r="89" spans="1:20" ht="18" customHeight="1" x14ac:dyDescent="0.3">
      <c r="A89" s="16" t="str">
        <f t="shared" si="18"/>
        <v/>
      </c>
      <c r="E89" s="249" t="str">
        <f>IF(D89="","",SUMIFS(Detalle_Mes!H:H,Detalle_Mes!C:C,Corte_Periodo!D89,Detalle_Mes!B:B,Corte_Periodo!B89))</f>
        <v/>
      </c>
      <c r="F89" s="43" t="str">
        <f>IFERROR(IF(D89="","",VLOOKUP(A89,Tbl_ValoresAdjudicados[],8,FALSE)),0)</f>
        <v/>
      </c>
      <c r="G89" s="250" t="str">
        <f t="shared" si="23"/>
        <v/>
      </c>
      <c r="H89" s="43" t="str">
        <f>IFERROR(IF(D89="","",VLOOKUP(A89,Tbl_ValoresAdjudicados[],10,FALSE)),0)</f>
        <v/>
      </c>
      <c r="I89" s="43" t="str">
        <f t="shared" si="24"/>
        <v/>
      </c>
      <c r="K89" s="2" t="str">
        <f t="shared" si="25"/>
        <v/>
      </c>
      <c r="L89" s="2" t="str">
        <f t="shared" si="26"/>
        <v/>
      </c>
      <c r="M89" s="251" t="str">
        <f t="shared" si="27"/>
        <v/>
      </c>
      <c r="N89" s="2" t="str">
        <f t="shared" si="28"/>
        <v/>
      </c>
      <c r="O89" s="2" t="str">
        <f t="shared" si="29"/>
        <v/>
      </c>
      <c r="P89" s="2" t="str">
        <f t="shared" si="19"/>
        <v/>
      </c>
      <c r="Q89" s="2" t="str">
        <f t="shared" si="20"/>
        <v/>
      </c>
      <c r="R89" s="3" t="str">
        <f t="shared" si="21"/>
        <v/>
      </c>
      <c r="S89" s="3" t="str">
        <f t="shared" si="22"/>
        <v/>
      </c>
      <c r="T89" s="2" t="str">
        <f t="shared" si="30"/>
        <v/>
      </c>
    </row>
    <row r="90" spans="1:20" ht="18" customHeight="1" x14ac:dyDescent="0.3">
      <c r="A90" s="16" t="str">
        <f t="shared" si="18"/>
        <v/>
      </c>
      <c r="E90" s="249" t="str">
        <f>IF(D90="","",SUMIFS(Detalle_Mes!H:H,Detalle_Mes!C:C,Corte_Periodo!D90,Detalle_Mes!B:B,Corte_Periodo!B90))</f>
        <v/>
      </c>
      <c r="F90" s="43" t="str">
        <f>IFERROR(IF(D90="","",VLOOKUP(A90,Tbl_ValoresAdjudicados[],8,FALSE)),0)</f>
        <v/>
      </c>
      <c r="G90" s="250" t="str">
        <f t="shared" si="23"/>
        <v/>
      </c>
      <c r="H90" s="43" t="str">
        <f>IFERROR(IF(D90="","",VLOOKUP(A90,Tbl_ValoresAdjudicados[],10,FALSE)),0)</f>
        <v/>
      </c>
      <c r="I90" s="43" t="str">
        <f t="shared" si="24"/>
        <v/>
      </c>
      <c r="K90" s="2" t="str">
        <f t="shared" si="25"/>
        <v/>
      </c>
      <c r="L90" s="2" t="str">
        <f t="shared" si="26"/>
        <v/>
      </c>
      <c r="M90" s="251" t="str">
        <f t="shared" si="27"/>
        <v/>
      </c>
      <c r="N90" s="2" t="str">
        <f t="shared" si="28"/>
        <v/>
      </c>
      <c r="O90" s="2" t="str">
        <f t="shared" si="29"/>
        <v/>
      </c>
      <c r="P90" s="2" t="str">
        <f t="shared" si="19"/>
        <v/>
      </c>
      <c r="Q90" s="2" t="str">
        <f t="shared" si="20"/>
        <v/>
      </c>
      <c r="R90" s="3" t="str">
        <f t="shared" si="21"/>
        <v/>
      </c>
      <c r="S90" s="3" t="str">
        <f t="shared" si="22"/>
        <v/>
      </c>
      <c r="T90" s="2" t="str">
        <f t="shared" si="30"/>
        <v/>
      </c>
    </row>
    <row r="91" spans="1:20" ht="18" customHeight="1" x14ac:dyDescent="0.3">
      <c r="A91" s="16" t="str">
        <f t="shared" si="18"/>
        <v/>
      </c>
      <c r="E91" s="249" t="str">
        <f>IF(D91="","",SUMIFS(Detalle_Mes!H:H,Detalle_Mes!C:C,Corte_Periodo!D91,Detalle_Mes!B:B,Corte_Periodo!B91))</f>
        <v/>
      </c>
      <c r="F91" s="43" t="str">
        <f>IFERROR(IF(D91="","",VLOOKUP(A91,Tbl_ValoresAdjudicados[],8,FALSE)),0)</f>
        <v/>
      </c>
      <c r="G91" s="250" t="str">
        <f t="shared" si="23"/>
        <v/>
      </c>
      <c r="H91" s="43" t="str">
        <f>IFERROR(IF(D91="","",VLOOKUP(A91,Tbl_ValoresAdjudicados[],10,FALSE)),0)</f>
        <v/>
      </c>
      <c r="I91" s="43" t="str">
        <f t="shared" si="24"/>
        <v/>
      </c>
      <c r="K91" s="2" t="str">
        <f t="shared" si="25"/>
        <v/>
      </c>
      <c r="L91" s="2" t="str">
        <f t="shared" si="26"/>
        <v/>
      </c>
      <c r="M91" s="251" t="str">
        <f t="shared" si="27"/>
        <v/>
      </c>
      <c r="N91" s="2" t="str">
        <f t="shared" si="28"/>
        <v/>
      </c>
      <c r="O91" s="2" t="str">
        <f t="shared" si="29"/>
        <v/>
      </c>
      <c r="P91" s="2" t="str">
        <f t="shared" si="19"/>
        <v/>
      </c>
      <c r="Q91" s="2" t="str">
        <f t="shared" si="20"/>
        <v/>
      </c>
      <c r="R91" s="3" t="str">
        <f t="shared" si="21"/>
        <v/>
      </c>
      <c r="S91" s="3" t="str">
        <f t="shared" si="22"/>
        <v/>
      </c>
      <c r="T91" s="2" t="str">
        <f t="shared" si="30"/>
        <v/>
      </c>
    </row>
    <row r="92" spans="1:20" ht="18" customHeight="1" x14ac:dyDescent="0.3">
      <c r="A92" s="16" t="str">
        <f t="shared" si="18"/>
        <v/>
      </c>
      <c r="E92" s="249" t="str">
        <f>IF(D92="","",SUMIFS(Detalle_Mes!H:H,Detalle_Mes!C:C,Corte_Periodo!D92,Detalle_Mes!B:B,Corte_Periodo!B92))</f>
        <v/>
      </c>
      <c r="F92" s="43" t="str">
        <f>IFERROR(IF(D92="","",VLOOKUP(A92,Tbl_ValoresAdjudicados[],8,FALSE)),0)</f>
        <v/>
      </c>
      <c r="G92" s="250" t="str">
        <f t="shared" si="23"/>
        <v/>
      </c>
      <c r="H92" s="43" t="str">
        <f>IFERROR(IF(D92="","",VLOOKUP(A92,Tbl_ValoresAdjudicados[],10,FALSE)),0)</f>
        <v/>
      </c>
      <c r="I92" s="43" t="str">
        <f t="shared" si="24"/>
        <v/>
      </c>
      <c r="K92" s="2" t="str">
        <f t="shared" si="25"/>
        <v/>
      </c>
      <c r="L92" s="2" t="str">
        <f t="shared" si="26"/>
        <v/>
      </c>
      <c r="M92" s="251" t="str">
        <f t="shared" si="27"/>
        <v/>
      </c>
      <c r="N92" s="2" t="str">
        <f t="shared" si="28"/>
        <v/>
      </c>
      <c r="O92" s="2" t="str">
        <f t="shared" si="29"/>
        <v/>
      </c>
      <c r="P92" s="2" t="str">
        <f t="shared" si="19"/>
        <v/>
      </c>
      <c r="Q92" s="2" t="str">
        <f t="shared" si="20"/>
        <v/>
      </c>
      <c r="R92" s="3" t="str">
        <f t="shared" si="21"/>
        <v/>
      </c>
      <c r="S92" s="3" t="str">
        <f t="shared" si="22"/>
        <v/>
      </c>
      <c r="T92" s="2" t="str">
        <f t="shared" si="30"/>
        <v/>
      </c>
    </row>
    <row r="93" spans="1:20" ht="18" customHeight="1" x14ac:dyDescent="0.3">
      <c r="A93" s="16" t="str">
        <f t="shared" si="18"/>
        <v/>
      </c>
      <c r="E93" s="249" t="str">
        <f>IF(D93="","",SUMIFS(Detalle_Mes!H:H,Detalle_Mes!C:C,Corte_Periodo!D93,Detalle_Mes!B:B,Corte_Periodo!B93))</f>
        <v/>
      </c>
      <c r="F93" s="43" t="str">
        <f>IFERROR(IF(D93="","",VLOOKUP(A93,Tbl_ValoresAdjudicados[],8,FALSE)),0)</f>
        <v/>
      </c>
      <c r="G93" s="250" t="str">
        <f t="shared" si="23"/>
        <v/>
      </c>
      <c r="H93" s="43" t="str">
        <f>IFERROR(IF(D93="","",VLOOKUP(A93,Tbl_ValoresAdjudicados[],10,FALSE)),0)</f>
        <v/>
      </c>
      <c r="I93" s="43" t="str">
        <f t="shared" si="24"/>
        <v/>
      </c>
      <c r="K93" s="2" t="str">
        <f t="shared" si="25"/>
        <v/>
      </c>
      <c r="L93" s="2" t="str">
        <f t="shared" si="26"/>
        <v/>
      </c>
      <c r="M93" s="251" t="str">
        <f t="shared" si="27"/>
        <v/>
      </c>
      <c r="N93" s="2" t="str">
        <f t="shared" si="28"/>
        <v/>
      </c>
      <c r="O93" s="2" t="str">
        <f t="shared" si="29"/>
        <v/>
      </c>
      <c r="P93" s="2" t="str">
        <f t="shared" si="19"/>
        <v/>
      </c>
      <c r="Q93" s="2" t="str">
        <f t="shared" si="20"/>
        <v/>
      </c>
      <c r="R93" s="3" t="str">
        <f t="shared" si="21"/>
        <v/>
      </c>
      <c r="S93" s="3" t="str">
        <f t="shared" si="22"/>
        <v/>
      </c>
      <c r="T93" s="2" t="str">
        <f t="shared" si="30"/>
        <v/>
      </c>
    </row>
    <row r="94" spans="1:20" ht="18" customHeight="1" x14ac:dyDescent="0.3">
      <c r="A94" s="16" t="str">
        <f t="shared" si="18"/>
        <v/>
      </c>
      <c r="E94" s="249" t="str">
        <f>IF(D94="","",SUMIFS(Detalle_Mes!H:H,Detalle_Mes!C:C,Corte_Periodo!D94,Detalle_Mes!B:B,Corte_Periodo!B94))</f>
        <v/>
      </c>
      <c r="F94" s="43" t="str">
        <f>IFERROR(IF(D94="","",VLOOKUP(A94,Tbl_ValoresAdjudicados[],8,FALSE)),0)</f>
        <v/>
      </c>
      <c r="G94" s="250" t="str">
        <f t="shared" si="23"/>
        <v/>
      </c>
      <c r="H94" s="43" t="str">
        <f>IFERROR(IF(D94="","",VLOOKUP(A94,Tbl_ValoresAdjudicados[],10,FALSE)),0)</f>
        <v/>
      </c>
      <c r="I94" s="43" t="str">
        <f t="shared" si="24"/>
        <v/>
      </c>
      <c r="K94" s="2" t="str">
        <f t="shared" si="25"/>
        <v/>
      </c>
      <c r="L94" s="2" t="str">
        <f t="shared" si="26"/>
        <v/>
      </c>
      <c r="M94" s="251" t="str">
        <f t="shared" si="27"/>
        <v/>
      </c>
      <c r="N94" s="2" t="str">
        <f t="shared" si="28"/>
        <v/>
      </c>
      <c r="O94" s="2" t="str">
        <f t="shared" si="29"/>
        <v/>
      </c>
      <c r="P94" s="2" t="str">
        <f t="shared" si="19"/>
        <v/>
      </c>
      <c r="Q94" s="2" t="str">
        <f t="shared" si="20"/>
        <v/>
      </c>
      <c r="R94" s="3" t="str">
        <f t="shared" si="21"/>
        <v/>
      </c>
      <c r="S94" s="3" t="str">
        <f t="shared" si="22"/>
        <v/>
      </c>
      <c r="T94" s="2" t="str">
        <f t="shared" si="30"/>
        <v/>
      </c>
    </row>
    <row r="95" spans="1:20" ht="18" customHeight="1" x14ac:dyDescent="0.3">
      <c r="A95" s="16" t="str">
        <f t="shared" si="18"/>
        <v/>
      </c>
      <c r="E95" s="249" t="str">
        <f>IF(D95="","",SUMIFS(Detalle_Mes!H:H,Detalle_Mes!C:C,Corte_Periodo!D95,Detalle_Mes!B:B,Corte_Periodo!B95))</f>
        <v/>
      </c>
      <c r="F95" s="43" t="str">
        <f>IFERROR(IF(D95="","",VLOOKUP(A95,Tbl_ValoresAdjudicados[],8,FALSE)),0)</f>
        <v/>
      </c>
      <c r="G95" s="250" t="str">
        <f t="shared" si="23"/>
        <v/>
      </c>
      <c r="H95" s="43" t="str">
        <f>IFERROR(IF(D95="","",VLOOKUP(A95,Tbl_ValoresAdjudicados[],10,FALSE)),0)</f>
        <v/>
      </c>
      <c r="I95" s="43" t="str">
        <f t="shared" si="24"/>
        <v/>
      </c>
      <c r="K95" s="2" t="str">
        <f t="shared" si="25"/>
        <v/>
      </c>
      <c r="L95" s="2" t="str">
        <f t="shared" si="26"/>
        <v/>
      </c>
      <c r="M95" s="251" t="str">
        <f t="shared" si="27"/>
        <v/>
      </c>
      <c r="N95" s="2" t="str">
        <f t="shared" si="28"/>
        <v/>
      </c>
      <c r="O95" s="2" t="str">
        <f t="shared" si="29"/>
        <v/>
      </c>
      <c r="P95" s="2" t="str">
        <f t="shared" si="19"/>
        <v/>
      </c>
      <c r="Q95" s="2" t="str">
        <f t="shared" si="20"/>
        <v/>
      </c>
      <c r="R95" s="3" t="str">
        <f t="shared" si="21"/>
        <v/>
      </c>
      <c r="S95" s="3" t="str">
        <f t="shared" si="22"/>
        <v/>
      </c>
      <c r="T95" s="2" t="str">
        <f t="shared" si="30"/>
        <v/>
      </c>
    </row>
    <row r="96" spans="1:20" ht="18" customHeight="1" x14ac:dyDescent="0.3">
      <c r="A96" s="16" t="str">
        <f t="shared" si="18"/>
        <v/>
      </c>
      <c r="E96" s="249" t="str">
        <f>IF(D96="","",SUMIFS(Detalle_Mes!H:H,Detalle_Mes!C:C,Corte_Periodo!D96,Detalle_Mes!B:B,Corte_Periodo!B96))</f>
        <v/>
      </c>
      <c r="F96" s="43" t="str">
        <f>IFERROR(IF(D96="","",VLOOKUP(A96,Tbl_ValoresAdjudicados[],8,FALSE)),0)</f>
        <v/>
      </c>
      <c r="G96" s="250" t="str">
        <f t="shared" si="23"/>
        <v/>
      </c>
      <c r="H96" s="43" t="str">
        <f>IFERROR(IF(D96="","",VLOOKUP(A96,Tbl_ValoresAdjudicados[],10,FALSE)),0)</f>
        <v/>
      </c>
      <c r="I96" s="43" t="str">
        <f t="shared" si="24"/>
        <v/>
      </c>
      <c r="K96" s="2" t="str">
        <f t="shared" si="25"/>
        <v/>
      </c>
      <c r="L96" s="2" t="str">
        <f t="shared" si="26"/>
        <v/>
      </c>
      <c r="M96" s="251" t="str">
        <f t="shared" si="27"/>
        <v/>
      </c>
      <c r="N96" s="2" t="str">
        <f t="shared" si="28"/>
        <v/>
      </c>
      <c r="O96" s="2" t="str">
        <f t="shared" si="29"/>
        <v/>
      </c>
      <c r="P96" s="2" t="str">
        <f t="shared" si="19"/>
        <v/>
      </c>
      <c r="Q96" s="2" t="str">
        <f t="shared" si="20"/>
        <v/>
      </c>
      <c r="R96" s="3" t="str">
        <f t="shared" si="21"/>
        <v/>
      </c>
      <c r="S96" s="3" t="str">
        <f t="shared" si="22"/>
        <v/>
      </c>
      <c r="T96" s="2" t="str">
        <f t="shared" si="30"/>
        <v/>
      </c>
    </row>
    <row r="97" spans="1:20" ht="18" customHeight="1" x14ac:dyDescent="0.3">
      <c r="A97" s="16" t="str">
        <f t="shared" si="18"/>
        <v/>
      </c>
      <c r="E97" s="249" t="str">
        <f>IF(D97="","",SUMIFS(Detalle_Mes!H:H,Detalle_Mes!C:C,Corte_Periodo!D97,Detalle_Mes!B:B,Corte_Periodo!B97))</f>
        <v/>
      </c>
      <c r="F97" s="43" t="str">
        <f>IFERROR(IF(D97="","",VLOOKUP(A97,Tbl_ValoresAdjudicados[],8,FALSE)),0)</f>
        <v/>
      </c>
      <c r="G97" s="250" t="str">
        <f t="shared" si="23"/>
        <v/>
      </c>
      <c r="H97" s="43" t="str">
        <f>IFERROR(IF(D97="","",VLOOKUP(A97,Tbl_ValoresAdjudicados[],10,FALSE)),0)</f>
        <v/>
      </c>
      <c r="I97" s="43" t="str">
        <f t="shared" si="24"/>
        <v/>
      </c>
      <c r="K97" s="2" t="str">
        <f t="shared" si="25"/>
        <v/>
      </c>
      <c r="L97" s="2" t="str">
        <f t="shared" si="26"/>
        <v/>
      </c>
      <c r="M97" s="251" t="str">
        <f t="shared" si="27"/>
        <v/>
      </c>
      <c r="N97" s="2" t="str">
        <f t="shared" si="28"/>
        <v/>
      </c>
      <c r="O97" s="2" t="str">
        <f t="shared" si="29"/>
        <v/>
      </c>
      <c r="P97" s="2" t="str">
        <f t="shared" si="19"/>
        <v/>
      </c>
      <c r="Q97" s="2" t="str">
        <f t="shared" si="20"/>
        <v/>
      </c>
      <c r="R97" s="3" t="str">
        <f t="shared" si="21"/>
        <v/>
      </c>
      <c r="S97" s="3" t="str">
        <f t="shared" si="22"/>
        <v/>
      </c>
      <c r="T97" s="2" t="str">
        <f t="shared" si="30"/>
        <v/>
      </c>
    </row>
    <row r="98" spans="1:20" ht="18" customHeight="1" x14ac:dyDescent="0.3">
      <c r="A98" s="16" t="str">
        <f t="shared" si="18"/>
        <v/>
      </c>
      <c r="E98" s="249" t="str">
        <f>IF(D98="","",SUMIFS(Detalle_Mes!H:H,Detalle_Mes!C:C,Corte_Periodo!D98,Detalle_Mes!B:B,Corte_Periodo!B98))</f>
        <v/>
      </c>
      <c r="F98" s="43" t="str">
        <f>IFERROR(IF(D98="","",VLOOKUP(A98,Tbl_ValoresAdjudicados[],8,FALSE)),0)</f>
        <v/>
      </c>
      <c r="G98" s="250" t="str">
        <f t="shared" si="23"/>
        <v/>
      </c>
      <c r="H98" s="43" t="str">
        <f>IFERROR(IF(D98="","",VLOOKUP(A98,Tbl_ValoresAdjudicados[],10,FALSE)),0)</f>
        <v/>
      </c>
      <c r="I98" s="43" t="str">
        <f t="shared" si="24"/>
        <v/>
      </c>
      <c r="K98" s="2" t="str">
        <f t="shared" si="25"/>
        <v/>
      </c>
      <c r="L98" s="2" t="str">
        <f t="shared" si="26"/>
        <v/>
      </c>
      <c r="M98" s="251" t="str">
        <f t="shared" si="27"/>
        <v/>
      </c>
      <c r="N98" s="2" t="str">
        <f t="shared" si="28"/>
        <v/>
      </c>
      <c r="O98" s="2" t="str">
        <f t="shared" si="29"/>
        <v/>
      </c>
      <c r="P98" s="2" t="str">
        <f t="shared" si="19"/>
        <v/>
      </c>
      <c r="Q98" s="2" t="str">
        <f t="shared" si="20"/>
        <v/>
      </c>
      <c r="R98" s="3" t="str">
        <f t="shared" si="21"/>
        <v/>
      </c>
      <c r="S98" s="3" t="str">
        <f t="shared" si="22"/>
        <v/>
      </c>
      <c r="T98" s="2" t="str">
        <f t="shared" si="30"/>
        <v/>
      </c>
    </row>
    <row r="99" spans="1:20" ht="18" customHeight="1" x14ac:dyDescent="0.3">
      <c r="A99" s="16" t="str">
        <f t="shared" si="18"/>
        <v/>
      </c>
      <c r="E99" s="249" t="str">
        <f>IF(D99="","",SUMIFS(Detalle_Mes!H:H,Detalle_Mes!C:C,Corte_Periodo!D99,Detalle_Mes!B:B,Corte_Periodo!B99))</f>
        <v/>
      </c>
      <c r="F99" s="43" t="str">
        <f>IFERROR(IF(D99="","",VLOOKUP(A99,Tbl_ValoresAdjudicados[],8,FALSE)),0)</f>
        <v/>
      </c>
      <c r="G99" s="250" t="str">
        <f t="shared" si="23"/>
        <v/>
      </c>
      <c r="H99" s="43" t="str">
        <f>IFERROR(IF(D99="","",VLOOKUP(A99,Tbl_ValoresAdjudicados[],10,FALSE)),0)</f>
        <v/>
      </c>
      <c r="I99" s="43" t="str">
        <f t="shared" si="24"/>
        <v/>
      </c>
      <c r="K99" s="2" t="str">
        <f t="shared" si="25"/>
        <v/>
      </c>
      <c r="L99" s="2" t="str">
        <f t="shared" si="26"/>
        <v/>
      </c>
      <c r="M99" s="251" t="str">
        <f t="shared" si="27"/>
        <v/>
      </c>
      <c r="N99" s="2" t="str">
        <f t="shared" si="28"/>
        <v/>
      </c>
      <c r="O99" s="2" t="str">
        <f t="shared" si="29"/>
        <v/>
      </c>
      <c r="P99" s="2" t="str">
        <f t="shared" si="19"/>
        <v/>
      </c>
      <c r="Q99" s="2" t="str">
        <f t="shared" si="20"/>
        <v/>
      </c>
      <c r="R99" s="3" t="str">
        <f t="shared" si="21"/>
        <v/>
      </c>
      <c r="S99" s="3" t="str">
        <f t="shared" si="22"/>
        <v/>
      </c>
      <c r="T99" s="2" t="str">
        <f t="shared" si="30"/>
        <v/>
      </c>
    </row>
    <row r="100" spans="1:20" ht="18" customHeight="1" x14ac:dyDescent="0.3">
      <c r="A100" s="16" t="str">
        <f t="shared" si="18"/>
        <v/>
      </c>
      <c r="E100" s="249" t="str">
        <f>IF(D100="","",SUMIFS(Detalle_Mes!H:H,Detalle_Mes!C:C,Corte_Periodo!D100,Detalle_Mes!B:B,Corte_Periodo!B100))</f>
        <v/>
      </c>
      <c r="F100" s="43" t="str">
        <f>IFERROR(IF(D100="","",VLOOKUP(A100,Tbl_ValoresAdjudicados[],8,FALSE)),0)</f>
        <v/>
      </c>
      <c r="G100" s="250" t="str">
        <f t="shared" si="23"/>
        <v/>
      </c>
      <c r="H100" s="43" t="str">
        <f>IFERROR(IF(D100="","",VLOOKUP(A100,Tbl_ValoresAdjudicados[],10,FALSE)),0)</f>
        <v/>
      </c>
      <c r="I100" s="43" t="str">
        <f t="shared" si="24"/>
        <v/>
      </c>
      <c r="K100" s="2" t="str">
        <f t="shared" si="25"/>
        <v/>
      </c>
      <c r="L100" s="2" t="str">
        <f t="shared" si="26"/>
        <v/>
      </c>
      <c r="M100" s="251" t="str">
        <f t="shared" si="27"/>
        <v/>
      </c>
      <c r="N100" s="2" t="str">
        <f t="shared" si="28"/>
        <v/>
      </c>
      <c r="O100" s="2" t="str">
        <f t="shared" si="29"/>
        <v/>
      </c>
      <c r="P100" s="2" t="str">
        <f t="shared" si="19"/>
        <v/>
      </c>
      <c r="Q100" s="2" t="str">
        <f t="shared" si="20"/>
        <v/>
      </c>
      <c r="R100" s="3" t="str">
        <f t="shared" si="21"/>
        <v/>
      </c>
      <c r="S100" s="3" t="str">
        <f t="shared" si="22"/>
        <v/>
      </c>
      <c r="T100" s="2" t="str">
        <f t="shared" si="30"/>
        <v/>
      </c>
    </row>
    <row r="101" spans="1:20" ht="18" customHeight="1" x14ac:dyDescent="0.3">
      <c r="A101" s="16" t="str">
        <f t="shared" si="18"/>
        <v/>
      </c>
      <c r="E101" s="249" t="str">
        <f>IF(D101="","",SUMIFS(Detalle_Mes!H:H,Detalle_Mes!C:C,Corte_Periodo!D101,Detalle_Mes!B:B,Corte_Periodo!B101))</f>
        <v/>
      </c>
      <c r="F101" s="43" t="str">
        <f>IFERROR(IF(D101="","",VLOOKUP(A101,Tbl_ValoresAdjudicados[],8,FALSE)),0)</f>
        <v/>
      </c>
      <c r="G101" s="250" t="str">
        <f t="shared" si="23"/>
        <v/>
      </c>
      <c r="H101" s="43" t="str">
        <f>IFERROR(IF(D101="","",VLOOKUP(A101,Tbl_ValoresAdjudicados[],10,FALSE)),0)</f>
        <v/>
      </c>
      <c r="I101" s="43" t="str">
        <f t="shared" si="24"/>
        <v/>
      </c>
      <c r="K101" s="2" t="str">
        <f t="shared" si="25"/>
        <v/>
      </c>
      <c r="L101" s="2" t="str">
        <f t="shared" si="26"/>
        <v/>
      </c>
      <c r="M101" s="251" t="str">
        <f t="shared" si="27"/>
        <v/>
      </c>
      <c r="N101" s="2" t="str">
        <f t="shared" si="28"/>
        <v/>
      </c>
      <c r="O101" s="2" t="str">
        <f t="shared" si="29"/>
        <v/>
      </c>
      <c r="P101" s="2" t="str">
        <f t="shared" si="19"/>
        <v/>
      </c>
      <c r="Q101" s="2" t="str">
        <f t="shared" si="20"/>
        <v/>
      </c>
      <c r="R101" s="3" t="str">
        <f t="shared" si="21"/>
        <v/>
      </c>
      <c r="S101" s="3" t="str">
        <f t="shared" si="22"/>
        <v/>
      </c>
      <c r="T101" s="2" t="str">
        <f t="shared" si="30"/>
        <v/>
      </c>
    </row>
    <row r="102" spans="1:20" ht="18" customHeight="1" x14ac:dyDescent="0.3">
      <c r="A102" s="16" t="str">
        <f t="shared" si="18"/>
        <v/>
      </c>
      <c r="E102" s="249" t="str">
        <f>IF(D102="","",SUMIFS(Detalle_Mes!H:H,Detalle_Mes!C:C,Corte_Periodo!D102,Detalle_Mes!B:B,Corte_Periodo!B102))</f>
        <v/>
      </c>
      <c r="F102" s="43" t="str">
        <f>IFERROR(IF(D102="","",VLOOKUP(A102,Tbl_ValoresAdjudicados[],8,FALSE)),0)</f>
        <v/>
      </c>
      <c r="G102" s="250" t="str">
        <f t="shared" si="23"/>
        <v/>
      </c>
      <c r="H102" s="43" t="str">
        <f>IFERROR(IF(D102="","",VLOOKUP(A102,Tbl_ValoresAdjudicados[],10,FALSE)),0)</f>
        <v/>
      </c>
      <c r="I102" s="43" t="str">
        <f t="shared" si="24"/>
        <v/>
      </c>
      <c r="K102" s="2" t="str">
        <f t="shared" si="25"/>
        <v/>
      </c>
      <c r="L102" s="2" t="str">
        <f t="shared" si="26"/>
        <v/>
      </c>
      <c r="M102" s="251" t="str">
        <f t="shared" si="27"/>
        <v/>
      </c>
      <c r="N102" s="2" t="str">
        <f t="shared" si="28"/>
        <v/>
      </c>
      <c r="O102" s="2" t="str">
        <f t="shared" si="29"/>
        <v/>
      </c>
      <c r="P102" s="2" t="str">
        <f t="shared" si="19"/>
        <v/>
      </c>
      <c r="Q102" s="2" t="str">
        <f t="shared" si="20"/>
        <v/>
      </c>
      <c r="R102" s="3" t="str">
        <f t="shared" si="21"/>
        <v/>
      </c>
      <c r="S102" s="3" t="str">
        <f t="shared" si="22"/>
        <v/>
      </c>
      <c r="T102" s="2" t="str">
        <f t="shared" si="30"/>
        <v/>
      </c>
    </row>
    <row r="103" spans="1:20" ht="18" customHeight="1" x14ac:dyDescent="0.3">
      <c r="A103" s="16" t="str">
        <f t="shared" si="18"/>
        <v/>
      </c>
      <c r="E103" s="249" t="str">
        <f>IF(D103="","",SUMIFS(Detalle_Mes!H:H,Detalle_Mes!C:C,Corte_Periodo!D103,Detalle_Mes!B:B,Corte_Periodo!B103))</f>
        <v/>
      </c>
      <c r="F103" s="43" t="str">
        <f>IFERROR(IF(D103="","",VLOOKUP(A103,Tbl_ValoresAdjudicados[],8,FALSE)),0)</f>
        <v/>
      </c>
      <c r="G103" s="250" t="str">
        <f t="shared" si="23"/>
        <v/>
      </c>
      <c r="H103" s="43" t="str">
        <f>IFERROR(IF(D103="","",VLOOKUP(A103,Tbl_ValoresAdjudicados[],10,FALSE)),0)</f>
        <v/>
      </c>
      <c r="I103" s="43" t="str">
        <f t="shared" si="24"/>
        <v/>
      </c>
      <c r="K103" s="2" t="str">
        <f t="shared" si="25"/>
        <v/>
      </c>
      <c r="L103" s="2" t="str">
        <f t="shared" si="26"/>
        <v/>
      </c>
      <c r="M103" s="251" t="str">
        <f t="shared" si="27"/>
        <v/>
      </c>
      <c r="N103" s="2" t="str">
        <f t="shared" si="28"/>
        <v/>
      </c>
      <c r="O103" s="2" t="str">
        <f t="shared" si="29"/>
        <v/>
      </c>
      <c r="P103" s="2" t="str">
        <f t="shared" si="19"/>
        <v/>
      </c>
      <c r="Q103" s="2" t="str">
        <f t="shared" si="20"/>
        <v/>
      </c>
      <c r="R103" s="3" t="str">
        <f t="shared" si="21"/>
        <v/>
      </c>
      <c r="S103" s="3" t="str">
        <f t="shared" si="22"/>
        <v/>
      </c>
      <c r="T103" s="2" t="str">
        <f t="shared" si="30"/>
        <v/>
      </c>
    </row>
    <row r="104" spans="1:20" ht="18" customHeight="1" x14ac:dyDescent="0.3">
      <c r="A104" s="16" t="str">
        <f t="shared" si="18"/>
        <v/>
      </c>
      <c r="E104" s="249" t="str">
        <f>IF(D104="","",SUMIFS(Detalle_Mes!H:H,Detalle_Mes!C:C,Corte_Periodo!D104,Detalle_Mes!B:B,Corte_Periodo!B104))</f>
        <v/>
      </c>
      <c r="F104" s="43" t="str">
        <f>IFERROR(IF(D104="","",VLOOKUP(A104,Tbl_ValoresAdjudicados[],8,FALSE)),0)</f>
        <v/>
      </c>
      <c r="G104" s="250" t="str">
        <f t="shared" si="23"/>
        <v/>
      </c>
      <c r="H104" s="43" t="str">
        <f>IFERROR(IF(D104="","",VLOOKUP(A104,Tbl_ValoresAdjudicados[],10,FALSE)),0)</f>
        <v/>
      </c>
      <c r="I104" s="43" t="str">
        <f t="shared" si="24"/>
        <v/>
      </c>
      <c r="K104" s="2" t="str">
        <f t="shared" si="25"/>
        <v/>
      </c>
      <c r="L104" s="2" t="str">
        <f t="shared" si="26"/>
        <v/>
      </c>
      <c r="M104" s="251" t="str">
        <f t="shared" si="27"/>
        <v/>
      </c>
      <c r="N104" s="2" t="str">
        <f t="shared" si="28"/>
        <v/>
      </c>
      <c r="O104" s="2" t="str">
        <f t="shared" si="29"/>
        <v/>
      </c>
      <c r="P104" s="2" t="str">
        <f t="shared" si="19"/>
        <v/>
      </c>
      <c r="Q104" s="2" t="str">
        <f t="shared" si="20"/>
        <v/>
      </c>
      <c r="R104" s="3" t="str">
        <f t="shared" si="21"/>
        <v/>
      </c>
      <c r="S104" s="3" t="str">
        <f t="shared" si="22"/>
        <v/>
      </c>
      <c r="T104" s="2" t="str">
        <f t="shared" si="30"/>
        <v/>
      </c>
    </row>
    <row r="105" spans="1:20" ht="18" customHeight="1" x14ac:dyDescent="0.3">
      <c r="A105" s="16" t="str">
        <f t="shared" si="18"/>
        <v/>
      </c>
      <c r="E105" s="249" t="str">
        <f>IF(D105="","",SUMIFS(Detalle_Mes!H:H,Detalle_Mes!C:C,Corte_Periodo!D105,Detalle_Mes!B:B,Corte_Periodo!B105))</f>
        <v/>
      </c>
      <c r="F105" s="43" t="str">
        <f>IFERROR(IF(D105="","",VLOOKUP(A105,Tbl_ValoresAdjudicados[],8,FALSE)),0)</f>
        <v/>
      </c>
      <c r="G105" s="250" t="str">
        <f t="shared" si="23"/>
        <v/>
      </c>
      <c r="H105" s="43" t="str">
        <f>IFERROR(IF(D105="","",VLOOKUP(A105,Tbl_ValoresAdjudicados[],10,FALSE)),0)</f>
        <v/>
      </c>
      <c r="I105" s="43" t="str">
        <f t="shared" si="24"/>
        <v/>
      </c>
      <c r="K105" s="2" t="str">
        <f t="shared" si="25"/>
        <v/>
      </c>
      <c r="L105" s="2" t="str">
        <f t="shared" si="26"/>
        <v/>
      </c>
      <c r="M105" s="251" t="str">
        <f t="shared" si="27"/>
        <v/>
      </c>
      <c r="N105" s="2" t="str">
        <f t="shared" si="28"/>
        <v/>
      </c>
      <c r="O105" s="2" t="str">
        <f t="shared" si="29"/>
        <v/>
      </c>
      <c r="P105" s="2" t="str">
        <f t="shared" si="19"/>
        <v/>
      </c>
      <c r="Q105" s="2" t="str">
        <f t="shared" si="20"/>
        <v/>
      </c>
      <c r="R105" s="3" t="str">
        <f t="shared" si="21"/>
        <v/>
      </c>
      <c r="S105" s="3" t="str">
        <f t="shared" si="22"/>
        <v/>
      </c>
      <c r="T105" s="2" t="str">
        <f t="shared" si="30"/>
        <v/>
      </c>
    </row>
    <row r="106" spans="1:20" ht="18" customHeight="1" x14ac:dyDescent="0.3">
      <c r="A106" s="16" t="str">
        <f t="shared" si="18"/>
        <v/>
      </c>
      <c r="E106" s="249" t="str">
        <f>IF(D106="","",SUMIFS(Detalle_Mes!H:H,Detalle_Mes!C:C,Corte_Periodo!D106,Detalle_Mes!B:B,Corte_Periodo!B106))</f>
        <v/>
      </c>
      <c r="F106" s="43" t="str">
        <f>IFERROR(IF(D106="","",VLOOKUP(A106,Tbl_ValoresAdjudicados[],8,FALSE)),0)</f>
        <v/>
      </c>
      <c r="G106" s="250" t="str">
        <f t="shared" si="23"/>
        <v/>
      </c>
      <c r="H106" s="43" t="str">
        <f>IFERROR(IF(D106="","",VLOOKUP(A106,Tbl_ValoresAdjudicados[],10,FALSE)),0)</f>
        <v/>
      </c>
      <c r="I106" s="43" t="str">
        <f t="shared" si="24"/>
        <v/>
      </c>
      <c r="K106" s="2" t="str">
        <f t="shared" si="25"/>
        <v/>
      </c>
      <c r="L106" s="2" t="str">
        <f t="shared" si="26"/>
        <v/>
      </c>
      <c r="M106" s="251" t="str">
        <f t="shared" si="27"/>
        <v/>
      </c>
      <c r="N106" s="2" t="str">
        <f t="shared" si="28"/>
        <v/>
      </c>
      <c r="O106" s="2" t="str">
        <f t="shared" si="29"/>
        <v/>
      </c>
      <c r="P106" s="2" t="str">
        <f t="shared" si="19"/>
        <v/>
      </c>
      <c r="Q106" s="2" t="str">
        <f t="shared" si="20"/>
        <v/>
      </c>
      <c r="R106" s="3" t="str">
        <f t="shared" si="21"/>
        <v/>
      </c>
      <c r="S106" s="3" t="str">
        <f t="shared" si="22"/>
        <v/>
      </c>
      <c r="T106" s="2" t="str">
        <f t="shared" si="30"/>
        <v/>
      </c>
    </row>
    <row r="107" spans="1:20" ht="18" customHeight="1" x14ac:dyDescent="0.3">
      <c r="A107" s="16" t="str">
        <f t="shared" si="18"/>
        <v/>
      </c>
      <c r="E107" s="249" t="str">
        <f>IF(D107="","",SUMIFS(Detalle_Mes!H:H,Detalle_Mes!C:C,Corte_Periodo!D107,Detalle_Mes!B:B,Corte_Periodo!B107))</f>
        <v/>
      </c>
      <c r="F107" s="43" t="str">
        <f>IFERROR(IF(D107="","",VLOOKUP(A107,Tbl_ValoresAdjudicados[],8,FALSE)),0)</f>
        <v/>
      </c>
      <c r="G107" s="250" t="str">
        <f t="shared" si="23"/>
        <v/>
      </c>
      <c r="H107" s="43" t="str">
        <f>IFERROR(IF(D107="","",VLOOKUP(A107,Tbl_ValoresAdjudicados[],10,FALSE)),0)</f>
        <v/>
      </c>
      <c r="I107" s="43" t="str">
        <f t="shared" si="24"/>
        <v/>
      </c>
      <c r="K107" s="2" t="str">
        <f t="shared" si="25"/>
        <v/>
      </c>
      <c r="L107" s="2" t="str">
        <f t="shared" si="26"/>
        <v/>
      </c>
      <c r="M107" s="251" t="str">
        <f t="shared" si="27"/>
        <v/>
      </c>
      <c r="N107" s="2" t="str">
        <f t="shared" si="28"/>
        <v/>
      </c>
      <c r="O107" s="2" t="str">
        <f t="shared" si="29"/>
        <v/>
      </c>
      <c r="P107" s="2" t="str">
        <f t="shared" si="19"/>
        <v/>
      </c>
      <c r="Q107" s="2" t="str">
        <f t="shared" si="20"/>
        <v/>
      </c>
      <c r="R107" s="3" t="str">
        <f t="shared" si="21"/>
        <v/>
      </c>
      <c r="S107" s="3" t="str">
        <f t="shared" si="22"/>
        <v/>
      </c>
      <c r="T107" s="2" t="str">
        <f t="shared" si="30"/>
        <v/>
      </c>
    </row>
    <row r="108" spans="1:20" ht="18" customHeight="1" x14ac:dyDescent="0.3">
      <c r="A108" s="16" t="str">
        <f t="shared" si="18"/>
        <v/>
      </c>
      <c r="E108" s="249" t="str">
        <f>IF(D108="","",SUMIFS(Detalle_Mes!H:H,Detalle_Mes!C:C,Corte_Periodo!D108,Detalle_Mes!B:B,Corte_Periodo!B108))</f>
        <v/>
      </c>
      <c r="F108" s="43" t="str">
        <f>IFERROR(IF(D108="","",VLOOKUP(A108,Tbl_ValoresAdjudicados[],8,FALSE)),0)</f>
        <v/>
      </c>
      <c r="G108" s="250" t="str">
        <f t="shared" si="23"/>
        <v/>
      </c>
      <c r="H108" s="43" t="str">
        <f>IFERROR(IF(D108="","",VLOOKUP(A108,Tbl_ValoresAdjudicados[],10,FALSE)),0)</f>
        <v/>
      </c>
      <c r="I108" s="43" t="str">
        <f t="shared" si="24"/>
        <v/>
      </c>
      <c r="K108" s="2" t="str">
        <f t="shared" si="25"/>
        <v/>
      </c>
      <c r="L108" s="2" t="str">
        <f t="shared" si="26"/>
        <v/>
      </c>
      <c r="M108" s="251" t="str">
        <f t="shared" si="27"/>
        <v/>
      </c>
      <c r="N108" s="2" t="str">
        <f t="shared" si="28"/>
        <v/>
      </c>
      <c r="O108" s="2" t="str">
        <f t="shared" si="29"/>
        <v/>
      </c>
      <c r="P108" s="2" t="str">
        <f t="shared" si="19"/>
        <v/>
      </c>
      <c r="Q108" s="2" t="str">
        <f t="shared" si="20"/>
        <v/>
      </c>
      <c r="R108" s="3" t="str">
        <f t="shared" si="21"/>
        <v/>
      </c>
      <c r="S108" s="3" t="str">
        <f t="shared" si="22"/>
        <v/>
      </c>
      <c r="T108" s="2" t="str">
        <f t="shared" si="30"/>
        <v/>
      </c>
    </row>
    <row r="109" spans="1:20" ht="18" customHeight="1" x14ac:dyDescent="0.3">
      <c r="A109" s="16" t="str">
        <f t="shared" si="18"/>
        <v/>
      </c>
      <c r="E109" s="249" t="str">
        <f>IF(D109="","",SUMIFS(Detalle_Mes!H:H,Detalle_Mes!C:C,Corte_Periodo!D109,Detalle_Mes!B:B,Corte_Periodo!B109))</f>
        <v/>
      </c>
      <c r="F109" s="43" t="str">
        <f>IFERROR(IF(D109="","",VLOOKUP(A109,Tbl_ValoresAdjudicados[],8,FALSE)),0)</f>
        <v/>
      </c>
      <c r="G109" s="250" t="str">
        <f t="shared" si="23"/>
        <v/>
      </c>
      <c r="H109" s="43" t="str">
        <f>IFERROR(IF(D109="","",VLOOKUP(A109,Tbl_ValoresAdjudicados[],10,FALSE)),0)</f>
        <v/>
      </c>
      <c r="I109" s="43" t="str">
        <f t="shared" si="24"/>
        <v/>
      </c>
      <c r="K109" s="2" t="str">
        <f t="shared" si="25"/>
        <v/>
      </c>
      <c r="L109" s="2" t="str">
        <f t="shared" si="26"/>
        <v/>
      </c>
      <c r="M109" s="251" t="str">
        <f t="shared" si="27"/>
        <v/>
      </c>
      <c r="N109" s="2" t="str">
        <f t="shared" si="28"/>
        <v/>
      </c>
      <c r="O109" s="2" t="str">
        <f t="shared" si="29"/>
        <v/>
      </c>
      <c r="P109" s="2" t="str">
        <f t="shared" si="19"/>
        <v/>
      </c>
      <c r="Q109" s="2" t="str">
        <f t="shared" si="20"/>
        <v/>
      </c>
      <c r="R109" s="3" t="str">
        <f t="shared" si="21"/>
        <v/>
      </c>
      <c r="S109" s="3" t="str">
        <f t="shared" si="22"/>
        <v/>
      </c>
      <c r="T109" s="2" t="str">
        <f t="shared" si="30"/>
        <v/>
      </c>
    </row>
    <row r="110" spans="1:20" ht="18" customHeight="1" x14ac:dyDescent="0.3">
      <c r="A110" s="16" t="str">
        <f t="shared" si="18"/>
        <v/>
      </c>
      <c r="E110" s="249" t="str">
        <f>IF(D110="","",SUMIFS(Detalle_Mes!H:H,Detalle_Mes!C:C,Corte_Periodo!D110,Detalle_Mes!B:B,Corte_Periodo!B110))</f>
        <v/>
      </c>
      <c r="F110" s="43" t="str">
        <f>IFERROR(IF(D110="","",VLOOKUP(A110,Tbl_ValoresAdjudicados[],8,FALSE)),0)</f>
        <v/>
      </c>
      <c r="G110" s="250" t="str">
        <f t="shared" si="23"/>
        <v/>
      </c>
      <c r="H110" s="43" t="str">
        <f>IFERROR(IF(D110="","",VLOOKUP(A110,Tbl_ValoresAdjudicados[],10,FALSE)),0)</f>
        <v/>
      </c>
      <c r="I110" s="43" t="str">
        <f t="shared" si="24"/>
        <v/>
      </c>
      <c r="K110" s="2" t="str">
        <f t="shared" si="25"/>
        <v/>
      </c>
      <c r="L110" s="2" t="str">
        <f t="shared" si="26"/>
        <v/>
      </c>
      <c r="M110" s="251" t="str">
        <f t="shared" si="27"/>
        <v/>
      </c>
      <c r="N110" s="2" t="str">
        <f t="shared" si="28"/>
        <v/>
      </c>
      <c r="O110" s="2" t="str">
        <f t="shared" si="29"/>
        <v/>
      </c>
      <c r="P110" s="2" t="str">
        <f t="shared" si="19"/>
        <v/>
      </c>
      <c r="Q110" s="2" t="str">
        <f t="shared" si="20"/>
        <v/>
      </c>
      <c r="R110" s="3" t="str">
        <f t="shared" si="21"/>
        <v/>
      </c>
      <c r="S110" s="3" t="str">
        <f t="shared" si="22"/>
        <v/>
      </c>
      <c r="T110" s="2" t="str">
        <f t="shared" si="30"/>
        <v/>
      </c>
    </row>
    <row r="111" spans="1:20" ht="18" customHeight="1" x14ac:dyDescent="0.3">
      <c r="A111" s="16" t="str">
        <f t="shared" si="18"/>
        <v/>
      </c>
      <c r="E111" s="249" t="str">
        <f>IF(D111="","",SUMIFS(Detalle_Mes!H:H,Detalle_Mes!C:C,Corte_Periodo!D111,Detalle_Mes!B:B,Corte_Periodo!B111))</f>
        <v/>
      </c>
      <c r="F111" s="43" t="str">
        <f>IFERROR(IF(D111="","",VLOOKUP(A111,Tbl_ValoresAdjudicados[],8,FALSE)),0)</f>
        <v/>
      </c>
      <c r="G111" s="250" t="str">
        <f t="shared" si="23"/>
        <v/>
      </c>
      <c r="H111" s="43" t="str">
        <f>IFERROR(IF(D111="","",VLOOKUP(A111,Tbl_ValoresAdjudicados[],10,FALSE)),0)</f>
        <v/>
      </c>
      <c r="I111" s="43" t="str">
        <f t="shared" si="24"/>
        <v/>
      </c>
      <c r="K111" s="2" t="str">
        <f t="shared" si="25"/>
        <v/>
      </c>
      <c r="L111" s="2" t="str">
        <f t="shared" si="26"/>
        <v/>
      </c>
      <c r="M111" s="251" t="str">
        <f t="shared" si="27"/>
        <v/>
      </c>
      <c r="N111" s="2" t="str">
        <f t="shared" si="28"/>
        <v/>
      </c>
      <c r="O111" s="2" t="str">
        <f t="shared" si="29"/>
        <v/>
      </c>
      <c r="P111" s="2" t="str">
        <f t="shared" si="19"/>
        <v/>
      </c>
      <c r="Q111" s="2" t="str">
        <f t="shared" si="20"/>
        <v/>
      </c>
      <c r="R111" s="3" t="str">
        <f t="shared" si="21"/>
        <v/>
      </c>
      <c r="S111" s="3" t="str">
        <f t="shared" si="22"/>
        <v/>
      </c>
      <c r="T111" s="2" t="str">
        <f t="shared" si="30"/>
        <v/>
      </c>
    </row>
    <row r="112" spans="1:20" ht="18" customHeight="1" x14ac:dyDescent="0.3">
      <c r="A112" s="16" t="str">
        <f t="shared" ref="A112:A143" si="31">IF(D112="","",$D$9&amp;C112&amp;B112)</f>
        <v/>
      </c>
      <c r="E112" s="249" t="str">
        <f>IF(D112="","",SUMIFS(Detalle_Mes!H:H,Detalle_Mes!C:C,Corte_Periodo!D112,Detalle_Mes!B:B,Corte_Periodo!B112))</f>
        <v/>
      </c>
      <c r="F112" s="43" t="str">
        <f>IFERROR(IF(D112="","",VLOOKUP(A112,Tbl_ValoresAdjudicados[],8,FALSE)),0)</f>
        <v/>
      </c>
      <c r="G112" s="250" t="str">
        <f t="shared" si="23"/>
        <v/>
      </c>
      <c r="H112" s="43" t="str">
        <f>IFERROR(IF(D112="","",VLOOKUP(A112,Tbl_ValoresAdjudicados[],10,FALSE)),0)</f>
        <v/>
      </c>
      <c r="I112" s="43" t="str">
        <f t="shared" si="24"/>
        <v/>
      </c>
      <c r="K112" s="2" t="str">
        <f t="shared" si="25"/>
        <v/>
      </c>
      <c r="L112" s="2" t="str">
        <f t="shared" si="26"/>
        <v/>
      </c>
      <c r="M112" s="251" t="str">
        <f t="shared" si="27"/>
        <v/>
      </c>
      <c r="N112" s="2" t="str">
        <f t="shared" si="28"/>
        <v/>
      </c>
      <c r="O112" s="2" t="str">
        <f t="shared" si="29"/>
        <v/>
      </c>
      <c r="P112" s="2" t="str">
        <f t="shared" ref="P112:P143" si="32">IF($B112="","",C112)</f>
        <v/>
      </c>
      <c r="Q112" s="2" t="str">
        <f t="shared" ref="Q112:Q143" si="33">IF($B112="","",E112)</f>
        <v/>
      </c>
      <c r="R112" s="3" t="str">
        <f t="shared" ref="R112:R143" si="34">IF($B112="","",H112)</f>
        <v/>
      </c>
      <c r="S112" s="3" t="str">
        <f t="shared" ref="S112:S143" si="35">IF($B112="","",F112)</f>
        <v/>
      </c>
      <c r="T112" s="2" t="str">
        <f t="shared" si="30"/>
        <v/>
      </c>
    </row>
    <row r="113" spans="1:20" ht="18" customHeight="1" x14ac:dyDescent="0.3">
      <c r="A113" s="16" t="str">
        <f t="shared" si="31"/>
        <v/>
      </c>
      <c r="E113" s="249" t="str">
        <f>IF(D113="","",SUMIFS(Detalle_Mes!H:H,Detalle_Mes!C:C,Corte_Periodo!D113,Detalle_Mes!B:B,Corte_Periodo!B113))</f>
        <v/>
      </c>
      <c r="F113" s="43" t="str">
        <f>IFERROR(IF(D113="","",VLOOKUP(A113,Tbl_ValoresAdjudicados[],8,FALSE)),0)</f>
        <v/>
      </c>
      <c r="G113" s="250" t="str">
        <f t="shared" si="23"/>
        <v/>
      </c>
      <c r="H113" s="43" t="str">
        <f>IFERROR(IF(D113="","",VLOOKUP(A113,Tbl_ValoresAdjudicados[],10,FALSE)),0)</f>
        <v/>
      </c>
      <c r="I113" s="43" t="str">
        <f t="shared" si="24"/>
        <v/>
      </c>
      <c r="K113" s="2" t="str">
        <f t="shared" si="25"/>
        <v/>
      </c>
      <c r="L113" s="2" t="str">
        <f t="shared" si="26"/>
        <v/>
      </c>
      <c r="M113" s="251" t="str">
        <f t="shared" si="27"/>
        <v/>
      </c>
      <c r="N113" s="2" t="str">
        <f t="shared" si="28"/>
        <v/>
      </c>
      <c r="O113" s="2" t="str">
        <f t="shared" si="29"/>
        <v/>
      </c>
      <c r="P113" s="2" t="str">
        <f t="shared" si="32"/>
        <v/>
      </c>
      <c r="Q113" s="2" t="str">
        <f t="shared" si="33"/>
        <v/>
      </c>
      <c r="R113" s="3" t="str">
        <f t="shared" si="34"/>
        <v/>
      </c>
      <c r="S113" s="3" t="str">
        <f t="shared" si="35"/>
        <v/>
      </c>
      <c r="T113" s="2" t="str">
        <f t="shared" si="30"/>
        <v/>
      </c>
    </row>
    <row r="114" spans="1:20" ht="18" customHeight="1" x14ac:dyDescent="0.3">
      <c r="A114" s="16" t="str">
        <f t="shared" si="31"/>
        <v/>
      </c>
      <c r="E114" s="249" t="str">
        <f>IF(D114="","",SUMIFS(Detalle_Mes!H:H,Detalle_Mes!C:C,Corte_Periodo!D114,Detalle_Mes!B:B,Corte_Periodo!B114))</f>
        <v/>
      </c>
      <c r="F114" s="43" t="str">
        <f>IFERROR(IF(D114="","",VLOOKUP(A114,Tbl_ValoresAdjudicados[],8,FALSE)),0)</f>
        <v/>
      </c>
      <c r="G114" s="250" t="str">
        <f t="shared" si="23"/>
        <v/>
      </c>
      <c r="H114" s="43" t="str">
        <f>IFERROR(IF(D114="","",VLOOKUP(A114,Tbl_ValoresAdjudicados[],10,FALSE)),0)</f>
        <v/>
      </c>
      <c r="I114" s="43" t="str">
        <f t="shared" si="24"/>
        <v/>
      </c>
      <c r="K114" s="2" t="str">
        <f t="shared" si="25"/>
        <v/>
      </c>
      <c r="L114" s="2" t="str">
        <f t="shared" si="26"/>
        <v/>
      </c>
      <c r="M114" s="251" t="str">
        <f t="shared" si="27"/>
        <v/>
      </c>
      <c r="N114" s="2" t="str">
        <f t="shared" si="28"/>
        <v/>
      </c>
      <c r="O114" s="2" t="str">
        <f t="shared" si="29"/>
        <v/>
      </c>
      <c r="P114" s="2" t="str">
        <f t="shared" si="32"/>
        <v/>
      </c>
      <c r="Q114" s="2" t="str">
        <f t="shared" si="33"/>
        <v/>
      </c>
      <c r="R114" s="3" t="str">
        <f t="shared" si="34"/>
        <v/>
      </c>
      <c r="S114" s="3" t="str">
        <f t="shared" si="35"/>
        <v/>
      </c>
      <c r="T114" s="2" t="str">
        <f t="shared" si="30"/>
        <v/>
      </c>
    </row>
    <row r="115" spans="1:20" ht="18" customHeight="1" x14ac:dyDescent="0.3">
      <c r="A115" s="16" t="str">
        <f t="shared" si="31"/>
        <v/>
      </c>
      <c r="E115" s="249" t="str">
        <f>IF(D115="","",SUMIFS(Detalle_Mes!H:H,Detalle_Mes!C:C,Corte_Periodo!D115,Detalle_Mes!B:B,Corte_Periodo!B115))</f>
        <v/>
      </c>
      <c r="F115" s="43" t="str">
        <f>IFERROR(IF(D115="","",VLOOKUP(A115,Tbl_ValoresAdjudicados[],8,FALSE)),0)</f>
        <v/>
      </c>
      <c r="G115" s="250" t="str">
        <f t="shared" si="23"/>
        <v/>
      </c>
      <c r="H115" s="43" t="str">
        <f>IFERROR(IF(D115="","",VLOOKUP(A115,Tbl_ValoresAdjudicados[],10,FALSE)),0)</f>
        <v/>
      </c>
      <c r="I115" s="43" t="str">
        <f t="shared" si="24"/>
        <v/>
      </c>
      <c r="K115" s="2" t="str">
        <f t="shared" si="25"/>
        <v/>
      </c>
      <c r="L115" s="2" t="str">
        <f t="shared" si="26"/>
        <v/>
      </c>
      <c r="M115" s="251" t="str">
        <f t="shared" si="27"/>
        <v/>
      </c>
      <c r="N115" s="2" t="str">
        <f t="shared" si="28"/>
        <v/>
      </c>
      <c r="O115" s="2" t="str">
        <f t="shared" si="29"/>
        <v/>
      </c>
      <c r="P115" s="2" t="str">
        <f t="shared" si="32"/>
        <v/>
      </c>
      <c r="Q115" s="2" t="str">
        <f t="shared" si="33"/>
        <v/>
      </c>
      <c r="R115" s="3" t="str">
        <f t="shared" si="34"/>
        <v/>
      </c>
      <c r="S115" s="3" t="str">
        <f t="shared" si="35"/>
        <v/>
      </c>
      <c r="T115" s="2" t="str">
        <f t="shared" si="30"/>
        <v/>
      </c>
    </row>
    <row r="116" spans="1:20" ht="18" customHeight="1" x14ac:dyDescent="0.3">
      <c r="A116" s="16" t="str">
        <f t="shared" si="31"/>
        <v/>
      </c>
      <c r="E116" s="249" t="str">
        <f>IF(D116="","",SUMIFS(Detalle_Mes!H:H,Detalle_Mes!C:C,Corte_Periodo!D116,Detalle_Mes!B:B,Corte_Periodo!B116))</f>
        <v/>
      </c>
      <c r="F116" s="43" t="str">
        <f>IFERROR(IF(D116="","",VLOOKUP(A116,Tbl_ValoresAdjudicados[],8,FALSE)),0)</f>
        <v/>
      </c>
      <c r="G116" s="250" t="str">
        <f t="shared" si="23"/>
        <v/>
      </c>
      <c r="H116" s="43" t="str">
        <f>IFERROR(IF(D116="","",VLOOKUP(A116,Tbl_ValoresAdjudicados[],10,FALSE)),0)</f>
        <v/>
      </c>
      <c r="I116" s="43" t="str">
        <f t="shared" si="24"/>
        <v/>
      </c>
      <c r="K116" s="2" t="str">
        <f t="shared" si="25"/>
        <v/>
      </c>
      <c r="L116" s="2" t="str">
        <f t="shared" si="26"/>
        <v/>
      </c>
      <c r="M116" s="251" t="str">
        <f t="shared" si="27"/>
        <v/>
      </c>
      <c r="N116" s="2" t="str">
        <f t="shared" si="28"/>
        <v/>
      </c>
      <c r="O116" s="2" t="str">
        <f t="shared" si="29"/>
        <v/>
      </c>
      <c r="P116" s="2" t="str">
        <f t="shared" si="32"/>
        <v/>
      </c>
      <c r="Q116" s="2" t="str">
        <f t="shared" si="33"/>
        <v/>
      </c>
      <c r="R116" s="3" t="str">
        <f t="shared" si="34"/>
        <v/>
      </c>
      <c r="S116" s="3" t="str">
        <f t="shared" si="35"/>
        <v/>
      </c>
      <c r="T116" s="2" t="str">
        <f t="shared" si="30"/>
        <v/>
      </c>
    </row>
    <row r="117" spans="1:20" ht="18" customHeight="1" x14ac:dyDescent="0.3">
      <c r="A117" s="16" t="str">
        <f t="shared" si="31"/>
        <v/>
      </c>
      <c r="E117" s="249" t="str">
        <f>IF(D117="","",SUMIFS(Detalle_Mes!H:H,Detalle_Mes!C:C,Corte_Periodo!D117,Detalle_Mes!B:B,Corte_Periodo!B117))</f>
        <v/>
      </c>
      <c r="F117" s="43" t="str">
        <f>IFERROR(IF(D117="","",VLOOKUP(A117,Tbl_ValoresAdjudicados[],8,FALSE)),0)</f>
        <v/>
      </c>
      <c r="G117" s="250" t="str">
        <f t="shared" si="23"/>
        <v/>
      </c>
      <c r="H117" s="43" t="str">
        <f>IFERROR(IF(D117="","",VLOOKUP(A117,Tbl_ValoresAdjudicados[],10,FALSE)),0)</f>
        <v/>
      </c>
      <c r="I117" s="43" t="str">
        <f t="shared" si="24"/>
        <v/>
      </c>
      <c r="K117" s="2" t="str">
        <f t="shared" si="25"/>
        <v/>
      </c>
      <c r="L117" s="2" t="str">
        <f t="shared" si="26"/>
        <v/>
      </c>
      <c r="M117" s="251" t="str">
        <f t="shared" si="27"/>
        <v/>
      </c>
      <c r="N117" s="2" t="str">
        <f t="shared" si="28"/>
        <v/>
      </c>
      <c r="O117" s="2" t="str">
        <f t="shared" si="29"/>
        <v/>
      </c>
      <c r="P117" s="2" t="str">
        <f t="shared" si="32"/>
        <v/>
      </c>
      <c r="Q117" s="2" t="str">
        <f t="shared" si="33"/>
        <v/>
      </c>
      <c r="R117" s="3" t="str">
        <f t="shared" si="34"/>
        <v/>
      </c>
      <c r="S117" s="3" t="str">
        <f t="shared" si="35"/>
        <v/>
      </c>
      <c r="T117" s="2" t="str">
        <f t="shared" si="30"/>
        <v/>
      </c>
    </row>
    <row r="118" spans="1:20" ht="18" customHeight="1" x14ac:dyDescent="0.3">
      <c r="A118" s="16" t="str">
        <f t="shared" si="31"/>
        <v/>
      </c>
      <c r="E118" s="249" t="str">
        <f>IF(D118="","",SUMIFS(Detalle_Mes!H:H,Detalle_Mes!C:C,Corte_Periodo!D118,Detalle_Mes!B:B,Corte_Periodo!B118))</f>
        <v/>
      </c>
      <c r="F118" s="43" t="str">
        <f>IFERROR(IF(D118="","",VLOOKUP(A118,Tbl_ValoresAdjudicados[],8,FALSE)),0)</f>
        <v/>
      </c>
      <c r="G118" s="250" t="str">
        <f t="shared" si="23"/>
        <v/>
      </c>
      <c r="H118" s="43" t="str">
        <f>IFERROR(IF(D118="","",VLOOKUP(A118,Tbl_ValoresAdjudicados[],10,FALSE)),0)</f>
        <v/>
      </c>
      <c r="I118" s="43" t="str">
        <f t="shared" si="24"/>
        <v/>
      </c>
      <c r="K118" s="2" t="str">
        <f t="shared" si="25"/>
        <v/>
      </c>
      <c r="L118" s="2" t="str">
        <f t="shared" si="26"/>
        <v/>
      </c>
      <c r="M118" s="251" t="str">
        <f t="shared" si="27"/>
        <v/>
      </c>
      <c r="N118" s="2" t="str">
        <f t="shared" si="28"/>
        <v/>
      </c>
      <c r="O118" s="2" t="str">
        <f t="shared" si="29"/>
        <v/>
      </c>
      <c r="P118" s="2" t="str">
        <f t="shared" si="32"/>
        <v/>
      </c>
      <c r="Q118" s="2" t="str">
        <f t="shared" si="33"/>
        <v/>
      </c>
      <c r="R118" s="3" t="str">
        <f t="shared" si="34"/>
        <v/>
      </c>
      <c r="S118" s="3" t="str">
        <f t="shared" si="35"/>
        <v/>
      </c>
      <c r="T118" s="2" t="str">
        <f t="shared" si="30"/>
        <v/>
      </c>
    </row>
    <row r="119" spans="1:20" ht="18" customHeight="1" x14ac:dyDescent="0.3">
      <c r="A119" s="16" t="str">
        <f t="shared" si="31"/>
        <v/>
      </c>
      <c r="E119" s="249" t="str">
        <f>IF(D119="","",SUMIFS(Detalle_Mes!H:H,Detalle_Mes!C:C,Corte_Periodo!D119,Detalle_Mes!B:B,Corte_Periodo!B119))</f>
        <v/>
      </c>
      <c r="F119" s="43" t="str">
        <f>IFERROR(IF(D119="","",VLOOKUP(A119,Tbl_ValoresAdjudicados[],8,FALSE)),0)</f>
        <v/>
      </c>
      <c r="G119" s="250" t="str">
        <f t="shared" si="23"/>
        <v/>
      </c>
      <c r="H119" s="43" t="str">
        <f>IFERROR(IF(D119="","",VLOOKUP(A119,Tbl_ValoresAdjudicados[],10,FALSE)),0)</f>
        <v/>
      </c>
      <c r="I119" s="43" t="str">
        <f t="shared" si="24"/>
        <v/>
      </c>
      <c r="K119" s="2" t="str">
        <f t="shared" si="25"/>
        <v/>
      </c>
      <c r="L119" s="2" t="str">
        <f t="shared" si="26"/>
        <v/>
      </c>
      <c r="M119" s="251" t="str">
        <f t="shared" si="27"/>
        <v/>
      </c>
      <c r="N119" s="2" t="str">
        <f t="shared" si="28"/>
        <v/>
      </c>
      <c r="O119" s="2" t="str">
        <f t="shared" si="29"/>
        <v/>
      </c>
      <c r="P119" s="2" t="str">
        <f t="shared" si="32"/>
        <v/>
      </c>
      <c r="Q119" s="2" t="str">
        <f t="shared" si="33"/>
        <v/>
      </c>
      <c r="R119" s="3" t="str">
        <f t="shared" si="34"/>
        <v/>
      </c>
      <c r="S119" s="3" t="str">
        <f t="shared" si="35"/>
        <v/>
      </c>
      <c r="T119" s="2" t="str">
        <f t="shared" si="30"/>
        <v/>
      </c>
    </row>
    <row r="120" spans="1:20" ht="18" customHeight="1" x14ac:dyDescent="0.3">
      <c r="A120" s="16" t="str">
        <f t="shared" si="31"/>
        <v/>
      </c>
      <c r="E120" s="249" t="str">
        <f>IF(D120="","",SUMIFS(Detalle_Mes!H:H,Detalle_Mes!C:C,Corte_Periodo!D120,Detalle_Mes!B:B,Corte_Periodo!B120))</f>
        <v/>
      </c>
      <c r="F120" s="43" t="str">
        <f>IFERROR(IF(D120="","",VLOOKUP(A120,Tbl_ValoresAdjudicados[],8,FALSE)),0)</f>
        <v/>
      </c>
      <c r="G120" s="250" t="str">
        <f t="shared" si="23"/>
        <v/>
      </c>
      <c r="H120" s="43" t="str">
        <f>IFERROR(IF(D120="","",VLOOKUP(A120,Tbl_ValoresAdjudicados[],10,FALSE)),0)</f>
        <v/>
      </c>
      <c r="I120" s="43" t="str">
        <f t="shared" si="24"/>
        <v/>
      </c>
      <c r="K120" s="2" t="str">
        <f t="shared" si="25"/>
        <v/>
      </c>
      <c r="L120" s="2" t="str">
        <f t="shared" si="26"/>
        <v/>
      </c>
      <c r="M120" s="251" t="str">
        <f t="shared" si="27"/>
        <v/>
      </c>
      <c r="N120" s="2" t="str">
        <f t="shared" si="28"/>
        <v/>
      </c>
      <c r="O120" s="2" t="str">
        <f t="shared" si="29"/>
        <v/>
      </c>
      <c r="P120" s="2" t="str">
        <f t="shared" si="32"/>
        <v/>
      </c>
      <c r="Q120" s="2" t="str">
        <f t="shared" si="33"/>
        <v/>
      </c>
      <c r="R120" s="3" t="str">
        <f t="shared" si="34"/>
        <v/>
      </c>
      <c r="S120" s="3" t="str">
        <f t="shared" si="35"/>
        <v/>
      </c>
      <c r="T120" s="2" t="str">
        <f t="shared" si="30"/>
        <v/>
      </c>
    </row>
    <row r="121" spans="1:20" ht="18" customHeight="1" x14ac:dyDescent="0.3">
      <c r="A121" s="16" t="str">
        <f t="shared" si="31"/>
        <v/>
      </c>
      <c r="E121" s="249" t="str">
        <f>IF(D121="","",SUMIFS(Detalle_Mes!H:H,Detalle_Mes!C:C,Corte_Periodo!D121,Detalle_Mes!B:B,Corte_Periodo!B121))</f>
        <v/>
      </c>
      <c r="F121" s="43" t="str">
        <f>IFERROR(IF(D121="","",VLOOKUP(A121,Tbl_ValoresAdjudicados[],8,FALSE)),0)</f>
        <v/>
      </c>
      <c r="G121" s="250" t="str">
        <f t="shared" si="23"/>
        <v/>
      </c>
      <c r="H121" s="43" t="str">
        <f>IFERROR(IF(D121="","",VLOOKUP(A121,Tbl_ValoresAdjudicados[],10,FALSE)),0)</f>
        <v/>
      </c>
      <c r="I121" s="43" t="str">
        <f t="shared" si="24"/>
        <v/>
      </c>
      <c r="K121" s="2" t="str">
        <f t="shared" si="25"/>
        <v/>
      </c>
      <c r="L121" s="2" t="str">
        <f t="shared" si="26"/>
        <v/>
      </c>
      <c r="M121" s="251" t="str">
        <f t="shared" si="27"/>
        <v/>
      </c>
      <c r="N121" s="2" t="str">
        <f t="shared" si="28"/>
        <v/>
      </c>
      <c r="O121" s="2" t="str">
        <f t="shared" si="29"/>
        <v/>
      </c>
      <c r="P121" s="2" t="str">
        <f t="shared" si="32"/>
        <v/>
      </c>
      <c r="Q121" s="2" t="str">
        <f t="shared" si="33"/>
        <v/>
      </c>
      <c r="R121" s="3" t="str">
        <f t="shared" si="34"/>
        <v/>
      </c>
      <c r="S121" s="3" t="str">
        <f t="shared" si="35"/>
        <v/>
      </c>
      <c r="T121" s="2" t="str">
        <f t="shared" si="30"/>
        <v/>
      </c>
    </row>
    <row r="122" spans="1:20" ht="18" customHeight="1" x14ac:dyDescent="0.3">
      <c r="A122" s="16" t="str">
        <f t="shared" si="31"/>
        <v/>
      </c>
      <c r="E122" s="249" t="str">
        <f>IF(D122="","",SUMIFS(Detalle_Mes!H:H,Detalle_Mes!C:C,Corte_Periodo!D122,Detalle_Mes!B:B,Corte_Periodo!B122))</f>
        <v/>
      </c>
      <c r="F122" s="43" t="str">
        <f>IFERROR(IF(D122="","",VLOOKUP(A122,Tbl_ValoresAdjudicados[],8,FALSE)),0)</f>
        <v/>
      </c>
      <c r="G122" s="250" t="str">
        <f t="shared" si="23"/>
        <v/>
      </c>
      <c r="H122" s="43" t="str">
        <f>IFERROR(IF(D122="","",VLOOKUP(A122,Tbl_ValoresAdjudicados[],10,FALSE)),0)</f>
        <v/>
      </c>
      <c r="I122" s="43" t="str">
        <f t="shared" si="24"/>
        <v/>
      </c>
      <c r="K122" s="2" t="str">
        <f t="shared" si="25"/>
        <v/>
      </c>
      <c r="L122" s="2" t="str">
        <f t="shared" si="26"/>
        <v/>
      </c>
      <c r="M122" s="251" t="str">
        <f t="shared" si="27"/>
        <v/>
      </c>
      <c r="N122" s="2" t="str">
        <f t="shared" si="28"/>
        <v/>
      </c>
      <c r="O122" s="2" t="str">
        <f t="shared" si="29"/>
        <v/>
      </c>
      <c r="P122" s="2" t="str">
        <f t="shared" si="32"/>
        <v/>
      </c>
      <c r="Q122" s="2" t="str">
        <f t="shared" si="33"/>
        <v/>
      </c>
      <c r="R122" s="3" t="str">
        <f t="shared" si="34"/>
        <v/>
      </c>
      <c r="S122" s="3" t="str">
        <f t="shared" si="35"/>
        <v/>
      </c>
      <c r="T122" s="2" t="str">
        <f t="shared" si="30"/>
        <v/>
      </c>
    </row>
    <row r="123" spans="1:20" ht="18" customHeight="1" x14ac:dyDescent="0.3">
      <c r="A123" s="16" t="str">
        <f t="shared" si="31"/>
        <v/>
      </c>
      <c r="E123" s="249" t="str">
        <f>IF(D123="","",SUMIFS(Detalle_Mes!H:H,Detalle_Mes!C:C,Corte_Periodo!D123,Detalle_Mes!B:B,Corte_Periodo!B123))</f>
        <v/>
      </c>
      <c r="F123" s="43" t="str">
        <f>IFERROR(IF(D123="","",VLOOKUP(A123,Tbl_ValoresAdjudicados[],8,FALSE)),0)</f>
        <v/>
      </c>
      <c r="G123" s="250" t="str">
        <f t="shared" si="23"/>
        <v/>
      </c>
      <c r="H123" s="43" t="str">
        <f>IFERROR(IF(D123="","",VLOOKUP(A123,Tbl_ValoresAdjudicados[],10,FALSE)),0)</f>
        <v/>
      </c>
      <c r="I123" s="43" t="str">
        <f t="shared" si="24"/>
        <v/>
      </c>
      <c r="K123" s="2" t="str">
        <f t="shared" si="25"/>
        <v/>
      </c>
      <c r="L123" s="2" t="str">
        <f t="shared" si="26"/>
        <v/>
      </c>
      <c r="M123" s="251" t="str">
        <f t="shared" si="27"/>
        <v/>
      </c>
      <c r="N123" s="2" t="str">
        <f t="shared" si="28"/>
        <v/>
      </c>
      <c r="O123" s="2" t="str">
        <f t="shared" si="29"/>
        <v/>
      </c>
      <c r="P123" s="2" t="str">
        <f t="shared" si="32"/>
        <v/>
      </c>
      <c r="Q123" s="2" t="str">
        <f t="shared" si="33"/>
        <v/>
      </c>
      <c r="R123" s="3" t="str">
        <f t="shared" si="34"/>
        <v/>
      </c>
      <c r="S123" s="3" t="str">
        <f t="shared" si="35"/>
        <v/>
      </c>
      <c r="T123" s="2" t="str">
        <f t="shared" si="30"/>
        <v/>
      </c>
    </row>
    <row r="124" spans="1:20" ht="18" customHeight="1" x14ac:dyDescent="0.3">
      <c r="A124" s="16" t="str">
        <f t="shared" si="31"/>
        <v/>
      </c>
      <c r="E124" s="249" t="str">
        <f>IF(D124="","",SUMIFS(Detalle_Mes!H:H,Detalle_Mes!C:C,Corte_Periodo!D124,Detalle_Mes!B:B,Corte_Periodo!B124))</f>
        <v/>
      </c>
      <c r="F124" s="43" t="str">
        <f>IFERROR(IF(D124="","",VLOOKUP(A124,Tbl_ValoresAdjudicados[],8,FALSE)),0)</f>
        <v/>
      </c>
      <c r="G124" s="250" t="str">
        <f t="shared" si="23"/>
        <v/>
      </c>
      <c r="H124" s="43" t="str">
        <f>IFERROR(IF(D124="","",VLOOKUP(A124,Tbl_ValoresAdjudicados[],10,FALSE)),0)</f>
        <v/>
      </c>
      <c r="I124" s="43" t="str">
        <f t="shared" si="24"/>
        <v/>
      </c>
      <c r="K124" s="2" t="str">
        <f t="shared" si="25"/>
        <v/>
      </c>
      <c r="L124" s="2" t="str">
        <f t="shared" si="26"/>
        <v/>
      </c>
      <c r="M124" s="251" t="str">
        <f t="shared" si="27"/>
        <v/>
      </c>
      <c r="N124" s="2" t="str">
        <f t="shared" si="28"/>
        <v/>
      </c>
      <c r="O124" s="2" t="str">
        <f t="shared" si="29"/>
        <v/>
      </c>
      <c r="P124" s="2" t="str">
        <f t="shared" si="32"/>
        <v/>
      </c>
      <c r="Q124" s="2" t="str">
        <f t="shared" si="33"/>
        <v/>
      </c>
      <c r="R124" s="3" t="str">
        <f t="shared" si="34"/>
        <v/>
      </c>
      <c r="S124" s="3" t="str">
        <f t="shared" si="35"/>
        <v/>
      </c>
      <c r="T124" s="2" t="str">
        <f t="shared" si="30"/>
        <v/>
      </c>
    </row>
    <row r="125" spans="1:20" ht="18" customHeight="1" x14ac:dyDescent="0.3">
      <c r="A125" s="16" t="str">
        <f t="shared" si="31"/>
        <v/>
      </c>
      <c r="E125" s="249" t="str">
        <f>IF(D125="","",SUMIFS(Detalle_Mes!H:H,Detalle_Mes!C:C,Corte_Periodo!D125,Detalle_Mes!B:B,Corte_Periodo!B125))</f>
        <v/>
      </c>
      <c r="F125" s="43" t="str">
        <f>IFERROR(IF(D125="","",VLOOKUP(A125,Tbl_ValoresAdjudicados[],8,FALSE)),0)</f>
        <v/>
      </c>
      <c r="G125" s="250" t="str">
        <f t="shared" si="23"/>
        <v/>
      </c>
      <c r="H125" s="43" t="str">
        <f>IFERROR(IF(D125="","",VLOOKUP(A125,Tbl_ValoresAdjudicados[],10,FALSE)),0)</f>
        <v/>
      </c>
      <c r="I125" s="43" t="str">
        <f t="shared" si="24"/>
        <v/>
      </c>
      <c r="K125" s="2" t="str">
        <f t="shared" si="25"/>
        <v/>
      </c>
      <c r="L125" s="2" t="str">
        <f t="shared" si="26"/>
        <v/>
      </c>
      <c r="M125" s="251" t="str">
        <f t="shared" si="27"/>
        <v/>
      </c>
      <c r="N125" s="2" t="str">
        <f t="shared" si="28"/>
        <v/>
      </c>
      <c r="O125" s="2" t="str">
        <f t="shared" si="29"/>
        <v/>
      </c>
      <c r="P125" s="2" t="str">
        <f t="shared" si="32"/>
        <v/>
      </c>
      <c r="Q125" s="2" t="str">
        <f t="shared" si="33"/>
        <v/>
      </c>
      <c r="R125" s="3" t="str">
        <f t="shared" si="34"/>
        <v/>
      </c>
      <c r="S125" s="3" t="str">
        <f t="shared" si="35"/>
        <v/>
      </c>
      <c r="T125" s="2" t="str">
        <f t="shared" si="30"/>
        <v/>
      </c>
    </row>
    <row r="126" spans="1:20" ht="18" customHeight="1" x14ac:dyDescent="0.3">
      <c r="A126" s="16" t="str">
        <f t="shared" si="31"/>
        <v/>
      </c>
      <c r="E126" s="249" t="str">
        <f>IF(D126="","",SUMIFS(Detalle_Mes!H:H,Detalle_Mes!C:C,Corte_Periodo!D126,Detalle_Mes!B:B,Corte_Periodo!B126))</f>
        <v/>
      </c>
      <c r="F126" s="43" t="str">
        <f>IFERROR(IF(D126="","",VLOOKUP(A126,Tbl_ValoresAdjudicados[],8,FALSE)),0)</f>
        <v/>
      </c>
      <c r="G126" s="250" t="str">
        <f t="shared" si="23"/>
        <v/>
      </c>
      <c r="H126" s="43" t="str">
        <f>IFERROR(IF(D126="","",VLOOKUP(A126,Tbl_ValoresAdjudicados[],10,FALSE)),0)</f>
        <v/>
      </c>
      <c r="I126" s="43" t="str">
        <f t="shared" si="24"/>
        <v/>
      </c>
      <c r="K126" s="2" t="str">
        <f t="shared" si="25"/>
        <v/>
      </c>
      <c r="L126" s="2" t="str">
        <f t="shared" si="26"/>
        <v/>
      </c>
      <c r="M126" s="251" t="str">
        <f t="shared" si="27"/>
        <v/>
      </c>
      <c r="N126" s="2" t="str">
        <f t="shared" si="28"/>
        <v/>
      </c>
      <c r="O126" s="2" t="str">
        <f t="shared" si="29"/>
        <v/>
      </c>
      <c r="P126" s="2" t="str">
        <f t="shared" si="32"/>
        <v/>
      </c>
      <c r="Q126" s="2" t="str">
        <f t="shared" si="33"/>
        <v/>
      </c>
      <c r="R126" s="3" t="str">
        <f t="shared" si="34"/>
        <v/>
      </c>
      <c r="S126" s="3" t="str">
        <f t="shared" si="35"/>
        <v/>
      </c>
      <c r="T126" s="2" t="str">
        <f t="shared" si="30"/>
        <v/>
      </c>
    </row>
    <row r="127" spans="1:20" ht="18" customHeight="1" x14ac:dyDescent="0.3">
      <c r="A127" s="16" t="str">
        <f t="shared" si="31"/>
        <v/>
      </c>
      <c r="E127" s="249" t="str">
        <f>IF(D127="","",SUMIFS(Detalle_Mes!H:H,Detalle_Mes!C:C,Corte_Periodo!D127,Detalle_Mes!B:B,Corte_Periodo!B127))</f>
        <v/>
      </c>
      <c r="F127" s="43" t="str">
        <f>IFERROR(IF(D127="","",VLOOKUP(A127,Tbl_ValoresAdjudicados[],8,FALSE)),0)</f>
        <v/>
      </c>
      <c r="G127" s="250" t="str">
        <f t="shared" si="23"/>
        <v/>
      </c>
      <c r="H127" s="43" t="str">
        <f>IFERROR(IF(D127="","",VLOOKUP(A127,Tbl_ValoresAdjudicados[],10,FALSE)),0)</f>
        <v/>
      </c>
      <c r="I127" s="43" t="str">
        <f t="shared" si="24"/>
        <v/>
      </c>
      <c r="K127" s="2" t="str">
        <f t="shared" si="25"/>
        <v/>
      </c>
      <c r="L127" s="2" t="str">
        <f t="shared" si="26"/>
        <v/>
      </c>
      <c r="M127" s="251" t="str">
        <f t="shared" si="27"/>
        <v/>
      </c>
      <c r="N127" s="2" t="str">
        <f t="shared" si="28"/>
        <v/>
      </c>
      <c r="O127" s="2" t="str">
        <f t="shared" si="29"/>
        <v/>
      </c>
      <c r="P127" s="2" t="str">
        <f t="shared" si="32"/>
        <v/>
      </c>
      <c r="Q127" s="2" t="str">
        <f t="shared" si="33"/>
        <v/>
      </c>
      <c r="R127" s="3" t="str">
        <f t="shared" si="34"/>
        <v/>
      </c>
      <c r="S127" s="3" t="str">
        <f t="shared" si="35"/>
        <v/>
      </c>
      <c r="T127" s="2" t="str">
        <f t="shared" si="30"/>
        <v/>
      </c>
    </row>
    <row r="128" spans="1:20" ht="18" customHeight="1" x14ac:dyDescent="0.3">
      <c r="A128" s="16" t="str">
        <f t="shared" si="31"/>
        <v/>
      </c>
      <c r="E128" s="249" t="str">
        <f>IF(D128="","",SUMIFS(Detalle_Mes!H:H,Detalle_Mes!C:C,Corte_Periodo!D128,Detalle_Mes!B:B,Corte_Periodo!B128))</f>
        <v/>
      </c>
      <c r="F128" s="43" t="str">
        <f>IFERROR(IF(D128="","",VLOOKUP(A128,Tbl_ValoresAdjudicados[],8,FALSE)),0)</f>
        <v/>
      </c>
      <c r="G128" s="250" t="str">
        <f t="shared" si="23"/>
        <v/>
      </c>
      <c r="H128" s="43" t="str">
        <f>IFERROR(IF(D128="","",VLOOKUP(A128,Tbl_ValoresAdjudicados[],10,FALSE)),0)</f>
        <v/>
      </c>
      <c r="I128" s="43" t="str">
        <f t="shared" si="24"/>
        <v/>
      </c>
      <c r="K128" s="2" t="str">
        <f t="shared" si="25"/>
        <v/>
      </c>
      <c r="L128" s="2" t="str">
        <f t="shared" si="26"/>
        <v/>
      </c>
      <c r="M128" s="251" t="str">
        <f t="shared" si="27"/>
        <v/>
      </c>
      <c r="N128" s="2" t="str">
        <f t="shared" si="28"/>
        <v/>
      </c>
      <c r="O128" s="2" t="str">
        <f t="shared" si="29"/>
        <v/>
      </c>
      <c r="P128" s="2" t="str">
        <f t="shared" si="32"/>
        <v/>
      </c>
      <c r="Q128" s="2" t="str">
        <f t="shared" si="33"/>
        <v/>
      </c>
      <c r="R128" s="3" t="str">
        <f t="shared" si="34"/>
        <v/>
      </c>
      <c r="S128" s="3" t="str">
        <f t="shared" si="35"/>
        <v/>
      </c>
      <c r="T128" s="2" t="str">
        <f t="shared" si="30"/>
        <v/>
      </c>
    </row>
    <row r="129" spans="1:20" ht="18" customHeight="1" x14ac:dyDescent="0.3">
      <c r="A129" s="16" t="str">
        <f t="shared" si="31"/>
        <v/>
      </c>
      <c r="E129" s="249" t="str">
        <f>IF(D129="","",SUMIFS(Detalle_Mes!H:H,Detalle_Mes!C:C,Corte_Periodo!D129,Detalle_Mes!B:B,Corte_Periodo!B129))</f>
        <v/>
      </c>
      <c r="F129" s="43" t="str">
        <f>IFERROR(IF(D129="","",VLOOKUP(A129,Tbl_ValoresAdjudicados[],8,FALSE)),0)</f>
        <v/>
      </c>
      <c r="G129" s="250" t="str">
        <f t="shared" si="23"/>
        <v/>
      </c>
      <c r="H129" s="43" t="str">
        <f>IFERROR(IF(D129="","",VLOOKUP(A129,Tbl_ValoresAdjudicados[],10,FALSE)),0)</f>
        <v/>
      </c>
      <c r="I129" s="43" t="str">
        <f t="shared" si="24"/>
        <v/>
      </c>
      <c r="K129" s="2" t="str">
        <f t="shared" si="25"/>
        <v/>
      </c>
      <c r="L129" s="2" t="str">
        <f t="shared" si="26"/>
        <v/>
      </c>
      <c r="M129" s="251" t="str">
        <f t="shared" si="27"/>
        <v/>
      </c>
      <c r="N129" s="2" t="str">
        <f t="shared" si="28"/>
        <v/>
      </c>
      <c r="O129" s="2" t="str">
        <f t="shared" si="29"/>
        <v/>
      </c>
      <c r="P129" s="2" t="str">
        <f t="shared" si="32"/>
        <v/>
      </c>
      <c r="Q129" s="2" t="str">
        <f t="shared" si="33"/>
        <v/>
      </c>
      <c r="R129" s="3" t="str">
        <f t="shared" si="34"/>
        <v/>
      </c>
      <c r="S129" s="3" t="str">
        <f t="shared" si="35"/>
        <v/>
      </c>
      <c r="T129" s="2" t="str">
        <f t="shared" si="30"/>
        <v/>
      </c>
    </row>
    <row r="130" spans="1:20" ht="18" customHeight="1" x14ac:dyDescent="0.3">
      <c r="A130" s="16" t="str">
        <f t="shared" si="31"/>
        <v/>
      </c>
      <c r="E130" s="249" t="str">
        <f>IF(D130="","",SUMIFS(Detalle_Mes!H:H,Detalle_Mes!C:C,Corte_Periodo!D130,Detalle_Mes!B:B,Corte_Periodo!B130))</f>
        <v/>
      </c>
      <c r="F130" s="43" t="str">
        <f>IFERROR(IF(D130="","",VLOOKUP(A130,Tbl_ValoresAdjudicados[],8,FALSE)),0)</f>
        <v/>
      </c>
      <c r="G130" s="250" t="str">
        <f t="shared" si="23"/>
        <v/>
      </c>
      <c r="H130" s="43" t="str">
        <f>IFERROR(IF(D130="","",VLOOKUP(A130,Tbl_ValoresAdjudicados[],10,FALSE)),0)</f>
        <v/>
      </c>
      <c r="I130" s="43" t="str">
        <f t="shared" si="24"/>
        <v/>
      </c>
      <c r="K130" s="2" t="str">
        <f t="shared" si="25"/>
        <v/>
      </c>
      <c r="L130" s="2" t="str">
        <f t="shared" si="26"/>
        <v/>
      </c>
      <c r="M130" s="251" t="str">
        <f t="shared" si="27"/>
        <v/>
      </c>
      <c r="N130" s="2" t="str">
        <f t="shared" si="28"/>
        <v/>
      </c>
      <c r="O130" s="2" t="str">
        <f t="shared" si="29"/>
        <v/>
      </c>
      <c r="P130" s="2" t="str">
        <f t="shared" si="32"/>
        <v/>
      </c>
      <c r="Q130" s="2" t="str">
        <f t="shared" si="33"/>
        <v/>
      </c>
      <c r="R130" s="3" t="str">
        <f t="shared" si="34"/>
        <v/>
      </c>
      <c r="S130" s="3" t="str">
        <f t="shared" si="35"/>
        <v/>
      </c>
      <c r="T130" s="2" t="str">
        <f t="shared" si="30"/>
        <v/>
      </c>
    </row>
    <row r="131" spans="1:20" ht="18" customHeight="1" x14ac:dyDescent="0.3">
      <c r="A131" s="16" t="str">
        <f t="shared" si="31"/>
        <v/>
      </c>
      <c r="E131" s="249" t="str">
        <f>IF(D131="","",SUMIFS(Detalle_Mes!H:H,Detalle_Mes!C:C,Corte_Periodo!D131,Detalle_Mes!B:B,Corte_Periodo!B131))</f>
        <v/>
      </c>
      <c r="F131" s="43" t="str">
        <f>IFERROR(IF(D131="","",VLOOKUP(A131,Tbl_ValoresAdjudicados[],8,FALSE)),0)</f>
        <v/>
      </c>
      <c r="G131" s="250" t="str">
        <f t="shared" si="23"/>
        <v/>
      </c>
      <c r="H131" s="43" t="str">
        <f>IFERROR(IF(D131="","",VLOOKUP(A131,Tbl_ValoresAdjudicados[],10,FALSE)),0)</f>
        <v/>
      </c>
      <c r="I131" s="43" t="str">
        <f t="shared" si="24"/>
        <v/>
      </c>
      <c r="K131" s="2" t="str">
        <f t="shared" si="25"/>
        <v/>
      </c>
      <c r="L131" s="2" t="str">
        <f t="shared" si="26"/>
        <v/>
      </c>
      <c r="M131" s="251" t="str">
        <f t="shared" si="27"/>
        <v/>
      </c>
      <c r="N131" s="2" t="str">
        <f t="shared" si="28"/>
        <v/>
      </c>
      <c r="O131" s="2" t="str">
        <f t="shared" si="29"/>
        <v/>
      </c>
      <c r="P131" s="2" t="str">
        <f t="shared" si="32"/>
        <v/>
      </c>
      <c r="Q131" s="2" t="str">
        <f t="shared" si="33"/>
        <v/>
      </c>
      <c r="R131" s="3" t="str">
        <f t="shared" si="34"/>
        <v/>
      </c>
      <c r="S131" s="3" t="str">
        <f t="shared" si="35"/>
        <v/>
      </c>
      <c r="T131" s="2" t="str">
        <f t="shared" si="30"/>
        <v/>
      </c>
    </row>
    <row r="132" spans="1:20" ht="18" customHeight="1" x14ac:dyDescent="0.3">
      <c r="A132" s="16" t="str">
        <f t="shared" si="31"/>
        <v/>
      </c>
      <c r="E132" s="249" t="str">
        <f>IF(D132="","",SUMIFS(Detalle_Mes!H:H,Detalle_Mes!C:C,Corte_Periodo!D132,Detalle_Mes!B:B,Corte_Periodo!B132))</f>
        <v/>
      </c>
      <c r="F132" s="43" t="str">
        <f>IFERROR(IF(D132="","",VLOOKUP(A132,Tbl_ValoresAdjudicados[],8,FALSE)),0)</f>
        <v/>
      </c>
      <c r="G132" s="250" t="str">
        <f t="shared" si="23"/>
        <v/>
      </c>
      <c r="H132" s="43" t="str">
        <f>IFERROR(IF(D132="","",VLOOKUP(A132,Tbl_ValoresAdjudicados[],10,FALSE)),0)</f>
        <v/>
      </c>
      <c r="I132" s="43" t="str">
        <f t="shared" si="24"/>
        <v/>
      </c>
      <c r="K132" s="2" t="str">
        <f t="shared" si="25"/>
        <v/>
      </c>
      <c r="L132" s="2" t="str">
        <f t="shared" si="26"/>
        <v/>
      </c>
      <c r="M132" s="251" t="str">
        <f t="shared" si="27"/>
        <v/>
      </c>
      <c r="N132" s="2" t="str">
        <f t="shared" si="28"/>
        <v/>
      </c>
      <c r="O132" s="2" t="str">
        <f t="shared" si="29"/>
        <v/>
      </c>
      <c r="P132" s="2" t="str">
        <f t="shared" si="32"/>
        <v/>
      </c>
      <c r="Q132" s="2" t="str">
        <f t="shared" si="33"/>
        <v/>
      </c>
      <c r="R132" s="3" t="str">
        <f t="shared" si="34"/>
        <v/>
      </c>
      <c r="S132" s="3" t="str">
        <f t="shared" si="35"/>
        <v/>
      </c>
      <c r="T132" s="2" t="str">
        <f t="shared" si="30"/>
        <v/>
      </c>
    </row>
    <row r="133" spans="1:20" ht="18" customHeight="1" x14ac:dyDescent="0.3">
      <c r="A133" s="16" t="str">
        <f t="shared" si="31"/>
        <v/>
      </c>
      <c r="E133" s="249" t="str">
        <f>IF(D133="","",SUMIFS(Detalle_Mes!H:H,Detalle_Mes!C:C,Corte_Periodo!D133,Detalle_Mes!B:B,Corte_Periodo!B133))</f>
        <v/>
      </c>
      <c r="F133" s="43" t="str">
        <f>IFERROR(IF(D133="","",VLOOKUP(A133,Tbl_ValoresAdjudicados[],8,FALSE)),0)</f>
        <v/>
      </c>
      <c r="G133" s="250" t="str">
        <f t="shared" si="23"/>
        <v/>
      </c>
      <c r="H133" s="43" t="str">
        <f>IFERROR(IF(D133="","",VLOOKUP(A133,Tbl_ValoresAdjudicados[],10,FALSE)),0)</f>
        <v/>
      </c>
      <c r="I133" s="43" t="str">
        <f t="shared" si="24"/>
        <v/>
      </c>
      <c r="K133" s="2" t="str">
        <f t="shared" si="25"/>
        <v/>
      </c>
      <c r="L133" s="2" t="str">
        <f t="shared" si="26"/>
        <v/>
      </c>
      <c r="M133" s="251" t="str">
        <f t="shared" si="27"/>
        <v/>
      </c>
      <c r="N133" s="2" t="str">
        <f t="shared" si="28"/>
        <v/>
      </c>
      <c r="O133" s="2" t="str">
        <f t="shared" si="29"/>
        <v/>
      </c>
      <c r="P133" s="2" t="str">
        <f t="shared" si="32"/>
        <v/>
      </c>
      <c r="Q133" s="2" t="str">
        <f t="shared" si="33"/>
        <v/>
      </c>
      <c r="R133" s="3" t="str">
        <f t="shared" si="34"/>
        <v/>
      </c>
      <c r="S133" s="3" t="str">
        <f t="shared" si="35"/>
        <v/>
      </c>
      <c r="T133" s="2" t="str">
        <f t="shared" si="30"/>
        <v/>
      </c>
    </row>
    <row r="134" spans="1:20" ht="18" customHeight="1" x14ac:dyDescent="0.3">
      <c r="A134" s="16" t="str">
        <f t="shared" si="31"/>
        <v/>
      </c>
      <c r="E134" s="249" t="str">
        <f>IF(D134="","",SUMIFS(Detalle_Mes!H:H,Detalle_Mes!C:C,Corte_Periodo!D134,Detalle_Mes!B:B,Corte_Periodo!B134))</f>
        <v/>
      </c>
      <c r="F134" s="43" t="str">
        <f>IFERROR(IF(D134="","",VLOOKUP(A134,Tbl_ValoresAdjudicados[],8,FALSE)),0)</f>
        <v/>
      </c>
      <c r="G134" s="250" t="str">
        <f t="shared" si="23"/>
        <v/>
      </c>
      <c r="H134" s="43" t="str">
        <f>IFERROR(IF(D134="","",VLOOKUP(A134,Tbl_ValoresAdjudicados[],10,FALSE)),0)</f>
        <v/>
      </c>
      <c r="I134" s="43" t="str">
        <f t="shared" si="24"/>
        <v/>
      </c>
      <c r="K134" s="2" t="str">
        <f t="shared" si="25"/>
        <v/>
      </c>
      <c r="L134" s="2" t="str">
        <f t="shared" si="26"/>
        <v/>
      </c>
      <c r="M134" s="251" t="str">
        <f t="shared" si="27"/>
        <v/>
      </c>
      <c r="N134" s="2" t="str">
        <f t="shared" si="28"/>
        <v/>
      </c>
      <c r="O134" s="2" t="str">
        <f t="shared" si="29"/>
        <v/>
      </c>
      <c r="P134" s="2" t="str">
        <f t="shared" si="32"/>
        <v/>
      </c>
      <c r="Q134" s="2" t="str">
        <f t="shared" si="33"/>
        <v/>
      </c>
      <c r="R134" s="3" t="str">
        <f t="shared" si="34"/>
        <v/>
      </c>
      <c r="S134" s="3" t="str">
        <f t="shared" si="35"/>
        <v/>
      </c>
      <c r="T134" s="2" t="str">
        <f t="shared" si="30"/>
        <v/>
      </c>
    </row>
    <row r="135" spans="1:20" ht="18" customHeight="1" x14ac:dyDescent="0.3">
      <c r="A135" s="16" t="str">
        <f t="shared" si="31"/>
        <v/>
      </c>
      <c r="E135" s="249" t="str">
        <f>IF(D135="","",SUMIFS(Detalle_Mes!H:H,Detalle_Mes!C:C,Corte_Periodo!D135,Detalle_Mes!B:B,Corte_Periodo!B135))</f>
        <v/>
      </c>
      <c r="F135" s="43" t="str">
        <f>IFERROR(IF(D135="","",VLOOKUP(A135,Tbl_ValoresAdjudicados[],8,FALSE)),0)</f>
        <v/>
      </c>
      <c r="G135" s="250" t="str">
        <f t="shared" si="23"/>
        <v/>
      </c>
      <c r="H135" s="43" t="str">
        <f>IFERROR(IF(D135="","",VLOOKUP(A135,Tbl_ValoresAdjudicados[],10,FALSE)),0)</f>
        <v/>
      </c>
      <c r="I135" s="43" t="str">
        <f t="shared" si="24"/>
        <v/>
      </c>
      <c r="K135" s="2" t="str">
        <f t="shared" si="25"/>
        <v/>
      </c>
      <c r="L135" s="2" t="str">
        <f t="shared" si="26"/>
        <v/>
      </c>
      <c r="M135" s="251" t="str">
        <f t="shared" si="27"/>
        <v/>
      </c>
      <c r="N135" s="2" t="str">
        <f t="shared" si="28"/>
        <v/>
      </c>
      <c r="O135" s="2" t="str">
        <f t="shared" si="29"/>
        <v/>
      </c>
      <c r="P135" s="2" t="str">
        <f t="shared" si="32"/>
        <v/>
      </c>
      <c r="Q135" s="2" t="str">
        <f t="shared" si="33"/>
        <v/>
      </c>
      <c r="R135" s="3" t="str">
        <f t="shared" si="34"/>
        <v/>
      </c>
      <c r="S135" s="3" t="str">
        <f t="shared" si="35"/>
        <v/>
      </c>
      <c r="T135" s="2" t="str">
        <f t="shared" si="30"/>
        <v/>
      </c>
    </row>
    <row r="136" spans="1:20" ht="18" customHeight="1" x14ac:dyDescent="0.3">
      <c r="A136" s="16" t="str">
        <f t="shared" si="31"/>
        <v/>
      </c>
      <c r="E136" s="249" t="str">
        <f>IF(D136="","",SUMIFS(Detalle_Mes!H:H,Detalle_Mes!C:C,Corte_Periodo!D136,Detalle_Mes!B:B,Corte_Periodo!B136))</f>
        <v/>
      </c>
      <c r="F136" s="43" t="str">
        <f>IFERROR(IF(D136="","",VLOOKUP(A136,Tbl_ValoresAdjudicados[],8,FALSE)),0)</f>
        <v/>
      </c>
      <c r="G136" s="250" t="str">
        <f t="shared" si="23"/>
        <v/>
      </c>
      <c r="H136" s="43" t="str">
        <f>IFERROR(IF(D136="","",VLOOKUP(A136,Tbl_ValoresAdjudicados[],10,FALSE)),0)</f>
        <v/>
      </c>
      <c r="I136" s="43" t="str">
        <f t="shared" si="24"/>
        <v/>
      </c>
      <c r="K136" s="2" t="str">
        <f t="shared" si="25"/>
        <v/>
      </c>
      <c r="L136" s="2" t="str">
        <f t="shared" si="26"/>
        <v/>
      </c>
      <c r="M136" s="251" t="str">
        <f t="shared" si="27"/>
        <v/>
      </c>
      <c r="N136" s="2" t="str">
        <f t="shared" si="28"/>
        <v/>
      </c>
      <c r="O136" s="2" t="str">
        <f t="shared" si="29"/>
        <v/>
      </c>
      <c r="P136" s="2" t="str">
        <f t="shared" si="32"/>
        <v/>
      </c>
      <c r="Q136" s="2" t="str">
        <f t="shared" si="33"/>
        <v/>
      </c>
      <c r="R136" s="3" t="str">
        <f t="shared" si="34"/>
        <v/>
      </c>
      <c r="S136" s="3" t="str">
        <f t="shared" si="35"/>
        <v/>
      </c>
      <c r="T136" s="2" t="str">
        <f t="shared" si="30"/>
        <v/>
      </c>
    </row>
    <row r="137" spans="1:20" ht="18" customHeight="1" x14ac:dyDescent="0.3">
      <c r="A137" s="16" t="str">
        <f t="shared" si="31"/>
        <v/>
      </c>
      <c r="E137" s="249" t="str">
        <f>IF(D137="","",SUMIFS(Detalle_Mes!H:H,Detalle_Mes!C:C,Corte_Periodo!D137,Detalle_Mes!B:B,Corte_Periodo!B137))</f>
        <v/>
      </c>
      <c r="F137" s="43" t="str">
        <f>IFERROR(IF(D137="","",VLOOKUP(A137,Tbl_ValoresAdjudicados[],8,FALSE)),0)</f>
        <v/>
      </c>
      <c r="G137" s="250" t="str">
        <f t="shared" si="23"/>
        <v/>
      </c>
      <c r="H137" s="43" t="str">
        <f>IFERROR(IF(D137="","",VLOOKUP(A137,Tbl_ValoresAdjudicados[],10,FALSE)),0)</f>
        <v/>
      </c>
      <c r="I137" s="43" t="str">
        <f t="shared" si="24"/>
        <v/>
      </c>
      <c r="K137" s="2" t="str">
        <f t="shared" si="25"/>
        <v/>
      </c>
      <c r="L137" s="2" t="str">
        <f t="shared" si="26"/>
        <v/>
      </c>
      <c r="M137" s="251" t="str">
        <f t="shared" si="27"/>
        <v/>
      </c>
      <c r="N137" s="2" t="str">
        <f t="shared" si="28"/>
        <v/>
      </c>
      <c r="O137" s="2" t="str">
        <f t="shared" si="29"/>
        <v/>
      </c>
      <c r="P137" s="2" t="str">
        <f t="shared" si="32"/>
        <v/>
      </c>
      <c r="Q137" s="2" t="str">
        <f t="shared" si="33"/>
        <v/>
      </c>
      <c r="R137" s="3" t="str">
        <f t="shared" si="34"/>
        <v/>
      </c>
      <c r="S137" s="3" t="str">
        <f t="shared" si="35"/>
        <v/>
      </c>
      <c r="T137" s="2" t="str">
        <f t="shared" si="30"/>
        <v/>
      </c>
    </row>
    <row r="138" spans="1:20" ht="18" customHeight="1" x14ac:dyDescent="0.3">
      <c r="A138" s="16" t="str">
        <f t="shared" si="31"/>
        <v/>
      </c>
      <c r="E138" s="249" t="str">
        <f>IF(D138="","",SUMIFS(Detalle_Mes!H:H,Detalle_Mes!C:C,Corte_Periodo!D138,Detalle_Mes!B:B,Corte_Periodo!B138))</f>
        <v/>
      </c>
      <c r="F138" s="43" t="str">
        <f>IFERROR(IF(D138="","",VLOOKUP(A138,Tbl_ValoresAdjudicados[],8,FALSE)),0)</f>
        <v/>
      </c>
      <c r="G138" s="250" t="str">
        <f t="shared" si="23"/>
        <v/>
      </c>
      <c r="H138" s="43" t="str">
        <f>IFERROR(IF(D138="","",VLOOKUP(A138,Tbl_ValoresAdjudicados[],10,FALSE)),0)</f>
        <v/>
      </c>
      <c r="I138" s="43" t="str">
        <f t="shared" si="24"/>
        <v/>
      </c>
      <c r="K138" s="2" t="str">
        <f t="shared" si="25"/>
        <v/>
      </c>
      <c r="L138" s="2" t="str">
        <f t="shared" si="26"/>
        <v/>
      </c>
      <c r="M138" s="251" t="str">
        <f t="shared" si="27"/>
        <v/>
      </c>
      <c r="N138" s="2" t="str">
        <f t="shared" si="28"/>
        <v/>
      </c>
      <c r="O138" s="2" t="str">
        <f t="shared" si="29"/>
        <v/>
      </c>
      <c r="P138" s="2" t="str">
        <f t="shared" si="32"/>
        <v/>
      </c>
      <c r="Q138" s="2" t="str">
        <f t="shared" si="33"/>
        <v/>
      </c>
      <c r="R138" s="3" t="str">
        <f t="shared" si="34"/>
        <v/>
      </c>
      <c r="S138" s="3" t="str">
        <f t="shared" si="35"/>
        <v/>
      </c>
      <c r="T138" s="2" t="str">
        <f t="shared" si="30"/>
        <v/>
      </c>
    </row>
    <row r="139" spans="1:20" ht="18" customHeight="1" x14ac:dyDescent="0.3">
      <c r="A139" s="16" t="str">
        <f t="shared" si="31"/>
        <v/>
      </c>
      <c r="E139" s="249" t="str">
        <f>IF(D139="","",SUMIFS(Detalle_Mes!H:H,Detalle_Mes!C:C,Corte_Periodo!D139,Detalle_Mes!B:B,Corte_Periodo!B139))</f>
        <v/>
      </c>
      <c r="F139" s="43" t="str">
        <f>IFERROR(IF(D139="","",VLOOKUP(A139,Tbl_ValoresAdjudicados[],8,FALSE)),0)</f>
        <v/>
      </c>
      <c r="G139" s="250" t="str">
        <f t="shared" si="23"/>
        <v/>
      </c>
      <c r="H139" s="43" t="str">
        <f>IFERROR(IF(D139="","",VLOOKUP(A139,Tbl_ValoresAdjudicados[],10,FALSE)),0)</f>
        <v/>
      </c>
      <c r="I139" s="43" t="str">
        <f t="shared" si="24"/>
        <v/>
      </c>
      <c r="K139" s="2" t="str">
        <f t="shared" si="25"/>
        <v/>
      </c>
      <c r="L139" s="2" t="str">
        <f t="shared" si="26"/>
        <v/>
      </c>
      <c r="M139" s="251" t="str">
        <f t="shared" si="27"/>
        <v/>
      </c>
      <c r="N139" s="2" t="str">
        <f t="shared" si="28"/>
        <v/>
      </c>
      <c r="O139" s="2" t="str">
        <f t="shared" si="29"/>
        <v/>
      </c>
      <c r="P139" s="2" t="str">
        <f t="shared" si="32"/>
        <v/>
      </c>
      <c r="Q139" s="2" t="str">
        <f t="shared" si="33"/>
        <v/>
      </c>
      <c r="R139" s="3" t="str">
        <f t="shared" si="34"/>
        <v/>
      </c>
      <c r="S139" s="3" t="str">
        <f t="shared" si="35"/>
        <v/>
      </c>
      <c r="T139" s="2" t="str">
        <f t="shared" si="30"/>
        <v/>
      </c>
    </row>
    <row r="140" spans="1:20" ht="18" customHeight="1" x14ac:dyDescent="0.3">
      <c r="A140" s="16" t="str">
        <f t="shared" si="31"/>
        <v/>
      </c>
      <c r="E140" s="249" t="str">
        <f>IF(D140="","",SUMIFS(Detalle_Mes!H:H,Detalle_Mes!C:C,Corte_Periodo!D140,Detalle_Mes!B:B,Corte_Periodo!B140))</f>
        <v/>
      </c>
      <c r="F140" s="43" t="str">
        <f>IFERROR(IF(D140="","",VLOOKUP(A140,Tbl_ValoresAdjudicados[],8,FALSE)),0)</f>
        <v/>
      </c>
      <c r="G140" s="250" t="str">
        <f t="shared" si="23"/>
        <v/>
      </c>
      <c r="H140" s="43" t="str">
        <f>IFERROR(IF(D140="","",VLOOKUP(A140,Tbl_ValoresAdjudicados[],10,FALSE)),0)</f>
        <v/>
      </c>
      <c r="I140" s="43" t="str">
        <f t="shared" si="24"/>
        <v/>
      </c>
      <c r="K140" s="2" t="str">
        <f t="shared" si="25"/>
        <v/>
      </c>
      <c r="L140" s="2" t="str">
        <f t="shared" si="26"/>
        <v/>
      </c>
      <c r="M140" s="251" t="str">
        <f t="shared" si="27"/>
        <v/>
      </c>
      <c r="N140" s="2" t="str">
        <f t="shared" si="28"/>
        <v/>
      </c>
      <c r="O140" s="2" t="str">
        <f t="shared" si="29"/>
        <v/>
      </c>
      <c r="P140" s="2" t="str">
        <f t="shared" si="32"/>
        <v/>
      </c>
      <c r="Q140" s="2" t="str">
        <f t="shared" si="33"/>
        <v/>
      </c>
      <c r="R140" s="3" t="str">
        <f t="shared" si="34"/>
        <v/>
      </c>
      <c r="S140" s="3" t="str">
        <f t="shared" si="35"/>
        <v/>
      </c>
      <c r="T140" s="2" t="str">
        <f t="shared" si="30"/>
        <v/>
      </c>
    </row>
    <row r="141" spans="1:20" ht="18" customHeight="1" x14ac:dyDescent="0.3">
      <c r="A141" s="16" t="str">
        <f t="shared" si="31"/>
        <v/>
      </c>
      <c r="E141" s="249" t="str">
        <f>IF(D141="","",SUMIFS(Detalle_Mes!H:H,Detalle_Mes!C:C,Corte_Periodo!D141,Detalle_Mes!B:B,Corte_Periodo!B141))</f>
        <v/>
      </c>
      <c r="F141" s="43" t="str">
        <f>IFERROR(IF(D141="","",VLOOKUP(A141,Tbl_ValoresAdjudicados[],8,FALSE)),0)</f>
        <v/>
      </c>
      <c r="G141" s="250" t="str">
        <f t="shared" si="23"/>
        <v/>
      </c>
      <c r="H141" s="43" t="str">
        <f>IFERROR(IF(D141="","",VLOOKUP(A141,Tbl_ValoresAdjudicados[],10,FALSE)),0)</f>
        <v/>
      </c>
      <c r="I141" s="43" t="str">
        <f t="shared" si="24"/>
        <v/>
      </c>
      <c r="K141" s="2" t="str">
        <f t="shared" si="25"/>
        <v/>
      </c>
      <c r="L141" s="2" t="str">
        <f t="shared" si="26"/>
        <v/>
      </c>
      <c r="M141" s="251" t="str">
        <f t="shared" si="27"/>
        <v/>
      </c>
      <c r="N141" s="2" t="str">
        <f t="shared" si="28"/>
        <v/>
      </c>
      <c r="O141" s="2" t="str">
        <f t="shared" si="29"/>
        <v/>
      </c>
      <c r="P141" s="2" t="str">
        <f t="shared" si="32"/>
        <v/>
      </c>
      <c r="Q141" s="2" t="str">
        <f t="shared" si="33"/>
        <v/>
      </c>
      <c r="R141" s="3" t="str">
        <f t="shared" si="34"/>
        <v/>
      </c>
      <c r="S141" s="3" t="str">
        <f t="shared" si="35"/>
        <v/>
      </c>
      <c r="T141" s="2" t="str">
        <f t="shared" si="30"/>
        <v/>
      </c>
    </row>
    <row r="142" spans="1:20" ht="18" customHeight="1" x14ac:dyDescent="0.3">
      <c r="A142" s="16" t="str">
        <f t="shared" si="31"/>
        <v/>
      </c>
      <c r="E142" s="249" t="str">
        <f>IF(D142="","",SUMIFS(Detalle_Mes!H:H,Detalle_Mes!C:C,Corte_Periodo!D142,Detalle_Mes!B:B,Corte_Periodo!B142))</f>
        <v/>
      </c>
      <c r="F142" s="43" t="str">
        <f>IFERROR(IF(D142="","",VLOOKUP(A142,Tbl_ValoresAdjudicados[],8,FALSE)),0)</f>
        <v/>
      </c>
      <c r="G142" s="250" t="str">
        <f t="shared" si="23"/>
        <v/>
      </c>
      <c r="H142" s="43" t="str">
        <f>IFERROR(IF(D142="","",VLOOKUP(A142,Tbl_ValoresAdjudicados[],10,FALSE)),0)</f>
        <v/>
      </c>
      <c r="I142" s="43" t="str">
        <f t="shared" si="24"/>
        <v/>
      </c>
      <c r="K142" s="2" t="str">
        <f t="shared" si="25"/>
        <v/>
      </c>
      <c r="L142" s="2" t="str">
        <f t="shared" si="26"/>
        <v/>
      </c>
      <c r="M142" s="251" t="str">
        <f t="shared" si="27"/>
        <v/>
      </c>
      <c r="N142" s="2" t="str">
        <f t="shared" si="28"/>
        <v/>
      </c>
      <c r="O142" s="2" t="str">
        <f t="shared" si="29"/>
        <v/>
      </c>
      <c r="P142" s="2" t="str">
        <f t="shared" si="32"/>
        <v/>
      </c>
      <c r="Q142" s="2" t="str">
        <f t="shared" si="33"/>
        <v/>
      </c>
      <c r="R142" s="3" t="str">
        <f t="shared" si="34"/>
        <v/>
      </c>
      <c r="S142" s="3" t="str">
        <f t="shared" si="35"/>
        <v/>
      </c>
      <c r="T142" s="2" t="str">
        <f t="shared" si="30"/>
        <v/>
      </c>
    </row>
    <row r="143" spans="1:20" ht="18" customHeight="1" x14ac:dyDescent="0.3">
      <c r="A143" s="16" t="str">
        <f t="shared" si="31"/>
        <v/>
      </c>
      <c r="E143" s="249" t="str">
        <f>IF(D143="","",SUMIFS(Detalle_Mes!H:H,Detalle_Mes!C:C,Corte_Periodo!D143,Detalle_Mes!B:B,Corte_Periodo!B143))</f>
        <v/>
      </c>
      <c r="F143" s="43" t="str">
        <f>IFERROR(IF(D143="","",VLOOKUP(A143,Tbl_ValoresAdjudicados[],8,FALSE)),0)</f>
        <v/>
      </c>
      <c r="G143" s="250" t="str">
        <f t="shared" si="23"/>
        <v/>
      </c>
      <c r="H143" s="43" t="str">
        <f>IFERROR(IF(D143="","",VLOOKUP(A143,Tbl_ValoresAdjudicados[],10,FALSE)),0)</f>
        <v/>
      </c>
      <c r="I143" s="43" t="str">
        <f t="shared" si="24"/>
        <v/>
      </c>
      <c r="K143" s="2" t="str">
        <f t="shared" si="25"/>
        <v/>
      </c>
      <c r="L143" s="2" t="str">
        <f t="shared" si="26"/>
        <v/>
      </c>
      <c r="M143" s="251" t="str">
        <f t="shared" si="27"/>
        <v/>
      </c>
      <c r="N143" s="2" t="str">
        <f t="shared" si="28"/>
        <v/>
      </c>
      <c r="O143" s="2" t="str">
        <f t="shared" si="29"/>
        <v/>
      </c>
      <c r="P143" s="2" t="str">
        <f t="shared" si="32"/>
        <v/>
      </c>
      <c r="Q143" s="2" t="str">
        <f t="shared" si="33"/>
        <v/>
      </c>
      <c r="R143" s="3" t="str">
        <f t="shared" si="34"/>
        <v/>
      </c>
      <c r="S143" s="3" t="str">
        <f t="shared" si="35"/>
        <v/>
      </c>
      <c r="T143" s="2" t="str">
        <f t="shared" si="30"/>
        <v/>
      </c>
    </row>
    <row r="144" spans="1:20" ht="18" customHeight="1" x14ac:dyDescent="0.3">
      <c r="A144" s="16" t="str">
        <f t="shared" ref="A144:A170" si="36">IF(D144="","",$D$9&amp;C144&amp;B144)</f>
        <v/>
      </c>
      <c r="E144" s="249" t="str">
        <f>IF(D144="","",SUMIFS(Detalle_Mes!H:H,Detalle_Mes!C:C,Corte_Periodo!D144,Detalle_Mes!B:B,Corte_Periodo!B144))</f>
        <v/>
      </c>
      <c r="F144" s="43" t="str">
        <f>IFERROR(IF(D144="","",VLOOKUP(A144,Tbl_ValoresAdjudicados[],8,FALSE)),0)</f>
        <v/>
      </c>
      <c r="G144" s="250" t="str">
        <f t="shared" si="23"/>
        <v/>
      </c>
      <c r="H144" s="43" t="str">
        <f>IFERROR(IF(D144="","",VLOOKUP(A144,Tbl_ValoresAdjudicados[],10,FALSE)),0)</f>
        <v/>
      </c>
      <c r="I144" s="43" t="str">
        <f t="shared" si="24"/>
        <v/>
      </c>
      <c r="K144" s="2" t="str">
        <f t="shared" si="25"/>
        <v/>
      </c>
      <c r="L144" s="2" t="str">
        <f t="shared" si="26"/>
        <v/>
      </c>
      <c r="M144" s="251" t="str">
        <f t="shared" si="27"/>
        <v/>
      </c>
      <c r="N144" s="2" t="str">
        <f t="shared" si="28"/>
        <v/>
      </c>
      <c r="O144" s="2" t="str">
        <f t="shared" si="29"/>
        <v/>
      </c>
      <c r="P144" s="2" t="str">
        <f t="shared" ref="P144:P170" si="37">IF($B144="","",C144)</f>
        <v/>
      </c>
      <c r="Q144" s="2" t="str">
        <f t="shared" ref="Q144:Q170" si="38">IF($B144="","",E144)</f>
        <v/>
      </c>
      <c r="R144" s="3" t="str">
        <f t="shared" ref="R144:R170" si="39">IF($B144="","",H144)</f>
        <v/>
      </c>
      <c r="S144" s="3" t="str">
        <f t="shared" ref="S144:S170" si="40">IF($B144="","",F144)</f>
        <v/>
      </c>
      <c r="T144" s="2" t="str">
        <f t="shared" si="30"/>
        <v/>
      </c>
    </row>
    <row r="145" spans="1:20" ht="18" customHeight="1" x14ac:dyDescent="0.3">
      <c r="A145" s="16" t="str">
        <f t="shared" si="36"/>
        <v/>
      </c>
      <c r="E145" s="249" t="str">
        <f>IF(D145="","",SUMIFS(Detalle_Mes!H:H,Detalle_Mes!C:C,Corte_Periodo!D145,Detalle_Mes!B:B,Corte_Periodo!B145))</f>
        <v/>
      </c>
      <c r="F145" s="43" t="str">
        <f>IFERROR(IF(D145="","",VLOOKUP(A145,Tbl_ValoresAdjudicados[],8,FALSE)),0)</f>
        <v/>
      </c>
      <c r="G145" s="250" t="str">
        <f t="shared" ref="G145:G170" si="41">IF(D145="","",F145*E145)</f>
        <v/>
      </c>
      <c r="H145" s="43" t="str">
        <f>IFERROR(IF(D145="","",VLOOKUP(A145,Tbl_ValoresAdjudicados[],10,FALSE)),0)</f>
        <v/>
      </c>
      <c r="I145" s="43" t="str">
        <f t="shared" ref="I145:I170" si="42">IF(D145="","",H145*E145)</f>
        <v/>
      </c>
      <c r="K145" s="2" t="str">
        <f t="shared" ref="K145:K170" si="43">IF($B145="","",$F$7)</f>
        <v/>
      </c>
      <c r="L145" s="2" t="str">
        <f t="shared" ref="L145:L170" si="44">IF($B145="","",$D$9)</f>
        <v/>
      </c>
      <c r="M145" s="251" t="str">
        <f t="shared" ref="M145:M170" si="45">IF($B145="","",$F$8)</f>
        <v/>
      </c>
      <c r="N145" s="2" t="str">
        <f t="shared" ref="N145:N170" si="46">IF($B145="","",$D$8)</f>
        <v/>
      </c>
      <c r="O145" s="2" t="str">
        <f t="shared" ref="O145:O170" si="47">IF($B145="","",$B145)</f>
        <v/>
      </c>
      <c r="P145" s="2" t="str">
        <f t="shared" si="37"/>
        <v/>
      </c>
      <c r="Q145" s="2" t="str">
        <f t="shared" si="38"/>
        <v/>
      </c>
      <c r="R145" s="3" t="str">
        <f t="shared" si="39"/>
        <v/>
      </c>
      <c r="S145" s="3" t="str">
        <f t="shared" si="40"/>
        <v/>
      </c>
      <c r="T145" s="2" t="str">
        <f t="shared" ref="T145:T170" si="48">IF($B145="","",$G$11)</f>
        <v/>
      </c>
    </row>
    <row r="146" spans="1:20" ht="18" customHeight="1" x14ac:dyDescent="0.3">
      <c r="A146" s="16" t="str">
        <f t="shared" si="36"/>
        <v/>
      </c>
      <c r="E146" s="249" t="str">
        <f>IF(D146="","",SUMIFS(Detalle_Mes!H:H,Detalle_Mes!C:C,Corte_Periodo!D146,Detalle_Mes!B:B,Corte_Periodo!B146))</f>
        <v/>
      </c>
      <c r="F146" s="43" t="str">
        <f>IFERROR(IF(D146="","",VLOOKUP(A146,Tbl_ValoresAdjudicados[],8,FALSE)),0)</f>
        <v/>
      </c>
      <c r="G146" s="250" t="str">
        <f t="shared" si="41"/>
        <v/>
      </c>
      <c r="H146" s="43" t="str">
        <f>IFERROR(IF(D146="","",VLOOKUP(A146,Tbl_ValoresAdjudicados[],10,FALSE)),0)</f>
        <v/>
      </c>
      <c r="I146" s="43" t="str">
        <f t="shared" si="42"/>
        <v/>
      </c>
      <c r="K146" s="2" t="str">
        <f t="shared" si="43"/>
        <v/>
      </c>
      <c r="L146" s="2" t="str">
        <f t="shared" si="44"/>
        <v/>
      </c>
      <c r="M146" s="251" t="str">
        <f t="shared" si="45"/>
        <v/>
      </c>
      <c r="N146" s="2" t="str">
        <f t="shared" si="46"/>
        <v/>
      </c>
      <c r="O146" s="2" t="str">
        <f t="shared" si="47"/>
        <v/>
      </c>
      <c r="P146" s="2" t="str">
        <f t="shared" si="37"/>
        <v/>
      </c>
      <c r="Q146" s="2" t="str">
        <f t="shared" si="38"/>
        <v/>
      </c>
      <c r="R146" s="3" t="str">
        <f t="shared" si="39"/>
        <v/>
      </c>
      <c r="S146" s="3" t="str">
        <f t="shared" si="40"/>
        <v/>
      </c>
      <c r="T146" s="2" t="str">
        <f t="shared" si="48"/>
        <v/>
      </c>
    </row>
    <row r="147" spans="1:20" ht="18" customHeight="1" x14ac:dyDescent="0.3">
      <c r="A147" s="16" t="str">
        <f t="shared" si="36"/>
        <v/>
      </c>
      <c r="E147" s="249" t="str">
        <f>IF(D147="","",SUMIFS(Detalle_Mes!H:H,Detalle_Mes!C:C,Corte_Periodo!D147,Detalle_Mes!B:B,Corte_Periodo!B147))</f>
        <v/>
      </c>
      <c r="F147" s="43" t="str">
        <f>IFERROR(IF(D147="","",VLOOKUP(A147,Tbl_ValoresAdjudicados[],8,FALSE)),0)</f>
        <v/>
      </c>
      <c r="G147" s="250" t="str">
        <f t="shared" si="41"/>
        <v/>
      </c>
      <c r="H147" s="43" t="str">
        <f>IFERROR(IF(D147="","",VLOOKUP(A147,Tbl_ValoresAdjudicados[],10,FALSE)),0)</f>
        <v/>
      </c>
      <c r="I147" s="43" t="str">
        <f t="shared" si="42"/>
        <v/>
      </c>
      <c r="K147" s="2" t="str">
        <f t="shared" si="43"/>
        <v/>
      </c>
      <c r="L147" s="2" t="str">
        <f t="shared" si="44"/>
        <v/>
      </c>
      <c r="M147" s="251" t="str">
        <f t="shared" si="45"/>
        <v/>
      </c>
      <c r="N147" s="2" t="str">
        <f t="shared" si="46"/>
        <v/>
      </c>
      <c r="O147" s="2" t="str">
        <f t="shared" si="47"/>
        <v/>
      </c>
      <c r="P147" s="2" t="str">
        <f t="shared" si="37"/>
        <v/>
      </c>
      <c r="Q147" s="2" t="str">
        <f t="shared" si="38"/>
        <v/>
      </c>
      <c r="R147" s="3" t="str">
        <f t="shared" si="39"/>
        <v/>
      </c>
      <c r="S147" s="3" t="str">
        <f t="shared" si="40"/>
        <v/>
      </c>
      <c r="T147" s="2" t="str">
        <f t="shared" si="48"/>
        <v/>
      </c>
    </row>
    <row r="148" spans="1:20" ht="18" customHeight="1" x14ac:dyDescent="0.3">
      <c r="A148" s="16" t="str">
        <f t="shared" si="36"/>
        <v/>
      </c>
      <c r="E148" s="249" t="str">
        <f>IF(D148="","",SUMIFS(Detalle_Mes!H:H,Detalle_Mes!C:C,Corte_Periodo!D148,Detalle_Mes!B:B,Corte_Periodo!B148))</f>
        <v/>
      </c>
      <c r="F148" s="43" t="str">
        <f>IFERROR(IF(D148="","",VLOOKUP(A148,Tbl_ValoresAdjudicados[],8,FALSE)),0)</f>
        <v/>
      </c>
      <c r="G148" s="250" t="str">
        <f t="shared" si="41"/>
        <v/>
      </c>
      <c r="H148" s="43" t="str">
        <f>IFERROR(IF(D148="","",VLOOKUP(A148,Tbl_ValoresAdjudicados[],10,FALSE)),0)</f>
        <v/>
      </c>
      <c r="I148" s="43" t="str">
        <f t="shared" si="42"/>
        <v/>
      </c>
      <c r="K148" s="2" t="str">
        <f t="shared" si="43"/>
        <v/>
      </c>
      <c r="L148" s="2" t="str">
        <f t="shared" si="44"/>
        <v/>
      </c>
      <c r="M148" s="251" t="str">
        <f t="shared" si="45"/>
        <v/>
      </c>
      <c r="N148" s="2" t="str">
        <f t="shared" si="46"/>
        <v/>
      </c>
      <c r="O148" s="2" t="str">
        <f t="shared" si="47"/>
        <v/>
      </c>
      <c r="P148" s="2" t="str">
        <f t="shared" si="37"/>
        <v/>
      </c>
      <c r="Q148" s="2" t="str">
        <f t="shared" si="38"/>
        <v/>
      </c>
      <c r="R148" s="3" t="str">
        <f t="shared" si="39"/>
        <v/>
      </c>
      <c r="S148" s="3" t="str">
        <f t="shared" si="40"/>
        <v/>
      </c>
      <c r="T148" s="2" t="str">
        <f t="shared" si="48"/>
        <v/>
      </c>
    </row>
    <row r="149" spans="1:20" ht="18" customHeight="1" x14ac:dyDescent="0.3">
      <c r="A149" s="16" t="str">
        <f t="shared" si="36"/>
        <v/>
      </c>
      <c r="E149" s="249" t="str">
        <f>IF(D149="","",SUMIFS(Detalle_Mes!H:H,Detalle_Mes!C:C,Corte_Periodo!D149,Detalle_Mes!B:B,Corte_Periodo!B149))</f>
        <v/>
      </c>
      <c r="F149" s="43" t="str">
        <f>IFERROR(IF(D149="","",VLOOKUP(A149,Tbl_ValoresAdjudicados[],8,FALSE)),0)</f>
        <v/>
      </c>
      <c r="G149" s="250" t="str">
        <f t="shared" si="41"/>
        <v/>
      </c>
      <c r="H149" s="43" t="str">
        <f>IFERROR(IF(D149="","",VLOOKUP(A149,Tbl_ValoresAdjudicados[],10,FALSE)),0)</f>
        <v/>
      </c>
      <c r="I149" s="43" t="str">
        <f t="shared" si="42"/>
        <v/>
      </c>
      <c r="K149" s="2" t="str">
        <f t="shared" si="43"/>
        <v/>
      </c>
      <c r="L149" s="2" t="str">
        <f t="shared" si="44"/>
        <v/>
      </c>
      <c r="M149" s="251" t="str">
        <f t="shared" si="45"/>
        <v/>
      </c>
      <c r="N149" s="2" t="str">
        <f t="shared" si="46"/>
        <v/>
      </c>
      <c r="O149" s="2" t="str">
        <f t="shared" si="47"/>
        <v/>
      </c>
      <c r="P149" s="2" t="str">
        <f t="shared" si="37"/>
        <v/>
      </c>
      <c r="Q149" s="2" t="str">
        <f t="shared" si="38"/>
        <v/>
      </c>
      <c r="R149" s="3" t="str">
        <f t="shared" si="39"/>
        <v/>
      </c>
      <c r="S149" s="3" t="str">
        <f t="shared" si="40"/>
        <v/>
      </c>
      <c r="T149" s="2" t="str">
        <f t="shared" si="48"/>
        <v/>
      </c>
    </row>
    <row r="150" spans="1:20" ht="18" customHeight="1" x14ac:dyDescent="0.3">
      <c r="A150" s="16" t="str">
        <f t="shared" si="36"/>
        <v/>
      </c>
      <c r="E150" s="249" t="str">
        <f>IF(D150="","",SUMIFS(Detalle_Mes!H:H,Detalle_Mes!C:C,Corte_Periodo!D150,Detalle_Mes!B:B,Corte_Periodo!B150))</f>
        <v/>
      </c>
      <c r="F150" s="43" t="str">
        <f>IFERROR(IF(D150="","",VLOOKUP(A150,Tbl_ValoresAdjudicados[],8,FALSE)),0)</f>
        <v/>
      </c>
      <c r="G150" s="250" t="str">
        <f t="shared" si="41"/>
        <v/>
      </c>
      <c r="H150" s="43" t="str">
        <f>IFERROR(IF(D150="","",VLOOKUP(A150,Tbl_ValoresAdjudicados[],10,FALSE)),0)</f>
        <v/>
      </c>
      <c r="I150" s="43" t="str">
        <f t="shared" si="42"/>
        <v/>
      </c>
      <c r="K150" s="2" t="str">
        <f t="shared" si="43"/>
        <v/>
      </c>
      <c r="L150" s="2" t="str">
        <f t="shared" si="44"/>
        <v/>
      </c>
      <c r="M150" s="251" t="str">
        <f t="shared" si="45"/>
        <v/>
      </c>
      <c r="N150" s="2" t="str">
        <f t="shared" si="46"/>
        <v/>
      </c>
      <c r="O150" s="2" t="str">
        <f t="shared" si="47"/>
        <v/>
      </c>
      <c r="P150" s="2" t="str">
        <f t="shared" si="37"/>
        <v/>
      </c>
      <c r="Q150" s="2" t="str">
        <f t="shared" si="38"/>
        <v/>
      </c>
      <c r="R150" s="3" t="str">
        <f t="shared" si="39"/>
        <v/>
      </c>
      <c r="S150" s="3" t="str">
        <f t="shared" si="40"/>
        <v/>
      </c>
      <c r="T150" s="2" t="str">
        <f t="shared" si="48"/>
        <v/>
      </c>
    </row>
    <row r="151" spans="1:20" ht="18" customHeight="1" x14ac:dyDescent="0.3">
      <c r="A151" s="16" t="str">
        <f t="shared" si="36"/>
        <v/>
      </c>
      <c r="E151" s="249" t="str">
        <f>IF(D151="","",SUMIFS(Detalle_Mes!H:H,Detalle_Mes!C:C,Corte_Periodo!D151,Detalle_Mes!B:B,Corte_Periodo!B151))</f>
        <v/>
      </c>
      <c r="F151" s="43" t="str">
        <f>IFERROR(IF(D151="","",VLOOKUP(A151,Tbl_ValoresAdjudicados[],8,FALSE)),0)</f>
        <v/>
      </c>
      <c r="G151" s="250" t="str">
        <f t="shared" si="41"/>
        <v/>
      </c>
      <c r="H151" s="43" t="str">
        <f>IFERROR(IF(D151="","",VLOOKUP(A151,Tbl_ValoresAdjudicados[],10,FALSE)),0)</f>
        <v/>
      </c>
      <c r="I151" s="43" t="str">
        <f t="shared" si="42"/>
        <v/>
      </c>
      <c r="K151" s="2" t="str">
        <f t="shared" si="43"/>
        <v/>
      </c>
      <c r="L151" s="2" t="str">
        <f t="shared" si="44"/>
        <v/>
      </c>
      <c r="M151" s="251" t="str">
        <f t="shared" si="45"/>
        <v/>
      </c>
      <c r="N151" s="2" t="str">
        <f t="shared" si="46"/>
        <v/>
      </c>
      <c r="O151" s="2" t="str">
        <f t="shared" si="47"/>
        <v/>
      </c>
      <c r="P151" s="2" t="str">
        <f t="shared" si="37"/>
        <v/>
      </c>
      <c r="Q151" s="2" t="str">
        <f t="shared" si="38"/>
        <v/>
      </c>
      <c r="R151" s="3" t="str">
        <f t="shared" si="39"/>
        <v/>
      </c>
      <c r="S151" s="3" t="str">
        <f t="shared" si="40"/>
        <v/>
      </c>
      <c r="T151" s="2" t="str">
        <f t="shared" si="48"/>
        <v/>
      </c>
    </row>
    <row r="152" spans="1:20" ht="18" customHeight="1" x14ac:dyDescent="0.3">
      <c r="A152" s="16" t="str">
        <f t="shared" si="36"/>
        <v/>
      </c>
      <c r="E152" s="249" t="str">
        <f>IF(D152="","",SUMIFS(Detalle_Mes!H:H,Detalle_Mes!C:C,Corte_Periodo!D152,Detalle_Mes!B:B,Corte_Periodo!B152))</f>
        <v/>
      </c>
      <c r="F152" s="43" t="str">
        <f>IFERROR(IF(D152="","",VLOOKUP(A152,Tbl_ValoresAdjudicados[],8,FALSE)),0)</f>
        <v/>
      </c>
      <c r="G152" s="250" t="str">
        <f t="shared" si="41"/>
        <v/>
      </c>
      <c r="H152" s="43" t="str">
        <f>IFERROR(IF(D152="","",VLOOKUP(A152,Tbl_ValoresAdjudicados[],10,FALSE)),0)</f>
        <v/>
      </c>
      <c r="I152" s="43" t="str">
        <f t="shared" si="42"/>
        <v/>
      </c>
      <c r="K152" s="2" t="str">
        <f t="shared" si="43"/>
        <v/>
      </c>
      <c r="L152" s="2" t="str">
        <f t="shared" si="44"/>
        <v/>
      </c>
      <c r="M152" s="251" t="str">
        <f t="shared" si="45"/>
        <v/>
      </c>
      <c r="N152" s="2" t="str">
        <f t="shared" si="46"/>
        <v/>
      </c>
      <c r="O152" s="2" t="str">
        <f t="shared" si="47"/>
        <v/>
      </c>
      <c r="P152" s="2" t="str">
        <f t="shared" si="37"/>
        <v/>
      </c>
      <c r="Q152" s="2" t="str">
        <f t="shared" si="38"/>
        <v/>
      </c>
      <c r="R152" s="3" t="str">
        <f t="shared" si="39"/>
        <v/>
      </c>
      <c r="S152" s="3" t="str">
        <f t="shared" si="40"/>
        <v/>
      </c>
      <c r="T152" s="2" t="str">
        <f t="shared" si="48"/>
        <v/>
      </c>
    </row>
    <row r="153" spans="1:20" ht="18" customHeight="1" x14ac:dyDescent="0.3">
      <c r="A153" s="16" t="str">
        <f t="shared" si="36"/>
        <v/>
      </c>
      <c r="E153" s="249" t="str">
        <f>IF(D153="","",SUMIFS(Detalle_Mes!H:H,Detalle_Mes!C:C,Corte_Periodo!D153,Detalle_Mes!B:B,Corte_Periodo!B153))</f>
        <v/>
      </c>
      <c r="F153" s="43" t="str">
        <f>IFERROR(IF(D153="","",VLOOKUP(A153,Tbl_ValoresAdjudicados[],8,FALSE)),0)</f>
        <v/>
      </c>
      <c r="G153" s="250" t="str">
        <f t="shared" si="41"/>
        <v/>
      </c>
      <c r="H153" s="43" t="str">
        <f>IFERROR(IF(D153="","",VLOOKUP(A153,Tbl_ValoresAdjudicados[],10,FALSE)),0)</f>
        <v/>
      </c>
      <c r="I153" s="43" t="str">
        <f t="shared" si="42"/>
        <v/>
      </c>
      <c r="K153" s="2" t="str">
        <f t="shared" si="43"/>
        <v/>
      </c>
      <c r="L153" s="2" t="str">
        <f t="shared" si="44"/>
        <v/>
      </c>
      <c r="M153" s="251" t="str">
        <f t="shared" si="45"/>
        <v/>
      </c>
      <c r="N153" s="2" t="str">
        <f t="shared" si="46"/>
        <v/>
      </c>
      <c r="O153" s="2" t="str">
        <f t="shared" si="47"/>
        <v/>
      </c>
      <c r="P153" s="2" t="str">
        <f t="shared" si="37"/>
        <v/>
      </c>
      <c r="Q153" s="2" t="str">
        <f t="shared" si="38"/>
        <v/>
      </c>
      <c r="R153" s="3" t="str">
        <f t="shared" si="39"/>
        <v/>
      </c>
      <c r="S153" s="3" t="str">
        <f t="shared" si="40"/>
        <v/>
      </c>
      <c r="T153" s="2" t="str">
        <f t="shared" si="48"/>
        <v/>
      </c>
    </row>
    <row r="154" spans="1:20" ht="18" customHeight="1" x14ac:dyDescent="0.3">
      <c r="A154" s="16" t="str">
        <f t="shared" si="36"/>
        <v/>
      </c>
      <c r="E154" s="249" t="str">
        <f>IF(D154="","",SUMIFS(Detalle_Mes!H:H,Detalle_Mes!C:C,Corte_Periodo!D154,Detalle_Mes!B:B,Corte_Periodo!B154))</f>
        <v/>
      </c>
      <c r="F154" s="43" t="str">
        <f>IFERROR(IF(D154="","",VLOOKUP(A154,Tbl_ValoresAdjudicados[],8,FALSE)),0)</f>
        <v/>
      </c>
      <c r="G154" s="250" t="str">
        <f t="shared" si="41"/>
        <v/>
      </c>
      <c r="H154" s="43" t="str">
        <f>IFERROR(IF(D154="","",VLOOKUP(A154,Tbl_ValoresAdjudicados[],10,FALSE)),0)</f>
        <v/>
      </c>
      <c r="I154" s="43" t="str">
        <f t="shared" si="42"/>
        <v/>
      </c>
      <c r="K154" s="2" t="str">
        <f t="shared" si="43"/>
        <v/>
      </c>
      <c r="L154" s="2" t="str">
        <f t="shared" si="44"/>
        <v/>
      </c>
      <c r="M154" s="251" t="str">
        <f t="shared" si="45"/>
        <v/>
      </c>
      <c r="N154" s="2" t="str">
        <f t="shared" si="46"/>
        <v/>
      </c>
      <c r="O154" s="2" t="str">
        <f t="shared" si="47"/>
        <v/>
      </c>
      <c r="P154" s="2" t="str">
        <f t="shared" si="37"/>
        <v/>
      </c>
      <c r="Q154" s="2" t="str">
        <f t="shared" si="38"/>
        <v/>
      </c>
      <c r="R154" s="3" t="str">
        <f t="shared" si="39"/>
        <v/>
      </c>
      <c r="S154" s="3" t="str">
        <f t="shared" si="40"/>
        <v/>
      </c>
      <c r="T154" s="2" t="str">
        <f t="shared" si="48"/>
        <v/>
      </c>
    </row>
    <row r="155" spans="1:20" ht="18" customHeight="1" x14ac:dyDescent="0.3">
      <c r="A155" s="16" t="str">
        <f t="shared" si="36"/>
        <v/>
      </c>
      <c r="E155" s="249" t="str">
        <f>IF(D155="","",SUMIFS(Detalle_Mes!H:H,Detalle_Mes!C:C,Corte_Periodo!D155,Detalle_Mes!B:B,Corte_Periodo!B155))</f>
        <v/>
      </c>
      <c r="F155" s="43" t="str">
        <f>IFERROR(IF(D155="","",VLOOKUP(A155,Tbl_ValoresAdjudicados[],8,FALSE)),0)</f>
        <v/>
      </c>
      <c r="G155" s="250" t="str">
        <f t="shared" si="41"/>
        <v/>
      </c>
      <c r="H155" s="43" t="str">
        <f>IFERROR(IF(D155="","",VLOOKUP(A155,Tbl_ValoresAdjudicados[],10,FALSE)),0)</f>
        <v/>
      </c>
      <c r="I155" s="43" t="str">
        <f t="shared" si="42"/>
        <v/>
      </c>
      <c r="K155" s="2" t="str">
        <f t="shared" si="43"/>
        <v/>
      </c>
      <c r="L155" s="2" t="str">
        <f t="shared" si="44"/>
        <v/>
      </c>
      <c r="M155" s="251" t="str">
        <f t="shared" si="45"/>
        <v/>
      </c>
      <c r="N155" s="2" t="str">
        <f t="shared" si="46"/>
        <v/>
      </c>
      <c r="O155" s="2" t="str">
        <f t="shared" si="47"/>
        <v/>
      </c>
      <c r="P155" s="2" t="str">
        <f t="shared" si="37"/>
        <v/>
      </c>
      <c r="Q155" s="2" t="str">
        <f t="shared" si="38"/>
        <v/>
      </c>
      <c r="R155" s="3" t="str">
        <f t="shared" si="39"/>
        <v/>
      </c>
      <c r="S155" s="3" t="str">
        <f t="shared" si="40"/>
        <v/>
      </c>
      <c r="T155" s="2" t="str">
        <f t="shared" si="48"/>
        <v/>
      </c>
    </row>
    <row r="156" spans="1:20" ht="18" customHeight="1" x14ac:dyDescent="0.3">
      <c r="A156" s="16" t="str">
        <f t="shared" si="36"/>
        <v/>
      </c>
      <c r="E156" s="249" t="str">
        <f>IF(D156="","",SUMIFS(Detalle_Mes!H:H,Detalle_Mes!C:C,Corte_Periodo!D156,Detalle_Mes!B:B,Corte_Periodo!B156))</f>
        <v/>
      </c>
      <c r="F156" s="43" t="str">
        <f>IFERROR(IF(D156="","",VLOOKUP(A156,Tbl_ValoresAdjudicados[],8,FALSE)),0)</f>
        <v/>
      </c>
      <c r="G156" s="250" t="str">
        <f t="shared" si="41"/>
        <v/>
      </c>
      <c r="H156" s="43" t="str">
        <f>IFERROR(IF(D156="","",VLOOKUP(A156,Tbl_ValoresAdjudicados[],10,FALSE)),0)</f>
        <v/>
      </c>
      <c r="I156" s="43" t="str">
        <f t="shared" si="42"/>
        <v/>
      </c>
      <c r="K156" s="2" t="str">
        <f t="shared" si="43"/>
        <v/>
      </c>
      <c r="L156" s="2" t="str">
        <f t="shared" si="44"/>
        <v/>
      </c>
      <c r="M156" s="251" t="str">
        <f t="shared" si="45"/>
        <v/>
      </c>
      <c r="N156" s="2" t="str">
        <f t="shared" si="46"/>
        <v/>
      </c>
      <c r="O156" s="2" t="str">
        <f t="shared" si="47"/>
        <v/>
      </c>
      <c r="P156" s="2" t="str">
        <f t="shared" si="37"/>
        <v/>
      </c>
      <c r="Q156" s="2" t="str">
        <f t="shared" si="38"/>
        <v/>
      </c>
      <c r="R156" s="3" t="str">
        <f t="shared" si="39"/>
        <v/>
      </c>
      <c r="S156" s="3" t="str">
        <f t="shared" si="40"/>
        <v/>
      </c>
      <c r="T156" s="2" t="str">
        <f t="shared" si="48"/>
        <v/>
      </c>
    </row>
    <row r="157" spans="1:20" ht="18" customHeight="1" x14ac:dyDescent="0.3">
      <c r="A157" s="16" t="str">
        <f t="shared" si="36"/>
        <v/>
      </c>
      <c r="E157" s="249" t="str">
        <f>IF(D157="","",SUMIFS(Detalle_Mes!H:H,Detalle_Mes!C:C,Corte_Periodo!D157,Detalle_Mes!B:B,Corte_Periodo!B157))</f>
        <v/>
      </c>
      <c r="F157" s="43" t="str">
        <f>IFERROR(IF(D157="","",VLOOKUP(A157,Tbl_ValoresAdjudicados[],8,FALSE)),0)</f>
        <v/>
      </c>
      <c r="G157" s="250" t="str">
        <f t="shared" si="41"/>
        <v/>
      </c>
      <c r="H157" s="43" t="str">
        <f>IFERROR(IF(D157="","",VLOOKUP(A157,Tbl_ValoresAdjudicados[],10,FALSE)),0)</f>
        <v/>
      </c>
      <c r="I157" s="43" t="str">
        <f t="shared" si="42"/>
        <v/>
      </c>
      <c r="K157" s="2" t="str">
        <f t="shared" si="43"/>
        <v/>
      </c>
      <c r="L157" s="2" t="str">
        <f t="shared" si="44"/>
        <v/>
      </c>
      <c r="M157" s="251" t="str">
        <f t="shared" si="45"/>
        <v/>
      </c>
      <c r="N157" s="2" t="str">
        <f t="shared" si="46"/>
        <v/>
      </c>
      <c r="O157" s="2" t="str">
        <f t="shared" si="47"/>
        <v/>
      </c>
      <c r="P157" s="2" t="str">
        <f t="shared" si="37"/>
        <v/>
      </c>
      <c r="Q157" s="2" t="str">
        <f t="shared" si="38"/>
        <v/>
      </c>
      <c r="R157" s="3" t="str">
        <f t="shared" si="39"/>
        <v/>
      </c>
      <c r="S157" s="3" t="str">
        <f t="shared" si="40"/>
        <v/>
      </c>
      <c r="T157" s="2" t="str">
        <f t="shared" si="48"/>
        <v/>
      </c>
    </row>
    <row r="158" spans="1:20" ht="18" customHeight="1" x14ac:dyDescent="0.3">
      <c r="A158" s="16" t="str">
        <f t="shared" si="36"/>
        <v/>
      </c>
      <c r="E158" s="249" t="str">
        <f>IF(D158="","",SUMIFS(Detalle_Mes!H:H,Detalle_Mes!C:C,Corte_Periodo!D158,Detalle_Mes!B:B,Corte_Periodo!B158))</f>
        <v/>
      </c>
      <c r="F158" s="43" t="str">
        <f>IFERROR(IF(D158="","",VLOOKUP(A158,Tbl_ValoresAdjudicados[],8,FALSE)),0)</f>
        <v/>
      </c>
      <c r="G158" s="250" t="str">
        <f t="shared" si="41"/>
        <v/>
      </c>
      <c r="H158" s="43" t="str">
        <f>IFERROR(IF(D158="","",VLOOKUP(A158,Tbl_ValoresAdjudicados[],10,FALSE)),0)</f>
        <v/>
      </c>
      <c r="I158" s="43" t="str">
        <f t="shared" si="42"/>
        <v/>
      </c>
      <c r="K158" s="2" t="str">
        <f t="shared" si="43"/>
        <v/>
      </c>
      <c r="L158" s="2" t="str">
        <f t="shared" si="44"/>
        <v/>
      </c>
      <c r="M158" s="251" t="str">
        <f t="shared" si="45"/>
        <v/>
      </c>
      <c r="N158" s="2" t="str">
        <f t="shared" si="46"/>
        <v/>
      </c>
      <c r="O158" s="2" t="str">
        <f t="shared" si="47"/>
        <v/>
      </c>
      <c r="P158" s="2" t="str">
        <f t="shared" si="37"/>
        <v/>
      </c>
      <c r="Q158" s="2" t="str">
        <f t="shared" si="38"/>
        <v/>
      </c>
      <c r="R158" s="3" t="str">
        <f t="shared" si="39"/>
        <v/>
      </c>
      <c r="S158" s="3" t="str">
        <f t="shared" si="40"/>
        <v/>
      </c>
      <c r="T158" s="2" t="str">
        <f t="shared" si="48"/>
        <v/>
      </c>
    </row>
    <row r="159" spans="1:20" ht="18" customHeight="1" x14ac:dyDescent="0.3">
      <c r="A159" s="16" t="str">
        <f t="shared" si="36"/>
        <v/>
      </c>
      <c r="E159" s="249" t="str">
        <f>IF(D159="","",SUMIFS(Detalle_Mes!H:H,Detalle_Mes!C:C,Corte_Periodo!D159,Detalle_Mes!B:B,Corte_Periodo!B159))</f>
        <v/>
      </c>
      <c r="F159" s="43" t="str">
        <f>IFERROR(IF(D159="","",VLOOKUP(A159,Tbl_ValoresAdjudicados[],8,FALSE)),0)</f>
        <v/>
      </c>
      <c r="G159" s="250" t="str">
        <f t="shared" si="41"/>
        <v/>
      </c>
      <c r="H159" s="43" t="str">
        <f>IFERROR(IF(D159="","",VLOOKUP(A159,Tbl_ValoresAdjudicados[],10,FALSE)),0)</f>
        <v/>
      </c>
      <c r="I159" s="43" t="str">
        <f t="shared" si="42"/>
        <v/>
      </c>
      <c r="K159" s="2" t="str">
        <f t="shared" si="43"/>
        <v/>
      </c>
      <c r="L159" s="2" t="str">
        <f t="shared" si="44"/>
        <v/>
      </c>
      <c r="M159" s="251" t="str">
        <f t="shared" si="45"/>
        <v/>
      </c>
      <c r="N159" s="2" t="str">
        <f t="shared" si="46"/>
        <v/>
      </c>
      <c r="O159" s="2" t="str">
        <f t="shared" si="47"/>
        <v/>
      </c>
      <c r="P159" s="2" t="str">
        <f t="shared" si="37"/>
        <v/>
      </c>
      <c r="Q159" s="2" t="str">
        <f t="shared" si="38"/>
        <v/>
      </c>
      <c r="R159" s="3" t="str">
        <f t="shared" si="39"/>
        <v/>
      </c>
      <c r="S159" s="3" t="str">
        <f t="shared" si="40"/>
        <v/>
      </c>
      <c r="T159" s="2" t="str">
        <f t="shared" si="48"/>
        <v/>
      </c>
    </row>
    <row r="160" spans="1:20" ht="18" customHeight="1" x14ac:dyDescent="0.3">
      <c r="A160" s="16" t="str">
        <f t="shared" si="36"/>
        <v/>
      </c>
      <c r="E160" s="249" t="str">
        <f>IF(D160="","",SUMIFS(Detalle_Mes!H:H,Detalle_Mes!C:C,Corte_Periodo!D160,Detalle_Mes!B:B,Corte_Periodo!B160))</f>
        <v/>
      </c>
      <c r="F160" s="250" t="str">
        <f>IFERROR(IF(D160="","",VLOOKUP(A160,Tbl_ValoresAdjudicados[],8,FALSE)),0)</f>
        <v/>
      </c>
      <c r="G160" s="250" t="str">
        <f t="shared" si="41"/>
        <v/>
      </c>
      <c r="H160" s="250" t="str">
        <f>IFERROR(IF(D160="","",VLOOKUP(A160,Tbl_ValoresAdjudicados[],10,FALSE)),0)</f>
        <v/>
      </c>
      <c r="I160" s="250" t="str">
        <f t="shared" si="42"/>
        <v/>
      </c>
      <c r="K160" s="2" t="str">
        <f t="shared" si="43"/>
        <v/>
      </c>
      <c r="L160" s="2" t="str">
        <f t="shared" si="44"/>
        <v/>
      </c>
      <c r="M160" s="251" t="str">
        <f t="shared" si="45"/>
        <v/>
      </c>
      <c r="N160" s="2" t="str">
        <f t="shared" si="46"/>
        <v/>
      </c>
      <c r="O160" s="2" t="str">
        <f t="shared" si="47"/>
        <v/>
      </c>
      <c r="P160" s="2" t="str">
        <f t="shared" si="37"/>
        <v/>
      </c>
      <c r="Q160" s="2" t="str">
        <f t="shared" si="38"/>
        <v/>
      </c>
      <c r="R160" s="3" t="str">
        <f t="shared" si="39"/>
        <v/>
      </c>
      <c r="S160" s="3" t="str">
        <f t="shared" si="40"/>
        <v/>
      </c>
      <c r="T160" s="2" t="str">
        <f t="shared" si="48"/>
        <v/>
      </c>
    </row>
    <row r="161" spans="1:29" ht="18" customHeight="1" x14ac:dyDescent="0.3">
      <c r="A161" s="16" t="str">
        <f t="shared" si="36"/>
        <v/>
      </c>
      <c r="E161" s="249" t="str">
        <f>IF(D161="","",SUMIFS(Detalle_Mes!H:H,Detalle_Mes!C:C,Corte_Periodo!D161,Detalle_Mes!B:B,Corte_Periodo!B161))</f>
        <v/>
      </c>
      <c r="F161" s="43" t="str">
        <f>IFERROR(IF(D161="","",VLOOKUP(A161,Tbl_ValoresAdjudicados[],8,FALSE)),0)</f>
        <v/>
      </c>
      <c r="G161" s="250" t="str">
        <f t="shared" si="41"/>
        <v/>
      </c>
      <c r="H161" s="43" t="str">
        <f>IFERROR(IF(D161="","",VLOOKUP(A161,Tbl_ValoresAdjudicados[],10,FALSE)),0)</f>
        <v/>
      </c>
      <c r="I161" s="43" t="str">
        <f t="shared" si="42"/>
        <v/>
      </c>
      <c r="K161" s="2" t="str">
        <f t="shared" si="43"/>
        <v/>
      </c>
      <c r="L161" s="2" t="str">
        <f t="shared" si="44"/>
        <v/>
      </c>
      <c r="M161" s="251" t="str">
        <f t="shared" si="45"/>
        <v/>
      </c>
      <c r="N161" s="2" t="str">
        <f t="shared" si="46"/>
        <v/>
      </c>
      <c r="O161" s="2" t="str">
        <f t="shared" si="47"/>
        <v/>
      </c>
      <c r="P161" s="2" t="str">
        <f t="shared" si="37"/>
        <v/>
      </c>
      <c r="Q161" s="2" t="str">
        <f t="shared" si="38"/>
        <v/>
      </c>
      <c r="R161" s="3" t="str">
        <f t="shared" si="39"/>
        <v/>
      </c>
      <c r="S161" s="3" t="str">
        <f t="shared" si="40"/>
        <v/>
      </c>
      <c r="T161" s="2" t="str">
        <f t="shared" si="48"/>
        <v/>
      </c>
    </row>
    <row r="162" spans="1:29" ht="18" customHeight="1" x14ac:dyDescent="0.3">
      <c r="A162" s="16" t="str">
        <f t="shared" si="36"/>
        <v/>
      </c>
      <c r="E162" s="249" t="str">
        <f>IF(D162="","",SUMIFS(Detalle_Mes!H:H,Detalle_Mes!C:C,Corte_Periodo!D162,Detalle_Mes!B:B,Corte_Periodo!B162))</f>
        <v/>
      </c>
      <c r="F162" s="43" t="str">
        <f>IFERROR(IF(D162="","",VLOOKUP(A162,Tbl_ValoresAdjudicados[],8,FALSE)),0)</f>
        <v/>
      </c>
      <c r="G162" s="250" t="str">
        <f t="shared" si="41"/>
        <v/>
      </c>
      <c r="H162" s="43" t="str">
        <f>IFERROR(IF(D162="","",VLOOKUP(A162,Tbl_ValoresAdjudicados[],10,FALSE)),0)</f>
        <v/>
      </c>
      <c r="I162" s="43" t="str">
        <f t="shared" si="42"/>
        <v/>
      </c>
      <c r="K162" s="2" t="str">
        <f t="shared" si="43"/>
        <v/>
      </c>
      <c r="L162" s="2" t="str">
        <f t="shared" si="44"/>
        <v/>
      </c>
      <c r="M162" s="251" t="str">
        <f t="shared" si="45"/>
        <v/>
      </c>
      <c r="N162" s="2" t="str">
        <f t="shared" si="46"/>
        <v/>
      </c>
      <c r="O162" s="2" t="str">
        <f t="shared" si="47"/>
        <v/>
      </c>
      <c r="P162" s="2" t="str">
        <f t="shared" si="37"/>
        <v/>
      </c>
      <c r="Q162" s="2" t="str">
        <f t="shared" si="38"/>
        <v/>
      </c>
      <c r="R162" s="3" t="str">
        <f t="shared" si="39"/>
        <v/>
      </c>
      <c r="S162" s="3" t="str">
        <f t="shared" si="40"/>
        <v/>
      </c>
      <c r="T162" s="2" t="str">
        <f t="shared" si="48"/>
        <v/>
      </c>
    </row>
    <row r="163" spans="1:29" ht="18" customHeight="1" x14ac:dyDescent="0.3">
      <c r="A163" s="16" t="str">
        <f t="shared" si="36"/>
        <v/>
      </c>
      <c r="E163" s="249" t="str">
        <f>IF(D163="","",SUMIFS(Detalle_Mes!H:H,Detalle_Mes!C:C,Corte_Periodo!D163,Detalle_Mes!B:B,Corte_Periodo!B163))</f>
        <v/>
      </c>
      <c r="F163" s="43" t="str">
        <f>IFERROR(IF(D163="","",VLOOKUP(A163,Tbl_ValoresAdjudicados[],8,FALSE)),0)</f>
        <v/>
      </c>
      <c r="G163" s="250" t="str">
        <f t="shared" si="41"/>
        <v/>
      </c>
      <c r="H163" s="43" t="str">
        <f>IFERROR(IF(D163="","",VLOOKUP(A163,Tbl_ValoresAdjudicados[],10,FALSE)),0)</f>
        <v/>
      </c>
      <c r="I163" s="43" t="str">
        <f t="shared" si="42"/>
        <v/>
      </c>
      <c r="K163" s="2" t="str">
        <f t="shared" si="43"/>
        <v/>
      </c>
      <c r="L163" s="2" t="str">
        <f t="shared" si="44"/>
        <v/>
      </c>
      <c r="M163" s="251" t="str">
        <f t="shared" si="45"/>
        <v/>
      </c>
      <c r="N163" s="2" t="str">
        <f t="shared" si="46"/>
        <v/>
      </c>
      <c r="O163" s="2" t="str">
        <f t="shared" si="47"/>
        <v/>
      </c>
      <c r="P163" s="2" t="str">
        <f t="shared" si="37"/>
        <v/>
      </c>
      <c r="Q163" s="2" t="str">
        <f t="shared" si="38"/>
        <v/>
      </c>
      <c r="R163" s="3" t="str">
        <f t="shared" si="39"/>
        <v/>
      </c>
      <c r="S163" s="3" t="str">
        <f t="shared" si="40"/>
        <v/>
      </c>
      <c r="T163" s="2" t="str">
        <f t="shared" si="48"/>
        <v/>
      </c>
    </row>
    <row r="164" spans="1:29" ht="18" customHeight="1" x14ac:dyDescent="0.3">
      <c r="A164" s="16" t="str">
        <f t="shared" si="36"/>
        <v/>
      </c>
      <c r="E164" s="249" t="str">
        <f>IF(D164="","",SUMIFS(Detalle_Mes!H:H,Detalle_Mes!C:C,Corte_Periodo!D164,Detalle_Mes!B:B,Corte_Periodo!B164))</f>
        <v/>
      </c>
      <c r="F164" s="43" t="str">
        <f>IFERROR(IF(D164="","",VLOOKUP(A164,Tbl_ValoresAdjudicados[],8,FALSE)),0)</f>
        <v/>
      </c>
      <c r="G164" s="250" t="str">
        <f t="shared" si="41"/>
        <v/>
      </c>
      <c r="H164" s="43" t="str">
        <f>IFERROR(IF(D164="","",VLOOKUP(A164,Tbl_ValoresAdjudicados[],10,FALSE)),0)</f>
        <v/>
      </c>
      <c r="I164" s="43" t="str">
        <f t="shared" si="42"/>
        <v/>
      </c>
      <c r="K164" s="2" t="str">
        <f t="shared" si="43"/>
        <v/>
      </c>
      <c r="L164" s="2" t="str">
        <f t="shared" si="44"/>
        <v/>
      </c>
      <c r="M164" s="251" t="str">
        <f t="shared" si="45"/>
        <v/>
      </c>
      <c r="N164" s="2" t="str">
        <f t="shared" si="46"/>
        <v/>
      </c>
      <c r="O164" s="2" t="str">
        <f t="shared" si="47"/>
        <v/>
      </c>
      <c r="P164" s="2" t="str">
        <f t="shared" si="37"/>
        <v/>
      </c>
      <c r="Q164" s="2" t="str">
        <f t="shared" si="38"/>
        <v/>
      </c>
      <c r="R164" s="3" t="str">
        <f t="shared" si="39"/>
        <v/>
      </c>
      <c r="S164" s="3" t="str">
        <f t="shared" si="40"/>
        <v/>
      </c>
      <c r="T164" s="2" t="str">
        <f t="shared" si="48"/>
        <v/>
      </c>
    </row>
    <row r="165" spans="1:29" ht="18" customHeight="1" x14ac:dyDescent="0.3">
      <c r="A165" s="16" t="str">
        <f t="shared" si="36"/>
        <v/>
      </c>
      <c r="E165" s="249" t="str">
        <f>IF(D165="","",SUMIFS(Detalle_Mes!H:H,Detalle_Mes!C:C,Corte_Periodo!D165,Detalle_Mes!B:B,Corte_Periodo!B165))</f>
        <v/>
      </c>
      <c r="F165" s="43" t="str">
        <f>IFERROR(IF(D165="","",VLOOKUP(A165,Tbl_ValoresAdjudicados[],8,FALSE)),0)</f>
        <v/>
      </c>
      <c r="G165" s="250" t="str">
        <f t="shared" si="41"/>
        <v/>
      </c>
      <c r="H165" s="43" t="str">
        <f>IFERROR(IF(D165="","",VLOOKUP(A165,Tbl_ValoresAdjudicados[],10,FALSE)),0)</f>
        <v/>
      </c>
      <c r="I165" s="43" t="str">
        <f t="shared" si="42"/>
        <v/>
      </c>
      <c r="K165" s="2" t="str">
        <f t="shared" si="43"/>
        <v/>
      </c>
      <c r="L165" s="2" t="str">
        <f t="shared" si="44"/>
        <v/>
      </c>
      <c r="M165" s="251" t="str">
        <f t="shared" si="45"/>
        <v/>
      </c>
      <c r="N165" s="2" t="str">
        <f t="shared" si="46"/>
        <v/>
      </c>
      <c r="O165" s="2" t="str">
        <f t="shared" si="47"/>
        <v/>
      </c>
      <c r="P165" s="2" t="str">
        <f t="shared" si="37"/>
        <v/>
      </c>
      <c r="Q165" s="2" t="str">
        <f t="shared" si="38"/>
        <v/>
      </c>
      <c r="R165" s="3" t="str">
        <f t="shared" si="39"/>
        <v/>
      </c>
      <c r="S165" s="3" t="str">
        <f t="shared" si="40"/>
        <v/>
      </c>
      <c r="T165" s="2" t="str">
        <f t="shared" si="48"/>
        <v/>
      </c>
    </row>
    <row r="166" spans="1:29" ht="18" customHeight="1" x14ac:dyDescent="0.3">
      <c r="A166" s="16" t="str">
        <f t="shared" si="36"/>
        <v/>
      </c>
      <c r="E166" s="249" t="str">
        <f>IF(D166="","",SUMIFS(Detalle_Mes!H:H,Detalle_Mes!C:C,Corte_Periodo!D166,Detalle_Mes!B:B,Corte_Periodo!B166))</f>
        <v/>
      </c>
      <c r="F166" s="43" t="str">
        <f>IFERROR(IF(D166="","",VLOOKUP(A166,Tbl_ValoresAdjudicados[],8,FALSE)),0)</f>
        <v/>
      </c>
      <c r="G166" s="250" t="str">
        <f t="shared" si="41"/>
        <v/>
      </c>
      <c r="H166" s="43" t="str">
        <f>IFERROR(IF(D166="","",VLOOKUP(A166,Tbl_ValoresAdjudicados[],10,FALSE)),0)</f>
        <v/>
      </c>
      <c r="I166" s="43" t="str">
        <f t="shared" si="42"/>
        <v/>
      </c>
      <c r="K166" s="2" t="str">
        <f t="shared" si="43"/>
        <v/>
      </c>
      <c r="L166" s="2" t="str">
        <f t="shared" si="44"/>
        <v/>
      </c>
      <c r="M166" s="251" t="str">
        <f t="shared" si="45"/>
        <v/>
      </c>
      <c r="N166" s="2" t="str">
        <f t="shared" si="46"/>
        <v/>
      </c>
      <c r="O166" s="2" t="str">
        <f t="shared" si="47"/>
        <v/>
      </c>
      <c r="P166" s="2" t="str">
        <f t="shared" si="37"/>
        <v/>
      </c>
      <c r="Q166" s="2" t="str">
        <f t="shared" si="38"/>
        <v/>
      </c>
      <c r="R166" s="3" t="str">
        <f t="shared" si="39"/>
        <v/>
      </c>
      <c r="S166" s="3" t="str">
        <f t="shared" si="40"/>
        <v/>
      </c>
      <c r="T166" s="2" t="str">
        <f t="shared" si="48"/>
        <v/>
      </c>
    </row>
    <row r="167" spans="1:29" ht="18" customHeight="1" x14ac:dyDescent="0.3">
      <c r="A167" s="16" t="str">
        <f t="shared" si="36"/>
        <v/>
      </c>
      <c r="E167" s="249" t="str">
        <f>IF(D167="","",SUMIFS(Detalle_Mes!H:H,Detalle_Mes!C:C,Corte_Periodo!D167,Detalle_Mes!B:B,Corte_Periodo!B167))</f>
        <v/>
      </c>
      <c r="F167" s="43" t="str">
        <f>IFERROR(IF(D167="","",VLOOKUP(A167,Tbl_ValoresAdjudicados[],8,FALSE)),0)</f>
        <v/>
      </c>
      <c r="G167" s="250" t="str">
        <f t="shared" si="41"/>
        <v/>
      </c>
      <c r="H167" s="43" t="str">
        <f>IFERROR(IF(D167="","",VLOOKUP(A167,Tbl_ValoresAdjudicados[],10,FALSE)),0)</f>
        <v/>
      </c>
      <c r="I167" s="43" t="str">
        <f t="shared" si="42"/>
        <v/>
      </c>
      <c r="K167" s="2" t="str">
        <f t="shared" si="43"/>
        <v/>
      </c>
      <c r="L167" s="2" t="str">
        <f t="shared" si="44"/>
        <v/>
      </c>
      <c r="M167" s="251" t="str">
        <f t="shared" si="45"/>
        <v/>
      </c>
      <c r="N167" s="2" t="str">
        <f t="shared" si="46"/>
        <v/>
      </c>
      <c r="O167" s="2" t="str">
        <f t="shared" si="47"/>
        <v/>
      </c>
      <c r="P167" s="2" t="str">
        <f t="shared" si="37"/>
        <v/>
      </c>
      <c r="Q167" s="2" t="str">
        <f t="shared" si="38"/>
        <v/>
      </c>
      <c r="R167" s="3" t="str">
        <f t="shared" si="39"/>
        <v/>
      </c>
      <c r="S167" s="3" t="str">
        <f t="shared" si="40"/>
        <v/>
      </c>
      <c r="T167" s="2" t="str">
        <f t="shared" si="48"/>
        <v/>
      </c>
    </row>
    <row r="168" spans="1:29" ht="18" customHeight="1" x14ac:dyDescent="0.3">
      <c r="A168" s="16" t="str">
        <f t="shared" si="36"/>
        <v/>
      </c>
      <c r="E168" s="249" t="str">
        <f>IF(D168="","",SUMIFS(Detalle_Mes!H:H,Detalle_Mes!C:C,Corte_Periodo!D168,Detalle_Mes!B:B,Corte_Periodo!B168))</f>
        <v/>
      </c>
      <c r="F168" s="43" t="str">
        <f>IFERROR(IF(D168="","",VLOOKUP(A168,Tbl_ValoresAdjudicados[],8,FALSE)),0)</f>
        <v/>
      </c>
      <c r="G168" s="250" t="str">
        <f t="shared" si="41"/>
        <v/>
      </c>
      <c r="H168" s="43" t="str">
        <f>IFERROR(IF(D168="","",VLOOKUP(A168,Tbl_ValoresAdjudicados[],10,FALSE)),0)</f>
        <v/>
      </c>
      <c r="I168" s="43" t="str">
        <f t="shared" si="42"/>
        <v/>
      </c>
      <c r="K168" s="2" t="str">
        <f t="shared" si="43"/>
        <v/>
      </c>
      <c r="L168" s="2" t="str">
        <f t="shared" si="44"/>
        <v/>
      </c>
      <c r="M168" s="251" t="str">
        <f t="shared" si="45"/>
        <v/>
      </c>
      <c r="N168" s="2" t="str">
        <f t="shared" si="46"/>
        <v/>
      </c>
      <c r="O168" s="2" t="str">
        <f t="shared" si="47"/>
        <v/>
      </c>
      <c r="P168" s="2" t="str">
        <f t="shared" si="37"/>
        <v/>
      </c>
      <c r="Q168" s="2" t="str">
        <f t="shared" si="38"/>
        <v/>
      </c>
      <c r="R168" s="3" t="str">
        <f t="shared" si="39"/>
        <v/>
      </c>
      <c r="S168" s="3" t="str">
        <f t="shared" si="40"/>
        <v/>
      </c>
      <c r="T168" s="2" t="str">
        <f t="shared" si="48"/>
        <v/>
      </c>
    </row>
    <row r="169" spans="1:29" ht="18" customHeight="1" x14ac:dyDescent="0.3">
      <c r="A169" s="16" t="str">
        <f t="shared" si="36"/>
        <v/>
      </c>
      <c r="E169" s="249" t="str">
        <f>IF(D169="","",SUMIFS(Detalle_Mes!H:H,Detalle_Mes!C:C,Corte_Periodo!D169,Detalle_Mes!B:B,Corte_Periodo!B169))</f>
        <v/>
      </c>
      <c r="F169" s="43" t="str">
        <f>IFERROR(IF(D169="","",VLOOKUP(A169,Tbl_ValoresAdjudicados[],8,FALSE)),0)</f>
        <v/>
      </c>
      <c r="G169" s="250" t="str">
        <f t="shared" si="41"/>
        <v/>
      </c>
      <c r="H169" s="43" t="str">
        <f>IFERROR(IF(D169="","",VLOOKUP(A169,Tbl_ValoresAdjudicados[],10,FALSE)),0)</f>
        <v/>
      </c>
      <c r="I169" s="43" t="str">
        <f t="shared" si="42"/>
        <v/>
      </c>
      <c r="K169" s="2" t="str">
        <f t="shared" si="43"/>
        <v/>
      </c>
      <c r="L169" s="2" t="str">
        <f t="shared" si="44"/>
        <v/>
      </c>
      <c r="M169" s="251" t="str">
        <f t="shared" si="45"/>
        <v/>
      </c>
      <c r="N169" s="2" t="str">
        <f t="shared" si="46"/>
        <v/>
      </c>
      <c r="O169" s="2" t="str">
        <f t="shared" si="47"/>
        <v/>
      </c>
      <c r="P169" s="2" t="str">
        <f t="shared" si="37"/>
        <v/>
      </c>
      <c r="Q169" s="2" t="str">
        <f t="shared" si="38"/>
        <v/>
      </c>
      <c r="R169" s="3" t="str">
        <f t="shared" si="39"/>
        <v/>
      </c>
      <c r="S169" s="3" t="str">
        <f t="shared" si="40"/>
        <v/>
      </c>
      <c r="T169" s="2" t="str">
        <f t="shared" si="48"/>
        <v/>
      </c>
    </row>
    <row r="170" spans="1:29" ht="18" customHeight="1" x14ac:dyDescent="0.3">
      <c r="A170" s="16" t="str">
        <f t="shared" si="36"/>
        <v/>
      </c>
      <c r="E170" s="249" t="str">
        <f>IF(D170="","",SUMIFS(Detalle_Mes!H:H,Detalle_Mes!C:C,Corte_Periodo!D170,Detalle_Mes!B:B,Corte_Periodo!B170))</f>
        <v/>
      </c>
      <c r="F170" s="43" t="str">
        <f>IFERROR(IF(D170="","",VLOOKUP(A170,Tbl_ValoresAdjudicados[],8,FALSE)),0)</f>
        <v/>
      </c>
      <c r="G170" s="250" t="str">
        <f t="shared" si="41"/>
        <v/>
      </c>
      <c r="H170" s="43" t="str">
        <f>IFERROR(IF(D170="","",VLOOKUP(A170,Tbl_ValoresAdjudicados[],10,FALSE)),0)</f>
        <v/>
      </c>
      <c r="I170" s="43" t="str">
        <f t="shared" si="42"/>
        <v/>
      </c>
      <c r="K170" s="2" t="str">
        <f t="shared" si="43"/>
        <v/>
      </c>
      <c r="L170" s="2" t="str">
        <f t="shared" si="44"/>
        <v/>
      </c>
      <c r="M170" s="251" t="str">
        <f t="shared" si="45"/>
        <v/>
      </c>
      <c r="N170" s="2" t="str">
        <f t="shared" si="46"/>
        <v/>
      </c>
      <c r="O170" s="2" t="str">
        <f t="shared" si="47"/>
        <v/>
      </c>
      <c r="P170" s="2" t="str">
        <f t="shared" si="37"/>
        <v/>
      </c>
      <c r="Q170" s="2" t="str">
        <f t="shared" si="38"/>
        <v/>
      </c>
      <c r="R170" s="3" t="str">
        <f t="shared" si="39"/>
        <v/>
      </c>
      <c r="S170" s="3" t="str">
        <f t="shared" si="40"/>
        <v/>
      </c>
      <c r="T170" s="2" t="str">
        <f t="shared" si="48"/>
        <v/>
      </c>
    </row>
    <row r="171" spans="1:29" s="253" customFormat="1" x14ac:dyDescent="0.3">
      <c r="A171" s="252" t="s">
        <v>81</v>
      </c>
      <c r="B171" s="253" t="s">
        <v>81</v>
      </c>
      <c r="C171" s="253" t="s">
        <v>81</v>
      </c>
      <c r="D171" s="253" t="s">
        <v>81</v>
      </c>
      <c r="E171" s="253" t="s">
        <v>81</v>
      </c>
      <c r="F171" s="253" t="s">
        <v>81</v>
      </c>
      <c r="G171" s="253" t="s">
        <v>81</v>
      </c>
      <c r="H171" s="253" t="s">
        <v>81</v>
      </c>
      <c r="I171" s="253" t="s">
        <v>81</v>
      </c>
      <c r="J171" s="253" t="s">
        <v>81</v>
      </c>
      <c r="K171" s="233" t="s">
        <v>81</v>
      </c>
      <c r="L171" s="233" t="s">
        <v>81</v>
      </c>
      <c r="M171" s="233" t="s">
        <v>81</v>
      </c>
      <c r="N171" s="233" t="s">
        <v>81</v>
      </c>
      <c r="O171" s="233" t="s">
        <v>81</v>
      </c>
      <c r="P171" s="233" t="s">
        <v>81</v>
      </c>
      <c r="Q171" s="233" t="s">
        <v>81</v>
      </c>
      <c r="R171" s="238" t="s">
        <v>81</v>
      </c>
      <c r="S171" s="238" t="s">
        <v>81</v>
      </c>
      <c r="T171" s="233" t="s">
        <v>81</v>
      </c>
      <c r="U171" s="233" t="s">
        <v>81</v>
      </c>
      <c r="V171" s="253" t="s">
        <v>81</v>
      </c>
      <c r="W171" s="253" t="s">
        <v>81</v>
      </c>
      <c r="X171" s="253" t="s">
        <v>81</v>
      </c>
      <c r="Y171" s="253" t="s">
        <v>81</v>
      </c>
      <c r="Z171" s="253" t="s">
        <v>81</v>
      </c>
      <c r="AA171" s="253" t="s">
        <v>81</v>
      </c>
      <c r="AB171" s="253" t="s">
        <v>81</v>
      </c>
      <c r="AC171" s="253" t="s">
        <v>81</v>
      </c>
    </row>
  </sheetData>
  <sheetProtection algorithmName="SHA-512" hashValue="UR7DOpIIwdfgtdLPchF90tFyaCVpGS8Np72tNJ9vumw2lY1G8zhQdRv6iXNEi/xpSP+wapDf7T4ORrvu8ua9ZQ==" saltValue="fQfiOt5+sLw9X04lzsbMUw==" spinCount="100000" sheet="1" objects="1" scenarios="1" formatCells="0" autoFilter="0"/>
  <autoFilter ref="D15:I171" xr:uid="{FEE52B49-0899-410B-A3CC-5C632331C94B}"/>
  <conditionalFormatting sqref="E16:E170">
    <cfRule type="expression" dxfId="185" priority="6">
      <formula>E$15=""</formula>
    </cfRule>
  </conditionalFormatting>
  <conditionalFormatting sqref="D7:D8">
    <cfRule type="expression" dxfId="184" priority="3">
      <formula>D7&lt;&gt;""</formula>
    </cfRule>
  </conditionalFormatting>
  <conditionalFormatting sqref="D9">
    <cfRule type="expression" dxfId="183" priority="2">
      <formula>D9&lt;&gt;""</formula>
    </cfRule>
  </conditionalFormatting>
  <conditionalFormatting sqref="F7:F8">
    <cfRule type="expression" dxfId="182" priority="1">
      <formula>F7&lt;&gt;""</formula>
    </cfRule>
  </conditionalFormatting>
  <dataValidations count="3">
    <dataValidation type="date" allowBlank="1" showInputMessage="1" showErrorMessage="1" sqref="F8 I7:I8" xr:uid="{A26CEE3F-CA19-4F4A-A0F2-DD7F5F2AF6CB}">
      <formula1>44927</formula1>
      <formula2>46387</formula2>
    </dataValidation>
    <dataValidation type="list" allowBlank="1" showInputMessage="1" showErrorMessage="1" sqref="D9" xr:uid="{FFC10401-9943-48BC-B0B8-CE8192A7AB62}">
      <formula1>$AH$14:$AH$20</formula1>
    </dataValidation>
    <dataValidation type="list" allowBlank="1" showInputMessage="1" showErrorMessage="1" sqref="D7" xr:uid="{E1597A5D-5628-4AFE-9A01-40388E3E83DA}">
      <formula1>$AG$14:$AG$113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CEF16-AE81-4B0D-81AE-3A8079DBE5CA}">
  <sheetPr codeName="Hoja12">
    <tabColor rgb="FF7030A0"/>
  </sheetPr>
  <dimension ref="B3:BW167"/>
  <sheetViews>
    <sheetView showGridLines="0" zoomScale="70" zoomScaleNormal="70" workbookViewId="0">
      <pane xSplit="6" ySplit="12" topLeftCell="H13" activePane="bottomRight" state="frozen"/>
      <selection activeCell="AM14" sqref="AM14"/>
      <selection pane="topRight" activeCell="AM14" sqref="AM14"/>
      <selection pane="bottomLeft" activeCell="AM14" sqref="AM14"/>
      <selection pane="bottomRight" activeCell="J9" sqref="J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RowHeight="12.6" x14ac:dyDescent="0.2"/>
  <cols>
    <col min="1" max="1" width="2.77734375" style="33" customWidth="1"/>
    <col min="2" max="2" width="11.88671875" style="7" bestFit="1" customWidth="1"/>
    <col min="3" max="3" width="51.109375" style="33" customWidth="1"/>
    <col min="4" max="6" width="10.5546875" style="33" customWidth="1"/>
    <col min="7" max="7" width="2.88671875" style="33" hidden="1" customWidth="1"/>
    <col min="8" max="8" width="11.33203125" style="38" customWidth="1"/>
    <col min="9" max="9" width="5.77734375" style="38" hidden="1" customWidth="1"/>
    <col min="10" max="40" width="5.21875" style="2" customWidth="1"/>
    <col min="41" max="71" width="5.21875" style="33" customWidth="1"/>
    <col min="72" max="73" width="11.5546875" style="33"/>
    <col min="74" max="75" width="0" style="33" hidden="1" customWidth="1"/>
    <col min="76" max="16384" width="11.5546875" style="33"/>
  </cols>
  <sheetData>
    <row r="3" spans="2:73" s="7" customFormat="1" ht="9.6" customHeight="1" x14ac:dyDescent="0.3">
      <c r="G3" s="2"/>
      <c r="H3" s="38"/>
      <c r="I3" s="38"/>
      <c r="J3" s="2"/>
      <c r="K3" s="20"/>
      <c r="L3" s="25"/>
      <c r="M3" s="25"/>
      <c r="N3" s="25"/>
      <c r="O3" s="25"/>
      <c r="P3" s="25"/>
      <c r="Q3" s="25"/>
      <c r="R3" s="25"/>
      <c r="S3" s="25"/>
      <c r="T3" s="25"/>
      <c r="U3" s="20"/>
      <c r="V3" s="20"/>
      <c r="W3" s="20"/>
      <c r="X3" s="20"/>
      <c r="Y3" s="20"/>
      <c r="Z3" s="20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</row>
    <row r="4" spans="2:73" s="7" customFormat="1" ht="34.799999999999997" customHeight="1" collapsed="1" x14ac:dyDescent="0.3">
      <c r="B4" s="13" t="e" vm="1">
        <v>#VALUE!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</row>
    <row r="5" spans="2:73" s="7" customFormat="1" ht="9" customHeight="1" x14ac:dyDescent="0.3">
      <c r="B5" s="13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</row>
    <row r="6" spans="2:73" s="168" customFormat="1" ht="18" customHeight="1" x14ac:dyDescent="0.3">
      <c r="B6" s="168" t="s">
        <v>47</v>
      </c>
      <c r="D6" s="173"/>
      <c r="E6" s="173"/>
      <c r="F6" s="174"/>
      <c r="G6" s="175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W6" s="176"/>
    </row>
    <row r="7" spans="2:73" ht="6.6" customHeight="1" x14ac:dyDescent="0.2"/>
    <row r="8" spans="2:73" ht="24" customHeight="1" x14ac:dyDescent="0.2">
      <c r="B8" s="5" t="s">
        <v>3</v>
      </c>
      <c r="C8" s="218">
        <f>+Corte_Periodo!D7</f>
        <v>0</v>
      </c>
      <c r="E8" s="5" t="s">
        <v>51</v>
      </c>
      <c r="F8" s="227">
        <f>+Corte_Periodo!I7</f>
        <v>0</v>
      </c>
      <c r="H8" s="226" t="str">
        <f>IF(H9&gt;62,"supera cantidad predefinidad en rango, menor a 62 dias, ajustar fehcas del periodo","")</f>
        <v/>
      </c>
      <c r="I8" s="226"/>
    </row>
    <row r="9" spans="2:73" ht="24" customHeight="1" x14ac:dyDescent="0.2">
      <c r="B9" s="47" t="s">
        <v>63</v>
      </c>
      <c r="C9" s="218">
        <f>+Corte_Periodo!D9</f>
        <v>0</v>
      </c>
      <c r="E9" s="5" t="s">
        <v>52</v>
      </c>
      <c r="F9" s="227">
        <f>+Corte_Periodo!I8</f>
        <v>0</v>
      </c>
      <c r="H9" s="224">
        <f>+F9-F8+1</f>
        <v>1</v>
      </c>
      <c r="I9" s="224"/>
      <c r="J9" s="225" t="str">
        <f>IF(J10&lt;=$H$9,"dia-"&amp;J10,"")</f>
        <v>dia-1</v>
      </c>
      <c r="K9" s="225" t="str">
        <f t="shared" ref="K9:AK9" si="0">IF(K10&lt;=$H$9,"dia-"&amp;K10,"")</f>
        <v/>
      </c>
      <c r="L9" s="225" t="str">
        <f t="shared" si="0"/>
        <v/>
      </c>
      <c r="M9" s="225" t="str">
        <f t="shared" si="0"/>
        <v/>
      </c>
      <c r="N9" s="225" t="str">
        <f t="shared" si="0"/>
        <v/>
      </c>
      <c r="O9" s="225" t="str">
        <f t="shared" si="0"/>
        <v/>
      </c>
      <c r="P9" s="225" t="str">
        <f t="shared" si="0"/>
        <v/>
      </c>
      <c r="Q9" s="225" t="str">
        <f t="shared" si="0"/>
        <v/>
      </c>
      <c r="R9" s="225" t="str">
        <f t="shared" si="0"/>
        <v/>
      </c>
      <c r="S9" s="225" t="str">
        <f t="shared" si="0"/>
        <v/>
      </c>
      <c r="T9" s="225" t="str">
        <f t="shared" si="0"/>
        <v/>
      </c>
      <c r="U9" s="225" t="str">
        <f t="shared" si="0"/>
        <v/>
      </c>
      <c r="V9" s="225" t="str">
        <f t="shared" si="0"/>
        <v/>
      </c>
      <c r="W9" s="225" t="str">
        <f t="shared" si="0"/>
        <v/>
      </c>
      <c r="X9" s="225" t="str">
        <f t="shared" si="0"/>
        <v/>
      </c>
      <c r="Y9" s="225" t="str">
        <f t="shared" si="0"/>
        <v/>
      </c>
      <c r="Z9" s="225" t="str">
        <f t="shared" si="0"/>
        <v/>
      </c>
      <c r="AA9" s="225" t="str">
        <f t="shared" si="0"/>
        <v/>
      </c>
      <c r="AB9" s="225" t="str">
        <f t="shared" si="0"/>
        <v/>
      </c>
      <c r="AC9" s="225" t="str">
        <f t="shared" si="0"/>
        <v/>
      </c>
      <c r="AD9" s="225" t="str">
        <f t="shared" si="0"/>
        <v/>
      </c>
      <c r="AE9" s="225" t="str">
        <f t="shared" si="0"/>
        <v/>
      </c>
      <c r="AF9" s="225" t="str">
        <f t="shared" si="0"/>
        <v/>
      </c>
      <c r="AG9" s="225" t="str">
        <f t="shared" si="0"/>
        <v/>
      </c>
      <c r="AH9" s="225" t="str">
        <f t="shared" si="0"/>
        <v/>
      </c>
      <c r="AI9" s="225" t="str">
        <f t="shared" si="0"/>
        <v/>
      </c>
      <c r="AJ9" s="225" t="str">
        <f t="shared" si="0"/>
        <v/>
      </c>
      <c r="AK9" s="225" t="str">
        <f t="shared" si="0"/>
        <v/>
      </c>
      <c r="AL9" s="225" t="str">
        <f t="shared" ref="AL9" si="1">IF(AL10&lt;=$H$9,"dia-"&amp;AL10,"")</f>
        <v/>
      </c>
      <c r="AM9" s="225" t="str">
        <f t="shared" ref="AM9" si="2">IF(AM10&lt;=$H$9,"dia-"&amp;AM10,"")</f>
        <v/>
      </c>
      <c r="AN9" s="225" t="str">
        <f t="shared" ref="AN9" si="3">IF(AN10&lt;=$H$9,"dia-"&amp;AN10,"")</f>
        <v/>
      </c>
      <c r="AO9" s="225" t="str">
        <f t="shared" ref="AO9" si="4">IF(AO10&lt;=$H$9,"dia-"&amp;AO10,"")</f>
        <v/>
      </c>
      <c r="AP9" s="225" t="str">
        <f t="shared" ref="AP9" si="5">IF(AP10&lt;=$H$9,"dia-"&amp;AP10,"")</f>
        <v/>
      </c>
      <c r="AQ9" s="225" t="str">
        <f t="shared" ref="AQ9" si="6">IF(AQ10&lt;=$H$9,"dia-"&amp;AQ10,"")</f>
        <v/>
      </c>
      <c r="AR9" s="225" t="str">
        <f t="shared" ref="AR9" si="7">IF(AR10&lt;=$H$9,"dia-"&amp;AR10,"")</f>
        <v/>
      </c>
      <c r="AS9" s="225" t="str">
        <f t="shared" ref="AS9" si="8">IF(AS10&lt;=$H$9,"dia-"&amp;AS10,"")</f>
        <v/>
      </c>
      <c r="AT9" s="225" t="str">
        <f t="shared" ref="AT9" si="9">IF(AT10&lt;=$H$9,"dia-"&amp;AT10,"")</f>
        <v/>
      </c>
      <c r="AU9" s="225" t="str">
        <f t="shared" ref="AU9" si="10">IF(AU10&lt;=$H$9,"dia-"&amp;AU10,"")</f>
        <v/>
      </c>
      <c r="AV9" s="225" t="str">
        <f t="shared" ref="AV9" si="11">IF(AV10&lt;=$H$9,"dia-"&amp;AV10,"")</f>
        <v/>
      </c>
      <c r="AW9" s="225" t="str">
        <f t="shared" ref="AW9" si="12">IF(AW10&lt;=$H$9,"dia-"&amp;AW10,"")</f>
        <v/>
      </c>
      <c r="AX9" s="225" t="str">
        <f t="shared" ref="AX9" si="13">IF(AX10&lt;=$H$9,"dia-"&amp;AX10,"")</f>
        <v/>
      </c>
      <c r="AY9" s="225" t="str">
        <f t="shared" ref="AY9" si="14">IF(AY10&lt;=$H$9,"dia-"&amp;AY10,"")</f>
        <v/>
      </c>
      <c r="AZ9" s="225" t="str">
        <f t="shared" ref="AZ9" si="15">IF(AZ10&lt;=$H$9,"dia-"&amp;AZ10,"")</f>
        <v/>
      </c>
      <c r="BA9" s="225" t="str">
        <f t="shared" ref="BA9" si="16">IF(BA10&lt;=$H$9,"dia-"&amp;BA10,"")</f>
        <v/>
      </c>
      <c r="BB9" s="225" t="str">
        <f t="shared" ref="BB9" si="17">IF(BB10&lt;=$H$9,"dia-"&amp;BB10,"")</f>
        <v/>
      </c>
      <c r="BC9" s="225" t="str">
        <f t="shared" ref="BC9" si="18">IF(BC10&lt;=$H$9,"dia-"&amp;BC10,"")</f>
        <v/>
      </c>
      <c r="BD9" s="225" t="str">
        <f t="shared" ref="BD9" si="19">IF(BD10&lt;=$H$9,"dia-"&amp;BD10,"")</f>
        <v/>
      </c>
      <c r="BE9" s="225" t="str">
        <f t="shared" ref="BE9" si="20">IF(BE10&lt;=$H$9,"dia-"&amp;BE10,"")</f>
        <v/>
      </c>
      <c r="BF9" s="225" t="str">
        <f t="shared" ref="BF9" si="21">IF(BF10&lt;=$H$9,"dia-"&amp;BF10,"")</f>
        <v/>
      </c>
      <c r="BG9" s="225" t="str">
        <f t="shared" ref="BG9" si="22">IF(BG10&lt;=$H$9,"dia-"&amp;BG10,"")</f>
        <v/>
      </c>
      <c r="BH9" s="225" t="str">
        <f t="shared" ref="BH9" si="23">IF(BH10&lt;=$H$9,"dia-"&amp;BH10,"")</f>
        <v/>
      </c>
      <c r="BI9" s="225" t="str">
        <f t="shared" ref="BI9" si="24">IF(BI10&lt;=$H$9,"dia-"&amp;BI10,"")</f>
        <v/>
      </c>
      <c r="BJ9" s="225" t="str">
        <f t="shared" ref="BJ9" si="25">IF(BJ10&lt;=$H$9,"dia-"&amp;BJ10,"")</f>
        <v/>
      </c>
      <c r="BK9" s="225" t="str">
        <f t="shared" ref="BK9" si="26">IF(BK10&lt;=$H$9,"dia-"&amp;BK10,"")</f>
        <v/>
      </c>
      <c r="BL9" s="225" t="str">
        <f t="shared" ref="BL9" si="27">IF(BL10&lt;=$H$9,"dia-"&amp;BL10,"")</f>
        <v/>
      </c>
      <c r="BM9" s="225" t="str">
        <f t="shared" ref="BM9" si="28">IF(BM10&lt;=$H$9,"dia-"&amp;BM10,"")</f>
        <v/>
      </c>
      <c r="BN9" s="225" t="str">
        <f t="shared" ref="BN9" si="29">IF(BN10&lt;=$H$9,"dia-"&amp;BN10,"")</f>
        <v/>
      </c>
      <c r="BO9" s="225" t="str">
        <f t="shared" ref="BO9" si="30">IF(BO10&lt;=$H$9,"dia-"&amp;BO10,"")</f>
        <v/>
      </c>
      <c r="BP9" s="225" t="str">
        <f t="shared" ref="BP9" si="31">IF(BP10&lt;=$H$9,"dia-"&amp;BP10,"")</f>
        <v/>
      </c>
      <c r="BQ9" s="225" t="str">
        <f t="shared" ref="BQ9" si="32">IF(BQ10&lt;=$H$9,"dia-"&amp;BQ10,"")</f>
        <v/>
      </c>
      <c r="BR9" s="225" t="str">
        <f t="shared" ref="BR9" si="33">IF(BR10&lt;=$H$9,"dia-"&amp;BR10,"")</f>
        <v/>
      </c>
      <c r="BS9" s="225" t="str">
        <f t="shared" ref="BS9" si="34">IF(BS10&lt;=$H$9,"dia-"&amp;BS10,"")</f>
        <v/>
      </c>
      <c r="BT9" s="2"/>
      <c r="BU9" s="2"/>
    </row>
    <row r="10" spans="2:73" s="35" customFormat="1" x14ac:dyDescent="0.2">
      <c r="B10" s="36"/>
      <c r="H10" s="39"/>
      <c r="I10" s="39"/>
      <c r="J10" s="25">
        <v>1</v>
      </c>
      <c r="K10" s="25">
        <v>2</v>
      </c>
      <c r="L10" s="25">
        <v>3</v>
      </c>
      <c r="M10" s="25">
        <v>4</v>
      </c>
      <c r="N10" s="25">
        <v>5</v>
      </c>
      <c r="O10" s="25">
        <v>6</v>
      </c>
      <c r="P10" s="25">
        <v>7</v>
      </c>
      <c r="Q10" s="25">
        <v>8</v>
      </c>
      <c r="R10" s="25">
        <v>9</v>
      </c>
      <c r="S10" s="25">
        <v>10</v>
      </c>
      <c r="T10" s="25">
        <v>11</v>
      </c>
      <c r="U10" s="25">
        <v>12</v>
      </c>
      <c r="V10" s="25">
        <v>13</v>
      </c>
      <c r="W10" s="25">
        <v>14</v>
      </c>
      <c r="X10" s="25">
        <v>15</v>
      </c>
      <c r="Y10" s="25">
        <v>16</v>
      </c>
      <c r="Z10" s="25">
        <v>17</v>
      </c>
      <c r="AA10" s="25">
        <v>18</v>
      </c>
      <c r="AB10" s="25">
        <v>19</v>
      </c>
      <c r="AC10" s="25">
        <v>20</v>
      </c>
      <c r="AD10" s="25">
        <v>21</v>
      </c>
      <c r="AE10" s="25">
        <v>22</v>
      </c>
      <c r="AF10" s="25">
        <v>23</v>
      </c>
      <c r="AG10" s="25">
        <v>24</v>
      </c>
      <c r="AH10" s="25">
        <v>25</v>
      </c>
      <c r="AI10" s="25">
        <v>26</v>
      </c>
      <c r="AJ10" s="25">
        <v>27</v>
      </c>
      <c r="AK10" s="25">
        <v>28</v>
      </c>
      <c r="AL10" s="25">
        <v>29</v>
      </c>
      <c r="AM10" s="25">
        <v>30</v>
      </c>
      <c r="AN10" s="25">
        <v>31</v>
      </c>
      <c r="AO10" s="25">
        <v>32</v>
      </c>
      <c r="AP10" s="25">
        <v>33</v>
      </c>
      <c r="AQ10" s="25">
        <v>34</v>
      </c>
      <c r="AR10" s="25">
        <v>35</v>
      </c>
      <c r="AS10" s="25">
        <v>36</v>
      </c>
      <c r="AT10" s="25">
        <v>37</v>
      </c>
      <c r="AU10" s="25">
        <v>38</v>
      </c>
      <c r="AV10" s="25">
        <v>39</v>
      </c>
      <c r="AW10" s="25">
        <v>40</v>
      </c>
      <c r="AX10" s="25">
        <v>41</v>
      </c>
      <c r="AY10" s="25">
        <v>42</v>
      </c>
      <c r="AZ10" s="25">
        <v>43</v>
      </c>
      <c r="BA10" s="25">
        <v>44</v>
      </c>
      <c r="BB10" s="25">
        <v>45</v>
      </c>
      <c r="BC10" s="25">
        <v>46</v>
      </c>
      <c r="BD10" s="25">
        <v>47</v>
      </c>
      <c r="BE10" s="25">
        <v>48</v>
      </c>
      <c r="BF10" s="25">
        <v>49</v>
      </c>
      <c r="BG10" s="25">
        <v>50</v>
      </c>
      <c r="BH10" s="25">
        <v>51</v>
      </c>
      <c r="BI10" s="25">
        <v>52</v>
      </c>
      <c r="BJ10" s="25">
        <v>53</v>
      </c>
      <c r="BK10" s="25">
        <v>54</v>
      </c>
      <c r="BL10" s="25">
        <v>55</v>
      </c>
      <c r="BM10" s="25">
        <v>56</v>
      </c>
      <c r="BN10" s="25">
        <v>57</v>
      </c>
      <c r="BO10" s="25">
        <v>58</v>
      </c>
      <c r="BP10" s="25">
        <v>59</v>
      </c>
      <c r="BQ10" s="25">
        <v>60</v>
      </c>
      <c r="BR10" s="25">
        <v>61</v>
      </c>
      <c r="BS10" s="25">
        <v>62</v>
      </c>
    </row>
    <row r="11" spans="2:73" s="35" customFormat="1" x14ac:dyDescent="0.2">
      <c r="B11" s="16"/>
      <c r="H11" s="40">
        <f>IF(H9&gt;62,0,1)</f>
        <v>1</v>
      </c>
      <c r="I11" s="40"/>
      <c r="J11" s="26">
        <f>F8*H11</f>
        <v>0</v>
      </c>
      <c r="K11" s="26">
        <f>J11+1*$H$11</f>
        <v>1</v>
      </c>
      <c r="L11" s="26">
        <f t="shared" ref="L11:BS11" si="35">K11+1*$H$11</f>
        <v>2</v>
      </c>
      <c r="M11" s="26">
        <f t="shared" si="35"/>
        <v>3</v>
      </c>
      <c r="N11" s="26">
        <f t="shared" si="35"/>
        <v>4</v>
      </c>
      <c r="O11" s="26">
        <f t="shared" si="35"/>
        <v>5</v>
      </c>
      <c r="P11" s="26">
        <f t="shared" si="35"/>
        <v>6</v>
      </c>
      <c r="Q11" s="26">
        <f t="shared" si="35"/>
        <v>7</v>
      </c>
      <c r="R11" s="26">
        <f t="shared" si="35"/>
        <v>8</v>
      </c>
      <c r="S11" s="26">
        <f t="shared" si="35"/>
        <v>9</v>
      </c>
      <c r="T11" s="26">
        <f t="shared" si="35"/>
        <v>10</v>
      </c>
      <c r="U11" s="26">
        <f t="shared" si="35"/>
        <v>11</v>
      </c>
      <c r="V11" s="26">
        <f t="shared" si="35"/>
        <v>12</v>
      </c>
      <c r="W11" s="26">
        <f t="shared" si="35"/>
        <v>13</v>
      </c>
      <c r="X11" s="26">
        <f t="shared" si="35"/>
        <v>14</v>
      </c>
      <c r="Y11" s="26">
        <f t="shared" si="35"/>
        <v>15</v>
      </c>
      <c r="Z11" s="26">
        <f t="shared" si="35"/>
        <v>16</v>
      </c>
      <c r="AA11" s="26">
        <f t="shared" si="35"/>
        <v>17</v>
      </c>
      <c r="AB11" s="26">
        <f t="shared" si="35"/>
        <v>18</v>
      </c>
      <c r="AC11" s="26">
        <f t="shared" si="35"/>
        <v>19</v>
      </c>
      <c r="AD11" s="26">
        <f t="shared" si="35"/>
        <v>20</v>
      </c>
      <c r="AE11" s="26">
        <f t="shared" si="35"/>
        <v>21</v>
      </c>
      <c r="AF11" s="26">
        <f t="shared" si="35"/>
        <v>22</v>
      </c>
      <c r="AG11" s="26">
        <f t="shared" si="35"/>
        <v>23</v>
      </c>
      <c r="AH11" s="26">
        <f t="shared" si="35"/>
        <v>24</v>
      </c>
      <c r="AI11" s="26">
        <f t="shared" si="35"/>
        <v>25</v>
      </c>
      <c r="AJ11" s="26">
        <f t="shared" si="35"/>
        <v>26</v>
      </c>
      <c r="AK11" s="26">
        <f t="shared" si="35"/>
        <v>27</v>
      </c>
      <c r="AL11" s="26">
        <f t="shared" si="35"/>
        <v>28</v>
      </c>
      <c r="AM11" s="26">
        <f t="shared" si="35"/>
        <v>29</v>
      </c>
      <c r="AN11" s="26">
        <f t="shared" si="35"/>
        <v>30</v>
      </c>
      <c r="AO11" s="26">
        <f t="shared" si="35"/>
        <v>31</v>
      </c>
      <c r="AP11" s="26">
        <f t="shared" si="35"/>
        <v>32</v>
      </c>
      <c r="AQ11" s="26">
        <f t="shared" si="35"/>
        <v>33</v>
      </c>
      <c r="AR11" s="26">
        <f t="shared" si="35"/>
        <v>34</v>
      </c>
      <c r="AS11" s="26">
        <f t="shared" si="35"/>
        <v>35</v>
      </c>
      <c r="AT11" s="26">
        <f t="shared" si="35"/>
        <v>36</v>
      </c>
      <c r="AU11" s="26">
        <f t="shared" si="35"/>
        <v>37</v>
      </c>
      <c r="AV11" s="26">
        <f t="shared" si="35"/>
        <v>38</v>
      </c>
      <c r="AW11" s="26">
        <f t="shared" si="35"/>
        <v>39</v>
      </c>
      <c r="AX11" s="26">
        <f t="shared" si="35"/>
        <v>40</v>
      </c>
      <c r="AY11" s="26">
        <f t="shared" si="35"/>
        <v>41</v>
      </c>
      <c r="AZ11" s="26">
        <f t="shared" si="35"/>
        <v>42</v>
      </c>
      <c r="BA11" s="26">
        <f t="shared" si="35"/>
        <v>43</v>
      </c>
      <c r="BB11" s="26">
        <f t="shared" si="35"/>
        <v>44</v>
      </c>
      <c r="BC11" s="26">
        <f t="shared" si="35"/>
        <v>45</v>
      </c>
      <c r="BD11" s="26">
        <f t="shared" si="35"/>
        <v>46</v>
      </c>
      <c r="BE11" s="26">
        <f t="shared" si="35"/>
        <v>47</v>
      </c>
      <c r="BF11" s="26">
        <f t="shared" si="35"/>
        <v>48</v>
      </c>
      <c r="BG11" s="26">
        <f t="shared" si="35"/>
        <v>49</v>
      </c>
      <c r="BH11" s="26">
        <f t="shared" si="35"/>
        <v>50</v>
      </c>
      <c r="BI11" s="26">
        <f t="shared" si="35"/>
        <v>51</v>
      </c>
      <c r="BJ11" s="26">
        <f t="shared" si="35"/>
        <v>52</v>
      </c>
      <c r="BK11" s="26">
        <f t="shared" si="35"/>
        <v>53</v>
      </c>
      <c r="BL11" s="26">
        <f t="shared" si="35"/>
        <v>54</v>
      </c>
      <c r="BM11" s="26">
        <f t="shared" si="35"/>
        <v>55</v>
      </c>
      <c r="BN11" s="26">
        <f t="shared" si="35"/>
        <v>56</v>
      </c>
      <c r="BO11" s="26">
        <f t="shared" si="35"/>
        <v>57</v>
      </c>
      <c r="BP11" s="26">
        <f t="shared" si="35"/>
        <v>58</v>
      </c>
      <c r="BQ11" s="26">
        <f t="shared" si="35"/>
        <v>59</v>
      </c>
      <c r="BR11" s="26">
        <f t="shared" si="35"/>
        <v>60</v>
      </c>
      <c r="BS11" s="26">
        <f t="shared" si="35"/>
        <v>61</v>
      </c>
    </row>
    <row r="12" spans="2:73" ht="65.400000000000006" customHeight="1" x14ac:dyDescent="0.2">
      <c r="B12" s="10" t="s">
        <v>68</v>
      </c>
      <c r="C12" s="10" t="s">
        <v>0</v>
      </c>
      <c r="D12" s="10" t="s">
        <v>48</v>
      </c>
      <c r="E12" s="10" t="s">
        <v>49</v>
      </c>
      <c r="F12" s="10" t="s">
        <v>50</v>
      </c>
      <c r="H12" s="42" t="s">
        <v>53</v>
      </c>
      <c r="I12" s="37">
        <f>+J12-1</f>
        <v>-1</v>
      </c>
      <c r="J12" s="37">
        <f t="shared" ref="J12:Y12" si="36">IF(J11&lt;=$F$9,J11,"")</f>
        <v>0</v>
      </c>
      <c r="K12" s="37" t="str">
        <f t="shared" si="36"/>
        <v/>
      </c>
      <c r="L12" s="37" t="str">
        <f t="shared" si="36"/>
        <v/>
      </c>
      <c r="M12" s="37" t="str">
        <f t="shared" si="36"/>
        <v/>
      </c>
      <c r="N12" s="37" t="str">
        <f t="shared" si="36"/>
        <v/>
      </c>
      <c r="O12" s="37" t="str">
        <f t="shared" si="36"/>
        <v/>
      </c>
      <c r="P12" s="37" t="str">
        <f t="shared" si="36"/>
        <v/>
      </c>
      <c r="Q12" s="37" t="str">
        <f t="shared" si="36"/>
        <v/>
      </c>
      <c r="R12" s="37" t="str">
        <f t="shared" si="36"/>
        <v/>
      </c>
      <c r="S12" s="37" t="str">
        <f t="shared" si="36"/>
        <v/>
      </c>
      <c r="T12" s="37" t="str">
        <f t="shared" si="36"/>
        <v/>
      </c>
      <c r="U12" s="37" t="str">
        <f t="shared" si="36"/>
        <v/>
      </c>
      <c r="V12" s="37" t="str">
        <f t="shared" si="36"/>
        <v/>
      </c>
      <c r="W12" s="37" t="str">
        <f t="shared" si="36"/>
        <v/>
      </c>
      <c r="X12" s="37" t="str">
        <f t="shared" si="36"/>
        <v/>
      </c>
      <c r="Y12" s="37" t="str">
        <f t="shared" si="36"/>
        <v/>
      </c>
      <c r="Z12" s="37" t="str">
        <f t="shared" ref="Z12:BS12" si="37">IF(Z11&lt;=$F$9,Z11,"")</f>
        <v/>
      </c>
      <c r="AA12" s="37" t="str">
        <f t="shared" si="37"/>
        <v/>
      </c>
      <c r="AB12" s="37" t="str">
        <f t="shared" si="37"/>
        <v/>
      </c>
      <c r="AC12" s="37" t="str">
        <f t="shared" si="37"/>
        <v/>
      </c>
      <c r="AD12" s="37" t="str">
        <f t="shared" si="37"/>
        <v/>
      </c>
      <c r="AE12" s="37" t="str">
        <f t="shared" si="37"/>
        <v/>
      </c>
      <c r="AF12" s="37" t="str">
        <f t="shared" si="37"/>
        <v/>
      </c>
      <c r="AG12" s="37" t="str">
        <f t="shared" si="37"/>
        <v/>
      </c>
      <c r="AH12" s="37" t="str">
        <f t="shared" si="37"/>
        <v/>
      </c>
      <c r="AI12" s="37" t="str">
        <f t="shared" si="37"/>
        <v/>
      </c>
      <c r="AJ12" s="37" t="str">
        <f t="shared" si="37"/>
        <v/>
      </c>
      <c r="AK12" s="37" t="str">
        <f t="shared" si="37"/>
        <v/>
      </c>
      <c r="AL12" s="37" t="str">
        <f t="shared" si="37"/>
        <v/>
      </c>
      <c r="AM12" s="37" t="str">
        <f t="shared" si="37"/>
        <v/>
      </c>
      <c r="AN12" s="37" t="str">
        <f t="shared" si="37"/>
        <v/>
      </c>
      <c r="AO12" s="37" t="str">
        <f t="shared" si="37"/>
        <v/>
      </c>
      <c r="AP12" s="37" t="str">
        <f t="shared" si="37"/>
        <v/>
      </c>
      <c r="AQ12" s="37" t="str">
        <f t="shared" si="37"/>
        <v/>
      </c>
      <c r="AR12" s="37" t="str">
        <f t="shared" si="37"/>
        <v/>
      </c>
      <c r="AS12" s="37" t="str">
        <f t="shared" si="37"/>
        <v/>
      </c>
      <c r="AT12" s="37" t="str">
        <f t="shared" si="37"/>
        <v/>
      </c>
      <c r="AU12" s="37" t="str">
        <f t="shared" si="37"/>
        <v/>
      </c>
      <c r="AV12" s="37" t="str">
        <f t="shared" si="37"/>
        <v/>
      </c>
      <c r="AW12" s="37" t="str">
        <f t="shared" si="37"/>
        <v/>
      </c>
      <c r="AX12" s="37" t="str">
        <f t="shared" si="37"/>
        <v/>
      </c>
      <c r="AY12" s="37" t="str">
        <f t="shared" si="37"/>
        <v/>
      </c>
      <c r="AZ12" s="37" t="str">
        <f t="shared" si="37"/>
        <v/>
      </c>
      <c r="BA12" s="37" t="str">
        <f t="shared" si="37"/>
        <v/>
      </c>
      <c r="BB12" s="37" t="str">
        <f t="shared" si="37"/>
        <v/>
      </c>
      <c r="BC12" s="37" t="str">
        <f t="shared" si="37"/>
        <v/>
      </c>
      <c r="BD12" s="37" t="str">
        <f t="shared" si="37"/>
        <v/>
      </c>
      <c r="BE12" s="37" t="str">
        <f t="shared" si="37"/>
        <v/>
      </c>
      <c r="BF12" s="37" t="str">
        <f t="shared" si="37"/>
        <v/>
      </c>
      <c r="BG12" s="37" t="str">
        <f t="shared" si="37"/>
        <v/>
      </c>
      <c r="BH12" s="37" t="str">
        <f t="shared" si="37"/>
        <v/>
      </c>
      <c r="BI12" s="37" t="str">
        <f t="shared" si="37"/>
        <v/>
      </c>
      <c r="BJ12" s="37" t="str">
        <f t="shared" si="37"/>
        <v/>
      </c>
      <c r="BK12" s="37" t="str">
        <f t="shared" si="37"/>
        <v/>
      </c>
      <c r="BL12" s="37" t="str">
        <f t="shared" si="37"/>
        <v/>
      </c>
      <c r="BM12" s="37" t="str">
        <f t="shared" si="37"/>
        <v/>
      </c>
      <c r="BN12" s="37" t="str">
        <f t="shared" si="37"/>
        <v/>
      </c>
      <c r="BO12" s="37" t="str">
        <f t="shared" si="37"/>
        <v/>
      </c>
      <c r="BP12" s="37" t="str">
        <f t="shared" si="37"/>
        <v/>
      </c>
      <c r="BQ12" s="37" t="str">
        <f t="shared" si="37"/>
        <v/>
      </c>
      <c r="BR12" s="37" t="str">
        <f t="shared" si="37"/>
        <v/>
      </c>
      <c r="BS12" s="37" t="str">
        <f t="shared" si="37"/>
        <v/>
      </c>
    </row>
    <row r="13" spans="2:73" s="7" customFormat="1" ht="19.2" customHeight="1" x14ac:dyDescent="0.3">
      <c r="B13" s="2" cm="1">
        <f t="array" ref="B13:C13">IF(C8="","",IFERROR(_xlfn.CHOOSECOLS(_xlfn._xlws.FILTER(Tbl_ValoresAdjudicados[[Id_Unico_Contrato]:[fecha_salida]],(Tbl_ValoresAdjudicados[Proveedor]=C8)*(Tbl_ValoresAdjudicados[N_Contrato/OrdenTrabajo]=C9)), 11, 6),"NO EXISTE"))</f>
        <v>0</v>
      </c>
      <c r="C13" s="7">
        <v>0</v>
      </c>
      <c r="D13" s="20">
        <f>IF(C13="","",SUMIFS(Tbl_Registro_Insumo[cant_ent],Tbl_Registro_Insumo[proveedor],Detalle_Mes!$C$8,Tbl_Registro_Insumo[id_solicitud],Detalle_Mes!$C$9,Tbl_Registro_Insumo[descripcion_insumo],Detalle_Mes!C13,Tbl_Registro_Insumo[Fecha_Corte],"&lt;"&amp;Detalle_Mes!$F$8))</f>
        <v>0</v>
      </c>
      <c r="E13" s="20">
        <f>IF(C13="","",SUMIFS(Tbl_Registro_Insumo[cant_dev],Tbl_Registro_Insumo[proveedor],Detalle_Mes!$C$8,Tbl_Registro_Insumo[id_solicitud],Detalle_Mes!$C$9,Tbl_Registro_Insumo[descripcion_insumo],Detalle_Mes!C13,Tbl_Registro_Insumo[Fecha_Corte],"&lt;"&amp;Detalle_Mes!$F$8))</f>
        <v>0</v>
      </c>
      <c r="F13" s="20">
        <f>IF(C13="","",D13-E13)</f>
        <v>0</v>
      </c>
      <c r="H13" s="41">
        <f t="shared" ref="H13:H44" si="38">IF(C13="","",SUM(J13:BS13))</f>
        <v>0</v>
      </c>
      <c r="I13" s="2">
        <f>IF(OR($C13="",I$12=""),"",SUMIFS(Tbl_Registro_Insumo[cant_ent],Tbl_Registro_Insumo[proveedor],$C$8,Tbl_Registro_Insumo[descripcion_insumo],$C13,Tbl_Registro_Insumo[id_solicitud],Detalle_Mes!$C$9,Tbl_Registro_Insumo[Fecha_Corte],"&lt;"&amp;I$12)-SUMIFS(Tbl_Registro_Insumo[cant_dev],Tbl_Registro_Insumo[proveedor],$C$8,Tbl_Registro_Insumo[descripcion_insumo],$C13,Tbl_Registro_Insumo[id_solicitud],$C$9,Tbl_Registro_Insumo[Fecha_Corte],"&lt;="&amp;I$12))</f>
        <v>0</v>
      </c>
      <c r="J13" s="2">
        <f>IF(OR($C13="",J$12=""),"",SUMIFS(Tbl_Registro_Insumo[cant_ent],Tbl_Registro_Insumo[proveedor],$C$8,Tbl_Registro_Insumo[descripcion_insumo],$C13,Tbl_Registro_Insumo[id_solicitud],Detalle_Mes!$C$9,Tbl_Registro_Insumo[Fecha_Corte],"&lt;="&amp;J$12)-SUMIFS(Tbl_Registro_Insumo[cant_dev],Tbl_Registro_Insumo[proveedor],$C$8,Tbl_Registro_Insumo[descripcion_insumo],$C13,Tbl_Registro_Insumo[id_solicitud],$C$9,Tbl_Registro_Insumo[Fecha_Corte],"&lt;="&amp;J$12))</f>
        <v>0</v>
      </c>
      <c r="K13" s="2" t="str">
        <f>IF(OR($C13="",K$12=""),"",SUMIFS(Tbl_Registro_Insumo[cant_ent],Tbl_Registro_Insumo[proveedor],$C$8,Tbl_Registro_Insumo[descripcion_insumo],$C13,Tbl_Registro_Insumo[id_solicitud],Detalle_Mes!$C$9,Tbl_Registro_Insumo[Fecha_Corte],"&lt;="&amp;K$12)-SUMIFS(Tbl_Registro_Insumo[cant_dev],Tbl_Registro_Insumo[proveedor],$C$8,Tbl_Registro_Insumo[descripcion_insumo],$C13,Tbl_Registro_Insumo[id_solicitud],$C$9,Tbl_Registro_Insumo[Fecha_Corte],"&lt;="&amp;K$12))</f>
        <v/>
      </c>
      <c r="L13" s="2" t="str">
        <f>IF(OR($C13="",L$12=""),"",SUMIFS(Tbl_Registro_Insumo[cant_ent],Tbl_Registro_Insumo[proveedor],$C$8,Tbl_Registro_Insumo[descripcion_insumo],$C13,Tbl_Registro_Insumo[id_solicitud],Detalle_Mes!$C$9,Tbl_Registro_Insumo[Fecha_Corte],"&lt;="&amp;L$12)-SUMIFS(Tbl_Registro_Insumo[cant_dev],Tbl_Registro_Insumo[proveedor],$C$8,Tbl_Registro_Insumo[descripcion_insumo],$C13,Tbl_Registro_Insumo[id_solicitud],$C$9,Tbl_Registro_Insumo[Fecha_Corte],"&lt;="&amp;L$12))</f>
        <v/>
      </c>
      <c r="M13" s="2" t="str">
        <f>IF(OR($C13="",M$12=""),"",SUMIFS(Tbl_Registro_Insumo[cant_ent],Tbl_Registro_Insumo[proveedor],$C$8,Tbl_Registro_Insumo[descripcion_insumo],$C13,Tbl_Registro_Insumo[id_solicitud],Detalle_Mes!$C$9,Tbl_Registro_Insumo[Fecha_Corte],"&lt;="&amp;M$12)-SUMIFS(Tbl_Registro_Insumo[cant_dev],Tbl_Registro_Insumo[proveedor],$C$8,Tbl_Registro_Insumo[descripcion_insumo],$C13,Tbl_Registro_Insumo[id_solicitud],$C$9,Tbl_Registro_Insumo[Fecha_Corte],"&lt;="&amp;M$12))</f>
        <v/>
      </c>
      <c r="N13" s="2" t="str">
        <f>IF(OR($C13="",N$12=""),"",SUMIFS(Tbl_Registro_Insumo[cant_ent],Tbl_Registro_Insumo[proveedor],$C$8,Tbl_Registro_Insumo[descripcion_insumo],$C13,Tbl_Registro_Insumo[id_solicitud],Detalle_Mes!$C$9,Tbl_Registro_Insumo[Fecha_Corte],"&lt;="&amp;N$12)-SUMIFS(Tbl_Registro_Insumo[cant_dev],Tbl_Registro_Insumo[proveedor],$C$8,Tbl_Registro_Insumo[descripcion_insumo],$C13,Tbl_Registro_Insumo[id_solicitud],$C$9,Tbl_Registro_Insumo[Fecha_Corte],"&lt;="&amp;N$12))</f>
        <v/>
      </c>
      <c r="O13" s="2" t="str">
        <f>IF(OR($C13="",O$12=""),"",SUMIFS(Tbl_Registro_Insumo[cant_ent],Tbl_Registro_Insumo[proveedor],$C$8,Tbl_Registro_Insumo[descripcion_insumo],$C13,Tbl_Registro_Insumo[id_solicitud],Detalle_Mes!$C$9,Tbl_Registro_Insumo[Fecha_Corte],"&lt;="&amp;O$12)-SUMIFS(Tbl_Registro_Insumo[cant_dev],Tbl_Registro_Insumo[proveedor],$C$8,Tbl_Registro_Insumo[descripcion_insumo],$C13,Tbl_Registro_Insumo[id_solicitud],$C$9,Tbl_Registro_Insumo[Fecha_Corte],"&lt;="&amp;O$12))</f>
        <v/>
      </c>
      <c r="P13" s="2" t="str">
        <f>IF(OR($C13="",P$12=""),"",SUMIFS(Tbl_Registro_Insumo[cant_ent],Tbl_Registro_Insumo[proveedor],$C$8,Tbl_Registro_Insumo[descripcion_insumo],$C13,Tbl_Registro_Insumo[id_solicitud],Detalle_Mes!$C$9,Tbl_Registro_Insumo[Fecha_Corte],"&lt;="&amp;P$12)-SUMIFS(Tbl_Registro_Insumo[cant_dev],Tbl_Registro_Insumo[proveedor],$C$8,Tbl_Registro_Insumo[descripcion_insumo],$C13,Tbl_Registro_Insumo[id_solicitud],$C$9,Tbl_Registro_Insumo[Fecha_Corte],"&lt;="&amp;P$12))</f>
        <v/>
      </c>
      <c r="Q13" s="2" t="str">
        <f>IF(OR($C13="",Q$12=""),"",SUMIFS(Tbl_Registro_Insumo[cant_ent],Tbl_Registro_Insumo[proveedor],$C$8,Tbl_Registro_Insumo[descripcion_insumo],$C13,Tbl_Registro_Insumo[id_solicitud],Detalle_Mes!$C$9,Tbl_Registro_Insumo[Fecha_Corte],"&lt;="&amp;Q$12)-SUMIFS(Tbl_Registro_Insumo[cant_dev],Tbl_Registro_Insumo[proveedor],$C$8,Tbl_Registro_Insumo[descripcion_insumo],$C13,Tbl_Registro_Insumo[id_solicitud],$C$9,Tbl_Registro_Insumo[Fecha_Corte],"&lt;="&amp;Q$12))</f>
        <v/>
      </c>
      <c r="R13" s="2" t="str">
        <f>IF(OR($C13="",R$12=""),"",SUMIFS(Tbl_Registro_Insumo[cant_ent],Tbl_Registro_Insumo[proveedor],$C$8,Tbl_Registro_Insumo[descripcion_insumo],$C13,Tbl_Registro_Insumo[id_solicitud],Detalle_Mes!$C$9,Tbl_Registro_Insumo[Fecha_Corte],"&lt;="&amp;R$12)-SUMIFS(Tbl_Registro_Insumo[cant_dev],Tbl_Registro_Insumo[proveedor],$C$8,Tbl_Registro_Insumo[descripcion_insumo],$C13,Tbl_Registro_Insumo[id_solicitud],$C$9,Tbl_Registro_Insumo[Fecha_Corte],"&lt;="&amp;R$12))</f>
        <v/>
      </c>
      <c r="S13" s="2" t="str">
        <f>IF(OR($C13="",S$12=""),"",SUMIFS(Tbl_Registro_Insumo[cant_ent],Tbl_Registro_Insumo[proveedor],$C$8,Tbl_Registro_Insumo[descripcion_insumo],$C13,Tbl_Registro_Insumo[id_solicitud],Detalle_Mes!$C$9,Tbl_Registro_Insumo[Fecha_Corte],"&lt;="&amp;S$12)-SUMIFS(Tbl_Registro_Insumo[cant_dev],Tbl_Registro_Insumo[proveedor],$C$8,Tbl_Registro_Insumo[descripcion_insumo],$C13,Tbl_Registro_Insumo[id_solicitud],$C$9,Tbl_Registro_Insumo[Fecha_Corte],"&lt;="&amp;S$12))</f>
        <v/>
      </c>
      <c r="T13" s="2" t="str">
        <f>IF(OR($C13="",T$12=""),"",SUMIFS(Tbl_Registro_Insumo[cant_ent],Tbl_Registro_Insumo[proveedor],$C$8,Tbl_Registro_Insumo[descripcion_insumo],$C13,Tbl_Registro_Insumo[id_solicitud],Detalle_Mes!$C$9,Tbl_Registro_Insumo[Fecha_Corte],"&lt;="&amp;T$12)-SUMIFS(Tbl_Registro_Insumo[cant_dev],Tbl_Registro_Insumo[proveedor],$C$8,Tbl_Registro_Insumo[descripcion_insumo],$C13,Tbl_Registro_Insumo[id_solicitud],$C$9,Tbl_Registro_Insumo[Fecha_Corte],"&lt;="&amp;T$12))</f>
        <v/>
      </c>
      <c r="U13" s="2" t="str">
        <f>IF(OR($C13="",U$12=""),"",SUMIFS(Tbl_Registro_Insumo[cant_ent],Tbl_Registro_Insumo[proveedor],$C$8,Tbl_Registro_Insumo[descripcion_insumo],$C13,Tbl_Registro_Insumo[id_solicitud],Detalle_Mes!$C$9,Tbl_Registro_Insumo[Fecha_Corte],"&lt;="&amp;U$12)-SUMIFS(Tbl_Registro_Insumo[cant_dev],Tbl_Registro_Insumo[proveedor],$C$8,Tbl_Registro_Insumo[descripcion_insumo],$C13,Tbl_Registro_Insumo[id_solicitud],$C$9,Tbl_Registro_Insumo[Fecha_Corte],"&lt;="&amp;U$12))</f>
        <v/>
      </c>
      <c r="V13" s="2" t="str">
        <f>IF(OR($C13="",V$12=""),"",SUMIFS(Tbl_Registro_Insumo[cant_ent],Tbl_Registro_Insumo[proveedor],$C$8,Tbl_Registro_Insumo[descripcion_insumo],$C13,Tbl_Registro_Insumo[id_solicitud],Detalle_Mes!$C$9,Tbl_Registro_Insumo[Fecha_Corte],"&lt;="&amp;V$12)-SUMIFS(Tbl_Registro_Insumo[cant_dev],Tbl_Registro_Insumo[proveedor],$C$8,Tbl_Registro_Insumo[descripcion_insumo],$C13,Tbl_Registro_Insumo[id_solicitud],$C$9,Tbl_Registro_Insumo[Fecha_Corte],"&lt;="&amp;V$12))</f>
        <v/>
      </c>
      <c r="W13" s="2" t="str">
        <f>IF(OR($C13="",W$12=""),"",SUMIFS(Tbl_Registro_Insumo[cant_ent],Tbl_Registro_Insumo[proveedor],$C$8,Tbl_Registro_Insumo[descripcion_insumo],$C13,Tbl_Registro_Insumo[id_solicitud],Detalle_Mes!$C$9,Tbl_Registro_Insumo[Fecha_Corte],"&lt;="&amp;W$12)-SUMIFS(Tbl_Registro_Insumo[cant_dev],Tbl_Registro_Insumo[proveedor],$C$8,Tbl_Registro_Insumo[descripcion_insumo],$C13,Tbl_Registro_Insumo[id_solicitud],$C$9,Tbl_Registro_Insumo[Fecha_Corte],"&lt;="&amp;W$12))</f>
        <v/>
      </c>
      <c r="X13" s="2" t="str">
        <f>IF(OR($C13="",X$12=""),"",SUMIFS(Tbl_Registro_Insumo[cant_ent],Tbl_Registro_Insumo[proveedor],$C$8,Tbl_Registro_Insumo[descripcion_insumo],$C13,Tbl_Registro_Insumo[id_solicitud],Detalle_Mes!$C$9,Tbl_Registro_Insumo[Fecha_Corte],"&lt;="&amp;X$12)-SUMIFS(Tbl_Registro_Insumo[cant_dev],Tbl_Registro_Insumo[proveedor],$C$8,Tbl_Registro_Insumo[descripcion_insumo],$C13,Tbl_Registro_Insumo[id_solicitud],$C$9,Tbl_Registro_Insumo[Fecha_Corte],"&lt;="&amp;X$12))</f>
        <v/>
      </c>
      <c r="Y13" s="2" t="str">
        <f>IF(OR($C13="",Y$12=""),"",SUMIFS(Tbl_Registro_Insumo[cant_ent],Tbl_Registro_Insumo[proveedor],$C$8,Tbl_Registro_Insumo[descripcion_insumo],$C13,Tbl_Registro_Insumo[id_solicitud],Detalle_Mes!$C$9,Tbl_Registro_Insumo[Fecha_Corte],"&lt;="&amp;Y$12)-SUMIFS(Tbl_Registro_Insumo[cant_dev],Tbl_Registro_Insumo[proveedor],$C$8,Tbl_Registro_Insumo[descripcion_insumo],$C13,Tbl_Registro_Insumo[id_solicitud],$C$9,Tbl_Registro_Insumo[Fecha_Corte],"&lt;="&amp;Y$12))</f>
        <v/>
      </c>
      <c r="Z13" s="2" t="str">
        <f>IF(OR($C13="",Z$12=""),"",SUMIFS(Tbl_Registro_Insumo[cant_ent],Tbl_Registro_Insumo[proveedor],$C$8,Tbl_Registro_Insumo[descripcion_insumo],$C13,Tbl_Registro_Insumo[id_solicitud],Detalle_Mes!$C$9,Tbl_Registro_Insumo[Fecha_Corte],"&lt;="&amp;Z$12)-SUMIFS(Tbl_Registro_Insumo[cant_dev],Tbl_Registro_Insumo[proveedor],$C$8,Tbl_Registro_Insumo[descripcion_insumo],$C13,Tbl_Registro_Insumo[id_solicitud],$C$9,Tbl_Registro_Insumo[Fecha_Corte],"&lt;="&amp;Z$12))</f>
        <v/>
      </c>
      <c r="AA13" s="2" t="str">
        <f>IF(OR($C13="",AA$12=""),"",SUMIFS(Tbl_Registro_Insumo[cant_ent],Tbl_Registro_Insumo[proveedor],$C$8,Tbl_Registro_Insumo[descripcion_insumo],$C13,Tbl_Registro_Insumo[id_solicitud],Detalle_Mes!$C$9,Tbl_Registro_Insumo[Fecha_Corte],"&lt;="&amp;AA$12)-SUMIFS(Tbl_Registro_Insumo[cant_dev],Tbl_Registro_Insumo[proveedor],$C$8,Tbl_Registro_Insumo[descripcion_insumo],$C13,Tbl_Registro_Insumo[id_solicitud],$C$9,Tbl_Registro_Insumo[Fecha_Corte],"&lt;="&amp;AA$12))</f>
        <v/>
      </c>
      <c r="AB13" s="2" t="str">
        <f>IF(OR($C13="",AB$12=""),"",SUMIFS(Tbl_Registro_Insumo[cant_ent],Tbl_Registro_Insumo[proveedor],$C$8,Tbl_Registro_Insumo[descripcion_insumo],$C13,Tbl_Registro_Insumo[id_solicitud],Detalle_Mes!$C$9,Tbl_Registro_Insumo[Fecha_Corte],"&lt;="&amp;AB$12)-SUMIFS(Tbl_Registro_Insumo[cant_dev],Tbl_Registro_Insumo[proveedor],$C$8,Tbl_Registro_Insumo[descripcion_insumo],$C13,Tbl_Registro_Insumo[id_solicitud],$C$9,Tbl_Registro_Insumo[Fecha_Corte],"&lt;="&amp;AB$12))</f>
        <v/>
      </c>
      <c r="AC13" s="2" t="str">
        <f>IF(OR($C13="",AC$12=""),"",SUMIFS(Tbl_Registro_Insumo[cant_ent],Tbl_Registro_Insumo[proveedor],$C$8,Tbl_Registro_Insumo[descripcion_insumo],$C13,Tbl_Registro_Insumo[id_solicitud],Detalle_Mes!$C$9,Tbl_Registro_Insumo[Fecha_Corte],"&lt;="&amp;AC$12)-SUMIFS(Tbl_Registro_Insumo[cant_dev],Tbl_Registro_Insumo[proveedor],$C$8,Tbl_Registro_Insumo[descripcion_insumo],$C13,Tbl_Registro_Insumo[id_solicitud],$C$9,Tbl_Registro_Insumo[Fecha_Corte],"&lt;="&amp;AC$12))</f>
        <v/>
      </c>
      <c r="AD13" s="2" t="str">
        <f>IF(OR($C13="",AD$12=""),"",SUMIFS(Tbl_Registro_Insumo[cant_ent],Tbl_Registro_Insumo[proveedor],$C$8,Tbl_Registro_Insumo[descripcion_insumo],$C13,Tbl_Registro_Insumo[id_solicitud],Detalle_Mes!$C$9,Tbl_Registro_Insumo[Fecha_Corte],"&lt;="&amp;AD$12)-SUMIFS(Tbl_Registro_Insumo[cant_dev],Tbl_Registro_Insumo[proveedor],$C$8,Tbl_Registro_Insumo[descripcion_insumo],$C13,Tbl_Registro_Insumo[id_solicitud],$C$9,Tbl_Registro_Insumo[Fecha_Corte],"&lt;="&amp;AD$12))</f>
        <v/>
      </c>
      <c r="AE13" s="2" t="str">
        <f>IF(OR($C13="",AE$12=""),"",SUMIFS(Tbl_Registro_Insumo[cant_ent],Tbl_Registro_Insumo[proveedor],$C$8,Tbl_Registro_Insumo[descripcion_insumo],$C13,Tbl_Registro_Insumo[id_solicitud],Detalle_Mes!$C$9,Tbl_Registro_Insumo[Fecha_Corte],"&lt;="&amp;AE$12)-SUMIFS(Tbl_Registro_Insumo[cant_dev],Tbl_Registro_Insumo[proveedor],$C$8,Tbl_Registro_Insumo[descripcion_insumo],$C13,Tbl_Registro_Insumo[id_solicitud],$C$9,Tbl_Registro_Insumo[Fecha_Corte],"&lt;="&amp;AE$12))</f>
        <v/>
      </c>
      <c r="AF13" s="2" t="str">
        <f>IF(OR($C13="",AF$12=""),"",SUMIFS(Tbl_Registro_Insumo[cant_ent],Tbl_Registro_Insumo[proveedor],$C$8,Tbl_Registro_Insumo[descripcion_insumo],$C13,Tbl_Registro_Insumo[id_solicitud],Detalle_Mes!$C$9,Tbl_Registro_Insumo[Fecha_Corte],"&lt;="&amp;AF$12)-SUMIFS(Tbl_Registro_Insumo[cant_dev],Tbl_Registro_Insumo[proveedor],$C$8,Tbl_Registro_Insumo[descripcion_insumo],$C13,Tbl_Registro_Insumo[id_solicitud],$C$9,Tbl_Registro_Insumo[Fecha_Corte],"&lt;="&amp;AF$12))</f>
        <v/>
      </c>
      <c r="AG13" s="2" t="str">
        <f>IF(OR($C13="",AG$12=""),"",SUMIFS(Tbl_Registro_Insumo[cant_ent],Tbl_Registro_Insumo[proveedor],$C$8,Tbl_Registro_Insumo[descripcion_insumo],$C13,Tbl_Registro_Insumo[id_solicitud],Detalle_Mes!$C$9,Tbl_Registro_Insumo[Fecha_Corte],"&lt;="&amp;AG$12)-SUMIFS(Tbl_Registro_Insumo[cant_dev],Tbl_Registro_Insumo[proveedor],$C$8,Tbl_Registro_Insumo[descripcion_insumo],$C13,Tbl_Registro_Insumo[id_solicitud],$C$9,Tbl_Registro_Insumo[Fecha_Corte],"&lt;="&amp;AG$12))</f>
        <v/>
      </c>
      <c r="AH13" s="2" t="str">
        <f>IF(OR($C13="",AH$12=""),"",SUMIFS(Tbl_Registro_Insumo[cant_ent],Tbl_Registro_Insumo[proveedor],$C$8,Tbl_Registro_Insumo[descripcion_insumo],$C13,Tbl_Registro_Insumo[id_solicitud],Detalle_Mes!$C$9,Tbl_Registro_Insumo[Fecha_Corte],"&lt;="&amp;AH$12)-SUMIFS(Tbl_Registro_Insumo[cant_dev],Tbl_Registro_Insumo[proveedor],$C$8,Tbl_Registro_Insumo[descripcion_insumo],$C13,Tbl_Registro_Insumo[id_solicitud],$C$9,Tbl_Registro_Insumo[Fecha_Corte],"&lt;="&amp;AH$12))</f>
        <v/>
      </c>
      <c r="AI13" s="2" t="str">
        <f>IF(OR($C13="",AI$12=""),"",SUMIFS(Tbl_Registro_Insumo[cant_ent],Tbl_Registro_Insumo[proveedor],$C$8,Tbl_Registro_Insumo[descripcion_insumo],$C13,Tbl_Registro_Insumo[id_solicitud],Detalle_Mes!$C$9,Tbl_Registro_Insumo[Fecha_Corte],"&lt;="&amp;AI$12)-SUMIFS(Tbl_Registro_Insumo[cant_dev],Tbl_Registro_Insumo[proveedor],$C$8,Tbl_Registro_Insumo[descripcion_insumo],$C13,Tbl_Registro_Insumo[id_solicitud],$C$9,Tbl_Registro_Insumo[Fecha_Corte],"&lt;="&amp;AI$12))</f>
        <v/>
      </c>
      <c r="AJ13" s="2" t="str">
        <f>IF(OR($C13="",AJ$12=""),"",SUMIFS(Tbl_Registro_Insumo[cant_ent],Tbl_Registro_Insumo[proveedor],$C$8,Tbl_Registro_Insumo[descripcion_insumo],$C13,Tbl_Registro_Insumo[id_solicitud],Detalle_Mes!$C$9,Tbl_Registro_Insumo[Fecha_Corte],"&lt;="&amp;AJ$12)-SUMIFS(Tbl_Registro_Insumo[cant_dev],Tbl_Registro_Insumo[proveedor],$C$8,Tbl_Registro_Insumo[descripcion_insumo],$C13,Tbl_Registro_Insumo[id_solicitud],$C$9,Tbl_Registro_Insumo[Fecha_Corte],"&lt;="&amp;AJ$12))</f>
        <v/>
      </c>
      <c r="AK13" s="2" t="str">
        <f>IF(OR($C13="",AK$12=""),"",SUMIFS(Tbl_Registro_Insumo[cant_ent],Tbl_Registro_Insumo[proveedor],$C$8,Tbl_Registro_Insumo[descripcion_insumo],$C13,Tbl_Registro_Insumo[id_solicitud],Detalle_Mes!$C$9,Tbl_Registro_Insumo[Fecha_Corte],"&lt;="&amp;AK$12)-SUMIFS(Tbl_Registro_Insumo[cant_dev],Tbl_Registro_Insumo[proveedor],$C$8,Tbl_Registro_Insumo[descripcion_insumo],$C13,Tbl_Registro_Insumo[id_solicitud],$C$9,Tbl_Registro_Insumo[Fecha_Corte],"&lt;="&amp;AK$12))</f>
        <v/>
      </c>
      <c r="AL13" s="2" t="str">
        <f>IF(OR($C13="",AL$12=""),"",SUMIFS(Tbl_Registro_Insumo[cant_ent],Tbl_Registro_Insumo[proveedor],$C$8,Tbl_Registro_Insumo[descripcion_insumo],$C13,Tbl_Registro_Insumo[id_solicitud],Detalle_Mes!$C$9,Tbl_Registro_Insumo[Fecha_Corte],"&lt;="&amp;AL$12)-SUMIFS(Tbl_Registro_Insumo[cant_dev],Tbl_Registro_Insumo[proveedor],$C$8,Tbl_Registro_Insumo[descripcion_insumo],$C13,Tbl_Registro_Insumo[id_solicitud],$C$9,Tbl_Registro_Insumo[Fecha_Corte],"&lt;="&amp;AL$12))</f>
        <v/>
      </c>
      <c r="AM13" s="2" t="str">
        <f>IF(OR($C13="",AM$12=""),"",SUMIFS(Tbl_Registro_Insumo[cant_ent],Tbl_Registro_Insumo[proveedor],$C$8,Tbl_Registro_Insumo[descripcion_insumo],$C13,Tbl_Registro_Insumo[id_solicitud],Detalle_Mes!$C$9,Tbl_Registro_Insumo[Fecha_Corte],"&lt;="&amp;AM$12)-SUMIFS(Tbl_Registro_Insumo[cant_dev],Tbl_Registro_Insumo[proveedor],$C$8,Tbl_Registro_Insumo[descripcion_insumo],$C13,Tbl_Registro_Insumo[id_solicitud],$C$9,Tbl_Registro_Insumo[Fecha_Corte],"&lt;="&amp;AM$12))</f>
        <v/>
      </c>
      <c r="AN13" s="2" t="str">
        <f>IF(OR($C13="",AN$12=""),"",SUMIFS(Tbl_Registro_Insumo[cant_ent],Tbl_Registro_Insumo[proveedor],$C$8,Tbl_Registro_Insumo[descripcion_insumo],$C13,Tbl_Registro_Insumo[id_solicitud],Detalle_Mes!$C$9,Tbl_Registro_Insumo[Fecha_Corte],"&lt;="&amp;AN$12)-SUMIFS(Tbl_Registro_Insumo[cant_dev],Tbl_Registro_Insumo[proveedor],$C$8,Tbl_Registro_Insumo[descripcion_insumo],$C13,Tbl_Registro_Insumo[id_solicitud],$C$9,Tbl_Registro_Insumo[Fecha_Corte],"&lt;="&amp;AN$12))</f>
        <v/>
      </c>
      <c r="AO13" s="2" t="str">
        <f>IF(OR($C13="",AO$12=""),"",SUMIFS(Tbl_Registro_Insumo[cant_ent],Tbl_Registro_Insumo[proveedor],$C$8,Tbl_Registro_Insumo[descripcion_insumo],$C13,Tbl_Registro_Insumo[id_solicitud],Detalle_Mes!$C$9,Tbl_Registro_Insumo[Fecha_Corte],"&lt;="&amp;AO$12)-SUMIFS(Tbl_Registro_Insumo[cant_dev],Tbl_Registro_Insumo[proveedor],$C$8,Tbl_Registro_Insumo[descripcion_insumo],$C13,Tbl_Registro_Insumo[id_solicitud],$C$9,Tbl_Registro_Insumo[Fecha_Corte],"&lt;="&amp;AO$12))</f>
        <v/>
      </c>
      <c r="AP13" s="2" t="str">
        <f>IF(OR($C13="",AP$12=""),"",SUMIFS(Tbl_Registro_Insumo[cant_ent],Tbl_Registro_Insumo[proveedor],$C$8,Tbl_Registro_Insumo[descripcion_insumo],$C13,Tbl_Registro_Insumo[id_solicitud],Detalle_Mes!$C$9,Tbl_Registro_Insumo[Fecha_Corte],"&lt;="&amp;AP$12)-SUMIFS(Tbl_Registro_Insumo[cant_dev],Tbl_Registro_Insumo[proveedor],$C$8,Tbl_Registro_Insumo[descripcion_insumo],$C13,Tbl_Registro_Insumo[id_solicitud],$C$9,Tbl_Registro_Insumo[Fecha_Corte],"&lt;="&amp;AP$12))</f>
        <v/>
      </c>
      <c r="AQ13" s="2" t="str">
        <f>IF(OR($C13="",AQ$12=""),"",SUMIFS(Tbl_Registro_Insumo[cant_ent],Tbl_Registro_Insumo[proveedor],$C$8,Tbl_Registro_Insumo[descripcion_insumo],$C13,Tbl_Registro_Insumo[id_solicitud],Detalle_Mes!$C$9,Tbl_Registro_Insumo[Fecha_Corte],"&lt;="&amp;AQ$12)-SUMIFS(Tbl_Registro_Insumo[cant_dev],Tbl_Registro_Insumo[proveedor],$C$8,Tbl_Registro_Insumo[descripcion_insumo],$C13,Tbl_Registro_Insumo[id_solicitud],$C$9,Tbl_Registro_Insumo[Fecha_Corte],"&lt;="&amp;AQ$12))</f>
        <v/>
      </c>
      <c r="AR13" s="2" t="str">
        <f>IF(OR($C13="",AR$12=""),"",SUMIFS(Tbl_Registro_Insumo[cant_ent],Tbl_Registro_Insumo[proveedor],$C$8,Tbl_Registro_Insumo[descripcion_insumo],$C13,Tbl_Registro_Insumo[id_solicitud],Detalle_Mes!$C$9,Tbl_Registro_Insumo[Fecha_Corte],"&lt;="&amp;AR$12)-SUMIFS(Tbl_Registro_Insumo[cant_dev],Tbl_Registro_Insumo[proveedor],$C$8,Tbl_Registro_Insumo[descripcion_insumo],$C13,Tbl_Registro_Insumo[id_solicitud],$C$9,Tbl_Registro_Insumo[Fecha_Corte],"&lt;="&amp;AR$12))</f>
        <v/>
      </c>
      <c r="AS13" s="2" t="str">
        <f>IF(OR($C13="",AS$12=""),"",SUMIFS(Tbl_Registro_Insumo[cant_ent],Tbl_Registro_Insumo[proveedor],$C$8,Tbl_Registro_Insumo[descripcion_insumo],$C13,Tbl_Registro_Insumo[id_solicitud],Detalle_Mes!$C$9,Tbl_Registro_Insumo[Fecha_Corte],"&lt;="&amp;AS$12)-SUMIFS(Tbl_Registro_Insumo[cant_dev],Tbl_Registro_Insumo[proveedor],$C$8,Tbl_Registro_Insumo[descripcion_insumo],$C13,Tbl_Registro_Insumo[id_solicitud],$C$9,Tbl_Registro_Insumo[Fecha_Corte],"&lt;="&amp;AS$12))</f>
        <v/>
      </c>
      <c r="AT13" s="2" t="str">
        <f>IF(OR($C13="",AT$12=""),"",SUMIFS(Tbl_Registro_Insumo[cant_ent],Tbl_Registro_Insumo[proveedor],$C$8,Tbl_Registro_Insumo[descripcion_insumo],$C13,Tbl_Registro_Insumo[id_solicitud],Detalle_Mes!$C$9,Tbl_Registro_Insumo[Fecha_Corte],"&lt;="&amp;AT$12)-SUMIFS(Tbl_Registro_Insumo[cant_dev],Tbl_Registro_Insumo[proveedor],$C$8,Tbl_Registro_Insumo[descripcion_insumo],$C13,Tbl_Registro_Insumo[id_solicitud],$C$9,Tbl_Registro_Insumo[Fecha_Corte],"&lt;="&amp;AT$12))</f>
        <v/>
      </c>
      <c r="AU13" s="2" t="str">
        <f>IF(OR($C13="",AU$12=""),"",SUMIFS(Tbl_Registro_Insumo[cant_ent],Tbl_Registro_Insumo[proveedor],$C$8,Tbl_Registro_Insumo[descripcion_insumo],$C13,Tbl_Registro_Insumo[id_solicitud],Detalle_Mes!$C$9,Tbl_Registro_Insumo[Fecha_Corte],"&lt;="&amp;AU$12)-SUMIFS(Tbl_Registro_Insumo[cant_dev],Tbl_Registro_Insumo[proveedor],$C$8,Tbl_Registro_Insumo[descripcion_insumo],$C13,Tbl_Registro_Insumo[id_solicitud],$C$9,Tbl_Registro_Insumo[Fecha_Corte],"&lt;="&amp;AU$12))</f>
        <v/>
      </c>
      <c r="AV13" s="2" t="str">
        <f>IF(OR($C13="",AV$12=""),"",SUMIFS(Tbl_Registro_Insumo[cant_ent],Tbl_Registro_Insumo[proveedor],$C$8,Tbl_Registro_Insumo[descripcion_insumo],$C13,Tbl_Registro_Insumo[id_solicitud],Detalle_Mes!$C$9,Tbl_Registro_Insumo[Fecha_Corte],"&lt;="&amp;AV$12)-SUMIFS(Tbl_Registro_Insumo[cant_dev],Tbl_Registro_Insumo[proveedor],$C$8,Tbl_Registro_Insumo[descripcion_insumo],$C13,Tbl_Registro_Insumo[id_solicitud],$C$9,Tbl_Registro_Insumo[Fecha_Corte],"&lt;="&amp;AV$12))</f>
        <v/>
      </c>
      <c r="AW13" s="2" t="str">
        <f>IF(OR($C13="",AW$12=""),"",SUMIFS(Tbl_Registro_Insumo[cant_ent],Tbl_Registro_Insumo[proveedor],$C$8,Tbl_Registro_Insumo[descripcion_insumo],$C13,Tbl_Registro_Insumo[id_solicitud],Detalle_Mes!$C$9,Tbl_Registro_Insumo[Fecha_Corte],"&lt;="&amp;AW$12)-SUMIFS(Tbl_Registro_Insumo[cant_dev],Tbl_Registro_Insumo[proveedor],$C$8,Tbl_Registro_Insumo[descripcion_insumo],$C13,Tbl_Registro_Insumo[id_solicitud],$C$9,Tbl_Registro_Insumo[Fecha_Corte],"&lt;="&amp;AW$12))</f>
        <v/>
      </c>
      <c r="AX13" s="2" t="str">
        <f>IF(OR($C13="",AX$12=""),"",SUMIFS(Tbl_Registro_Insumo[cant_ent],Tbl_Registro_Insumo[proveedor],$C$8,Tbl_Registro_Insumo[descripcion_insumo],$C13,Tbl_Registro_Insumo[id_solicitud],Detalle_Mes!$C$9,Tbl_Registro_Insumo[Fecha_Corte],"&lt;="&amp;AX$12)-SUMIFS(Tbl_Registro_Insumo[cant_dev],Tbl_Registro_Insumo[proveedor],$C$8,Tbl_Registro_Insumo[descripcion_insumo],$C13,Tbl_Registro_Insumo[id_solicitud],$C$9,Tbl_Registro_Insumo[Fecha_Corte],"&lt;="&amp;AX$12))</f>
        <v/>
      </c>
      <c r="AY13" s="2" t="str">
        <f>IF(OR($C13="",AY$12=""),"",SUMIFS(Tbl_Registro_Insumo[cant_ent],Tbl_Registro_Insumo[proveedor],$C$8,Tbl_Registro_Insumo[descripcion_insumo],$C13,Tbl_Registro_Insumo[id_solicitud],Detalle_Mes!$C$9,Tbl_Registro_Insumo[Fecha_Corte],"&lt;="&amp;AY$12)-SUMIFS(Tbl_Registro_Insumo[cant_dev],Tbl_Registro_Insumo[proveedor],$C$8,Tbl_Registro_Insumo[descripcion_insumo],$C13,Tbl_Registro_Insumo[id_solicitud],$C$9,Tbl_Registro_Insumo[Fecha_Corte],"&lt;="&amp;AY$12))</f>
        <v/>
      </c>
      <c r="AZ13" s="2" t="str">
        <f>IF(OR($C13="",AZ$12=""),"",SUMIFS(Tbl_Registro_Insumo[cant_ent],Tbl_Registro_Insumo[proveedor],$C$8,Tbl_Registro_Insumo[descripcion_insumo],$C13,Tbl_Registro_Insumo[id_solicitud],Detalle_Mes!$C$9,Tbl_Registro_Insumo[Fecha_Corte],"&lt;="&amp;AZ$12)-SUMIFS(Tbl_Registro_Insumo[cant_dev],Tbl_Registro_Insumo[proveedor],$C$8,Tbl_Registro_Insumo[descripcion_insumo],$C13,Tbl_Registro_Insumo[id_solicitud],$C$9,Tbl_Registro_Insumo[Fecha_Corte],"&lt;="&amp;AZ$12))</f>
        <v/>
      </c>
      <c r="BA13" s="2" t="str">
        <f>IF(OR($C13="",BA$12=""),"",SUMIFS(Tbl_Registro_Insumo[cant_ent],Tbl_Registro_Insumo[proveedor],$C$8,Tbl_Registro_Insumo[descripcion_insumo],$C13,Tbl_Registro_Insumo[id_solicitud],Detalle_Mes!$C$9,Tbl_Registro_Insumo[Fecha_Corte],"&lt;="&amp;BA$12)-SUMIFS(Tbl_Registro_Insumo[cant_dev],Tbl_Registro_Insumo[proveedor],$C$8,Tbl_Registro_Insumo[descripcion_insumo],$C13,Tbl_Registro_Insumo[id_solicitud],$C$9,Tbl_Registro_Insumo[Fecha_Corte],"&lt;="&amp;BA$12))</f>
        <v/>
      </c>
      <c r="BB13" s="2" t="str">
        <f>IF(OR($C13="",BB$12=""),"",SUMIFS(Tbl_Registro_Insumo[cant_ent],Tbl_Registro_Insumo[proveedor],$C$8,Tbl_Registro_Insumo[descripcion_insumo],$C13,Tbl_Registro_Insumo[id_solicitud],Detalle_Mes!$C$9,Tbl_Registro_Insumo[Fecha_Corte],"&lt;="&amp;BB$12)-SUMIFS(Tbl_Registro_Insumo[cant_dev],Tbl_Registro_Insumo[proveedor],$C$8,Tbl_Registro_Insumo[descripcion_insumo],$C13,Tbl_Registro_Insumo[id_solicitud],$C$9,Tbl_Registro_Insumo[Fecha_Corte],"&lt;="&amp;BB$12))</f>
        <v/>
      </c>
      <c r="BC13" s="2" t="str">
        <f>IF(OR($C13="",BC$12=""),"",SUMIFS(Tbl_Registro_Insumo[cant_ent],Tbl_Registro_Insumo[proveedor],$C$8,Tbl_Registro_Insumo[descripcion_insumo],$C13,Tbl_Registro_Insumo[id_solicitud],Detalle_Mes!$C$9,Tbl_Registro_Insumo[Fecha_Corte],"&lt;="&amp;BC$12)-SUMIFS(Tbl_Registro_Insumo[cant_dev],Tbl_Registro_Insumo[proveedor],$C$8,Tbl_Registro_Insumo[descripcion_insumo],$C13,Tbl_Registro_Insumo[id_solicitud],$C$9,Tbl_Registro_Insumo[Fecha_Corte],"&lt;="&amp;BC$12))</f>
        <v/>
      </c>
      <c r="BD13" s="2" t="str">
        <f>IF(OR($C13="",BD$12=""),"",SUMIFS(Tbl_Registro_Insumo[cant_ent],Tbl_Registro_Insumo[proveedor],$C$8,Tbl_Registro_Insumo[descripcion_insumo],$C13,Tbl_Registro_Insumo[id_solicitud],Detalle_Mes!$C$9,Tbl_Registro_Insumo[Fecha_Corte],"&lt;="&amp;BD$12)-SUMIFS(Tbl_Registro_Insumo[cant_dev],Tbl_Registro_Insumo[proveedor],$C$8,Tbl_Registro_Insumo[descripcion_insumo],$C13,Tbl_Registro_Insumo[id_solicitud],$C$9,Tbl_Registro_Insumo[Fecha_Corte],"&lt;="&amp;BD$12))</f>
        <v/>
      </c>
      <c r="BE13" s="2" t="str">
        <f>IF(OR($C13="",BE$12=""),"",SUMIFS(Tbl_Registro_Insumo[cant_ent],Tbl_Registro_Insumo[proveedor],$C$8,Tbl_Registro_Insumo[descripcion_insumo],$C13,Tbl_Registro_Insumo[id_solicitud],Detalle_Mes!$C$9,Tbl_Registro_Insumo[Fecha_Corte],"&lt;="&amp;BE$12)-SUMIFS(Tbl_Registro_Insumo[cant_dev],Tbl_Registro_Insumo[proveedor],$C$8,Tbl_Registro_Insumo[descripcion_insumo],$C13,Tbl_Registro_Insumo[id_solicitud],$C$9,Tbl_Registro_Insumo[Fecha_Corte],"&lt;="&amp;BE$12))</f>
        <v/>
      </c>
      <c r="BF13" s="2" t="str">
        <f>IF(OR($C13="",BF$12=""),"",SUMIFS(Tbl_Registro_Insumo[cant_ent],Tbl_Registro_Insumo[proveedor],$C$8,Tbl_Registro_Insumo[descripcion_insumo],$C13,Tbl_Registro_Insumo[id_solicitud],Detalle_Mes!$C$9,Tbl_Registro_Insumo[Fecha_Corte],"&lt;="&amp;BF$12)-SUMIFS(Tbl_Registro_Insumo[cant_dev],Tbl_Registro_Insumo[proveedor],$C$8,Tbl_Registro_Insumo[descripcion_insumo],$C13,Tbl_Registro_Insumo[id_solicitud],$C$9,Tbl_Registro_Insumo[Fecha_Corte],"&lt;="&amp;BF$12))</f>
        <v/>
      </c>
      <c r="BG13" s="2" t="str">
        <f>IF(OR($C13="",BG$12=""),"",SUMIFS(Tbl_Registro_Insumo[cant_ent],Tbl_Registro_Insumo[proveedor],$C$8,Tbl_Registro_Insumo[descripcion_insumo],$C13,Tbl_Registro_Insumo[id_solicitud],Detalle_Mes!$C$9,Tbl_Registro_Insumo[Fecha_Corte],"&lt;="&amp;BG$12)-SUMIFS(Tbl_Registro_Insumo[cant_dev],Tbl_Registro_Insumo[proveedor],$C$8,Tbl_Registro_Insumo[descripcion_insumo],$C13,Tbl_Registro_Insumo[id_solicitud],$C$9,Tbl_Registro_Insumo[Fecha_Corte],"&lt;="&amp;BG$12))</f>
        <v/>
      </c>
      <c r="BH13" s="2" t="str">
        <f>IF(OR($C13="",BH$12=""),"",SUMIFS(Tbl_Registro_Insumo[cant_ent],Tbl_Registro_Insumo[proveedor],$C$8,Tbl_Registro_Insumo[descripcion_insumo],$C13,Tbl_Registro_Insumo[id_solicitud],Detalle_Mes!$C$9,Tbl_Registro_Insumo[Fecha_Corte],"&lt;="&amp;BH$12)-SUMIFS(Tbl_Registro_Insumo[cant_dev],Tbl_Registro_Insumo[proveedor],$C$8,Tbl_Registro_Insumo[descripcion_insumo],$C13,Tbl_Registro_Insumo[id_solicitud],$C$9,Tbl_Registro_Insumo[Fecha_Corte],"&lt;="&amp;BH$12))</f>
        <v/>
      </c>
      <c r="BI13" s="2" t="str">
        <f>IF(OR($C13="",BI$12=""),"",SUMIFS(Tbl_Registro_Insumo[cant_ent],Tbl_Registro_Insumo[proveedor],$C$8,Tbl_Registro_Insumo[descripcion_insumo],$C13,Tbl_Registro_Insumo[id_solicitud],Detalle_Mes!$C$9,Tbl_Registro_Insumo[Fecha_Corte],"&lt;="&amp;BI$12)-SUMIFS(Tbl_Registro_Insumo[cant_dev],Tbl_Registro_Insumo[proveedor],$C$8,Tbl_Registro_Insumo[descripcion_insumo],$C13,Tbl_Registro_Insumo[id_solicitud],$C$9,Tbl_Registro_Insumo[Fecha_Corte],"&lt;="&amp;BI$12))</f>
        <v/>
      </c>
      <c r="BJ13" s="2" t="str">
        <f>IF(OR($C13="",BJ$12=""),"",SUMIFS(Tbl_Registro_Insumo[cant_ent],Tbl_Registro_Insumo[proveedor],$C$8,Tbl_Registro_Insumo[descripcion_insumo],$C13,Tbl_Registro_Insumo[id_solicitud],Detalle_Mes!$C$9,Tbl_Registro_Insumo[Fecha_Corte],"&lt;="&amp;BJ$12)-SUMIFS(Tbl_Registro_Insumo[cant_dev],Tbl_Registro_Insumo[proveedor],$C$8,Tbl_Registro_Insumo[descripcion_insumo],$C13,Tbl_Registro_Insumo[id_solicitud],$C$9,Tbl_Registro_Insumo[Fecha_Corte],"&lt;="&amp;BJ$12))</f>
        <v/>
      </c>
      <c r="BK13" s="2" t="str">
        <f>IF(OR($C13="",BK$12=""),"",SUMIFS(Tbl_Registro_Insumo[cant_ent],Tbl_Registro_Insumo[proveedor],$C$8,Tbl_Registro_Insumo[descripcion_insumo],$C13,Tbl_Registro_Insumo[id_solicitud],Detalle_Mes!$C$9,Tbl_Registro_Insumo[Fecha_Corte],"&lt;="&amp;BK$12)-SUMIFS(Tbl_Registro_Insumo[cant_dev],Tbl_Registro_Insumo[proveedor],$C$8,Tbl_Registro_Insumo[descripcion_insumo],$C13,Tbl_Registro_Insumo[id_solicitud],$C$9,Tbl_Registro_Insumo[Fecha_Corte],"&lt;="&amp;BK$12))</f>
        <v/>
      </c>
      <c r="BL13" s="2" t="str">
        <f>IF(OR($C13="",BL$12=""),"",SUMIFS(Tbl_Registro_Insumo[cant_ent],Tbl_Registro_Insumo[proveedor],$C$8,Tbl_Registro_Insumo[descripcion_insumo],$C13,Tbl_Registro_Insumo[id_solicitud],Detalle_Mes!$C$9,Tbl_Registro_Insumo[Fecha_Corte],"&lt;="&amp;BL$12)-SUMIFS(Tbl_Registro_Insumo[cant_dev],Tbl_Registro_Insumo[proveedor],$C$8,Tbl_Registro_Insumo[descripcion_insumo],$C13,Tbl_Registro_Insumo[id_solicitud],$C$9,Tbl_Registro_Insumo[Fecha_Corte],"&lt;="&amp;BL$12))</f>
        <v/>
      </c>
      <c r="BM13" s="2" t="str">
        <f>IF(OR($C13="",BM$12=""),"",SUMIFS(Tbl_Registro_Insumo[cant_ent],Tbl_Registro_Insumo[proveedor],$C$8,Tbl_Registro_Insumo[descripcion_insumo],$C13,Tbl_Registro_Insumo[id_solicitud],Detalle_Mes!$C$9,Tbl_Registro_Insumo[Fecha_Corte],"&lt;="&amp;BM$12)-SUMIFS(Tbl_Registro_Insumo[cant_dev],Tbl_Registro_Insumo[proveedor],$C$8,Tbl_Registro_Insumo[descripcion_insumo],$C13,Tbl_Registro_Insumo[id_solicitud],$C$9,Tbl_Registro_Insumo[Fecha_Corte],"&lt;="&amp;BM$12))</f>
        <v/>
      </c>
      <c r="BN13" s="2" t="str">
        <f>IF(OR($C13="",BN$12=""),"",SUMIFS(Tbl_Registro_Insumo[cant_ent],Tbl_Registro_Insumo[proveedor],$C$8,Tbl_Registro_Insumo[descripcion_insumo],$C13,Tbl_Registro_Insumo[id_solicitud],Detalle_Mes!$C$9,Tbl_Registro_Insumo[Fecha_Corte],"&lt;="&amp;BN$12)-SUMIFS(Tbl_Registro_Insumo[cant_dev],Tbl_Registro_Insumo[proveedor],$C$8,Tbl_Registro_Insumo[descripcion_insumo],$C13,Tbl_Registro_Insumo[id_solicitud],$C$9,Tbl_Registro_Insumo[Fecha_Corte],"&lt;="&amp;BN$12))</f>
        <v/>
      </c>
      <c r="BO13" s="2" t="str">
        <f>IF(OR($C13="",BO$12=""),"",SUMIFS(Tbl_Registro_Insumo[cant_ent],Tbl_Registro_Insumo[proveedor],$C$8,Tbl_Registro_Insumo[descripcion_insumo],$C13,Tbl_Registro_Insumo[id_solicitud],Detalle_Mes!$C$9,Tbl_Registro_Insumo[Fecha_Corte],"&lt;="&amp;BO$12)-SUMIFS(Tbl_Registro_Insumo[cant_dev],Tbl_Registro_Insumo[proveedor],$C$8,Tbl_Registro_Insumo[descripcion_insumo],$C13,Tbl_Registro_Insumo[id_solicitud],$C$9,Tbl_Registro_Insumo[Fecha_Corte],"&lt;="&amp;BO$12))</f>
        <v/>
      </c>
      <c r="BP13" s="2" t="str">
        <f>IF(OR($C13="",BP$12=""),"",SUMIFS(Tbl_Registro_Insumo[cant_ent],Tbl_Registro_Insumo[proveedor],$C$8,Tbl_Registro_Insumo[descripcion_insumo],$C13,Tbl_Registro_Insumo[id_solicitud],Detalle_Mes!$C$9,Tbl_Registro_Insumo[Fecha_Corte],"&lt;="&amp;BP$12)-SUMIFS(Tbl_Registro_Insumo[cant_dev],Tbl_Registro_Insumo[proveedor],$C$8,Tbl_Registro_Insumo[descripcion_insumo],$C13,Tbl_Registro_Insumo[id_solicitud],$C$9,Tbl_Registro_Insumo[Fecha_Corte],"&lt;="&amp;BP$12))</f>
        <v/>
      </c>
      <c r="BQ13" s="2" t="str">
        <f>IF(OR($C13="",BQ$12=""),"",SUMIFS(Tbl_Registro_Insumo[cant_ent],Tbl_Registro_Insumo[proveedor],$C$8,Tbl_Registro_Insumo[descripcion_insumo],$C13,Tbl_Registro_Insumo[id_solicitud],Detalle_Mes!$C$9,Tbl_Registro_Insumo[Fecha_Corte],"&lt;="&amp;BQ$12)-SUMIFS(Tbl_Registro_Insumo[cant_dev],Tbl_Registro_Insumo[proveedor],$C$8,Tbl_Registro_Insumo[descripcion_insumo],$C13,Tbl_Registro_Insumo[id_solicitud],$C$9,Tbl_Registro_Insumo[Fecha_Corte],"&lt;="&amp;BQ$12))</f>
        <v/>
      </c>
      <c r="BR13" s="2" t="str">
        <f>IF(OR($C13="",BR$12=""),"",SUMIFS(Tbl_Registro_Insumo[cant_ent],Tbl_Registro_Insumo[proveedor],$C$8,Tbl_Registro_Insumo[descripcion_insumo],$C13,Tbl_Registro_Insumo[id_solicitud],Detalle_Mes!$C$9,Tbl_Registro_Insumo[Fecha_Corte],"&lt;="&amp;BR$12)-SUMIFS(Tbl_Registro_Insumo[cant_dev],Tbl_Registro_Insumo[proveedor],$C$8,Tbl_Registro_Insumo[descripcion_insumo],$C13,Tbl_Registro_Insumo[id_solicitud],$C$9,Tbl_Registro_Insumo[Fecha_Corte],"&lt;="&amp;BR$12))</f>
        <v/>
      </c>
      <c r="BS13" s="2" t="str">
        <f>IF(OR($C13="",BS$12=""),"",SUMIFS(Tbl_Registro_Insumo[cant_ent],Tbl_Registro_Insumo[proveedor],$C$8,Tbl_Registro_Insumo[descripcion_insumo],$C13,Tbl_Registro_Insumo[id_solicitud],Detalle_Mes!$C$9,Tbl_Registro_Insumo[Fecha_Corte],"&lt;="&amp;BS$12)-SUMIFS(Tbl_Registro_Insumo[cant_dev],Tbl_Registro_Insumo[proveedor],$C$8,Tbl_Registro_Insumo[descripcion_insumo],$C13,Tbl_Registro_Insumo[id_solicitud],$C$9,Tbl_Registro_Insumo[Fecha_Corte],"&lt;="&amp;BS$12))</f>
        <v/>
      </c>
    </row>
    <row r="14" spans="2:73" s="7" customFormat="1" ht="19.2" customHeight="1" x14ac:dyDescent="0.3">
      <c r="B14" s="2"/>
      <c r="D14" s="20" t="str">
        <f>IF(C14="","",SUMIFS(Tbl_Registro_Insumo[cant_ent],Tbl_Registro_Insumo[proveedor],Detalle_Mes!$C$8,Tbl_Registro_Insumo[id_solicitud],Detalle_Mes!$C$9,Tbl_Registro_Insumo[descripcion_insumo],Detalle_Mes!C14,Tbl_Registro_Insumo[Fecha_Corte],"&lt;"&amp;Detalle_Mes!$F$8))</f>
        <v/>
      </c>
      <c r="E14" s="20" t="str">
        <f>IF(C14="","",SUMIFS(Tbl_Registro_Insumo[cant_dev],Tbl_Registro_Insumo[proveedor],Detalle_Mes!$C$8,Tbl_Registro_Insumo[id_solicitud],Detalle_Mes!$C$9,Tbl_Registro_Insumo[descripcion_insumo],Detalle_Mes!C14,Tbl_Registro_Insumo[Fecha_Corte],"&lt;"&amp;Detalle_Mes!$F$8))</f>
        <v/>
      </c>
      <c r="F14" s="20" t="str">
        <f t="shared" ref="F14:F77" si="39">IF(C14="","",D14-E14)</f>
        <v/>
      </c>
      <c r="H14" s="41" t="str">
        <f t="shared" si="38"/>
        <v/>
      </c>
      <c r="I14" s="2" t="str">
        <f>IF(OR($C14="",I$12=""),"",SUMIFS(Tbl_Registro_Insumo[cant_ent],Tbl_Registro_Insumo[proveedor],$C$8,Tbl_Registro_Insumo[descripcion_insumo],$C14,Tbl_Registro_Insumo[id_solicitud],Detalle_Mes!$C$9,Tbl_Registro_Insumo[Fecha_Corte],"&lt;"&amp;I$12)-SUMIFS(Tbl_Registro_Insumo[cant_dev],Tbl_Registro_Insumo[proveedor],$C$8,Tbl_Registro_Insumo[descripcion_insumo],$C14,Tbl_Registro_Insumo[id_solicitud],$C$9,Tbl_Registro_Insumo[Fecha_Corte],"&lt;="&amp;I$12))</f>
        <v/>
      </c>
      <c r="J14" s="2" t="str">
        <f>IF(OR($C14="",J$12=""),"",SUMIFS(Tbl_Registro_Insumo[cant_ent],Tbl_Registro_Insumo[proveedor],$C$8,Tbl_Registro_Insumo[descripcion_insumo],$C14,Tbl_Registro_Insumo[id_solicitud],Detalle_Mes!$C$9,Tbl_Registro_Insumo[Fecha_Corte],"&lt;="&amp;J$12)-SUMIFS(Tbl_Registro_Insumo[cant_dev],Tbl_Registro_Insumo[proveedor],$C$8,Tbl_Registro_Insumo[descripcion_insumo],$C14,Tbl_Registro_Insumo[id_solicitud],$C$9,Tbl_Registro_Insumo[Fecha_Corte],"&lt;="&amp;J$12))</f>
        <v/>
      </c>
      <c r="K14" s="2" t="str">
        <f>IF(OR($C14="",K$12=""),"",SUMIFS(Tbl_Registro_Insumo[cant_ent],Tbl_Registro_Insumo[proveedor],$C$8,Tbl_Registro_Insumo[descripcion_insumo],$C14,Tbl_Registro_Insumo[id_solicitud],Detalle_Mes!$C$9,Tbl_Registro_Insumo[Fecha_Corte],"&lt;="&amp;K$12)-SUMIFS(Tbl_Registro_Insumo[cant_dev],Tbl_Registro_Insumo[proveedor],$C$8,Tbl_Registro_Insumo[descripcion_insumo],$C14,Tbl_Registro_Insumo[id_solicitud],$C$9,Tbl_Registro_Insumo[Fecha_Corte],"&lt;="&amp;K$12))</f>
        <v/>
      </c>
      <c r="L14" s="2" t="str">
        <f>IF(OR($C14="",L$12=""),"",SUMIFS(Tbl_Registro_Insumo[cant_ent],Tbl_Registro_Insumo[proveedor],$C$8,Tbl_Registro_Insumo[descripcion_insumo],$C14,Tbl_Registro_Insumo[id_solicitud],Detalle_Mes!$C$9,Tbl_Registro_Insumo[Fecha_Corte],"&lt;="&amp;L$12)-SUMIFS(Tbl_Registro_Insumo[cant_dev],Tbl_Registro_Insumo[proveedor],$C$8,Tbl_Registro_Insumo[descripcion_insumo],$C14,Tbl_Registro_Insumo[id_solicitud],$C$9,Tbl_Registro_Insumo[Fecha_Corte],"&lt;="&amp;L$12))</f>
        <v/>
      </c>
      <c r="M14" s="2" t="str">
        <f>IF(OR($C14="",M$12=""),"",SUMIFS(Tbl_Registro_Insumo[cant_ent],Tbl_Registro_Insumo[proveedor],$C$8,Tbl_Registro_Insumo[descripcion_insumo],$C14,Tbl_Registro_Insumo[id_solicitud],Detalle_Mes!$C$9,Tbl_Registro_Insumo[Fecha_Corte],"&lt;="&amp;M$12)-SUMIFS(Tbl_Registro_Insumo[cant_dev],Tbl_Registro_Insumo[proveedor],$C$8,Tbl_Registro_Insumo[descripcion_insumo],$C14,Tbl_Registro_Insumo[id_solicitud],$C$9,Tbl_Registro_Insumo[Fecha_Corte],"&lt;="&amp;M$12))</f>
        <v/>
      </c>
      <c r="N14" s="2" t="str">
        <f>IF(OR($C14="",N$12=""),"",SUMIFS(Tbl_Registro_Insumo[cant_ent],Tbl_Registro_Insumo[proveedor],$C$8,Tbl_Registro_Insumo[descripcion_insumo],$C14,Tbl_Registro_Insumo[id_solicitud],Detalle_Mes!$C$9,Tbl_Registro_Insumo[Fecha_Corte],"&lt;="&amp;N$12)-SUMIFS(Tbl_Registro_Insumo[cant_dev],Tbl_Registro_Insumo[proveedor],$C$8,Tbl_Registro_Insumo[descripcion_insumo],$C14,Tbl_Registro_Insumo[id_solicitud],$C$9,Tbl_Registro_Insumo[Fecha_Corte],"&lt;="&amp;N$12))</f>
        <v/>
      </c>
      <c r="O14" s="2" t="str">
        <f>IF(OR($C14="",O$12=""),"",SUMIFS(Tbl_Registro_Insumo[cant_ent],Tbl_Registro_Insumo[proveedor],$C$8,Tbl_Registro_Insumo[descripcion_insumo],$C14,Tbl_Registro_Insumo[id_solicitud],Detalle_Mes!$C$9,Tbl_Registro_Insumo[Fecha_Corte],"&lt;="&amp;O$12)-SUMIFS(Tbl_Registro_Insumo[cant_dev],Tbl_Registro_Insumo[proveedor],$C$8,Tbl_Registro_Insumo[descripcion_insumo],$C14,Tbl_Registro_Insumo[id_solicitud],$C$9,Tbl_Registro_Insumo[Fecha_Corte],"&lt;="&amp;O$12))</f>
        <v/>
      </c>
      <c r="P14" s="2" t="str">
        <f>IF(OR($C14="",P$12=""),"",SUMIFS(Tbl_Registro_Insumo[cant_ent],Tbl_Registro_Insumo[proveedor],$C$8,Tbl_Registro_Insumo[descripcion_insumo],$C14,Tbl_Registro_Insumo[id_solicitud],Detalle_Mes!$C$9,Tbl_Registro_Insumo[Fecha_Corte],"&lt;="&amp;P$12)-SUMIFS(Tbl_Registro_Insumo[cant_dev],Tbl_Registro_Insumo[proveedor],$C$8,Tbl_Registro_Insumo[descripcion_insumo],$C14,Tbl_Registro_Insumo[id_solicitud],$C$9,Tbl_Registro_Insumo[Fecha_Corte],"&lt;="&amp;P$12))</f>
        <v/>
      </c>
      <c r="Q14" s="2" t="str">
        <f>IF(OR($C14="",Q$12=""),"",SUMIFS(Tbl_Registro_Insumo[cant_ent],Tbl_Registro_Insumo[proveedor],$C$8,Tbl_Registro_Insumo[descripcion_insumo],$C14,Tbl_Registro_Insumo[id_solicitud],Detalle_Mes!$C$9,Tbl_Registro_Insumo[Fecha_Corte],"&lt;="&amp;Q$12)-SUMIFS(Tbl_Registro_Insumo[cant_dev],Tbl_Registro_Insumo[proveedor],$C$8,Tbl_Registro_Insumo[descripcion_insumo],$C14,Tbl_Registro_Insumo[id_solicitud],$C$9,Tbl_Registro_Insumo[Fecha_Corte],"&lt;="&amp;Q$12))</f>
        <v/>
      </c>
      <c r="R14" s="2" t="str">
        <f>IF(OR($C14="",R$12=""),"",SUMIFS(Tbl_Registro_Insumo[cant_ent],Tbl_Registro_Insumo[proveedor],$C$8,Tbl_Registro_Insumo[descripcion_insumo],$C14,Tbl_Registro_Insumo[id_solicitud],Detalle_Mes!$C$9,Tbl_Registro_Insumo[Fecha_Corte],"&lt;="&amp;R$12)-SUMIFS(Tbl_Registro_Insumo[cant_dev],Tbl_Registro_Insumo[proveedor],$C$8,Tbl_Registro_Insumo[descripcion_insumo],$C14,Tbl_Registro_Insumo[id_solicitud],$C$9,Tbl_Registro_Insumo[Fecha_Corte],"&lt;="&amp;R$12))</f>
        <v/>
      </c>
      <c r="S14" s="2" t="str">
        <f>IF(OR($C14="",S$12=""),"",SUMIFS(Tbl_Registro_Insumo[cant_ent],Tbl_Registro_Insumo[proveedor],$C$8,Tbl_Registro_Insumo[descripcion_insumo],$C14,Tbl_Registro_Insumo[id_solicitud],Detalle_Mes!$C$9,Tbl_Registro_Insumo[Fecha_Corte],"&lt;="&amp;S$12)-SUMIFS(Tbl_Registro_Insumo[cant_dev],Tbl_Registro_Insumo[proveedor],$C$8,Tbl_Registro_Insumo[descripcion_insumo],$C14,Tbl_Registro_Insumo[id_solicitud],$C$9,Tbl_Registro_Insumo[Fecha_Corte],"&lt;="&amp;S$12))</f>
        <v/>
      </c>
      <c r="T14" s="2" t="str">
        <f>IF(OR($C14="",T$12=""),"",SUMIFS(Tbl_Registro_Insumo[cant_ent],Tbl_Registro_Insumo[proveedor],$C$8,Tbl_Registro_Insumo[descripcion_insumo],$C14,Tbl_Registro_Insumo[id_solicitud],Detalle_Mes!$C$9,Tbl_Registro_Insumo[Fecha_Corte],"&lt;="&amp;T$12)-SUMIFS(Tbl_Registro_Insumo[cant_dev],Tbl_Registro_Insumo[proveedor],$C$8,Tbl_Registro_Insumo[descripcion_insumo],$C14,Tbl_Registro_Insumo[id_solicitud],$C$9,Tbl_Registro_Insumo[Fecha_Corte],"&lt;="&amp;T$12))</f>
        <v/>
      </c>
      <c r="U14" s="2" t="str">
        <f>IF(OR($C14="",U$12=""),"",SUMIFS(Tbl_Registro_Insumo[cant_ent],Tbl_Registro_Insumo[proveedor],$C$8,Tbl_Registro_Insumo[descripcion_insumo],$C14,Tbl_Registro_Insumo[id_solicitud],Detalle_Mes!$C$9,Tbl_Registro_Insumo[Fecha_Corte],"&lt;="&amp;U$12)-SUMIFS(Tbl_Registro_Insumo[cant_dev],Tbl_Registro_Insumo[proveedor],$C$8,Tbl_Registro_Insumo[descripcion_insumo],$C14,Tbl_Registro_Insumo[id_solicitud],$C$9,Tbl_Registro_Insumo[Fecha_Corte],"&lt;="&amp;U$12))</f>
        <v/>
      </c>
      <c r="V14" s="2" t="str">
        <f>IF(OR($C14="",V$12=""),"",SUMIFS(Tbl_Registro_Insumo[cant_ent],Tbl_Registro_Insumo[proveedor],$C$8,Tbl_Registro_Insumo[descripcion_insumo],$C14,Tbl_Registro_Insumo[id_solicitud],Detalle_Mes!$C$9,Tbl_Registro_Insumo[Fecha_Corte],"&lt;="&amp;V$12)-SUMIFS(Tbl_Registro_Insumo[cant_dev],Tbl_Registro_Insumo[proveedor],$C$8,Tbl_Registro_Insumo[descripcion_insumo],$C14,Tbl_Registro_Insumo[id_solicitud],$C$9,Tbl_Registro_Insumo[Fecha_Corte],"&lt;="&amp;V$12))</f>
        <v/>
      </c>
      <c r="W14" s="2" t="str">
        <f>IF(OR($C14="",W$12=""),"",SUMIFS(Tbl_Registro_Insumo[cant_ent],Tbl_Registro_Insumo[proveedor],$C$8,Tbl_Registro_Insumo[descripcion_insumo],$C14,Tbl_Registro_Insumo[id_solicitud],Detalle_Mes!$C$9,Tbl_Registro_Insumo[Fecha_Corte],"&lt;="&amp;W$12)-SUMIFS(Tbl_Registro_Insumo[cant_dev],Tbl_Registro_Insumo[proveedor],$C$8,Tbl_Registro_Insumo[descripcion_insumo],$C14,Tbl_Registro_Insumo[id_solicitud],$C$9,Tbl_Registro_Insumo[Fecha_Corte],"&lt;="&amp;W$12))</f>
        <v/>
      </c>
      <c r="X14" s="2" t="str">
        <f>IF(OR($C14="",X$12=""),"",SUMIFS(Tbl_Registro_Insumo[cant_ent],Tbl_Registro_Insumo[proveedor],$C$8,Tbl_Registro_Insumo[descripcion_insumo],$C14,Tbl_Registro_Insumo[id_solicitud],Detalle_Mes!$C$9,Tbl_Registro_Insumo[Fecha_Corte],"&lt;="&amp;X$12)-SUMIFS(Tbl_Registro_Insumo[cant_dev],Tbl_Registro_Insumo[proveedor],$C$8,Tbl_Registro_Insumo[descripcion_insumo],$C14,Tbl_Registro_Insumo[id_solicitud],$C$9,Tbl_Registro_Insumo[Fecha_Corte],"&lt;="&amp;X$12))</f>
        <v/>
      </c>
      <c r="Y14" s="2" t="str">
        <f>IF(OR($C14="",Y$12=""),"",SUMIFS(Tbl_Registro_Insumo[cant_ent],Tbl_Registro_Insumo[proveedor],$C$8,Tbl_Registro_Insumo[descripcion_insumo],$C14,Tbl_Registro_Insumo[id_solicitud],Detalle_Mes!$C$9,Tbl_Registro_Insumo[Fecha_Corte],"&lt;="&amp;Y$12)-SUMIFS(Tbl_Registro_Insumo[cant_dev],Tbl_Registro_Insumo[proveedor],$C$8,Tbl_Registro_Insumo[descripcion_insumo],$C14,Tbl_Registro_Insumo[id_solicitud],$C$9,Tbl_Registro_Insumo[Fecha_Corte],"&lt;="&amp;Y$12))</f>
        <v/>
      </c>
      <c r="Z14" s="2" t="str">
        <f>IF(OR($C14="",Z$12=""),"",SUMIFS(Tbl_Registro_Insumo[cant_ent],Tbl_Registro_Insumo[proveedor],$C$8,Tbl_Registro_Insumo[descripcion_insumo],$C14,Tbl_Registro_Insumo[id_solicitud],Detalle_Mes!$C$9,Tbl_Registro_Insumo[Fecha_Corte],"&lt;="&amp;Z$12)-SUMIFS(Tbl_Registro_Insumo[cant_dev],Tbl_Registro_Insumo[proveedor],$C$8,Tbl_Registro_Insumo[descripcion_insumo],$C14,Tbl_Registro_Insumo[id_solicitud],$C$9,Tbl_Registro_Insumo[Fecha_Corte],"&lt;="&amp;Z$12))</f>
        <v/>
      </c>
      <c r="AA14" s="2" t="str">
        <f>IF(OR($C14="",AA$12=""),"",SUMIFS(Tbl_Registro_Insumo[cant_ent],Tbl_Registro_Insumo[proveedor],$C$8,Tbl_Registro_Insumo[descripcion_insumo],$C14,Tbl_Registro_Insumo[id_solicitud],Detalle_Mes!$C$9,Tbl_Registro_Insumo[Fecha_Corte],"&lt;="&amp;AA$12)-SUMIFS(Tbl_Registro_Insumo[cant_dev],Tbl_Registro_Insumo[proveedor],$C$8,Tbl_Registro_Insumo[descripcion_insumo],$C14,Tbl_Registro_Insumo[id_solicitud],$C$9,Tbl_Registro_Insumo[Fecha_Corte],"&lt;="&amp;AA$12))</f>
        <v/>
      </c>
      <c r="AB14" s="2" t="str">
        <f>IF(OR($C14="",AB$12=""),"",SUMIFS(Tbl_Registro_Insumo[cant_ent],Tbl_Registro_Insumo[proveedor],$C$8,Tbl_Registro_Insumo[descripcion_insumo],$C14,Tbl_Registro_Insumo[id_solicitud],Detalle_Mes!$C$9,Tbl_Registro_Insumo[Fecha_Corte],"&lt;="&amp;AB$12)-SUMIFS(Tbl_Registro_Insumo[cant_dev],Tbl_Registro_Insumo[proveedor],$C$8,Tbl_Registro_Insumo[descripcion_insumo],$C14,Tbl_Registro_Insumo[id_solicitud],$C$9,Tbl_Registro_Insumo[Fecha_Corte],"&lt;="&amp;AB$12))</f>
        <v/>
      </c>
      <c r="AC14" s="2" t="str">
        <f>IF(OR($C14="",AC$12=""),"",SUMIFS(Tbl_Registro_Insumo[cant_ent],Tbl_Registro_Insumo[proveedor],$C$8,Tbl_Registro_Insumo[descripcion_insumo],$C14,Tbl_Registro_Insumo[id_solicitud],Detalle_Mes!$C$9,Tbl_Registro_Insumo[Fecha_Corte],"&lt;="&amp;AC$12)-SUMIFS(Tbl_Registro_Insumo[cant_dev],Tbl_Registro_Insumo[proveedor],$C$8,Tbl_Registro_Insumo[descripcion_insumo],$C14,Tbl_Registro_Insumo[id_solicitud],$C$9,Tbl_Registro_Insumo[Fecha_Corte],"&lt;="&amp;AC$12))</f>
        <v/>
      </c>
      <c r="AD14" s="2" t="str">
        <f>IF(OR($C14="",AD$12=""),"",SUMIFS(Tbl_Registro_Insumo[cant_ent],Tbl_Registro_Insumo[proveedor],$C$8,Tbl_Registro_Insumo[descripcion_insumo],$C14,Tbl_Registro_Insumo[id_solicitud],Detalle_Mes!$C$9,Tbl_Registro_Insumo[Fecha_Corte],"&lt;="&amp;AD$12)-SUMIFS(Tbl_Registro_Insumo[cant_dev],Tbl_Registro_Insumo[proveedor],$C$8,Tbl_Registro_Insumo[descripcion_insumo],$C14,Tbl_Registro_Insumo[id_solicitud],$C$9,Tbl_Registro_Insumo[Fecha_Corte],"&lt;="&amp;AD$12))</f>
        <v/>
      </c>
      <c r="AE14" s="2" t="str">
        <f>IF(OR($C14="",AE$12=""),"",SUMIFS(Tbl_Registro_Insumo[cant_ent],Tbl_Registro_Insumo[proveedor],$C$8,Tbl_Registro_Insumo[descripcion_insumo],$C14,Tbl_Registro_Insumo[id_solicitud],Detalle_Mes!$C$9,Tbl_Registro_Insumo[Fecha_Corte],"&lt;="&amp;AE$12)-SUMIFS(Tbl_Registro_Insumo[cant_dev],Tbl_Registro_Insumo[proveedor],$C$8,Tbl_Registro_Insumo[descripcion_insumo],$C14,Tbl_Registro_Insumo[id_solicitud],$C$9,Tbl_Registro_Insumo[Fecha_Corte],"&lt;="&amp;AE$12))</f>
        <v/>
      </c>
      <c r="AF14" s="2" t="str">
        <f>IF(OR($C14="",AF$12=""),"",SUMIFS(Tbl_Registro_Insumo[cant_ent],Tbl_Registro_Insumo[proveedor],$C$8,Tbl_Registro_Insumo[descripcion_insumo],$C14,Tbl_Registro_Insumo[id_solicitud],Detalle_Mes!$C$9,Tbl_Registro_Insumo[Fecha_Corte],"&lt;="&amp;AF$12)-SUMIFS(Tbl_Registro_Insumo[cant_dev],Tbl_Registro_Insumo[proveedor],$C$8,Tbl_Registro_Insumo[descripcion_insumo],$C14,Tbl_Registro_Insumo[id_solicitud],$C$9,Tbl_Registro_Insumo[Fecha_Corte],"&lt;="&amp;AF$12))</f>
        <v/>
      </c>
      <c r="AG14" s="2" t="str">
        <f>IF(OR($C14="",AG$12=""),"",SUMIFS(Tbl_Registro_Insumo[cant_ent],Tbl_Registro_Insumo[proveedor],$C$8,Tbl_Registro_Insumo[descripcion_insumo],$C14,Tbl_Registro_Insumo[id_solicitud],Detalle_Mes!$C$9,Tbl_Registro_Insumo[Fecha_Corte],"&lt;="&amp;AG$12)-SUMIFS(Tbl_Registro_Insumo[cant_dev],Tbl_Registro_Insumo[proveedor],$C$8,Tbl_Registro_Insumo[descripcion_insumo],$C14,Tbl_Registro_Insumo[id_solicitud],$C$9,Tbl_Registro_Insumo[Fecha_Corte],"&lt;="&amp;AG$12))</f>
        <v/>
      </c>
      <c r="AH14" s="2" t="str">
        <f>IF(OR($C14="",AH$12=""),"",SUMIFS(Tbl_Registro_Insumo[cant_ent],Tbl_Registro_Insumo[proveedor],$C$8,Tbl_Registro_Insumo[descripcion_insumo],$C14,Tbl_Registro_Insumo[id_solicitud],Detalle_Mes!$C$9,Tbl_Registro_Insumo[Fecha_Corte],"&lt;="&amp;AH$12)-SUMIFS(Tbl_Registro_Insumo[cant_dev],Tbl_Registro_Insumo[proveedor],$C$8,Tbl_Registro_Insumo[descripcion_insumo],$C14,Tbl_Registro_Insumo[id_solicitud],$C$9,Tbl_Registro_Insumo[Fecha_Corte],"&lt;="&amp;AH$12))</f>
        <v/>
      </c>
      <c r="AI14" s="2" t="str">
        <f>IF(OR($C14="",AI$12=""),"",SUMIFS(Tbl_Registro_Insumo[cant_ent],Tbl_Registro_Insumo[proveedor],$C$8,Tbl_Registro_Insumo[descripcion_insumo],$C14,Tbl_Registro_Insumo[id_solicitud],Detalle_Mes!$C$9,Tbl_Registro_Insumo[Fecha_Corte],"&lt;="&amp;AI$12)-SUMIFS(Tbl_Registro_Insumo[cant_dev],Tbl_Registro_Insumo[proveedor],$C$8,Tbl_Registro_Insumo[descripcion_insumo],$C14,Tbl_Registro_Insumo[id_solicitud],$C$9,Tbl_Registro_Insumo[Fecha_Corte],"&lt;="&amp;AI$12))</f>
        <v/>
      </c>
      <c r="AJ14" s="2" t="str">
        <f>IF(OR($C14="",AJ$12=""),"",SUMIFS(Tbl_Registro_Insumo[cant_ent],Tbl_Registro_Insumo[proveedor],$C$8,Tbl_Registro_Insumo[descripcion_insumo],$C14,Tbl_Registro_Insumo[id_solicitud],Detalle_Mes!$C$9,Tbl_Registro_Insumo[Fecha_Corte],"&lt;="&amp;AJ$12)-SUMIFS(Tbl_Registro_Insumo[cant_dev],Tbl_Registro_Insumo[proveedor],$C$8,Tbl_Registro_Insumo[descripcion_insumo],$C14,Tbl_Registro_Insumo[id_solicitud],$C$9,Tbl_Registro_Insumo[Fecha_Corte],"&lt;="&amp;AJ$12))</f>
        <v/>
      </c>
      <c r="AK14" s="2" t="str">
        <f>IF(OR($C14="",AK$12=""),"",SUMIFS(Tbl_Registro_Insumo[cant_ent],Tbl_Registro_Insumo[proveedor],$C$8,Tbl_Registro_Insumo[descripcion_insumo],$C14,Tbl_Registro_Insumo[id_solicitud],Detalle_Mes!$C$9,Tbl_Registro_Insumo[Fecha_Corte],"&lt;="&amp;AK$12)-SUMIFS(Tbl_Registro_Insumo[cant_dev],Tbl_Registro_Insumo[proveedor],$C$8,Tbl_Registro_Insumo[descripcion_insumo],$C14,Tbl_Registro_Insumo[id_solicitud],$C$9,Tbl_Registro_Insumo[Fecha_Corte],"&lt;="&amp;AK$12))</f>
        <v/>
      </c>
      <c r="AL14" s="2" t="str">
        <f>IF(OR($C14="",AL$12=""),"",SUMIFS(Tbl_Registro_Insumo[cant_ent],Tbl_Registro_Insumo[proveedor],$C$8,Tbl_Registro_Insumo[descripcion_insumo],$C14,Tbl_Registro_Insumo[id_solicitud],Detalle_Mes!$C$9,Tbl_Registro_Insumo[Fecha_Corte],"&lt;="&amp;AL$12)-SUMIFS(Tbl_Registro_Insumo[cant_dev],Tbl_Registro_Insumo[proveedor],$C$8,Tbl_Registro_Insumo[descripcion_insumo],$C14,Tbl_Registro_Insumo[id_solicitud],$C$9,Tbl_Registro_Insumo[Fecha_Corte],"&lt;="&amp;AL$12))</f>
        <v/>
      </c>
      <c r="AM14" s="2" t="str">
        <f>IF(OR($C14="",AM$12=""),"",SUMIFS(Tbl_Registro_Insumo[cant_ent],Tbl_Registro_Insumo[proveedor],$C$8,Tbl_Registro_Insumo[descripcion_insumo],$C14,Tbl_Registro_Insumo[id_solicitud],Detalle_Mes!$C$9,Tbl_Registro_Insumo[Fecha_Corte],"&lt;="&amp;AM$12)-SUMIFS(Tbl_Registro_Insumo[cant_dev],Tbl_Registro_Insumo[proveedor],$C$8,Tbl_Registro_Insumo[descripcion_insumo],$C14,Tbl_Registro_Insumo[id_solicitud],$C$9,Tbl_Registro_Insumo[Fecha_Corte],"&lt;="&amp;AM$12))</f>
        <v/>
      </c>
      <c r="AN14" s="2" t="str">
        <f>IF(OR($C14="",AN$12=""),"",SUMIFS(Tbl_Registro_Insumo[cant_ent],Tbl_Registro_Insumo[proveedor],$C$8,Tbl_Registro_Insumo[descripcion_insumo],$C14,Tbl_Registro_Insumo[id_solicitud],Detalle_Mes!$C$9,Tbl_Registro_Insumo[Fecha_Corte],"&lt;="&amp;AN$12)-SUMIFS(Tbl_Registro_Insumo[cant_dev],Tbl_Registro_Insumo[proveedor],$C$8,Tbl_Registro_Insumo[descripcion_insumo],$C14,Tbl_Registro_Insumo[id_solicitud],$C$9,Tbl_Registro_Insumo[Fecha_Corte],"&lt;="&amp;AN$12))</f>
        <v/>
      </c>
      <c r="AO14" s="2" t="str">
        <f>IF(OR($C14="",AO$12=""),"",SUMIFS(Tbl_Registro_Insumo[cant_ent],Tbl_Registro_Insumo[proveedor],$C$8,Tbl_Registro_Insumo[descripcion_insumo],$C14,Tbl_Registro_Insumo[id_solicitud],Detalle_Mes!$C$9,Tbl_Registro_Insumo[Fecha_Corte],"&lt;="&amp;AO$12)-SUMIFS(Tbl_Registro_Insumo[cant_dev],Tbl_Registro_Insumo[proveedor],$C$8,Tbl_Registro_Insumo[descripcion_insumo],$C14,Tbl_Registro_Insumo[id_solicitud],$C$9,Tbl_Registro_Insumo[Fecha_Corte],"&lt;="&amp;AO$12))</f>
        <v/>
      </c>
      <c r="AP14" s="2" t="str">
        <f>IF(OR($C14="",AP$12=""),"",SUMIFS(Tbl_Registro_Insumo[cant_ent],Tbl_Registro_Insumo[proveedor],$C$8,Tbl_Registro_Insumo[descripcion_insumo],$C14,Tbl_Registro_Insumo[id_solicitud],Detalle_Mes!$C$9,Tbl_Registro_Insumo[Fecha_Corte],"&lt;="&amp;AP$12)-SUMIFS(Tbl_Registro_Insumo[cant_dev],Tbl_Registro_Insumo[proveedor],$C$8,Tbl_Registro_Insumo[descripcion_insumo],$C14,Tbl_Registro_Insumo[id_solicitud],$C$9,Tbl_Registro_Insumo[Fecha_Corte],"&lt;="&amp;AP$12))</f>
        <v/>
      </c>
      <c r="AQ14" s="2" t="str">
        <f>IF(OR($C14="",AQ$12=""),"",SUMIFS(Tbl_Registro_Insumo[cant_ent],Tbl_Registro_Insumo[proveedor],$C$8,Tbl_Registro_Insumo[descripcion_insumo],$C14,Tbl_Registro_Insumo[id_solicitud],Detalle_Mes!$C$9,Tbl_Registro_Insumo[Fecha_Corte],"&lt;="&amp;AQ$12)-SUMIFS(Tbl_Registro_Insumo[cant_dev],Tbl_Registro_Insumo[proveedor],$C$8,Tbl_Registro_Insumo[descripcion_insumo],$C14,Tbl_Registro_Insumo[id_solicitud],$C$9,Tbl_Registro_Insumo[Fecha_Corte],"&lt;="&amp;AQ$12))</f>
        <v/>
      </c>
      <c r="AR14" s="2" t="str">
        <f>IF(OR($C14="",AR$12=""),"",SUMIFS(Tbl_Registro_Insumo[cant_ent],Tbl_Registro_Insumo[proveedor],$C$8,Tbl_Registro_Insumo[descripcion_insumo],$C14,Tbl_Registro_Insumo[id_solicitud],Detalle_Mes!$C$9,Tbl_Registro_Insumo[Fecha_Corte],"&lt;="&amp;AR$12)-SUMIFS(Tbl_Registro_Insumo[cant_dev],Tbl_Registro_Insumo[proveedor],$C$8,Tbl_Registro_Insumo[descripcion_insumo],$C14,Tbl_Registro_Insumo[id_solicitud],$C$9,Tbl_Registro_Insumo[Fecha_Corte],"&lt;="&amp;AR$12))</f>
        <v/>
      </c>
      <c r="AS14" s="2" t="str">
        <f>IF(OR($C14="",AS$12=""),"",SUMIFS(Tbl_Registro_Insumo[cant_ent],Tbl_Registro_Insumo[proveedor],$C$8,Tbl_Registro_Insumo[descripcion_insumo],$C14,Tbl_Registro_Insumo[id_solicitud],Detalle_Mes!$C$9,Tbl_Registro_Insumo[Fecha_Corte],"&lt;="&amp;AS$12)-SUMIFS(Tbl_Registro_Insumo[cant_dev],Tbl_Registro_Insumo[proveedor],$C$8,Tbl_Registro_Insumo[descripcion_insumo],$C14,Tbl_Registro_Insumo[id_solicitud],$C$9,Tbl_Registro_Insumo[Fecha_Corte],"&lt;="&amp;AS$12))</f>
        <v/>
      </c>
      <c r="AT14" s="2" t="str">
        <f>IF(OR($C14="",AT$12=""),"",SUMIFS(Tbl_Registro_Insumo[cant_ent],Tbl_Registro_Insumo[proveedor],$C$8,Tbl_Registro_Insumo[descripcion_insumo],$C14,Tbl_Registro_Insumo[id_solicitud],Detalle_Mes!$C$9,Tbl_Registro_Insumo[Fecha_Corte],"&lt;="&amp;AT$12)-SUMIFS(Tbl_Registro_Insumo[cant_dev],Tbl_Registro_Insumo[proveedor],$C$8,Tbl_Registro_Insumo[descripcion_insumo],$C14,Tbl_Registro_Insumo[id_solicitud],$C$9,Tbl_Registro_Insumo[Fecha_Corte],"&lt;="&amp;AT$12))</f>
        <v/>
      </c>
      <c r="AU14" s="2" t="str">
        <f>IF(OR($C14="",AU$12=""),"",SUMIFS(Tbl_Registro_Insumo[cant_ent],Tbl_Registro_Insumo[proveedor],$C$8,Tbl_Registro_Insumo[descripcion_insumo],$C14,Tbl_Registro_Insumo[id_solicitud],Detalle_Mes!$C$9,Tbl_Registro_Insumo[Fecha_Corte],"&lt;="&amp;AU$12)-SUMIFS(Tbl_Registro_Insumo[cant_dev],Tbl_Registro_Insumo[proveedor],$C$8,Tbl_Registro_Insumo[descripcion_insumo],$C14,Tbl_Registro_Insumo[id_solicitud],$C$9,Tbl_Registro_Insumo[Fecha_Corte],"&lt;="&amp;AU$12))</f>
        <v/>
      </c>
      <c r="AV14" s="2" t="str">
        <f>IF(OR($C14="",AV$12=""),"",SUMIFS(Tbl_Registro_Insumo[cant_ent],Tbl_Registro_Insumo[proveedor],$C$8,Tbl_Registro_Insumo[descripcion_insumo],$C14,Tbl_Registro_Insumo[id_solicitud],Detalle_Mes!$C$9,Tbl_Registro_Insumo[Fecha_Corte],"&lt;="&amp;AV$12)-SUMIFS(Tbl_Registro_Insumo[cant_dev],Tbl_Registro_Insumo[proveedor],$C$8,Tbl_Registro_Insumo[descripcion_insumo],$C14,Tbl_Registro_Insumo[id_solicitud],$C$9,Tbl_Registro_Insumo[Fecha_Corte],"&lt;="&amp;AV$12))</f>
        <v/>
      </c>
      <c r="AW14" s="2" t="str">
        <f>IF(OR($C14="",AW$12=""),"",SUMIFS(Tbl_Registro_Insumo[cant_ent],Tbl_Registro_Insumo[proveedor],$C$8,Tbl_Registro_Insumo[descripcion_insumo],$C14,Tbl_Registro_Insumo[id_solicitud],Detalle_Mes!$C$9,Tbl_Registro_Insumo[Fecha_Corte],"&lt;="&amp;AW$12)-SUMIFS(Tbl_Registro_Insumo[cant_dev],Tbl_Registro_Insumo[proveedor],$C$8,Tbl_Registro_Insumo[descripcion_insumo],$C14,Tbl_Registro_Insumo[id_solicitud],$C$9,Tbl_Registro_Insumo[Fecha_Corte],"&lt;="&amp;AW$12))</f>
        <v/>
      </c>
      <c r="AX14" s="2" t="str">
        <f>IF(OR($C14="",AX$12=""),"",SUMIFS(Tbl_Registro_Insumo[cant_ent],Tbl_Registro_Insumo[proveedor],$C$8,Tbl_Registro_Insumo[descripcion_insumo],$C14,Tbl_Registro_Insumo[id_solicitud],Detalle_Mes!$C$9,Tbl_Registro_Insumo[Fecha_Corte],"&lt;="&amp;AX$12)-SUMIFS(Tbl_Registro_Insumo[cant_dev],Tbl_Registro_Insumo[proveedor],$C$8,Tbl_Registro_Insumo[descripcion_insumo],$C14,Tbl_Registro_Insumo[id_solicitud],$C$9,Tbl_Registro_Insumo[Fecha_Corte],"&lt;="&amp;AX$12))</f>
        <v/>
      </c>
      <c r="AY14" s="2" t="str">
        <f>IF(OR($C14="",AY$12=""),"",SUMIFS(Tbl_Registro_Insumo[cant_ent],Tbl_Registro_Insumo[proveedor],$C$8,Tbl_Registro_Insumo[descripcion_insumo],$C14,Tbl_Registro_Insumo[id_solicitud],Detalle_Mes!$C$9,Tbl_Registro_Insumo[Fecha_Corte],"&lt;="&amp;AY$12)-SUMIFS(Tbl_Registro_Insumo[cant_dev],Tbl_Registro_Insumo[proveedor],$C$8,Tbl_Registro_Insumo[descripcion_insumo],$C14,Tbl_Registro_Insumo[id_solicitud],$C$9,Tbl_Registro_Insumo[Fecha_Corte],"&lt;="&amp;AY$12))</f>
        <v/>
      </c>
      <c r="AZ14" s="2" t="str">
        <f>IF(OR($C14="",AZ$12=""),"",SUMIFS(Tbl_Registro_Insumo[cant_ent],Tbl_Registro_Insumo[proveedor],$C$8,Tbl_Registro_Insumo[descripcion_insumo],$C14,Tbl_Registro_Insumo[id_solicitud],Detalle_Mes!$C$9,Tbl_Registro_Insumo[Fecha_Corte],"&lt;="&amp;AZ$12)-SUMIFS(Tbl_Registro_Insumo[cant_dev],Tbl_Registro_Insumo[proveedor],$C$8,Tbl_Registro_Insumo[descripcion_insumo],$C14,Tbl_Registro_Insumo[id_solicitud],$C$9,Tbl_Registro_Insumo[Fecha_Corte],"&lt;="&amp;AZ$12))</f>
        <v/>
      </c>
      <c r="BA14" s="2" t="str">
        <f>IF(OR($C14="",BA$12=""),"",SUMIFS(Tbl_Registro_Insumo[cant_ent],Tbl_Registro_Insumo[proveedor],$C$8,Tbl_Registro_Insumo[descripcion_insumo],$C14,Tbl_Registro_Insumo[id_solicitud],Detalle_Mes!$C$9,Tbl_Registro_Insumo[Fecha_Corte],"&lt;="&amp;BA$12)-SUMIFS(Tbl_Registro_Insumo[cant_dev],Tbl_Registro_Insumo[proveedor],$C$8,Tbl_Registro_Insumo[descripcion_insumo],$C14,Tbl_Registro_Insumo[id_solicitud],$C$9,Tbl_Registro_Insumo[Fecha_Corte],"&lt;="&amp;BA$12))</f>
        <v/>
      </c>
      <c r="BB14" s="2" t="str">
        <f>IF(OR($C14="",BB$12=""),"",SUMIFS(Tbl_Registro_Insumo[cant_ent],Tbl_Registro_Insumo[proveedor],$C$8,Tbl_Registro_Insumo[descripcion_insumo],$C14,Tbl_Registro_Insumo[id_solicitud],Detalle_Mes!$C$9,Tbl_Registro_Insumo[Fecha_Corte],"&lt;="&amp;BB$12)-SUMIFS(Tbl_Registro_Insumo[cant_dev],Tbl_Registro_Insumo[proveedor],$C$8,Tbl_Registro_Insumo[descripcion_insumo],$C14,Tbl_Registro_Insumo[id_solicitud],$C$9,Tbl_Registro_Insumo[Fecha_Corte],"&lt;="&amp;BB$12))</f>
        <v/>
      </c>
      <c r="BC14" s="2" t="str">
        <f>IF(OR($C14="",BC$12=""),"",SUMIFS(Tbl_Registro_Insumo[cant_ent],Tbl_Registro_Insumo[proveedor],$C$8,Tbl_Registro_Insumo[descripcion_insumo],$C14,Tbl_Registro_Insumo[id_solicitud],Detalle_Mes!$C$9,Tbl_Registro_Insumo[Fecha_Corte],"&lt;="&amp;BC$12)-SUMIFS(Tbl_Registro_Insumo[cant_dev],Tbl_Registro_Insumo[proveedor],$C$8,Tbl_Registro_Insumo[descripcion_insumo],$C14,Tbl_Registro_Insumo[id_solicitud],$C$9,Tbl_Registro_Insumo[Fecha_Corte],"&lt;="&amp;BC$12))</f>
        <v/>
      </c>
      <c r="BD14" s="2" t="str">
        <f>IF(OR($C14="",BD$12=""),"",SUMIFS(Tbl_Registro_Insumo[cant_ent],Tbl_Registro_Insumo[proveedor],$C$8,Tbl_Registro_Insumo[descripcion_insumo],$C14,Tbl_Registro_Insumo[id_solicitud],Detalle_Mes!$C$9,Tbl_Registro_Insumo[Fecha_Corte],"&lt;="&amp;BD$12)-SUMIFS(Tbl_Registro_Insumo[cant_dev],Tbl_Registro_Insumo[proveedor],$C$8,Tbl_Registro_Insumo[descripcion_insumo],$C14,Tbl_Registro_Insumo[id_solicitud],$C$9,Tbl_Registro_Insumo[Fecha_Corte],"&lt;="&amp;BD$12))</f>
        <v/>
      </c>
      <c r="BE14" s="2" t="str">
        <f>IF(OR($C14="",BE$12=""),"",SUMIFS(Tbl_Registro_Insumo[cant_ent],Tbl_Registro_Insumo[proveedor],$C$8,Tbl_Registro_Insumo[descripcion_insumo],$C14,Tbl_Registro_Insumo[id_solicitud],Detalle_Mes!$C$9,Tbl_Registro_Insumo[Fecha_Corte],"&lt;="&amp;BE$12)-SUMIFS(Tbl_Registro_Insumo[cant_dev],Tbl_Registro_Insumo[proveedor],$C$8,Tbl_Registro_Insumo[descripcion_insumo],$C14,Tbl_Registro_Insumo[id_solicitud],$C$9,Tbl_Registro_Insumo[Fecha_Corte],"&lt;="&amp;BE$12))</f>
        <v/>
      </c>
      <c r="BF14" s="2" t="str">
        <f>IF(OR($C14="",BF$12=""),"",SUMIFS(Tbl_Registro_Insumo[cant_ent],Tbl_Registro_Insumo[proveedor],$C$8,Tbl_Registro_Insumo[descripcion_insumo],$C14,Tbl_Registro_Insumo[id_solicitud],Detalle_Mes!$C$9,Tbl_Registro_Insumo[Fecha_Corte],"&lt;="&amp;BF$12)-SUMIFS(Tbl_Registro_Insumo[cant_dev],Tbl_Registro_Insumo[proveedor],$C$8,Tbl_Registro_Insumo[descripcion_insumo],$C14,Tbl_Registro_Insumo[id_solicitud],$C$9,Tbl_Registro_Insumo[Fecha_Corte],"&lt;="&amp;BF$12))</f>
        <v/>
      </c>
      <c r="BG14" s="2" t="str">
        <f>IF(OR($C14="",BG$12=""),"",SUMIFS(Tbl_Registro_Insumo[cant_ent],Tbl_Registro_Insumo[proveedor],$C$8,Tbl_Registro_Insumo[descripcion_insumo],$C14,Tbl_Registro_Insumo[id_solicitud],Detalle_Mes!$C$9,Tbl_Registro_Insumo[Fecha_Corte],"&lt;="&amp;BG$12)-SUMIFS(Tbl_Registro_Insumo[cant_dev],Tbl_Registro_Insumo[proveedor],$C$8,Tbl_Registro_Insumo[descripcion_insumo],$C14,Tbl_Registro_Insumo[id_solicitud],$C$9,Tbl_Registro_Insumo[Fecha_Corte],"&lt;="&amp;BG$12))</f>
        <v/>
      </c>
      <c r="BH14" s="2" t="str">
        <f>IF(OR($C14="",BH$12=""),"",SUMIFS(Tbl_Registro_Insumo[cant_ent],Tbl_Registro_Insumo[proveedor],$C$8,Tbl_Registro_Insumo[descripcion_insumo],$C14,Tbl_Registro_Insumo[id_solicitud],Detalle_Mes!$C$9,Tbl_Registro_Insumo[Fecha_Corte],"&lt;="&amp;BH$12)-SUMIFS(Tbl_Registro_Insumo[cant_dev],Tbl_Registro_Insumo[proveedor],$C$8,Tbl_Registro_Insumo[descripcion_insumo],$C14,Tbl_Registro_Insumo[id_solicitud],$C$9,Tbl_Registro_Insumo[Fecha_Corte],"&lt;="&amp;BH$12))</f>
        <v/>
      </c>
      <c r="BI14" s="2" t="str">
        <f>IF(OR($C14="",BI$12=""),"",SUMIFS(Tbl_Registro_Insumo[cant_ent],Tbl_Registro_Insumo[proveedor],$C$8,Tbl_Registro_Insumo[descripcion_insumo],$C14,Tbl_Registro_Insumo[id_solicitud],Detalle_Mes!$C$9,Tbl_Registro_Insumo[Fecha_Corte],"&lt;="&amp;BI$12)-SUMIFS(Tbl_Registro_Insumo[cant_dev],Tbl_Registro_Insumo[proveedor],$C$8,Tbl_Registro_Insumo[descripcion_insumo],$C14,Tbl_Registro_Insumo[id_solicitud],$C$9,Tbl_Registro_Insumo[Fecha_Corte],"&lt;="&amp;BI$12))</f>
        <v/>
      </c>
      <c r="BJ14" s="2" t="str">
        <f>IF(OR($C14="",BJ$12=""),"",SUMIFS(Tbl_Registro_Insumo[cant_ent],Tbl_Registro_Insumo[proveedor],$C$8,Tbl_Registro_Insumo[descripcion_insumo],$C14,Tbl_Registro_Insumo[id_solicitud],Detalle_Mes!$C$9,Tbl_Registro_Insumo[Fecha_Corte],"&lt;="&amp;BJ$12)-SUMIFS(Tbl_Registro_Insumo[cant_dev],Tbl_Registro_Insumo[proveedor],$C$8,Tbl_Registro_Insumo[descripcion_insumo],$C14,Tbl_Registro_Insumo[id_solicitud],$C$9,Tbl_Registro_Insumo[Fecha_Corte],"&lt;="&amp;BJ$12))</f>
        <v/>
      </c>
      <c r="BK14" s="2" t="str">
        <f>IF(OR($C14="",BK$12=""),"",SUMIFS(Tbl_Registro_Insumo[cant_ent],Tbl_Registro_Insumo[proveedor],$C$8,Tbl_Registro_Insumo[descripcion_insumo],$C14,Tbl_Registro_Insumo[id_solicitud],Detalle_Mes!$C$9,Tbl_Registro_Insumo[Fecha_Corte],"&lt;="&amp;BK$12)-SUMIFS(Tbl_Registro_Insumo[cant_dev],Tbl_Registro_Insumo[proveedor],$C$8,Tbl_Registro_Insumo[descripcion_insumo],$C14,Tbl_Registro_Insumo[id_solicitud],$C$9,Tbl_Registro_Insumo[Fecha_Corte],"&lt;="&amp;BK$12))</f>
        <v/>
      </c>
      <c r="BL14" s="2" t="str">
        <f>IF(OR($C14="",BL$12=""),"",SUMIFS(Tbl_Registro_Insumo[cant_ent],Tbl_Registro_Insumo[proveedor],$C$8,Tbl_Registro_Insumo[descripcion_insumo],$C14,Tbl_Registro_Insumo[id_solicitud],Detalle_Mes!$C$9,Tbl_Registro_Insumo[Fecha_Corte],"&lt;="&amp;BL$12)-SUMIFS(Tbl_Registro_Insumo[cant_dev],Tbl_Registro_Insumo[proveedor],$C$8,Tbl_Registro_Insumo[descripcion_insumo],$C14,Tbl_Registro_Insumo[id_solicitud],$C$9,Tbl_Registro_Insumo[Fecha_Corte],"&lt;="&amp;BL$12))</f>
        <v/>
      </c>
      <c r="BM14" s="2" t="str">
        <f>IF(OR($C14="",BM$12=""),"",SUMIFS(Tbl_Registro_Insumo[cant_ent],Tbl_Registro_Insumo[proveedor],$C$8,Tbl_Registro_Insumo[descripcion_insumo],$C14,Tbl_Registro_Insumo[id_solicitud],Detalle_Mes!$C$9,Tbl_Registro_Insumo[Fecha_Corte],"&lt;="&amp;BM$12)-SUMIFS(Tbl_Registro_Insumo[cant_dev],Tbl_Registro_Insumo[proveedor],$C$8,Tbl_Registro_Insumo[descripcion_insumo],$C14,Tbl_Registro_Insumo[id_solicitud],$C$9,Tbl_Registro_Insumo[Fecha_Corte],"&lt;="&amp;BM$12))</f>
        <v/>
      </c>
      <c r="BN14" s="2" t="str">
        <f>IF(OR($C14="",BN$12=""),"",SUMIFS(Tbl_Registro_Insumo[cant_ent],Tbl_Registro_Insumo[proveedor],$C$8,Tbl_Registro_Insumo[descripcion_insumo],$C14,Tbl_Registro_Insumo[id_solicitud],Detalle_Mes!$C$9,Tbl_Registro_Insumo[Fecha_Corte],"&lt;="&amp;BN$12)-SUMIFS(Tbl_Registro_Insumo[cant_dev],Tbl_Registro_Insumo[proveedor],$C$8,Tbl_Registro_Insumo[descripcion_insumo],$C14,Tbl_Registro_Insumo[id_solicitud],$C$9,Tbl_Registro_Insumo[Fecha_Corte],"&lt;="&amp;BN$12))</f>
        <v/>
      </c>
      <c r="BO14" s="2" t="str">
        <f>IF(OR($C14="",BO$12=""),"",SUMIFS(Tbl_Registro_Insumo[cant_ent],Tbl_Registro_Insumo[proveedor],$C$8,Tbl_Registro_Insumo[descripcion_insumo],$C14,Tbl_Registro_Insumo[id_solicitud],Detalle_Mes!$C$9,Tbl_Registro_Insumo[Fecha_Corte],"&lt;="&amp;BO$12)-SUMIFS(Tbl_Registro_Insumo[cant_dev],Tbl_Registro_Insumo[proveedor],$C$8,Tbl_Registro_Insumo[descripcion_insumo],$C14,Tbl_Registro_Insumo[id_solicitud],$C$9,Tbl_Registro_Insumo[Fecha_Corte],"&lt;="&amp;BO$12))</f>
        <v/>
      </c>
      <c r="BP14" s="2" t="str">
        <f>IF(OR($C14="",BP$12=""),"",SUMIFS(Tbl_Registro_Insumo[cant_ent],Tbl_Registro_Insumo[proveedor],$C$8,Tbl_Registro_Insumo[descripcion_insumo],$C14,Tbl_Registro_Insumo[id_solicitud],Detalle_Mes!$C$9,Tbl_Registro_Insumo[Fecha_Corte],"&lt;="&amp;BP$12)-SUMIFS(Tbl_Registro_Insumo[cant_dev],Tbl_Registro_Insumo[proveedor],$C$8,Tbl_Registro_Insumo[descripcion_insumo],$C14,Tbl_Registro_Insumo[id_solicitud],$C$9,Tbl_Registro_Insumo[Fecha_Corte],"&lt;="&amp;BP$12))</f>
        <v/>
      </c>
      <c r="BQ14" s="2" t="str">
        <f>IF(OR($C14="",BQ$12=""),"",SUMIFS(Tbl_Registro_Insumo[cant_ent],Tbl_Registro_Insumo[proveedor],$C$8,Tbl_Registro_Insumo[descripcion_insumo],$C14,Tbl_Registro_Insumo[id_solicitud],Detalle_Mes!$C$9,Tbl_Registro_Insumo[Fecha_Corte],"&lt;="&amp;BQ$12)-SUMIFS(Tbl_Registro_Insumo[cant_dev],Tbl_Registro_Insumo[proveedor],$C$8,Tbl_Registro_Insumo[descripcion_insumo],$C14,Tbl_Registro_Insumo[id_solicitud],$C$9,Tbl_Registro_Insumo[Fecha_Corte],"&lt;="&amp;BQ$12))</f>
        <v/>
      </c>
      <c r="BR14" s="2" t="str">
        <f>IF(OR($C14="",BR$12=""),"",SUMIFS(Tbl_Registro_Insumo[cant_ent],Tbl_Registro_Insumo[proveedor],$C$8,Tbl_Registro_Insumo[descripcion_insumo],$C14,Tbl_Registro_Insumo[id_solicitud],Detalle_Mes!$C$9,Tbl_Registro_Insumo[Fecha_Corte],"&lt;="&amp;BR$12)-SUMIFS(Tbl_Registro_Insumo[cant_dev],Tbl_Registro_Insumo[proveedor],$C$8,Tbl_Registro_Insumo[descripcion_insumo],$C14,Tbl_Registro_Insumo[id_solicitud],$C$9,Tbl_Registro_Insumo[Fecha_Corte],"&lt;="&amp;BR$12))</f>
        <v/>
      </c>
      <c r="BS14" s="2" t="str">
        <f>IF(OR($C14="",BS$12=""),"",SUMIFS(Tbl_Registro_Insumo[cant_ent],Tbl_Registro_Insumo[proveedor],$C$8,Tbl_Registro_Insumo[descripcion_insumo],$C14,Tbl_Registro_Insumo[id_solicitud],Detalle_Mes!$C$9,Tbl_Registro_Insumo[Fecha_Corte],"&lt;="&amp;BS$12)-SUMIFS(Tbl_Registro_Insumo[cant_dev],Tbl_Registro_Insumo[proveedor],$C$8,Tbl_Registro_Insumo[descripcion_insumo],$C14,Tbl_Registro_Insumo[id_solicitud],$C$9,Tbl_Registro_Insumo[Fecha_Corte],"&lt;="&amp;BS$12))</f>
        <v/>
      </c>
    </row>
    <row r="15" spans="2:73" s="7" customFormat="1" ht="19.2" customHeight="1" x14ac:dyDescent="0.3">
      <c r="B15" s="2"/>
      <c r="D15" s="20" t="str">
        <f>IF(C15="","",SUMIFS(Tbl_Registro_Insumo[cant_ent],Tbl_Registro_Insumo[proveedor],Detalle_Mes!$C$8,Tbl_Registro_Insumo[id_solicitud],Detalle_Mes!$C$9,Tbl_Registro_Insumo[descripcion_insumo],Detalle_Mes!C15,Tbl_Registro_Insumo[Fecha_Corte],"&lt;"&amp;Detalle_Mes!$F$8))</f>
        <v/>
      </c>
      <c r="E15" s="20" t="str">
        <f>IF(C15="","",SUMIFS(Tbl_Registro_Insumo[cant_dev],Tbl_Registro_Insumo[proveedor],Detalle_Mes!$C$8,Tbl_Registro_Insumo[id_solicitud],Detalle_Mes!$C$9,Tbl_Registro_Insumo[descripcion_insumo],Detalle_Mes!C15,Tbl_Registro_Insumo[Fecha_Corte],"&lt;"&amp;Detalle_Mes!$F$8))</f>
        <v/>
      </c>
      <c r="F15" s="20" t="str">
        <f t="shared" si="39"/>
        <v/>
      </c>
      <c r="H15" s="41" t="str">
        <f t="shared" si="38"/>
        <v/>
      </c>
      <c r="I15" s="2" t="str">
        <f>IF(OR($C15="",I$12=""),"",SUMIFS(Tbl_Registro_Insumo[cant_ent],Tbl_Registro_Insumo[proveedor],$C$8,Tbl_Registro_Insumo[descripcion_insumo],$C15,Tbl_Registro_Insumo[id_solicitud],Detalle_Mes!$C$9,Tbl_Registro_Insumo[Fecha_Corte],"&lt;"&amp;I$12)-SUMIFS(Tbl_Registro_Insumo[cant_dev],Tbl_Registro_Insumo[proveedor],$C$8,Tbl_Registro_Insumo[descripcion_insumo],$C15,Tbl_Registro_Insumo[id_solicitud],$C$9,Tbl_Registro_Insumo[Fecha_Corte],"&lt;="&amp;I$12))</f>
        <v/>
      </c>
      <c r="J15" s="2" t="str">
        <f>IF(OR($C15="",J$12=""),"",SUMIFS(Tbl_Registro_Insumo[cant_ent],Tbl_Registro_Insumo[proveedor],$C$8,Tbl_Registro_Insumo[descripcion_insumo],$C15,Tbl_Registro_Insumo[id_solicitud],Detalle_Mes!$C$9,Tbl_Registro_Insumo[Fecha_Corte],"&lt;="&amp;J$12)-SUMIFS(Tbl_Registro_Insumo[cant_dev],Tbl_Registro_Insumo[proveedor],$C$8,Tbl_Registro_Insumo[descripcion_insumo],$C15,Tbl_Registro_Insumo[id_solicitud],$C$9,Tbl_Registro_Insumo[Fecha_Corte],"&lt;="&amp;J$12))</f>
        <v/>
      </c>
      <c r="K15" s="2" t="str">
        <f>IF(OR($C15="",K$12=""),"",SUMIFS(Tbl_Registro_Insumo[cant_ent],Tbl_Registro_Insumo[proveedor],$C$8,Tbl_Registro_Insumo[descripcion_insumo],$C15,Tbl_Registro_Insumo[id_solicitud],Detalle_Mes!$C$9,Tbl_Registro_Insumo[Fecha_Corte],"&lt;="&amp;K$12)-SUMIFS(Tbl_Registro_Insumo[cant_dev],Tbl_Registro_Insumo[proveedor],$C$8,Tbl_Registro_Insumo[descripcion_insumo],$C15,Tbl_Registro_Insumo[id_solicitud],$C$9,Tbl_Registro_Insumo[Fecha_Corte],"&lt;="&amp;K$12))</f>
        <v/>
      </c>
      <c r="L15" s="2" t="str">
        <f>IF(OR($C15="",L$12=""),"",SUMIFS(Tbl_Registro_Insumo[cant_ent],Tbl_Registro_Insumo[proveedor],$C$8,Tbl_Registro_Insumo[descripcion_insumo],$C15,Tbl_Registro_Insumo[id_solicitud],Detalle_Mes!$C$9,Tbl_Registro_Insumo[Fecha_Corte],"&lt;="&amp;L$12)-SUMIFS(Tbl_Registro_Insumo[cant_dev],Tbl_Registro_Insumo[proveedor],$C$8,Tbl_Registro_Insumo[descripcion_insumo],$C15,Tbl_Registro_Insumo[id_solicitud],$C$9,Tbl_Registro_Insumo[Fecha_Corte],"&lt;="&amp;L$12))</f>
        <v/>
      </c>
      <c r="M15" s="2" t="str">
        <f>IF(OR($C15="",M$12=""),"",SUMIFS(Tbl_Registro_Insumo[cant_ent],Tbl_Registro_Insumo[proveedor],$C$8,Tbl_Registro_Insumo[descripcion_insumo],$C15,Tbl_Registro_Insumo[id_solicitud],Detalle_Mes!$C$9,Tbl_Registro_Insumo[Fecha_Corte],"&lt;="&amp;M$12)-SUMIFS(Tbl_Registro_Insumo[cant_dev],Tbl_Registro_Insumo[proveedor],$C$8,Tbl_Registro_Insumo[descripcion_insumo],$C15,Tbl_Registro_Insumo[id_solicitud],$C$9,Tbl_Registro_Insumo[Fecha_Corte],"&lt;="&amp;M$12))</f>
        <v/>
      </c>
      <c r="N15" s="2" t="str">
        <f>IF(OR($C15="",N$12=""),"",SUMIFS(Tbl_Registro_Insumo[cant_ent],Tbl_Registro_Insumo[proveedor],$C$8,Tbl_Registro_Insumo[descripcion_insumo],$C15,Tbl_Registro_Insumo[id_solicitud],Detalle_Mes!$C$9,Tbl_Registro_Insumo[Fecha_Corte],"&lt;="&amp;N$12)-SUMIFS(Tbl_Registro_Insumo[cant_dev],Tbl_Registro_Insumo[proveedor],$C$8,Tbl_Registro_Insumo[descripcion_insumo],$C15,Tbl_Registro_Insumo[id_solicitud],$C$9,Tbl_Registro_Insumo[Fecha_Corte],"&lt;="&amp;N$12))</f>
        <v/>
      </c>
      <c r="O15" s="2" t="str">
        <f>IF(OR($C15="",O$12=""),"",SUMIFS(Tbl_Registro_Insumo[cant_ent],Tbl_Registro_Insumo[proveedor],$C$8,Tbl_Registro_Insumo[descripcion_insumo],$C15,Tbl_Registro_Insumo[id_solicitud],Detalle_Mes!$C$9,Tbl_Registro_Insumo[Fecha_Corte],"&lt;="&amp;O$12)-SUMIFS(Tbl_Registro_Insumo[cant_dev],Tbl_Registro_Insumo[proveedor],$C$8,Tbl_Registro_Insumo[descripcion_insumo],$C15,Tbl_Registro_Insumo[id_solicitud],$C$9,Tbl_Registro_Insumo[Fecha_Corte],"&lt;="&amp;O$12))</f>
        <v/>
      </c>
      <c r="P15" s="2" t="str">
        <f>IF(OR($C15="",P$12=""),"",SUMIFS(Tbl_Registro_Insumo[cant_ent],Tbl_Registro_Insumo[proveedor],$C$8,Tbl_Registro_Insumo[descripcion_insumo],$C15,Tbl_Registro_Insumo[id_solicitud],Detalle_Mes!$C$9,Tbl_Registro_Insumo[Fecha_Corte],"&lt;="&amp;P$12)-SUMIFS(Tbl_Registro_Insumo[cant_dev],Tbl_Registro_Insumo[proveedor],$C$8,Tbl_Registro_Insumo[descripcion_insumo],$C15,Tbl_Registro_Insumo[id_solicitud],$C$9,Tbl_Registro_Insumo[Fecha_Corte],"&lt;="&amp;P$12))</f>
        <v/>
      </c>
      <c r="Q15" s="2" t="str">
        <f>IF(OR($C15="",Q$12=""),"",SUMIFS(Tbl_Registro_Insumo[cant_ent],Tbl_Registro_Insumo[proveedor],$C$8,Tbl_Registro_Insumo[descripcion_insumo],$C15,Tbl_Registro_Insumo[id_solicitud],Detalle_Mes!$C$9,Tbl_Registro_Insumo[Fecha_Corte],"&lt;="&amp;Q$12)-SUMIFS(Tbl_Registro_Insumo[cant_dev],Tbl_Registro_Insumo[proveedor],$C$8,Tbl_Registro_Insumo[descripcion_insumo],$C15,Tbl_Registro_Insumo[id_solicitud],$C$9,Tbl_Registro_Insumo[Fecha_Corte],"&lt;="&amp;Q$12))</f>
        <v/>
      </c>
      <c r="R15" s="2" t="str">
        <f>IF(OR($C15="",R$12=""),"",SUMIFS(Tbl_Registro_Insumo[cant_ent],Tbl_Registro_Insumo[proveedor],$C$8,Tbl_Registro_Insumo[descripcion_insumo],$C15,Tbl_Registro_Insumo[id_solicitud],Detalle_Mes!$C$9,Tbl_Registro_Insumo[Fecha_Corte],"&lt;="&amp;R$12)-SUMIFS(Tbl_Registro_Insumo[cant_dev],Tbl_Registro_Insumo[proveedor],$C$8,Tbl_Registro_Insumo[descripcion_insumo],$C15,Tbl_Registro_Insumo[id_solicitud],$C$9,Tbl_Registro_Insumo[Fecha_Corte],"&lt;="&amp;R$12))</f>
        <v/>
      </c>
      <c r="S15" s="2" t="str">
        <f>IF(OR($C15="",S$12=""),"",SUMIFS(Tbl_Registro_Insumo[cant_ent],Tbl_Registro_Insumo[proveedor],$C$8,Tbl_Registro_Insumo[descripcion_insumo],$C15,Tbl_Registro_Insumo[id_solicitud],Detalle_Mes!$C$9,Tbl_Registro_Insumo[Fecha_Corte],"&lt;="&amp;S$12)-SUMIFS(Tbl_Registro_Insumo[cant_dev],Tbl_Registro_Insumo[proveedor],$C$8,Tbl_Registro_Insumo[descripcion_insumo],$C15,Tbl_Registro_Insumo[id_solicitud],$C$9,Tbl_Registro_Insumo[Fecha_Corte],"&lt;="&amp;S$12))</f>
        <v/>
      </c>
      <c r="T15" s="2" t="str">
        <f>IF(OR($C15="",T$12=""),"",SUMIFS(Tbl_Registro_Insumo[cant_ent],Tbl_Registro_Insumo[proveedor],$C$8,Tbl_Registro_Insumo[descripcion_insumo],$C15,Tbl_Registro_Insumo[id_solicitud],Detalle_Mes!$C$9,Tbl_Registro_Insumo[Fecha_Corte],"&lt;="&amp;T$12)-SUMIFS(Tbl_Registro_Insumo[cant_dev],Tbl_Registro_Insumo[proveedor],$C$8,Tbl_Registro_Insumo[descripcion_insumo],$C15,Tbl_Registro_Insumo[id_solicitud],$C$9,Tbl_Registro_Insumo[Fecha_Corte],"&lt;="&amp;T$12))</f>
        <v/>
      </c>
      <c r="U15" s="2" t="str">
        <f>IF(OR($C15="",U$12=""),"",SUMIFS(Tbl_Registro_Insumo[cant_ent],Tbl_Registro_Insumo[proveedor],$C$8,Tbl_Registro_Insumo[descripcion_insumo],$C15,Tbl_Registro_Insumo[id_solicitud],Detalle_Mes!$C$9,Tbl_Registro_Insumo[Fecha_Corte],"&lt;="&amp;U$12)-SUMIFS(Tbl_Registro_Insumo[cant_dev],Tbl_Registro_Insumo[proveedor],$C$8,Tbl_Registro_Insumo[descripcion_insumo],$C15,Tbl_Registro_Insumo[id_solicitud],$C$9,Tbl_Registro_Insumo[Fecha_Corte],"&lt;="&amp;U$12))</f>
        <v/>
      </c>
      <c r="V15" s="2" t="str">
        <f>IF(OR($C15="",V$12=""),"",SUMIFS(Tbl_Registro_Insumo[cant_ent],Tbl_Registro_Insumo[proveedor],$C$8,Tbl_Registro_Insumo[descripcion_insumo],$C15,Tbl_Registro_Insumo[id_solicitud],Detalle_Mes!$C$9,Tbl_Registro_Insumo[Fecha_Corte],"&lt;="&amp;V$12)-SUMIFS(Tbl_Registro_Insumo[cant_dev],Tbl_Registro_Insumo[proveedor],$C$8,Tbl_Registro_Insumo[descripcion_insumo],$C15,Tbl_Registro_Insumo[id_solicitud],$C$9,Tbl_Registro_Insumo[Fecha_Corte],"&lt;="&amp;V$12))</f>
        <v/>
      </c>
      <c r="W15" s="2" t="str">
        <f>IF(OR($C15="",W$12=""),"",SUMIFS(Tbl_Registro_Insumo[cant_ent],Tbl_Registro_Insumo[proveedor],$C$8,Tbl_Registro_Insumo[descripcion_insumo],$C15,Tbl_Registro_Insumo[id_solicitud],Detalle_Mes!$C$9,Tbl_Registro_Insumo[Fecha_Corte],"&lt;="&amp;W$12)-SUMIFS(Tbl_Registro_Insumo[cant_dev],Tbl_Registro_Insumo[proveedor],$C$8,Tbl_Registro_Insumo[descripcion_insumo],$C15,Tbl_Registro_Insumo[id_solicitud],$C$9,Tbl_Registro_Insumo[Fecha_Corte],"&lt;="&amp;W$12))</f>
        <v/>
      </c>
      <c r="X15" s="2" t="str">
        <f>IF(OR($C15="",X$12=""),"",SUMIFS(Tbl_Registro_Insumo[cant_ent],Tbl_Registro_Insumo[proveedor],$C$8,Tbl_Registro_Insumo[descripcion_insumo],$C15,Tbl_Registro_Insumo[id_solicitud],Detalle_Mes!$C$9,Tbl_Registro_Insumo[Fecha_Corte],"&lt;="&amp;X$12)-SUMIFS(Tbl_Registro_Insumo[cant_dev],Tbl_Registro_Insumo[proveedor],$C$8,Tbl_Registro_Insumo[descripcion_insumo],$C15,Tbl_Registro_Insumo[id_solicitud],$C$9,Tbl_Registro_Insumo[Fecha_Corte],"&lt;="&amp;X$12))</f>
        <v/>
      </c>
      <c r="Y15" s="2" t="str">
        <f>IF(OR($C15="",Y$12=""),"",SUMIFS(Tbl_Registro_Insumo[cant_ent],Tbl_Registro_Insumo[proveedor],$C$8,Tbl_Registro_Insumo[descripcion_insumo],$C15,Tbl_Registro_Insumo[id_solicitud],Detalle_Mes!$C$9,Tbl_Registro_Insumo[Fecha_Corte],"&lt;="&amp;Y$12)-SUMIFS(Tbl_Registro_Insumo[cant_dev],Tbl_Registro_Insumo[proveedor],$C$8,Tbl_Registro_Insumo[descripcion_insumo],$C15,Tbl_Registro_Insumo[id_solicitud],$C$9,Tbl_Registro_Insumo[Fecha_Corte],"&lt;="&amp;Y$12))</f>
        <v/>
      </c>
      <c r="Z15" s="2" t="str">
        <f>IF(OR($C15="",Z$12=""),"",SUMIFS(Tbl_Registro_Insumo[cant_ent],Tbl_Registro_Insumo[proveedor],$C$8,Tbl_Registro_Insumo[descripcion_insumo],$C15,Tbl_Registro_Insumo[id_solicitud],Detalle_Mes!$C$9,Tbl_Registro_Insumo[Fecha_Corte],"&lt;="&amp;Z$12)-SUMIFS(Tbl_Registro_Insumo[cant_dev],Tbl_Registro_Insumo[proveedor],$C$8,Tbl_Registro_Insumo[descripcion_insumo],$C15,Tbl_Registro_Insumo[id_solicitud],$C$9,Tbl_Registro_Insumo[Fecha_Corte],"&lt;="&amp;Z$12))</f>
        <v/>
      </c>
      <c r="AA15" s="2" t="str">
        <f>IF(OR($C15="",AA$12=""),"",SUMIFS(Tbl_Registro_Insumo[cant_ent],Tbl_Registro_Insumo[proveedor],$C$8,Tbl_Registro_Insumo[descripcion_insumo],$C15,Tbl_Registro_Insumo[id_solicitud],Detalle_Mes!$C$9,Tbl_Registro_Insumo[Fecha_Corte],"&lt;="&amp;AA$12)-SUMIFS(Tbl_Registro_Insumo[cant_dev],Tbl_Registro_Insumo[proveedor],$C$8,Tbl_Registro_Insumo[descripcion_insumo],$C15,Tbl_Registro_Insumo[id_solicitud],$C$9,Tbl_Registro_Insumo[Fecha_Corte],"&lt;="&amp;AA$12))</f>
        <v/>
      </c>
      <c r="AB15" s="2" t="str">
        <f>IF(OR($C15="",AB$12=""),"",SUMIFS(Tbl_Registro_Insumo[cant_ent],Tbl_Registro_Insumo[proveedor],$C$8,Tbl_Registro_Insumo[descripcion_insumo],$C15,Tbl_Registro_Insumo[id_solicitud],Detalle_Mes!$C$9,Tbl_Registro_Insumo[Fecha_Corte],"&lt;="&amp;AB$12)-SUMIFS(Tbl_Registro_Insumo[cant_dev],Tbl_Registro_Insumo[proveedor],$C$8,Tbl_Registro_Insumo[descripcion_insumo],$C15,Tbl_Registro_Insumo[id_solicitud],$C$9,Tbl_Registro_Insumo[Fecha_Corte],"&lt;="&amp;AB$12))</f>
        <v/>
      </c>
      <c r="AC15" s="2" t="str">
        <f>IF(OR($C15="",AC$12=""),"",SUMIFS(Tbl_Registro_Insumo[cant_ent],Tbl_Registro_Insumo[proveedor],$C$8,Tbl_Registro_Insumo[descripcion_insumo],$C15,Tbl_Registro_Insumo[id_solicitud],Detalle_Mes!$C$9,Tbl_Registro_Insumo[Fecha_Corte],"&lt;="&amp;AC$12)-SUMIFS(Tbl_Registro_Insumo[cant_dev],Tbl_Registro_Insumo[proveedor],$C$8,Tbl_Registro_Insumo[descripcion_insumo],$C15,Tbl_Registro_Insumo[id_solicitud],$C$9,Tbl_Registro_Insumo[Fecha_Corte],"&lt;="&amp;AC$12))</f>
        <v/>
      </c>
      <c r="AD15" s="2" t="str">
        <f>IF(OR($C15="",AD$12=""),"",SUMIFS(Tbl_Registro_Insumo[cant_ent],Tbl_Registro_Insumo[proveedor],$C$8,Tbl_Registro_Insumo[descripcion_insumo],$C15,Tbl_Registro_Insumo[id_solicitud],Detalle_Mes!$C$9,Tbl_Registro_Insumo[Fecha_Corte],"&lt;="&amp;AD$12)-SUMIFS(Tbl_Registro_Insumo[cant_dev],Tbl_Registro_Insumo[proveedor],$C$8,Tbl_Registro_Insumo[descripcion_insumo],$C15,Tbl_Registro_Insumo[id_solicitud],$C$9,Tbl_Registro_Insumo[Fecha_Corte],"&lt;="&amp;AD$12))</f>
        <v/>
      </c>
      <c r="AE15" s="2" t="str">
        <f>IF(OR($C15="",AE$12=""),"",SUMIFS(Tbl_Registro_Insumo[cant_ent],Tbl_Registro_Insumo[proveedor],$C$8,Tbl_Registro_Insumo[descripcion_insumo],$C15,Tbl_Registro_Insumo[id_solicitud],Detalle_Mes!$C$9,Tbl_Registro_Insumo[Fecha_Corte],"&lt;="&amp;AE$12)-SUMIFS(Tbl_Registro_Insumo[cant_dev],Tbl_Registro_Insumo[proveedor],$C$8,Tbl_Registro_Insumo[descripcion_insumo],$C15,Tbl_Registro_Insumo[id_solicitud],$C$9,Tbl_Registro_Insumo[Fecha_Corte],"&lt;="&amp;AE$12))</f>
        <v/>
      </c>
      <c r="AF15" s="2" t="str">
        <f>IF(OR($C15="",AF$12=""),"",SUMIFS(Tbl_Registro_Insumo[cant_ent],Tbl_Registro_Insumo[proveedor],$C$8,Tbl_Registro_Insumo[descripcion_insumo],$C15,Tbl_Registro_Insumo[id_solicitud],Detalle_Mes!$C$9,Tbl_Registro_Insumo[Fecha_Corte],"&lt;="&amp;AF$12)-SUMIFS(Tbl_Registro_Insumo[cant_dev],Tbl_Registro_Insumo[proveedor],$C$8,Tbl_Registro_Insumo[descripcion_insumo],$C15,Tbl_Registro_Insumo[id_solicitud],$C$9,Tbl_Registro_Insumo[Fecha_Corte],"&lt;="&amp;AF$12))</f>
        <v/>
      </c>
      <c r="AG15" s="2" t="str">
        <f>IF(OR($C15="",AG$12=""),"",SUMIFS(Tbl_Registro_Insumo[cant_ent],Tbl_Registro_Insumo[proveedor],$C$8,Tbl_Registro_Insumo[descripcion_insumo],$C15,Tbl_Registro_Insumo[id_solicitud],Detalle_Mes!$C$9,Tbl_Registro_Insumo[Fecha_Corte],"&lt;="&amp;AG$12)-SUMIFS(Tbl_Registro_Insumo[cant_dev],Tbl_Registro_Insumo[proveedor],$C$8,Tbl_Registro_Insumo[descripcion_insumo],$C15,Tbl_Registro_Insumo[id_solicitud],$C$9,Tbl_Registro_Insumo[Fecha_Corte],"&lt;="&amp;AG$12))</f>
        <v/>
      </c>
      <c r="AH15" s="2" t="str">
        <f>IF(OR($C15="",AH$12=""),"",SUMIFS(Tbl_Registro_Insumo[cant_ent],Tbl_Registro_Insumo[proveedor],$C$8,Tbl_Registro_Insumo[descripcion_insumo],$C15,Tbl_Registro_Insumo[id_solicitud],Detalle_Mes!$C$9,Tbl_Registro_Insumo[Fecha_Corte],"&lt;="&amp;AH$12)-SUMIFS(Tbl_Registro_Insumo[cant_dev],Tbl_Registro_Insumo[proveedor],$C$8,Tbl_Registro_Insumo[descripcion_insumo],$C15,Tbl_Registro_Insumo[id_solicitud],$C$9,Tbl_Registro_Insumo[Fecha_Corte],"&lt;="&amp;AH$12))</f>
        <v/>
      </c>
      <c r="AI15" s="2" t="str">
        <f>IF(OR($C15="",AI$12=""),"",SUMIFS(Tbl_Registro_Insumo[cant_ent],Tbl_Registro_Insumo[proveedor],$C$8,Tbl_Registro_Insumo[descripcion_insumo],$C15,Tbl_Registro_Insumo[id_solicitud],Detalle_Mes!$C$9,Tbl_Registro_Insumo[Fecha_Corte],"&lt;="&amp;AI$12)-SUMIFS(Tbl_Registro_Insumo[cant_dev],Tbl_Registro_Insumo[proveedor],$C$8,Tbl_Registro_Insumo[descripcion_insumo],$C15,Tbl_Registro_Insumo[id_solicitud],$C$9,Tbl_Registro_Insumo[Fecha_Corte],"&lt;="&amp;AI$12))</f>
        <v/>
      </c>
      <c r="AJ15" s="2" t="str">
        <f>IF(OR($C15="",AJ$12=""),"",SUMIFS(Tbl_Registro_Insumo[cant_ent],Tbl_Registro_Insumo[proveedor],$C$8,Tbl_Registro_Insumo[descripcion_insumo],$C15,Tbl_Registro_Insumo[id_solicitud],Detalle_Mes!$C$9,Tbl_Registro_Insumo[Fecha_Corte],"&lt;="&amp;AJ$12)-SUMIFS(Tbl_Registro_Insumo[cant_dev],Tbl_Registro_Insumo[proveedor],$C$8,Tbl_Registro_Insumo[descripcion_insumo],$C15,Tbl_Registro_Insumo[id_solicitud],$C$9,Tbl_Registro_Insumo[Fecha_Corte],"&lt;="&amp;AJ$12))</f>
        <v/>
      </c>
      <c r="AK15" s="2" t="str">
        <f>IF(OR($C15="",AK$12=""),"",SUMIFS(Tbl_Registro_Insumo[cant_ent],Tbl_Registro_Insumo[proveedor],$C$8,Tbl_Registro_Insumo[descripcion_insumo],$C15,Tbl_Registro_Insumo[id_solicitud],Detalle_Mes!$C$9,Tbl_Registro_Insumo[Fecha_Corte],"&lt;="&amp;AK$12)-SUMIFS(Tbl_Registro_Insumo[cant_dev],Tbl_Registro_Insumo[proveedor],$C$8,Tbl_Registro_Insumo[descripcion_insumo],$C15,Tbl_Registro_Insumo[id_solicitud],$C$9,Tbl_Registro_Insumo[Fecha_Corte],"&lt;="&amp;AK$12))</f>
        <v/>
      </c>
      <c r="AL15" s="2" t="str">
        <f>IF(OR($C15="",AL$12=""),"",SUMIFS(Tbl_Registro_Insumo[cant_ent],Tbl_Registro_Insumo[proveedor],$C$8,Tbl_Registro_Insumo[descripcion_insumo],$C15,Tbl_Registro_Insumo[id_solicitud],Detalle_Mes!$C$9,Tbl_Registro_Insumo[Fecha_Corte],"&lt;="&amp;AL$12)-SUMIFS(Tbl_Registro_Insumo[cant_dev],Tbl_Registro_Insumo[proveedor],$C$8,Tbl_Registro_Insumo[descripcion_insumo],$C15,Tbl_Registro_Insumo[id_solicitud],$C$9,Tbl_Registro_Insumo[Fecha_Corte],"&lt;="&amp;AL$12))</f>
        <v/>
      </c>
      <c r="AM15" s="2" t="str">
        <f>IF(OR($C15="",AM$12=""),"",SUMIFS(Tbl_Registro_Insumo[cant_ent],Tbl_Registro_Insumo[proveedor],$C$8,Tbl_Registro_Insumo[descripcion_insumo],$C15,Tbl_Registro_Insumo[id_solicitud],Detalle_Mes!$C$9,Tbl_Registro_Insumo[Fecha_Corte],"&lt;="&amp;AM$12)-SUMIFS(Tbl_Registro_Insumo[cant_dev],Tbl_Registro_Insumo[proveedor],$C$8,Tbl_Registro_Insumo[descripcion_insumo],$C15,Tbl_Registro_Insumo[id_solicitud],$C$9,Tbl_Registro_Insumo[Fecha_Corte],"&lt;="&amp;AM$12))</f>
        <v/>
      </c>
      <c r="AN15" s="2" t="str">
        <f>IF(OR($C15="",AN$12=""),"",SUMIFS(Tbl_Registro_Insumo[cant_ent],Tbl_Registro_Insumo[proveedor],$C$8,Tbl_Registro_Insumo[descripcion_insumo],$C15,Tbl_Registro_Insumo[id_solicitud],Detalle_Mes!$C$9,Tbl_Registro_Insumo[Fecha_Corte],"&lt;="&amp;AN$12)-SUMIFS(Tbl_Registro_Insumo[cant_dev],Tbl_Registro_Insumo[proveedor],$C$8,Tbl_Registro_Insumo[descripcion_insumo],$C15,Tbl_Registro_Insumo[id_solicitud],$C$9,Tbl_Registro_Insumo[Fecha_Corte],"&lt;="&amp;AN$12))</f>
        <v/>
      </c>
      <c r="AO15" s="2" t="str">
        <f>IF(OR($C15="",AO$12=""),"",SUMIFS(Tbl_Registro_Insumo[cant_ent],Tbl_Registro_Insumo[proveedor],$C$8,Tbl_Registro_Insumo[descripcion_insumo],$C15,Tbl_Registro_Insumo[id_solicitud],Detalle_Mes!$C$9,Tbl_Registro_Insumo[Fecha_Corte],"&lt;="&amp;AO$12)-SUMIFS(Tbl_Registro_Insumo[cant_dev],Tbl_Registro_Insumo[proveedor],$C$8,Tbl_Registro_Insumo[descripcion_insumo],$C15,Tbl_Registro_Insumo[id_solicitud],$C$9,Tbl_Registro_Insumo[Fecha_Corte],"&lt;="&amp;AO$12))</f>
        <v/>
      </c>
      <c r="AP15" s="2" t="str">
        <f>IF(OR($C15="",AP$12=""),"",SUMIFS(Tbl_Registro_Insumo[cant_ent],Tbl_Registro_Insumo[proveedor],$C$8,Tbl_Registro_Insumo[descripcion_insumo],$C15,Tbl_Registro_Insumo[id_solicitud],Detalle_Mes!$C$9,Tbl_Registro_Insumo[Fecha_Corte],"&lt;="&amp;AP$12)-SUMIFS(Tbl_Registro_Insumo[cant_dev],Tbl_Registro_Insumo[proveedor],$C$8,Tbl_Registro_Insumo[descripcion_insumo],$C15,Tbl_Registro_Insumo[id_solicitud],$C$9,Tbl_Registro_Insumo[Fecha_Corte],"&lt;="&amp;AP$12))</f>
        <v/>
      </c>
      <c r="AQ15" s="2" t="str">
        <f>IF(OR($C15="",AQ$12=""),"",SUMIFS(Tbl_Registro_Insumo[cant_ent],Tbl_Registro_Insumo[proveedor],$C$8,Tbl_Registro_Insumo[descripcion_insumo],$C15,Tbl_Registro_Insumo[id_solicitud],Detalle_Mes!$C$9,Tbl_Registro_Insumo[Fecha_Corte],"&lt;="&amp;AQ$12)-SUMIFS(Tbl_Registro_Insumo[cant_dev],Tbl_Registro_Insumo[proveedor],$C$8,Tbl_Registro_Insumo[descripcion_insumo],$C15,Tbl_Registro_Insumo[id_solicitud],$C$9,Tbl_Registro_Insumo[Fecha_Corte],"&lt;="&amp;AQ$12))</f>
        <v/>
      </c>
      <c r="AR15" s="2" t="str">
        <f>IF(OR($C15="",AR$12=""),"",SUMIFS(Tbl_Registro_Insumo[cant_ent],Tbl_Registro_Insumo[proveedor],$C$8,Tbl_Registro_Insumo[descripcion_insumo],$C15,Tbl_Registro_Insumo[id_solicitud],Detalle_Mes!$C$9,Tbl_Registro_Insumo[Fecha_Corte],"&lt;="&amp;AR$12)-SUMIFS(Tbl_Registro_Insumo[cant_dev],Tbl_Registro_Insumo[proveedor],$C$8,Tbl_Registro_Insumo[descripcion_insumo],$C15,Tbl_Registro_Insumo[id_solicitud],$C$9,Tbl_Registro_Insumo[Fecha_Corte],"&lt;="&amp;AR$12))</f>
        <v/>
      </c>
      <c r="AS15" s="2" t="str">
        <f>IF(OR($C15="",AS$12=""),"",SUMIFS(Tbl_Registro_Insumo[cant_ent],Tbl_Registro_Insumo[proveedor],$C$8,Tbl_Registro_Insumo[descripcion_insumo],$C15,Tbl_Registro_Insumo[id_solicitud],Detalle_Mes!$C$9,Tbl_Registro_Insumo[Fecha_Corte],"&lt;="&amp;AS$12)-SUMIFS(Tbl_Registro_Insumo[cant_dev],Tbl_Registro_Insumo[proveedor],$C$8,Tbl_Registro_Insumo[descripcion_insumo],$C15,Tbl_Registro_Insumo[id_solicitud],$C$9,Tbl_Registro_Insumo[Fecha_Corte],"&lt;="&amp;AS$12))</f>
        <v/>
      </c>
      <c r="AT15" s="2" t="str">
        <f>IF(OR($C15="",AT$12=""),"",SUMIFS(Tbl_Registro_Insumo[cant_ent],Tbl_Registro_Insumo[proveedor],$C$8,Tbl_Registro_Insumo[descripcion_insumo],$C15,Tbl_Registro_Insumo[id_solicitud],Detalle_Mes!$C$9,Tbl_Registro_Insumo[Fecha_Corte],"&lt;="&amp;AT$12)-SUMIFS(Tbl_Registro_Insumo[cant_dev],Tbl_Registro_Insumo[proveedor],$C$8,Tbl_Registro_Insumo[descripcion_insumo],$C15,Tbl_Registro_Insumo[id_solicitud],$C$9,Tbl_Registro_Insumo[Fecha_Corte],"&lt;="&amp;AT$12))</f>
        <v/>
      </c>
      <c r="AU15" s="2" t="str">
        <f>IF(OR($C15="",AU$12=""),"",SUMIFS(Tbl_Registro_Insumo[cant_ent],Tbl_Registro_Insumo[proveedor],$C$8,Tbl_Registro_Insumo[descripcion_insumo],$C15,Tbl_Registro_Insumo[id_solicitud],Detalle_Mes!$C$9,Tbl_Registro_Insumo[Fecha_Corte],"&lt;="&amp;AU$12)-SUMIFS(Tbl_Registro_Insumo[cant_dev],Tbl_Registro_Insumo[proveedor],$C$8,Tbl_Registro_Insumo[descripcion_insumo],$C15,Tbl_Registro_Insumo[id_solicitud],$C$9,Tbl_Registro_Insumo[Fecha_Corte],"&lt;="&amp;AU$12))</f>
        <v/>
      </c>
      <c r="AV15" s="2" t="str">
        <f>IF(OR($C15="",AV$12=""),"",SUMIFS(Tbl_Registro_Insumo[cant_ent],Tbl_Registro_Insumo[proveedor],$C$8,Tbl_Registro_Insumo[descripcion_insumo],$C15,Tbl_Registro_Insumo[id_solicitud],Detalle_Mes!$C$9,Tbl_Registro_Insumo[Fecha_Corte],"&lt;="&amp;AV$12)-SUMIFS(Tbl_Registro_Insumo[cant_dev],Tbl_Registro_Insumo[proveedor],$C$8,Tbl_Registro_Insumo[descripcion_insumo],$C15,Tbl_Registro_Insumo[id_solicitud],$C$9,Tbl_Registro_Insumo[Fecha_Corte],"&lt;="&amp;AV$12))</f>
        <v/>
      </c>
      <c r="AW15" s="2" t="str">
        <f>IF(OR($C15="",AW$12=""),"",SUMIFS(Tbl_Registro_Insumo[cant_ent],Tbl_Registro_Insumo[proveedor],$C$8,Tbl_Registro_Insumo[descripcion_insumo],$C15,Tbl_Registro_Insumo[id_solicitud],Detalle_Mes!$C$9,Tbl_Registro_Insumo[Fecha_Corte],"&lt;="&amp;AW$12)-SUMIFS(Tbl_Registro_Insumo[cant_dev],Tbl_Registro_Insumo[proveedor],$C$8,Tbl_Registro_Insumo[descripcion_insumo],$C15,Tbl_Registro_Insumo[id_solicitud],$C$9,Tbl_Registro_Insumo[Fecha_Corte],"&lt;="&amp;AW$12))</f>
        <v/>
      </c>
      <c r="AX15" s="2" t="str">
        <f>IF(OR($C15="",AX$12=""),"",SUMIFS(Tbl_Registro_Insumo[cant_ent],Tbl_Registro_Insumo[proveedor],$C$8,Tbl_Registro_Insumo[descripcion_insumo],$C15,Tbl_Registro_Insumo[id_solicitud],Detalle_Mes!$C$9,Tbl_Registro_Insumo[Fecha_Corte],"&lt;="&amp;AX$12)-SUMIFS(Tbl_Registro_Insumo[cant_dev],Tbl_Registro_Insumo[proveedor],$C$8,Tbl_Registro_Insumo[descripcion_insumo],$C15,Tbl_Registro_Insumo[id_solicitud],$C$9,Tbl_Registro_Insumo[Fecha_Corte],"&lt;="&amp;AX$12))</f>
        <v/>
      </c>
      <c r="AY15" s="2" t="str">
        <f>IF(OR($C15="",AY$12=""),"",SUMIFS(Tbl_Registro_Insumo[cant_ent],Tbl_Registro_Insumo[proveedor],$C$8,Tbl_Registro_Insumo[descripcion_insumo],$C15,Tbl_Registro_Insumo[id_solicitud],Detalle_Mes!$C$9,Tbl_Registro_Insumo[Fecha_Corte],"&lt;="&amp;AY$12)-SUMIFS(Tbl_Registro_Insumo[cant_dev],Tbl_Registro_Insumo[proveedor],$C$8,Tbl_Registro_Insumo[descripcion_insumo],$C15,Tbl_Registro_Insumo[id_solicitud],$C$9,Tbl_Registro_Insumo[Fecha_Corte],"&lt;="&amp;AY$12))</f>
        <v/>
      </c>
      <c r="AZ15" s="2" t="str">
        <f>IF(OR($C15="",AZ$12=""),"",SUMIFS(Tbl_Registro_Insumo[cant_ent],Tbl_Registro_Insumo[proveedor],$C$8,Tbl_Registro_Insumo[descripcion_insumo],$C15,Tbl_Registro_Insumo[id_solicitud],Detalle_Mes!$C$9,Tbl_Registro_Insumo[Fecha_Corte],"&lt;="&amp;AZ$12)-SUMIFS(Tbl_Registro_Insumo[cant_dev],Tbl_Registro_Insumo[proveedor],$C$8,Tbl_Registro_Insumo[descripcion_insumo],$C15,Tbl_Registro_Insumo[id_solicitud],$C$9,Tbl_Registro_Insumo[Fecha_Corte],"&lt;="&amp;AZ$12))</f>
        <v/>
      </c>
      <c r="BA15" s="2" t="str">
        <f>IF(OR($C15="",BA$12=""),"",SUMIFS(Tbl_Registro_Insumo[cant_ent],Tbl_Registro_Insumo[proveedor],$C$8,Tbl_Registro_Insumo[descripcion_insumo],$C15,Tbl_Registro_Insumo[id_solicitud],Detalle_Mes!$C$9,Tbl_Registro_Insumo[Fecha_Corte],"&lt;="&amp;BA$12)-SUMIFS(Tbl_Registro_Insumo[cant_dev],Tbl_Registro_Insumo[proveedor],$C$8,Tbl_Registro_Insumo[descripcion_insumo],$C15,Tbl_Registro_Insumo[id_solicitud],$C$9,Tbl_Registro_Insumo[Fecha_Corte],"&lt;="&amp;BA$12))</f>
        <v/>
      </c>
      <c r="BB15" s="2" t="str">
        <f>IF(OR($C15="",BB$12=""),"",SUMIFS(Tbl_Registro_Insumo[cant_ent],Tbl_Registro_Insumo[proveedor],$C$8,Tbl_Registro_Insumo[descripcion_insumo],$C15,Tbl_Registro_Insumo[id_solicitud],Detalle_Mes!$C$9,Tbl_Registro_Insumo[Fecha_Corte],"&lt;="&amp;BB$12)-SUMIFS(Tbl_Registro_Insumo[cant_dev],Tbl_Registro_Insumo[proveedor],$C$8,Tbl_Registro_Insumo[descripcion_insumo],$C15,Tbl_Registro_Insumo[id_solicitud],$C$9,Tbl_Registro_Insumo[Fecha_Corte],"&lt;="&amp;BB$12))</f>
        <v/>
      </c>
      <c r="BC15" s="2" t="str">
        <f>IF(OR($C15="",BC$12=""),"",SUMIFS(Tbl_Registro_Insumo[cant_ent],Tbl_Registro_Insumo[proveedor],$C$8,Tbl_Registro_Insumo[descripcion_insumo],$C15,Tbl_Registro_Insumo[id_solicitud],Detalle_Mes!$C$9,Tbl_Registro_Insumo[Fecha_Corte],"&lt;="&amp;BC$12)-SUMIFS(Tbl_Registro_Insumo[cant_dev],Tbl_Registro_Insumo[proveedor],$C$8,Tbl_Registro_Insumo[descripcion_insumo],$C15,Tbl_Registro_Insumo[id_solicitud],$C$9,Tbl_Registro_Insumo[Fecha_Corte],"&lt;="&amp;BC$12))</f>
        <v/>
      </c>
      <c r="BD15" s="2" t="str">
        <f>IF(OR($C15="",BD$12=""),"",SUMIFS(Tbl_Registro_Insumo[cant_ent],Tbl_Registro_Insumo[proveedor],$C$8,Tbl_Registro_Insumo[descripcion_insumo],$C15,Tbl_Registro_Insumo[id_solicitud],Detalle_Mes!$C$9,Tbl_Registro_Insumo[Fecha_Corte],"&lt;="&amp;BD$12)-SUMIFS(Tbl_Registro_Insumo[cant_dev],Tbl_Registro_Insumo[proveedor],$C$8,Tbl_Registro_Insumo[descripcion_insumo],$C15,Tbl_Registro_Insumo[id_solicitud],$C$9,Tbl_Registro_Insumo[Fecha_Corte],"&lt;="&amp;BD$12))</f>
        <v/>
      </c>
      <c r="BE15" s="2" t="str">
        <f>IF(OR($C15="",BE$12=""),"",SUMIFS(Tbl_Registro_Insumo[cant_ent],Tbl_Registro_Insumo[proveedor],$C$8,Tbl_Registro_Insumo[descripcion_insumo],$C15,Tbl_Registro_Insumo[id_solicitud],Detalle_Mes!$C$9,Tbl_Registro_Insumo[Fecha_Corte],"&lt;="&amp;BE$12)-SUMIFS(Tbl_Registro_Insumo[cant_dev],Tbl_Registro_Insumo[proveedor],$C$8,Tbl_Registro_Insumo[descripcion_insumo],$C15,Tbl_Registro_Insumo[id_solicitud],$C$9,Tbl_Registro_Insumo[Fecha_Corte],"&lt;="&amp;BE$12))</f>
        <v/>
      </c>
      <c r="BF15" s="2" t="str">
        <f>IF(OR($C15="",BF$12=""),"",SUMIFS(Tbl_Registro_Insumo[cant_ent],Tbl_Registro_Insumo[proveedor],$C$8,Tbl_Registro_Insumo[descripcion_insumo],$C15,Tbl_Registro_Insumo[id_solicitud],Detalle_Mes!$C$9,Tbl_Registro_Insumo[Fecha_Corte],"&lt;="&amp;BF$12)-SUMIFS(Tbl_Registro_Insumo[cant_dev],Tbl_Registro_Insumo[proveedor],$C$8,Tbl_Registro_Insumo[descripcion_insumo],$C15,Tbl_Registro_Insumo[id_solicitud],$C$9,Tbl_Registro_Insumo[Fecha_Corte],"&lt;="&amp;BF$12))</f>
        <v/>
      </c>
      <c r="BG15" s="2" t="str">
        <f>IF(OR($C15="",BG$12=""),"",SUMIFS(Tbl_Registro_Insumo[cant_ent],Tbl_Registro_Insumo[proveedor],$C$8,Tbl_Registro_Insumo[descripcion_insumo],$C15,Tbl_Registro_Insumo[id_solicitud],Detalle_Mes!$C$9,Tbl_Registro_Insumo[Fecha_Corte],"&lt;="&amp;BG$12)-SUMIFS(Tbl_Registro_Insumo[cant_dev],Tbl_Registro_Insumo[proveedor],$C$8,Tbl_Registro_Insumo[descripcion_insumo],$C15,Tbl_Registro_Insumo[id_solicitud],$C$9,Tbl_Registro_Insumo[Fecha_Corte],"&lt;="&amp;BG$12))</f>
        <v/>
      </c>
      <c r="BH15" s="2" t="str">
        <f>IF(OR($C15="",BH$12=""),"",SUMIFS(Tbl_Registro_Insumo[cant_ent],Tbl_Registro_Insumo[proveedor],$C$8,Tbl_Registro_Insumo[descripcion_insumo],$C15,Tbl_Registro_Insumo[id_solicitud],Detalle_Mes!$C$9,Tbl_Registro_Insumo[Fecha_Corte],"&lt;="&amp;BH$12)-SUMIFS(Tbl_Registro_Insumo[cant_dev],Tbl_Registro_Insumo[proveedor],$C$8,Tbl_Registro_Insumo[descripcion_insumo],$C15,Tbl_Registro_Insumo[id_solicitud],$C$9,Tbl_Registro_Insumo[Fecha_Corte],"&lt;="&amp;BH$12))</f>
        <v/>
      </c>
      <c r="BI15" s="2" t="str">
        <f>IF(OR($C15="",BI$12=""),"",SUMIFS(Tbl_Registro_Insumo[cant_ent],Tbl_Registro_Insumo[proveedor],$C$8,Tbl_Registro_Insumo[descripcion_insumo],$C15,Tbl_Registro_Insumo[id_solicitud],Detalle_Mes!$C$9,Tbl_Registro_Insumo[Fecha_Corte],"&lt;="&amp;BI$12)-SUMIFS(Tbl_Registro_Insumo[cant_dev],Tbl_Registro_Insumo[proveedor],$C$8,Tbl_Registro_Insumo[descripcion_insumo],$C15,Tbl_Registro_Insumo[id_solicitud],$C$9,Tbl_Registro_Insumo[Fecha_Corte],"&lt;="&amp;BI$12))</f>
        <v/>
      </c>
      <c r="BJ15" s="2" t="str">
        <f>IF(OR($C15="",BJ$12=""),"",SUMIFS(Tbl_Registro_Insumo[cant_ent],Tbl_Registro_Insumo[proveedor],$C$8,Tbl_Registro_Insumo[descripcion_insumo],$C15,Tbl_Registro_Insumo[id_solicitud],Detalle_Mes!$C$9,Tbl_Registro_Insumo[Fecha_Corte],"&lt;="&amp;BJ$12)-SUMIFS(Tbl_Registro_Insumo[cant_dev],Tbl_Registro_Insumo[proveedor],$C$8,Tbl_Registro_Insumo[descripcion_insumo],$C15,Tbl_Registro_Insumo[id_solicitud],$C$9,Tbl_Registro_Insumo[Fecha_Corte],"&lt;="&amp;BJ$12))</f>
        <v/>
      </c>
      <c r="BK15" s="2" t="str">
        <f>IF(OR($C15="",BK$12=""),"",SUMIFS(Tbl_Registro_Insumo[cant_ent],Tbl_Registro_Insumo[proveedor],$C$8,Tbl_Registro_Insumo[descripcion_insumo],$C15,Tbl_Registro_Insumo[id_solicitud],Detalle_Mes!$C$9,Tbl_Registro_Insumo[Fecha_Corte],"&lt;="&amp;BK$12)-SUMIFS(Tbl_Registro_Insumo[cant_dev],Tbl_Registro_Insumo[proveedor],$C$8,Tbl_Registro_Insumo[descripcion_insumo],$C15,Tbl_Registro_Insumo[id_solicitud],$C$9,Tbl_Registro_Insumo[Fecha_Corte],"&lt;="&amp;BK$12))</f>
        <v/>
      </c>
      <c r="BL15" s="2" t="str">
        <f>IF(OR($C15="",BL$12=""),"",SUMIFS(Tbl_Registro_Insumo[cant_ent],Tbl_Registro_Insumo[proveedor],$C$8,Tbl_Registro_Insumo[descripcion_insumo],$C15,Tbl_Registro_Insumo[id_solicitud],Detalle_Mes!$C$9,Tbl_Registro_Insumo[Fecha_Corte],"&lt;="&amp;BL$12)-SUMIFS(Tbl_Registro_Insumo[cant_dev],Tbl_Registro_Insumo[proveedor],$C$8,Tbl_Registro_Insumo[descripcion_insumo],$C15,Tbl_Registro_Insumo[id_solicitud],$C$9,Tbl_Registro_Insumo[Fecha_Corte],"&lt;="&amp;BL$12))</f>
        <v/>
      </c>
      <c r="BM15" s="2" t="str">
        <f>IF(OR($C15="",BM$12=""),"",SUMIFS(Tbl_Registro_Insumo[cant_ent],Tbl_Registro_Insumo[proveedor],$C$8,Tbl_Registro_Insumo[descripcion_insumo],$C15,Tbl_Registro_Insumo[id_solicitud],Detalle_Mes!$C$9,Tbl_Registro_Insumo[Fecha_Corte],"&lt;="&amp;BM$12)-SUMIFS(Tbl_Registro_Insumo[cant_dev],Tbl_Registro_Insumo[proveedor],$C$8,Tbl_Registro_Insumo[descripcion_insumo],$C15,Tbl_Registro_Insumo[id_solicitud],$C$9,Tbl_Registro_Insumo[Fecha_Corte],"&lt;="&amp;BM$12))</f>
        <v/>
      </c>
      <c r="BN15" s="2" t="str">
        <f>IF(OR($C15="",BN$12=""),"",SUMIFS(Tbl_Registro_Insumo[cant_ent],Tbl_Registro_Insumo[proveedor],$C$8,Tbl_Registro_Insumo[descripcion_insumo],$C15,Tbl_Registro_Insumo[id_solicitud],Detalle_Mes!$C$9,Tbl_Registro_Insumo[Fecha_Corte],"&lt;="&amp;BN$12)-SUMIFS(Tbl_Registro_Insumo[cant_dev],Tbl_Registro_Insumo[proveedor],$C$8,Tbl_Registro_Insumo[descripcion_insumo],$C15,Tbl_Registro_Insumo[id_solicitud],$C$9,Tbl_Registro_Insumo[Fecha_Corte],"&lt;="&amp;BN$12))</f>
        <v/>
      </c>
      <c r="BO15" s="2" t="str">
        <f>IF(OR($C15="",BO$12=""),"",SUMIFS(Tbl_Registro_Insumo[cant_ent],Tbl_Registro_Insumo[proveedor],$C$8,Tbl_Registro_Insumo[descripcion_insumo],$C15,Tbl_Registro_Insumo[id_solicitud],Detalle_Mes!$C$9,Tbl_Registro_Insumo[Fecha_Corte],"&lt;="&amp;BO$12)-SUMIFS(Tbl_Registro_Insumo[cant_dev],Tbl_Registro_Insumo[proveedor],$C$8,Tbl_Registro_Insumo[descripcion_insumo],$C15,Tbl_Registro_Insumo[id_solicitud],$C$9,Tbl_Registro_Insumo[Fecha_Corte],"&lt;="&amp;BO$12))</f>
        <v/>
      </c>
      <c r="BP15" s="2" t="str">
        <f>IF(OR($C15="",BP$12=""),"",SUMIFS(Tbl_Registro_Insumo[cant_ent],Tbl_Registro_Insumo[proveedor],$C$8,Tbl_Registro_Insumo[descripcion_insumo],$C15,Tbl_Registro_Insumo[id_solicitud],Detalle_Mes!$C$9,Tbl_Registro_Insumo[Fecha_Corte],"&lt;="&amp;BP$12)-SUMIFS(Tbl_Registro_Insumo[cant_dev],Tbl_Registro_Insumo[proveedor],$C$8,Tbl_Registro_Insumo[descripcion_insumo],$C15,Tbl_Registro_Insumo[id_solicitud],$C$9,Tbl_Registro_Insumo[Fecha_Corte],"&lt;="&amp;BP$12))</f>
        <v/>
      </c>
      <c r="BQ15" s="2" t="str">
        <f>IF(OR($C15="",BQ$12=""),"",SUMIFS(Tbl_Registro_Insumo[cant_ent],Tbl_Registro_Insumo[proveedor],$C$8,Tbl_Registro_Insumo[descripcion_insumo],$C15,Tbl_Registro_Insumo[id_solicitud],Detalle_Mes!$C$9,Tbl_Registro_Insumo[Fecha_Corte],"&lt;="&amp;BQ$12)-SUMIFS(Tbl_Registro_Insumo[cant_dev],Tbl_Registro_Insumo[proveedor],$C$8,Tbl_Registro_Insumo[descripcion_insumo],$C15,Tbl_Registro_Insumo[id_solicitud],$C$9,Tbl_Registro_Insumo[Fecha_Corte],"&lt;="&amp;BQ$12))</f>
        <v/>
      </c>
      <c r="BR15" s="2" t="str">
        <f>IF(OR($C15="",BR$12=""),"",SUMIFS(Tbl_Registro_Insumo[cant_ent],Tbl_Registro_Insumo[proveedor],$C$8,Tbl_Registro_Insumo[descripcion_insumo],$C15,Tbl_Registro_Insumo[id_solicitud],Detalle_Mes!$C$9,Tbl_Registro_Insumo[Fecha_Corte],"&lt;="&amp;BR$12)-SUMIFS(Tbl_Registro_Insumo[cant_dev],Tbl_Registro_Insumo[proveedor],$C$8,Tbl_Registro_Insumo[descripcion_insumo],$C15,Tbl_Registro_Insumo[id_solicitud],$C$9,Tbl_Registro_Insumo[Fecha_Corte],"&lt;="&amp;BR$12))</f>
        <v/>
      </c>
      <c r="BS15" s="2" t="str">
        <f>IF(OR($C15="",BS$12=""),"",SUMIFS(Tbl_Registro_Insumo[cant_ent],Tbl_Registro_Insumo[proveedor],$C$8,Tbl_Registro_Insumo[descripcion_insumo],$C15,Tbl_Registro_Insumo[id_solicitud],Detalle_Mes!$C$9,Tbl_Registro_Insumo[Fecha_Corte],"&lt;="&amp;BS$12)-SUMIFS(Tbl_Registro_Insumo[cant_dev],Tbl_Registro_Insumo[proveedor],$C$8,Tbl_Registro_Insumo[descripcion_insumo],$C15,Tbl_Registro_Insumo[id_solicitud],$C$9,Tbl_Registro_Insumo[Fecha_Corte],"&lt;="&amp;BS$12))</f>
        <v/>
      </c>
    </row>
    <row r="16" spans="2:73" s="7" customFormat="1" ht="19.2" customHeight="1" x14ac:dyDescent="0.3">
      <c r="B16" s="2"/>
      <c r="D16" s="20" t="str">
        <f>IF(C16="","",SUMIFS(Tbl_Registro_Insumo[cant_ent],Tbl_Registro_Insumo[proveedor],Detalle_Mes!$C$8,Tbl_Registro_Insumo[id_solicitud],Detalle_Mes!$C$9,Tbl_Registro_Insumo[descripcion_insumo],Detalle_Mes!C16,Tbl_Registro_Insumo[Fecha_Corte],"&lt;"&amp;Detalle_Mes!$F$8))</f>
        <v/>
      </c>
      <c r="E16" s="20" t="str">
        <f>IF(C16="","",SUMIFS(Tbl_Registro_Insumo[cant_dev],Tbl_Registro_Insumo[proveedor],Detalle_Mes!$C$8,Tbl_Registro_Insumo[id_solicitud],Detalle_Mes!$C$9,Tbl_Registro_Insumo[descripcion_insumo],Detalle_Mes!C16,Tbl_Registro_Insumo[Fecha_Corte],"&lt;"&amp;Detalle_Mes!$F$8))</f>
        <v/>
      </c>
      <c r="F16" s="20" t="str">
        <f t="shared" si="39"/>
        <v/>
      </c>
      <c r="H16" s="41" t="str">
        <f t="shared" si="38"/>
        <v/>
      </c>
      <c r="I16" s="2" t="str">
        <f>IF(OR($C16="",I$12=""),"",SUMIFS(Tbl_Registro_Insumo[cant_ent],Tbl_Registro_Insumo[proveedor],$C$8,Tbl_Registro_Insumo[descripcion_insumo],$C16,Tbl_Registro_Insumo[id_solicitud],Detalle_Mes!$C$9,Tbl_Registro_Insumo[Fecha_Corte],"&lt;"&amp;I$12)-SUMIFS(Tbl_Registro_Insumo[cant_dev],Tbl_Registro_Insumo[proveedor],$C$8,Tbl_Registro_Insumo[descripcion_insumo],$C16,Tbl_Registro_Insumo[id_solicitud],$C$9,Tbl_Registro_Insumo[Fecha_Corte],"&lt;="&amp;I$12))</f>
        <v/>
      </c>
      <c r="J16" s="2" t="str">
        <f>IF(OR($C16="",J$12=""),"",SUMIFS(Tbl_Registro_Insumo[cant_ent],Tbl_Registro_Insumo[proveedor],$C$8,Tbl_Registro_Insumo[descripcion_insumo],$C16,Tbl_Registro_Insumo[id_solicitud],Detalle_Mes!$C$9,Tbl_Registro_Insumo[Fecha_Corte],"&lt;="&amp;J$12)-SUMIFS(Tbl_Registro_Insumo[cant_dev],Tbl_Registro_Insumo[proveedor],$C$8,Tbl_Registro_Insumo[descripcion_insumo],$C16,Tbl_Registro_Insumo[id_solicitud],$C$9,Tbl_Registro_Insumo[Fecha_Corte],"&lt;="&amp;J$12))</f>
        <v/>
      </c>
      <c r="K16" s="2" t="str">
        <f>IF(OR($C16="",K$12=""),"",SUMIFS(Tbl_Registro_Insumo[cant_ent],Tbl_Registro_Insumo[proveedor],$C$8,Tbl_Registro_Insumo[descripcion_insumo],$C16,Tbl_Registro_Insumo[id_solicitud],Detalle_Mes!$C$9,Tbl_Registro_Insumo[Fecha_Corte],"&lt;="&amp;K$12)-SUMIFS(Tbl_Registro_Insumo[cant_dev],Tbl_Registro_Insumo[proveedor],$C$8,Tbl_Registro_Insumo[descripcion_insumo],$C16,Tbl_Registro_Insumo[id_solicitud],$C$9,Tbl_Registro_Insumo[Fecha_Corte],"&lt;="&amp;K$12))</f>
        <v/>
      </c>
      <c r="L16" s="2" t="str">
        <f>IF(OR($C16="",L$12=""),"",SUMIFS(Tbl_Registro_Insumo[cant_ent],Tbl_Registro_Insumo[proveedor],$C$8,Tbl_Registro_Insumo[descripcion_insumo],$C16,Tbl_Registro_Insumo[id_solicitud],Detalle_Mes!$C$9,Tbl_Registro_Insumo[Fecha_Corte],"&lt;="&amp;L$12)-SUMIFS(Tbl_Registro_Insumo[cant_dev],Tbl_Registro_Insumo[proveedor],$C$8,Tbl_Registro_Insumo[descripcion_insumo],$C16,Tbl_Registro_Insumo[id_solicitud],$C$9,Tbl_Registro_Insumo[Fecha_Corte],"&lt;="&amp;L$12))</f>
        <v/>
      </c>
      <c r="M16" s="2" t="str">
        <f>IF(OR($C16="",M$12=""),"",SUMIFS(Tbl_Registro_Insumo[cant_ent],Tbl_Registro_Insumo[proveedor],$C$8,Tbl_Registro_Insumo[descripcion_insumo],$C16,Tbl_Registro_Insumo[id_solicitud],Detalle_Mes!$C$9,Tbl_Registro_Insumo[Fecha_Corte],"&lt;="&amp;M$12)-SUMIFS(Tbl_Registro_Insumo[cant_dev],Tbl_Registro_Insumo[proveedor],$C$8,Tbl_Registro_Insumo[descripcion_insumo],$C16,Tbl_Registro_Insumo[id_solicitud],$C$9,Tbl_Registro_Insumo[Fecha_Corte],"&lt;="&amp;M$12))</f>
        <v/>
      </c>
      <c r="N16" s="2" t="str">
        <f>IF(OR($C16="",N$12=""),"",SUMIFS(Tbl_Registro_Insumo[cant_ent],Tbl_Registro_Insumo[proveedor],$C$8,Tbl_Registro_Insumo[descripcion_insumo],$C16,Tbl_Registro_Insumo[id_solicitud],Detalle_Mes!$C$9,Tbl_Registro_Insumo[Fecha_Corte],"&lt;="&amp;N$12)-SUMIFS(Tbl_Registro_Insumo[cant_dev],Tbl_Registro_Insumo[proveedor],$C$8,Tbl_Registro_Insumo[descripcion_insumo],$C16,Tbl_Registro_Insumo[id_solicitud],$C$9,Tbl_Registro_Insumo[Fecha_Corte],"&lt;="&amp;N$12))</f>
        <v/>
      </c>
      <c r="O16" s="2" t="str">
        <f>IF(OR($C16="",O$12=""),"",SUMIFS(Tbl_Registro_Insumo[cant_ent],Tbl_Registro_Insumo[proveedor],$C$8,Tbl_Registro_Insumo[descripcion_insumo],$C16,Tbl_Registro_Insumo[id_solicitud],Detalle_Mes!$C$9,Tbl_Registro_Insumo[Fecha_Corte],"&lt;="&amp;O$12)-SUMIFS(Tbl_Registro_Insumo[cant_dev],Tbl_Registro_Insumo[proveedor],$C$8,Tbl_Registro_Insumo[descripcion_insumo],$C16,Tbl_Registro_Insumo[id_solicitud],$C$9,Tbl_Registro_Insumo[Fecha_Corte],"&lt;="&amp;O$12))</f>
        <v/>
      </c>
      <c r="P16" s="2" t="str">
        <f>IF(OR($C16="",P$12=""),"",SUMIFS(Tbl_Registro_Insumo[cant_ent],Tbl_Registro_Insumo[proveedor],$C$8,Tbl_Registro_Insumo[descripcion_insumo],$C16,Tbl_Registro_Insumo[id_solicitud],Detalle_Mes!$C$9,Tbl_Registro_Insumo[Fecha_Corte],"&lt;="&amp;P$12)-SUMIFS(Tbl_Registro_Insumo[cant_dev],Tbl_Registro_Insumo[proveedor],$C$8,Tbl_Registro_Insumo[descripcion_insumo],$C16,Tbl_Registro_Insumo[id_solicitud],$C$9,Tbl_Registro_Insumo[Fecha_Corte],"&lt;="&amp;P$12))</f>
        <v/>
      </c>
      <c r="Q16" s="2" t="str">
        <f>IF(OR($C16="",Q$12=""),"",SUMIFS(Tbl_Registro_Insumo[cant_ent],Tbl_Registro_Insumo[proveedor],$C$8,Tbl_Registro_Insumo[descripcion_insumo],$C16,Tbl_Registro_Insumo[id_solicitud],Detalle_Mes!$C$9,Tbl_Registro_Insumo[Fecha_Corte],"&lt;="&amp;Q$12)-SUMIFS(Tbl_Registro_Insumo[cant_dev],Tbl_Registro_Insumo[proveedor],$C$8,Tbl_Registro_Insumo[descripcion_insumo],$C16,Tbl_Registro_Insumo[id_solicitud],$C$9,Tbl_Registro_Insumo[Fecha_Corte],"&lt;="&amp;Q$12))</f>
        <v/>
      </c>
      <c r="R16" s="2" t="str">
        <f>IF(OR($C16="",R$12=""),"",SUMIFS(Tbl_Registro_Insumo[cant_ent],Tbl_Registro_Insumo[proveedor],$C$8,Tbl_Registro_Insumo[descripcion_insumo],$C16,Tbl_Registro_Insumo[id_solicitud],Detalle_Mes!$C$9,Tbl_Registro_Insumo[Fecha_Corte],"&lt;="&amp;R$12)-SUMIFS(Tbl_Registro_Insumo[cant_dev],Tbl_Registro_Insumo[proveedor],$C$8,Tbl_Registro_Insumo[descripcion_insumo],$C16,Tbl_Registro_Insumo[id_solicitud],$C$9,Tbl_Registro_Insumo[Fecha_Corte],"&lt;="&amp;R$12))</f>
        <v/>
      </c>
      <c r="S16" s="2" t="str">
        <f>IF(OR($C16="",S$12=""),"",SUMIFS(Tbl_Registro_Insumo[cant_ent],Tbl_Registro_Insumo[proveedor],$C$8,Tbl_Registro_Insumo[descripcion_insumo],$C16,Tbl_Registro_Insumo[id_solicitud],Detalle_Mes!$C$9,Tbl_Registro_Insumo[Fecha_Corte],"&lt;="&amp;S$12)-SUMIFS(Tbl_Registro_Insumo[cant_dev],Tbl_Registro_Insumo[proveedor],$C$8,Tbl_Registro_Insumo[descripcion_insumo],$C16,Tbl_Registro_Insumo[id_solicitud],$C$9,Tbl_Registro_Insumo[Fecha_Corte],"&lt;="&amp;S$12))</f>
        <v/>
      </c>
      <c r="T16" s="2" t="str">
        <f>IF(OR($C16="",T$12=""),"",SUMIFS(Tbl_Registro_Insumo[cant_ent],Tbl_Registro_Insumo[proveedor],$C$8,Tbl_Registro_Insumo[descripcion_insumo],$C16,Tbl_Registro_Insumo[id_solicitud],Detalle_Mes!$C$9,Tbl_Registro_Insumo[Fecha_Corte],"&lt;="&amp;T$12)-SUMIFS(Tbl_Registro_Insumo[cant_dev],Tbl_Registro_Insumo[proveedor],$C$8,Tbl_Registro_Insumo[descripcion_insumo],$C16,Tbl_Registro_Insumo[id_solicitud],$C$9,Tbl_Registro_Insumo[Fecha_Corte],"&lt;="&amp;T$12))</f>
        <v/>
      </c>
      <c r="U16" s="2" t="str">
        <f>IF(OR($C16="",U$12=""),"",SUMIFS(Tbl_Registro_Insumo[cant_ent],Tbl_Registro_Insumo[proveedor],$C$8,Tbl_Registro_Insumo[descripcion_insumo],$C16,Tbl_Registro_Insumo[id_solicitud],Detalle_Mes!$C$9,Tbl_Registro_Insumo[Fecha_Corte],"&lt;="&amp;U$12)-SUMIFS(Tbl_Registro_Insumo[cant_dev],Tbl_Registro_Insumo[proveedor],$C$8,Tbl_Registro_Insumo[descripcion_insumo],$C16,Tbl_Registro_Insumo[id_solicitud],$C$9,Tbl_Registro_Insumo[Fecha_Corte],"&lt;="&amp;U$12))</f>
        <v/>
      </c>
      <c r="V16" s="2" t="str">
        <f>IF(OR($C16="",V$12=""),"",SUMIFS(Tbl_Registro_Insumo[cant_ent],Tbl_Registro_Insumo[proveedor],$C$8,Tbl_Registro_Insumo[descripcion_insumo],$C16,Tbl_Registro_Insumo[id_solicitud],Detalle_Mes!$C$9,Tbl_Registro_Insumo[Fecha_Corte],"&lt;="&amp;V$12)-SUMIFS(Tbl_Registro_Insumo[cant_dev],Tbl_Registro_Insumo[proveedor],$C$8,Tbl_Registro_Insumo[descripcion_insumo],$C16,Tbl_Registro_Insumo[id_solicitud],$C$9,Tbl_Registro_Insumo[Fecha_Corte],"&lt;="&amp;V$12))</f>
        <v/>
      </c>
      <c r="W16" s="2" t="str">
        <f>IF(OR($C16="",W$12=""),"",SUMIFS(Tbl_Registro_Insumo[cant_ent],Tbl_Registro_Insumo[proveedor],$C$8,Tbl_Registro_Insumo[descripcion_insumo],$C16,Tbl_Registro_Insumo[id_solicitud],Detalle_Mes!$C$9,Tbl_Registro_Insumo[Fecha_Corte],"&lt;="&amp;W$12)-SUMIFS(Tbl_Registro_Insumo[cant_dev],Tbl_Registro_Insumo[proveedor],$C$8,Tbl_Registro_Insumo[descripcion_insumo],$C16,Tbl_Registro_Insumo[id_solicitud],$C$9,Tbl_Registro_Insumo[Fecha_Corte],"&lt;="&amp;W$12))</f>
        <v/>
      </c>
      <c r="X16" s="2" t="str">
        <f>IF(OR($C16="",X$12=""),"",SUMIFS(Tbl_Registro_Insumo[cant_ent],Tbl_Registro_Insumo[proveedor],$C$8,Tbl_Registro_Insumo[descripcion_insumo],$C16,Tbl_Registro_Insumo[id_solicitud],Detalle_Mes!$C$9,Tbl_Registro_Insumo[Fecha_Corte],"&lt;="&amp;X$12)-SUMIFS(Tbl_Registro_Insumo[cant_dev],Tbl_Registro_Insumo[proveedor],$C$8,Tbl_Registro_Insumo[descripcion_insumo],$C16,Tbl_Registro_Insumo[id_solicitud],$C$9,Tbl_Registro_Insumo[Fecha_Corte],"&lt;="&amp;X$12))</f>
        <v/>
      </c>
      <c r="Y16" s="2" t="str">
        <f>IF(OR($C16="",Y$12=""),"",SUMIFS(Tbl_Registro_Insumo[cant_ent],Tbl_Registro_Insumo[proveedor],$C$8,Tbl_Registro_Insumo[descripcion_insumo],$C16,Tbl_Registro_Insumo[id_solicitud],Detalle_Mes!$C$9,Tbl_Registro_Insumo[Fecha_Corte],"&lt;="&amp;Y$12)-SUMIFS(Tbl_Registro_Insumo[cant_dev],Tbl_Registro_Insumo[proveedor],$C$8,Tbl_Registro_Insumo[descripcion_insumo],$C16,Tbl_Registro_Insumo[id_solicitud],$C$9,Tbl_Registro_Insumo[Fecha_Corte],"&lt;="&amp;Y$12))</f>
        <v/>
      </c>
      <c r="Z16" s="2" t="str">
        <f>IF(OR($C16="",Z$12=""),"",SUMIFS(Tbl_Registro_Insumo[cant_ent],Tbl_Registro_Insumo[proveedor],$C$8,Tbl_Registro_Insumo[descripcion_insumo],$C16,Tbl_Registro_Insumo[id_solicitud],Detalle_Mes!$C$9,Tbl_Registro_Insumo[Fecha_Corte],"&lt;="&amp;Z$12)-SUMIFS(Tbl_Registro_Insumo[cant_dev],Tbl_Registro_Insumo[proveedor],$C$8,Tbl_Registro_Insumo[descripcion_insumo],$C16,Tbl_Registro_Insumo[id_solicitud],$C$9,Tbl_Registro_Insumo[Fecha_Corte],"&lt;="&amp;Z$12))</f>
        <v/>
      </c>
      <c r="AA16" s="2" t="str">
        <f>IF(OR($C16="",AA$12=""),"",SUMIFS(Tbl_Registro_Insumo[cant_ent],Tbl_Registro_Insumo[proveedor],$C$8,Tbl_Registro_Insumo[descripcion_insumo],$C16,Tbl_Registro_Insumo[id_solicitud],Detalle_Mes!$C$9,Tbl_Registro_Insumo[Fecha_Corte],"&lt;="&amp;AA$12)-SUMIFS(Tbl_Registro_Insumo[cant_dev],Tbl_Registro_Insumo[proveedor],$C$8,Tbl_Registro_Insumo[descripcion_insumo],$C16,Tbl_Registro_Insumo[id_solicitud],$C$9,Tbl_Registro_Insumo[Fecha_Corte],"&lt;="&amp;AA$12))</f>
        <v/>
      </c>
      <c r="AB16" s="2" t="str">
        <f>IF(OR($C16="",AB$12=""),"",SUMIFS(Tbl_Registro_Insumo[cant_ent],Tbl_Registro_Insumo[proveedor],$C$8,Tbl_Registro_Insumo[descripcion_insumo],$C16,Tbl_Registro_Insumo[id_solicitud],Detalle_Mes!$C$9,Tbl_Registro_Insumo[Fecha_Corte],"&lt;="&amp;AB$12)-SUMIFS(Tbl_Registro_Insumo[cant_dev],Tbl_Registro_Insumo[proveedor],$C$8,Tbl_Registro_Insumo[descripcion_insumo],$C16,Tbl_Registro_Insumo[id_solicitud],$C$9,Tbl_Registro_Insumo[Fecha_Corte],"&lt;="&amp;AB$12))</f>
        <v/>
      </c>
      <c r="AC16" s="2" t="str">
        <f>IF(OR($C16="",AC$12=""),"",SUMIFS(Tbl_Registro_Insumo[cant_ent],Tbl_Registro_Insumo[proveedor],$C$8,Tbl_Registro_Insumo[descripcion_insumo],$C16,Tbl_Registro_Insumo[id_solicitud],Detalle_Mes!$C$9,Tbl_Registro_Insumo[Fecha_Corte],"&lt;="&amp;AC$12)-SUMIFS(Tbl_Registro_Insumo[cant_dev],Tbl_Registro_Insumo[proveedor],$C$8,Tbl_Registro_Insumo[descripcion_insumo],$C16,Tbl_Registro_Insumo[id_solicitud],$C$9,Tbl_Registro_Insumo[Fecha_Corte],"&lt;="&amp;AC$12))</f>
        <v/>
      </c>
      <c r="AD16" s="2" t="str">
        <f>IF(OR($C16="",AD$12=""),"",SUMIFS(Tbl_Registro_Insumo[cant_ent],Tbl_Registro_Insumo[proveedor],$C$8,Tbl_Registro_Insumo[descripcion_insumo],$C16,Tbl_Registro_Insumo[id_solicitud],Detalle_Mes!$C$9,Tbl_Registro_Insumo[Fecha_Corte],"&lt;="&amp;AD$12)-SUMIFS(Tbl_Registro_Insumo[cant_dev],Tbl_Registro_Insumo[proveedor],$C$8,Tbl_Registro_Insumo[descripcion_insumo],$C16,Tbl_Registro_Insumo[id_solicitud],$C$9,Tbl_Registro_Insumo[Fecha_Corte],"&lt;="&amp;AD$12))</f>
        <v/>
      </c>
      <c r="AE16" s="2" t="str">
        <f>IF(OR($C16="",AE$12=""),"",SUMIFS(Tbl_Registro_Insumo[cant_ent],Tbl_Registro_Insumo[proveedor],$C$8,Tbl_Registro_Insumo[descripcion_insumo],$C16,Tbl_Registro_Insumo[id_solicitud],Detalle_Mes!$C$9,Tbl_Registro_Insumo[Fecha_Corte],"&lt;="&amp;AE$12)-SUMIFS(Tbl_Registro_Insumo[cant_dev],Tbl_Registro_Insumo[proveedor],$C$8,Tbl_Registro_Insumo[descripcion_insumo],$C16,Tbl_Registro_Insumo[id_solicitud],$C$9,Tbl_Registro_Insumo[Fecha_Corte],"&lt;="&amp;AE$12))</f>
        <v/>
      </c>
      <c r="AF16" s="2" t="str">
        <f>IF(OR($C16="",AF$12=""),"",SUMIFS(Tbl_Registro_Insumo[cant_ent],Tbl_Registro_Insumo[proveedor],$C$8,Tbl_Registro_Insumo[descripcion_insumo],$C16,Tbl_Registro_Insumo[id_solicitud],Detalle_Mes!$C$9,Tbl_Registro_Insumo[Fecha_Corte],"&lt;="&amp;AF$12)-SUMIFS(Tbl_Registro_Insumo[cant_dev],Tbl_Registro_Insumo[proveedor],$C$8,Tbl_Registro_Insumo[descripcion_insumo],$C16,Tbl_Registro_Insumo[id_solicitud],$C$9,Tbl_Registro_Insumo[Fecha_Corte],"&lt;="&amp;AF$12))</f>
        <v/>
      </c>
      <c r="AG16" s="2" t="str">
        <f>IF(OR($C16="",AG$12=""),"",SUMIFS(Tbl_Registro_Insumo[cant_ent],Tbl_Registro_Insumo[proveedor],$C$8,Tbl_Registro_Insumo[descripcion_insumo],$C16,Tbl_Registro_Insumo[id_solicitud],Detalle_Mes!$C$9,Tbl_Registro_Insumo[Fecha_Corte],"&lt;="&amp;AG$12)-SUMIFS(Tbl_Registro_Insumo[cant_dev],Tbl_Registro_Insumo[proveedor],$C$8,Tbl_Registro_Insumo[descripcion_insumo],$C16,Tbl_Registro_Insumo[id_solicitud],$C$9,Tbl_Registro_Insumo[Fecha_Corte],"&lt;="&amp;AG$12))</f>
        <v/>
      </c>
      <c r="AH16" s="2" t="str">
        <f>IF(OR($C16="",AH$12=""),"",SUMIFS(Tbl_Registro_Insumo[cant_ent],Tbl_Registro_Insumo[proveedor],$C$8,Tbl_Registro_Insumo[descripcion_insumo],$C16,Tbl_Registro_Insumo[id_solicitud],Detalle_Mes!$C$9,Tbl_Registro_Insumo[Fecha_Corte],"&lt;="&amp;AH$12)-SUMIFS(Tbl_Registro_Insumo[cant_dev],Tbl_Registro_Insumo[proveedor],$C$8,Tbl_Registro_Insumo[descripcion_insumo],$C16,Tbl_Registro_Insumo[id_solicitud],$C$9,Tbl_Registro_Insumo[Fecha_Corte],"&lt;="&amp;AH$12))</f>
        <v/>
      </c>
      <c r="AI16" s="2" t="str">
        <f>IF(OR($C16="",AI$12=""),"",SUMIFS(Tbl_Registro_Insumo[cant_ent],Tbl_Registro_Insumo[proveedor],$C$8,Tbl_Registro_Insumo[descripcion_insumo],$C16,Tbl_Registro_Insumo[id_solicitud],Detalle_Mes!$C$9,Tbl_Registro_Insumo[Fecha_Corte],"&lt;="&amp;AI$12)-SUMIFS(Tbl_Registro_Insumo[cant_dev],Tbl_Registro_Insumo[proveedor],$C$8,Tbl_Registro_Insumo[descripcion_insumo],$C16,Tbl_Registro_Insumo[id_solicitud],$C$9,Tbl_Registro_Insumo[Fecha_Corte],"&lt;="&amp;AI$12))</f>
        <v/>
      </c>
      <c r="AJ16" s="2" t="str">
        <f>IF(OR($C16="",AJ$12=""),"",SUMIFS(Tbl_Registro_Insumo[cant_ent],Tbl_Registro_Insumo[proveedor],$C$8,Tbl_Registro_Insumo[descripcion_insumo],$C16,Tbl_Registro_Insumo[id_solicitud],Detalle_Mes!$C$9,Tbl_Registro_Insumo[Fecha_Corte],"&lt;="&amp;AJ$12)-SUMIFS(Tbl_Registro_Insumo[cant_dev],Tbl_Registro_Insumo[proveedor],$C$8,Tbl_Registro_Insumo[descripcion_insumo],$C16,Tbl_Registro_Insumo[id_solicitud],$C$9,Tbl_Registro_Insumo[Fecha_Corte],"&lt;="&amp;AJ$12))</f>
        <v/>
      </c>
      <c r="AK16" s="2" t="str">
        <f>IF(OR($C16="",AK$12=""),"",SUMIFS(Tbl_Registro_Insumo[cant_ent],Tbl_Registro_Insumo[proveedor],$C$8,Tbl_Registro_Insumo[descripcion_insumo],$C16,Tbl_Registro_Insumo[id_solicitud],Detalle_Mes!$C$9,Tbl_Registro_Insumo[Fecha_Corte],"&lt;="&amp;AK$12)-SUMIFS(Tbl_Registro_Insumo[cant_dev],Tbl_Registro_Insumo[proveedor],$C$8,Tbl_Registro_Insumo[descripcion_insumo],$C16,Tbl_Registro_Insumo[id_solicitud],$C$9,Tbl_Registro_Insumo[Fecha_Corte],"&lt;="&amp;AK$12))</f>
        <v/>
      </c>
      <c r="AL16" s="2" t="str">
        <f>IF(OR($C16="",AL$12=""),"",SUMIFS(Tbl_Registro_Insumo[cant_ent],Tbl_Registro_Insumo[proveedor],$C$8,Tbl_Registro_Insumo[descripcion_insumo],$C16,Tbl_Registro_Insumo[id_solicitud],Detalle_Mes!$C$9,Tbl_Registro_Insumo[Fecha_Corte],"&lt;="&amp;AL$12)-SUMIFS(Tbl_Registro_Insumo[cant_dev],Tbl_Registro_Insumo[proveedor],$C$8,Tbl_Registro_Insumo[descripcion_insumo],$C16,Tbl_Registro_Insumo[id_solicitud],$C$9,Tbl_Registro_Insumo[Fecha_Corte],"&lt;="&amp;AL$12))</f>
        <v/>
      </c>
      <c r="AM16" s="2" t="str">
        <f>IF(OR($C16="",AM$12=""),"",SUMIFS(Tbl_Registro_Insumo[cant_ent],Tbl_Registro_Insumo[proveedor],$C$8,Tbl_Registro_Insumo[descripcion_insumo],$C16,Tbl_Registro_Insumo[id_solicitud],Detalle_Mes!$C$9,Tbl_Registro_Insumo[Fecha_Corte],"&lt;="&amp;AM$12)-SUMIFS(Tbl_Registro_Insumo[cant_dev],Tbl_Registro_Insumo[proveedor],$C$8,Tbl_Registro_Insumo[descripcion_insumo],$C16,Tbl_Registro_Insumo[id_solicitud],$C$9,Tbl_Registro_Insumo[Fecha_Corte],"&lt;="&amp;AM$12))</f>
        <v/>
      </c>
      <c r="AN16" s="2" t="str">
        <f>IF(OR($C16="",AN$12=""),"",SUMIFS(Tbl_Registro_Insumo[cant_ent],Tbl_Registro_Insumo[proveedor],$C$8,Tbl_Registro_Insumo[descripcion_insumo],$C16,Tbl_Registro_Insumo[id_solicitud],Detalle_Mes!$C$9,Tbl_Registro_Insumo[Fecha_Corte],"&lt;="&amp;AN$12)-SUMIFS(Tbl_Registro_Insumo[cant_dev],Tbl_Registro_Insumo[proveedor],$C$8,Tbl_Registro_Insumo[descripcion_insumo],$C16,Tbl_Registro_Insumo[id_solicitud],$C$9,Tbl_Registro_Insumo[Fecha_Corte],"&lt;="&amp;AN$12))</f>
        <v/>
      </c>
      <c r="AO16" s="2" t="str">
        <f>IF(OR($C16="",AO$12=""),"",SUMIFS(Tbl_Registro_Insumo[cant_ent],Tbl_Registro_Insumo[proveedor],$C$8,Tbl_Registro_Insumo[descripcion_insumo],$C16,Tbl_Registro_Insumo[id_solicitud],Detalle_Mes!$C$9,Tbl_Registro_Insumo[Fecha_Corte],"&lt;="&amp;AO$12)-SUMIFS(Tbl_Registro_Insumo[cant_dev],Tbl_Registro_Insumo[proveedor],$C$8,Tbl_Registro_Insumo[descripcion_insumo],$C16,Tbl_Registro_Insumo[id_solicitud],$C$9,Tbl_Registro_Insumo[Fecha_Corte],"&lt;="&amp;AO$12))</f>
        <v/>
      </c>
      <c r="AP16" s="2" t="str">
        <f>IF(OR($C16="",AP$12=""),"",SUMIFS(Tbl_Registro_Insumo[cant_ent],Tbl_Registro_Insumo[proveedor],$C$8,Tbl_Registro_Insumo[descripcion_insumo],$C16,Tbl_Registro_Insumo[id_solicitud],Detalle_Mes!$C$9,Tbl_Registro_Insumo[Fecha_Corte],"&lt;="&amp;AP$12)-SUMIFS(Tbl_Registro_Insumo[cant_dev],Tbl_Registro_Insumo[proveedor],$C$8,Tbl_Registro_Insumo[descripcion_insumo],$C16,Tbl_Registro_Insumo[id_solicitud],$C$9,Tbl_Registro_Insumo[Fecha_Corte],"&lt;="&amp;AP$12))</f>
        <v/>
      </c>
      <c r="AQ16" s="2" t="str">
        <f>IF(OR($C16="",AQ$12=""),"",SUMIFS(Tbl_Registro_Insumo[cant_ent],Tbl_Registro_Insumo[proveedor],$C$8,Tbl_Registro_Insumo[descripcion_insumo],$C16,Tbl_Registro_Insumo[id_solicitud],Detalle_Mes!$C$9,Tbl_Registro_Insumo[Fecha_Corte],"&lt;="&amp;AQ$12)-SUMIFS(Tbl_Registro_Insumo[cant_dev],Tbl_Registro_Insumo[proveedor],$C$8,Tbl_Registro_Insumo[descripcion_insumo],$C16,Tbl_Registro_Insumo[id_solicitud],$C$9,Tbl_Registro_Insumo[Fecha_Corte],"&lt;="&amp;AQ$12))</f>
        <v/>
      </c>
      <c r="AR16" s="2" t="str">
        <f>IF(OR($C16="",AR$12=""),"",SUMIFS(Tbl_Registro_Insumo[cant_ent],Tbl_Registro_Insumo[proveedor],$C$8,Tbl_Registro_Insumo[descripcion_insumo],$C16,Tbl_Registro_Insumo[id_solicitud],Detalle_Mes!$C$9,Tbl_Registro_Insumo[Fecha_Corte],"&lt;="&amp;AR$12)-SUMIFS(Tbl_Registro_Insumo[cant_dev],Tbl_Registro_Insumo[proveedor],$C$8,Tbl_Registro_Insumo[descripcion_insumo],$C16,Tbl_Registro_Insumo[id_solicitud],$C$9,Tbl_Registro_Insumo[Fecha_Corte],"&lt;="&amp;AR$12))</f>
        <v/>
      </c>
      <c r="AS16" s="2" t="str">
        <f>IF(OR($C16="",AS$12=""),"",SUMIFS(Tbl_Registro_Insumo[cant_ent],Tbl_Registro_Insumo[proveedor],$C$8,Tbl_Registro_Insumo[descripcion_insumo],$C16,Tbl_Registro_Insumo[id_solicitud],Detalle_Mes!$C$9,Tbl_Registro_Insumo[Fecha_Corte],"&lt;="&amp;AS$12)-SUMIFS(Tbl_Registro_Insumo[cant_dev],Tbl_Registro_Insumo[proveedor],$C$8,Tbl_Registro_Insumo[descripcion_insumo],$C16,Tbl_Registro_Insumo[id_solicitud],$C$9,Tbl_Registro_Insumo[Fecha_Corte],"&lt;="&amp;AS$12))</f>
        <v/>
      </c>
      <c r="AT16" s="2" t="str">
        <f>IF(OR($C16="",AT$12=""),"",SUMIFS(Tbl_Registro_Insumo[cant_ent],Tbl_Registro_Insumo[proveedor],$C$8,Tbl_Registro_Insumo[descripcion_insumo],$C16,Tbl_Registro_Insumo[id_solicitud],Detalle_Mes!$C$9,Tbl_Registro_Insumo[Fecha_Corte],"&lt;="&amp;AT$12)-SUMIFS(Tbl_Registro_Insumo[cant_dev],Tbl_Registro_Insumo[proveedor],$C$8,Tbl_Registro_Insumo[descripcion_insumo],$C16,Tbl_Registro_Insumo[id_solicitud],$C$9,Tbl_Registro_Insumo[Fecha_Corte],"&lt;="&amp;AT$12))</f>
        <v/>
      </c>
      <c r="AU16" s="2" t="str">
        <f>IF(OR($C16="",AU$12=""),"",SUMIFS(Tbl_Registro_Insumo[cant_ent],Tbl_Registro_Insumo[proveedor],$C$8,Tbl_Registro_Insumo[descripcion_insumo],$C16,Tbl_Registro_Insumo[id_solicitud],Detalle_Mes!$C$9,Tbl_Registro_Insumo[Fecha_Corte],"&lt;="&amp;AU$12)-SUMIFS(Tbl_Registro_Insumo[cant_dev],Tbl_Registro_Insumo[proveedor],$C$8,Tbl_Registro_Insumo[descripcion_insumo],$C16,Tbl_Registro_Insumo[id_solicitud],$C$9,Tbl_Registro_Insumo[Fecha_Corte],"&lt;="&amp;AU$12))</f>
        <v/>
      </c>
      <c r="AV16" s="2" t="str">
        <f>IF(OR($C16="",AV$12=""),"",SUMIFS(Tbl_Registro_Insumo[cant_ent],Tbl_Registro_Insumo[proveedor],$C$8,Tbl_Registro_Insumo[descripcion_insumo],$C16,Tbl_Registro_Insumo[id_solicitud],Detalle_Mes!$C$9,Tbl_Registro_Insumo[Fecha_Corte],"&lt;="&amp;AV$12)-SUMIFS(Tbl_Registro_Insumo[cant_dev],Tbl_Registro_Insumo[proveedor],$C$8,Tbl_Registro_Insumo[descripcion_insumo],$C16,Tbl_Registro_Insumo[id_solicitud],$C$9,Tbl_Registro_Insumo[Fecha_Corte],"&lt;="&amp;AV$12))</f>
        <v/>
      </c>
      <c r="AW16" s="2" t="str">
        <f>IF(OR($C16="",AW$12=""),"",SUMIFS(Tbl_Registro_Insumo[cant_ent],Tbl_Registro_Insumo[proveedor],$C$8,Tbl_Registro_Insumo[descripcion_insumo],$C16,Tbl_Registro_Insumo[id_solicitud],Detalle_Mes!$C$9,Tbl_Registro_Insumo[Fecha_Corte],"&lt;="&amp;AW$12)-SUMIFS(Tbl_Registro_Insumo[cant_dev],Tbl_Registro_Insumo[proveedor],$C$8,Tbl_Registro_Insumo[descripcion_insumo],$C16,Tbl_Registro_Insumo[id_solicitud],$C$9,Tbl_Registro_Insumo[Fecha_Corte],"&lt;="&amp;AW$12))</f>
        <v/>
      </c>
      <c r="AX16" s="2" t="str">
        <f>IF(OR($C16="",AX$12=""),"",SUMIFS(Tbl_Registro_Insumo[cant_ent],Tbl_Registro_Insumo[proveedor],$C$8,Tbl_Registro_Insumo[descripcion_insumo],$C16,Tbl_Registro_Insumo[id_solicitud],Detalle_Mes!$C$9,Tbl_Registro_Insumo[Fecha_Corte],"&lt;="&amp;AX$12)-SUMIFS(Tbl_Registro_Insumo[cant_dev],Tbl_Registro_Insumo[proveedor],$C$8,Tbl_Registro_Insumo[descripcion_insumo],$C16,Tbl_Registro_Insumo[id_solicitud],$C$9,Tbl_Registro_Insumo[Fecha_Corte],"&lt;="&amp;AX$12))</f>
        <v/>
      </c>
      <c r="AY16" s="2" t="str">
        <f>IF(OR($C16="",AY$12=""),"",SUMIFS(Tbl_Registro_Insumo[cant_ent],Tbl_Registro_Insumo[proveedor],$C$8,Tbl_Registro_Insumo[descripcion_insumo],$C16,Tbl_Registro_Insumo[id_solicitud],Detalle_Mes!$C$9,Tbl_Registro_Insumo[Fecha_Corte],"&lt;="&amp;AY$12)-SUMIFS(Tbl_Registro_Insumo[cant_dev],Tbl_Registro_Insumo[proveedor],$C$8,Tbl_Registro_Insumo[descripcion_insumo],$C16,Tbl_Registro_Insumo[id_solicitud],$C$9,Tbl_Registro_Insumo[Fecha_Corte],"&lt;="&amp;AY$12))</f>
        <v/>
      </c>
      <c r="AZ16" s="2" t="str">
        <f>IF(OR($C16="",AZ$12=""),"",SUMIFS(Tbl_Registro_Insumo[cant_ent],Tbl_Registro_Insumo[proveedor],$C$8,Tbl_Registro_Insumo[descripcion_insumo],$C16,Tbl_Registro_Insumo[id_solicitud],Detalle_Mes!$C$9,Tbl_Registro_Insumo[Fecha_Corte],"&lt;="&amp;AZ$12)-SUMIFS(Tbl_Registro_Insumo[cant_dev],Tbl_Registro_Insumo[proveedor],$C$8,Tbl_Registro_Insumo[descripcion_insumo],$C16,Tbl_Registro_Insumo[id_solicitud],$C$9,Tbl_Registro_Insumo[Fecha_Corte],"&lt;="&amp;AZ$12))</f>
        <v/>
      </c>
      <c r="BA16" s="2" t="str">
        <f>IF(OR($C16="",BA$12=""),"",SUMIFS(Tbl_Registro_Insumo[cant_ent],Tbl_Registro_Insumo[proveedor],$C$8,Tbl_Registro_Insumo[descripcion_insumo],$C16,Tbl_Registro_Insumo[id_solicitud],Detalle_Mes!$C$9,Tbl_Registro_Insumo[Fecha_Corte],"&lt;="&amp;BA$12)-SUMIFS(Tbl_Registro_Insumo[cant_dev],Tbl_Registro_Insumo[proveedor],$C$8,Tbl_Registro_Insumo[descripcion_insumo],$C16,Tbl_Registro_Insumo[id_solicitud],$C$9,Tbl_Registro_Insumo[Fecha_Corte],"&lt;="&amp;BA$12))</f>
        <v/>
      </c>
      <c r="BB16" s="2" t="str">
        <f>IF(OR($C16="",BB$12=""),"",SUMIFS(Tbl_Registro_Insumo[cant_ent],Tbl_Registro_Insumo[proveedor],$C$8,Tbl_Registro_Insumo[descripcion_insumo],$C16,Tbl_Registro_Insumo[id_solicitud],Detalle_Mes!$C$9,Tbl_Registro_Insumo[Fecha_Corte],"&lt;="&amp;BB$12)-SUMIFS(Tbl_Registro_Insumo[cant_dev],Tbl_Registro_Insumo[proveedor],$C$8,Tbl_Registro_Insumo[descripcion_insumo],$C16,Tbl_Registro_Insumo[id_solicitud],$C$9,Tbl_Registro_Insumo[Fecha_Corte],"&lt;="&amp;BB$12))</f>
        <v/>
      </c>
      <c r="BC16" s="2" t="str">
        <f>IF(OR($C16="",BC$12=""),"",SUMIFS(Tbl_Registro_Insumo[cant_ent],Tbl_Registro_Insumo[proveedor],$C$8,Tbl_Registro_Insumo[descripcion_insumo],$C16,Tbl_Registro_Insumo[id_solicitud],Detalle_Mes!$C$9,Tbl_Registro_Insumo[Fecha_Corte],"&lt;="&amp;BC$12)-SUMIFS(Tbl_Registro_Insumo[cant_dev],Tbl_Registro_Insumo[proveedor],$C$8,Tbl_Registro_Insumo[descripcion_insumo],$C16,Tbl_Registro_Insumo[id_solicitud],$C$9,Tbl_Registro_Insumo[Fecha_Corte],"&lt;="&amp;BC$12))</f>
        <v/>
      </c>
      <c r="BD16" s="2" t="str">
        <f>IF(OR($C16="",BD$12=""),"",SUMIFS(Tbl_Registro_Insumo[cant_ent],Tbl_Registro_Insumo[proveedor],$C$8,Tbl_Registro_Insumo[descripcion_insumo],$C16,Tbl_Registro_Insumo[id_solicitud],Detalle_Mes!$C$9,Tbl_Registro_Insumo[Fecha_Corte],"&lt;="&amp;BD$12)-SUMIFS(Tbl_Registro_Insumo[cant_dev],Tbl_Registro_Insumo[proveedor],$C$8,Tbl_Registro_Insumo[descripcion_insumo],$C16,Tbl_Registro_Insumo[id_solicitud],$C$9,Tbl_Registro_Insumo[Fecha_Corte],"&lt;="&amp;BD$12))</f>
        <v/>
      </c>
      <c r="BE16" s="2" t="str">
        <f>IF(OR($C16="",BE$12=""),"",SUMIFS(Tbl_Registro_Insumo[cant_ent],Tbl_Registro_Insumo[proveedor],$C$8,Tbl_Registro_Insumo[descripcion_insumo],$C16,Tbl_Registro_Insumo[id_solicitud],Detalle_Mes!$C$9,Tbl_Registro_Insumo[Fecha_Corte],"&lt;="&amp;BE$12)-SUMIFS(Tbl_Registro_Insumo[cant_dev],Tbl_Registro_Insumo[proveedor],$C$8,Tbl_Registro_Insumo[descripcion_insumo],$C16,Tbl_Registro_Insumo[id_solicitud],$C$9,Tbl_Registro_Insumo[Fecha_Corte],"&lt;="&amp;BE$12))</f>
        <v/>
      </c>
      <c r="BF16" s="2" t="str">
        <f>IF(OR($C16="",BF$12=""),"",SUMIFS(Tbl_Registro_Insumo[cant_ent],Tbl_Registro_Insumo[proveedor],$C$8,Tbl_Registro_Insumo[descripcion_insumo],$C16,Tbl_Registro_Insumo[id_solicitud],Detalle_Mes!$C$9,Tbl_Registro_Insumo[Fecha_Corte],"&lt;="&amp;BF$12)-SUMIFS(Tbl_Registro_Insumo[cant_dev],Tbl_Registro_Insumo[proveedor],$C$8,Tbl_Registro_Insumo[descripcion_insumo],$C16,Tbl_Registro_Insumo[id_solicitud],$C$9,Tbl_Registro_Insumo[Fecha_Corte],"&lt;="&amp;BF$12))</f>
        <v/>
      </c>
      <c r="BG16" s="2" t="str">
        <f>IF(OR($C16="",BG$12=""),"",SUMIFS(Tbl_Registro_Insumo[cant_ent],Tbl_Registro_Insumo[proveedor],$C$8,Tbl_Registro_Insumo[descripcion_insumo],$C16,Tbl_Registro_Insumo[id_solicitud],Detalle_Mes!$C$9,Tbl_Registro_Insumo[Fecha_Corte],"&lt;="&amp;BG$12)-SUMIFS(Tbl_Registro_Insumo[cant_dev],Tbl_Registro_Insumo[proveedor],$C$8,Tbl_Registro_Insumo[descripcion_insumo],$C16,Tbl_Registro_Insumo[id_solicitud],$C$9,Tbl_Registro_Insumo[Fecha_Corte],"&lt;="&amp;BG$12))</f>
        <v/>
      </c>
      <c r="BH16" s="2" t="str">
        <f>IF(OR($C16="",BH$12=""),"",SUMIFS(Tbl_Registro_Insumo[cant_ent],Tbl_Registro_Insumo[proveedor],$C$8,Tbl_Registro_Insumo[descripcion_insumo],$C16,Tbl_Registro_Insumo[id_solicitud],Detalle_Mes!$C$9,Tbl_Registro_Insumo[Fecha_Corte],"&lt;="&amp;BH$12)-SUMIFS(Tbl_Registro_Insumo[cant_dev],Tbl_Registro_Insumo[proveedor],$C$8,Tbl_Registro_Insumo[descripcion_insumo],$C16,Tbl_Registro_Insumo[id_solicitud],$C$9,Tbl_Registro_Insumo[Fecha_Corte],"&lt;="&amp;BH$12))</f>
        <v/>
      </c>
      <c r="BI16" s="2" t="str">
        <f>IF(OR($C16="",BI$12=""),"",SUMIFS(Tbl_Registro_Insumo[cant_ent],Tbl_Registro_Insumo[proveedor],$C$8,Tbl_Registro_Insumo[descripcion_insumo],$C16,Tbl_Registro_Insumo[id_solicitud],Detalle_Mes!$C$9,Tbl_Registro_Insumo[Fecha_Corte],"&lt;="&amp;BI$12)-SUMIFS(Tbl_Registro_Insumo[cant_dev],Tbl_Registro_Insumo[proveedor],$C$8,Tbl_Registro_Insumo[descripcion_insumo],$C16,Tbl_Registro_Insumo[id_solicitud],$C$9,Tbl_Registro_Insumo[Fecha_Corte],"&lt;="&amp;BI$12))</f>
        <v/>
      </c>
      <c r="BJ16" s="2" t="str">
        <f>IF(OR($C16="",BJ$12=""),"",SUMIFS(Tbl_Registro_Insumo[cant_ent],Tbl_Registro_Insumo[proveedor],$C$8,Tbl_Registro_Insumo[descripcion_insumo],$C16,Tbl_Registro_Insumo[id_solicitud],Detalle_Mes!$C$9,Tbl_Registro_Insumo[Fecha_Corte],"&lt;="&amp;BJ$12)-SUMIFS(Tbl_Registro_Insumo[cant_dev],Tbl_Registro_Insumo[proveedor],$C$8,Tbl_Registro_Insumo[descripcion_insumo],$C16,Tbl_Registro_Insumo[id_solicitud],$C$9,Tbl_Registro_Insumo[Fecha_Corte],"&lt;="&amp;BJ$12))</f>
        <v/>
      </c>
      <c r="BK16" s="2" t="str">
        <f>IF(OR($C16="",BK$12=""),"",SUMIFS(Tbl_Registro_Insumo[cant_ent],Tbl_Registro_Insumo[proveedor],$C$8,Tbl_Registro_Insumo[descripcion_insumo],$C16,Tbl_Registro_Insumo[id_solicitud],Detalle_Mes!$C$9,Tbl_Registro_Insumo[Fecha_Corte],"&lt;="&amp;BK$12)-SUMIFS(Tbl_Registro_Insumo[cant_dev],Tbl_Registro_Insumo[proveedor],$C$8,Tbl_Registro_Insumo[descripcion_insumo],$C16,Tbl_Registro_Insumo[id_solicitud],$C$9,Tbl_Registro_Insumo[Fecha_Corte],"&lt;="&amp;BK$12))</f>
        <v/>
      </c>
      <c r="BL16" s="2" t="str">
        <f>IF(OR($C16="",BL$12=""),"",SUMIFS(Tbl_Registro_Insumo[cant_ent],Tbl_Registro_Insumo[proveedor],$C$8,Tbl_Registro_Insumo[descripcion_insumo],$C16,Tbl_Registro_Insumo[id_solicitud],Detalle_Mes!$C$9,Tbl_Registro_Insumo[Fecha_Corte],"&lt;="&amp;BL$12)-SUMIFS(Tbl_Registro_Insumo[cant_dev],Tbl_Registro_Insumo[proveedor],$C$8,Tbl_Registro_Insumo[descripcion_insumo],$C16,Tbl_Registro_Insumo[id_solicitud],$C$9,Tbl_Registro_Insumo[Fecha_Corte],"&lt;="&amp;BL$12))</f>
        <v/>
      </c>
      <c r="BM16" s="2" t="str">
        <f>IF(OR($C16="",BM$12=""),"",SUMIFS(Tbl_Registro_Insumo[cant_ent],Tbl_Registro_Insumo[proveedor],$C$8,Tbl_Registro_Insumo[descripcion_insumo],$C16,Tbl_Registro_Insumo[id_solicitud],Detalle_Mes!$C$9,Tbl_Registro_Insumo[Fecha_Corte],"&lt;="&amp;BM$12)-SUMIFS(Tbl_Registro_Insumo[cant_dev],Tbl_Registro_Insumo[proveedor],$C$8,Tbl_Registro_Insumo[descripcion_insumo],$C16,Tbl_Registro_Insumo[id_solicitud],$C$9,Tbl_Registro_Insumo[Fecha_Corte],"&lt;="&amp;BM$12))</f>
        <v/>
      </c>
      <c r="BN16" s="2" t="str">
        <f>IF(OR($C16="",BN$12=""),"",SUMIFS(Tbl_Registro_Insumo[cant_ent],Tbl_Registro_Insumo[proveedor],$C$8,Tbl_Registro_Insumo[descripcion_insumo],$C16,Tbl_Registro_Insumo[id_solicitud],Detalle_Mes!$C$9,Tbl_Registro_Insumo[Fecha_Corte],"&lt;="&amp;BN$12)-SUMIFS(Tbl_Registro_Insumo[cant_dev],Tbl_Registro_Insumo[proveedor],$C$8,Tbl_Registro_Insumo[descripcion_insumo],$C16,Tbl_Registro_Insumo[id_solicitud],$C$9,Tbl_Registro_Insumo[Fecha_Corte],"&lt;="&amp;BN$12))</f>
        <v/>
      </c>
      <c r="BO16" s="2" t="str">
        <f>IF(OR($C16="",BO$12=""),"",SUMIFS(Tbl_Registro_Insumo[cant_ent],Tbl_Registro_Insumo[proveedor],$C$8,Tbl_Registro_Insumo[descripcion_insumo],$C16,Tbl_Registro_Insumo[id_solicitud],Detalle_Mes!$C$9,Tbl_Registro_Insumo[Fecha_Corte],"&lt;="&amp;BO$12)-SUMIFS(Tbl_Registro_Insumo[cant_dev],Tbl_Registro_Insumo[proveedor],$C$8,Tbl_Registro_Insumo[descripcion_insumo],$C16,Tbl_Registro_Insumo[id_solicitud],$C$9,Tbl_Registro_Insumo[Fecha_Corte],"&lt;="&amp;BO$12))</f>
        <v/>
      </c>
      <c r="BP16" s="2" t="str">
        <f>IF(OR($C16="",BP$12=""),"",SUMIFS(Tbl_Registro_Insumo[cant_ent],Tbl_Registro_Insumo[proveedor],$C$8,Tbl_Registro_Insumo[descripcion_insumo],$C16,Tbl_Registro_Insumo[id_solicitud],Detalle_Mes!$C$9,Tbl_Registro_Insumo[Fecha_Corte],"&lt;="&amp;BP$12)-SUMIFS(Tbl_Registro_Insumo[cant_dev],Tbl_Registro_Insumo[proveedor],$C$8,Tbl_Registro_Insumo[descripcion_insumo],$C16,Tbl_Registro_Insumo[id_solicitud],$C$9,Tbl_Registro_Insumo[Fecha_Corte],"&lt;="&amp;BP$12))</f>
        <v/>
      </c>
      <c r="BQ16" s="2" t="str">
        <f>IF(OR($C16="",BQ$12=""),"",SUMIFS(Tbl_Registro_Insumo[cant_ent],Tbl_Registro_Insumo[proveedor],$C$8,Tbl_Registro_Insumo[descripcion_insumo],$C16,Tbl_Registro_Insumo[id_solicitud],Detalle_Mes!$C$9,Tbl_Registro_Insumo[Fecha_Corte],"&lt;="&amp;BQ$12)-SUMIFS(Tbl_Registro_Insumo[cant_dev],Tbl_Registro_Insumo[proveedor],$C$8,Tbl_Registro_Insumo[descripcion_insumo],$C16,Tbl_Registro_Insumo[id_solicitud],$C$9,Tbl_Registro_Insumo[Fecha_Corte],"&lt;="&amp;BQ$12))</f>
        <v/>
      </c>
      <c r="BR16" s="2" t="str">
        <f>IF(OR($C16="",BR$12=""),"",SUMIFS(Tbl_Registro_Insumo[cant_ent],Tbl_Registro_Insumo[proveedor],$C$8,Tbl_Registro_Insumo[descripcion_insumo],$C16,Tbl_Registro_Insumo[id_solicitud],Detalle_Mes!$C$9,Tbl_Registro_Insumo[Fecha_Corte],"&lt;="&amp;BR$12)-SUMIFS(Tbl_Registro_Insumo[cant_dev],Tbl_Registro_Insumo[proveedor],$C$8,Tbl_Registro_Insumo[descripcion_insumo],$C16,Tbl_Registro_Insumo[id_solicitud],$C$9,Tbl_Registro_Insumo[Fecha_Corte],"&lt;="&amp;BR$12))</f>
        <v/>
      </c>
      <c r="BS16" s="2" t="str">
        <f>IF(OR($C16="",BS$12=""),"",SUMIFS(Tbl_Registro_Insumo[cant_ent],Tbl_Registro_Insumo[proveedor],$C$8,Tbl_Registro_Insumo[descripcion_insumo],$C16,Tbl_Registro_Insumo[id_solicitud],Detalle_Mes!$C$9,Tbl_Registro_Insumo[Fecha_Corte],"&lt;="&amp;BS$12)-SUMIFS(Tbl_Registro_Insumo[cant_dev],Tbl_Registro_Insumo[proveedor],$C$8,Tbl_Registro_Insumo[descripcion_insumo],$C16,Tbl_Registro_Insumo[id_solicitud],$C$9,Tbl_Registro_Insumo[Fecha_Corte],"&lt;="&amp;BS$12))</f>
        <v/>
      </c>
    </row>
    <row r="17" spans="2:75" s="7" customFormat="1" ht="19.2" customHeight="1" x14ac:dyDescent="0.3">
      <c r="B17" s="2"/>
      <c r="D17" s="20" t="str">
        <f>IF(C17="","",SUMIFS(Tbl_Registro_Insumo[cant_ent],Tbl_Registro_Insumo[proveedor],Detalle_Mes!$C$8,Tbl_Registro_Insumo[id_solicitud],Detalle_Mes!$C$9,Tbl_Registro_Insumo[descripcion_insumo],Detalle_Mes!C17,Tbl_Registro_Insumo[Fecha_Corte],"&lt;"&amp;Detalle_Mes!$F$8))</f>
        <v/>
      </c>
      <c r="E17" s="20" t="str">
        <f>IF(C17="","",SUMIFS(Tbl_Registro_Insumo[cant_dev],Tbl_Registro_Insumo[proveedor],Detalle_Mes!$C$8,Tbl_Registro_Insumo[id_solicitud],Detalle_Mes!$C$9,Tbl_Registro_Insumo[descripcion_insumo],Detalle_Mes!C17,Tbl_Registro_Insumo[Fecha_Corte],"&lt;"&amp;Detalle_Mes!$F$8))</f>
        <v/>
      </c>
      <c r="F17" s="20" t="str">
        <f t="shared" si="39"/>
        <v/>
      </c>
      <c r="H17" s="41" t="str">
        <f t="shared" si="38"/>
        <v/>
      </c>
      <c r="I17" s="2" t="str">
        <f>IF(OR($C17="",I$12=""),"",SUMIFS(Tbl_Registro_Insumo[cant_ent],Tbl_Registro_Insumo[proveedor],$C$8,Tbl_Registro_Insumo[descripcion_insumo],$C17,Tbl_Registro_Insumo[id_solicitud],Detalle_Mes!$C$9,Tbl_Registro_Insumo[Fecha_Corte],"&lt;"&amp;I$12)-SUMIFS(Tbl_Registro_Insumo[cant_dev],Tbl_Registro_Insumo[proveedor],$C$8,Tbl_Registro_Insumo[descripcion_insumo],$C17,Tbl_Registro_Insumo[id_solicitud],$C$9,Tbl_Registro_Insumo[Fecha_Corte],"&lt;="&amp;I$12))</f>
        <v/>
      </c>
      <c r="J17" s="2" t="str">
        <f>IF(OR($C17="",J$12=""),"",SUMIFS(Tbl_Registro_Insumo[cant_ent],Tbl_Registro_Insumo[proveedor],$C$8,Tbl_Registro_Insumo[descripcion_insumo],$C17,Tbl_Registro_Insumo[id_solicitud],Detalle_Mes!$C$9,Tbl_Registro_Insumo[Fecha_Corte],"&lt;="&amp;J$12)-SUMIFS(Tbl_Registro_Insumo[cant_dev],Tbl_Registro_Insumo[proveedor],$C$8,Tbl_Registro_Insumo[descripcion_insumo],$C17,Tbl_Registro_Insumo[id_solicitud],$C$9,Tbl_Registro_Insumo[Fecha_Corte],"&lt;="&amp;J$12))</f>
        <v/>
      </c>
      <c r="K17" s="2" t="str">
        <f>IF(OR($C17="",K$12=""),"",SUMIFS(Tbl_Registro_Insumo[cant_ent],Tbl_Registro_Insumo[proveedor],$C$8,Tbl_Registro_Insumo[descripcion_insumo],$C17,Tbl_Registro_Insumo[id_solicitud],Detalle_Mes!$C$9,Tbl_Registro_Insumo[Fecha_Corte],"&lt;="&amp;K$12)-SUMIFS(Tbl_Registro_Insumo[cant_dev],Tbl_Registro_Insumo[proveedor],$C$8,Tbl_Registro_Insumo[descripcion_insumo],$C17,Tbl_Registro_Insumo[id_solicitud],$C$9,Tbl_Registro_Insumo[Fecha_Corte],"&lt;="&amp;K$12))</f>
        <v/>
      </c>
      <c r="L17" s="2" t="str">
        <f>IF(OR($C17="",L$12=""),"",SUMIFS(Tbl_Registro_Insumo[cant_ent],Tbl_Registro_Insumo[proveedor],$C$8,Tbl_Registro_Insumo[descripcion_insumo],$C17,Tbl_Registro_Insumo[id_solicitud],Detalle_Mes!$C$9,Tbl_Registro_Insumo[Fecha_Corte],"&lt;="&amp;L$12)-SUMIFS(Tbl_Registro_Insumo[cant_dev],Tbl_Registro_Insumo[proveedor],$C$8,Tbl_Registro_Insumo[descripcion_insumo],$C17,Tbl_Registro_Insumo[id_solicitud],$C$9,Tbl_Registro_Insumo[Fecha_Corte],"&lt;="&amp;L$12))</f>
        <v/>
      </c>
      <c r="M17" s="2" t="str">
        <f>IF(OR($C17="",M$12=""),"",SUMIFS(Tbl_Registro_Insumo[cant_ent],Tbl_Registro_Insumo[proveedor],$C$8,Tbl_Registro_Insumo[descripcion_insumo],$C17,Tbl_Registro_Insumo[id_solicitud],Detalle_Mes!$C$9,Tbl_Registro_Insumo[Fecha_Corte],"&lt;="&amp;M$12)-SUMIFS(Tbl_Registro_Insumo[cant_dev],Tbl_Registro_Insumo[proveedor],$C$8,Tbl_Registro_Insumo[descripcion_insumo],$C17,Tbl_Registro_Insumo[id_solicitud],$C$9,Tbl_Registro_Insumo[Fecha_Corte],"&lt;="&amp;M$12))</f>
        <v/>
      </c>
      <c r="N17" s="2" t="str">
        <f>IF(OR($C17="",N$12=""),"",SUMIFS(Tbl_Registro_Insumo[cant_ent],Tbl_Registro_Insumo[proveedor],$C$8,Tbl_Registro_Insumo[descripcion_insumo],$C17,Tbl_Registro_Insumo[id_solicitud],Detalle_Mes!$C$9,Tbl_Registro_Insumo[Fecha_Corte],"&lt;="&amp;N$12)-SUMIFS(Tbl_Registro_Insumo[cant_dev],Tbl_Registro_Insumo[proveedor],$C$8,Tbl_Registro_Insumo[descripcion_insumo],$C17,Tbl_Registro_Insumo[id_solicitud],$C$9,Tbl_Registro_Insumo[Fecha_Corte],"&lt;="&amp;N$12))</f>
        <v/>
      </c>
      <c r="O17" s="2" t="str">
        <f>IF(OR($C17="",O$12=""),"",SUMIFS(Tbl_Registro_Insumo[cant_ent],Tbl_Registro_Insumo[proveedor],$C$8,Tbl_Registro_Insumo[descripcion_insumo],$C17,Tbl_Registro_Insumo[id_solicitud],Detalle_Mes!$C$9,Tbl_Registro_Insumo[Fecha_Corte],"&lt;="&amp;O$12)-SUMIFS(Tbl_Registro_Insumo[cant_dev],Tbl_Registro_Insumo[proveedor],$C$8,Tbl_Registro_Insumo[descripcion_insumo],$C17,Tbl_Registro_Insumo[id_solicitud],$C$9,Tbl_Registro_Insumo[Fecha_Corte],"&lt;="&amp;O$12))</f>
        <v/>
      </c>
      <c r="P17" s="2" t="str">
        <f>IF(OR($C17="",P$12=""),"",SUMIFS(Tbl_Registro_Insumo[cant_ent],Tbl_Registro_Insumo[proveedor],$C$8,Tbl_Registro_Insumo[descripcion_insumo],$C17,Tbl_Registro_Insumo[id_solicitud],Detalle_Mes!$C$9,Tbl_Registro_Insumo[Fecha_Corte],"&lt;="&amp;P$12)-SUMIFS(Tbl_Registro_Insumo[cant_dev],Tbl_Registro_Insumo[proveedor],$C$8,Tbl_Registro_Insumo[descripcion_insumo],$C17,Tbl_Registro_Insumo[id_solicitud],$C$9,Tbl_Registro_Insumo[Fecha_Corte],"&lt;="&amp;P$12))</f>
        <v/>
      </c>
      <c r="Q17" s="2" t="str">
        <f>IF(OR($C17="",Q$12=""),"",SUMIFS(Tbl_Registro_Insumo[cant_ent],Tbl_Registro_Insumo[proveedor],$C$8,Tbl_Registro_Insumo[descripcion_insumo],$C17,Tbl_Registro_Insumo[id_solicitud],Detalle_Mes!$C$9,Tbl_Registro_Insumo[Fecha_Corte],"&lt;="&amp;Q$12)-SUMIFS(Tbl_Registro_Insumo[cant_dev],Tbl_Registro_Insumo[proveedor],$C$8,Tbl_Registro_Insumo[descripcion_insumo],$C17,Tbl_Registro_Insumo[id_solicitud],$C$9,Tbl_Registro_Insumo[Fecha_Corte],"&lt;="&amp;Q$12))</f>
        <v/>
      </c>
      <c r="R17" s="2" t="str">
        <f>IF(OR($C17="",R$12=""),"",SUMIFS(Tbl_Registro_Insumo[cant_ent],Tbl_Registro_Insumo[proveedor],$C$8,Tbl_Registro_Insumo[descripcion_insumo],$C17,Tbl_Registro_Insumo[id_solicitud],Detalle_Mes!$C$9,Tbl_Registro_Insumo[Fecha_Corte],"&lt;="&amp;R$12)-SUMIFS(Tbl_Registro_Insumo[cant_dev],Tbl_Registro_Insumo[proveedor],$C$8,Tbl_Registro_Insumo[descripcion_insumo],$C17,Tbl_Registro_Insumo[id_solicitud],$C$9,Tbl_Registro_Insumo[Fecha_Corte],"&lt;="&amp;R$12))</f>
        <v/>
      </c>
      <c r="S17" s="2" t="str">
        <f>IF(OR($C17="",S$12=""),"",SUMIFS(Tbl_Registro_Insumo[cant_ent],Tbl_Registro_Insumo[proveedor],$C$8,Tbl_Registro_Insumo[descripcion_insumo],$C17,Tbl_Registro_Insumo[id_solicitud],Detalle_Mes!$C$9,Tbl_Registro_Insumo[Fecha_Corte],"&lt;="&amp;S$12)-SUMIFS(Tbl_Registro_Insumo[cant_dev],Tbl_Registro_Insumo[proveedor],$C$8,Tbl_Registro_Insumo[descripcion_insumo],$C17,Tbl_Registro_Insumo[id_solicitud],$C$9,Tbl_Registro_Insumo[Fecha_Corte],"&lt;="&amp;S$12))</f>
        <v/>
      </c>
      <c r="T17" s="2" t="str">
        <f>IF(OR($C17="",T$12=""),"",SUMIFS(Tbl_Registro_Insumo[cant_ent],Tbl_Registro_Insumo[proveedor],$C$8,Tbl_Registro_Insumo[descripcion_insumo],$C17,Tbl_Registro_Insumo[id_solicitud],Detalle_Mes!$C$9,Tbl_Registro_Insumo[Fecha_Corte],"&lt;="&amp;T$12)-SUMIFS(Tbl_Registro_Insumo[cant_dev],Tbl_Registro_Insumo[proveedor],$C$8,Tbl_Registro_Insumo[descripcion_insumo],$C17,Tbl_Registro_Insumo[id_solicitud],$C$9,Tbl_Registro_Insumo[Fecha_Corte],"&lt;="&amp;T$12))</f>
        <v/>
      </c>
      <c r="U17" s="2" t="str">
        <f>IF(OR($C17="",U$12=""),"",SUMIFS(Tbl_Registro_Insumo[cant_ent],Tbl_Registro_Insumo[proveedor],$C$8,Tbl_Registro_Insumo[descripcion_insumo],$C17,Tbl_Registro_Insumo[id_solicitud],Detalle_Mes!$C$9,Tbl_Registro_Insumo[Fecha_Corte],"&lt;="&amp;U$12)-SUMIFS(Tbl_Registro_Insumo[cant_dev],Tbl_Registro_Insumo[proveedor],$C$8,Tbl_Registro_Insumo[descripcion_insumo],$C17,Tbl_Registro_Insumo[id_solicitud],$C$9,Tbl_Registro_Insumo[Fecha_Corte],"&lt;="&amp;U$12))</f>
        <v/>
      </c>
      <c r="V17" s="2" t="str">
        <f>IF(OR($C17="",V$12=""),"",SUMIFS(Tbl_Registro_Insumo[cant_ent],Tbl_Registro_Insumo[proveedor],$C$8,Tbl_Registro_Insumo[descripcion_insumo],$C17,Tbl_Registro_Insumo[id_solicitud],Detalle_Mes!$C$9,Tbl_Registro_Insumo[Fecha_Corte],"&lt;="&amp;V$12)-SUMIFS(Tbl_Registro_Insumo[cant_dev],Tbl_Registro_Insumo[proveedor],$C$8,Tbl_Registro_Insumo[descripcion_insumo],$C17,Tbl_Registro_Insumo[id_solicitud],$C$9,Tbl_Registro_Insumo[Fecha_Corte],"&lt;="&amp;V$12))</f>
        <v/>
      </c>
      <c r="W17" s="2" t="str">
        <f>IF(OR($C17="",W$12=""),"",SUMIFS(Tbl_Registro_Insumo[cant_ent],Tbl_Registro_Insumo[proveedor],$C$8,Tbl_Registro_Insumo[descripcion_insumo],$C17,Tbl_Registro_Insumo[id_solicitud],Detalle_Mes!$C$9,Tbl_Registro_Insumo[Fecha_Corte],"&lt;="&amp;W$12)-SUMIFS(Tbl_Registro_Insumo[cant_dev],Tbl_Registro_Insumo[proveedor],$C$8,Tbl_Registro_Insumo[descripcion_insumo],$C17,Tbl_Registro_Insumo[id_solicitud],$C$9,Tbl_Registro_Insumo[Fecha_Corte],"&lt;="&amp;W$12))</f>
        <v/>
      </c>
      <c r="X17" s="2" t="str">
        <f>IF(OR($C17="",X$12=""),"",SUMIFS(Tbl_Registro_Insumo[cant_ent],Tbl_Registro_Insumo[proveedor],$C$8,Tbl_Registro_Insumo[descripcion_insumo],$C17,Tbl_Registro_Insumo[id_solicitud],Detalle_Mes!$C$9,Tbl_Registro_Insumo[Fecha_Corte],"&lt;="&amp;X$12)-SUMIFS(Tbl_Registro_Insumo[cant_dev],Tbl_Registro_Insumo[proveedor],$C$8,Tbl_Registro_Insumo[descripcion_insumo],$C17,Tbl_Registro_Insumo[id_solicitud],$C$9,Tbl_Registro_Insumo[Fecha_Corte],"&lt;="&amp;X$12))</f>
        <v/>
      </c>
      <c r="Y17" s="2" t="str">
        <f>IF(OR($C17="",Y$12=""),"",SUMIFS(Tbl_Registro_Insumo[cant_ent],Tbl_Registro_Insumo[proveedor],$C$8,Tbl_Registro_Insumo[descripcion_insumo],$C17,Tbl_Registro_Insumo[id_solicitud],Detalle_Mes!$C$9,Tbl_Registro_Insumo[Fecha_Corte],"&lt;="&amp;Y$12)-SUMIFS(Tbl_Registro_Insumo[cant_dev],Tbl_Registro_Insumo[proveedor],$C$8,Tbl_Registro_Insumo[descripcion_insumo],$C17,Tbl_Registro_Insumo[id_solicitud],$C$9,Tbl_Registro_Insumo[Fecha_Corte],"&lt;="&amp;Y$12))</f>
        <v/>
      </c>
      <c r="Z17" s="2" t="str">
        <f>IF(OR($C17="",Z$12=""),"",SUMIFS(Tbl_Registro_Insumo[cant_ent],Tbl_Registro_Insumo[proveedor],$C$8,Tbl_Registro_Insumo[descripcion_insumo],$C17,Tbl_Registro_Insumo[id_solicitud],Detalle_Mes!$C$9,Tbl_Registro_Insumo[Fecha_Corte],"&lt;="&amp;Z$12)-SUMIFS(Tbl_Registro_Insumo[cant_dev],Tbl_Registro_Insumo[proveedor],$C$8,Tbl_Registro_Insumo[descripcion_insumo],$C17,Tbl_Registro_Insumo[id_solicitud],$C$9,Tbl_Registro_Insumo[Fecha_Corte],"&lt;="&amp;Z$12))</f>
        <v/>
      </c>
      <c r="AA17" s="2" t="str">
        <f>IF(OR($C17="",AA$12=""),"",SUMIFS(Tbl_Registro_Insumo[cant_ent],Tbl_Registro_Insumo[proveedor],$C$8,Tbl_Registro_Insumo[descripcion_insumo],$C17,Tbl_Registro_Insumo[id_solicitud],Detalle_Mes!$C$9,Tbl_Registro_Insumo[Fecha_Corte],"&lt;="&amp;AA$12)-SUMIFS(Tbl_Registro_Insumo[cant_dev],Tbl_Registro_Insumo[proveedor],$C$8,Tbl_Registro_Insumo[descripcion_insumo],$C17,Tbl_Registro_Insumo[id_solicitud],$C$9,Tbl_Registro_Insumo[Fecha_Corte],"&lt;="&amp;AA$12))</f>
        <v/>
      </c>
      <c r="AB17" s="2" t="str">
        <f>IF(OR($C17="",AB$12=""),"",SUMIFS(Tbl_Registro_Insumo[cant_ent],Tbl_Registro_Insumo[proveedor],$C$8,Tbl_Registro_Insumo[descripcion_insumo],$C17,Tbl_Registro_Insumo[id_solicitud],Detalle_Mes!$C$9,Tbl_Registro_Insumo[Fecha_Corte],"&lt;="&amp;AB$12)-SUMIFS(Tbl_Registro_Insumo[cant_dev],Tbl_Registro_Insumo[proveedor],$C$8,Tbl_Registro_Insumo[descripcion_insumo],$C17,Tbl_Registro_Insumo[id_solicitud],$C$9,Tbl_Registro_Insumo[Fecha_Corte],"&lt;="&amp;AB$12))</f>
        <v/>
      </c>
      <c r="AC17" s="2" t="str">
        <f>IF(OR($C17="",AC$12=""),"",SUMIFS(Tbl_Registro_Insumo[cant_ent],Tbl_Registro_Insumo[proveedor],$C$8,Tbl_Registro_Insumo[descripcion_insumo],$C17,Tbl_Registro_Insumo[id_solicitud],Detalle_Mes!$C$9,Tbl_Registro_Insumo[Fecha_Corte],"&lt;="&amp;AC$12)-SUMIFS(Tbl_Registro_Insumo[cant_dev],Tbl_Registro_Insumo[proveedor],$C$8,Tbl_Registro_Insumo[descripcion_insumo],$C17,Tbl_Registro_Insumo[id_solicitud],$C$9,Tbl_Registro_Insumo[Fecha_Corte],"&lt;="&amp;AC$12))</f>
        <v/>
      </c>
      <c r="AD17" s="2" t="str">
        <f>IF(OR($C17="",AD$12=""),"",SUMIFS(Tbl_Registro_Insumo[cant_ent],Tbl_Registro_Insumo[proveedor],$C$8,Tbl_Registro_Insumo[descripcion_insumo],$C17,Tbl_Registro_Insumo[id_solicitud],Detalle_Mes!$C$9,Tbl_Registro_Insumo[Fecha_Corte],"&lt;="&amp;AD$12)-SUMIFS(Tbl_Registro_Insumo[cant_dev],Tbl_Registro_Insumo[proveedor],$C$8,Tbl_Registro_Insumo[descripcion_insumo],$C17,Tbl_Registro_Insumo[id_solicitud],$C$9,Tbl_Registro_Insumo[Fecha_Corte],"&lt;="&amp;AD$12))</f>
        <v/>
      </c>
      <c r="AE17" s="2" t="str">
        <f>IF(OR($C17="",AE$12=""),"",SUMIFS(Tbl_Registro_Insumo[cant_ent],Tbl_Registro_Insumo[proveedor],$C$8,Tbl_Registro_Insumo[descripcion_insumo],$C17,Tbl_Registro_Insumo[id_solicitud],Detalle_Mes!$C$9,Tbl_Registro_Insumo[Fecha_Corte],"&lt;="&amp;AE$12)-SUMIFS(Tbl_Registro_Insumo[cant_dev],Tbl_Registro_Insumo[proveedor],$C$8,Tbl_Registro_Insumo[descripcion_insumo],$C17,Tbl_Registro_Insumo[id_solicitud],$C$9,Tbl_Registro_Insumo[Fecha_Corte],"&lt;="&amp;AE$12))</f>
        <v/>
      </c>
      <c r="AF17" s="2" t="str">
        <f>IF(OR($C17="",AF$12=""),"",SUMIFS(Tbl_Registro_Insumo[cant_ent],Tbl_Registro_Insumo[proveedor],$C$8,Tbl_Registro_Insumo[descripcion_insumo],$C17,Tbl_Registro_Insumo[id_solicitud],Detalle_Mes!$C$9,Tbl_Registro_Insumo[Fecha_Corte],"&lt;="&amp;AF$12)-SUMIFS(Tbl_Registro_Insumo[cant_dev],Tbl_Registro_Insumo[proveedor],$C$8,Tbl_Registro_Insumo[descripcion_insumo],$C17,Tbl_Registro_Insumo[id_solicitud],$C$9,Tbl_Registro_Insumo[Fecha_Corte],"&lt;="&amp;AF$12))</f>
        <v/>
      </c>
      <c r="AG17" s="2" t="str">
        <f>IF(OR($C17="",AG$12=""),"",SUMIFS(Tbl_Registro_Insumo[cant_ent],Tbl_Registro_Insumo[proveedor],$C$8,Tbl_Registro_Insumo[descripcion_insumo],$C17,Tbl_Registro_Insumo[id_solicitud],Detalle_Mes!$C$9,Tbl_Registro_Insumo[Fecha_Corte],"&lt;="&amp;AG$12)-SUMIFS(Tbl_Registro_Insumo[cant_dev],Tbl_Registro_Insumo[proveedor],$C$8,Tbl_Registro_Insumo[descripcion_insumo],$C17,Tbl_Registro_Insumo[id_solicitud],$C$9,Tbl_Registro_Insumo[Fecha_Corte],"&lt;="&amp;AG$12))</f>
        <v/>
      </c>
      <c r="AH17" s="2" t="str">
        <f>IF(OR($C17="",AH$12=""),"",SUMIFS(Tbl_Registro_Insumo[cant_ent],Tbl_Registro_Insumo[proveedor],$C$8,Tbl_Registro_Insumo[descripcion_insumo],$C17,Tbl_Registro_Insumo[id_solicitud],Detalle_Mes!$C$9,Tbl_Registro_Insumo[Fecha_Corte],"&lt;="&amp;AH$12)-SUMIFS(Tbl_Registro_Insumo[cant_dev],Tbl_Registro_Insumo[proveedor],$C$8,Tbl_Registro_Insumo[descripcion_insumo],$C17,Tbl_Registro_Insumo[id_solicitud],$C$9,Tbl_Registro_Insumo[Fecha_Corte],"&lt;="&amp;AH$12))</f>
        <v/>
      </c>
      <c r="AI17" s="2" t="str">
        <f>IF(OR($C17="",AI$12=""),"",SUMIFS(Tbl_Registro_Insumo[cant_ent],Tbl_Registro_Insumo[proveedor],$C$8,Tbl_Registro_Insumo[descripcion_insumo],$C17,Tbl_Registro_Insumo[id_solicitud],Detalle_Mes!$C$9,Tbl_Registro_Insumo[Fecha_Corte],"&lt;="&amp;AI$12)-SUMIFS(Tbl_Registro_Insumo[cant_dev],Tbl_Registro_Insumo[proveedor],$C$8,Tbl_Registro_Insumo[descripcion_insumo],$C17,Tbl_Registro_Insumo[id_solicitud],$C$9,Tbl_Registro_Insumo[Fecha_Corte],"&lt;="&amp;AI$12))</f>
        <v/>
      </c>
      <c r="AJ17" s="2" t="str">
        <f>IF(OR($C17="",AJ$12=""),"",SUMIFS(Tbl_Registro_Insumo[cant_ent],Tbl_Registro_Insumo[proveedor],$C$8,Tbl_Registro_Insumo[descripcion_insumo],$C17,Tbl_Registro_Insumo[id_solicitud],Detalle_Mes!$C$9,Tbl_Registro_Insumo[Fecha_Corte],"&lt;="&amp;AJ$12)-SUMIFS(Tbl_Registro_Insumo[cant_dev],Tbl_Registro_Insumo[proveedor],$C$8,Tbl_Registro_Insumo[descripcion_insumo],$C17,Tbl_Registro_Insumo[id_solicitud],$C$9,Tbl_Registro_Insumo[Fecha_Corte],"&lt;="&amp;AJ$12))</f>
        <v/>
      </c>
      <c r="AK17" s="2" t="str">
        <f>IF(OR($C17="",AK$12=""),"",SUMIFS(Tbl_Registro_Insumo[cant_ent],Tbl_Registro_Insumo[proveedor],$C$8,Tbl_Registro_Insumo[descripcion_insumo],$C17,Tbl_Registro_Insumo[id_solicitud],Detalle_Mes!$C$9,Tbl_Registro_Insumo[Fecha_Corte],"&lt;="&amp;AK$12)-SUMIFS(Tbl_Registro_Insumo[cant_dev],Tbl_Registro_Insumo[proveedor],$C$8,Tbl_Registro_Insumo[descripcion_insumo],$C17,Tbl_Registro_Insumo[id_solicitud],$C$9,Tbl_Registro_Insumo[Fecha_Corte],"&lt;="&amp;AK$12))</f>
        <v/>
      </c>
      <c r="AL17" s="2" t="str">
        <f>IF(OR($C17="",AL$12=""),"",SUMIFS(Tbl_Registro_Insumo[cant_ent],Tbl_Registro_Insumo[proveedor],$C$8,Tbl_Registro_Insumo[descripcion_insumo],$C17,Tbl_Registro_Insumo[id_solicitud],Detalle_Mes!$C$9,Tbl_Registro_Insumo[Fecha_Corte],"&lt;="&amp;AL$12)-SUMIFS(Tbl_Registro_Insumo[cant_dev],Tbl_Registro_Insumo[proveedor],$C$8,Tbl_Registro_Insumo[descripcion_insumo],$C17,Tbl_Registro_Insumo[id_solicitud],$C$9,Tbl_Registro_Insumo[Fecha_Corte],"&lt;="&amp;AL$12))</f>
        <v/>
      </c>
      <c r="AM17" s="2" t="str">
        <f>IF(OR($C17="",AM$12=""),"",SUMIFS(Tbl_Registro_Insumo[cant_ent],Tbl_Registro_Insumo[proveedor],$C$8,Tbl_Registro_Insumo[descripcion_insumo],$C17,Tbl_Registro_Insumo[id_solicitud],Detalle_Mes!$C$9,Tbl_Registro_Insumo[Fecha_Corte],"&lt;="&amp;AM$12)-SUMIFS(Tbl_Registro_Insumo[cant_dev],Tbl_Registro_Insumo[proveedor],$C$8,Tbl_Registro_Insumo[descripcion_insumo],$C17,Tbl_Registro_Insumo[id_solicitud],$C$9,Tbl_Registro_Insumo[Fecha_Corte],"&lt;="&amp;AM$12))</f>
        <v/>
      </c>
      <c r="AN17" s="2" t="str">
        <f>IF(OR($C17="",AN$12=""),"",SUMIFS(Tbl_Registro_Insumo[cant_ent],Tbl_Registro_Insumo[proveedor],$C$8,Tbl_Registro_Insumo[descripcion_insumo],$C17,Tbl_Registro_Insumo[id_solicitud],Detalle_Mes!$C$9,Tbl_Registro_Insumo[Fecha_Corte],"&lt;="&amp;AN$12)-SUMIFS(Tbl_Registro_Insumo[cant_dev],Tbl_Registro_Insumo[proveedor],$C$8,Tbl_Registro_Insumo[descripcion_insumo],$C17,Tbl_Registro_Insumo[id_solicitud],$C$9,Tbl_Registro_Insumo[Fecha_Corte],"&lt;="&amp;AN$12))</f>
        <v/>
      </c>
      <c r="AO17" s="2" t="str">
        <f>IF(OR($C17="",AO$12=""),"",SUMIFS(Tbl_Registro_Insumo[cant_ent],Tbl_Registro_Insumo[proveedor],$C$8,Tbl_Registro_Insumo[descripcion_insumo],$C17,Tbl_Registro_Insumo[id_solicitud],Detalle_Mes!$C$9,Tbl_Registro_Insumo[Fecha_Corte],"&lt;="&amp;AO$12)-SUMIFS(Tbl_Registro_Insumo[cant_dev],Tbl_Registro_Insumo[proveedor],$C$8,Tbl_Registro_Insumo[descripcion_insumo],$C17,Tbl_Registro_Insumo[id_solicitud],$C$9,Tbl_Registro_Insumo[Fecha_Corte],"&lt;="&amp;AO$12))</f>
        <v/>
      </c>
      <c r="AP17" s="2" t="str">
        <f>IF(OR($C17="",AP$12=""),"",SUMIFS(Tbl_Registro_Insumo[cant_ent],Tbl_Registro_Insumo[proveedor],$C$8,Tbl_Registro_Insumo[descripcion_insumo],$C17,Tbl_Registro_Insumo[id_solicitud],Detalle_Mes!$C$9,Tbl_Registro_Insumo[Fecha_Corte],"&lt;="&amp;AP$12)-SUMIFS(Tbl_Registro_Insumo[cant_dev],Tbl_Registro_Insumo[proveedor],$C$8,Tbl_Registro_Insumo[descripcion_insumo],$C17,Tbl_Registro_Insumo[id_solicitud],$C$9,Tbl_Registro_Insumo[Fecha_Corte],"&lt;="&amp;AP$12))</f>
        <v/>
      </c>
      <c r="AQ17" s="2" t="str">
        <f>IF(OR($C17="",AQ$12=""),"",SUMIFS(Tbl_Registro_Insumo[cant_ent],Tbl_Registro_Insumo[proveedor],$C$8,Tbl_Registro_Insumo[descripcion_insumo],$C17,Tbl_Registro_Insumo[id_solicitud],Detalle_Mes!$C$9,Tbl_Registro_Insumo[Fecha_Corte],"&lt;="&amp;AQ$12)-SUMIFS(Tbl_Registro_Insumo[cant_dev],Tbl_Registro_Insumo[proveedor],$C$8,Tbl_Registro_Insumo[descripcion_insumo],$C17,Tbl_Registro_Insumo[id_solicitud],$C$9,Tbl_Registro_Insumo[Fecha_Corte],"&lt;="&amp;AQ$12))</f>
        <v/>
      </c>
      <c r="AR17" s="2" t="str">
        <f>IF(OR($C17="",AR$12=""),"",SUMIFS(Tbl_Registro_Insumo[cant_ent],Tbl_Registro_Insumo[proveedor],$C$8,Tbl_Registro_Insumo[descripcion_insumo],$C17,Tbl_Registro_Insumo[id_solicitud],Detalle_Mes!$C$9,Tbl_Registro_Insumo[Fecha_Corte],"&lt;="&amp;AR$12)-SUMIFS(Tbl_Registro_Insumo[cant_dev],Tbl_Registro_Insumo[proveedor],$C$8,Tbl_Registro_Insumo[descripcion_insumo],$C17,Tbl_Registro_Insumo[id_solicitud],$C$9,Tbl_Registro_Insumo[Fecha_Corte],"&lt;="&amp;AR$12))</f>
        <v/>
      </c>
      <c r="AS17" s="2" t="str">
        <f>IF(OR($C17="",AS$12=""),"",SUMIFS(Tbl_Registro_Insumo[cant_ent],Tbl_Registro_Insumo[proveedor],$C$8,Tbl_Registro_Insumo[descripcion_insumo],$C17,Tbl_Registro_Insumo[id_solicitud],Detalle_Mes!$C$9,Tbl_Registro_Insumo[Fecha_Corte],"&lt;="&amp;AS$12)-SUMIFS(Tbl_Registro_Insumo[cant_dev],Tbl_Registro_Insumo[proveedor],$C$8,Tbl_Registro_Insumo[descripcion_insumo],$C17,Tbl_Registro_Insumo[id_solicitud],$C$9,Tbl_Registro_Insumo[Fecha_Corte],"&lt;="&amp;AS$12))</f>
        <v/>
      </c>
      <c r="AT17" s="2" t="str">
        <f>IF(OR($C17="",AT$12=""),"",SUMIFS(Tbl_Registro_Insumo[cant_ent],Tbl_Registro_Insumo[proveedor],$C$8,Tbl_Registro_Insumo[descripcion_insumo],$C17,Tbl_Registro_Insumo[id_solicitud],Detalle_Mes!$C$9,Tbl_Registro_Insumo[Fecha_Corte],"&lt;="&amp;AT$12)-SUMIFS(Tbl_Registro_Insumo[cant_dev],Tbl_Registro_Insumo[proveedor],$C$8,Tbl_Registro_Insumo[descripcion_insumo],$C17,Tbl_Registro_Insumo[id_solicitud],$C$9,Tbl_Registro_Insumo[Fecha_Corte],"&lt;="&amp;AT$12))</f>
        <v/>
      </c>
      <c r="AU17" s="2" t="str">
        <f>IF(OR($C17="",AU$12=""),"",SUMIFS(Tbl_Registro_Insumo[cant_ent],Tbl_Registro_Insumo[proveedor],$C$8,Tbl_Registro_Insumo[descripcion_insumo],$C17,Tbl_Registro_Insumo[id_solicitud],Detalle_Mes!$C$9,Tbl_Registro_Insumo[Fecha_Corte],"&lt;="&amp;AU$12)-SUMIFS(Tbl_Registro_Insumo[cant_dev],Tbl_Registro_Insumo[proveedor],$C$8,Tbl_Registro_Insumo[descripcion_insumo],$C17,Tbl_Registro_Insumo[id_solicitud],$C$9,Tbl_Registro_Insumo[Fecha_Corte],"&lt;="&amp;AU$12))</f>
        <v/>
      </c>
      <c r="AV17" s="2" t="str">
        <f>IF(OR($C17="",AV$12=""),"",SUMIFS(Tbl_Registro_Insumo[cant_ent],Tbl_Registro_Insumo[proveedor],$C$8,Tbl_Registro_Insumo[descripcion_insumo],$C17,Tbl_Registro_Insumo[id_solicitud],Detalle_Mes!$C$9,Tbl_Registro_Insumo[Fecha_Corte],"&lt;="&amp;AV$12)-SUMIFS(Tbl_Registro_Insumo[cant_dev],Tbl_Registro_Insumo[proveedor],$C$8,Tbl_Registro_Insumo[descripcion_insumo],$C17,Tbl_Registro_Insumo[id_solicitud],$C$9,Tbl_Registro_Insumo[Fecha_Corte],"&lt;="&amp;AV$12))</f>
        <v/>
      </c>
      <c r="AW17" s="2" t="str">
        <f>IF(OR($C17="",AW$12=""),"",SUMIFS(Tbl_Registro_Insumo[cant_ent],Tbl_Registro_Insumo[proveedor],$C$8,Tbl_Registro_Insumo[descripcion_insumo],$C17,Tbl_Registro_Insumo[id_solicitud],Detalle_Mes!$C$9,Tbl_Registro_Insumo[Fecha_Corte],"&lt;="&amp;AW$12)-SUMIFS(Tbl_Registro_Insumo[cant_dev],Tbl_Registro_Insumo[proveedor],$C$8,Tbl_Registro_Insumo[descripcion_insumo],$C17,Tbl_Registro_Insumo[id_solicitud],$C$9,Tbl_Registro_Insumo[Fecha_Corte],"&lt;="&amp;AW$12))</f>
        <v/>
      </c>
      <c r="AX17" s="2" t="str">
        <f>IF(OR($C17="",AX$12=""),"",SUMIFS(Tbl_Registro_Insumo[cant_ent],Tbl_Registro_Insumo[proveedor],$C$8,Tbl_Registro_Insumo[descripcion_insumo],$C17,Tbl_Registro_Insumo[id_solicitud],Detalle_Mes!$C$9,Tbl_Registro_Insumo[Fecha_Corte],"&lt;="&amp;AX$12)-SUMIFS(Tbl_Registro_Insumo[cant_dev],Tbl_Registro_Insumo[proveedor],$C$8,Tbl_Registro_Insumo[descripcion_insumo],$C17,Tbl_Registro_Insumo[id_solicitud],$C$9,Tbl_Registro_Insumo[Fecha_Corte],"&lt;="&amp;AX$12))</f>
        <v/>
      </c>
      <c r="AY17" s="2" t="str">
        <f>IF(OR($C17="",AY$12=""),"",SUMIFS(Tbl_Registro_Insumo[cant_ent],Tbl_Registro_Insumo[proveedor],$C$8,Tbl_Registro_Insumo[descripcion_insumo],$C17,Tbl_Registro_Insumo[id_solicitud],Detalle_Mes!$C$9,Tbl_Registro_Insumo[Fecha_Corte],"&lt;="&amp;AY$12)-SUMIFS(Tbl_Registro_Insumo[cant_dev],Tbl_Registro_Insumo[proveedor],$C$8,Tbl_Registro_Insumo[descripcion_insumo],$C17,Tbl_Registro_Insumo[id_solicitud],$C$9,Tbl_Registro_Insumo[Fecha_Corte],"&lt;="&amp;AY$12))</f>
        <v/>
      </c>
      <c r="AZ17" s="2" t="str">
        <f>IF(OR($C17="",AZ$12=""),"",SUMIFS(Tbl_Registro_Insumo[cant_ent],Tbl_Registro_Insumo[proveedor],$C$8,Tbl_Registro_Insumo[descripcion_insumo],$C17,Tbl_Registro_Insumo[id_solicitud],Detalle_Mes!$C$9,Tbl_Registro_Insumo[Fecha_Corte],"&lt;="&amp;AZ$12)-SUMIFS(Tbl_Registro_Insumo[cant_dev],Tbl_Registro_Insumo[proveedor],$C$8,Tbl_Registro_Insumo[descripcion_insumo],$C17,Tbl_Registro_Insumo[id_solicitud],$C$9,Tbl_Registro_Insumo[Fecha_Corte],"&lt;="&amp;AZ$12))</f>
        <v/>
      </c>
      <c r="BA17" s="2" t="str">
        <f>IF(OR($C17="",BA$12=""),"",SUMIFS(Tbl_Registro_Insumo[cant_ent],Tbl_Registro_Insumo[proveedor],$C$8,Tbl_Registro_Insumo[descripcion_insumo],$C17,Tbl_Registro_Insumo[id_solicitud],Detalle_Mes!$C$9,Tbl_Registro_Insumo[Fecha_Corte],"&lt;="&amp;BA$12)-SUMIFS(Tbl_Registro_Insumo[cant_dev],Tbl_Registro_Insumo[proveedor],$C$8,Tbl_Registro_Insumo[descripcion_insumo],$C17,Tbl_Registro_Insumo[id_solicitud],$C$9,Tbl_Registro_Insumo[Fecha_Corte],"&lt;="&amp;BA$12))</f>
        <v/>
      </c>
      <c r="BB17" s="2" t="str">
        <f>IF(OR($C17="",BB$12=""),"",SUMIFS(Tbl_Registro_Insumo[cant_ent],Tbl_Registro_Insumo[proveedor],$C$8,Tbl_Registro_Insumo[descripcion_insumo],$C17,Tbl_Registro_Insumo[id_solicitud],Detalle_Mes!$C$9,Tbl_Registro_Insumo[Fecha_Corte],"&lt;="&amp;BB$12)-SUMIFS(Tbl_Registro_Insumo[cant_dev],Tbl_Registro_Insumo[proveedor],$C$8,Tbl_Registro_Insumo[descripcion_insumo],$C17,Tbl_Registro_Insumo[id_solicitud],$C$9,Tbl_Registro_Insumo[Fecha_Corte],"&lt;="&amp;BB$12))</f>
        <v/>
      </c>
      <c r="BC17" s="2" t="str">
        <f>IF(OR($C17="",BC$12=""),"",SUMIFS(Tbl_Registro_Insumo[cant_ent],Tbl_Registro_Insumo[proveedor],$C$8,Tbl_Registro_Insumo[descripcion_insumo],$C17,Tbl_Registro_Insumo[id_solicitud],Detalle_Mes!$C$9,Tbl_Registro_Insumo[Fecha_Corte],"&lt;="&amp;BC$12)-SUMIFS(Tbl_Registro_Insumo[cant_dev],Tbl_Registro_Insumo[proveedor],$C$8,Tbl_Registro_Insumo[descripcion_insumo],$C17,Tbl_Registro_Insumo[id_solicitud],$C$9,Tbl_Registro_Insumo[Fecha_Corte],"&lt;="&amp;BC$12))</f>
        <v/>
      </c>
      <c r="BD17" s="2" t="str">
        <f>IF(OR($C17="",BD$12=""),"",SUMIFS(Tbl_Registro_Insumo[cant_ent],Tbl_Registro_Insumo[proveedor],$C$8,Tbl_Registro_Insumo[descripcion_insumo],$C17,Tbl_Registro_Insumo[id_solicitud],Detalle_Mes!$C$9,Tbl_Registro_Insumo[Fecha_Corte],"&lt;="&amp;BD$12)-SUMIFS(Tbl_Registro_Insumo[cant_dev],Tbl_Registro_Insumo[proveedor],$C$8,Tbl_Registro_Insumo[descripcion_insumo],$C17,Tbl_Registro_Insumo[id_solicitud],$C$9,Tbl_Registro_Insumo[Fecha_Corte],"&lt;="&amp;BD$12))</f>
        <v/>
      </c>
      <c r="BE17" s="2" t="str">
        <f>IF(OR($C17="",BE$12=""),"",SUMIFS(Tbl_Registro_Insumo[cant_ent],Tbl_Registro_Insumo[proveedor],$C$8,Tbl_Registro_Insumo[descripcion_insumo],$C17,Tbl_Registro_Insumo[id_solicitud],Detalle_Mes!$C$9,Tbl_Registro_Insumo[Fecha_Corte],"&lt;="&amp;BE$12)-SUMIFS(Tbl_Registro_Insumo[cant_dev],Tbl_Registro_Insumo[proveedor],$C$8,Tbl_Registro_Insumo[descripcion_insumo],$C17,Tbl_Registro_Insumo[id_solicitud],$C$9,Tbl_Registro_Insumo[Fecha_Corte],"&lt;="&amp;BE$12))</f>
        <v/>
      </c>
      <c r="BF17" s="2" t="str">
        <f>IF(OR($C17="",BF$12=""),"",SUMIFS(Tbl_Registro_Insumo[cant_ent],Tbl_Registro_Insumo[proveedor],$C$8,Tbl_Registro_Insumo[descripcion_insumo],$C17,Tbl_Registro_Insumo[id_solicitud],Detalle_Mes!$C$9,Tbl_Registro_Insumo[Fecha_Corte],"&lt;="&amp;BF$12)-SUMIFS(Tbl_Registro_Insumo[cant_dev],Tbl_Registro_Insumo[proveedor],$C$8,Tbl_Registro_Insumo[descripcion_insumo],$C17,Tbl_Registro_Insumo[id_solicitud],$C$9,Tbl_Registro_Insumo[Fecha_Corte],"&lt;="&amp;BF$12))</f>
        <v/>
      </c>
      <c r="BG17" s="2" t="str">
        <f>IF(OR($C17="",BG$12=""),"",SUMIFS(Tbl_Registro_Insumo[cant_ent],Tbl_Registro_Insumo[proveedor],$C$8,Tbl_Registro_Insumo[descripcion_insumo],$C17,Tbl_Registro_Insumo[id_solicitud],Detalle_Mes!$C$9,Tbl_Registro_Insumo[Fecha_Corte],"&lt;="&amp;BG$12)-SUMIFS(Tbl_Registro_Insumo[cant_dev],Tbl_Registro_Insumo[proveedor],$C$8,Tbl_Registro_Insumo[descripcion_insumo],$C17,Tbl_Registro_Insumo[id_solicitud],$C$9,Tbl_Registro_Insumo[Fecha_Corte],"&lt;="&amp;BG$12))</f>
        <v/>
      </c>
      <c r="BH17" s="2" t="str">
        <f>IF(OR($C17="",BH$12=""),"",SUMIFS(Tbl_Registro_Insumo[cant_ent],Tbl_Registro_Insumo[proveedor],$C$8,Tbl_Registro_Insumo[descripcion_insumo],$C17,Tbl_Registro_Insumo[id_solicitud],Detalle_Mes!$C$9,Tbl_Registro_Insumo[Fecha_Corte],"&lt;="&amp;BH$12)-SUMIFS(Tbl_Registro_Insumo[cant_dev],Tbl_Registro_Insumo[proveedor],$C$8,Tbl_Registro_Insumo[descripcion_insumo],$C17,Tbl_Registro_Insumo[id_solicitud],$C$9,Tbl_Registro_Insumo[Fecha_Corte],"&lt;="&amp;BH$12))</f>
        <v/>
      </c>
      <c r="BI17" s="2" t="str">
        <f>IF(OR($C17="",BI$12=""),"",SUMIFS(Tbl_Registro_Insumo[cant_ent],Tbl_Registro_Insumo[proveedor],$C$8,Tbl_Registro_Insumo[descripcion_insumo],$C17,Tbl_Registro_Insumo[id_solicitud],Detalle_Mes!$C$9,Tbl_Registro_Insumo[Fecha_Corte],"&lt;="&amp;BI$12)-SUMIFS(Tbl_Registro_Insumo[cant_dev],Tbl_Registro_Insumo[proveedor],$C$8,Tbl_Registro_Insumo[descripcion_insumo],$C17,Tbl_Registro_Insumo[id_solicitud],$C$9,Tbl_Registro_Insumo[Fecha_Corte],"&lt;="&amp;BI$12))</f>
        <v/>
      </c>
      <c r="BJ17" s="2" t="str">
        <f>IF(OR($C17="",BJ$12=""),"",SUMIFS(Tbl_Registro_Insumo[cant_ent],Tbl_Registro_Insumo[proveedor],$C$8,Tbl_Registro_Insumo[descripcion_insumo],$C17,Tbl_Registro_Insumo[id_solicitud],Detalle_Mes!$C$9,Tbl_Registro_Insumo[Fecha_Corte],"&lt;="&amp;BJ$12)-SUMIFS(Tbl_Registro_Insumo[cant_dev],Tbl_Registro_Insumo[proveedor],$C$8,Tbl_Registro_Insumo[descripcion_insumo],$C17,Tbl_Registro_Insumo[id_solicitud],$C$9,Tbl_Registro_Insumo[Fecha_Corte],"&lt;="&amp;BJ$12))</f>
        <v/>
      </c>
      <c r="BK17" s="2" t="str">
        <f>IF(OR($C17="",BK$12=""),"",SUMIFS(Tbl_Registro_Insumo[cant_ent],Tbl_Registro_Insumo[proveedor],$C$8,Tbl_Registro_Insumo[descripcion_insumo],$C17,Tbl_Registro_Insumo[id_solicitud],Detalle_Mes!$C$9,Tbl_Registro_Insumo[Fecha_Corte],"&lt;="&amp;BK$12)-SUMIFS(Tbl_Registro_Insumo[cant_dev],Tbl_Registro_Insumo[proveedor],$C$8,Tbl_Registro_Insumo[descripcion_insumo],$C17,Tbl_Registro_Insumo[id_solicitud],$C$9,Tbl_Registro_Insumo[Fecha_Corte],"&lt;="&amp;BK$12))</f>
        <v/>
      </c>
      <c r="BL17" s="2" t="str">
        <f>IF(OR($C17="",BL$12=""),"",SUMIFS(Tbl_Registro_Insumo[cant_ent],Tbl_Registro_Insumo[proveedor],$C$8,Tbl_Registro_Insumo[descripcion_insumo],$C17,Tbl_Registro_Insumo[id_solicitud],Detalle_Mes!$C$9,Tbl_Registro_Insumo[Fecha_Corte],"&lt;="&amp;BL$12)-SUMIFS(Tbl_Registro_Insumo[cant_dev],Tbl_Registro_Insumo[proveedor],$C$8,Tbl_Registro_Insumo[descripcion_insumo],$C17,Tbl_Registro_Insumo[id_solicitud],$C$9,Tbl_Registro_Insumo[Fecha_Corte],"&lt;="&amp;BL$12))</f>
        <v/>
      </c>
      <c r="BM17" s="2" t="str">
        <f>IF(OR($C17="",BM$12=""),"",SUMIFS(Tbl_Registro_Insumo[cant_ent],Tbl_Registro_Insumo[proveedor],$C$8,Tbl_Registro_Insumo[descripcion_insumo],$C17,Tbl_Registro_Insumo[id_solicitud],Detalle_Mes!$C$9,Tbl_Registro_Insumo[Fecha_Corte],"&lt;="&amp;BM$12)-SUMIFS(Tbl_Registro_Insumo[cant_dev],Tbl_Registro_Insumo[proveedor],$C$8,Tbl_Registro_Insumo[descripcion_insumo],$C17,Tbl_Registro_Insumo[id_solicitud],$C$9,Tbl_Registro_Insumo[Fecha_Corte],"&lt;="&amp;BM$12))</f>
        <v/>
      </c>
      <c r="BN17" s="2" t="str">
        <f>IF(OR($C17="",BN$12=""),"",SUMIFS(Tbl_Registro_Insumo[cant_ent],Tbl_Registro_Insumo[proveedor],$C$8,Tbl_Registro_Insumo[descripcion_insumo],$C17,Tbl_Registro_Insumo[id_solicitud],Detalle_Mes!$C$9,Tbl_Registro_Insumo[Fecha_Corte],"&lt;="&amp;BN$12)-SUMIFS(Tbl_Registro_Insumo[cant_dev],Tbl_Registro_Insumo[proveedor],$C$8,Tbl_Registro_Insumo[descripcion_insumo],$C17,Tbl_Registro_Insumo[id_solicitud],$C$9,Tbl_Registro_Insumo[Fecha_Corte],"&lt;="&amp;BN$12))</f>
        <v/>
      </c>
      <c r="BO17" s="2" t="str">
        <f>IF(OR($C17="",BO$12=""),"",SUMIFS(Tbl_Registro_Insumo[cant_ent],Tbl_Registro_Insumo[proveedor],$C$8,Tbl_Registro_Insumo[descripcion_insumo],$C17,Tbl_Registro_Insumo[id_solicitud],Detalle_Mes!$C$9,Tbl_Registro_Insumo[Fecha_Corte],"&lt;="&amp;BO$12)-SUMIFS(Tbl_Registro_Insumo[cant_dev],Tbl_Registro_Insumo[proveedor],$C$8,Tbl_Registro_Insumo[descripcion_insumo],$C17,Tbl_Registro_Insumo[id_solicitud],$C$9,Tbl_Registro_Insumo[Fecha_Corte],"&lt;="&amp;BO$12))</f>
        <v/>
      </c>
      <c r="BP17" s="2" t="str">
        <f>IF(OR($C17="",BP$12=""),"",SUMIFS(Tbl_Registro_Insumo[cant_ent],Tbl_Registro_Insumo[proveedor],$C$8,Tbl_Registro_Insumo[descripcion_insumo],$C17,Tbl_Registro_Insumo[id_solicitud],Detalle_Mes!$C$9,Tbl_Registro_Insumo[Fecha_Corte],"&lt;="&amp;BP$12)-SUMIFS(Tbl_Registro_Insumo[cant_dev],Tbl_Registro_Insumo[proveedor],$C$8,Tbl_Registro_Insumo[descripcion_insumo],$C17,Tbl_Registro_Insumo[id_solicitud],$C$9,Tbl_Registro_Insumo[Fecha_Corte],"&lt;="&amp;BP$12))</f>
        <v/>
      </c>
      <c r="BQ17" s="2" t="str">
        <f>IF(OR($C17="",BQ$12=""),"",SUMIFS(Tbl_Registro_Insumo[cant_ent],Tbl_Registro_Insumo[proveedor],$C$8,Tbl_Registro_Insumo[descripcion_insumo],$C17,Tbl_Registro_Insumo[id_solicitud],Detalle_Mes!$C$9,Tbl_Registro_Insumo[Fecha_Corte],"&lt;="&amp;BQ$12)-SUMIFS(Tbl_Registro_Insumo[cant_dev],Tbl_Registro_Insumo[proveedor],$C$8,Tbl_Registro_Insumo[descripcion_insumo],$C17,Tbl_Registro_Insumo[id_solicitud],$C$9,Tbl_Registro_Insumo[Fecha_Corte],"&lt;="&amp;BQ$12))</f>
        <v/>
      </c>
      <c r="BR17" s="2" t="str">
        <f>IF(OR($C17="",BR$12=""),"",SUMIFS(Tbl_Registro_Insumo[cant_ent],Tbl_Registro_Insumo[proveedor],$C$8,Tbl_Registro_Insumo[descripcion_insumo],$C17,Tbl_Registro_Insumo[id_solicitud],Detalle_Mes!$C$9,Tbl_Registro_Insumo[Fecha_Corte],"&lt;="&amp;BR$12)-SUMIFS(Tbl_Registro_Insumo[cant_dev],Tbl_Registro_Insumo[proveedor],$C$8,Tbl_Registro_Insumo[descripcion_insumo],$C17,Tbl_Registro_Insumo[id_solicitud],$C$9,Tbl_Registro_Insumo[Fecha_Corte],"&lt;="&amp;BR$12))</f>
        <v/>
      </c>
      <c r="BS17" s="2" t="str">
        <f>IF(OR($C17="",BS$12=""),"",SUMIFS(Tbl_Registro_Insumo[cant_ent],Tbl_Registro_Insumo[proveedor],$C$8,Tbl_Registro_Insumo[descripcion_insumo],$C17,Tbl_Registro_Insumo[id_solicitud],Detalle_Mes!$C$9,Tbl_Registro_Insumo[Fecha_Corte],"&lt;="&amp;BS$12)-SUMIFS(Tbl_Registro_Insumo[cant_dev],Tbl_Registro_Insumo[proveedor],$C$8,Tbl_Registro_Insumo[descripcion_insumo],$C17,Tbl_Registro_Insumo[id_solicitud],$C$9,Tbl_Registro_Insumo[Fecha_Corte],"&lt;="&amp;BS$12))</f>
        <v/>
      </c>
    </row>
    <row r="18" spans="2:75" s="7" customFormat="1" ht="19.2" customHeight="1" x14ac:dyDescent="0.3">
      <c r="B18" s="2"/>
      <c r="D18" s="20" t="str">
        <f>IF(C18="","",SUMIFS(Tbl_Registro_Insumo[cant_ent],Tbl_Registro_Insumo[proveedor],Detalle_Mes!$C$8,Tbl_Registro_Insumo[id_solicitud],Detalle_Mes!$C$9,Tbl_Registro_Insumo[descripcion_insumo],Detalle_Mes!C18,Tbl_Registro_Insumo[Fecha_Corte],"&lt;"&amp;Detalle_Mes!$F$8))</f>
        <v/>
      </c>
      <c r="E18" s="20" t="str">
        <f>IF(C18="","",SUMIFS(Tbl_Registro_Insumo[cant_dev],Tbl_Registro_Insumo[proveedor],Detalle_Mes!$C$8,Tbl_Registro_Insumo[id_solicitud],Detalle_Mes!$C$9,Tbl_Registro_Insumo[descripcion_insumo],Detalle_Mes!C18,Tbl_Registro_Insumo[Fecha_Corte],"&lt;"&amp;Detalle_Mes!$F$8))</f>
        <v/>
      </c>
      <c r="F18" s="20" t="str">
        <f t="shared" si="39"/>
        <v/>
      </c>
      <c r="H18" s="41" t="str">
        <f t="shared" si="38"/>
        <v/>
      </c>
      <c r="I18" s="2" t="str">
        <f>IF(OR($C18="",I$12=""),"",SUMIFS(Tbl_Registro_Insumo[cant_ent],Tbl_Registro_Insumo[proveedor],$C$8,Tbl_Registro_Insumo[descripcion_insumo],$C18,Tbl_Registro_Insumo[id_solicitud],Detalle_Mes!$C$9,Tbl_Registro_Insumo[Fecha_Corte],"&lt;"&amp;I$12)-SUMIFS(Tbl_Registro_Insumo[cant_dev],Tbl_Registro_Insumo[proveedor],$C$8,Tbl_Registro_Insumo[descripcion_insumo],$C18,Tbl_Registro_Insumo[id_solicitud],$C$9,Tbl_Registro_Insumo[Fecha_Corte],"&lt;="&amp;I$12))</f>
        <v/>
      </c>
      <c r="J18" s="2" t="str">
        <f>IF(OR($C18="",J$12=""),"",SUMIFS(Tbl_Registro_Insumo[cant_ent],Tbl_Registro_Insumo[proveedor],$C$8,Tbl_Registro_Insumo[descripcion_insumo],$C18,Tbl_Registro_Insumo[id_solicitud],Detalle_Mes!$C$9,Tbl_Registro_Insumo[Fecha_Corte],"&lt;="&amp;J$12)-SUMIFS(Tbl_Registro_Insumo[cant_dev],Tbl_Registro_Insumo[proveedor],$C$8,Tbl_Registro_Insumo[descripcion_insumo],$C18,Tbl_Registro_Insumo[id_solicitud],$C$9,Tbl_Registro_Insumo[Fecha_Corte],"&lt;="&amp;J$12))</f>
        <v/>
      </c>
      <c r="K18" s="2" t="str">
        <f>IF(OR($C18="",K$12=""),"",SUMIFS(Tbl_Registro_Insumo[cant_ent],Tbl_Registro_Insumo[proveedor],$C$8,Tbl_Registro_Insumo[descripcion_insumo],$C18,Tbl_Registro_Insumo[id_solicitud],Detalle_Mes!$C$9,Tbl_Registro_Insumo[Fecha_Corte],"&lt;="&amp;K$12)-SUMIFS(Tbl_Registro_Insumo[cant_dev],Tbl_Registro_Insumo[proveedor],$C$8,Tbl_Registro_Insumo[descripcion_insumo],$C18,Tbl_Registro_Insumo[id_solicitud],$C$9,Tbl_Registro_Insumo[Fecha_Corte],"&lt;="&amp;K$12))</f>
        <v/>
      </c>
      <c r="L18" s="2" t="str">
        <f>IF(OR($C18="",L$12=""),"",SUMIFS(Tbl_Registro_Insumo[cant_ent],Tbl_Registro_Insumo[proveedor],$C$8,Tbl_Registro_Insumo[descripcion_insumo],$C18,Tbl_Registro_Insumo[id_solicitud],Detalle_Mes!$C$9,Tbl_Registro_Insumo[Fecha_Corte],"&lt;="&amp;L$12)-SUMIFS(Tbl_Registro_Insumo[cant_dev],Tbl_Registro_Insumo[proveedor],$C$8,Tbl_Registro_Insumo[descripcion_insumo],$C18,Tbl_Registro_Insumo[id_solicitud],$C$9,Tbl_Registro_Insumo[Fecha_Corte],"&lt;="&amp;L$12))</f>
        <v/>
      </c>
      <c r="M18" s="2" t="str">
        <f>IF(OR($C18="",M$12=""),"",SUMIFS(Tbl_Registro_Insumo[cant_ent],Tbl_Registro_Insumo[proveedor],$C$8,Tbl_Registro_Insumo[descripcion_insumo],$C18,Tbl_Registro_Insumo[id_solicitud],Detalle_Mes!$C$9,Tbl_Registro_Insumo[Fecha_Corte],"&lt;="&amp;M$12)-SUMIFS(Tbl_Registro_Insumo[cant_dev],Tbl_Registro_Insumo[proveedor],$C$8,Tbl_Registro_Insumo[descripcion_insumo],$C18,Tbl_Registro_Insumo[id_solicitud],$C$9,Tbl_Registro_Insumo[Fecha_Corte],"&lt;="&amp;M$12))</f>
        <v/>
      </c>
      <c r="N18" s="2" t="str">
        <f>IF(OR($C18="",N$12=""),"",SUMIFS(Tbl_Registro_Insumo[cant_ent],Tbl_Registro_Insumo[proveedor],$C$8,Tbl_Registro_Insumo[descripcion_insumo],$C18,Tbl_Registro_Insumo[id_solicitud],Detalle_Mes!$C$9,Tbl_Registro_Insumo[Fecha_Corte],"&lt;="&amp;N$12)-SUMIFS(Tbl_Registro_Insumo[cant_dev],Tbl_Registro_Insumo[proveedor],$C$8,Tbl_Registro_Insumo[descripcion_insumo],$C18,Tbl_Registro_Insumo[id_solicitud],$C$9,Tbl_Registro_Insumo[Fecha_Corte],"&lt;="&amp;N$12))</f>
        <v/>
      </c>
      <c r="O18" s="2" t="str">
        <f>IF(OR($C18="",O$12=""),"",SUMIFS(Tbl_Registro_Insumo[cant_ent],Tbl_Registro_Insumo[proveedor],$C$8,Tbl_Registro_Insumo[descripcion_insumo],$C18,Tbl_Registro_Insumo[id_solicitud],Detalle_Mes!$C$9,Tbl_Registro_Insumo[Fecha_Corte],"&lt;="&amp;O$12)-SUMIFS(Tbl_Registro_Insumo[cant_dev],Tbl_Registro_Insumo[proveedor],$C$8,Tbl_Registro_Insumo[descripcion_insumo],$C18,Tbl_Registro_Insumo[id_solicitud],$C$9,Tbl_Registro_Insumo[Fecha_Corte],"&lt;="&amp;O$12))</f>
        <v/>
      </c>
      <c r="P18" s="2" t="str">
        <f>IF(OR($C18="",P$12=""),"",SUMIFS(Tbl_Registro_Insumo[cant_ent],Tbl_Registro_Insumo[proveedor],$C$8,Tbl_Registro_Insumo[descripcion_insumo],$C18,Tbl_Registro_Insumo[id_solicitud],Detalle_Mes!$C$9,Tbl_Registro_Insumo[Fecha_Corte],"&lt;="&amp;P$12)-SUMIFS(Tbl_Registro_Insumo[cant_dev],Tbl_Registro_Insumo[proveedor],$C$8,Tbl_Registro_Insumo[descripcion_insumo],$C18,Tbl_Registro_Insumo[id_solicitud],$C$9,Tbl_Registro_Insumo[Fecha_Corte],"&lt;="&amp;P$12))</f>
        <v/>
      </c>
      <c r="Q18" s="2" t="str">
        <f>IF(OR($C18="",Q$12=""),"",SUMIFS(Tbl_Registro_Insumo[cant_ent],Tbl_Registro_Insumo[proveedor],$C$8,Tbl_Registro_Insumo[descripcion_insumo],$C18,Tbl_Registro_Insumo[id_solicitud],Detalle_Mes!$C$9,Tbl_Registro_Insumo[Fecha_Corte],"&lt;="&amp;Q$12)-SUMIFS(Tbl_Registro_Insumo[cant_dev],Tbl_Registro_Insumo[proveedor],$C$8,Tbl_Registro_Insumo[descripcion_insumo],$C18,Tbl_Registro_Insumo[id_solicitud],$C$9,Tbl_Registro_Insumo[Fecha_Corte],"&lt;="&amp;Q$12))</f>
        <v/>
      </c>
      <c r="R18" s="2" t="str">
        <f>IF(OR($C18="",R$12=""),"",SUMIFS(Tbl_Registro_Insumo[cant_ent],Tbl_Registro_Insumo[proveedor],$C$8,Tbl_Registro_Insumo[descripcion_insumo],$C18,Tbl_Registro_Insumo[id_solicitud],Detalle_Mes!$C$9,Tbl_Registro_Insumo[Fecha_Corte],"&lt;="&amp;R$12)-SUMIFS(Tbl_Registro_Insumo[cant_dev],Tbl_Registro_Insumo[proveedor],$C$8,Tbl_Registro_Insumo[descripcion_insumo],$C18,Tbl_Registro_Insumo[id_solicitud],$C$9,Tbl_Registro_Insumo[Fecha_Corte],"&lt;="&amp;R$12))</f>
        <v/>
      </c>
      <c r="S18" s="2" t="str">
        <f>IF(OR($C18="",S$12=""),"",SUMIFS(Tbl_Registro_Insumo[cant_ent],Tbl_Registro_Insumo[proveedor],$C$8,Tbl_Registro_Insumo[descripcion_insumo],$C18,Tbl_Registro_Insumo[id_solicitud],Detalle_Mes!$C$9,Tbl_Registro_Insumo[Fecha_Corte],"&lt;="&amp;S$12)-SUMIFS(Tbl_Registro_Insumo[cant_dev],Tbl_Registro_Insumo[proveedor],$C$8,Tbl_Registro_Insumo[descripcion_insumo],$C18,Tbl_Registro_Insumo[id_solicitud],$C$9,Tbl_Registro_Insumo[Fecha_Corte],"&lt;="&amp;S$12))</f>
        <v/>
      </c>
      <c r="T18" s="2" t="str">
        <f>IF(OR($C18="",T$12=""),"",SUMIFS(Tbl_Registro_Insumo[cant_ent],Tbl_Registro_Insumo[proveedor],$C$8,Tbl_Registro_Insumo[descripcion_insumo],$C18,Tbl_Registro_Insumo[id_solicitud],Detalle_Mes!$C$9,Tbl_Registro_Insumo[Fecha_Corte],"&lt;="&amp;T$12)-SUMIFS(Tbl_Registro_Insumo[cant_dev],Tbl_Registro_Insumo[proveedor],$C$8,Tbl_Registro_Insumo[descripcion_insumo],$C18,Tbl_Registro_Insumo[id_solicitud],$C$9,Tbl_Registro_Insumo[Fecha_Corte],"&lt;="&amp;T$12))</f>
        <v/>
      </c>
      <c r="U18" s="2" t="str">
        <f>IF(OR($C18="",U$12=""),"",SUMIFS(Tbl_Registro_Insumo[cant_ent],Tbl_Registro_Insumo[proveedor],$C$8,Tbl_Registro_Insumo[descripcion_insumo],$C18,Tbl_Registro_Insumo[id_solicitud],Detalle_Mes!$C$9,Tbl_Registro_Insumo[Fecha_Corte],"&lt;="&amp;U$12)-SUMIFS(Tbl_Registro_Insumo[cant_dev],Tbl_Registro_Insumo[proveedor],$C$8,Tbl_Registro_Insumo[descripcion_insumo],$C18,Tbl_Registro_Insumo[id_solicitud],$C$9,Tbl_Registro_Insumo[Fecha_Corte],"&lt;="&amp;U$12))</f>
        <v/>
      </c>
      <c r="V18" s="2" t="str">
        <f>IF(OR($C18="",V$12=""),"",SUMIFS(Tbl_Registro_Insumo[cant_ent],Tbl_Registro_Insumo[proveedor],$C$8,Tbl_Registro_Insumo[descripcion_insumo],$C18,Tbl_Registro_Insumo[id_solicitud],Detalle_Mes!$C$9,Tbl_Registro_Insumo[Fecha_Corte],"&lt;="&amp;V$12)-SUMIFS(Tbl_Registro_Insumo[cant_dev],Tbl_Registro_Insumo[proveedor],$C$8,Tbl_Registro_Insumo[descripcion_insumo],$C18,Tbl_Registro_Insumo[id_solicitud],$C$9,Tbl_Registro_Insumo[Fecha_Corte],"&lt;="&amp;V$12))</f>
        <v/>
      </c>
      <c r="W18" s="2" t="str">
        <f>IF(OR($C18="",W$12=""),"",SUMIFS(Tbl_Registro_Insumo[cant_ent],Tbl_Registro_Insumo[proveedor],$C$8,Tbl_Registro_Insumo[descripcion_insumo],$C18,Tbl_Registro_Insumo[id_solicitud],Detalle_Mes!$C$9,Tbl_Registro_Insumo[Fecha_Corte],"&lt;="&amp;W$12)-SUMIFS(Tbl_Registro_Insumo[cant_dev],Tbl_Registro_Insumo[proveedor],$C$8,Tbl_Registro_Insumo[descripcion_insumo],$C18,Tbl_Registro_Insumo[id_solicitud],$C$9,Tbl_Registro_Insumo[Fecha_Corte],"&lt;="&amp;W$12))</f>
        <v/>
      </c>
      <c r="X18" s="2" t="str">
        <f>IF(OR($C18="",X$12=""),"",SUMIFS(Tbl_Registro_Insumo[cant_ent],Tbl_Registro_Insumo[proveedor],$C$8,Tbl_Registro_Insumo[descripcion_insumo],$C18,Tbl_Registro_Insumo[id_solicitud],Detalle_Mes!$C$9,Tbl_Registro_Insumo[Fecha_Corte],"&lt;="&amp;X$12)-SUMIFS(Tbl_Registro_Insumo[cant_dev],Tbl_Registro_Insumo[proveedor],$C$8,Tbl_Registro_Insumo[descripcion_insumo],$C18,Tbl_Registro_Insumo[id_solicitud],$C$9,Tbl_Registro_Insumo[Fecha_Corte],"&lt;="&amp;X$12))</f>
        <v/>
      </c>
      <c r="Y18" s="2" t="str">
        <f>IF(OR($C18="",Y$12=""),"",SUMIFS(Tbl_Registro_Insumo[cant_ent],Tbl_Registro_Insumo[proveedor],$C$8,Tbl_Registro_Insumo[descripcion_insumo],$C18,Tbl_Registro_Insumo[id_solicitud],Detalle_Mes!$C$9,Tbl_Registro_Insumo[Fecha_Corte],"&lt;="&amp;Y$12)-SUMIFS(Tbl_Registro_Insumo[cant_dev],Tbl_Registro_Insumo[proveedor],$C$8,Tbl_Registro_Insumo[descripcion_insumo],$C18,Tbl_Registro_Insumo[id_solicitud],$C$9,Tbl_Registro_Insumo[Fecha_Corte],"&lt;="&amp;Y$12))</f>
        <v/>
      </c>
      <c r="Z18" s="2" t="str">
        <f>IF(OR($C18="",Z$12=""),"",SUMIFS(Tbl_Registro_Insumo[cant_ent],Tbl_Registro_Insumo[proveedor],$C$8,Tbl_Registro_Insumo[descripcion_insumo],$C18,Tbl_Registro_Insumo[id_solicitud],Detalle_Mes!$C$9,Tbl_Registro_Insumo[Fecha_Corte],"&lt;="&amp;Z$12)-SUMIFS(Tbl_Registro_Insumo[cant_dev],Tbl_Registro_Insumo[proveedor],$C$8,Tbl_Registro_Insumo[descripcion_insumo],$C18,Tbl_Registro_Insumo[id_solicitud],$C$9,Tbl_Registro_Insumo[Fecha_Corte],"&lt;="&amp;Z$12))</f>
        <v/>
      </c>
      <c r="AA18" s="2" t="str">
        <f>IF(OR($C18="",AA$12=""),"",SUMIFS(Tbl_Registro_Insumo[cant_ent],Tbl_Registro_Insumo[proveedor],$C$8,Tbl_Registro_Insumo[descripcion_insumo],$C18,Tbl_Registro_Insumo[id_solicitud],Detalle_Mes!$C$9,Tbl_Registro_Insumo[Fecha_Corte],"&lt;="&amp;AA$12)-SUMIFS(Tbl_Registro_Insumo[cant_dev],Tbl_Registro_Insumo[proveedor],$C$8,Tbl_Registro_Insumo[descripcion_insumo],$C18,Tbl_Registro_Insumo[id_solicitud],$C$9,Tbl_Registro_Insumo[Fecha_Corte],"&lt;="&amp;AA$12))</f>
        <v/>
      </c>
      <c r="AB18" s="2" t="str">
        <f>IF(OR($C18="",AB$12=""),"",SUMIFS(Tbl_Registro_Insumo[cant_ent],Tbl_Registro_Insumo[proveedor],$C$8,Tbl_Registro_Insumo[descripcion_insumo],$C18,Tbl_Registro_Insumo[id_solicitud],Detalle_Mes!$C$9,Tbl_Registro_Insumo[Fecha_Corte],"&lt;="&amp;AB$12)-SUMIFS(Tbl_Registro_Insumo[cant_dev],Tbl_Registro_Insumo[proveedor],$C$8,Tbl_Registro_Insumo[descripcion_insumo],$C18,Tbl_Registro_Insumo[id_solicitud],$C$9,Tbl_Registro_Insumo[Fecha_Corte],"&lt;="&amp;AB$12))</f>
        <v/>
      </c>
      <c r="AC18" s="2" t="str">
        <f>IF(OR($C18="",AC$12=""),"",SUMIFS(Tbl_Registro_Insumo[cant_ent],Tbl_Registro_Insumo[proveedor],$C$8,Tbl_Registro_Insumo[descripcion_insumo],$C18,Tbl_Registro_Insumo[id_solicitud],Detalle_Mes!$C$9,Tbl_Registro_Insumo[Fecha_Corte],"&lt;="&amp;AC$12)-SUMIFS(Tbl_Registro_Insumo[cant_dev],Tbl_Registro_Insumo[proveedor],$C$8,Tbl_Registro_Insumo[descripcion_insumo],$C18,Tbl_Registro_Insumo[id_solicitud],$C$9,Tbl_Registro_Insumo[Fecha_Corte],"&lt;="&amp;AC$12))</f>
        <v/>
      </c>
      <c r="AD18" s="2" t="str">
        <f>IF(OR($C18="",AD$12=""),"",SUMIFS(Tbl_Registro_Insumo[cant_ent],Tbl_Registro_Insumo[proveedor],$C$8,Tbl_Registro_Insumo[descripcion_insumo],$C18,Tbl_Registro_Insumo[id_solicitud],Detalle_Mes!$C$9,Tbl_Registro_Insumo[Fecha_Corte],"&lt;="&amp;AD$12)-SUMIFS(Tbl_Registro_Insumo[cant_dev],Tbl_Registro_Insumo[proveedor],$C$8,Tbl_Registro_Insumo[descripcion_insumo],$C18,Tbl_Registro_Insumo[id_solicitud],$C$9,Tbl_Registro_Insumo[Fecha_Corte],"&lt;="&amp;AD$12))</f>
        <v/>
      </c>
      <c r="AE18" s="2" t="str">
        <f>IF(OR($C18="",AE$12=""),"",SUMIFS(Tbl_Registro_Insumo[cant_ent],Tbl_Registro_Insumo[proveedor],$C$8,Tbl_Registro_Insumo[descripcion_insumo],$C18,Tbl_Registro_Insumo[id_solicitud],Detalle_Mes!$C$9,Tbl_Registro_Insumo[Fecha_Corte],"&lt;="&amp;AE$12)-SUMIFS(Tbl_Registro_Insumo[cant_dev],Tbl_Registro_Insumo[proveedor],$C$8,Tbl_Registro_Insumo[descripcion_insumo],$C18,Tbl_Registro_Insumo[id_solicitud],$C$9,Tbl_Registro_Insumo[Fecha_Corte],"&lt;="&amp;AE$12))</f>
        <v/>
      </c>
      <c r="AF18" s="2" t="str">
        <f>IF(OR($C18="",AF$12=""),"",SUMIFS(Tbl_Registro_Insumo[cant_ent],Tbl_Registro_Insumo[proveedor],$C$8,Tbl_Registro_Insumo[descripcion_insumo],$C18,Tbl_Registro_Insumo[id_solicitud],Detalle_Mes!$C$9,Tbl_Registro_Insumo[Fecha_Corte],"&lt;="&amp;AF$12)-SUMIFS(Tbl_Registro_Insumo[cant_dev],Tbl_Registro_Insumo[proveedor],$C$8,Tbl_Registro_Insumo[descripcion_insumo],$C18,Tbl_Registro_Insumo[id_solicitud],$C$9,Tbl_Registro_Insumo[Fecha_Corte],"&lt;="&amp;AF$12))</f>
        <v/>
      </c>
      <c r="AG18" s="2" t="str">
        <f>IF(OR($C18="",AG$12=""),"",SUMIFS(Tbl_Registro_Insumo[cant_ent],Tbl_Registro_Insumo[proveedor],$C$8,Tbl_Registro_Insumo[descripcion_insumo],$C18,Tbl_Registro_Insumo[id_solicitud],Detalle_Mes!$C$9,Tbl_Registro_Insumo[Fecha_Corte],"&lt;="&amp;AG$12)-SUMIFS(Tbl_Registro_Insumo[cant_dev],Tbl_Registro_Insumo[proveedor],$C$8,Tbl_Registro_Insumo[descripcion_insumo],$C18,Tbl_Registro_Insumo[id_solicitud],$C$9,Tbl_Registro_Insumo[Fecha_Corte],"&lt;="&amp;AG$12))</f>
        <v/>
      </c>
      <c r="AH18" s="2" t="str">
        <f>IF(OR($C18="",AH$12=""),"",SUMIFS(Tbl_Registro_Insumo[cant_ent],Tbl_Registro_Insumo[proveedor],$C$8,Tbl_Registro_Insumo[descripcion_insumo],$C18,Tbl_Registro_Insumo[id_solicitud],Detalle_Mes!$C$9,Tbl_Registro_Insumo[Fecha_Corte],"&lt;="&amp;AH$12)-SUMIFS(Tbl_Registro_Insumo[cant_dev],Tbl_Registro_Insumo[proveedor],$C$8,Tbl_Registro_Insumo[descripcion_insumo],$C18,Tbl_Registro_Insumo[id_solicitud],$C$9,Tbl_Registro_Insumo[Fecha_Corte],"&lt;="&amp;AH$12))</f>
        <v/>
      </c>
      <c r="AI18" s="2" t="str">
        <f>IF(OR($C18="",AI$12=""),"",SUMIFS(Tbl_Registro_Insumo[cant_ent],Tbl_Registro_Insumo[proveedor],$C$8,Tbl_Registro_Insumo[descripcion_insumo],$C18,Tbl_Registro_Insumo[id_solicitud],Detalle_Mes!$C$9,Tbl_Registro_Insumo[Fecha_Corte],"&lt;="&amp;AI$12)-SUMIFS(Tbl_Registro_Insumo[cant_dev],Tbl_Registro_Insumo[proveedor],$C$8,Tbl_Registro_Insumo[descripcion_insumo],$C18,Tbl_Registro_Insumo[id_solicitud],$C$9,Tbl_Registro_Insumo[Fecha_Corte],"&lt;="&amp;AI$12))</f>
        <v/>
      </c>
      <c r="AJ18" s="2" t="str">
        <f>IF(OR($C18="",AJ$12=""),"",SUMIFS(Tbl_Registro_Insumo[cant_ent],Tbl_Registro_Insumo[proveedor],$C$8,Tbl_Registro_Insumo[descripcion_insumo],$C18,Tbl_Registro_Insumo[id_solicitud],Detalle_Mes!$C$9,Tbl_Registro_Insumo[Fecha_Corte],"&lt;="&amp;AJ$12)-SUMIFS(Tbl_Registro_Insumo[cant_dev],Tbl_Registro_Insumo[proveedor],$C$8,Tbl_Registro_Insumo[descripcion_insumo],$C18,Tbl_Registro_Insumo[id_solicitud],$C$9,Tbl_Registro_Insumo[Fecha_Corte],"&lt;="&amp;AJ$12))</f>
        <v/>
      </c>
      <c r="AK18" s="2" t="str">
        <f>IF(OR($C18="",AK$12=""),"",SUMIFS(Tbl_Registro_Insumo[cant_ent],Tbl_Registro_Insumo[proveedor],$C$8,Tbl_Registro_Insumo[descripcion_insumo],$C18,Tbl_Registro_Insumo[id_solicitud],Detalle_Mes!$C$9,Tbl_Registro_Insumo[Fecha_Corte],"&lt;="&amp;AK$12)-SUMIFS(Tbl_Registro_Insumo[cant_dev],Tbl_Registro_Insumo[proveedor],$C$8,Tbl_Registro_Insumo[descripcion_insumo],$C18,Tbl_Registro_Insumo[id_solicitud],$C$9,Tbl_Registro_Insumo[Fecha_Corte],"&lt;="&amp;AK$12))</f>
        <v/>
      </c>
      <c r="AL18" s="2" t="str">
        <f>IF(OR($C18="",AL$12=""),"",SUMIFS(Tbl_Registro_Insumo[cant_ent],Tbl_Registro_Insumo[proveedor],$C$8,Tbl_Registro_Insumo[descripcion_insumo],$C18,Tbl_Registro_Insumo[id_solicitud],Detalle_Mes!$C$9,Tbl_Registro_Insumo[Fecha_Corte],"&lt;="&amp;AL$12)-SUMIFS(Tbl_Registro_Insumo[cant_dev],Tbl_Registro_Insumo[proveedor],$C$8,Tbl_Registro_Insumo[descripcion_insumo],$C18,Tbl_Registro_Insumo[id_solicitud],$C$9,Tbl_Registro_Insumo[Fecha_Corte],"&lt;="&amp;AL$12))</f>
        <v/>
      </c>
      <c r="AM18" s="2" t="str">
        <f>IF(OR($C18="",AM$12=""),"",SUMIFS(Tbl_Registro_Insumo[cant_ent],Tbl_Registro_Insumo[proveedor],$C$8,Tbl_Registro_Insumo[descripcion_insumo],$C18,Tbl_Registro_Insumo[id_solicitud],Detalle_Mes!$C$9,Tbl_Registro_Insumo[Fecha_Corte],"&lt;="&amp;AM$12)-SUMIFS(Tbl_Registro_Insumo[cant_dev],Tbl_Registro_Insumo[proveedor],$C$8,Tbl_Registro_Insumo[descripcion_insumo],$C18,Tbl_Registro_Insumo[id_solicitud],$C$9,Tbl_Registro_Insumo[Fecha_Corte],"&lt;="&amp;AM$12))</f>
        <v/>
      </c>
      <c r="AN18" s="2" t="str">
        <f>IF(OR($C18="",AN$12=""),"",SUMIFS(Tbl_Registro_Insumo[cant_ent],Tbl_Registro_Insumo[proveedor],$C$8,Tbl_Registro_Insumo[descripcion_insumo],$C18,Tbl_Registro_Insumo[id_solicitud],Detalle_Mes!$C$9,Tbl_Registro_Insumo[Fecha_Corte],"&lt;="&amp;AN$12)-SUMIFS(Tbl_Registro_Insumo[cant_dev],Tbl_Registro_Insumo[proveedor],$C$8,Tbl_Registro_Insumo[descripcion_insumo],$C18,Tbl_Registro_Insumo[id_solicitud],$C$9,Tbl_Registro_Insumo[Fecha_Corte],"&lt;="&amp;AN$12))</f>
        <v/>
      </c>
      <c r="AO18" s="2" t="str">
        <f>IF(OR($C18="",AO$12=""),"",SUMIFS(Tbl_Registro_Insumo[cant_ent],Tbl_Registro_Insumo[proveedor],$C$8,Tbl_Registro_Insumo[descripcion_insumo],$C18,Tbl_Registro_Insumo[id_solicitud],Detalle_Mes!$C$9,Tbl_Registro_Insumo[Fecha_Corte],"&lt;="&amp;AO$12)-SUMIFS(Tbl_Registro_Insumo[cant_dev],Tbl_Registro_Insumo[proveedor],$C$8,Tbl_Registro_Insumo[descripcion_insumo],$C18,Tbl_Registro_Insumo[id_solicitud],$C$9,Tbl_Registro_Insumo[Fecha_Corte],"&lt;="&amp;AO$12))</f>
        <v/>
      </c>
      <c r="AP18" s="2" t="str">
        <f>IF(OR($C18="",AP$12=""),"",SUMIFS(Tbl_Registro_Insumo[cant_ent],Tbl_Registro_Insumo[proveedor],$C$8,Tbl_Registro_Insumo[descripcion_insumo],$C18,Tbl_Registro_Insumo[id_solicitud],Detalle_Mes!$C$9,Tbl_Registro_Insumo[Fecha_Corte],"&lt;="&amp;AP$12)-SUMIFS(Tbl_Registro_Insumo[cant_dev],Tbl_Registro_Insumo[proveedor],$C$8,Tbl_Registro_Insumo[descripcion_insumo],$C18,Tbl_Registro_Insumo[id_solicitud],$C$9,Tbl_Registro_Insumo[Fecha_Corte],"&lt;="&amp;AP$12))</f>
        <v/>
      </c>
      <c r="AQ18" s="2" t="str">
        <f>IF(OR($C18="",AQ$12=""),"",SUMIFS(Tbl_Registro_Insumo[cant_ent],Tbl_Registro_Insumo[proveedor],$C$8,Tbl_Registro_Insumo[descripcion_insumo],$C18,Tbl_Registro_Insumo[id_solicitud],Detalle_Mes!$C$9,Tbl_Registro_Insumo[Fecha_Corte],"&lt;="&amp;AQ$12)-SUMIFS(Tbl_Registro_Insumo[cant_dev],Tbl_Registro_Insumo[proveedor],$C$8,Tbl_Registro_Insumo[descripcion_insumo],$C18,Tbl_Registro_Insumo[id_solicitud],$C$9,Tbl_Registro_Insumo[Fecha_Corte],"&lt;="&amp;AQ$12))</f>
        <v/>
      </c>
      <c r="AR18" s="2" t="str">
        <f>IF(OR($C18="",AR$12=""),"",SUMIFS(Tbl_Registro_Insumo[cant_ent],Tbl_Registro_Insumo[proveedor],$C$8,Tbl_Registro_Insumo[descripcion_insumo],$C18,Tbl_Registro_Insumo[id_solicitud],Detalle_Mes!$C$9,Tbl_Registro_Insumo[Fecha_Corte],"&lt;="&amp;AR$12)-SUMIFS(Tbl_Registro_Insumo[cant_dev],Tbl_Registro_Insumo[proveedor],$C$8,Tbl_Registro_Insumo[descripcion_insumo],$C18,Tbl_Registro_Insumo[id_solicitud],$C$9,Tbl_Registro_Insumo[Fecha_Corte],"&lt;="&amp;AR$12))</f>
        <v/>
      </c>
      <c r="AS18" s="2" t="str">
        <f>IF(OR($C18="",AS$12=""),"",SUMIFS(Tbl_Registro_Insumo[cant_ent],Tbl_Registro_Insumo[proveedor],$C$8,Tbl_Registro_Insumo[descripcion_insumo],$C18,Tbl_Registro_Insumo[id_solicitud],Detalle_Mes!$C$9,Tbl_Registro_Insumo[Fecha_Corte],"&lt;="&amp;AS$12)-SUMIFS(Tbl_Registro_Insumo[cant_dev],Tbl_Registro_Insumo[proveedor],$C$8,Tbl_Registro_Insumo[descripcion_insumo],$C18,Tbl_Registro_Insumo[id_solicitud],$C$9,Tbl_Registro_Insumo[Fecha_Corte],"&lt;="&amp;AS$12))</f>
        <v/>
      </c>
      <c r="AT18" s="2" t="str">
        <f>IF(OR($C18="",AT$12=""),"",SUMIFS(Tbl_Registro_Insumo[cant_ent],Tbl_Registro_Insumo[proveedor],$C$8,Tbl_Registro_Insumo[descripcion_insumo],$C18,Tbl_Registro_Insumo[id_solicitud],Detalle_Mes!$C$9,Tbl_Registro_Insumo[Fecha_Corte],"&lt;="&amp;AT$12)-SUMIFS(Tbl_Registro_Insumo[cant_dev],Tbl_Registro_Insumo[proveedor],$C$8,Tbl_Registro_Insumo[descripcion_insumo],$C18,Tbl_Registro_Insumo[id_solicitud],$C$9,Tbl_Registro_Insumo[Fecha_Corte],"&lt;="&amp;AT$12))</f>
        <v/>
      </c>
      <c r="AU18" s="2" t="str">
        <f>IF(OR($C18="",AU$12=""),"",SUMIFS(Tbl_Registro_Insumo[cant_ent],Tbl_Registro_Insumo[proveedor],$C$8,Tbl_Registro_Insumo[descripcion_insumo],$C18,Tbl_Registro_Insumo[id_solicitud],Detalle_Mes!$C$9,Tbl_Registro_Insumo[Fecha_Corte],"&lt;="&amp;AU$12)-SUMIFS(Tbl_Registro_Insumo[cant_dev],Tbl_Registro_Insumo[proveedor],$C$8,Tbl_Registro_Insumo[descripcion_insumo],$C18,Tbl_Registro_Insumo[id_solicitud],$C$9,Tbl_Registro_Insumo[Fecha_Corte],"&lt;="&amp;AU$12))</f>
        <v/>
      </c>
      <c r="AV18" s="2" t="str">
        <f>IF(OR($C18="",AV$12=""),"",SUMIFS(Tbl_Registro_Insumo[cant_ent],Tbl_Registro_Insumo[proveedor],$C$8,Tbl_Registro_Insumo[descripcion_insumo],$C18,Tbl_Registro_Insumo[id_solicitud],Detalle_Mes!$C$9,Tbl_Registro_Insumo[Fecha_Corte],"&lt;="&amp;AV$12)-SUMIFS(Tbl_Registro_Insumo[cant_dev],Tbl_Registro_Insumo[proveedor],$C$8,Tbl_Registro_Insumo[descripcion_insumo],$C18,Tbl_Registro_Insumo[id_solicitud],$C$9,Tbl_Registro_Insumo[Fecha_Corte],"&lt;="&amp;AV$12))</f>
        <v/>
      </c>
      <c r="AW18" s="2" t="str">
        <f>IF(OR($C18="",AW$12=""),"",SUMIFS(Tbl_Registro_Insumo[cant_ent],Tbl_Registro_Insumo[proveedor],$C$8,Tbl_Registro_Insumo[descripcion_insumo],$C18,Tbl_Registro_Insumo[id_solicitud],Detalle_Mes!$C$9,Tbl_Registro_Insumo[Fecha_Corte],"&lt;="&amp;AW$12)-SUMIFS(Tbl_Registro_Insumo[cant_dev],Tbl_Registro_Insumo[proveedor],$C$8,Tbl_Registro_Insumo[descripcion_insumo],$C18,Tbl_Registro_Insumo[id_solicitud],$C$9,Tbl_Registro_Insumo[Fecha_Corte],"&lt;="&amp;AW$12))</f>
        <v/>
      </c>
      <c r="AX18" s="2" t="str">
        <f>IF(OR($C18="",AX$12=""),"",SUMIFS(Tbl_Registro_Insumo[cant_ent],Tbl_Registro_Insumo[proveedor],$C$8,Tbl_Registro_Insumo[descripcion_insumo],$C18,Tbl_Registro_Insumo[id_solicitud],Detalle_Mes!$C$9,Tbl_Registro_Insumo[Fecha_Corte],"&lt;="&amp;AX$12)-SUMIFS(Tbl_Registro_Insumo[cant_dev],Tbl_Registro_Insumo[proveedor],$C$8,Tbl_Registro_Insumo[descripcion_insumo],$C18,Tbl_Registro_Insumo[id_solicitud],$C$9,Tbl_Registro_Insumo[Fecha_Corte],"&lt;="&amp;AX$12))</f>
        <v/>
      </c>
      <c r="AY18" s="2" t="str">
        <f>IF(OR($C18="",AY$12=""),"",SUMIFS(Tbl_Registro_Insumo[cant_ent],Tbl_Registro_Insumo[proveedor],$C$8,Tbl_Registro_Insumo[descripcion_insumo],$C18,Tbl_Registro_Insumo[id_solicitud],Detalle_Mes!$C$9,Tbl_Registro_Insumo[Fecha_Corte],"&lt;="&amp;AY$12)-SUMIFS(Tbl_Registro_Insumo[cant_dev],Tbl_Registro_Insumo[proveedor],$C$8,Tbl_Registro_Insumo[descripcion_insumo],$C18,Tbl_Registro_Insumo[id_solicitud],$C$9,Tbl_Registro_Insumo[Fecha_Corte],"&lt;="&amp;AY$12))</f>
        <v/>
      </c>
      <c r="AZ18" s="2" t="str">
        <f>IF(OR($C18="",AZ$12=""),"",SUMIFS(Tbl_Registro_Insumo[cant_ent],Tbl_Registro_Insumo[proveedor],$C$8,Tbl_Registro_Insumo[descripcion_insumo],$C18,Tbl_Registro_Insumo[id_solicitud],Detalle_Mes!$C$9,Tbl_Registro_Insumo[Fecha_Corte],"&lt;="&amp;AZ$12)-SUMIFS(Tbl_Registro_Insumo[cant_dev],Tbl_Registro_Insumo[proveedor],$C$8,Tbl_Registro_Insumo[descripcion_insumo],$C18,Tbl_Registro_Insumo[id_solicitud],$C$9,Tbl_Registro_Insumo[Fecha_Corte],"&lt;="&amp;AZ$12))</f>
        <v/>
      </c>
      <c r="BA18" s="2" t="str">
        <f>IF(OR($C18="",BA$12=""),"",SUMIFS(Tbl_Registro_Insumo[cant_ent],Tbl_Registro_Insumo[proveedor],$C$8,Tbl_Registro_Insumo[descripcion_insumo],$C18,Tbl_Registro_Insumo[id_solicitud],Detalle_Mes!$C$9,Tbl_Registro_Insumo[Fecha_Corte],"&lt;="&amp;BA$12)-SUMIFS(Tbl_Registro_Insumo[cant_dev],Tbl_Registro_Insumo[proveedor],$C$8,Tbl_Registro_Insumo[descripcion_insumo],$C18,Tbl_Registro_Insumo[id_solicitud],$C$9,Tbl_Registro_Insumo[Fecha_Corte],"&lt;="&amp;BA$12))</f>
        <v/>
      </c>
      <c r="BB18" s="2" t="str">
        <f>IF(OR($C18="",BB$12=""),"",SUMIFS(Tbl_Registro_Insumo[cant_ent],Tbl_Registro_Insumo[proveedor],$C$8,Tbl_Registro_Insumo[descripcion_insumo],$C18,Tbl_Registro_Insumo[id_solicitud],Detalle_Mes!$C$9,Tbl_Registro_Insumo[Fecha_Corte],"&lt;="&amp;BB$12)-SUMIFS(Tbl_Registro_Insumo[cant_dev],Tbl_Registro_Insumo[proveedor],$C$8,Tbl_Registro_Insumo[descripcion_insumo],$C18,Tbl_Registro_Insumo[id_solicitud],$C$9,Tbl_Registro_Insumo[Fecha_Corte],"&lt;="&amp;BB$12))</f>
        <v/>
      </c>
      <c r="BC18" s="2" t="str">
        <f>IF(OR($C18="",BC$12=""),"",SUMIFS(Tbl_Registro_Insumo[cant_ent],Tbl_Registro_Insumo[proveedor],$C$8,Tbl_Registro_Insumo[descripcion_insumo],$C18,Tbl_Registro_Insumo[id_solicitud],Detalle_Mes!$C$9,Tbl_Registro_Insumo[Fecha_Corte],"&lt;="&amp;BC$12)-SUMIFS(Tbl_Registro_Insumo[cant_dev],Tbl_Registro_Insumo[proveedor],$C$8,Tbl_Registro_Insumo[descripcion_insumo],$C18,Tbl_Registro_Insumo[id_solicitud],$C$9,Tbl_Registro_Insumo[Fecha_Corte],"&lt;="&amp;BC$12))</f>
        <v/>
      </c>
      <c r="BD18" s="2" t="str">
        <f>IF(OR($C18="",BD$12=""),"",SUMIFS(Tbl_Registro_Insumo[cant_ent],Tbl_Registro_Insumo[proveedor],$C$8,Tbl_Registro_Insumo[descripcion_insumo],$C18,Tbl_Registro_Insumo[id_solicitud],Detalle_Mes!$C$9,Tbl_Registro_Insumo[Fecha_Corte],"&lt;="&amp;BD$12)-SUMIFS(Tbl_Registro_Insumo[cant_dev],Tbl_Registro_Insumo[proveedor],$C$8,Tbl_Registro_Insumo[descripcion_insumo],$C18,Tbl_Registro_Insumo[id_solicitud],$C$9,Tbl_Registro_Insumo[Fecha_Corte],"&lt;="&amp;BD$12))</f>
        <v/>
      </c>
      <c r="BE18" s="2" t="str">
        <f>IF(OR($C18="",BE$12=""),"",SUMIFS(Tbl_Registro_Insumo[cant_ent],Tbl_Registro_Insumo[proveedor],$C$8,Tbl_Registro_Insumo[descripcion_insumo],$C18,Tbl_Registro_Insumo[id_solicitud],Detalle_Mes!$C$9,Tbl_Registro_Insumo[Fecha_Corte],"&lt;="&amp;BE$12)-SUMIFS(Tbl_Registro_Insumo[cant_dev],Tbl_Registro_Insumo[proveedor],$C$8,Tbl_Registro_Insumo[descripcion_insumo],$C18,Tbl_Registro_Insumo[id_solicitud],$C$9,Tbl_Registro_Insumo[Fecha_Corte],"&lt;="&amp;BE$12))</f>
        <v/>
      </c>
      <c r="BF18" s="2" t="str">
        <f>IF(OR($C18="",BF$12=""),"",SUMIFS(Tbl_Registro_Insumo[cant_ent],Tbl_Registro_Insumo[proveedor],$C$8,Tbl_Registro_Insumo[descripcion_insumo],$C18,Tbl_Registro_Insumo[id_solicitud],Detalle_Mes!$C$9,Tbl_Registro_Insumo[Fecha_Corte],"&lt;="&amp;BF$12)-SUMIFS(Tbl_Registro_Insumo[cant_dev],Tbl_Registro_Insumo[proveedor],$C$8,Tbl_Registro_Insumo[descripcion_insumo],$C18,Tbl_Registro_Insumo[id_solicitud],$C$9,Tbl_Registro_Insumo[Fecha_Corte],"&lt;="&amp;BF$12))</f>
        <v/>
      </c>
      <c r="BG18" s="2" t="str">
        <f>IF(OR($C18="",BG$12=""),"",SUMIFS(Tbl_Registro_Insumo[cant_ent],Tbl_Registro_Insumo[proveedor],$C$8,Tbl_Registro_Insumo[descripcion_insumo],$C18,Tbl_Registro_Insumo[id_solicitud],Detalle_Mes!$C$9,Tbl_Registro_Insumo[Fecha_Corte],"&lt;="&amp;BG$12)-SUMIFS(Tbl_Registro_Insumo[cant_dev],Tbl_Registro_Insumo[proveedor],$C$8,Tbl_Registro_Insumo[descripcion_insumo],$C18,Tbl_Registro_Insumo[id_solicitud],$C$9,Tbl_Registro_Insumo[Fecha_Corte],"&lt;="&amp;BG$12))</f>
        <v/>
      </c>
      <c r="BH18" s="2" t="str">
        <f>IF(OR($C18="",BH$12=""),"",SUMIFS(Tbl_Registro_Insumo[cant_ent],Tbl_Registro_Insumo[proveedor],$C$8,Tbl_Registro_Insumo[descripcion_insumo],$C18,Tbl_Registro_Insumo[id_solicitud],Detalle_Mes!$C$9,Tbl_Registro_Insumo[Fecha_Corte],"&lt;="&amp;BH$12)-SUMIFS(Tbl_Registro_Insumo[cant_dev],Tbl_Registro_Insumo[proveedor],$C$8,Tbl_Registro_Insumo[descripcion_insumo],$C18,Tbl_Registro_Insumo[id_solicitud],$C$9,Tbl_Registro_Insumo[Fecha_Corte],"&lt;="&amp;BH$12))</f>
        <v/>
      </c>
      <c r="BI18" s="2" t="str">
        <f>IF(OR($C18="",BI$12=""),"",SUMIFS(Tbl_Registro_Insumo[cant_ent],Tbl_Registro_Insumo[proveedor],$C$8,Tbl_Registro_Insumo[descripcion_insumo],$C18,Tbl_Registro_Insumo[id_solicitud],Detalle_Mes!$C$9,Tbl_Registro_Insumo[Fecha_Corte],"&lt;="&amp;BI$12)-SUMIFS(Tbl_Registro_Insumo[cant_dev],Tbl_Registro_Insumo[proveedor],$C$8,Tbl_Registro_Insumo[descripcion_insumo],$C18,Tbl_Registro_Insumo[id_solicitud],$C$9,Tbl_Registro_Insumo[Fecha_Corte],"&lt;="&amp;BI$12))</f>
        <v/>
      </c>
      <c r="BJ18" s="2" t="str">
        <f>IF(OR($C18="",BJ$12=""),"",SUMIFS(Tbl_Registro_Insumo[cant_ent],Tbl_Registro_Insumo[proveedor],$C$8,Tbl_Registro_Insumo[descripcion_insumo],$C18,Tbl_Registro_Insumo[id_solicitud],Detalle_Mes!$C$9,Tbl_Registro_Insumo[Fecha_Corte],"&lt;="&amp;BJ$12)-SUMIFS(Tbl_Registro_Insumo[cant_dev],Tbl_Registro_Insumo[proveedor],$C$8,Tbl_Registro_Insumo[descripcion_insumo],$C18,Tbl_Registro_Insumo[id_solicitud],$C$9,Tbl_Registro_Insumo[Fecha_Corte],"&lt;="&amp;BJ$12))</f>
        <v/>
      </c>
      <c r="BK18" s="2" t="str">
        <f>IF(OR($C18="",BK$12=""),"",SUMIFS(Tbl_Registro_Insumo[cant_ent],Tbl_Registro_Insumo[proveedor],$C$8,Tbl_Registro_Insumo[descripcion_insumo],$C18,Tbl_Registro_Insumo[id_solicitud],Detalle_Mes!$C$9,Tbl_Registro_Insumo[Fecha_Corte],"&lt;="&amp;BK$12)-SUMIFS(Tbl_Registro_Insumo[cant_dev],Tbl_Registro_Insumo[proveedor],$C$8,Tbl_Registro_Insumo[descripcion_insumo],$C18,Tbl_Registro_Insumo[id_solicitud],$C$9,Tbl_Registro_Insumo[Fecha_Corte],"&lt;="&amp;BK$12))</f>
        <v/>
      </c>
      <c r="BL18" s="2" t="str">
        <f>IF(OR($C18="",BL$12=""),"",SUMIFS(Tbl_Registro_Insumo[cant_ent],Tbl_Registro_Insumo[proveedor],$C$8,Tbl_Registro_Insumo[descripcion_insumo],$C18,Tbl_Registro_Insumo[id_solicitud],Detalle_Mes!$C$9,Tbl_Registro_Insumo[Fecha_Corte],"&lt;="&amp;BL$12)-SUMIFS(Tbl_Registro_Insumo[cant_dev],Tbl_Registro_Insumo[proveedor],$C$8,Tbl_Registro_Insumo[descripcion_insumo],$C18,Tbl_Registro_Insumo[id_solicitud],$C$9,Tbl_Registro_Insumo[Fecha_Corte],"&lt;="&amp;BL$12))</f>
        <v/>
      </c>
      <c r="BM18" s="2" t="str">
        <f>IF(OR($C18="",BM$12=""),"",SUMIFS(Tbl_Registro_Insumo[cant_ent],Tbl_Registro_Insumo[proveedor],$C$8,Tbl_Registro_Insumo[descripcion_insumo],$C18,Tbl_Registro_Insumo[id_solicitud],Detalle_Mes!$C$9,Tbl_Registro_Insumo[Fecha_Corte],"&lt;="&amp;BM$12)-SUMIFS(Tbl_Registro_Insumo[cant_dev],Tbl_Registro_Insumo[proveedor],$C$8,Tbl_Registro_Insumo[descripcion_insumo],$C18,Tbl_Registro_Insumo[id_solicitud],$C$9,Tbl_Registro_Insumo[Fecha_Corte],"&lt;="&amp;BM$12))</f>
        <v/>
      </c>
      <c r="BN18" s="2" t="str">
        <f>IF(OR($C18="",BN$12=""),"",SUMIFS(Tbl_Registro_Insumo[cant_ent],Tbl_Registro_Insumo[proveedor],$C$8,Tbl_Registro_Insumo[descripcion_insumo],$C18,Tbl_Registro_Insumo[id_solicitud],Detalle_Mes!$C$9,Tbl_Registro_Insumo[Fecha_Corte],"&lt;="&amp;BN$12)-SUMIFS(Tbl_Registro_Insumo[cant_dev],Tbl_Registro_Insumo[proveedor],$C$8,Tbl_Registro_Insumo[descripcion_insumo],$C18,Tbl_Registro_Insumo[id_solicitud],$C$9,Tbl_Registro_Insumo[Fecha_Corte],"&lt;="&amp;BN$12))</f>
        <v/>
      </c>
      <c r="BO18" s="2" t="str">
        <f>IF(OR($C18="",BO$12=""),"",SUMIFS(Tbl_Registro_Insumo[cant_ent],Tbl_Registro_Insumo[proveedor],$C$8,Tbl_Registro_Insumo[descripcion_insumo],$C18,Tbl_Registro_Insumo[id_solicitud],Detalle_Mes!$C$9,Tbl_Registro_Insumo[Fecha_Corte],"&lt;="&amp;BO$12)-SUMIFS(Tbl_Registro_Insumo[cant_dev],Tbl_Registro_Insumo[proveedor],$C$8,Tbl_Registro_Insumo[descripcion_insumo],$C18,Tbl_Registro_Insumo[id_solicitud],$C$9,Tbl_Registro_Insumo[Fecha_Corte],"&lt;="&amp;BO$12))</f>
        <v/>
      </c>
      <c r="BP18" s="2" t="str">
        <f>IF(OR($C18="",BP$12=""),"",SUMIFS(Tbl_Registro_Insumo[cant_ent],Tbl_Registro_Insumo[proveedor],$C$8,Tbl_Registro_Insumo[descripcion_insumo],$C18,Tbl_Registro_Insumo[id_solicitud],Detalle_Mes!$C$9,Tbl_Registro_Insumo[Fecha_Corte],"&lt;="&amp;BP$12)-SUMIFS(Tbl_Registro_Insumo[cant_dev],Tbl_Registro_Insumo[proveedor],$C$8,Tbl_Registro_Insumo[descripcion_insumo],$C18,Tbl_Registro_Insumo[id_solicitud],$C$9,Tbl_Registro_Insumo[Fecha_Corte],"&lt;="&amp;BP$12))</f>
        <v/>
      </c>
      <c r="BQ18" s="2" t="str">
        <f>IF(OR($C18="",BQ$12=""),"",SUMIFS(Tbl_Registro_Insumo[cant_ent],Tbl_Registro_Insumo[proveedor],$C$8,Tbl_Registro_Insumo[descripcion_insumo],$C18,Tbl_Registro_Insumo[id_solicitud],Detalle_Mes!$C$9,Tbl_Registro_Insumo[Fecha_Corte],"&lt;="&amp;BQ$12)-SUMIFS(Tbl_Registro_Insumo[cant_dev],Tbl_Registro_Insumo[proveedor],$C$8,Tbl_Registro_Insumo[descripcion_insumo],$C18,Tbl_Registro_Insumo[id_solicitud],$C$9,Tbl_Registro_Insumo[Fecha_Corte],"&lt;="&amp;BQ$12))</f>
        <v/>
      </c>
      <c r="BR18" s="2" t="str">
        <f>IF(OR($C18="",BR$12=""),"",SUMIFS(Tbl_Registro_Insumo[cant_ent],Tbl_Registro_Insumo[proveedor],$C$8,Tbl_Registro_Insumo[descripcion_insumo],$C18,Tbl_Registro_Insumo[id_solicitud],Detalle_Mes!$C$9,Tbl_Registro_Insumo[Fecha_Corte],"&lt;="&amp;BR$12)-SUMIFS(Tbl_Registro_Insumo[cant_dev],Tbl_Registro_Insumo[proveedor],$C$8,Tbl_Registro_Insumo[descripcion_insumo],$C18,Tbl_Registro_Insumo[id_solicitud],$C$9,Tbl_Registro_Insumo[Fecha_Corte],"&lt;="&amp;BR$12))</f>
        <v/>
      </c>
      <c r="BS18" s="2" t="str">
        <f>IF(OR($C18="",BS$12=""),"",SUMIFS(Tbl_Registro_Insumo[cant_ent],Tbl_Registro_Insumo[proveedor],$C$8,Tbl_Registro_Insumo[descripcion_insumo],$C18,Tbl_Registro_Insumo[id_solicitud],Detalle_Mes!$C$9,Tbl_Registro_Insumo[Fecha_Corte],"&lt;="&amp;BS$12)-SUMIFS(Tbl_Registro_Insumo[cant_dev],Tbl_Registro_Insumo[proveedor],$C$8,Tbl_Registro_Insumo[descripcion_insumo],$C18,Tbl_Registro_Insumo[id_solicitud],$C$9,Tbl_Registro_Insumo[Fecha_Corte],"&lt;="&amp;BS$12))</f>
        <v/>
      </c>
    </row>
    <row r="19" spans="2:75" s="7" customFormat="1" ht="19.2" customHeight="1" x14ac:dyDescent="0.3">
      <c r="B19" s="2"/>
      <c r="D19" s="20" t="str">
        <f>IF(C19="","",SUMIFS(Tbl_Registro_Insumo[cant_ent],Tbl_Registro_Insumo[proveedor],Detalle_Mes!$C$8,Tbl_Registro_Insumo[id_solicitud],Detalle_Mes!$C$9,Tbl_Registro_Insumo[descripcion_insumo],Detalle_Mes!C19,Tbl_Registro_Insumo[Fecha_Corte],"&lt;"&amp;Detalle_Mes!$F$8))</f>
        <v/>
      </c>
      <c r="E19" s="20" t="str">
        <f>IF(C19="","",SUMIFS(Tbl_Registro_Insumo[cant_dev],Tbl_Registro_Insumo[proveedor],Detalle_Mes!$C$8,Tbl_Registro_Insumo[id_solicitud],Detalle_Mes!$C$9,Tbl_Registro_Insumo[descripcion_insumo],Detalle_Mes!C19,Tbl_Registro_Insumo[Fecha_Corte],"&lt;"&amp;Detalle_Mes!$F$8))</f>
        <v/>
      </c>
      <c r="F19" s="20" t="str">
        <f t="shared" si="39"/>
        <v/>
      </c>
      <c r="H19" s="41" t="str">
        <f t="shared" si="38"/>
        <v/>
      </c>
      <c r="I19" s="2" t="str">
        <f>IF(OR($C19="",I$12=""),"",SUMIFS(Tbl_Registro_Insumo[cant_ent],Tbl_Registro_Insumo[proveedor],$C$8,Tbl_Registro_Insumo[descripcion_insumo],$C19,Tbl_Registro_Insumo[id_solicitud],Detalle_Mes!$C$9,Tbl_Registro_Insumo[Fecha_Corte],"&lt;"&amp;I$12)-SUMIFS(Tbl_Registro_Insumo[cant_dev],Tbl_Registro_Insumo[proveedor],$C$8,Tbl_Registro_Insumo[descripcion_insumo],$C19,Tbl_Registro_Insumo[id_solicitud],$C$9,Tbl_Registro_Insumo[Fecha_Corte],"&lt;="&amp;I$12))</f>
        <v/>
      </c>
      <c r="J19" s="2" t="str">
        <f>IF(OR($C19="",J$12=""),"",SUMIFS(Tbl_Registro_Insumo[cant_ent],Tbl_Registro_Insumo[proveedor],$C$8,Tbl_Registro_Insumo[descripcion_insumo],$C19,Tbl_Registro_Insumo[id_solicitud],Detalle_Mes!$C$9,Tbl_Registro_Insumo[Fecha_Corte],"&lt;="&amp;J$12)-SUMIFS(Tbl_Registro_Insumo[cant_dev],Tbl_Registro_Insumo[proveedor],$C$8,Tbl_Registro_Insumo[descripcion_insumo],$C19,Tbl_Registro_Insumo[id_solicitud],$C$9,Tbl_Registro_Insumo[Fecha_Corte],"&lt;="&amp;J$12))</f>
        <v/>
      </c>
      <c r="K19" s="2" t="str">
        <f>IF(OR($C19="",K$12=""),"",SUMIFS(Tbl_Registro_Insumo[cant_ent],Tbl_Registro_Insumo[proveedor],$C$8,Tbl_Registro_Insumo[descripcion_insumo],$C19,Tbl_Registro_Insumo[id_solicitud],Detalle_Mes!$C$9,Tbl_Registro_Insumo[Fecha_Corte],"&lt;="&amp;K$12)-SUMIFS(Tbl_Registro_Insumo[cant_dev],Tbl_Registro_Insumo[proveedor],$C$8,Tbl_Registro_Insumo[descripcion_insumo],$C19,Tbl_Registro_Insumo[id_solicitud],$C$9,Tbl_Registro_Insumo[Fecha_Corte],"&lt;="&amp;K$12))</f>
        <v/>
      </c>
      <c r="L19" s="2" t="str">
        <f>IF(OR($C19="",L$12=""),"",SUMIFS(Tbl_Registro_Insumo[cant_ent],Tbl_Registro_Insumo[proveedor],$C$8,Tbl_Registro_Insumo[descripcion_insumo],$C19,Tbl_Registro_Insumo[id_solicitud],Detalle_Mes!$C$9,Tbl_Registro_Insumo[Fecha_Corte],"&lt;="&amp;L$12)-SUMIFS(Tbl_Registro_Insumo[cant_dev],Tbl_Registro_Insumo[proveedor],$C$8,Tbl_Registro_Insumo[descripcion_insumo],$C19,Tbl_Registro_Insumo[id_solicitud],$C$9,Tbl_Registro_Insumo[Fecha_Corte],"&lt;="&amp;L$12))</f>
        <v/>
      </c>
      <c r="M19" s="2" t="str">
        <f>IF(OR($C19="",M$12=""),"",SUMIFS(Tbl_Registro_Insumo[cant_ent],Tbl_Registro_Insumo[proveedor],$C$8,Tbl_Registro_Insumo[descripcion_insumo],$C19,Tbl_Registro_Insumo[id_solicitud],Detalle_Mes!$C$9,Tbl_Registro_Insumo[Fecha_Corte],"&lt;="&amp;M$12)-SUMIFS(Tbl_Registro_Insumo[cant_dev],Tbl_Registro_Insumo[proveedor],$C$8,Tbl_Registro_Insumo[descripcion_insumo],$C19,Tbl_Registro_Insumo[id_solicitud],$C$9,Tbl_Registro_Insumo[Fecha_Corte],"&lt;="&amp;M$12))</f>
        <v/>
      </c>
      <c r="N19" s="2" t="str">
        <f>IF(OR($C19="",N$12=""),"",SUMIFS(Tbl_Registro_Insumo[cant_ent],Tbl_Registro_Insumo[proveedor],$C$8,Tbl_Registro_Insumo[descripcion_insumo],$C19,Tbl_Registro_Insumo[id_solicitud],Detalle_Mes!$C$9,Tbl_Registro_Insumo[Fecha_Corte],"&lt;="&amp;N$12)-SUMIFS(Tbl_Registro_Insumo[cant_dev],Tbl_Registro_Insumo[proveedor],$C$8,Tbl_Registro_Insumo[descripcion_insumo],$C19,Tbl_Registro_Insumo[id_solicitud],$C$9,Tbl_Registro_Insumo[Fecha_Corte],"&lt;="&amp;N$12))</f>
        <v/>
      </c>
      <c r="O19" s="2" t="str">
        <f>IF(OR($C19="",O$12=""),"",SUMIFS(Tbl_Registro_Insumo[cant_ent],Tbl_Registro_Insumo[proveedor],$C$8,Tbl_Registro_Insumo[descripcion_insumo],$C19,Tbl_Registro_Insumo[id_solicitud],Detalle_Mes!$C$9,Tbl_Registro_Insumo[Fecha_Corte],"&lt;="&amp;O$12)-SUMIFS(Tbl_Registro_Insumo[cant_dev],Tbl_Registro_Insumo[proveedor],$C$8,Tbl_Registro_Insumo[descripcion_insumo],$C19,Tbl_Registro_Insumo[id_solicitud],$C$9,Tbl_Registro_Insumo[Fecha_Corte],"&lt;="&amp;O$12))</f>
        <v/>
      </c>
      <c r="P19" s="2" t="str">
        <f>IF(OR($C19="",P$12=""),"",SUMIFS(Tbl_Registro_Insumo[cant_ent],Tbl_Registro_Insumo[proveedor],$C$8,Tbl_Registro_Insumo[descripcion_insumo],$C19,Tbl_Registro_Insumo[id_solicitud],Detalle_Mes!$C$9,Tbl_Registro_Insumo[Fecha_Corte],"&lt;="&amp;P$12)-SUMIFS(Tbl_Registro_Insumo[cant_dev],Tbl_Registro_Insumo[proveedor],$C$8,Tbl_Registro_Insumo[descripcion_insumo],$C19,Tbl_Registro_Insumo[id_solicitud],$C$9,Tbl_Registro_Insumo[Fecha_Corte],"&lt;="&amp;P$12))</f>
        <v/>
      </c>
      <c r="Q19" s="2" t="str">
        <f>IF(OR($C19="",Q$12=""),"",SUMIFS(Tbl_Registro_Insumo[cant_ent],Tbl_Registro_Insumo[proveedor],$C$8,Tbl_Registro_Insumo[descripcion_insumo],$C19,Tbl_Registro_Insumo[id_solicitud],Detalle_Mes!$C$9,Tbl_Registro_Insumo[Fecha_Corte],"&lt;="&amp;Q$12)-SUMIFS(Tbl_Registro_Insumo[cant_dev],Tbl_Registro_Insumo[proveedor],$C$8,Tbl_Registro_Insumo[descripcion_insumo],$C19,Tbl_Registro_Insumo[id_solicitud],$C$9,Tbl_Registro_Insumo[Fecha_Corte],"&lt;="&amp;Q$12))</f>
        <v/>
      </c>
      <c r="R19" s="2" t="str">
        <f>IF(OR($C19="",R$12=""),"",SUMIFS(Tbl_Registro_Insumo[cant_ent],Tbl_Registro_Insumo[proveedor],$C$8,Tbl_Registro_Insumo[descripcion_insumo],$C19,Tbl_Registro_Insumo[id_solicitud],Detalle_Mes!$C$9,Tbl_Registro_Insumo[Fecha_Corte],"&lt;="&amp;R$12)-SUMIFS(Tbl_Registro_Insumo[cant_dev],Tbl_Registro_Insumo[proveedor],$C$8,Tbl_Registro_Insumo[descripcion_insumo],$C19,Tbl_Registro_Insumo[id_solicitud],$C$9,Tbl_Registro_Insumo[Fecha_Corte],"&lt;="&amp;R$12))</f>
        <v/>
      </c>
      <c r="S19" s="2" t="str">
        <f>IF(OR($C19="",S$12=""),"",SUMIFS(Tbl_Registro_Insumo[cant_ent],Tbl_Registro_Insumo[proveedor],$C$8,Tbl_Registro_Insumo[descripcion_insumo],$C19,Tbl_Registro_Insumo[id_solicitud],Detalle_Mes!$C$9,Tbl_Registro_Insumo[Fecha_Corte],"&lt;="&amp;S$12)-SUMIFS(Tbl_Registro_Insumo[cant_dev],Tbl_Registro_Insumo[proveedor],$C$8,Tbl_Registro_Insumo[descripcion_insumo],$C19,Tbl_Registro_Insumo[id_solicitud],$C$9,Tbl_Registro_Insumo[Fecha_Corte],"&lt;="&amp;S$12))</f>
        <v/>
      </c>
      <c r="T19" s="2" t="str">
        <f>IF(OR($C19="",T$12=""),"",SUMIFS(Tbl_Registro_Insumo[cant_ent],Tbl_Registro_Insumo[proveedor],$C$8,Tbl_Registro_Insumo[descripcion_insumo],$C19,Tbl_Registro_Insumo[id_solicitud],Detalle_Mes!$C$9,Tbl_Registro_Insumo[Fecha_Corte],"&lt;="&amp;T$12)-SUMIFS(Tbl_Registro_Insumo[cant_dev],Tbl_Registro_Insumo[proveedor],$C$8,Tbl_Registro_Insumo[descripcion_insumo],$C19,Tbl_Registro_Insumo[id_solicitud],$C$9,Tbl_Registro_Insumo[Fecha_Corte],"&lt;="&amp;T$12))</f>
        <v/>
      </c>
      <c r="U19" s="2" t="str">
        <f>IF(OR($C19="",U$12=""),"",SUMIFS(Tbl_Registro_Insumo[cant_ent],Tbl_Registro_Insumo[proveedor],$C$8,Tbl_Registro_Insumo[descripcion_insumo],$C19,Tbl_Registro_Insumo[id_solicitud],Detalle_Mes!$C$9,Tbl_Registro_Insumo[Fecha_Corte],"&lt;="&amp;U$12)-SUMIFS(Tbl_Registro_Insumo[cant_dev],Tbl_Registro_Insumo[proveedor],$C$8,Tbl_Registro_Insumo[descripcion_insumo],$C19,Tbl_Registro_Insumo[id_solicitud],$C$9,Tbl_Registro_Insumo[Fecha_Corte],"&lt;="&amp;U$12))</f>
        <v/>
      </c>
      <c r="V19" s="2" t="str">
        <f>IF(OR($C19="",V$12=""),"",SUMIFS(Tbl_Registro_Insumo[cant_ent],Tbl_Registro_Insumo[proveedor],$C$8,Tbl_Registro_Insumo[descripcion_insumo],$C19,Tbl_Registro_Insumo[id_solicitud],Detalle_Mes!$C$9,Tbl_Registro_Insumo[Fecha_Corte],"&lt;="&amp;V$12)-SUMIFS(Tbl_Registro_Insumo[cant_dev],Tbl_Registro_Insumo[proveedor],$C$8,Tbl_Registro_Insumo[descripcion_insumo],$C19,Tbl_Registro_Insumo[id_solicitud],$C$9,Tbl_Registro_Insumo[Fecha_Corte],"&lt;="&amp;V$12))</f>
        <v/>
      </c>
      <c r="W19" s="2" t="str">
        <f>IF(OR($C19="",W$12=""),"",SUMIFS(Tbl_Registro_Insumo[cant_ent],Tbl_Registro_Insumo[proveedor],$C$8,Tbl_Registro_Insumo[descripcion_insumo],$C19,Tbl_Registro_Insumo[id_solicitud],Detalle_Mes!$C$9,Tbl_Registro_Insumo[Fecha_Corte],"&lt;="&amp;W$12)-SUMIFS(Tbl_Registro_Insumo[cant_dev],Tbl_Registro_Insumo[proveedor],$C$8,Tbl_Registro_Insumo[descripcion_insumo],$C19,Tbl_Registro_Insumo[id_solicitud],$C$9,Tbl_Registro_Insumo[Fecha_Corte],"&lt;="&amp;W$12))</f>
        <v/>
      </c>
      <c r="X19" s="2" t="str">
        <f>IF(OR($C19="",X$12=""),"",SUMIFS(Tbl_Registro_Insumo[cant_ent],Tbl_Registro_Insumo[proveedor],$C$8,Tbl_Registro_Insumo[descripcion_insumo],$C19,Tbl_Registro_Insumo[id_solicitud],Detalle_Mes!$C$9,Tbl_Registro_Insumo[Fecha_Corte],"&lt;="&amp;X$12)-SUMIFS(Tbl_Registro_Insumo[cant_dev],Tbl_Registro_Insumo[proveedor],$C$8,Tbl_Registro_Insumo[descripcion_insumo],$C19,Tbl_Registro_Insumo[id_solicitud],$C$9,Tbl_Registro_Insumo[Fecha_Corte],"&lt;="&amp;X$12))</f>
        <v/>
      </c>
      <c r="Y19" s="2" t="str">
        <f>IF(OR($C19="",Y$12=""),"",SUMIFS(Tbl_Registro_Insumo[cant_ent],Tbl_Registro_Insumo[proveedor],$C$8,Tbl_Registro_Insumo[descripcion_insumo],$C19,Tbl_Registro_Insumo[id_solicitud],Detalle_Mes!$C$9,Tbl_Registro_Insumo[Fecha_Corte],"&lt;="&amp;Y$12)-SUMIFS(Tbl_Registro_Insumo[cant_dev],Tbl_Registro_Insumo[proveedor],$C$8,Tbl_Registro_Insumo[descripcion_insumo],$C19,Tbl_Registro_Insumo[id_solicitud],$C$9,Tbl_Registro_Insumo[Fecha_Corte],"&lt;="&amp;Y$12))</f>
        <v/>
      </c>
      <c r="Z19" s="2" t="str">
        <f>IF(OR($C19="",Z$12=""),"",SUMIFS(Tbl_Registro_Insumo[cant_ent],Tbl_Registro_Insumo[proveedor],$C$8,Tbl_Registro_Insumo[descripcion_insumo],$C19,Tbl_Registro_Insumo[id_solicitud],Detalle_Mes!$C$9,Tbl_Registro_Insumo[Fecha_Corte],"&lt;="&amp;Z$12)-SUMIFS(Tbl_Registro_Insumo[cant_dev],Tbl_Registro_Insumo[proveedor],$C$8,Tbl_Registro_Insumo[descripcion_insumo],$C19,Tbl_Registro_Insumo[id_solicitud],$C$9,Tbl_Registro_Insumo[Fecha_Corte],"&lt;="&amp;Z$12))</f>
        <v/>
      </c>
      <c r="AA19" s="2" t="str">
        <f>IF(OR($C19="",AA$12=""),"",SUMIFS(Tbl_Registro_Insumo[cant_ent],Tbl_Registro_Insumo[proveedor],$C$8,Tbl_Registro_Insumo[descripcion_insumo],$C19,Tbl_Registro_Insumo[id_solicitud],Detalle_Mes!$C$9,Tbl_Registro_Insumo[Fecha_Corte],"&lt;="&amp;AA$12)-SUMIFS(Tbl_Registro_Insumo[cant_dev],Tbl_Registro_Insumo[proveedor],$C$8,Tbl_Registro_Insumo[descripcion_insumo],$C19,Tbl_Registro_Insumo[id_solicitud],$C$9,Tbl_Registro_Insumo[Fecha_Corte],"&lt;="&amp;AA$12))</f>
        <v/>
      </c>
      <c r="AB19" s="2" t="str">
        <f>IF(OR($C19="",AB$12=""),"",SUMIFS(Tbl_Registro_Insumo[cant_ent],Tbl_Registro_Insumo[proveedor],$C$8,Tbl_Registro_Insumo[descripcion_insumo],$C19,Tbl_Registro_Insumo[id_solicitud],Detalle_Mes!$C$9,Tbl_Registro_Insumo[Fecha_Corte],"&lt;="&amp;AB$12)-SUMIFS(Tbl_Registro_Insumo[cant_dev],Tbl_Registro_Insumo[proveedor],$C$8,Tbl_Registro_Insumo[descripcion_insumo],$C19,Tbl_Registro_Insumo[id_solicitud],$C$9,Tbl_Registro_Insumo[Fecha_Corte],"&lt;="&amp;AB$12))</f>
        <v/>
      </c>
      <c r="AC19" s="2" t="str">
        <f>IF(OR($C19="",AC$12=""),"",SUMIFS(Tbl_Registro_Insumo[cant_ent],Tbl_Registro_Insumo[proveedor],$C$8,Tbl_Registro_Insumo[descripcion_insumo],$C19,Tbl_Registro_Insumo[id_solicitud],Detalle_Mes!$C$9,Tbl_Registro_Insumo[Fecha_Corte],"&lt;="&amp;AC$12)-SUMIFS(Tbl_Registro_Insumo[cant_dev],Tbl_Registro_Insumo[proveedor],$C$8,Tbl_Registro_Insumo[descripcion_insumo],$C19,Tbl_Registro_Insumo[id_solicitud],$C$9,Tbl_Registro_Insumo[Fecha_Corte],"&lt;="&amp;AC$12))</f>
        <v/>
      </c>
      <c r="AD19" s="2" t="str">
        <f>IF(OR($C19="",AD$12=""),"",SUMIFS(Tbl_Registro_Insumo[cant_ent],Tbl_Registro_Insumo[proveedor],$C$8,Tbl_Registro_Insumo[descripcion_insumo],$C19,Tbl_Registro_Insumo[id_solicitud],Detalle_Mes!$C$9,Tbl_Registro_Insumo[Fecha_Corte],"&lt;="&amp;AD$12)-SUMIFS(Tbl_Registro_Insumo[cant_dev],Tbl_Registro_Insumo[proveedor],$C$8,Tbl_Registro_Insumo[descripcion_insumo],$C19,Tbl_Registro_Insumo[id_solicitud],$C$9,Tbl_Registro_Insumo[Fecha_Corte],"&lt;="&amp;AD$12))</f>
        <v/>
      </c>
      <c r="AE19" s="2" t="str">
        <f>IF(OR($C19="",AE$12=""),"",SUMIFS(Tbl_Registro_Insumo[cant_ent],Tbl_Registro_Insumo[proveedor],$C$8,Tbl_Registro_Insumo[descripcion_insumo],$C19,Tbl_Registro_Insumo[id_solicitud],Detalle_Mes!$C$9,Tbl_Registro_Insumo[Fecha_Corte],"&lt;="&amp;AE$12)-SUMIFS(Tbl_Registro_Insumo[cant_dev],Tbl_Registro_Insumo[proveedor],$C$8,Tbl_Registro_Insumo[descripcion_insumo],$C19,Tbl_Registro_Insumo[id_solicitud],$C$9,Tbl_Registro_Insumo[Fecha_Corte],"&lt;="&amp;AE$12))</f>
        <v/>
      </c>
      <c r="AF19" s="2" t="str">
        <f>IF(OR($C19="",AF$12=""),"",SUMIFS(Tbl_Registro_Insumo[cant_ent],Tbl_Registro_Insumo[proveedor],$C$8,Tbl_Registro_Insumo[descripcion_insumo],$C19,Tbl_Registro_Insumo[id_solicitud],Detalle_Mes!$C$9,Tbl_Registro_Insumo[Fecha_Corte],"&lt;="&amp;AF$12)-SUMIFS(Tbl_Registro_Insumo[cant_dev],Tbl_Registro_Insumo[proveedor],$C$8,Tbl_Registro_Insumo[descripcion_insumo],$C19,Tbl_Registro_Insumo[id_solicitud],$C$9,Tbl_Registro_Insumo[Fecha_Corte],"&lt;="&amp;AF$12))</f>
        <v/>
      </c>
      <c r="AG19" s="2" t="str">
        <f>IF(OR($C19="",AG$12=""),"",SUMIFS(Tbl_Registro_Insumo[cant_ent],Tbl_Registro_Insumo[proveedor],$C$8,Tbl_Registro_Insumo[descripcion_insumo],$C19,Tbl_Registro_Insumo[id_solicitud],Detalle_Mes!$C$9,Tbl_Registro_Insumo[Fecha_Corte],"&lt;="&amp;AG$12)-SUMIFS(Tbl_Registro_Insumo[cant_dev],Tbl_Registro_Insumo[proveedor],$C$8,Tbl_Registro_Insumo[descripcion_insumo],$C19,Tbl_Registro_Insumo[id_solicitud],$C$9,Tbl_Registro_Insumo[Fecha_Corte],"&lt;="&amp;AG$12))</f>
        <v/>
      </c>
      <c r="AH19" s="2" t="str">
        <f>IF(OR($C19="",AH$12=""),"",SUMIFS(Tbl_Registro_Insumo[cant_ent],Tbl_Registro_Insumo[proveedor],$C$8,Tbl_Registro_Insumo[descripcion_insumo],$C19,Tbl_Registro_Insumo[id_solicitud],Detalle_Mes!$C$9,Tbl_Registro_Insumo[Fecha_Corte],"&lt;="&amp;AH$12)-SUMIFS(Tbl_Registro_Insumo[cant_dev],Tbl_Registro_Insumo[proveedor],$C$8,Tbl_Registro_Insumo[descripcion_insumo],$C19,Tbl_Registro_Insumo[id_solicitud],$C$9,Tbl_Registro_Insumo[Fecha_Corte],"&lt;="&amp;AH$12))</f>
        <v/>
      </c>
      <c r="AI19" s="2" t="str">
        <f>IF(OR($C19="",AI$12=""),"",SUMIFS(Tbl_Registro_Insumo[cant_ent],Tbl_Registro_Insumo[proveedor],$C$8,Tbl_Registro_Insumo[descripcion_insumo],$C19,Tbl_Registro_Insumo[id_solicitud],Detalle_Mes!$C$9,Tbl_Registro_Insumo[Fecha_Corte],"&lt;="&amp;AI$12)-SUMIFS(Tbl_Registro_Insumo[cant_dev],Tbl_Registro_Insumo[proveedor],$C$8,Tbl_Registro_Insumo[descripcion_insumo],$C19,Tbl_Registro_Insumo[id_solicitud],$C$9,Tbl_Registro_Insumo[Fecha_Corte],"&lt;="&amp;AI$12))</f>
        <v/>
      </c>
      <c r="AJ19" s="2" t="str">
        <f>IF(OR($C19="",AJ$12=""),"",SUMIFS(Tbl_Registro_Insumo[cant_ent],Tbl_Registro_Insumo[proveedor],$C$8,Tbl_Registro_Insumo[descripcion_insumo],$C19,Tbl_Registro_Insumo[id_solicitud],Detalle_Mes!$C$9,Tbl_Registro_Insumo[Fecha_Corte],"&lt;="&amp;AJ$12)-SUMIFS(Tbl_Registro_Insumo[cant_dev],Tbl_Registro_Insumo[proveedor],$C$8,Tbl_Registro_Insumo[descripcion_insumo],$C19,Tbl_Registro_Insumo[id_solicitud],$C$9,Tbl_Registro_Insumo[Fecha_Corte],"&lt;="&amp;AJ$12))</f>
        <v/>
      </c>
      <c r="AK19" s="2" t="str">
        <f>IF(OR($C19="",AK$12=""),"",SUMIFS(Tbl_Registro_Insumo[cant_ent],Tbl_Registro_Insumo[proveedor],$C$8,Tbl_Registro_Insumo[descripcion_insumo],$C19,Tbl_Registro_Insumo[id_solicitud],Detalle_Mes!$C$9,Tbl_Registro_Insumo[Fecha_Corte],"&lt;="&amp;AK$12)-SUMIFS(Tbl_Registro_Insumo[cant_dev],Tbl_Registro_Insumo[proveedor],$C$8,Tbl_Registro_Insumo[descripcion_insumo],$C19,Tbl_Registro_Insumo[id_solicitud],$C$9,Tbl_Registro_Insumo[Fecha_Corte],"&lt;="&amp;AK$12))</f>
        <v/>
      </c>
      <c r="AL19" s="2" t="str">
        <f>IF(OR($C19="",AL$12=""),"",SUMIFS(Tbl_Registro_Insumo[cant_ent],Tbl_Registro_Insumo[proveedor],$C$8,Tbl_Registro_Insumo[descripcion_insumo],$C19,Tbl_Registro_Insumo[id_solicitud],Detalle_Mes!$C$9,Tbl_Registro_Insumo[Fecha_Corte],"&lt;="&amp;AL$12)-SUMIFS(Tbl_Registro_Insumo[cant_dev],Tbl_Registro_Insumo[proveedor],$C$8,Tbl_Registro_Insumo[descripcion_insumo],$C19,Tbl_Registro_Insumo[id_solicitud],$C$9,Tbl_Registro_Insumo[Fecha_Corte],"&lt;="&amp;AL$12))</f>
        <v/>
      </c>
      <c r="AM19" s="2" t="str">
        <f>IF(OR($C19="",AM$12=""),"",SUMIFS(Tbl_Registro_Insumo[cant_ent],Tbl_Registro_Insumo[proveedor],$C$8,Tbl_Registro_Insumo[descripcion_insumo],$C19,Tbl_Registro_Insumo[id_solicitud],Detalle_Mes!$C$9,Tbl_Registro_Insumo[Fecha_Corte],"&lt;="&amp;AM$12)-SUMIFS(Tbl_Registro_Insumo[cant_dev],Tbl_Registro_Insumo[proveedor],$C$8,Tbl_Registro_Insumo[descripcion_insumo],$C19,Tbl_Registro_Insumo[id_solicitud],$C$9,Tbl_Registro_Insumo[Fecha_Corte],"&lt;="&amp;AM$12))</f>
        <v/>
      </c>
      <c r="AN19" s="2" t="str">
        <f>IF(OR($C19="",AN$12=""),"",SUMIFS(Tbl_Registro_Insumo[cant_ent],Tbl_Registro_Insumo[proveedor],$C$8,Tbl_Registro_Insumo[descripcion_insumo],$C19,Tbl_Registro_Insumo[id_solicitud],Detalle_Mes!$C$9,Tbl_Registro_Insumo[Fecha_Corte],"&lt;="&amp;AN$12)-SUMIFS(Tbl_Registro_Insumo[cant_dev],Tbl_Registro_Insumo[proveedor],$C$8,Tbl_Registro_Insumo[descripcion_insumo],$C19,Tbl_Registro_Insumo[id_solicitud],$C$9,Tbl_Registro_Insumo[Fecha_Corte],"&lt;="&amp;AN$12))</f>
        <v/>
      </c>
      <c r="AO19" s="2" t="str">
        <f>IF(OR($C19="",AO$12=""),"",SUMIFS(Tbl_Registro_Insumo[cant_ent],Tbl_Registro_Insumo[proveedor],$C$8,Tbl_Registro_Insumo[descripcion_insumo],$C19,Tbl_Registro_Insumo[id_solicitud],Detalle_Mes!$C$9,Tbl_Registro_Insumo[Fecha_Corte],"&lt;="&amp;AO$12)-SUMIFS(Tbl_Registro_Insumo[cant_dev],Tbl_Registro_Insumo[proveedor],$C$8,Tbl_Registro_Insumo[descripcion_insumo],$C19,Tbl_Registro_Insumo[id_solicitud],$C$9,Tbl_Registro_Insumo[Fecha_Corte],"&lt;="&amp;AO$12))</f>
        <v/>
      </c>
      <c r="AP19" s="2" t="str">
        <f>IF(OR($C19="",AP$12=""),"",SUMIFS(Tbl_Registro_Insumo[cant_ent],Tbl_Registro_Insumo[proveedor],$C$8,Tbl_Registro_Insumo[descripcion_insumo],$C19,Tbl_Registro_Insumo[id_solicitud],Detalle_Mes!$C$9,Tbl_Registro_Insumo[Fecha_Corte],"&lt;="&amp;AP$12)-SUMIFS(Tbl_Registro_Insumo[cant_dev],Tbl_Registro_Insumo[proveedor],$C$8,Tbl_Registro_Insumo[descripcion_insumo],$C19,Tbl_Registro_Insumo[id_solicitud],$C$9,Tbl_Registro_Insumo[Fecha_Corte],"&lt;="&amp;AP$12))</f>
        <v/>
      </c>
      <c r="AQ19" s="2" t="str">
        <f>IF(OR($C19="",AQ$12=""),"",SUMIFS(Tbl_Registro_Insumo[cant_ent],Tbl_Registro_Insumo[proveedor],$C$8,Tbl_Registro_Insumo[descripcion_insumo],$C19,Tbl_Registro_Insumo[id_solicitud],Detalle_Mes!$C$9,Tbl_Registro_Insumo[Fecha_Corte],"&lt;="&amp;AQ$12)-SUMIFS(Tbl_Registro_Insumo[cant_dev],Tbl_Registro_Insumo[proveedor],$C$8,Tbl_Registro_Insumo[descripcion_insumo],$C19,Tbl_Registro_Insumo[id_solicitud],$C$9,Tbl_Registro_Insumo[Fecha_Corte],"&lt;="&amp;AQ$12))</f>
        <v/>
      </c>
      <c r="AR19" s="2" t="str">
        <f>IF(OR($C19="",AR$12=""),"",SUMIFS(Tbl_Registro_Insumo[cant_ent],Tbl_Registro_Insumo[proveedor],$C$8,Tbl_Registro_Insumo[descripcion_insumo],$C19,Tbl_Registro_Insumo[id_solicitud],Detalle_Mes!$C$9,Tbl_Registro_Insumo[Fecha_Corte],"&lt;="&amp;AR$12)-SUMIFS(Tbl_Registro_Insumo[cant_dev],Tbl_Registro_Insumo[proveedor],$C$8,Tbl_Registro_Insumo[descripcion_insumo],$C19,Tbl_Registro_Insumo[id_solicitud],$C$9,Tbl_Registro_Insumo[Fecha_Corte],"&lt;="&amp;AR$12))</f>
        <v/>
      </c>
      <c r="AS19" s="2" t="str">
        <f>IF(OR($C19="",AS$12=""),"",SUMIFS(Tbl_Registro_Insumo[cant_ent],Tbl_Registro_Insumo[proveedor],$C$8,Tbl_Registro_Insumo[descripcion_insumo],$C19,Tbl_Registro_Insumo[id_solicitud],Detalle_Mes!$C$9,Tbl_Registro_Insumo[Fecha_Corte],"&lt;="&amp;AS$12)-SUMIFS(Tbl_Registro_Insumo[cant_dev],Tbl_Registro_Insumo[proveedor],$C$8,Tbl_Registro_Insumo[descripcion_insumo],$C19,Tbl_Registro_Insumo[id_solicitud],$C$9,Tbl_Registro_Insumo[Fecha_Corte],"&lt;="&amp;AS$12))</f>
        <v/>
      </c>
      <c r="AT19" s="2" t="str">
        <f>IF(OR($C19="",AT$12=""),"",SUMIFS(Tbl_Registro_Insumo[cant_ent],Tbl_Registro_Insumo[proveedor],$C$8,Tbl_Registro_Insumo[descripcion_insumo],$C19,Tbl_Registro_Insumo[id_solicitud],Detalle_Mes!$C$9,Tbl_Registro_Insumo[Fecha_Corte],"&lt;="&amp;AT$12)-SUMIFS(Tbl_Registro_Insumo[cant_dev],Tbl_Registro_Insumo[proveedor],$C$8,Tbl_Registro_Insumo[descripcion_insumo],$C19,Tbl_Registro_Insumo[id_solicitud],$C$9,Tbl_Registro_Insumo[Fecha_Corte],"&lt;="&amp;AT$12))</f>
        <v/>
      </c>
      <c r="AU19" s="2" t="str">
        <f>IF(OR($C19="",AU$12=""),"",SUMIFS(Tbl_Registro_Insumo[cant_ent],Tbl_Registro_Insumo[proveedor],$C$8,Tbl_Registro_Insumo[descripcion_insumo],$C19,Tbl_Registro_Insumo[id_solicitud],Detalle_Mes!$C$9,Tbl_Registro_Insumo[Fecha_Corte],"&lt;="&amp;AU$12)-SUMIFS(Tbl_Registro_Insumo[cant_dev],Tbl_Registro_Insumo[proveedor],$C$8,Tbl_Registro_Insumo[descripcion_insumo],$C19,Tbl_Registro_Insumo[id_solicitud],$C$9,Tbl_Registro_Insumo[Fecha_Corte],"&lt;="&amp;AU$12))</f>
        <v/>
      </c>
      <c r="AV19" s="2" t="str">
        <f>IF(OR($C19="",AV$12=""),"",SUMIFS(Tbl_Registro_Insumo[cant_ent],Tbl_Registro_Insumo[proveedor],$C$8,Tbl_Registro_Insumo[descripcion_insumo],$C19,Tbl_Registro_Insumo[id_solicitud],Detalle_Mes!$C$9,Tbl_Registro_Insumo[Fecha_Corte],"&lt;="&amp;AV$12)-SUMIFS(Tbl_Registro_Insumo[cant_dev],Tbl_Registro_Insumo[proveedor],$C$8,Tbl_Registro_Insumo[descripcion_insumo],$C19,Tbl_Registro_Insumo[id_solicitud],$C$9,Tbl_Registro_Insumo[Fecha_Corte],"&lt;="&amp;AV$12))</f>
        <v/>
      </c>
      <c r="AW19" s="2" t="str">
        <f>IF(OR($C19="",AW$12=""),"",SUMIFS(Tbl_Registro_Insumo[cant_ent],Tbl_Registro_Insumo[proveedor],$C$8,Tbl_Registro_Insumo[descripcion_insumo],$C19,Tbl_Registro_Insumo[id_solicitud],Detalle_Mes!$C$9,Tbl_Registro_Insumo[Fecha_Corte],"&lt;="&amp;AW$12)-SUMIFS(Tbl_Registro_Insumo[cant_dev],Tbl_Registro_Insumo[proveedor],$C$8,Tbl_Registro_Insumo[descripcion_insumo],$C19,Tbl_Registro_Insumo[id_solicitud],$C$9,Tbl_Registro_Insumo[Fecha_Corte],"&lt;="&amp;AW$12))</f>
        <v/>
      </c>
      <c r="AX19" s="2" t="str">
        <f>IF(OR($C19="",AX$12=""),"",SUMIFS(Tbl_Registro_Insumo[cant_ent],Tbl_Registro_Insumo[proveedor],$C$8,Tbl_Registro_Insumo[descripcion_insumo],$C19,Tbl_Registro_Insumo[id_solicitud],Detalle_Mes!$C$9,Tbl_Registro_Insumo[Fecha_Corte],"&lt;="&amp;AX$12)-SUMIFS(Tbl_Registro_Insumo[cant_dev],Tbl_Registro_Insumo[proveedor],$C$8,Tbl_Registro_Insumo[descripcion_insumo],$C19,Tbl_Registro_Insumo[id_solicitud],$C$9,Tbl_Registro_Insumo[Fecha_Corte],"&lt;="&amp;AX$12))</f>
        <v/>
      </c>
      <c r="AY19" s="2" t="str">
        <f>IF(OR($C19="",AY$12=""),"",SUMIFS(Tbl_Registro_Insumo[cant_ent],Tbl_Registro_Insumo[proveedor],$C$8,Tbl_Registro_Insumo[descripcion_insumo],$C19,Tbl_Registro_Insumo[id_solicitud],Detalle_Mes!$C$9,Tbl_Registro_Insumo[Fecha_Corte],"&lt;="&amp;AY$12)-SUMIFS(Tbl_Registro_Insumo[cant_dev],Tbl_Registro_Insumo[proveedor],$C$8,Tbl_Registro_Insumo[descripcion_insumo],$C19,Tbl_Registro_Insumo[id_solicitud],$C$9,Tbl_Registro_Insumo[Fecha_Corte],"&lt;="&amp;AY$12))</f>
        <v/>
      </c>
      <c r="AZ19" s="2" t="str">
        <f>IF(OR($C19="",AZ$12=""),"",SUMIFS(Tbl_Registro_Insumo[cant_ent],Tbl_Registro_Insumo[proveedor],$C$8,Tbl_Registro_Insumo[descripcion_insumo],$C19,Tbl_Registro_Insumo[id_solicitud],Detalle_Mes!$C$9,Tbl_Registro_Insumo[Fecha_Corte],"&lt;="&amp;AZ$12)-SUMIFS(Tbl_Registro_Insumo[cant_dev],Tbl_Registro_Insumo[proveedor],$C$8,Tbl_Registro_Insumo[descripcion_insumo],$C19,Tbl_Registro_Insumo[id_solicitud],$C$9,Tbl_Registro_Insumo[Fecha_Corte],"&lt;="&amp;AZ$12))</f>
        <v/>
      </c>
      <c r="BA19" s="2" t="str">
        <f>IF(OR($C19="",BA$12=""),"",SUMIFS(Tbl_Registro_Insumo[cant_ent],Tbl_Registro_Insumo[proveedor],$C$8,Tbl_Registro_Insumo[descripcion_insumo],$C19,Tbl_Registro_Insumo[id_solicitud],Detalle_Mes!$C$9,Tbl_Registro_Insumo[Fecha_Corte],"&lt;="&amp;BA$12)-SUMIFS(Tbl_Registro_Insumo[cant_dev],Tbl_Registro_Insumo[proveedor],$C$8,Tbl_Registro_Insumo[descripcion_insumo],$C19,Tbl_Registro_Insumo[id_solicitud],$C$9,Tbl_Registro_Insumo[Fecha_Corte],"&lt;="&amp;BA$12))</f>
        <v/>
      </c>
      <c r="BB19" s="2" t="str">
        <f>IF(OR($C19="",BB$12=""),"",SUMIFS(Tbl_Registro_Insumo[cant_ent],Tbl_Registro_Insumo[proveedor],$C$8,Tbl_Registro_Insumo[descripcion_insumo],$C19,Tbl_Registro_Insumo[id_solicitud],Detalle_Mes!$C$9,Tbl_Registro_Insumo[Fecha_Corte],"&lt;="&amp;BB$12)-SUMIFS(Tbl_Registro_Insumo[cant_dev],Tbl_Registro_Insumo[proveedor],$C$8,Tbl_Registro_Insumo[descripcion_insumo],$C19,Tbl_Registro_Insumo[id_solicitud],$C$9,Tbl_Registro_Insumo[Fecha_Corte],"&lt;="&amp;BB$12))</f>
        <v/>
      </c>
      <c r="BC19" s="2" t="str">
        <f>IF(OR($C19="",BC$12=""),"",SUMIFS(Tbl_Registro_Insumo[cant_ent],Tbl_Registro_Insumo[proveedor],$C$8,Tbl_Registro_Insumo[descripcion_insumo],$C19,Tbl_Registro_Insumo[id_solicitud],Detalle_Mes!$C$9,Tbl_Registro_Insumo[Fecha_Corte],"&lt;="&amp;BC$12)-SUMIFS(Tbl_Registro_Insumo[cant_dev],Tbl_Registro_Insumo[proveedor],$C$8,Tbl_Registro_Insumo[descripcion_insumo],$C19,Tbl_Registro_Insumo[id_solicitud],$C$9,Tbl_Registro_Insumo[Fecha_Corte],"&lt;="&amp;BC$12))</f>
        <v/>
      </c>
      <c r="BD19" s="2" t="str">
        <f>IF(OR($C19="",BD$12=""),"",SUMIFS(Tbl_Registro_Insumo[cant_ent],Tbl_Registro_Insumo[proveedor],$C$8,Tbl_Registro_Insumo[descripcion_insumo],$C19,Tbl_Registro_Insumo[id_solicitud],Detalle_Mes!$C$9,Tbl_Registro_Insumo[Fecha_Corte],"&lt;="&amp;BD$12)-SUMIFS(Tbl_Registro_Insumo[cant_dev],Tbl_Registro_Insumo[proveedor],$C$8,Tbl_Registro_Insumo[descripcion_insumo],$C19,Tbl_Registro_Insumo[id_solicitud],$C$9,Tbl_Registro_Insumo[Fecha_Corte],"&lt;="&amp;BD$12))</f>
        <v/>
      </c>
      <c r="BE19" s="2" t="str">
        <f>IF(OR($C19="",BE$12=""),"",SUMIFS(Tbl_Registro_Insumo[cant_ent],Tbl_Registro_Insumo[proveedor],$C$8,Tbl_Registro_Insumo[descripcion_insumo],$C19,Tbl_Registro_Insumo[id_solicitud],Detalle_Mes!$C$9,Tbl_Registro_Insumo[Fecha_Corte],"&lt;="&amp;BE$12)-SUMIFS(Tbl_Registro_Insumo[cant_dev],Tbl_Registro_Insumo[proveedor],$C$8,Tbl_Registro_Insumo[descripcion_insumo],$C19,Tbl_Registro_Insumo[id_solicitud],$C$9,Tbl_Registro_Insumo[Fecha_Corte],"&lt;="&amp;BE$12))</f>
        <v/>
      </c>
      <c r="BF19" s="2" t="str">
        <f>IF(OR($C19="",BF$12=""),"",SUMIFS(Tbl_Registro_Insumo[cant_ent],Tbl_Registro_Insumo[proveedor],$C$8,Tbl_Registro_Insumo[descripcion_insumo],$C19,Tbl_Registro_Insumo[id_solicitud],Detalle_Mes!$C$9,Tbl_Registro_Insumo[Fecha_Corte],"&lt;="&amp;BF$12)-SUMIFS(Tbl_Registro_Insumo[cant_dev],Tbl_Registro_Insumo[proveedor],$C$8,Tbl_Registro_Insumo[descripcion_insumo],$C19,Tbl_Registro_Insumo[id_solicitud],$C$9,Tbl_Registro_Insumo[Fecha_Corte],"&lt;="&amp;BF$12))</f>
        <v/>
      </c>
      <c r="BG19" s="2" t="str">
        <f>IF(OR($C19="",BG$12=""),"",SUMIFS(Tbl_Registro_Insumo[cant_ent],Tbl_Registro_Insumo[proveedor],$C$8,Tbl_Registro_Insumo[descripcion_insumo],$C19,Tbl_Registro_Insumo[id_solicitud],Detalle_Mes!$C$9,Tbl_Registro_Insumo[Fecha_Corte],"&lt;="&amp;BG$12)-SUMIFS(Tbl_Registro_Insumo[cant_dev],Tbl_Registro_Insumo[proveedor],$C$8,Tbl_Registro_Insumo[descripcion_insumo],$C19,Tbl_Registro_Insumo[id_solicitud],$C$9,Tbl_Registro_Insumo[Fecha_Corte],"&lt;="&amp;BG$12))</f>
        <v/>
      </c>
      <c r="BH19" s="2" t="str">
        <f>IF(OR($C19="",BH$12=""),"",SUMIFS(Tbl_Registro_Insumo[cant_ent],Tbl_Registro_Insumo[proveedor],$C$8,Tbl_Registro_Insumo[descripcion_insumo],$C19,Tbl_Registro_Insumo[id_solicitud],Detalle_Mes!$C$9,Tbl_Registro_Insumo[Fecha_Corte],"&lt;="&amp;BH$12)-SUMIFS(Tbl_Registro_Insumo[cant_dev],Tbl_Registro_Insumo[proveedor],$C$8,Tbl_Registro_Insumo[descripcion_insumo],$C19,Tbl_Registro_Insumo[id_solicitud],$C$9,Tbl_Registro_Insumo[Fecha_Corte],"&lt;="&amp;BH$12))</f>
        <v/>
      </c>
      <c r="BI19" s="2" t="str">
        <f>IF(OR($C19="",BI$12=""),"",SUMIFS(Tbl_Registro_Insumo[cant_ent],Tbl_Registro_Insumo[proveedor],$C$8,Tbl_Registro_Insumo[descripcion_insumo],$C19,Tbl_Registro_Insumo[id_solicitud],Detalle_Mes!$C$9,Tbl_Registro_Insumo[Fecha_Corte],"&lt;="&amp;BI$12)-SUMIFS(Tbl_Registro_Insumo[cant_dev],Tbl_Registro_Insumo[proveedor],$C$8,Tbl_Registro_Insumo[descripcion_insumo],$C19,Tbl_Registro_Insumo[id_solicitud],$C$9,Tbl_Registro_Insumo[Fecha_Corte],"&lt;="&amp;BI$12))</f>
        <v/>
      </c>
      <c r="BJ19" s="2" t="str">
        <f>IF(OR($C19="",BJ$12=""),"",SUMIFS(Tbl_Registro_Insumo[cant_ent],Tbl_Registro_Insumo[proveedor],$C$8,Tbl_Registro_Insumo[descripcion_insumo],$C19,Tbl_Registro_Insumo[id_solicitud],Detalle_Mes!$C$9,Tbl_Registro_Insumo[Fecha_Corte],"&lt;="&amp;BJ$12)-SUMIFS(Tbl_Registro_Insumo[cant_dev],Tbl_Registro_Insumo[proveedor],$C$8,Tbl_Registro_Insumo[descripcion_insumo],$C19,Tbl_Registro_Insumo[id_solicitud],$C$9,Tbl_Registro_Insumo[Fecha_Corte],"&lt;="&amp;BJ$12))</f>
        <v/>
      </c>
      <c r="BK19" s="2" t="str">
        <f>IF(OR($C19="",BK$12=""),"",SUMIFS(Tbl_Registro_Insumo[cant_ent],Tbl_Registro_Insumo[proveedor],$C$8,Tbl_Registro_Insumo[descripcion_insumo],$C19,Tbl_Registro_Insumo[id_solicitud],Detalle_Mes!$C$9,Tbl_Registro_Insumo[Fecha_Corte],"&lt;="&amp;BK$12)-SUMIFS(Tbl_Registro_Insumo[cant_dev],Tbl_Registro_Insumo[proveedor],$C$8,Tbl_Registro_Insumo[descripcion_insumo],$C19,Tbl_Registro_Insumo[id_solicitud],$C$9,Tbl_Registro_Insumo[Fecha_Corte],"&lt;="&amp;BK$12))</f>
        <v/>
      </c>
      <c r="BL19" s="2" t="str">
        <f>IF(OR($C19="",BL$12=""),"",SUMIFS(Tbl_Registro_Insumo[cant_ent],Tbl_Registro_Insumo[proveedor],$C$8,Tbl_Registro_Insumo[descripcion_insumo],$C19,Tbl_Registro_Insumo[id_solicitud],Detalle_Mes!$C$9,Tbl_Registro_Insumo[Fecha_Corte],"&lt;="&amp;BL$12)-SUMIFS(Tbl_Registro_Insumo[cant_dev],Tbl_Registro_Insumo[proveedor],$C$8,Tbl_Registro_Insumo[descripcion_insumo],$C19,Tbl_Registro_Insumo[id_solicitud],$C$9,Tbl_Registro_Insumo[Fecha_Corte],"&lt;="&amp;BL$12))</f>
        <v/>
      </c>
      <c r="BM19" s="2" t="str">
        <f>IF(OR($C19="",BM$12=""),"",SUMIFS(Tbl_Registro_Insumo[cant_ent],Tbl_Registro_Insumo[proveedor],$C$8,Tbl_Registro_Insumo[descripcion_insumo],$C19,Tbl_Registro_Insumo[id_solicitud],Detalle_Mes!$C$9,Tbl_Registro_Insumo[Fecha_Corte],"&lt;="&amp;BM$12)-SUMIFS(Tbl_Registro_Insumo[cant_dev],Tbl_Registro_Insumo[proveedor],$C$8,Tbl_Registro_Insumo[descripcion_insumo],$C19,Tbl_Registro_Insumo[id_solicitud],$C$9,Tbl_Registro_Insumo[Fecha_Corte],"&lt;="&amp;BM$12))</f>
        <v/>
      </c>
      <c r="BN19" s="2" t="str">
        <f>IF(OR($C19="",BN$12=""),"",SUMIFS(Tbl_Registro_Insumo[cant_ent],Tbl_Registro_Insumo[proveedor],$C$8,Tbl_Registro_Insumo[descripcion_insumo],$C19,Tbl_Registro_Insumo[id_solicitud],Detalle_Mes!$C$9,Tbl_Registro_Insumo[Fecha_Corte],"&lt;="&amp;BN$12)-SUMIFS(Tbl_Registro_Insumo[cant_dev],Tbl_Registro_Insumo[proveedor],$C$8,Tbl_Registro_Insumo[descripcion_insumo],$C19,Tbl_Registro_Insumo[id_solicitud],$C$9,Tbl_Registro_Insumo[Fecha_Corte],"&lt;="&amp;BN$12))</f>
        <v/>
      </c>
      <c r="BO19" s="2" t="str">
        <f>IF(OR($C19="",BO$12=""),"",SUMIFS(Tbl_Registro_Insumo[cant_ent],Tbl_Registro_Insumo[proveedor],$C$8,Tbl_Registro_Insumo[descripcion_insumo],$C19,Tbl_Registro_Insumo[id_solicitud],Detalle_Mes!$C$9,Tbl_Registro_Insumo[Fecha_Corte],"&lt;="&amp;BO$12)-SUMIFS(Tbl_Registro_Insumo[cant_dev],Tbl_Registro_Insumo[proveedor],$C$8,Tbl_Registro_Insumo[descripcion_insumo],$C19,Tbl_Registro_Insumo[id_solicitud],$C$9,Tbl_Registro_Insumo[Fecha_Corte],"&lt;="&amp;BO$12))</f>
        <v/>
      </c>
      <c r="BP19" s="2" t="str">
        <f>IF(OR($C19="",BP$12=""),"",SUMIFS(Tbl_Registro_Insumo[cant_ent],Tbl_Registro_Insumo[proveedor],$C$8,Tbl_Registro_Insumo[descripcion_insumo],$C19,Tbl_Registro_Insumo[id_solicitud],Detalle_Mes!$C$9,Tbl_Registro_Insumo[Fecha_Corte],"&lt;="&amp;BP$12)-SUMIFS(Tbl_Registro_Insumo[cant_dev],Tbl_Registro_Insumo[proveedor],$C$8,Tbl_Registro_Insumo[descripcion_insumo],$C19,Tbl_Registro_Insumo[id_solicitud],$C$9,Tbl_Registro_Insumo[Fecha_Corte],"&lt;="&amp;BP$12))</f>
        <v/>
      </c>
      <c r="BQ19" s="2" t="str">
        <f>IF(OR($C19="",BQ$12=""),"",SUMIFS(Tbl_Registro_Insumo[cant_ent],Tbl_Registro_Insumo[proveedor],$C$8,Tbl_Registro_Insumo[descripcion_insumo],$C19,Tbl_Registro_Insumo[id_solicitud],Detalle_Mes!$C$9,Tbl_Registro_Insumo[Fecha_Corte],"&lt;="&amp;BQ$12)-SUMIFS(Tbl_Registro_Insumo[cant_dev],Tbl_Registro_Insumo[proveedor],$C$8,Tbl_Registro_Insumo[descripcion_insumo],$C19,Tbl_Registro_Insumo[id_solicitud],$C$9,Tbl_Registro_Insumo[Fecha_Corte],"&lt;="&amp;BQ$12))</f>
        <v/>
      </c>
      <c r="BR19" s="2" t="str">
        <f>IF(OR($C19="",BR$12=""),"",SUMIFS(Tbl_Registro_Insumo[cant_ent],Tbl_Registro_Insumo[proveedor],$C$8,Tbl_Registro_Insumo[descripcion_insumo],$C19,Tbl_Registro_Insumo[id_solicitud],Detalle_Mes!$C$9,Tbl_Registro_Insumo[Fecha_Corte],"&lt;="&amp;BR$12)-SUMIFS(Tbl_Registro_Insumo[cant_dev],Tbl_Registro_Insumo[proveedor],$C$8,Tbl_Registro_Insumo[descripcion_insumo],$C19,Tbl_Registro_Insumo[id_solicitud],$C$9,Tbl_Registro_Insumo[Fecha_Corte],"&lt;="&amp;BR$12))</f>
        <v/>
      </c>
      <c r="BS19" s="2" t="str">
        <f>IF(OR($C19="",BS$12=""),"",SUMIFS(Tbl_Registro_Insumo[cant_ent],Tbl_Registro_Insumo[proveedor],$C$8,Tbl_Registro_Insumo[descripcion_insumo],$C19,Tbl_Registro_Insumo[id_solicitud],Detalle_Mes!$C$9,Tbl_Registro_Insumo[Fecha_Corte],"&lt;="&amp;BS$12)-SUMIFS(Tbl_Registro_Insumo[cant_dev],Tbl_Registro_Insumo[proveedor],$C$8,Tbl_Registro_Insumo[descripcion_insumo],$C19,Tbl_Registro_Insumo[id_solicitud],$C$9,Tbl_Registro_Insumo[Fecha_Corte],"&lt;="&amp;BS$12))</f>
        <v/>
      </c>
    </row>
    <row r="20" spans="2:75" s="7" customFormat="1" ht="19.2" customHeight="1" x14ac:dyDescent="0.3">
      <c r="B20" s="2"/>
      <c r="D20" s="20" t="str">
        <f>IF(C20="","",SUMIFS(Tbl_Registro_Insumo[cant_ent],Tbl_Registro_Insumo[proveedor],Detalle_Mes!$C$8,Tbl_Registro_Insumo[id_solicitud],Detalle_Mes!$C$9,Tbl_Registro_Insumo[descripcion_insumo],Detalle_Mes!C20,Tbl_Registro_Insumo[Fecha_Corte],"&lt;"&amp;Detalle_Mes!$F$8))</f>
        <v/>
      </c>
      <c r="E20" s="20" t="str">
        <f>IF(C20="","",SUMIFS(Tbl_Registro_Insumo[cant_dev],Tbl_Registro_Insumo[proveedor],Detalle_Mes!$C$8,Tbl_Registro_Insumo[id_solicitud],Detalle_Mes!$C$9,Tbl_Registro_Insumo[descripcion_insumo],Detalle_Mes!C20,Tbl_Registro_Insumo[Fecha_Corte],"&lt;"&amp;Detalle_Mes!$F$8))</f>
        <v/>
      </c>
      <c r="F20" s="20" t="str">
        <f t="shared" si="39"/>
        <v/>
      </c>
      <c r="H20" s="41" t="str">
        <f t="shared" si="38"/>
        <v/>
      </c>
      <c r="I20" s="2" t="str">
        <f>IF(OR($C20="",I$12=""),"",SUMIFS(Tbl_Registro_Insumo[cant_ent],Tbl_Registro_Insumo[proveedor],$C$8,Tbl_Registro_Insumo[descripcion_insumo],$C20,Tbl_Registro_Insumo[id_solicitud],Detalle_Mes!$C$9,Tbl_Registro_Insumo[Fecha_Corte],"&lt;"&amp;I$12)-SUMIFS(Tbl_Registro_Insumo[cant_dev],Tbl_Registro_Insumo[proveedor],$C$8,Tbl_Registro_Insumo[descripcion_insumo],$C20,Tbl_Registro_Insumo[id_solicitud],$C$9,Tbl_Registro_Insumo[Fecha_Corte],"&lt;="&amp;I$12))</f>
        <v/>
      </c>
      <c r="J20" s="2" t="str">
        <f>IF(OR($C20="",J$12=""),"",SUMIFS(Tbl_Registro_Insumo[cant_ent],Tbl_Registro_Insumo[proveedor],$C$8,Tbl_Registro_Insumo[descripcion_insumo],$C20,Tbl_Registro_Insumo[id_solicitud],Detalle_Mes!$C$9,Tbl_Registro_Insumo[Fecha_Corte],"&lt;="&amp;J$12)-SUMIFS(Tbl_Registro_Insumo[cant_dev],Tbl_Registro_Insumo[proveedor],$C$8,Tbl_Registro_Insumo[descripcion_insumo],$C20,Tbl_Registro_Insumo[id_solicitud],$C$9,Tbl_Registro_Insumo[Fecha_Corte],"&lt;="&amp;J$12))</f>
        <v/>
      </c>
      <c r="K20" s="2" t="str">
        <f>IF(OR($C20="",K$12=""),"",SUMIFS(Tbl_Registro_Insumo[cant_ent],Tbl_Registro_Insumo[proveedor],$C$8,Tbl_Registro_Insumo[descripcion_insumo],$C20,Tbl_Registro_Insumo[id_solicitud],Detalle_Mes!$C$9,Tbl_Registro_Insumo[Fecha_Corte],"&lt;="&amp;K$12)-SUMIFS(Tbl_Registro_Insumo[cant_dev],Tbl_Registro_Insumo[proveedor],$C$8,Tbl_Registro_Insumo[descripcion_insumo],$C20,Tbl_Registro_Insumo[id_solicitud],$C$9,Tbl_Registro_Insumo[Fecha_Corte],"&lt;="&amp;K$12))</f>
        <v/>
      </c>
      <c r="L20" s="2" t="str">
        <f>IF(OR($C20="",L$12=""),"",SUMIFS(Tbl_Registro_Insumo[cant_ent],Tbl_Registro_Insumo[proveedor],$C$8,Tbl_Registro_Insumo[descripcion_insumo],$C20,Tbl_Registro_Insumo[id_solicitud],Detalle_Mes!$C$9,Tbl_Registro_Insumo[Fecha_Corte],"&lt;="&amp;L$12)-SUMIFS(Tbl_Registro_Insumo[cant_dev],Tbl_Registro_Insumo[proveedor],$C$8,Tbl_Registro_Insumo[descripcion_insumo],$C20,Tbl_Registro_Insumo[id_solicitud],$C$9,Tbl_Registro_Insumo[Fecha_Corte],"&lt;="&amp;L$12))</f>
        <v/>
      </c>
      <c r="M20" s="2" t="str">
        <f>IF(OR($C20="",M$12=""),"",SUMIFS(Tbl_Registro_Insumo[cant_ent],Tbl_Registro_Insumo[proveedor],$C$8,Tbl_Registro_Insumo[descripcion_insumo],$C20,Tbl_Registro_Insumo[id_solicitud],Detalle_Mes!$C$9,Tbl_Registro_Insumo[Fecha_Corte],"&lt;="&amp;M$12)-SUMIFS(Tbl_Registro_Insumo[cant_dev],Tbl_Registro_Insumo[proveedor],$C$8,Tbl_Registro_Insumo[descripcion_insumo],$C20,Tbl_Registro_Insumo[id_solicitud],$C$9,Tbl_Registro_Insumo[Fecha_Corte],"&lt;="&amp;M$12))</f>
        <v/>
      </c>
      <c r="N20" s="2" t="str">
        <f>IF(OR($C20="",N$12=""),"",SUMIFS(Tbl_Registro_Insumo[cant_ent],Tbl_Registro_Insumo[proveedor],$C$8,Tbl_Registro_Insumo[descripcion_insumo],$C20,Tbl_Registro_Insumo[id_solicitud],Detalle_Mes!$C$9,Tbl_Registro_Insumo[Fecha_Corte],"&lt;="&amp;N$12)-SUMIFS(Tbl_Registro_Insumo[cant_dev],Tbl_Registro_Insumo[proveedor],$C$8,Tbl_Registro_Insumo[descripcion_insumo],$C20,Tbl_Registro_Insumo[id_solicitud],$C$9,Tbl_Registro_Insumo[Fecha_Corte],"&lt;="&amp;N$12))</f>
        <v/>
      </c>
      <c r="O20" s="2" t="str">
        <f>IF(OR($C20="",O$12=""),"",SUMIFS(Tbl_Registro_Insumo[cant_ent],Tbl_Registro_Insumo[proveedor],$C$8,Tbl_Registro_Insumo[descripcion_insumo],$C20,Tbl_Registro_Insumo[id_solicitud],Detalle_Mes!$C$9,Tbl_Registro_Insumo[Fecha_Corte],"&lt;="&amp;O$12)-SUMIFS(Tbl_Registro_Insumo[cant_dev],Tbl_Registro_Insumo[proveedor],$C$8,Tbl_Registro_Insumo[descripcion_insumo],$C20,Tbl_Registro_Insumo[id_solicitud],$C$9,Tbl_Registro_Insumo[Fecha_Corte],"&lt;="&amp;O$12))</f>
        <v/>
      </c>
      <c r="P20" s="2" t="str">
        <f>IF(OR($C20="",P$12=""),"",SUMIFS(Tbl_Registro_Insumo[cant_ent],Tbl_Registro_Insumo[proveedor],$C$8,Tbl_Registro_Insumo[descripcion_insumo],$C20,Tbl_Registro_Insumo[id_solicitud],Detalle_Mes!$C$9,Tbl_Registro_Insumo[Fecha_Corte],"&lt;="&amp;P$12)-SUMIFS(Tbl_Registro_Insumo[cant_dev],Tbl_Registro_Insumo[proveedor],$C$8,Tbl_Registro_Insumo[descripcion_insumo],$C20,Tbl_Registro_Insumo[id_solicitud],$C$9,Tbl_Registro_Insumo[Fecha_Corte],"&lt;="&amp;P$12))</f>
        <v/>
      </c>
      <c r="Q20" s="2" t="str">
        <f>IF(OR($C20="",Q$12=""),"",SUMIFS(Tbl_Registro_Insumo[cant_ent],Tbl_Registro_Insumo[proveedor],$C$8,Tbl_Registro_Insumo[descripcion_insumo],$C20,Tbl_Registro_Insumo[id_solicitud],Detalle_Mes!$C$9,Tbl_Registro_Insumo[Fecha_Corte],"&lt;="&amp;Q$12)-SUMIFS(Tbl_Registro_Insumo[cant_dev],Tbl_Registro_Insumo[proveedor],$C$8,Tbl_Registro_Insumo[descripcion_insumo],$C20,Tbl_Registro_Insumo[id_solicitud],$C$9,Tbl_Registro_Insumo[Fecha_Corte],"&lt;="&amp;Q$12))</f>
        <v/>
      </c>
      <c r="R20" s="2" t="str">
        <f>IF(OR($C20="",R$12=""),"",SUMIFS(Tbl_Registro_Insumo[cant_ent],Tbl_Registro_Insumo[proveedor],$C$8,Tbl_Registro_Insumo[descripcion_insumo],$C20,Tbl_Registro_Insumo[id_solicitud],Detalle_Mes!$C$9,Tbl_Registro_Insumo[Fecha_Corte],"&lt;="&amp;R$12)-SUMIFS(Tbl_Registro_Insumo[cant_dev],Tbl_Registro_Insumo[proveedor],$C$8,Tbl_Registro_Insumo[descripcion_insumo],$C20,Tbl_Registro_Insumo[id_solicitud],$C$9,Tbl_Registro_Insumo[Fecha_Corte],"&lt;="&amp;R$12))</f>
        <v/>
      </c>
      <c r="S20" s="2" t="str">
        <f>IF(OR($C20="",S$12=""),"",SUMIFS(Tbl_Registro_Insumo[cant_ent],Tbl_Registro_Insumo[proveedor],$C$8,Tbl_Registro_Insumo[descripcion_insumo],$C20,Tbl_Registro_Insumo[id_solicitud],Detalle_Mes!$C$9,Tbl_Registro_Insumo[Fecha_Corte],"&lt;="&amp;S$12)-SUMIFS(Tbl_Registro_Insumo[cant_dev],Tbl_Registro_Insumo[proveedor],$C$8,Tbl_Registro_Insumo[descripcion_insumo],$C20,Tbl_Registro_Insumo[id_solicitud],$C$9,Tbl_Registro_Insumo[Fecha_Corte],"&lt;="&amp;S$12))</f>
        <v/>
      </c>
      <c r="T20" s="2" t="str">
        <f>IF(OR($C20="",T$12=""),"",SUMIFS(Tbl_Registro_Insumo[cant_ent],Tbl_Registro_Insumo[proveedor],$C$8,Tbl_Registro_Insumo[descripcion_insumo],$C20,Tbl_Registro_Insumo[id_solicitud],Detalle_Mes!$C$9,Tbl_Registro_Insumo[Fecha_Corte],"&lt;="&amp;T$12)-SUMIFS(Tbl_Registro_Insumo[cant_dev],Tbl_Registro_Insumo[proveedor],$C$8,Tbl_Registro_Insumo[descripcion_insumo],$C20,Tbl_Registro_Insumo[id_solicitud],$C$9,Tbl_Registro_Insumo[Fecha_Corte],"&lt;="&amp;T$12))</f>
        <v/>
      </c>
      <c r="U20" s="2" t="str">
        <f>IF(OR($C20="",U$12=""),"",SUMIFS(Tbl_Registro_Insumo[cant_ent],Tbl_Registro_Insumo[proveedor],$C$8,Tbl_Registro_Insumo[descripcion_insumo],$C20,Tbl_Registro_Insumo[id_solicitud],Detalle_Mes!$C$9,Tbl_Registro_Insumo[Fecha_Corte],"&lt;="&amp;U$12)-SUMIFS(Tbl_Registro_Insumo[cant_dev],Tbl_Registro_Insumo[proveedor],$C$8,Tbl_Registro_Insumo[descripcion_insumo],$C20,Tbl_Registro_Insumo[id_solicitud],$C$9,Tbl_Registro_Insumo[Fecha_Corte],"&lt;="&amp;U$12))</f>
        <v/>
      </c>
      <c r="V20" s="2" t="str">
        <f>IF(OR($C20="",V$12=""),"",SUMIFS(Tbl_Registro_Insumo[cant_ent],Tbl_Registro_Insumo[proveedor],$C$8,Tbl_Registro_Insumo[descripcion_insumo],$C20,Tbl_Registro_Insumo[id_solicitud],Detalle_Mes!$C$9,Tbl_Registro_Insumo[Fecha_Corte],"&lt;="&amp;V$12)-SUMIFS(Tbl_Registro_Insumo[cant_dev],Tbl_Registro_Insumo[proveedor],$C$8,Tbl_Registro_Insumo[descripcion_insumo],$C20,Tbl_Registro_Insumo[id_solicitud],$C$9,Tbl_Registro_Insumo[Fecha_Corte],"&lt;="&amp;V$12))</f>
        <v/>
      </c>
      <c r="W20" s="2" t="str">
        <f>IF(OR($C20="",W$12=""),"",SUMIFS(Tbl_Registro_Insumo[cant_ent],Tbl_Registro_Insumo[proveedor],$C$8,Tbl_Registro_Insumo[descripcion_insumo],$C20,Tbl_Registro_Insumo[id_solicitud],Detalle_Mes!$C$9,Tbl_Registro_Insumo[Fecha_Corte],"&lt;="&amp;W$12)-SUMIFS(Tbl_Registro_Insumo[cant_dev],Tbl_Registro_Insumo[proveedor],$C$8,Tbl_Registro_Insumo[descripcion_insumo],$C20,Tbl_Registro_Insumo[id_solicitud],$C$9,Tbl_Registro_Insumo[Fecha_Corte],"&lt;="&amp;W$12))</f>
        <v/>
      </c>
      <c r="X20" s="2" t="str">
        <f>IF(OR($C20="",X$12=""),"",SUMIFS(Tbl_Registro_Insumo[cant_ent],Tbl_Registro_Insumo[proveedor],$C$8,Tbl_Registro_Insumo[descripcion_insumo],$C20,Tbl_Registro_Insumo[id_solicitud],Detalle_Mes!$C$9,Tbl_Registro_Insumo[Fecha_Corte],"&lt;="&amp;X$12)-SUMIFS(Tbl_Registro_Insumo[cant_dev],Tbl_Registro_Insumo[proveedor],$C$8,Tbl_Registro_Insumo[descripcion_insumo],$C20,Tbl_Registro_Insumo[id_solicitud],$C$9,Tbl_Registro_Insumo[Fecha_Corte],"&lt;="&amp;X$12))</f>
        <v/>
      </c>
      <c r="Y20" s="2" t="str">
        <f>IF(OR($C20="",Y$12=""),"",SUMIFS(Tbl_Registro_Insumo[cant_ent],Tbl_Registro_Insumo[proveedor],$C$8,Tbl_Registro_Insumo[descripcion_insumo],$C20,Tbl_Registro_Insumo[id_solicitud],Detalle_Mes!$C$9,Tbl_Registro_Insumo[Fecha_Corte],"&lt;="&amp;Y$12)-SUMIFS(Tbl_Registro_Insumo[cant_dev],Tbl_Registro_Insumo[proveedor],$C$8,Tbl_Registro_Insumo[descripcion_insumo],$C20,Tbl_Registro_Insumo[id_solicitud],$C$9,Tbl_Registro_Insumo[Fecha_Corte],"&lt;="&amp;Y$12))</f>
        <v/>
      </c>
      <c r="Z20" s="2" t="str">
        <f>IF(OR($C20="",Z$12=""),"",SUMIFS(Tbl_Registro_Insumo[cant_ent],Tbl_Registro_Insumo[proveedor],$C$8,Tbl_Registro_Insumo[descripcion_insumo],$C20,Tbl_Registro_Insumo[id_solicitud],Detalle_Mes!$C$9,Tbl_Registro_Insumo[Fecha_Corte],"&lt;="&amp;Z$12)-SUMIFS(Tbl_Registro_Insumo[cant_dev],Tbl_Registro_Insumo[proveedor],$C$8,Tbl_Registro_Insumo[descripcion_insumo],$C20,Tbl_Registro_Insumo[id_solicitud],$C$9,Tbl_Registro_Insumo[Fecha_Corte],"&lt;="&amp;Z$12))</f>
        <v/>
      </c>
      <c r="AA20" s="2" t="str">
        <f>IF(OR($C20="",AA$12=""),"",SUMIFS(Tbl_Registro_Insumo[cant_ent],Tbl_Registro_Insumo[proveedor],$C$8,Tbl_Registro_Insumo[descripcion_insumo],$C20,Tbl_Registro_Insumo[id_solicitud],Detalle_Mes!$C$9,Tbl_Registro_Insumo[Fecha_Corte],"&lt;="&amp;AA$12)-SUMIFS(Tbl_Registro_Insumo[cant_dev],Tbl_Registro_Insumo[proveedor],$C$8,Tbl_Registro_Insumo[descripcion_insumo],$C20,Tbl_Registro_Insumo[id_solicitud],$C$9,Tbl_Registro_Insumo[Fecha_Corte],"&lt;="&amp;AA$12))</f>
        <v/>
      </c>
      <c r="AB20" s="2" t="str">
        <f>IF(OR($C20="",AB$12=""),"",SUMIFS(Tbl_Registro_Insumo[cant_ent],Tbl_Registro_Insumo[proveedor],$C$8,Tbl_Registro_Insumo[descripcion_insumo],$C20,Tbl_Registro_Insumo[id_solicitud],Detalle_Mes!$C$9,Tbl_Registro_Insumo[Fecha_Corte],"&lt;="&amp;AB$12)-SUMIFS(Tbl_Registro_Insumo[cant_dev],Tbl_Registro_Insumo[proveedor],$C$8,Tbl_Registro_Insumo[descripcion_insumo],$C20,Tbl_Registro_Insumo[id_solicitud],$C$9,Tbl_Registro_Insumo[Fecha_Corte],"&lt;="&amp;AB$12))</f>
        <v/>
      </c>
      <c r="AC20" s="2" t="str">
        <f>IF(OR($C20="",AC$12=""),"",SUMIFS(Tbl_Registro_Insumo[cant_ent],Tbl_Registro_Insumo[proveedor],$C$8,Tbl_Registro_Insumo[descripcion_insumo],$C20,Tbl_Registro_Insumo[id_solicitud],Detalle_Mes!$C$9,Tbl_Registro_Insumo[Fecha_Corte],"&lt;="&amp;AC$12)-SUMIFS(Tbl_Registro_Insumo[cant_dev],Tbl_Registro_Insumo[proveedor],$C$8,Tbl_Registro_Insumo[descripcion_insumo],$C20,Tbl_Registro_Insumo[id_solicitud],$C$9,Tbl_Registro_Insumo[Fecha_Corte],"&lt;="&amp;AC$12))</f>
        <v/>
      </c>
      <c r="AD20" s="2" t="str">
        <f>IF(OR($C20="",AD$12=""),"",SUMIFS(Tbl_Registro_Insumo[cant_ent],Tbl_Registro_Insumo[proveedor],$C$8,Tbl_Registro_Insumo[descripcion_insumo],$C20,Tbl_Registro_Insumo[id_solicitud],Detalle_Mes!$C$9,Tbl_Registro_Insumo[Fecha_Corte],"&lt;="&amp;AD$12)-SUMIFS(Tbl_Registro_Insumo[cant_dev],Tbl_Registro_Insumo[proveedor],$C$8,Tbl_Registro_Insumo[descripcion_insumo],$C20,Tbl_Registro_Insumo[id_solicitud],$C$9,Tbl_Registro_Insumo[Fecha_Corte],"&lt;="&amp;AD$12))</f>
        <v/>
      </c>
      <c r="AE20" s="2" t="str">
        <f>IF(OR($C20="",AE$12=""),"",SUMIFS(Tbl_Registro_Insumo[cant_ent],Tbl_Registro_Insumo[proveedor],$C$8,Tbl_Registro_Insumo[descripcion_insumo],$C20,Tbl_Registro_Insumo[id_solicitud],Detalle_Mes!$C$9,Tbl_Registro_Insumo[Fecha_Corte],"&lt;="&amp;AE$12)-SUMIFS(Tbl_Registro_Insumo[cant_dev],Tbl_Registro_Insumo[proveedor],$C$8,Tbl_Registro_Insumo[descripcion_insumo],$C20,Tbl_Registro_Insumo[id_solicitud],$C$9,Tbl_Registro_Insumo[Fecha_Corte],"&lt;="&amp;AE$12))</f>
        <v/>
      </c>
      <c r="AF20" s="2" t="str">
        <f>IF(OR($C20="",AF$12=""),"",SUMIFS(Tbl_Registro_Insumo[cant_ent],Tbl_Registro_Insumo[proveedor],$C$8,Tbl_Registro_Insumo[descripcion_insumo],$C20,Tbl_Registro_Insumo[id_solicitud],Detalle_Mes!$C$9,Tbl_Registro_Insumo[Fecha_Corte],"&lt;="&amp;AF$12)-SUMIFS(Tbl_Registro_Insumo[cant_dev],Tbl_Registro_Insumo[proveedor],$C$8,Tbl_Registro_Insumo[descripcion_insumo],$C20,Tbl_Registro_Insumo[id_solicitud],$C$9,Tbl_Registro_Insumo[Fecha_Corte],"&lt;="&amp;AF$12))</f>
        <v/>
      </c>
      <c r="AG20" s="2" t="str">
        <f>IF(OR($C20="",AG$12=""),"",SUMIFS(Tbl_Registro_Insumo[cant_ent],Tbl_Registro_Insumo[proveedor],$C$8,Tbl_Registro_Insumo[descripcion_insumo],$C20,Tbl_Registro_Insumo[id_solicitud],Detalle_Mes!$C$9,Tbl_Registro_Insumo[Fecha_Corte],"&lt;="&amp;AG$12)-SUMIFS(Tbl_Registro_Insumo[cant_dev],Tbl_Registro_Insumo[proveedor],$C$8,Tbl_Registro_Insumo[descripcion_insumo],$C20,Tbl_Registro_Insumo[id_solicitud],$C$9,Tbl_Registro_Insumo[Fecha_Corte],"&lt;="&amp;AG$12))</f>
        <v/>
      </c>
      <c r="AH20" s="2" t="str">
        <f>IF(OR($C20="",AH$12=""),"",SUMIFS(Tbl_Registro_Insumo[cant_ent],Tbl_Registro_Insumo[proveedor],$C$8,Tbl_Registro_Insumo[descripcion_insumo],$C20,Tbl_Registro_Insumo[id_solicitud],Detalle_Mes!$C$9,Tbl_Registro_Insumo[Fecha_Corte],"&lt;="&amp;AH$12)-SUMIFS(Tbl_Registro_Insumo[cant_dev],Tbl_Registro_Insumo[proveedor],$C$8,Tbl_Registro_Insumo[descripcion_insumo],$C20,Tbl_Registro_Insumo[id_solicitud],$C$9,Tbl_Registro_Insumo[Fecha_Corte],"&lt;="&amp;AH$12))</f>
        <v/>
      </c>
      <c r="AI20" s="2" t="str">
        <f>IF(OR($C20="",AI$12=""),"",SUMIFS(Tbl_Registro_Insumo[cant_ent],Tbl_Registro_Insumo[proveedor],$C$8,Tbl_Registro_Insumo[descripcion_insumo],$C20,Tbl_Registro_Insumo[id_solicitud],Detalle_Mes!$C$9,Tbl_Registro_Insumo[Fecha_Corte],"&lt;="&amp;AI$12)-SUMIFS(Tbl_Registro_Insumo[cant_dev],Tbl_Registro_Insumo[proveedor],$C$8,Tbl_Registro_Insumo[descripcion_insumo],$C20,Tbl_Registro_Insumo[id_solicitud],$C$9,Tbl_Registro_Insumo[Fecha_Corte],"&lt;="&amp;AI$12))</f>
        <v/>
      </c>
      <c r="AJ20" s="2" t="str">
        <f>IF(OR($C20="",AJ$12=""),"",SUMIFS(Tbl_Registro_Insumo[cant_ent],Tbl_Registro_Insumo[proveedor],$C$8,Tbl_Registro_Insumo[descripcion_insumo],$C20,Tbl_Registro_Insumo[id_solicitud],Detalle_Mes!$C$9,Tbl_Registro_Insumo[Fecha_Corte],"&lt;="&amp;AJ$12)-SUMIFS(Tbl_Registro_Insumo[cant_dev],Tbl_Registro_Insumo[proveedor],$C$8,Tbl_Registro_Insumo[descripcion_insumo],$C20,Tbl_Registro_Insumo[id_solicitud],$C$9,Tbl_Registro_Insumo[Fecha_Corte],"&lt;="&amp;AJ$12))</f>
        <v/>
      </c>
      <c r="AK20" s="2" t="str">
        <f>IF(OR($C20="",AK$12=""),"",SUMIFS(Tbl_Registro_Insumo[cant_ent],Tbl_Registro_Insumo[proveedor],$C$8,Tbl_Registro_Insumo[descripcion_insumo],$C20,Tbl_Registro_Insumo[id_solicitud],Detalle_Mes!$C$9,Tbl_Registro_Insumo[Fecha_Corte],"&lt;="&amp;AK$12)-SUMIFS(Tbl_Registro_Insumo[cant_dev],Tbl_Registro_Insumo[proveedor],$C$8,Tbl_Registro_Insumo[descripcion_insumo],$C20,Tbl_Registro_Insumo[id_solicitud],$C$9,Tbl_Registro_Insumo[Fecha_Corte],"&lt;="&amp;AK$12))</f>
        <v/>
      </c>
      <c r="AL20" s="2" t="str">
        <f>IF(OR($C20="",AL$12=""),"",SUMIFS(Tbl_Registro_Insumo[cant_ent],Tbl_Registro_Insumo[proveedor],$C$8,Tbl_Registro_Insumo[descripcion_insumo],$C20,Tbl_Registro_Insumo[id_solicitud],Detalle_Mes!$C$9,Tbl_Registro_Insumo[Fecha_Corte],"&lt;="&amp;AL$12)-SUMIFS(Tbl_Registro_Insumo[cant_dev],Tbl_Registro_Insumo[proveedor],$C$8,Tbl_Registro_Insumo[descripcion_insumo],$C20,Tbl_Registro_Insumo[id_solicitud],$C$9,Tbl_Registro_Insumo[Fecha_Corte],"&lt;="&amp;AL$12))</f>
        <v/>
      </c>
      <c r="AM20" s="2" t="str">
        <f>IF(OR($C20="",AM$12=""),"",SUMIFS(Tbl_Registro_Insumo[cant_ent],Tbl_Registro_Insumo[proveedor],$C$8,Tbl_Registro_Insumo[descripcion_insumo],$C20,Tbl_Registro_Insumo[id_solicitud],Detalle_Mes!$C$9,Tbl_Registro_Insumo[Fecha_Corte],"&lt;="&amp;AM$12)-SUMIFS(Tbl_Registro_Insumo[cant_dev],Tbl_Registro_Insumo[proveedor],$C$8,Tbl_Registro_Insumo[descripcion_insumo],$C20,Tbl_Registro_Insumo[id_solicitud],$C$9,Tbl_Registro_Insumo[Fecha_Corte],"&lt;="&amp;AM$12))</f>
        <v/>
      </c>
      <c r="AN20" s="2" t="str">
        <f>IF(OR($C20="",AN$12=""),"",SUMIFS(Tbl_Registro_Insumo[cant_ent],Tbl_Registro_Insumo[proveedor],$C$8,Tbl_Registro_Insumo[descripcion_insumo],$C20,Tbl_Registro_Insumo[id_solicitud],Detalle_Mes!$C$9,Tbl_Registro_Insumo[Fecha_Corte],"&lt;="&amp;AN$12)-SUMIFS(Tbl_Registro_Insumo[cant_dev],Tbl_Registro_Insumo[proveedor],$C$8,Tbl_Registro_Insumo[descripcion_insumo],$C20,Tbl_Registro_Insumo[id_solicitud],$C$9,Tbl_Registro_Insumo[Fecha_Corte],"&lt;="&amp;AN$12))</f>
        <v/>
      </c>
      <c r="AO20" s="2" t="str">
        <f>IF(OR($C20="",AO$12=""),"",SUMIFS(Tbl_Registro_Insumo[cant_ent],Tbl_Registro_Insumo[proveedor],$C$8,Tbl_Registro_Insumo[descripcion_insumo],$C20,Tbl_Registro_Insumo[id_solicitud],Detalle_Mes!$C$9,Tbl_Registro_Insumo[Fecha_Corte],"&lt;="&amp;AO$12)-SUMIFS(Tbl_Registro_Insumo[cant_dev],Tbl_Registro_Insumo[proveedor],$C$8,Tbl_Registro_Insumo[descripcion_insumo],$C20,Tbl_Registro_Insumo[id_solicitud],$C$9,Tbl_Registro_Insumo[Fecha_Corte],"&lt;="&amp;AO$12))</f>
        <v/>
      </c>
      <c r="AP20" s="2" t="str">
        <f>IF(OR($C20="",AP$12=""),"",SUMIFS(Tbl_Registro_Insumo[cant_ent],Tbl_Registro_Insumo[proveedor],$C$8,Tbl_Registro_Insumo[descripcion_insumo],$C20,Tbl_Registro_Insumo[id_solicitud],Detalle_Mes!$C$9,Tbl_Registro_Insumo[Fecha_Corte],"&lt;="&amp;AP$12)-SUMIFS(Tbl_Registro_Insumo[cant_dev],Tbl_Registro_Insumo[proveedor],$C$8,Tbl_Registro_Insumo[descripcion_insumo],$C20,Tbl_Registro_Insumo[id_solicitud],$C$9,Tbl_Registro_Insumo[Fecha_Corte],"&lt;="&amp;AP$12))</f>
        <v/>
      </c>
      <c r="AQ20" s="2" t="str">
        <f>IF(OR($C20="",AQ$12=""),"",SUMIFS(Tbl_Registro_Insumo[cant_ent],Tbl_Registro_Insumo[proveedor],$C$8,Tbl_Registro_Insumo[descripcion_insumo],$C20,Tbl_Registro_Insumo[id_solicitud],Detalle_Mes!$C$9,Tbl_Registro_Insumo[Fecha_Corte],"&lt;="&amp;AQ$12)-SUMIFS(Tbl_Registro_Insumo[cant_dev],Tbl_Registro_Insumo[proveedor],$C$8,Tbl_Registro_Insumo[descripcion_insumo],$C20,Tbl_Registro_Insumo[id_solicitud],$C$9,Tbl_Registro_Insumo[Fecha_Corte],"&lt;="&amp;AQ$12))</f>
        <v/>
      </c>
      <c r="AR20" s="2" t="str">
        <f>IF(OR($C20="",AR$12=""),"",SUMIFS(Tbl_Registro_Insumo[cant_ent],Tbl_Registro_Insumo[proveedor],$C$8,Tbl_Registro_Insumo[descripcion_insumo],$C20,Tbl_Registro_Insumo[id_solicitud],Detalle_Mes!$C$9,Tbl_Registro_Insumo[Fecha_Corte],"&lt;="&amp;AR$12)-SUMIFS(Tbl_Registro_Insumo[cant_dev],Tbl_Registro_Insumo[proveedor],$C$8,Tbl_Registro_Insumo[descripcion_insumo],$C20,Tbl_Registro_Insumo[id_solicitud],$C$9,Tbl_Registro_Insumo[Fecha_Corte],"&lt;="&amp;AR$12))</f>
        <v/>
      </c>
      <c r="AS20" s="2" t="str">
        <f>IF(OR($C20="",AS$12=""),"",SUMIFS(Tbl_Registro_Insumo[cant_ent],Tbl_Registro_Insumo[proveedor],$C$8,Tbl_Registro_Insumo[descripcion_insumo],$C20,Tbl_Registro_Insumo[id_solicitud],Detalle_Mes!$C$9,Tbl_Registro_Insumo[Fecha_Corte],"&lt;="&amp;AS$12)-SUMIFS(Tbl_Registro_Insumo[cant_dev],Tbl_Registro_Insumo[proveedor],$C$8,Tbl_Registro_Insumo[descripcion_insumo],$C20,Tbl_Registro_Insumo[id_solicitud],$C$9,Tbl_Registro_Insumo[Fecha_Corte],"&lt;="&amp;AS$12))</f>
        <v/>
      </c>
      <c r="AT20" s="2" t="str">
        <f>IF(OR($C20="",AT$12=""),"",SUMIFS(Tbl_Registro_Insumo[cant_ent],Tbl_Registro_Insumo[proveedor],$C$8,Tbl_Registro_Insumo[descripcion_insumo],$C20,Tbl_Registro_Insumo[id_solicitud],Detalle_Mes!$C$9,Tbl_Registro_Insumo[Fecha_Corte],"&lt;="&amp;AT$12)-SUMIFS(Tbl_Registro_Insumo[cant_dev],Tbl_Registro_Insumo[proveedor],$C$8,Tbl_Registro_Insumo[descripcion_insumo],$C20,Tbl_Registro_Insumo[id_solicitud],$C$9,Tbl_Registro_Insumo[Fecha_Corte],"&lt;="&amp;AT$12))</f>
        <v/>
      </c>
      <c r="AU20" s="2" t="str">
        <f>IF(OR($C20="",AU$12=""),"",SUMIFS(Tbl_Registro_Insumo[cant_ent],Tbl_Registro_Insumo[proveedor],$C$8,Tbl_Registro_Insumo[descripcion_insumo],$C20,Tbl_Registro_Insumo[id_solicitud],Detalle_Mes!$C$9,Tbl_Registro_Insumo[Fecha_Corte],"&lt;="&amp;AU$12)-SUMIFS(Tbl_Registro_Insumo[cant_dev],Tbl_Registro_Insumo[proveedor],$C$8,Tbl_Registro_Insumo[descripcion_insumo],$C20,Tbl_Registro_Insumo[id_solicitud],$C$9,Tbl_Registro_Insumo[Fecha_Corte],"&lt;="&amp;AU$12))</f>
        <v/>
      </c>
      <c r="AV20" s="2" t="str">
        <f>IF(OR($C20="",AV$12=""),"",SUMIFS(Tbl_Registro_Insumo[cant_ent],Tbl_Registro_Insumo[proveedor],$C$8,Tbl_Registro_Insumo[descripcion_insumo],$C20,Tbl_Registro_Insumo[id_solicitud],Detalle_Mes!$C$9,Tbl_Registro_Insumo[Fecha_Corte],"&lt;="&amp;AV$12)-SUMIFS(Tbl_Registro_Insumo[cant_dev],Tbl_Registro_Insumo[proveedor],$C$8,Tbl_Registro_Insumo[descripcion_insumo],$C20,Tbl_Registro_Insumo[id_solicitud],$C$9,Tbl_Registro_Insumo[Fecha_Corte],"&lt;="&amp;AV$12))</f>
        <v/>
      </c>
      <c r="AW20" s="2" t="str">
        <f>IF(OR($C20="",AW$12=""),"",SUMIFS(Tbl_Registro_Insumo[cant_ent],Tbl_Registro_Insumo[proveedor],$C$8,Tbl_Registro_Insumo[descripcion_insumo],$C20,Tbl_Registro_Insumo[id_solicitud],Detalle_Mes!$C$9,Tbl_Registro_Insumo[Fecha_Corte],"&lt;="&amp;AW$12)-SUMIFS(Tbl_Registro_Insumo[cant_dev],Tbl_Registro_Insumo[proveedor],$C$8,Tbl_Registro_Insumo[descripcion_insumo],$C20,Tbl_Registro_Insumo[id_solicitud],$C$9,Tbl_Registro_Insumo[Fecha_Corte],"&lt;="&amp;AW$12))</f>
        <v/>
      </c>
      <c r="AX20" s="2" t="str">
        <f>IF(OR($C20="",AX$12=""),"",SUMIFS(Tbl_Registro_Insumo[cant_ent],Tbl_Registro_Insumo[proveedor],$C$8,Tbl_Registro_Insumo[descripcion_insumo],$C20,Tbl_Registro_Insumo[id_solicitud],Detalle_Mes!$C$9,Tbl_Registro_Insumo[Fecha_Corte],"&lt;="&amp;AX$12)-SUMIFS(Tbl_Registro_Insumo[cant_dev],Tbl_Registro_Insumo[proveedor],$C$8,Tbl_Registro_Insumo[descripcion_insumo],$C20,Tbl_Registro_Insumo[id_solicitud],$C$9,Tbl_Registro_Insumo[Fecha_Corte],"&lt;="&amp;AX$12))</f>
        <v/>
      </c>
      <c r="AY20" s="2" t="str">
        <f>IF(OR($C20="",AY$12=""),"",SUMIFS(Tbl_Registro_Insumo[cant_ent],Tbl_Registro_Insumo[proveedor],$C$8,Tbl_Registro_Insumo[descripcion_insumo],$C20,Tbl_Registro_Insumo[id_solicitud],Detalle_Mes!$C$9,Tbl_Registro_Insumo[Fecha_Corte],"&lt;="&amp;AY$12)-SUMIFS(Tbl_Registro_Insumo[cant_dev],Tbl_Registro_Insumo[proveedor],$C$8,Tbl_Registro_Insumo[descripcion_insumo],$C20,Tbl_Registro_Insumo[id_solicitud],$C$9,Tbl_Registro_Insumo[Fecha_Corte],"&lt;="&amp;AY$12))</f>
        <v/>
      </c>
      <c r="AZ20" s="2" t="str">
        <f>IF(OR($C20="",AZ$12=""),"",SUMIFS(Tbl_Registro_Insumo[cant_ent],Tbl_Registro_Insumo[proveedor],$C$8,Tbl_Registro_Insumo[descripcion_insumo],$C20,Tbl_Registro_Insumo[id_solicitud],Detalle_Mes!$C$9,Tbl_Registro_Insumo[Fecha_Corte],"&lt;="&amp;AZ$12)-SUMIFS(Tbl_Registro_Insumo[cant_dev],Tbl_Registro_Insumo[proveedor],$C$8,Tbl_Registro_Insumo[descripcion_insumo],$C20,Tbl_Registro_Insumo[id_solicitud],$C$9,Tbl_Registro_Insumo[Fecha_Corte],"&lt;="&amp;AZ$12))</f>
        <v/>
      </c>
      <c r="BA20" s="2" t="str">
        <f>IF(OR($C20="",BA$12=""),"",SUMIFS(Tbl_Registro_Insumo[cant_ent],Tbl_Registro_Insumo[proveedor],$C$8,Tbl_Registro_Insumo[descripcion_insumo],$C20,Tbl_Registro_Insumo[id_solicitud],Detalle_Mes!$C$9,Tbl_Registro_Insumo[Fecha_Corte],"&lt;="&amp;BA$12)-SUMIFS(Tbl_Registro_Insumo[cant_dev],Tbl_Registro_Insumo[proveedor],$C$8,Tbl_Registro_Insumo[descripcion_insumo],$C20,Tbl_Registro_Insumo[id_solicitud],$C$9,Tbl_Registro_Insumo[Fecha_Corte],"&lt;="&amp;BA$12))</f>
        <v/>
      </c>
      <c r="BB20" s="2" t="str">
        <f>IF(OR($C20="",BB$12=""),"",SUMIFS(Tbl_Registro_Insumo[cant_ent],Tbl_Registro_Insumo[proveedor],$C$8,Tbl_Registro_Insumo[descripcion_insumo],$C20,Tbl_Registro_Insumo[id_solicitud],Detalle_Mes!$C$9,Tbl_Registro_Insumo[Fecha_Corte],"&lt;="&amp;BB$12)-SUMIFS(Tbl_Registro_Insumo[cant_dev],Tbl_Registro_Insumo[proveedor],$C$8,Tbl_Registro_Insumo[descripcion_insumo],$C20,Tbl_Registro_Insumo[id_solicitud],$C$9,Tbl_Registro_Insumo[Fecha_Corte],"&lt;="&amp;BB$12))</f>
        <v/>
      </c>
      <c r="BC20" s="2" t="str">
        <f>IF(OR($C20="",BC$12=""),"",SUMIFS(Tbl_Registro_Insumo[cant_ent],Tbl_Registro_Insumo[proveedor],$C$8,Tbl_Registro_Insumo[descripcion_insumo],$C20,Tbl_Registro_Insumo[id_solicitud],Detalle_Mes!$C$9,Tbl_Registro_Insumo[Fecha_Corte],"&lt;="&amp;BC$12)-SUMIFS(Tbl_Registro_Insumo[cant_dev],Tbl_Registro_Insumo[proveedor],$C$8,Tbl_Registro_Insumo[descripcion_insumo],$C20,Tbl_Registro_Insumo[id_solicitud],$C$9,Tbl_Registro_Insumo[Fecha_Corte],"&lt;="&amp;BC$12))</f>
        <v/>
      </c>
      <c r="BD20" s="2" t="str">
        <f>IF(OR($C20="",BD$12=""),"",SUMIFS(Tbl_Registro_Insumo[cant_ent],Tbl_Registro_Insumo[proveedor],$C$8,Tbl_Registro_Insumo[descripcion_insumo],$C20,Tbl_Registro_Insumo[id_solicitud],Detalle_Mes!$C$9,Tbl_Registro_Insumo[Fecha_Corte],"&lt;="&amp;BD$12)-SUMIFS(Tbl_Registro_Insumo[cant_dev],Tbl_Registro_Insumo[proveedor],$C$8,Tbl_Registro_Insumo[descripcion_insumo],$C20,Tbl_Registro_Insumo[id_solicitud],$C$9,Tbl_Registro_Insumo[Fecha_Corte],"&lt;="&amp;BD$12))</f>
        <v/>
      </c>
      <c r="BE20" s="2" t="str">
        <f>IF(OR($C20="",BE$12=""),"",SUMIFS(Tbl_Registro_Insumo[cant_ent],Tbl_Registro_Insumo[proveedor],$C$8,Tbl_Registro_Insumo[descripcion_insumo],$C20,Tbl_Registro_Insumo[id_solicitud],Detalle_Mes!$C$9,Tbl_Registro_Insumo[Fecha_Corte],"&lt;="&amp;BE$12)-SUMIFS(Tbl_Registro_Insumo[cant_dev],Tbl_Registro_Insumo[proveedor],$C$8,Tbl_Registro_Insumo[descripcion_insumo],$C20,Tbl_Registro_Insumo[id_solicitud],$C$9,Tbl_Registro_Insumo[Fecha_Corte],"&lt;="&amp;BE$12))</f>
        <v/>
      </c>
      <c r="BF20" s="2" t="str">
        <f>IF(OR($C20="",BF$12=""),"",SUMIFS(Tbl_Registro_Insumo[cant_ent],Tbl_Registro_Insumo[proveedor],$C$8,Tbl_Registro_Insumo[descripcion_insumo],$C20,Tbl_Registro_Insumo[id_solicitud],Detalle_Mes!$C$9,Tbl_Registro_Insumo[Fecha_Corte],"&lt;="&amp;BF$12)-SUMIFS(Tbl_Registro_Insumo[cant_dev],Tbl_Registro_Insumo[proveedor],$C$8,Tbl_Registro_Insumo[descripcion_insumo],$C20,Tbl_Registro_Insumo[id_solicitud],$C$9,Tbl_Registro_Insumo[Fecha_Corte],"&lt;="&amp;BF$12))</f>
        <v/>
      </c>
      <c r="BG20" s="2" t="str">
        <f>IF(OR($C20="",BG$12=""),"",SUMIFS(Tbl_Registro_Insumo[cant_ent],Tbl_Registro_Insumo[proveedor],$C$8,Tbl_Registro_Insumo[descripcion_insumo],$C20,Tbl_Registro_Insumo[id_solicitud],Detalle_Mes!$C$9,Tbl_Registro_Insumo[Fecha_Corte],"&lt;="&amp;BG$12)-SUMIFS(Tbl_Registro_Insumo[cant_dev],Tbl_Registro_Insumo[proveedor],$C$8,Tbl_Registro_Insumo[descripcion_insumo],$C20,Tbl_Registro_Insumo[id_solicitud],$C$9,Tbl_Registro_Insumo[Fecha_Corte],"&lt;="&amp;BG$12))</f>
        <v/>
      </c>
      <c r="BH20" s="2" t="str">
        <f>IF(OR($C20="",BH$12=""),"",SUMIFS(Tbl_Registro_Insumo[cant_ent],Tbl_Registro_Insumo[proveedor],$C$8,Tbl_Registro_Insumo[descripcion_insumo],$C20,Tbl_Registro_Insumo[id_solicitud],Detalle_Mes!$C$9,Tbl_Registro_Insumo[Fecha_Corte],"&lt;="&amp;BH$12)-SUMIFS(Tbl_Registro_Insumo[cant_dev],Tbl_Registro_Insumo[proveedor],$C$8,Tbl_Registro_Insumo[descripcion_insumo],$C20,Tbl_Registro_Insumo[id_solicitud],$C$9,Tbl_Registro_Insumo[Fecha_Corte],"&lt;="&amp;BH$12))</f>
        <v/>
      </c>
      <c r="BI20" s="2" t="str">
        <f>IF(OR($C20="",BI$12=""),"",SUMIFS(Tbl_Registro_Insumo[cant_ent],Tbl_Registro_Insumo[proveedor],$C$8,Tbl_Registro_Insumo[descripcion_insumo],$C20,Tbl_Registro_Insumo[id_solicitud],Detalle_Mes!$C$9,Tbl_Registro_Insumo[Fecha_Corte],"&lt;="&amp;BI$12)-SUMIFS(Tbl_Registro_Insumo[cant_dev],Tbl_Registro_Insumo[proveedor],$C$8,Tbl_Registro_Insumo[descripcion_insumo],$C20,Tbl_Registro_Insumo[id_solicitud],$C$9,Tbl_Registro_Insumo[Fecha_Corte],"&lt;="&amp;BI$12))</f>
        <v/>
      </c>
      <c r="BJ20" s="2" t="str">
        <f>IF(OR($C20="",BJ$12=""),"",SUMIFS(Tbl_Registro_Insumo[cant_ent],Tbl_Registro_Insumo[proveedor],$C$8,Tbl_Registro_Insumo[descripcion_insumo],$C20,Tbl_Registro_Insumo[id_solicitud],Detalle_Mes!$C$9,Tbl_Registro_Insumo[Fecha_Corte],"&lt;="&amp;BJ$12)-SUMIFS(Tbl_Registro_Insumo[cant_dev],Tbl_Registro_Insumo[proveedor],$C$8,Tbl_Registro_Insumo[descripcion_insumo],$C20,Tbl_Registro_Insumo[id_solicitud],$C$9,Tbl_Registro_Insumo[Fecha_Corte],"&lt;="&amp;BJ$12))</f>
        <v/>
      </c>
      <c r="BK20" s="2" t="str">
        <f>IF(OR($C20="",BK$12=""),"",SUMIFS(Tbl_Registro_Insumo[cant_ent],Tbl_Registro_Insumo[proveedor],$C$8,Tbl_Registro_Insumo[descripcion_insumo],$C20,Tbl_Registro_Insumo[id_solicitud],Detalle_Mes!$C$9,Tbl_Registro_Insumo[Fecha_Corte],"&lt;="&amp;BK$12)-SUMIFS(Tbl_Registro_Insumo[cant_dev],Tbl_Registro_Insumo[proveedor],$C$8,Tbl_Registro_Insumo[descripcion_insumo],$C20,Tbl_Registro_Insumo[id_solicitud],$C$9,Tbl_Registro_Insumo[Fecha_Corte],"&lt;="&amp;BK$12))</f>
        <v/>
      </c>
      <c r="BL20" s="2" t="str">
        <f>IF(OR($C20="",BL$12=""),"",SUMIFS(Tbl_Registro_Insumo[cant_ent],Tbl_Registro_Insumo[proveedor],$C$8,Tbl_Registro_Insumo[descripcion_insumo],$C20,Tbl_Registro_Insumo[id_solicitud],Detalle_Mes!$C$9,Tbl_Registro_Insumo[Fecha_Corte],"&lt;="&amp;BL$12)-SUMIFS(Tbl_Registro_Insumo[cant_dev],Tbl_Registro_Insumo[proveedor],$C$8,Tbl_Registro_Insumo[descripcion_insumo],$C20,Tbl_Registro_Insumo[id_solicitud],$C$9,Tbl_Registro_Insumo[Fecha_Corte],"&lt;="&amp;BL$12))</f>
        <v/>
      </c>
      <c r="BM20" s="2" t="str">
        <f>IF(OR($C20="",BM$12=""),"",SUMIFS(Tbl_Registro_Insumo[cant_ent],Tbl_Registro_Insumo[proveedor],$C$8,Tbl_Registro_Insumo[descripcion_insumo],$C20,Tbl_Registro_Insumo[id_solicitud],Detalle_Mes!$C$9,Tbl_Registro_Insumo[Fecha_Corte],"&lt;="&amp;BM$12)-SUMIFS(Tbl_Registro_Insumo[cant_dev],Tbl_Registro_Insumo[proveedor],$C$8,Tbl_Registro_Insumo[descripcion_insumo],$C20,Tbl_Registro_Insumo[id_solicitud],$C$9,Tbl_Registro_Insumo[Fecha_Corte],"&lt;="&amp;BM$12))</f>
        <v/>
      </c>
      <c r="BN20" s="2" t="str">
        <f>IF(OR($C20="",BN$12=""),"",SUMIFS(Tbl_Registro_Insumo[cant_ent],Tbl_Registro_Insumo[proveedor],$C$8,Tbl_Registro_Insumo[descripcion_insumo],$C20,Tbl_Registro_Insumo[id_solicitud],Detalle_Mes!$C$9,Tbl_Registro_Insumo[Fecha_Corte],"&lt;="&amp;BN$12)-SUMIFS(Tbl_Registro_Insumo[cant_dev],Tbl_Registro_Insumo[proveedor],$C$8,Tbl_Registro_Insumo[descripcion_insumo],$C20,Tbl_Registro_Insumo[id_solicitud],$C$9,Tbl_Registro_Insumo[Fecha_Corte],"&lt;="&amp;BN$12))</f>
        <v/>
      </c>
      <c r="BO20" s="2" t="str">
        <f>IF(OR($C20="",BO$12=""),"",SUMIFS(Tbl_Registro_Insumo[cant_ent],Tbl_Registro_Insumo[proveedor],$C$8,Tbl_Registro_Insumo[descripcion_insumo],$C20,Tbl_Registro_Insumo[id_solicitud],Detalle_Mes!$C$9,Tbl_Registro_Insumo[Fecha_Corte],"&lt;="&amp;BO$12)-SUMIFS(Tbl_Registro_Insumo[cant_dev],Tbl_Registro_Insumo[proveedor],$C$8,Tbl_Registro_Insumo[descripcion_insumo],$C20,Tbl_Registro_Insumo[id_solicitud],$C$9,Tbl_Registro_Insumo[Fecha_Corte],"&lt;="&amp;BO$12))</f>
        <v/>
      </c>
      <c r="BP20" s="2" t="str">
        <f>IF(OR($C20="",BP$12=""),"",SUMIFS(Tbl_Registro_Insumo[cant_ent],Tbl_Registro_Insumo[proveedor],$C$8,Tbl_Registro_Insumo[descripcion_insumo],$C20,Tbl_Registro_Insumo[id_solicitud],Detalle_Mes!$C$9,Tbl_Registro_Insumo[Fecha_Corte],"&lt;="&amp;BP$12)-SUMIFS(Tbl_Registro_Insumo[cant_dev],Tbl_Registro_Insumo[proveedor],$C$8,Tbl_Registro_Insumo[descripcion_insumo],$C20,Tbl_Registro_Insumo[id_solicitud],$C$9,Tbl_Registro_Insumo[Fecha_Corte],"&lt;="&amp;BP$12))</f>
        <v/>
      </c>
      <c r="BQ20" s="2" t="str">
        <f>IF(OR($C20="",BQ$12=""),"",SUMIFS(Tbl_Registro_Insumo[cant_ent],Tbl_Registro_Insumo[proveedor],$C$8,Tbl_Registro_Insumo[descripcion_insumo],$C20,Tbl_Registro_Insumo[id_solicitud],Detalle_Mes!$C$9,Tbl_Registro_Insumo[Fecha_Corte],"&lt;="&amp;BQ$12)-SUMIFS(Tbl_Registro_Insumo[cant_dev],Tbl_Registro_Insumo[proveedor],$C$8,Tbl_Registro_Insumo[descripcion_insumo],$C20,Tbl_Registro_Insumo[id_solicitud],$C$9,Tbl_Registro_Insumo[Fecha_Corte],"&lt;="&amp;BQ$12))</f>
        <v/>
      </c>
      <c r="BR20" s="2" t="str">
        <f>IF(OR($C20="",BR$12=""),"",SUMIFS(Tbl_Registro_Insumo[cant_ent],Tbl_Registro_Insumo[proveedor],$C$8,Tbl_Registro_Insumo[descripcion_insumo],$C20,Tbl_Registro_Insumo[id_solicitud],Detalle_Mes!$C$9,Tbl_Registro_Insumo[Fecha_Corte],"&lt;="&amp;BR$12)-SUMIFS(Tbl_Registro_Insumo[cant_dev],Tbl_Registro_Insumo[proveedor],$C$8,Tbl_Registro_Insumo[descripcion_insumo],$C20,Tbl_Registro_Insumo[id_solicitud],$C$9,Tbl_Registro_Insumo[Fecha_Corte],"&lt;="&amp;BR$12))</f>
        <v/>
      </c>
      <c r="BS20" s="2" t="str">
        <f>IF(OR($C20="",BS$12=""),"",SUMIFS(Tbl_Registro_Insumo[cant_ent],Tbl_Registro_Insumo[proveedor],$C$8,Tbl_Registro_Insumo[descripcion_insumo],$C20,Tbl_Registro_Insumo[id_solicitud],Detalle_Mes!$C$9,Tbl_Registro_Insumo[Fecha_Corte],"&lt;="&amp;BS$12)-SUMIFS(Tbl_Registro_Insumo[cant_dev],Tbl_Registro_Insumo[proveedor],$C$8,Tbl_Registro_Insumo[descripcion_insumo],$C20,Tbl_Registro_Insumo[id_solicitud],$C$9,Tbl_Registro_Insumo[Fecha_Corte],"&lt;="&amp;BS$12))</f>
        <v/>
      </c>
      <c r="BV20" s="48" cm="1">
        <f t="array" ref="BV20">_xlfn._xlws.SORT(_xlfn.UNIQUE(Tbl_Proveedor_NContratoOrdenTrabajo[Proveedor],FALSE))</f>
        <v>0</v>
      </c>
      <c r="BW20" s="110" cm="1">
        <f t="array" ref="BW20">_xlfn._xlws.FILTER(Tbl_Proveedor_NContratoOrdenTrabajo[N_Contrato],Tbl_Proveedor_NContratoOrdenTrabajo[Proveedor]=C8)</f>
        <v>0</v>
      </c>
    </row>
    <row r="21" spans="2:75" s="7" customFormat="1" ht="19.2" customHeight="1" x14ac:dyDescent="0.3">
      <c r="B21" s="2"/>
      <c r="D21" s="20" t="str">
        <f>IF(C21="","",SUMIFS(Tbl_Registro_Insumo[cant_ent],Tbl_Registro_Insumo[proveedor],Detalle_Mes!$C$8,Tbl_Registro_Insumo[id_solicitud],Detalle_Mes!$C$9,Tbl_Registro_Insumo[descripcion_insumo],Detalle_Mes!C21,Tbl_Registro_Insumo[Fecha_Corte],"&lt;"&amp;Detalle_Mes!$F$8))</f>
        <v/>
      </c>
      <c r="E21" s="20" t="str">
        <f>IF(C21="","",SUMIFS(Tbl_Registro_Insumo[cant_dev],Tbl_Registro_Insumo[proveedor],Detalle_Mes!$C$8,Tbl_Registro_Insumo[id_solicitud],Detalle_Mes!$C$9,Tbl_Registro_Insumo[descripcion_insumo],Detalle_Mes!C21,Tbl_Registro_Insumo[Fecha_Corte],"&lt;"&amp;Detalle_Mes!$F$8))</f>
        <v/>
      </c>
      <c r="F21" s="20" t="str">
        <f t="shared" si="39"/>
        <v/>
      </c>
      <c r="H21" s="41" t="str">
        <f t="shared" si="38"/>
        <v/>
      </c>
      <c r="I21" s="2" t="str">
        <f>IF(OR($C21="",I$12=""),"",SUMIFS(Tbl_Registro_Insumo[cant_ent],Tbl_Registro_Insumo[proveedor],$C$8,Tbl_Registro_Insumo[descripcion_insumo],$C21,Tbl_Registro_Insumo[id_solicitud],Detalle_Mes!$C$9,Tbl_Registro_Insumo[Fecha_Corte],"&lt;"&amp;I$12)-SUMIFS(Tbl_Registro_Insumo[cant_dev],Tbl_Registro_Insumo[proveedor],$C$8,Tbl_Registro_Insumo[descripcion_insumo],$C21,Tbl_Registro_Insumo[id_solicitud],$C$9,Tbl_Registro_Insumo[Fecha_Corte],"&lt;="&amp;I$12))</f>
        <v/>
      </c>
      <c r="J21" s="2" t="str">
        <f>IF(OR($C21="",J$12=""),"",SUMIFS(Tbl_Registro_Insumo[cant_ent],Tbl_Registro_Insumo[proveedor],$C$8,Tbl_Registro_Insumo[descripcion_insumo],$C21,Tbl_Registro_Insumo[id_solicitud],Detalle_Mes!$C$9,Tbl_Registro_Insumo[Fecha_Corte],"&lt;="&amp;J$12)-SUMIFS(Tbl_Registro_Insumo[cant_dev],Tbl_Registro_Insumo[proveedor],$C$8,Tbl_Registro_Insumo[descripcion_insumo],$C21,Tbl_Registro_Insumo[id_solicitud],$C$9,Tbl_Registro_Insumo[Fecha_Corte],"&lt;="&amp;J$12))</f>
        <v/>
      </c>
      <c r="K21" s="2" t="str">
        <f>IF(OR($C21="",K$12=""),"",SUMIFS(Tbl_Registro_Insumo[cant_ent],Tbl_Registro_Insumo[proveedor],$C$8,Tbl_Registro_Insumo[descripcion_insumo],$C21,Tbl_Registro_Insumo[id_solicitud],Detalle_Mes!$C$9,Tbl_Registro_Insumo[Fecha_Corte],"&lt;="&amp;K$12)-SUMIFS(Tbl_Registro_Insumo[cant_dev],Tbl_Registro_Insumo[proveedor],$C$8,Tbl_Registro_Insumo[descripcion_insumo],$C21,Tbl_Registro_Insumo[id_solicitud],$C$9,Tbl_Registro_Insumo[Fecha_Corte],"&lt;="&amp;K$12))</f>
        <v/>
      </c>
      <c r="L21" s="2" t="str">
        <f>IF(OR($C21="",L$12=""),"",SUMIFS(Tbl_Registro_Insumo[cant_ent],Tbl_Registro_Insumo[proveedor],$C$8,Tbl_Registro_Insumo[descripcion_insumo],$C21,Tbl_Registro_Insumo[id_solicitud],Detalle_Mes!$C$9,Tbl_Registro_Insumo[Fecha_Corte],"&lt;="&amp;L$12)-SUMIFS(Tbl_Registro_Insumo[cant_dev],Tbl_Registro_Insumo[proveedor],$C$8,Tbl_Registro_Insumo[descripcion_insumo],$C21,Tbl_Registro_Insumo[id_solicitud],$C$9,Tbl_Registro_Insumo[Fecha_Corte],"&lt;="&amp;L$12))</f>
        <v/>
      </c>
      <c r="M21" s="2" t="str">
        <f>IF(OR($C21="",M$12=""),"",SUMIFS(Tbl_Registro_Insumo[cant_ent],Tbl_Registro_Insumo[proveedor],$C$8,Tbl_Registro_Insumo[descripcion_insumo],$C21,Tbl_Registro_Insumo[id_solicitud],Detalle_Mes!$C$9,Tbl_Registro_Insumo[Fecha_Corte],"&lt;="&amp;M$12)-SUMIFS(Tbl_Registro_Insumo[cant_dev],Tbl_Registro_Insumo[proveedor],$C$8,Tbl_Registro_Insumo[descripcion_insumo],$C21,Tbl_Registro_Insumo[id_solicitud],$C$9,Tbl_Registro_Insumo[Fecha_Corte],"&lt;="&amp;M$12))</f>
        <v/>
      </c>
      <c r="N21" s="2" t="str">
        <f>IF(OR($C21="",N$12=""),"",SUMIFS(Tbl_Registro_Insumo[cant_ent],Tbl_Registro_Insumo[proveedor],$C$8,Tbl_Registro_Insumo[descripcion_insumo],$C21,Tbl_Registro_Insumo[id_solicitud],Detalle_Mes!$C$9,Tbl_Registro_Insumo[Fecha_Corte],"&lt;="&amp;N$12)-SUMIFS(Tbl_Registro_Insumo[cant_dev],Tbl_Registro_Insumo[proveedor],$C$8,Tbl_Registro_Insumo[descripcion_insumo],$C21,Tbl_Registro_Insumo[id_solicitud],$C$9,Tbl_Registro_Insumo[Fecha_Corte],"&lt;="&amp;N$12))</f>
        <v/>
      </c>
      <c r="O21" s="2" t="str">
        <f>IF(OR($C21="",O$12=""),"",SUMIFS(Tbl_Registro_Insumo[cant_ent],Tbl_Registro_Insumo[proveedor],$C$8,Tbl_Registro_Insumo[descripcion_insumo],$C21,Tbl_Registro_Insumo[id_solicitud],Detalle_Mes!$C$9,Tbl_Registro_Insumo[Fecha_Corte],"&lt;="&amp;O$12)-SUMIFS(Tbl_Registro_Insumo[cant_dev],Tbl_Registro_Insumo[proveedor],$C$8,Tbl_Registro_Insumo[descripcion_insumo],$C21,Tbl_Registro_Insumo[id_solicitud],$C$9,Tbl_Registro_Insumo[Fecha_Corte],"&lt;="&amp;O$12))</f>
        <v/>
      </c>
      <c r="P21" s="2" t="str">
        <f>IF(OR($C21="",P$12=""),"",SUMIFS(Tbl_Registro_Insumo[cant_ent],Tbl_Registro_Insumo[proveedor],$C$8,Tbl_Registro_Insumo[descripcion_insumo],$C21,Tbl_Registro_Insumo[id_solicitud],Detalle_Mes!$C$9,Tbl_Registro_Insumo[Fecha_Corte],"&lt;="&amp;P$12)-SUMIFS(Tbl_Registro_Insumo[cant_dev],Tbl_Registro_Insumo[proveedor],$C$8,Tbl_Registro_Insumo[descripcion_insumo],$C21,Tbl_Registro_Insumo[id_solicitud],$C$9,Tbl_Registro_Insumo[Fecha_Corte],"&lt;="&amp;P$12))</f>
        <v/>
      </c>
      <c r="Q21" s="2" t="str">
        <f>IF(OR($C21="",Q$12=""),"",SUMIFS(Tbl_Registro_Insumo[cant_ent],Tbl_Registro_Insumo[proveedor],$C$8,Tbl_Registro_Insumo[descripcion_insumo],$C21,Tbl_Registro_Insumo[id_solicitud],Detalle_Mes!$C$9,Tbl_Registro_Insumo[Fecha_Corte],"&lt;="&amp;Q$12)-SUMIFS(Tbl_Registro_Insumo[cant_dev],Tbl_Registro_Insumo[proveedor],$C$8,Tbl_Registro_Insumo[descripcion_insumo],$C21,Tbl_Registro_Insumo[id_solicitud],$C$9,Tbl_Registro_Insumo[Fecha_Corte],"&lt;="&amp;Q$12))</f>
        <v/>
      </c>
      <c r="R21" s="2" t="str">
        <f>IF(OR($C21="",R$12=""),"",SUMIFS(Tbl_Registro_Insumo[cant_ent],Tbl_Registro_Insumo[proveedor],$C$8,Tbl_Registro_Insumo[descripcion_insumo],$C21,Tbl_Registro_Insumo[id_solicitud],Detalle_Mes!$C$9,Tbl_Registro_Insumo[Fecha_Corte],"&lt;="&amp;R$12)-SUMIFS(Tbl_Registro_Insumo[cant_dev],Tbl_Registro_Insumo[proveedor],$C$8,Tbl_Registro_Insumo[descripcion_insumo],$C21,Tbl_Registro_Insumo[id_solicitud],$C$9,Tbl_Registro_Insumo[Fecha_Corte],"&lt;="&amp;R$12))</f>
        <v/>
      </c>
      <c r="S21" s="2" t="str">
        <f>IF(OR($C21="",S$12=""),"",SUMIFS(Tbl_Registro_Insumo[cant_ent],Tbl_Registro_Insumo[proveedor],$C$8,Tbl_Registro_Insumo[descripcion_insumo],$C21,Tbl_Registro_Insumo[id_solicitud],Detalle_Mes!$C$9,Tbl_Registro_Insumo[Fecha_Corte],"&lt;="&amp;S$12)-SUMIFS(Tbl_Registro_Insumo[cant_dev],Tbl_Registro_Insumo[proveedor],$C$8,Tbl_Registro_Insumo[descripcion_insumo],$C21,Tbl_Registro_Insumo[id_solicitud],$C$9,Tbl_Registro_Insumo[Fecha_Corte],"&lt;="&amp;S$12))</f>
        <v/>
      </c>
      <c r="T21" s="2" t="str">
        <f>IF(OR($C21="",T$12=""),"",SUMIFS(Tbl_Registro_Insumo[cant_ent],Tbl_Registro_Insumo[proveedor],$C$8,Tbl_Registro_Insumo[descripcion_insumo],$C21,Tbl_Registro_Insumo[id_solicitud],Detalle_Mes!$C$9,Tbl_Registro_Insumo[Fecha_Corte],"&lt;="&amp;T$12)-SUMIFS(Tbl_Registro_Insumo[cant_dev],Tbl_Registro_Insumo[proveedor],$C$8,Tbl_Registro_Insumo[descripcion_insumo],$C21,Tbl_Registro_Insumo[id_solicitud],$C$9,Tbl_Registro_Insumo[Fecha_Corte],"&lt;="&amp;T$12))</f>
        <v/>
      </c>
      <c r="U21" s="2" t="str">
        <f>IF(OR($C21="",U$12=""),"",SUMIFS(Tbl_Registro_Insumo[cant_ent],Tbl_Registro_Insumo[proveedor],$C$8,Tbl_Registro_Insumo[descripcion_insumo],$C21,Tbl_Registro_Insumo[id_solicitud],Detalle_Mes!$C$9,Tbl_Registro_Insumo[Fecha_Corte],"&lt;="&amp;U$12)-SUMIFS(Tbl_Registro_Insumo[cant_dev],Tbl_Registro_Insumo[proveedor],$C$8,Tbl_Registro_Insumo[descripcion_insumo],$C21,Tbl_Registro_Insumo[id_solicitud],$C$9,Tbl_Registro_Insumo[Fecha_Corte],"&lt;="&amp;U$12))</f>
        <v/>
      </c>
      <c r="V21" s="2" t="str">
        <f>IF(OR($C21="",V$12=""),"",SUMIFS(Tbl_Registro_Insumo[cant_ent],Tbl_Registro_Insumo[proveedor],$C$8,Tbl_Registro_Insumo[descripcion_insumo],$C21,Tbl_Registro_Insumo[id_solicitud],Detalle_Mes!$C$9,Tbl_Registro_Insumo[Fecha_Corte],"&lt;="&amp;V$12)-SUMIFS(Tbl_Registro_Insumo[cant_dev],Tbl_Registro_Insumo[proveedor],$C$8,Tbl_Registro_Insumo[descripcion_insumo],$C21,Tbl_Registro_Insumo[id_solicitud],$C$9,Tbl_Registro_Insumo[Fecha_Corte],"&lt;="&amp;V$12))</f>
        <v/>
      </c>
      <c r="W21" s="2" t="str">
        <f>IF(OR($C21="",W$12=""),"",SUMIFS(Tbl_Registro_Insumo[cant_ent],Tbl_Registro_Insumo[proveedor],$C$8,Tbl_Registro_Insumo[descripcion_insumo],$C21,Tbl_Registro_Insumo[id_solicitud],Detalle_Mes!$C$9,Tbl_Registro_Insumo[Fecha_Corte],"&lt;="&amp;W$12)-SUMIFS(Tbl_Registro_Insumo[cant_dev],Tbl_Registro_Insumo[proveedor],$C$8,Tbl_Registro_Insumo[descripcion_insumo],$C21,Tbl_Registro_Insumo[id_solicitud],$C$9,Tbl_Registro_Insumo[Fecha_Corte],"&lt;="&amp;W$12))</f>
        <v/>
      </c>
      <c r="X21" s="2" t="str">
        <f>IF(OR($C21="",X$12=""),"",SUMIFS(Tbl_Registro_Insumo[cant_ent],Tbl_Registro_Insumo[proveedor],$C$8,Tbl_Registro_Insumo[descripcion_insumo],$C21,Tbl_Registro_Insumo[id_solicitud],Detalle_Mes!$C$9,Tbl_Registro_Insumo[Fecha_Corte],"&lt;="&amp;X$12)-SUMIFS(Tbl_Registro_Insumo[cant_dev],Tbl_Registro_Insumo[proveedor],$C$8,Tbl_Registro_Insumo[descripcion_insumo],$C21,Tbl_Registro_Insumo[id_solicitud],$C$9,Tbl_Registro_Insumo[Fecha_Corte],"&lt;="&amp;X$12))</f>
        <v/>
      </c>
      <c r="Y21" s="2" t="str">
        <f>IF(OR($C21="",Y$12=""),"",SUMIFS(Tbl_Registro_Insumo[cant_ent],Tbl_Registro_Insumo[proveedor],$C$8,Tbl_Registro_Insumo[descripcion_insumo],$C21,Tbl_Registro_Insumo[id_solicitud],Detalle_Mes!$C$9,Tbl_Registro_Insumo[Fecha_Corte],"&lt;="&amp;Y$12)-SUMIFS(Tbl_Registro_Insumo[cant_dev],Tbl_Registro_Insumo[proveedor],$C$8,Tbl_Registro_Insumo[descripcion_insumo],$C21,Tbl_Registro_Insumo[id_solicitud],$C$9,Tbl_Registro_Insumo[Fecha_Corte],"&lt;="&amp;Y$12))</f>
        <v/>
      </c>
      <c r="Z21" s="2" t="str">
        <f>IF(OR($C21="",Z$12=""),"",SUMIFS(Tbl_Registro_Insumo[cant_ent],Tbl_Registro_Insumo[proveedor],$C$8,Tbl_Registro_Insumo[descripcion_insumo],$C21,Tbl_Registro_Insumo[id_solicitud],Detalle_Mes!$C$9,Tbl_Registro_Insumo[Fecha_Corte],"&lt;="&amp;Z$12)-SUMIFS(Tbl_Registro_Insumo[cant_dev],Tbl_Registro_Insumo[proveedor],$C$8,Tbl_Registro_Insumo[descripcion_insumo],$C21,Tbl_Registro_Insumo[id_solicitud],$C$9,Tbl_Registro_Insumo[Fecha_Corte],"&lt;="&amp;Z$12))</f>
        <v/>
      </c>
      <c r="AA21" s="2" t="str">
        <f>IF(OR($C21="",AA$12=""),"",SUMIFS(Tbl_Registro_Insumo[cant_ent],Tbl_Registro_Insumo[proveedor],$C$8,Tbl_Registro_Insumo[descripcion_insumo],$C21,Tbl_Registro_Insumo[id_solicitud],Detalle_Mes!$C$9,Tbl_Registro_Insumo[Fecha_Corte],"&lt;="&amp;AA$12)-SUMIFS(Tbl_Registro_Insumo[cant_dev],Tbl_Registro_Insumo[proveedor],$C$8,Tbl_Registro_Insumo[descripcion_insumo],$C21,Tbl_Registro_Insumo[id_solicitud],$C$9,Tbl_Registro_Insumo[Fecha_Corte],"&lt;="&amp;AA$12))</f>
        <v/>
      </c>
      <c r="AB21" s="2" t="str">
        <f>IF(OR($C21="",AB$12=""),"",SUMIFS(Tbl_Registro_Insumo[cant_ent],Tbl_Registro_Insumo[proveedor],$C$8,Tbl_Registro_Insumo[descripcion_insumo],$C21,Tbl_Registro_Insumo[id_solicitud],Detalle_Mes!$C$9,Tbl_Registro_Insumo[Fecha_Corte],"&lt;="&amp;AB$12)-SUMIFS(Tbl_Registro_Insumo[cant_dev],Tbl_Registro_Insumo[proveedor],$C$8,Tbl_Registro_Insumo[descripcion_insumo],$C21,Tbl_Registro_Insumo[id_solicitud],$C$9,Tbl_Registro_Insumo[Fecha_Corte],"&lt;="&amp;AB$12))</f>
        <v/>
      </c>
      <c r="AC21" s="2" t="str">
        <f>IF(OR($C21="",AC$12=""),"",SUMIFS(Tbl_Registro_Insumo[cant_ent],Tbl_Registro_Insumo[proveedor],$C$8,Tbl_Registro_Insumo[descripcion_insumo],$C21,Tbl_Registro_Insumo[id_solicitud],Detalle_Mes!$C$9,Tbl_Registro_Insumo[Fecha_Corte],"&lt;="&amp;AC$12)-SUMIFS(Tbl_Registro_Insumo[cant_dev],Tbl_Registro_Insumo[proveedor],$C$8,Tbl_Registro_Insumo[descripcion_insumo],$C21,Tbl_Registro_Insumo[id_solicitud],$C$9,Tbl_Registro_Insumo[Fecha_Corte],"&lt;="&amp;AC$12))</f>
        <v/>
      </c>
      <c r="AD21" s="2" t="str">
        <f>IF(OR($C21="",AD$12=""),"",SUMIFS(Tbl_Registro_Insumo[cant_ent],Tbl_Registro_Insumo[proveedor],$C$8,Tbl_Registro_Insumo[descripcion_insumo],$C21,Tbl_Registro_Insumo[id_solicitud],Detalle_Mes!$C$9,Tbl_Registro_Insumo[Fecha_Corte],"&lt;="&amp;AD$12)-SUMIFS(Tbl_Registro_Insumo[cant_dev],Tbl_Registro_Insumo[proveedor],$C$8,Tbl_Registro_Insumo[descripcion_insumo],$C21,Tbl_Registro_Insumo[id_solicitud],$C$9,Tbl_Registro_Insumo[Fecha_Corte],"&lt;="&amp;AD$12))</f>
        <v/>
      </c>
      <c r="AE21" s="2" t="str">
        <f>IF(OR($C21="",AE$12=""),"",SUMIFS(Tbl_Registro_Insumo[cant_ent],Tbl_Registro_Insumo[proveedor],$C$8,Tbl_Registro_Insumo[descripcion_insumo],$C21,Tbl_Registro_Insumo[id_solicitud],Detalle_Mes!$C$9,Tbl_Registro_Insumo[Fecha_Corte],"&lt;="&amp;AE$12)-SUMIFS(Tbl_Registro_Insumo[cant_dev],Tbl_Registro_Insumo[proveedor],$C$8,Tbl_Registro_Insumo[descripcion_insumo],$C21,Tbl_Registro_Insumo[id_solicitud],$C$9,Tbl_Registro_Insumo[Fecha_Corte],"&lt;="&amp;AE$12))</f>
        <v/>
      </c>
      <c r="AF21" s="2" t="str">
        <f>IF(OR($C21="",AF$12=""),"",SUMIFS(Tbl_Registro_Insumo[cant_ent],Tbl_Registro_Insumo[proveedor],$C$8,Tbl_Registro_Insumo[descripcion_insumo],$C21,Tbl_Registro_Insumo[id_solicitud],Detalle_Mes!$C$9,Tbl_Registro_Insumo[Fecha_Corte],"&lt;="&amp;AF$12)-SUMIFS(Tbl_Registro_Insumo[cant_dev],Tbl_Registro_Insumo[proveedor],$C$8,Tbl_Registro_Insumo[descripcion_insumo],$C21,Tbl_Registro_Insumo[id_solicitud],$C$9,Tbl_Registro_Insumo[Fecha_Corte],"&lt;="&amp;AF$12))</f>
        <v/>
      </c>
      <c r="AG21" s="2" t="str">
        <f>IF(OR($C21="",AG$12=""),"",SUMIFS(Tbl_Registro_Insumo[cant_ent],Tbl_Registro_Insumo[proveedor],$C$8,Tbl_Registro_Insumo[descripcion_insumo],$C21,Tbl_Registro_Insumo[id_solicitud],Detalle_Mes!$C$9,Tbl_Registro_Insumo[Fecha_Corte],"&lt;="&amp;AG$12)-SUMIFS(Tbl_Registro_Insumo[cant_dev],Tbl_Registro_Insumo[proveedor],$C$8,Tbl_Registro_Insumo[descripcion_insumo],$C21,Tbl_Registro_Insumo[id_solicitud],$C$9,Tbl_Registro_Insumo[Fecha_Corte],"&lt;="&amp;AG$12))</f>
        <v/>
      </c>
      <c r="AH21" s="2" t="str">
        <f>IF(OR($C21="",AH$12=""),"",SUMIFS(Tbl_Registro_Insumo[cant_ent],Tbl_Registro_Insumo[proveedor],$C$8,Tbl_Registro_Insumo[descripcion_insumo],$C21,Tbl_Registro_Insumo[id_solicitud],Detalle_Mes!$C$9,Tbl_Registro_Insumo[Fecha_Corte],"&lt;="&amp;AH$12)-SUMIFS(Tbl_Registro_Insumo[cant_dev],Tbl_Registro_Insumo[proveedor],$C$8,Tbl_Registro_Insumo[descripcion_insumo],$C21,Tbl_Registro_Insumo[id_solicitud],$C$9,Tbl_Registro_Insumo[Fecha_Corte],"&lt;="&amp;AH$12))</f>
        <v/>
      </c>
      <c r="AI21" s="2" t="str">
        <f>IF(OR($C21="",AI$12=""),"",SUMIFS(Tbl_Registro_Insumo[cant_ent],Tbl_Registro_Insumo[proveedor],$C$8,Tbl_Registro_Insumo[descripcion_insumo],$C21,Tbl_Registro_Insumo[id_solicitud],Detalle_Mes!$C$9,Tbl_Registro_Insumo[Fecha_Corte],"&lt;="&amp;AI$12)-SUMIFS(Tbl_Registro_Insumo[cant_dev],Tbl_Registro_Insumo[proveedor],$C$8,Tbl_Registro_Insumo[descripcion_insumo],$C21,Tbl_Registro_Insumo[id_solicitud],$C$9,Tbl_Registro_Insumo[Fecha_Corte],"&lt;="&amp;AI$12))</f>
        <v/>
      </c>
      <c r="AJ21" s="2" t="str">
        <f>IF(OR($C21="",AJ$12=""),"",SUMIFS(Tbl_Registro_Insumo[cant_ent],Tbl_Registro_Insumo[proveedor],$C$8,Tbl_Registro_Insumo[descripcion_insumo],$C21,Tbl_Registro_Insumo[id_solicitud],Detalle_Mes!$C$9,Tbl_Registro_Insumo[Fecha_Corte],"&lt;="&amp;AJ$12)-SUMIFS(Tbl_Registro_Insumo[cant_dev],Tbl_Registro_Insumo[proveedor],$C$8,Tbl_Registro_Insumo[descripcion_insumo],$C21,Tbl_Registro_Insumo[id_solicitud],$C$9,Tbl_Registro_Insumo[Fecha_Corte],"&lt;="&amp;AJ$12))</f>
        <v/>
      </c>
      <c r="AK21" s="2" t="str">
        <f>IF(OR($C21="",AK$12=""),"",SUMIFS(Tbl_Registro_Insumo[cant_ent],Tbl_Registro_Insumo[proveedor],$C$8,Tbl_Registro_Insumo[descripcion_insumo],$C21,Tbl_Registro_Insumo[id_solicitud],Detalle_Mes!$C$9,Tbl_Registro_Insumo[Fecha_Corte],"&lt;="&amp;AK$12)-SUMIFS(Tbl_Registro_Insumo[cant_dev],Tbl_Registro_Insumo[proveedor],$C$8,Tbl_Registro_Insumo[descripcion_insumo],$C21,Tbl_Registro_Insumo[id_solicitud],$C$9,Tbl_Registro_Insumo[Fecha_Corte],"&lt;="&amp;AK$12))</f>
        <v/>
      </c>
      <c r="AL21" s="2" t="str">
        <f>IF(OR($C21="",AL$12=""),"",SUMIFS(Tbl_Registro_Insumo[cant_ent],Tbl_Registro_Insumo[proveedor],$C$8,Tbl_Registro_Insumo[descripcion_insumo],$C21,Tbl_Registro_Insumo[id_solicitud],Detalle_Mes!$C$9,Tbl_Registro_Insumo[Fecha_Corte],"&lt;="&amp;AL$12)-SUMIFS(Tbl_Registro_Insumo[cant_dev],Tbl_Registro_Insumo[proveedor],$C$8,Tbl_Registro_Insumo[descripcion_insumo],$C21,Tbl_Registro_Insumo[id_solicitud],$C$9,Tbl_Registro_Insumo[Fecha_Corte],"&lt;="&amp;AL$12))</f>
        <v/>
      </c>
      <c r="AM21" s="2" t="str">
        <f>IF(OR($C21="",AM$12=""),"",SUMIFS(Tbl_Registro_Insumo[cant_ent],Tbl_Registro_Insumo[proveedor],$C$8,Tbl_Registro_Insumo[descripcion_insumo],$C21,Tbl_Registro_Insumo[id_solicitud],Detalle_Mes!$C$9,Tbl_Registro_Insumo[Fecha_Corte],"&lt;="&amp;AM$12)-SUMIFS(Tbl_Registro_Insumo[cant_dev],Tbl_Registro_Insumo[proveedor],$C$8,Tbl_Registro_Insumo[descripcion_insumo],$C21,Tbl_Registro_Insumo[id_solicitud],$C$9,Tbl_Registro_Insumo[Fecha_Corte],"&lt;="&amp;AM$12))</f>
        <v/>
      </c>
      <c r="AN21" s="2" t="str">
        <f>IF(OR($C21="",AN$12=""),"",SUMIFS(Tbl_Registro_Insumo[cant_ent],Tbl_Registro_Insumo[proveedor],$C$8,Tbl_Registro_Insumo[descripcion_insumo],$C21,Tbl_Registro_Insumo[id_solicitud],Detalle_Mes!$C$9,Tbl_Registro_Insumo[Fecha_Corte],"&lt;="&amp;AN$12)-SUMIFS(Tbl_Registro_Insumo[cant_dev],Tbl_Registro_Insumo[proveedor],$C$8,Tbl_Registro_Insumo[descripcion_insumo],$C21,Tbl_Registro_Insumo[id_solicitud],$C$9,Tbl_Registro_Insumo[Fecha_Corte],"&lt;="&amp;AN$12))</f>
        <v/>
      </c>
      <c r="AO21" s="2" t="str">
        <f>IF(OR($C21="",AO$12=""),"",SUMIFS(Tbl_Registro_Insumo[cant_ent],Tbl_Registro_Insumo[proveedor],$C$8,Tbl_Registro_Insumo[descripcion_insumo],$C21,Tbl_Registro_Insumo[id_solicitud],Detalle_Mes!$C$9,Tbl_Registro_Insumo[Fecha_Corte],"&lt;="&amp;AO$12)-SUMIFS(Tbl_Registro_Insumo[cant_dev],Tbl_Registro_Insumo[proveedor],$C$8,Tbl_Registro_Insumo[descripcion_insumo],$C21,Tbl_Registro_Insumo[id_solicitud],$C$9,Tbl_Registro_Insumo[Fecha_Corte],"&lt;="&amp;AO$12))</f>
        <v/>
      </c>
      <c r="AP21" s="2" t="str">
        <f>IF(OR($C21="",AP$12=""),"",SUMIFS(Tbl_Registro_Insumo[cant_ent],Tbl_Registro_Insumo[proveedor],$C$8,Tbl_Registro_Insumo[descripcion_insumo],$C21,Tbl_Registro_Insumo[id_solicitud],Detalle_Mes!$C$9,Tbl_Registro_Insumo[Fecha_Corte],"&lt;="&amp;AP$12)-SUMIFS(Tbl_Registro_Insumo[cant_dev],Tbl_Registro_Insumo[proveedor],$C$8,Tbl_Registro_Insumo[descripcion_insumo],$C21,Tbl_Registro_Insumo[id_solicitud],$C$9,Tbl_Registro_Insumo[Fecha_Corte],"&lt;="&amp;AP$12))</f>
        <v/>
      </c>
      <c r="AQ21" s="2" t="str">
        <f>IF(OR($C21="",AQ$12=""),"",SUMIFS(Tbl_Registro_Insumo[cant_ent],Tbl_Registro_Insumo[proveedor],$C$8,Tbl_Registro_Insumo[descripcion_insumo],$C21,Tbl_Registro_Insumo[id_solicitud],Detalle_Mes!$C$9,Tbl_Registro_Insumo[Fecha_Corte],"&lt;="&amp;AQ$12)-SUMIFS(Tbl_Registro_Insumo[cant_dev],Tbl_Registro_Insumo[proveedor],$C$8,Tbl_Registro_Insumo[descripcion_insumo],$C21,Tbl_Registro_Insumo[id_solicitud],$C$9,Tbl_Registro_Insumo[Fecha_Corte],"&lt;="&amp;AQ$12))</f>
        <v/>
      </c>
      <c r="AR21" s="2" t="str">
        <f>IF(OR($C21="",AR$12=""),"",SUMIFS(Tbl_Registro_Insumo[cant_ent],Tbl_Registro_Insumo[proveedor],$C$8,Tbl_Registro_Insumo[descripcion_insumo],$C21,Tbl_Registro_Insumo[id_solicitud],Detalle_Mes!$C$9,Tbl_Registro_Insumo[Fecha_Corte],"&lt;="&amp;AR$12)-SUMIFS(Tbl_Registro_Insumo[cant_dev],Tbl_Registro_Insumo[proveedor],$C$8,Tbl_Registro_Insumo[descripcion_insumo],$C21,Tbl_Registro_Insumo[id_solicitud],$C$9,Tbl_Registro_Insumo[Fecha_Corte],"&lt;="&amp;AR$12))</f>
        <v/>
      </c>
      <c r="AS21" s="2" t="str">
        <f>IF(OR($C21="",AS$12=""),"",SUMIFS(Tbl_Registro_Insumo[cant_ent],Tbl_Registro_Insumo[proveedor],$C$8,Tbl_Registro_Insumo[descripcion_insumo],$C21,Tbl_Registro_Insumo[id_solicitud],Detalle_Mes!$C$9,Tbl_Registro_Insumo[Fecha_Corte],"&lt;="&amp;AS$12)-SUMIFS(Tbl_Registro_Insumo[cant_dev],Tbl_Registro_Insumo[proveedor],$C$8,Tbl_Registro_Insumo[descripcion_insumo],$C21,Tbl_Registro_Insumo[id_solicitud],$C$9,Tbl_Registro_Insumo[Fecha_Corte],"&lt;="&amp;AS$12))</f>
        <v/>
      </c>
      <c r="AT21" s="2" t="str">
        <f>IF(OR($C21="",AT$12=""),"",SUMIFS(Tbl_Registro_Insumo[cant_ent],Tbl_Registro_Insumo[proveedor],$C$8,Tbl_Registro_Insumo[descripcion_insumo],$C21,Tbl_Registro_Insumo[id_solicitud],Detalle_Mes!$C$9,Tbl_Registro_Insumo[Fecha_Corte],"&lt;="&amp;AT$12)-SUMIFS(Tbl_Registro_Insumo[cant_dev],Tbl_Registro_Insumo[proveedor],$C$8,Tbl_Registro_Insumo[descripcion_insumo],$C21,Tbl_Registro_Insumo[id_solicitud],$C$9,Tbl_Registro_Insumo[Fecha_Corte],"&lt;="&amp;AT$12))</f>
        <v/>
      </c>
      <c r="AU21" s="2" t="str">
        <f>IF(OR($C21="",AU$12=""),"",SUMIFS(Tbl_Registro_Insumo[cant_ent],Tbl_Registro_Insumo[proveedor],$C$8,Tbl_Registro_Insumo[descripcion_insumo],$C21,Tbl_Registro_Insumo[id_solicitud],Detalle_Mes!$C$9,Tbl_Registro_Insumo[Fecha_Corte],"&lt;="&amp;AU$12)-SUMIFS(Tbl_Registro_Insumo[cant_dev],Tbl_Registro_Insumo[proveedor],$C$8,Tbl_Registro_Insumo[descripcion_insumo],$C21,Tbl_Registro_Insumo[id_solicitud],$C$9,Tbl_Registro_Insumo[Fecha_Corte],"&lt;="&amp;AU$12))</f>
        <v/>
      </c>
      <c r="AV21" s="2" t="str">
        <f>IF(OR($C21="",AV$12=""),"",SUMIFS(Tbl_Registro_Insumo[cant_ent],Tbl_Registro_Insumo[proveedor],$C$8,Tbl_Registro_Insumo[descripcion_insumo],$C21,Tbl_Registro_Insumo[id_solicitud],Detalle_Mes!$C$9,Tbl_Registro_Insumo[Fecha_Corte],"&lt;="&amp;AV$12)-SUMIFS(Tbl_Registro_Insumo[cant_dev],Tbl_Registro_Insumo[proveedor],$C$8,Tbl_Registro_Insumo[descripcion_insumo],$C21,Tbl_Registro_Insumo[id_solicitud],$C$9,Tbl_Registro_Insumo[Fecha_Corte],"&lt;="&amp;AV$12))</f>
        <v/>
      </c>
      <c r="AW21" s="2" t="str">
        <f>IF(OR($C21="",AW$12=""),"",SUMIFS(Tbl_Registro_Insumo[cant_ent],Tbl_Registro_Insumo[proveedor],$C$8,Tbl_Registro_Insumo[descripcion_insumo],$C21,Tbl_Registro_Insumo[id_solicitud],Detalle_Mes!$C$9,Tbl_Registro_Insumo[Fecha_Corte],"&lt;="&amp;AW$12)-SUMIFS(Tbl_Registro_Insumo[cant_dev],Tbl_Registro_Insumo[proveedor],$C$8,Tbl_Registro_Insumo[descripcion_insumo],$C21,Tbl_Registro_Insumo[id_solicitud],$C$9,Tbl_Registro_Insumo[Fecha_Corte],"&lt;="&amp;AW$12))</f>
        <v/>
      </c>
      <c r="AX21" s="2" t="str">
        <f>IF(OR($C21="",AX$12=""),"",SUMIFS(Tbl_Registro_Insumo[cant_ent],Tbl_Registro_Insumo[proveedor],$C$8,Tbl_Registro_Insumo[descripcion_insumo],$C21,Tbl_Registro_Insumo[id_solicitud],Detalle_Mes!$C$9,Tbl_Registro_Insumo[Fecha_Corte],"&lt;="&amp;AX$12)-SUMIFS(Tbl_Registro_Insumo[cant_dev],Tbl_Registro_Insumo[proveedor],$C$8,Tbl_Registro_Insumo[descripcion_insumo],$C21,Tbl_Registro_Insumo[id_solicitud],$C$9,Tbl_Registro_Insumo[Fecha_Corte],"&lt;="&amp;AX$12))</f>
        <v/>
      </c>
      <c r="AY21" s="2" t="str">
        <f>IF(OR($C21="",AY$12=""),"",SUMIFS(Tbl_Registro_Insumo[cant_ent],Tbl_Registro_Insumo[proveedor],$C$8,Tbl_Registro_Insumo[descripcion_insumo],$C21,Tbl_Registro_Insumo[id_solicitud],Detalle_Mes!$C$9,Tbl_Registro_Insumo[Fecha_Corte],"&lt;="&amp;AY$12)-SUMIFS(Tbl_Registro_Insumo[cant_dev],Tbl_Registro_Insumo[proveedor],$C$8,Tbl_Registro_Insumo[descripcion_insumo],$C21,Tbl_Registro_Insumo[id_solicitud],$C$9,Tbl_Registro_Insumo[Fecha_Corte],"&lt;="&amp;AY$12))</f>
        <v/>
      </c>
      <c r="AZ21" s="2" t="str">
        <f>IF(OR($C21="",AZ$12=""),"",SUMIFS(Tbl_Registro_Insumo[cant_ent],Tbl_Registro_Insumo[proveedor],$C$8,Tbl_Registro_Insumo[descripcion_insumo],$C21,Tbl_Registro_Insumo[id_solicitud],Detalle_Mes!$C$9,Tbl_Registro_Insumo[Fecha_Corte],"&lt;="&amp;AZ$12)-SUMIFS(Tbl_Registro_Insumo[cant_dev],Tbl_Registro_Insumo[proveedor],$C$8,Tbl_Registro_Insumo[descripcion_insumo],$C21,Tbl_Registro_Insumo[id_solicitud],$C$9,Tbl_Registro_Insumo[Fecha_Corte],"&lt;="&amp;AZ$12))</f>
        <v/>
      </c>
      <c r="BA21" s="2" t="str">
        <f>IF(OR($C21="",BA$12=""),"",SUMIFS(Tbl_Registro_Insumo[cant_ent],Tbl_Registro_Insumo[proveedor],$C$8,Tbl_Registro_Insumo[descripcion_insumo],$C21,Tbl_Registro_Insumo[id_solicitud],Detalle_Mes!$C$9,Tbl_Registro_Insumo[Fecha_Corte],"&lt;="&amp;BA$12)-SUMIFS(Tbl_Registro_Insumo[cant_dev],Tbl_Registro_Insumo[proveedor],$C$8,Tbl_Registro_Insumo[descripcion_insumo],$C21,Tbl_Registro_Insumo[id_solicitud],$C$9,Tbl_Registro_Insumo[Fecha_Corte],"&lt;="&amp;BA$12))</f>
        <v/>
      </c>
      <c r="BB21" s="2" t="str">
        <f>IF(OR($C21="",BB$12=""),"",SUMIFS(Tbl_Registro_Insumo[cant_ent],Tbl_Registro_Insumo[proveedor],$C$8,Tbl_Registro_Insumo[descripcion_insumo],$C21,Tbl_Registro_Insumo[id_solicitud],Detalle_Mes!$C$9,Tbl_Registro_Insumo[Fecha_Corte],"&lt;="&amp;BB$12)-SUMIFS(Tbl_Registro_Insumo[cant_dev],Tbl_Registro_Insumo[proveedor],$C$8,Tbl_Registro_Insumo[descripcion_insumo],$C21,Tbl_Registro_Insumo[id_solicitud],$C$9,Tbl_Registro_Insumo[Fecha_Corte],"&lt;="&amp;BB$12))</f>
        <v/>
      </c>
      <c r="BC21" s="2" t="str">
        <f>IF(OR($C21="",BC$12=""),"",SUMIFS(Tbl_Registro_Insumo[cant_ent],Tbl_Registro_Insumo[proveedor],$C$8,Tbl_Registro_Insumo[descripcion_insumo],$C21,Tbl_Registro_Insumo[id_solicitud],Detalle_Mes!$C$9,Tbl_Registro_Insumo[Fecha_Corte],"&lt;="&amp;BC$12)-SUMIFS(Tbl_Registro_Insumo[cant_dev],Tbl_Registro_Insumo[proveedor],$C$8,Tbl_Registro_Insumo[descripcion_insumo],$C21,Tbl_Registro_Insumo[id_solicitud],$C$9,Tbl_Registro_Insumo[Fecha_Corte],"&lt;="&amp;BC$12))</f>
        <v/>
      </c>
      <c r="BD21" s="2" t="str">
        <f>IF(OR($C21="",BD$12=""),"",SUMIFS(Tbl_Registro_Insumo[cant_ent],Tbl_Registro_Insumo[proveedor],$C$8,Tbl_Registro_Insumo[descripcion_insumo],$C21,Tbl_Registro_Insumo[id_solicitud],Detalle_Mes!$C$9,Tbl_Registro_Insumo[Fecha_Corte],"&lt;="&amp;BD$12)-SUMIFS(Tbl_Registro_Insumo[cant_dev],Tbl_Registro_Insumo[proveedor],$C$8,Tbl_Registro_Insumo[descripcion_insumo],$C21,Tbl_Registro_Insumo[id_solicitud],$C$9,Tbl_Registro_Insumo[Fecha_Corte],"&lt;="&amp;BD$12))</f>
        <v/>
      </c>
      <c r="BE21" s="2" t="str">
        <f>IF(OR($C21="",BE$12=""),"",SUMIFS(Tbl_Registro_Insumo[cant_ent],Tbl_Registro_Insumo[proveedor],$C$8,Tbl_Registro_Insumo[descripcion_insumo],$C21,Tbl_Registro_Insumo[id_solicitud],Detalle_Mes!$C$9,Tbl_Registro_Insumo[Fecha_Corte],"&lt;="&amp;BE$12)-SUMIFS(Tbl_Registro_Insumo[cant_dev],Tbl_Registro_Insumo[proveedor],$C$8,Tbl_Registro_Insumo[descripcion_insumo],$C21,Tbl_Registro_Insumo[id_solicitud],$C$9,Tbl_Registro_Insumo[Fecha_Corte],"&lt;="&amp;BE$12))</f>
        <v/>
      </c>
      <c r="BF21" s="2" t="str">
        <f>IF(OR($C21="",BF$12=""),"",SUMIFS(Tbl_Registro_Insumo[cant_ent],Tbl_Registro_Insumo[proveedor],$C$8,Tbl_Registro_Insumo[descripcion_insumo],$C21,Tbl_Registro_Insumo[id_solicitud],Detalle_Mes!$C$9,Tbl_Registro_Insumo[Fecha_Corte],"&lt;="&amp;BF$12)-SUMIFS(Tbl_Registro_Insumo[cant_dev],Tbl_Registro_Insumo[proveedor],$C$8,Tbl_Registro_Insumo[descripcion_insumo],$C21,Tbl_Registro_Insumo[id_solicitud],$C$9,Tbl_Registro_Insumo[Fecha_Corte],"&lt;="&amp;BF$12))</f>
        <v/>
      </c>
      <c r="BG21" s="2" t="str">
        <f>IF(OR($C21="",BG$12=""),"",SUMIFS(Tbl_Registro_Insumo[cant_ent],Tbl_Registro_Insumo[proveedor],$C$8,Tbl_Registro_Insumo[descripcion_insumo],$C21,Tbl_Registro_Insumo[id_solicitud],Detalle_Mes!$C$9,Tbl_Registro_Insumo[Fecha_Corte],"&lt;="&amp;BG$12)-SUMIFS(Tbl_Registro_Insumo[cant_dev],Tbl_Registro_Insumo[proveedor],$C$8,Tbl_Registro_Insumo[descripcion_insumo],$C21,Tbl_Registro_Insumo[id_solicitud],$C$9,Tbl_Registro_Insumo[Fecha_Corte],"&lt;="&amp;BG$12))</f>
        <v/>
      </c>
      <c r="BH21" s="2" t="str">
        <f>IF(OR($C21="",BH$12=""),"",SUMIFS(Tbl_Registro_Insumo[cant_ent],Tbl_Registro_Insumo[proveedor],$C$8,Tbl_Registro_Insumo[descripcion_insumo],$C21,Tbl_Registro_Insumo[id_solicitud],Detalle_Mes!$C$9,Tbl_Registro_Insumo[Fecha_Corte],"&lt;="&amp;BH$12)-SUMIFS(Tbl_Registro_Insumo[cant_dev],Tbl_Registro_Insumo[proveedor],$C$8,Tbl_Registro_Insumo[descripcion_insumo],$C21,Tbl_Registro_Insumo[id_solicitud],$C$9,Tbl_Registro_Insumo[Fecha_Corte],"&lt;="&amp;BH$12))</f>
        <v/>
      </c>
      <c r="BI21" s="2" t="str">
        <f>IF(OR($C21="",BI$12=""),"",SUMIFS(Tbl_Registro_Insumo[cant_ent],Tbl_Registro_Insumo[proveedor],$C$8,Tbl_Registro_Insumo[descripcion_insumo],$C21,Tbl_Registro_Insumo[id_solicitud],Detalle_Mes!$C$9,Tbl_Registro_Insumo[Fecha_Corte],"&lt;="&amp;BI$12)-SUMIFS(Tbl_Registro_Insumo[cant_dev],Tbl_Registro_Insumo[proveedor],$C$8,Tbl_Registro_Insumo[descripcion_insumo],$C21,Tbl_Registro_Insumo[id_solicitud],$C$9,Tbl_Registro_Insumo[Fecha_Corte],"&lt;="&amp;BI$12))</f>
        <v/>
      </c>
      <c r="BJ21" s="2" t="str">
        <f>IF(OR($C21="",BJ$12=""),"",SUMIFS(Tbl_Registro_Insumo[cant_ent],Tbl_Registro_Insumo[proveedor],$C$8,Tbl_Registro_Insumo[descripcion_insumo],$C21,Tbl_Registro_Insumo[id_solicitud],Detalle_Mes!$C$9,Tbl_Registro_Insumo[Fecha_Corte],"&lt;="&amp;BJ$12)-SUMIFS(Tbl_Registro_Insumo[cant_dev],Tbl_Registro_Insumo[proveedor],$C$8,Tbl_Registro_Insumo[descripcion_insumo],$C21,Tbl_Registro_Insumo[id_solicitud],$C$9,Tbl_Registro_Insumo[Fecha_Corte],"&lt;="&amp;BJ$12))</f>
        <v/>
      </c>
      <c r="BK21" s="2" t="str">
        <f>IF(OR($C21="",BK$12=""),"",SUMIFS(Tbl_Registro_Insumo[cant_ent],Tbl_Registro_Insumo[proveedor],$C$8,Tbl_Registro_Insumo[descripcion_insumo],$C21,Tbl_Registro_Insumo[id_solicitud],Detalle_Mes!$C$9,Tbl_Registro_Insumo[Fecha_Corte],"&lt;="&amp;BK$12)-SUMIFS(Tbl_Registro_Insumo[cant_dev],Tbl_Registro_Insumo[proveedor],$C$8,Tbl_Registro_Insumo[descripcion_insumo],$C21,Tbl_Registro_Insumo[id_solicitud],$C$9,Tbl_Registro_Insumo[Fecha_Corte],"&lt;="&amp;BK$12))</f>
        <v/>
      </c>
      <c r="BL21" s="2" t="str">
        <f>IF(OR($C21="",BL$12=""),"",SUMIFS(Tbl_Registro_Insumo[cant_ent],Tbl_Registro_Insumo[proveedor],$C$8,Tbl_Registro_Insumo[descripcion_insumo],$C21,Tbl_Registro_Insumo[id_solicitud],Detalle_Mes!$C$9,Tbl_Registro_Insumo[Fecha_Corte],"&lt;="&amp;BL$12)-SUMIFS(Tbl_Registro_Insumo[cant_dev],Tbl_Registro_Insumo[proveedor],$C$8,Tbl_Registro_Insumo[descripcion_insumo],$C21,Tbl_Registro_Insumo[id_solicitud],$C$9,Tbl_Registro_Insumo[Fecha_Corte],"&lt;="&amp;BL$12))</f>
        <v/>
      </c>
      <c r="BM21" s="2" t="str">
        <f>IF(OR($C21="",BM$12=""),"",SUMIFS(Tbl_Registro_Insumo[cant_ent],Tbl_Registro_Insumo[proveedor],$C$8,Tbl_Registro_Insumo[descripcion_insumo],$C21,Tbl_Registro_Insumo[id_solicitud],Detalle_Mes!$C$9,Tbl_Registro_Insumo[Fecha_Corte],"&lt;="&amp;BM$12)-SUMIFS(Tbl_Registro_Insumo[cant_dev],Tbl_Registro_Insumo[proveedor],$C$8,Tbl_Registro_Insumo[descripcion_insumo],$C21,Tbl_Registro_Insumo[id_solicitud],$C$9,Tbl_Registro_Insumo[Fecha_Corte],"&lt;="&amp;BM$12))</f>
        <v/>
      </c>
      <c r="BN21" s="2" t="str">
        <f>IF(OR($C21="",BN$12=""),"",SUMIFS(Tbl_Registro_Insumo[cant_ent],Tbl_Registro_Insumo[proveedor],$C$8,Tbl_Registro_Insumo[descripcion_insumo],$C21,Tbl_Registro_Insumo[id_solicitud],Detalle_Mes!$C$9,Tbl_Registro_Insumo[Fecha_Corte],"&lt;="&amp;BN$12)-SUMIFS(Tbl_Registro_Insumo[cant_dev],Tbl_Registro_Insumo[proveedor],$C$8,Tbl_Registro_Insumo[descripcion_insumo],$C21,Tbl_Registro_Insumo[id_solicitud],$C$9,Tbl_Registro_Insumo[Fecha_Corte],"&lt;="&amp;BN$12))</f>
        <v/>
      </c>
      <c r="BO21" s="2" t="str">
        <f>IF(OR($C21="",BO$12=""),"",SUMIFS(Tbl_Registro_Insumo[cant_ent],Tbl_Registro_Insumo[proveedor],$C$8,Tbl_Registro_Insumo[descripcion_insumo],$C21,Tbl_Registro_Insumo[id_solicitud],Detalle_Mes!$C$9,Tbl_Registro_Insumo[Fecha_Corte],"&lt;="&amp;BO$12)-SUMIFS(Tbl_Registro_Insumo[cant_dev],Tbl_Registro_Insumo[proveedor],$C$8,Tbl_Registro_Insumo[descripcion_insumo],$C21,Tbl_Registro_Insumo[id_solicitud],$C$9,Tbl_Registro_Insumo[Fecha_Corte],"&lt;="&amp;BO$12))</f>
        <v/>
      </c>
      <c r="BP21" s="2" t="str">
        <f>IF(OR($C21="",BP$12=""),"",SUMIFS(Tbl_Registro_Insumo[cant_ent],Tbl_Registro_Insumo[proveedor],$C$8,Tbl_Registro_Insumo[descripcion_insumo],$C21,Tbl_Registro_Insumo[id_solicitud],Detalle_Mes!$C$9,Tbl_Registro_Insumo[Fecha_Corte],"&lt;="&amp;BP$12)-SUMIFS(Tbl_Registro_Insumo[cant_dev],Tbl_Registro_Insumo[proveedor],$C$8,Tbl_Registro_Insumo[descripcion_insumo],$C21,Tbl_Registro_Insumo[id_solicitud],$C$9,Tbl_Registro_Insumo[Fecha_Corte],"&lt;="&amp;BP$12))</f>
        <v/>
      </c>
      <c r="BQ21" s="2" t="str">
        <f>IF(OR($C21="",BQ$12=""),"",SUMIFS(Tbl_Registro_Insumo[cant_ent],Tbl_Registro_Insumo[proveedor],$C$8,Tbl_Registro_Insumo[descripcion_insumo],$C21,Tbl_Registro_Insumo[id_solicitud],Detalle_Mes!$C$9,Tbl_Registro_Insumo[Fecha_Corte],"&lt;="&amp;BQ$12)-SUMIFS(Tbl_Registro_Insumo[cant_dev],Tbl_Registro_Insumo[proveedor],$C$8,Tbl_Registro_Insumo[descripcion_insumo],$C21,Tbl_Registro_Insumo[id_solicitud],$C$9,Tbl_Registro_Insumo[Fecha_Corte],"&lt;="&amp;BQ$12))</f>
        <v/>
      </c>
      <c r="BR21" s="2" t="str">
        <f>IF(OR($C21="",BR$12=""),"",SUMIFS(Tbl_Registro_Insumo[cant_ent],Tbl_Registro_Insumo[proveedor],$C$8,Tbl_Registro_Insumo[descripcion_insumo],$C21,Tbl_Registro_Insumo[id_solicitud],Detalle_Mes!$C$9,Tbl_Registro_Insumo[Fecha_Corte],"&lt;="&amp;BR$12)-SUMIFS(Tbl_Registro_Insumo[cant_dev],Tbl_Registro_Insumo[proveedor],$C$8,Tbl_Registro_Insumo[descripcion_insumo],$C21,Tbl_Registro_Insumo[id_solicitud],$C$9,Tbl_Registro_Insumo[Fecha_Corte],"&lt;="&amp;BR$12))</f>
        <v/>
      </c>
      <c r="BS21" s="2" t="str">
        <f>IF(OR($C21="",BS$12=""),"",SUMIFS(Tbl_Registro_Insumo[cant_ent],Tbl_Registro_Insumo[proveedor],$C$8,Tbl_Registro_Insumo[descripcion_insumo],$C21,Tbl_Registro_Insumo[id_solicitud],Detalle_Mes!$C$9,Tbl_Registro_Insumo[Fecha_Corte],"&lt;="&amp;BS$12)-SUMIFS(Tbl_Registro_Insumo[cant_dev],Tbl_Registro_Insumo[proveedor],$C$8,Tbl_Registro_Insumo[descripcion_insumo],$C21,Tbl_Registro_Insumo[id_solicitud],$C$9,Tbl_Registro_Insumo[Fecha_Corte],"&lt;="&amp;BS$12))</f>
        <v/>
      </c>
      <c r="BW21" s="14"/>
    </row>
    <row r="22" spans="2:75" s="7" customFormat="1" ht="19.2" customHeight="1" x14ac:dyDescent="0.3">
      <c r="B22" s="2"/>
      <c r="D22" s="20" t="str">
        <f>IF(C22="","",SUMIFS(Tbl_Registro_Insumo[cant_ent],Tbl_Registro_Insumo[proveedor],Detalle_Mes!$C$8,Tbl_Registro_Insumo[id_solicitud],Detalle_Mes!$C$9,Tbl_Registro_Insumo[descripcion_insumo],Detalle_Mes!C22,Tbl_Registro_Insumo[Fecha_Corte],"&lt;"&amp;Detalle_Mes!$F$8))</f>
        <v/>
      </c>
      <c r="E22" s="20" t="str">
        <f>IF(C22="","",SUMIFS(Tbl_Registro_Insumo[cant_dev],Tbl_Registro_Insumo[proveedor],Detalle_Mes!$C$8,Tbl_Registro_Insumo[id_solicitud],Detalle_Mes!$C$9,Tbl_Registro_Insumo[descripcion_insumo],Detalle_Mes!C22,Tbl_Registro_Insumo[Fecha_Corte],"&lt;"&amp;Detalle_Mes!$F$8))</f>
        <v/>
      </c>
      <c r="F22" s="20" t="str">
        <f t="shared" si="39"/>
        <v/>
      </c>
      <c r="H22" s="41" t="str">
        <f t="shared" si="38"/>
        <v/>
      </c>
      <c r="I22" s="2" t="str">
        <f>IF(OR($C22="",I$12=""),"",SUMIFS(Tbl_Registro_Insumo[cant_ent],Tbl_Registro_Insumo[proveedor],$C$8,Tbl_Registro_Insumo[descripcion_insumo],$C22,Tbl_Registro_Insumo[id_solicitud],Detalle_Mes!$C$9,Tbl_Registro_Insumo[Fecha_Corte],"&lt;"&amp;I$12)-SUMIFS(Tbl_Registro_Insumo[cant_dev],Tbl_Registro_Insumo[proveedor],$C$8,Tbl_Registro_Insumo[descripcion_insumo],$C22,Tbl_Registro_Insumo[id_solicitud],$C$9,Tbl_Registro_Insumo[Fecha_Corte],"&lt;="&amp;I$12))</f>
        <v/>
      </c>
      <c r="J22" s="2" t="str">
        <f>IF(OR($C22="",J$12=""),"",SUMIFS(Tbl_Registro_Insumo[cant_ent],Tbl_Registro_Insumo[proveedor],$C$8,Tbl_Registro_Insumo[descripcion_insumo],$C22,Tbl_Registro_Insumo[id_solicitud],Detalle_Mes!$C$9,Tbl_Registro_Insumo[Fecha_Corte],"&lt;="&amp;J$12)-SUMIFS(Tbl_Registro_Insumo[cant_dev],Tbl_Registro_Insumo[proveedor],$C$8,Tbl_Registro_Insumo[descripcion_insumo],$C22,Tbl_Registro_Insumo[id_solicitud],$C$9,Tbl_Registro_Insumo[Fecha_Corte],"&lt;="&amp;J$12))</f>
        <v/>
      </c>
      <c r="K22" s="2" t="str">
        <f>IF(OR($C22="",K$12=""),"",SUMIFS(Tbl_Registro_Insumo[cant_ent],Tbl_Registro_Insumo[proveedor],$C$8,Tbl_Registro_Insumo[descripcion_insumo],$C22,Tbl_Registro_Insumo[id_solicitud],Detalle_Mes!$C$9,Tbl_Registro_Insumo[Fecha_Corte],"&lt;="&amp;K$12)-SUMIFS(Tbl_Registro_Insumo[cant_dev],Tbl_Registro_Insumo[proveedor],$C$8,Tbl_Registro_Insumo[descripcion_insumo],$C22,Tbl_Registro_Insumo[id_solicitud],$C$9,Tbl_Registro_Insumo[Fecha_Corte],"&lt;="&amp;K$12))</f>
        <v/>
      </c>
      <c r="L22" s="2" t="str">
        <f>IF(OR($C22="",L$12=""),"",SUMIFS(Tbl_Registro_Insumo[cant_ent],Tbl_Registro_Insumo[proveedor],$C$8,Tbl_Registro_Insumo[descripcion_insumo],$C22,Tbl_Registro_Insumo[id_solicitud],Detalle_Mes!$C$9,Tbl_Registro_Insumo[Fecha_Corte],"&lt;="&amp;L$12)-SUMIFS(Tbl_Registro_Insumo[cant_dev],Tbl_Registro_Insumo[proveedor],$C$8,Tbl_Registro_Insumo[descripcion_insumo],$C22,Tbl_Registro_Insumo[id_solicitud],$C$9,Tbl_Registro_Insumo[Fecha_Corte],"&lt;="&amp;L$12))</f>
        <v/>
      </c>
      <c r="M22" s="2" t="str">
        <f>IF(OR($C22="",M$12=""),"",SUMIFS(Tbl_Registro_Insumo[cant_ent],Tbl_Registro_Insumo[proveedor],$C$8,Tbl_Registro_Insumo[descripcion_insumo],$C22,Tbl_Registro_Insumo[id_solicitud],Detalle_Mes!$C$9,Tbl_Registro_Insumo[Fecha_Corte],"&lt;="&amp;M$12)-SUMIFS(Tbl_Registro_Insumo[cant_dev],Tbl_Registro_Insumo[proveedor],$C$8,Tbl_Registro_Insumo[descripcion_insumo],$C22,Tbl_Registro_Insumo[id_solicitud],$C$9,Tbl_Registro_Insumo[Fecha_Corte],"&lt;="&amp;M$12))</f>
        <v/>
      </c>
      <c r="N22" s="2" t="str">
        <f>IF(OR($C22="",N$12=""),"",SUMIFS(Tbl_Registro_Insumo[cant_ent],Tbl_Registro_Insumo[proveedor],$C$8,Tbl_Registro_Insumo[descripcion_insumo],$C22,Tbl_Registro_Insumo[id_solicitud],Detalle_Mes!$C$9,Tbl_Registro_Insumo[Fecha_Corte],"&lt;="&amp;N$12)-SUMIFS(Tbl_Registro_Insumo[cant_dev],Tbl_Registro_Insumo[proveedor],$C$8,Tbl_Registro_Insumo[descripcion_insumo],$C22,Tbl_Registro_Insumo[id_solicitud],$C$9,Tbl_Registro_Insumo[Fecha_Corte],"&lt;="&amp;N$12))</f>
        <v/>
      </c>
      <c r="O22" s="2" t="str">
        <f>IF(OR($C22="",O$12=""),"",SUMIFS(Tbl_Registro_Insumo[cant_ent],Tbl_Registro_Insumo[proveedor],$C$8,Tbl_Registro_Insumo[descripcion_insumo],$C22,Tbl_Registro_Insumo[id_solicitud],Detalle_Mes!$C$9,Tbl_Registro_Insumo[Fecha_Corte],"&lt;="&amp;O$12)-SUMIFS(Tbl_Registro_Insumo[cant_dev],Tbl_Registro_Insumo[proveedor],$C$8,Tbl_Registro_Insumo[descripcion_insumo],$C22,Tbl_Registro_Insumo[id_solicitud],$C$9,Tbl_Registro_Insumo[Fecha_Corte],"&lt;="&amp;O$12))</f>
        <v/>
      </c>
      <c r="P22" s="2" t="str">
        <f>IF(OR($C22="",P$12=""),"",SUMIFS(Tbl_Registro_Insumo[cant_ent],Tbl_Registro_Insumo[proveedor],$C$8,Tbl_Registro_Insumo[descripcion_insumo],$C22,Tbl_Registro_Insumo[id_solicitud],Detalle_Mes!$C$9,Tbl_Registro_Insumo[Fecha_Corte],"&lt;="&amp;P$12)-SUMIFS(Tbl_Registro_Insumo[cant_dev],Tbl_Registro_Insumo[proveedor],$C$8,Tbl_Registro_Insumo[descripcion_insumo],$C22,Tbl_Registro_Insumo[id_solicitud],$C$9,Tbl_Registro_Insumo[Fecha_Corte],"&lt;="&amp;P$12))</f>
        <v/>
      </c>
      <c r="Q22" s="2" t="str">
        <f>IF(OR($C22="",Q$12=""),"",SUMIFS(Tbl_Registro_Insumo[cant_ent],Tbl_Registro_Insumo[proveedor],$C$8,Tbl_Registro_Insumo[descripcion_insumo],$C22,Tbl_Registro_Insumo[id_solicitud],Detalle_Mes!$C$9,Tbl_Registro_Insumo[Fecha_Corte],"&lt;="&amp;Q$12)-SUMIFS(Tbl_Registro_Insumo[cant_dev],Tbl_Registro_Insumo[proveedor],$C$8,Tbl_Registro_Insumo[descripcion_insumo],$C22,Tbl_Registro_Insumo[id_solicitud],$C$9,Tbl_Registro_Insumo[Fecha_Corte],"&lt;="&amp;Q$12))</f>
        <v/>
      </c>
      <c r="R22" s="2" t="str">
        <f>IF(OR($C22="",R$12=""),"",SUMIFS(Tbl_Registro_Insumo[cant_ent],Tbl_Registro_Insumo[proveedor],$C$8,Tbl_Registro_Insumo[descripcion_insumo],$C22,Tbl_Registro_Insumo[id_solicitud],Detalle_Mes!$C$9,Tbl_Registro_Insumo[Fecha_Corte],"&lt;="&amp;R$12)-SUMIFS(Tbl_Registro_Insumo[cant_dev],Tbl_Registro_Insumo[proveedor],$C$8,Tbl_Registro_Insumo[descripcion_insumo],$C22,Tbl_Registro_Insumo[id_solicitud],$C$9,Tbl_Registro_Insumo[Fecha_Corte],"&lt;="&amp;R$12))</f>
        <v/>
      </c>
      <c r="S22" s="2" t="str">
        <f>IF(OR($C22="",S$12=""),"",SUMIFS(Tbl_Registro_Insumo[cant_ent],Tbl_Registro_Insumo[proveedor],$C$8,Tbl_Registro_Insumo[descripcion_insumo],$C22,Tbl_Registro_Insumo[id_solicitud],Detalle_Mes!$C$9,Tbl_Registro_Insumo[Fecha_Corte],"&lt;="&amp;S$12)-SUMIFS(Tbl_Registro_Insumo[cant_dev],Tbl_Registro_Insumo[proveedor],$C$8,Tbl_Registro_Insumo[descripcion_insumo],$C22,Tbl_Registro_Insumo[id_solicitud],$C$9,Tbl_Registro_Insumo[Fecha_Corte],"&lt;="&amp;S$12))</f>
        <v/>
      </c>
      <c r="T22" s="2" t="str">
        <f>IF(OR($C22="",T$12=""),"",SUMIFS(Tbl_Registro_Insumo[cant_ent],Tbl_Registro_Insumo[proveedor],$C$8,Tbl_Registro_Insumo[descripcion_insumo],$C22,Tbl_Registro_Insumo[id_solicitud],Detalle_Mes!$C$9,Tbl_Registro_Insumo[Fecha_Corte],"&lt;="&amp;T$12)-SUMIFS(Tbl_Registro_Insumo[cant_dev],Tbl_Registro_Insumo[proveedor],$C$8,Tbl_Registro_Insumo[descripcion_insumo],$C22,Tbl_Registro_Insumo[id_solicitud],$C$9,Tbl_Registro_Insumo[Fecha_Corte],"&lt;="&amp;T$12))</f>
        <v/>
      </c>
      <c r="U22" s="2" t="str">
        <f>IF(OR($C22="",U$12=""),"",SUMIFS(Tbl_Registro_Insumo[cant_ent],Tbl_Registro_Insumo[proveedor],$C$8,Tbl_Registro_Insumo[descripcion_insumo],$C22,Tbl_Registro_Insumo[id_solicitud],Detalle_Mes!$C$9,Tbl_Registro_Insumo[Fecha_Corte],"&lt;="&amp;U$12)-SUMIFS(Tbl_Registro_Insumo[cant_dev],Tbl_Registro_Insumo[proveedor],$C$8,Tbl_Registro_Insumo[descripcion_insumo],$C22,Tbl_Registro_Insumo[id_solicitud],$C$9,Tbl_Registro_Insumo[Fecha_Corte],"&lt;="&amp;U$12))</f>
        <v/>
      </c>
      <c r="V22" s="2" t="str">
        <f>IF(OR($C22="",V$12=""),"",SUMIFS(Tbl_Registro_Insumo[cant_ent],Tbl_Registro_Insumo[proveedor],$C$8,Tbl_Registro_Insumo[descripcion_insumo],$C22,Tbl_Registro_Insumo[id_solicitud],Detalle_Mes!$C$9,Tbl_Registro_Insumo[Fecha_Corte],"&lt;="&amp;V$12)-SUMIFS(Tbl_Registro_Insumo[cant_dev],Tbl_Registro_Insumo[proveedor],$C$8,Tbl_Registro_Insumo[descripcion_insumo],$C22,Tbl_Registro_Insumo[id_solicitud],$C$9,Tbl_Registro_Insumo[Fecha_Corte],"&lt;="&amp;V$12))</f>
        <v/>
      </c>
      <c r="W22" s="2" t="str">
        <f>IF(OR($C22="",W$12=""),"",SUMIFS(Tbl_Registro_Insumo[cant_ent],Tbl_Registro_Insumo[proveedor],$C$8,Tbl_Registro_Insumo[descripcion_insumo],$C22,Tbl_Registro_Insumo[id_solicitud],Detalle_Mes!$C$9,Tbl_Registro_Insumo[Fecha_Corte],"&lt;="&amp;W$12)-SUMIFS(Tbl_Registro_Insumo[cant_dev],Tbl_Registro_Insumo[proveedor],$C$8,Tbl_Registro_Insumo[descripcion_insumo],$C22,Tbl_Registro_Insumo[id_solicitud],$C$9,Tbl_Registro_Insumo[Fecha_Corte],"&lt;="&amp;W$12))</f>
        <v/>
      </c>
      <c r="X22" s="2" t="str">
        <f>IF(OR($C22="",X$12=""),"",SUMIFS(Tbl_Registro_Insumo[cant_ent],Tbl_Registro_Insumo[proveedor],$C$8,Tbl_Registro_Insumo[descripcion_insumo],$C22,Tbl_Registro_Insumo[id_solicitud],Detalle_Mes!$C$9,Tbl_Registro_Insumo[Fecha_Corte],"&lt;="&amp;X$12)-SUMIFS(Tbl_Registro_Insumo[cant_dev],Tbl_Registro_Insumo[proveedor],$C$8,Tbl_Registro_Insumo[descripcion_insumo],$C22,Tbl_Registro_Insumo[id_solicitud],$C$9,Tbl_Registro_Insumo[Fecha_Corte],"&lt;="&amp;X$12))</f>
        <v/>
      </c>
      <c r="Y22" s="2" t="str">
        <f>IF(OR($C22="",Y$12=""),"",SUMIFS(Tbl_Registro_Insumo[cant_ent],Tbl_Registro_Insumo[proveedor],$C$8,Tbl_Registro_Insumo[descripcion_insumo],$C22,Tbl_Registro_Insumo[id_solicitud],Detalle_Mes!$C$9,Tbl_Registro_Insumo[Fecha_Corte],"&lt;="&amp;Y$12)-SUMIFS(Tbl_Registro_Insumo[cant_dev],Tbl_Registro_Insumo[proveedor],$C$8,Tbl_Registro_Insumo[descripcion_insumo],$C22,Tbl_Registro_Insumo[id_solicitud],$C$9,Tbl_Registro_Insumo[Fecha_Corte],"&lt;="&amp;Y$12))</f>
        <v/>
      </c>
      <c r="Z22" s="2" t="str">
        <f>IF(OR($C22="",Z$12=""),"",SUMIFS(Tbl_Registro_Insumo[cant_ent],Tbl_Registro_Insumo[proveedor],$C$8,Tbl_Registro_Insumo[descripcion_insumo],$C22,Tbl_Registro_Insumo[id_solicitud],Detalle_Mes!$C$9,Tbl_Registro_Insumo[Fecha_Corte],"&lt;="&amp;Z$12)-SUMIFS(Tbl_Registro_Insumo[cant_dev],Tbl_Registro_Insumo[proveedor],$C$8,Tbl_Registro_Insumo[descripcion_insumo],$C22,Tbl_Registro_Insumo[id_solicitud],$C$9,Tbl_Registro_Insumo[Fecha_Corte],"&lt;="&amp;Z$12))</f>
        <v/>
      </c>
      <c r="AA22" s="2" t="str">
        <f>IF(OR($C22="",AA$12=""),"",SUMIFS(Tbl_Registro_Insumo[cant_ent],Tbl_Registro_Insumo[proveedor],$C$8,Tbl_Registro_Insumo[descripcion_insumo],$C22,Tbl_Registro_Insumo[id_solicitud],Detalle_Mes!$C$9,Tbl_Registro_Insumo[Fecha_Corte],"&lt;="&amp;AA$12)-SUMIFS(Tbl_Registro_Insumo[cant_dev],Tbl_Registro_Insumo[proveedor],$C$8,Tbl_Registro_Insumo[descripcion_insumo],$C22,Tbl_Registro_Insumo[id_solicitud],$C$9,Tbl_Registro_Insumo[Fecha_Corte],"&lt;="&amp;AA$12))</f>
        <v/>
      </c>
      <c r="AB22" s="2" t="str">
        <f>IF(OR($C22="",AB$12=""),"",SUMIFS(Tbl_Registro_Insumo[cant_ent],Tbl_Registro_Insumo[proveedor],$C$8,Tbl_Registro_Insumo[descripcion_insumo],$C22,Tbl_Registro_Insumo[id_solicitud],Detalle_Mes!$C$9,Tbl_Registro_Insumo[Fecha_Corte],"&lt;="&amp;AB$12)-SUMIFS(Tbl_Registro_Insumo[cant_dev],Tbl_Registro_Insumo[proveedor],$C$8,Tbl_Registro_Insumo[descripcion_insumo],$C22,Tbl_Registro_Insumo[id_solicitud],$C$9,Tbl_Registro_Insumo[Fecha_Corte],"&lt;="&amp;AB$12))</f>
        <v/>
      </c>
      <c r="AC22" s="2" t="str">
        <f>IF(OR($C22="",AC$12=""),"",SUMIFS(Tbl_Registro_Insumo[cant_ent],Tbl_Registro_Insumo[proveedor],$C$8,Tbl_Registro_Insumo[descripcion_insumo],$C22,Tbl_Registro_Insumo[id_solicitud],Detalle_Mes!$C$9,Tbl_Registro_Insumo[Fecha_Corte],"&lt;="&amp;AC$12)-SUMIFS(Tbl_Registro_Insumo[cant_dev],Tbl_Registro_Insumo[proveedor],$C$8,Tbl_Registro_Insumo[descripcion_insumo],$C22,Tbl_Registro_Insumo[id_solicitud],$C$9,Tbl_Registro_Insumo[Fecha_Corte],"&lt;="&amp;AC$12))</f>
        <v/>
      </c>
      <c r="AD22" s="2" t="str">
        <f>IF(OR($C22="",AD$12=""),"",SUMIFS(Tbl_Registro_Insumo[cant_ent],Tbl_Registro_Insumo[proveedor],$C$8,Tbl_Registro_Insumo[descripcion_insumo],$C22,Tbl_Registro_Insumo[id_solicitud],Detalle_Mes!$C$9,Tbl_Registro_Insumo[Fecha_Corte],"&lt;="&amp;AD$12)-SUMIFS(Tbl_Registro_Insumo[cant_dev],Tbl_Registro_Insumo[proveedor],$C$8,Tbl_Registro_Insumo[descripcion_insumo],$C22,Tbl_Registro_Insumo[id_solicitud],$C$9,Tbl_Registro_Insumo[Fecha_Corte],"&lt;="&amp;AD$12))</f>
        <v/>
      </c>
      <c r="AE22" s="2" t="str">
        <f>IF(OR($C22="",AE$12=""),"",SUMIFS(Tbl_Registro_Insumo[cant_ent],Tbl_Registro_Insumo[proveedor],$C$8,Tbl_Registro_Insumo[descripcion_insumo],$C22,Tbl_Registro_Insumo[id_solicitud],Detalle_Mes!$C$9,Tbl_Registro_Insumo[Fecha_Corte],"&lt;="&amp;AE$12)-SUMIFS(Tbl_Registro_Insumo[cant_dev],Tbl_Registro_Insumo[proveedor],$C$8,Tbl_Registro_Insumo[descripcion_insumo],$C22,Tbl_Registro_Insumo[id_solicitud],$C$9,Tbl_Registro_Insumo[Fecha_Corte],"&lt;="&amp;AE$12))</f>
        <v/>
      </c>
      <c r="AF22" s="2" t="str">
        <f>IF(OR($C22="",AF$12=""),"",SUMIFS(Tbl_Registro_Insumo[cant_ent],Tbl_Registro_Insumo[proveedor],$C$8,Tbl_Registro_Insumo[descripcion_insumo],$C22,Tbl_Registro_Insumo[id_solicitud],Detalle_Mes!$C$9,Tbl_Registro_Insumo[Fecha_Corte],"&lt;="&amp;AF$12)-SUMIFS(Tbl_Registro_Insumo[cant_dev],Tbl_Registro_Insumo[proveedor],$C$8,Tbl_Registro_Insumo[descripcion_insumo],$C22,Tbl_Registro_Insumo[id_solicitud],$C$9,Tbl_Registro_Insumo[Fecha_Corte],"&lt;="&amp;AF$12))</f>
        <v/>
      </c>
      <c r="AG22" s="2" t="str">
        <f>IF(OR($C22="",AG$12=""),"",SUMIFS(Tbl_Registro_Insumo[cant_ent],Tbl_Registro_Insumo[proveedor],$C$8,Tbl_Registro_Insumo[descripcion_insumo],$C22,Tbl_Registro_Insumo[id_solicitud],Detalle_Mes!$C$9,Tbl_Registro_Insumo[Fecha_Corte],"&lt;="&amp;AG$12)-SUMIFS(Tbl_Registro_Insumo[cant_dev],Tbl_Registro_Insumo[proveedor],$C$8,Tbl_Registro_Insumo[descripcion_insumo],$C22,Tbl_Registro_Insumo[id_solicitud],$C$9,Tbl_Registro_Insumo[Fecha_Corte],"&lt;="&amp;AG$12))</f>
        <v/>
      </c>
      <c r="AH22" s="2" t="str">
        <f>IF(OR($C22="",AH$12=""),"",SUMIFS(Tbl_Registro_Insumo[cant_ent],Tbl_Registro_Insumo[proveedor],$C$8,Tbl_Registro_Insumo[descripcion_insumo],$C22,Tbl_Registro_Insumo[id_solicitud],Detalle_Mes!$C$9,Tbl_Registro_Insumo[Fecha_Corte],"&lt;="&amp;AH$12)-SUMIFS(Tbl_Registro_Insumo[cant_dev],Tbl_Registro_Insumo[proveedor],$C$8,Tbl_Registro_Insumo[descripcion_insumo],$C22,Tbl_Registro_Insumo[id_solicitud],$C$9,Tbl_Registro_Insumo[Fecha_Corte],"&lt;="&amp;AH$12))</f>
        <v/>
      </c>
      <c r="AI22" s="2" t="str">
        <f>IF(OR($C22="",AI$12=""),"",SUMIFS(Tbl_Registro_Insumo[cant_ent],Tbl_Registro_Insumo[proveedor],$C$8,Tbl_Registro_Insumo[descripcion_insumo],$C22,Tbl_Registro_Insumo[id_solicitud],Detalle_Mes!$C$9,Tbl_Registro_Insumo[Fecha_Corte],"&lt;="&amp;AI$12)-SUMIFS(Tbl_Registro_Insumo[cant_dev],Tbl_Registro_Insumo[proveedor],$C$8,Tbl_Registro_Insumo[descripcion_insumo],$C22,Tbl_Registro_Insumo[id_solicitud],$C$9,Tbl_Registro_Insumo[Fecha_Corte],"&lt;="&amp;AI$12))</f>
        <v/>
      </c>
      <c r="AJ22" s="2" t="str">
        <f>IF(OR($C22="",AJ$12=""),"",SUMIFS(Tbl_Registro_Insumo[cant_ent],Tbl_Registro_Insumo[proveedor],$C$8,Tbl_Registro_Insumo[descripcion_insumo],$C22,Tbl_Registro_Insumo[id_solicitud],Detalle_Mes!$C$9,Tbl_Registro_Insumo[Fecha_Corte],"&lt;="&amp;AJ$12)-SUMIFS(Tbl_Registro_Insumo[cant_dev],Tbl_Registro_Insumo[proveedor],$C$8,Tbl_Registro_Insumo[descripcion_insumo],$C22,Tbl_Registro_Insumo[id_solicitud],$C$9,Tbl_Registro_Insumo[Fecha_Corte],"&lt;="&amp;AJ$12))</f>
        <v/>
      </c>
      <c r="AK22" s="2" t="str">
        <f>IF(OR($C22="",AK$12=""),"",SUMIFS(Tbl_Registro_Insumo[cant_ent],Tbl_Registro_Insumo[proveedor],$C$8,Tbl_Registro_Insumo[descripcion_insumo],$C22,Tbl_Registro_Insumo[id_solicitud],Detalle_Mes!$C$9,Tbl_Registro_Insumo[Fecha_Corte],"&lt;="&amp;AK$12)-SUMIFS(Tbl_Registro_Insumo[cant_dev],Tbl_Registro_Insumo[proveedor],$C$8,Tbl_Registro_Insumo[descripcion_insumo],$C22,Tbl_Registro_Insumo[id_solicitud],$C$9,Tbl_Registro_Insumo[Fecha_Corte],"&lt;="&amp;AK$12))</f>
        <v/>
      </c>
      <c r="AL22" s="2" t="str">
        <f>IF(OR($C22="",AL$12=""),"",SUMIFS(Tbl_Registro_Insumo[cant_ent],Tbl_Registro_Insumo[proveedor],$C$8,Tbl_Registro_Insumo[descripcion_insumo],$C22,Tbl_Registro_Insumo[id_solicitud],Detalle_Mes!$C$9,Tbl_Registro_Insumo[Fecha_Corte],"&lt;="&amp;AL$12)-SUMIFS(Tbl_Registro_Insumo[cant_dev],Tbl_Registro_Insumo[proveedor],$C$8,Tbl_Registro_Insumo[descripcion_insumo],$C22,Tbl_Registro_Insumo[id_solicitud],$C$9,Tbl_Registro_Insumo[Fecha_Corte],"&lt;="&amp;AL$12))</f>
        <v/>
      </c>
      <c r="AM22" s="2" t="str">
        <f>IF(OR($C22="",AM$12=""),"",SUMIFS(Tbl_Registro_Insumo[cant_ent],Tbl_Registro_Insumo[proveedor],$C$8,Tbl_Registro_Insumo[descripcion_insumo],$C22,Tbl_Registro_Insumo[id_solicitud],Detalle_Mes!$C$9,Tbl_Registro_Insumo[Fecha_Corte],"&lt;="&amp;AM$12)-SUMIFS(Tbl_Registro_Insumo[cant_dev],Tbl_Registro_Insumo[proveedor],$C$8,Tbl_Registro_Insumo[descripcion_insumo],$C22,Tbl_Registro_Insumo[id_solicitud],$C$9,Tbl_Registro_Insumo[Fecha_Corte],"&lt;="&amp;AM$12))</f>
        <v/>
      </c>
      <c r="AN22" s="2" t="str">
        <f>IF(OR($C22="",AN$12=""),"",SUMIFS(Tbl_Registro_Insumo[cant_ent],Tbl_Registro_Insumo[proveedor],$C$8,Tbl_Registro_Insumo[descripcion_insumo],$C22,Tbl_Registro_Insumo[id_solicitud],Detalle_Mes!$C$9,Tbl_Registro_Insumo[Fecha_Corte],"&lt;="&amp;AN$12)-SUMIFS(Tbl_Registro_Insumo[cant_dev],Tbl_Registro_Insumo[proveedor],$C$8,Tbl_Registro_Insumo[descripcion_insumo],$C22,Tbl_Registro_Insumo[id_solicitud],$C$9,Tbl_Registro_Insumo[Fecha_Corte],"&lt;="&amp;AN$12))</f>
        <v/>
      </c>
      <c r="AO22" s="2" t="str">
        <f>IF(OR($C22="",AO$12=""),"",SUMIFS(Tbl_Registro_Insumo[cant_ent],Tbl_Registro_Insumo[proveedor],$C$8,Tbl_Registro_Insumo[descripcion_insumo],$C22,Tbl_Registro_Insumo[id_solicitud],Detalle_Mes!$C$9,Tbl_Registro_Insumo[Fecha_Corte],"&lt;="&amp;AO$12)-SUMIFS(Tbl_Registro_Insumo[cant_dev],Tbl_Registro_Insumo[proveedor],$C$8,Tbl_Registro_Insumo[descripcion_insumo],$C22,Tbl_Registro_Insumo[id_solicitud],$C$9,Tbl_Registro_Insumo[Fecha_Corte],"&lt;="&amp;AO$12))</f>
        <v/>
      </c>
      <c r="AP22" s="2" t="str">
        <f>IF(OR($C22="",AP$12=""),"",SUMIFS(Tbl_Registro_Insumo[cant_ent],Tbl_Registro_Insumo[proveedor],$C$8,Tbl_Registro_Insumo[descripcion_insumo],$C22,Tbl_Registro_Insumo[id_solicitud],Detalle_Mes!$C$9,Tbl_Registro_Insumo[Fecha_Corte],"&lt;="&amp;AP$12)-SUMIFS(Tbl_Registro_Insumo[cant_dev],Tbl_Registro_Insumo[proveedor],$C$8,Tbl_Registro_Insumo[descripcion_insumo],$C22,Tbl_Registro_Insumo[id_solicitud],$C$9,Tbl_Registro_Insumo[Fecha_Corte],"&lt;="&amp;AP$12))</f>
        <v/>
      </c>
      <c r="AQ22" s="2" t="str">
        <f>IF(OR($C22="",AQ$12=""),"",SUMIFS(Tbl_Registro_Insumo[cant_ent],Tbl_Registro_Insumo[proveedor],$C$8,Tbl_Registro_Insumo[descripcion_insumo],$C22,Tbl_Registro_Insumo[id_solicitud],Detalle_Mes!$C$9,Tbl_Registro_Insumo[Fecha_Corte],"&lt;="&amp;AQ$12)-SUMIFS(Tbl_Registro_Insumo[cant_dev],Tbl_Registro_Insumo[proveedor],$C$8,Tbl_Registro_Insumo[descripcion_insumo],$C22,Tbl_Registro_Insumo[id_solicitud],$C$9,Tbl_Registro_Insumo[Fecha_Corte],"&lt;="&amp;AQ$12))</f>
        <v/>
      </c>
      <c r="AR22" s="2" t="str">
        <f>IF(OR($C22="",AR$12=""),"",SUMIFS(Tbl_Registro_Insumo[cant_ent],Tbl_Registro_Insumo[proveedor],$C$8,Tbl_Registro_Insumo[descripcion_insumo],$C22,Tbl_Registro_Insumo[id_solicitud],Detalle_Mes!$C$9,Tbl_Registro_Insumo[Fecha_Corte],"&lt;="&amp;AR$12)-SUMIFS(Tbl_Registro_Insumo[cant_dev],Tbl_Registro_Insumo[proveedor],$C$8,Tbl_Registro_Insumo[descripcion_insumo],$C22,Tbl_Registro_Insumo[id_solicitud],$C$9,Tbl_Registro_Insumo[Fecha_Corte],"&lt;="&amp;AR$12))</f>
        <v/>
      </c>
      <c r="AS22" s="2" t="str">
        <f>IF(OR($C22="",AS$12=""),"",SUMIFS(Tbl_Registro_Insumo[cant_ent],Tbl_Registro_Insumo[proveedor],$C$8,Tbl_Registro_Insumo[descripcion_insumo],$C22,Tbl_Registro_Insumo[id_solicitud],Detalle_Mes!$C$9,Tbl_Registro_Insumo[Fecha_Corte],"&lt;="&amp;AS$12)-SUMIFS(Tbl_Registro_Insumo[cant_dev],Tbl_Registro_Insumo[proveedor],$C$8,Tbl_Registro_Insumo[descripcion_insumo],$C22,Tbl_Registro_Insumo[id_solicitud],$C$9,Tbl_Registro_Insumo[Fecha_Corte],"&lt;="&amp;AS$12))</f>
        <v/>
      </c>
      <c r="AT22" s="2" t="str">
        <f>IF(OR($C22="",AT$12=""),"",SUMIFS(Tbl_Registro_Insumo[cant_ent],Tbl_Registro_Insumo[proveedor],$C$8,Tbl_Registro_Insumo[descripcion_insumo],$C22,Tbl_Registro_Insumo[id_solicitud],Detalle_Mes!$C$9,Tbl_Registro_Insumo[Fecha_Corte],"&lt;="&amp;AT$12)-SUMIFS(Tbl_Registro_Insumo[cant_dev],Tbl_Registro_Insumo[proveedor],$C$8,Tbl_Registro_Insumo[descripcion_insumo],$C22,Tbl_Registro_Insumo[id_solicitud],$C$9,Tbl_Registro_Insumo[Fecha_Corte],"&lt;="&amp;AT$12))</f>
        <v/>
      </c>
      <c r="AU22" s="2" t="str">
        <f>IF(OR($C22="",AU$12=""),"",SUMIFS(Tbl_Registro_Insumo[cant_ent],Tbl_Registro_Insumo[proveedor],$C$8,Tbl_Registro_Insumo[descripcion_insumo],$C22,Tbl_Registro_Insumo[id_solicitud],Detalle_Mes!$C$9,Tbl_Registro_Insumo[Fecha_Corte],"&lt;="&amp;AU$12)-SUMIFS(Tbl_Registro_Insumo[cant_dev],Tbl_Registro_Insumo[proveedor],$C$8,Tbl_Registro_Insumo[descripcion_insumo],$C22,Tbl_Registro_Insumo[id_solicitud],$C$9,Tbl_Registro_Insumo[Fecha_Corte],"&lt;="&amp;AU$12))</f>
        <v/>
      </c>
      <c r="AV22" s="2" t="str">
        <f>IF(OR($C22="",AV$12=""),"",SUMIFS(Tbl_Registro_Insumo[cant_ent],Tbl_Registro_Insumo[proveedor],$C$8,Tbl_Registro_Insumo[descripcion_insumo],$C22,Tbl_Registro_Insumo[id_solicitud],Detalle_Mes!$C$9,Tbl_Registro_Insumo[Fecha_Corte],"&lt;="&amp;AV$12)-SUMIFS(Tbl_Registro_Insumo[cant_dev],Tbl_Registro_Insumo[proveedor],$C$8,Tbl_Registro_Insumo[descripcion_insumo],$C22,Tbl_Registro_Insumo[id_solicitud],$C$9,Tbl_Registro_Insumo[Fecha_Corte],"&lt;="&amp;AV$12))</f>
        <v/>
      </c>
      <c r="AW22" s="2" t="str">
        <f>IF(OR($C22="",AW$12=""),"",SUMIFS(Tbl_Registro_Insumo[cant_ent],Tbl_Registro_Insumo[proveedor],$C$8,Tbl_Registro_Insumo[descripcion_insumo],$C22,Tbl_Registro_Insumo[id_solicitud],Detalle_Mes!$C$9,Tbl_Registro_Insumo[Fecha_Corte],"&lt;="&amp;AW$12)-SUMIFS(Tbl_Registro_Insumo[cant_dev],Tbl_Registro_Insumo[proveedor],$C$8,Tbl_Registro_Insumo[descripcion_insumo],$C22,Tbl_Registro_Insumo[id_solicitud],$C$9,Tbl_Registro_Insumo[Fecha_Corte],"&lt;="&amp;AW$12))</f>
        <v/>
      </c>
      <c r="AX22" s="2" t="str">
        <f>IF(OR($C22="",AX$12=""),"",SUMIFS(Tbl_Registro_Insumo[cant_ent],Tbl_Registro_Insumo[proveedor],$C$8,Tbl_Registro_Insumo[descripcion_insumo],$C22,Tbl_Registro_Insumo[id_solicitud],Detalle_Mes!$C$9,Tbl_Registro_Insumo[Fecha_Corte],"&lt;="&amp;AX$12)-SUMIFS(Tbl_Registro_Insumo[cant_dev],Tbl_Registro_Insumo[proveedor],$C$8,Tbl_Registro_Insumo[descripcion_insumo],$C22,Tbl_Registro_Insumo[id_solicitud],$C$9,Tbl_Registro_Insumo[Fecha_Corte],"&lt;="&amp;AX$12))</f>
        <v/>
      </c>
      <c r="AY22" s="2" t="str">
        <f>IF(OR($C22="",AY$12=""),"",SUMIFS(Tbl_Registro_Insumo[cant_ent],Tbl_Registro_Insumo[proveedor],$C$8,Tbl_Registro_Insumo[descripcion_insumo],$C22,Tbl_Registro_Insumo[id_solicitud],Detalle_Mes!$C$9,Tbl_Registro_Insumo[Fecha_Corte],"&lt;="&amp;AY$12)-SUMIFS(Tbl_Registro_Insumo[cant_dev],Tbl_Registro_Insumo[proveedor],$C$8,Tbl_Registro_Insumo[descripcion_insumo],$C22,Tbl_Registro_Insumo[id_solicitud],$C$9,Tbl_Registro_Insumo[Fecha_Corte],"&lt;="&amp;AY$12))</f>
        <v/>
      </c>
      <c r="AZ22" s="2" t="str">
        <f>IF(OR($C22="",AZ$12=""),"",SUMIFS(Tbl_Registro_Insumo[cant_ent],Tbl_Registro_Insumo[proveedor],$C$8,Tbl_Registro_Insumo[descripcion_insumo],$C22,Tbl_Registro_Insumo[id_solicitud],Detalle_Mes!$C$9,Tbl_Registro_Insumo[Fecha_Corte],"&lt;="&amp;AZ$12)-SUMIFS(Tbl_Registro_Insumo[cant_dev],Tbl_Registro_Insumo[proveedor],$C$8,Tbl_Registro_Insumo[descripcion_insumo],$C22,Tbl_Registro_Insumo[id_solicitud],$C$9,Tbl_Registro_Insumo[Fecha_Corte],"&lt;="&amp;AZ$12))</f>
        <v/>
      </c>
      <c r="BA22" s="2" t="str">
        <f>IF(OR($C22="",BA$12=""),"",SUMIFS(Tbl_Registro_Insumo[cant_ent],Tbl_Registro_Insumo[proveedor],$C$8,Tbl_Registro_Insumo[descripcion_insumo],$C22,Tbl_Registro_Insumo[id_solicitud],Detalle_Mes!$C$9,Tbl_Registro_Insumo[Fecha_Corte],"&lt;="&amp;BA$12)-SUMIFS(Tbl_Registro_Insumo[cant_dev],Tbl_Registro_Insumo[proveedor],$C$8,Tbl_Registro_Insumo[descripcion_insumo],$C22,Tbl_Registro_Insumo[id_solicitud],$C$9,Tbl_Registro_Insumo[Fecha_Corte],"&lt;="&amp;BA$12))</f>
        <v/>
      </c>
      <c r="BB22" s="2" t="str">
        <f>IF(OR($C22="",BB$12=""),"",SUMIFS(Tbl_Registro_Insumo[cant_ent],Tbl_Registro_Insumo[proveedor],$C$8,Tbl_Registro_Insumo[descripcion_insumo],$C22,Tbl_Registro_Insumo[id_solicitud],Detalle_Mes!$C$9,Tbl_Registro_Insumo[Fecha_Corte],"&lt;="&amp;BB$12)-SUMIFS(Tbl_Registro_Insumo[cant_dev],Tbl_Registro_Insumo[proveedor],$C$8,Tbl_Registro_Insumo[descripcion_insumo],$C22,Tbl_Registro_Insumo[id_solicitud],$C$9,Tbl_Registro_Insumo[Fecha_Corte],"&lt;="&amp;BB$12))</f>
        <v/>
      </c>
      <c r="BC22" s="2" t="str">
        <f>IF(OR($C22="",BC$12=""),"",SUMIFS(Tbl_Registro_Insumo[cant_ent],Tbl_Registro_Insumo[proveedor],$C$8,Tbl_Registro_Insumo[descripcion_insumo],$C22,Tbl_Registro_Insumo[id_solicitud],Detalle_Mes!$C$9,Tbl_Registro_Insumo[Fecha_Corte],"&lt;="&amp;BC$12)-SUMIFS(Tbl_Registro_Insumo[cant_dev],Tbl_Registro_Insumo[proveedor],$C$8,Tbl_Registro_Insumo[descripcion_insumo],$C22,Tbl_Registro_Insumo[id_solicitud],$C$9,Tbl_Registro_Insumo[Fecha_Corte],"&lt;="&amp;BC$12))</f>
        <v/>
      </c>
      <c r="BD22" s="2" t="str">
        <f>IF(OR($C22="",BD$12=""),"",SUMIFS(Tbl_Registro_Insumo[cant_ent],Tbl_Registro_Insumo[proveedor],$C$8,Tbl_Registro_Insumo[descripcion_insumo],$C22,Tbl_Registro_Insumo[id_solicitud],Detalle_Mes!$C$9,Tbl_Registro_Insumo[Fecha_Corte],"&lt;="&amp;BD$12)-SUMIFS(Tbl_Registro_Insumo[cant_dev],Tbl_Registro_Insumo[proveedor],$C$8,Tbl_Registro_Insumo[descripcion_insumo],$C22,Tbl_Registro_Insumo[id_solicitud],$C$9,Tbl_Registro_Insumo[Fecha_Corte],"&lt;="&amp;BD$12))</f>
        <v/>
      </c>
      <c r="BE22" s="2" t="str">
        <f>IF(OR($C22="",BE$12=""),"",SUMIFS(Tbl_Registro_Insumo[cant_ent],Tbl_Registro_Insumo[proveedor],$C$8,Tbl_Registro_Insumo[descripcion_insumo],$C22,Tbl_Registro_Insumo[id_solicitud],Detalle_Mes!$C$9,Tbl_Registro_Insumo[Fecha_Corte],"&lt;="&amp;BE$12)-SUMIFS(Tbl_Registro_Insumo[cant_dev],Tbl_Registro_Insumo[proveedor],$C$8,Tbl_Registro_Insumo[descripcion_insumo],$C22,Tbl_Registro_Insumo[id_solicitud],$C$9,Tbl_Registro_Insumo[Fecha_Corte],"&lt;="&amp;BE$12))</f>
        <v/>
      </c>
      <c r="BF22" s="2" t="str">
        <f>IF(OR($C22="",BF$12=""),"",SUMIFS(Tbl_Registro_Insumo[cant_ent],Tbl_Registro_Insumo[proveedor],$C$8,Tbl_Registro_Insumo[descripcion_insumo],$C22,Tbl_Registro_Insumo[id_solicitud],Detalle_Mes!$C$9,Tbl_Registro_Insumo[Fecha_Corte],"&lt;="&amp;BF$12)-SUMIFS(Tbl_Registro_Insumo[cant_dev],Tbl_Registro_Insumo[proveedor],$C$8,Tbl_Registro_Insumo[descripcion_insumo],$C22,Tbl_Registro_Insumo[id_solicitud],$C$9,Tbl_Registro_Insumo[Fecha_Corte],"&lt;="&amp;BF$12))</f>
        <v/>
      </c>
      <c r="BG22" s="2" t="str">
        <f>IF(OR($C22="",BG$12=""),"",SUMIFS(Tbl_Registro_Insumo[cant_ent],Tbl_Registro_Insumo[proveedor],$C$8,Tbl_Registro_Insumo[descripcion_insumo],$C22,Tbl_Registro_Insumo[id_solicitud],Detalle_Mes!$C$9,Tbl_Registro_Insumo[Fecha_Corte],"&lt;="&amp;BG$12)-SUMIFS(Tbl_Registro_Insumo[cant_dev],Tbl_Registro_Insumo[proveedor],$C$8,Tbl_Registro_Insumo[descripcion_insumo],$C22,Tbl_Registro_Insumo[id_solicitud],$C$9,Tbl_Registro_Insumo[Fecha_Corte],"&lt;="&amp;BG$12))</f>
        <v/>
      </c>
      <c r="BH22" s="2" t="str">
        <f>IF(OR($C22="",BH$12=""),"",SUMIFS(Tbl_Registro_Insumo[cant_ent],Tbl_Registro_Insumo[proveedor],$C$8,Tbl_Registro_Insumo[descripcion_insumo],$C22,Tbl_Registro_Insumo[id_solicitud],Detalle_Mes!$C$9,Tbl_Registro_Insumo[Fecha_Corte],"&lt;="&amp;BH$12)-SUMIFS(Tbl_Registro_Insumo[cant_dev],Tbl_Registro_Insumo[proveedor],$C$8,Tbl_Registro_Insumo[descripcion_insumo],$C22,Tbl_Registro_Insumo[id_solicitud],$C$9,Tbl_Registro_Insumo[Fecha_Corte],"&lt;="&amp;BH$12))</f>
        <v/>
      </c>
      <c r="BI22" s="2" t="str">
        <f>IF(OR($C22="",BI$12=""),"",SUMIFS(Tbl_Registro_Insumo[cant_ent],Tbl_Registro_Insumo[proveedor],$C$8,Tbl_Registro_Insumo[descripcion_insumo],$C22,Tbl_Registro_Insumo[id_solicitud],Detalle_Mes!$C$9,Tbl_Registro_Insumo[Fecha_Corte],"&lt;="&amp;BI$12)-SUMIFS(Tbl_Registro_Insumo[cant_dev],Tbl_Registro_Insumo[proveedor],$C$8,Tbl_Registro_Insumo[descripcion_insumo],$C22,Tbl_Registro_Insumo[id_solicitud],$C$9,Tbl_Registro_Insumo[Fecha_Corte],"&lt;="&amp;BI$12))</f>
        <v/>
      </c>
      <c r="BJ22" s="2" t="str">
        <f>IF(OR($C22="",BJ$12=""),"",SUMIFS(Tbl_Registro_Insumo[cant_ent],Tbl_Registro_Insumo[proveedor],$C$8,Tbl_Registro_Insumo[descripcion_insumo],$C22,Tbl_Registro_Insumo[id_solicitud],Detalle_Mes!$C$9,Tbl_Registro_Insumo[Fecha_Corte],"&lt;="&amp;BJ$12)-SUMIFS(Tbl_Registro_Insumo[cant_dev],Tbl_Registro_Insumo[proveedor],$C$8,Tbl_Registro_Insumo[descripcion_insumo],$C22,Tbl_Registro_Insumo[id_solicitud],$C$9,Tbl_Registro_Insumo[Fecha_Corte],"&lt;="&amp;BJ$12))</f>
        <v/>
      </c>
      <c r="BK22" s="2" t="str">
        <f>IF(OR($C22="",BK$12=""),"",SUMIFS(Tbl_Registro_Insumo[cant_ent],Tbl_Registro_Insumo[proveedor],$C$8,Tbl_Registro_Insumo[descripcion_insumo],$C22,Tbl_Registro_Insumo[id_solicitud],Detalle_Mes!$C$9,Tbl_Registro_Insumo[Fecha_Corte],"&lt;="&amp;BK$12)-SUMIFS(Tbl_Registro_Insumo[cant_dev],Tbl_Registro_Insumo[proveedor],$C$8,Tbl_Registro_Insumo[descripcion_insumo],$C22,Tbl_Registro_Insumo[id_solicitud],$C$9,Tbl_Registro_Insumo[Fecha_Corte],"&lt;="&amp;BK$12))</f>
        <v/>
      </c>
      <c r="BL22" s="2" t="str">
        <f>IF(OR($C22="",BL$12=""),"",SUMIFS(Tbl_Registro_Insumo[cant_ent],Tbl_Registro_Insumo[proveedor],$C$8,Tbl_Registro_Insumo[descripcion_insumo],$C22,Tbl_Registro_Insumo[id_solicitud],Detalle_Mes!$C$9,Tbl_Registro_Insumo[Fecha_Corte],"&lt;="&amp;BL$12)-SUMIFS(Tbl_Registro_Insumo[cant_dev],Tbl_Registro_Insumo[proveedor],$C$8,Tbl_Registro_Insumo[descripcion_insumo],$C22,Tbl_Registro_Insumo[id_solicitud],$C$9,Tbl_Registro_Insumo[Fecha_Corte],"&lt;="&amp;BL$12))</f>
        <v/>
      </c>
      <c r="BM22" s="2" t="str">
        <f>IF(OR($C22="",BM$12=""),"",SUMIFS(Tbl_Registro_Insumo[cant_ent],Tbl_Registro_Insumo[proveedor],$C$8,Tbl_Registro_Insumo[descripcion_insumo],$C22,Tbl_Registro_Insumo[id_solicitud],Detalle_Mes!$C$9,Tbl_Registro_Insumo[Fecha_Corte],"&lt;="&amp;BM$12)-SUMIFS(Tbl_Registro_Insumo[cant_dev],Tbl_Registro_Insumo[proveedor],$C$8,Tbl_Registro_Insumo[descripcion_insumo],$C22,Tbl_Registro_Insumo[id_solicitud],$C$9,Tbl_Registro_Insumo[Fecha_Corte],"&lt;="&amp;BM$12))</f>
        <v/>
      </c>
      <c r="BN22" s="2" t="str">
        <f>IF(OR($C22="",BN$12=""),"",SUMIFS(Tbl_Registro_Insumo[cant_ent],Tbl_Registro_Insumo[proveedor],$C$8,Tbl_Registro_Insumo[descripcion_insumo],$C22,Tbl_Registro_Insumo[id_solicitud],Detalle_Mes!$C$9,Tbl_Registro_Insumo[Fecha_Corte],"&lt;="&amp;BN$12)-SUMIFS(Tbl_Registro_Insumo[cant_dev],Tbl_Registro_Insumo[proveedor],$C$8,Tbl_Registro_Insumo[descripcion_insumo],$C22,Tbl_Registro_Insumo[id_solicitud],$C$9,Tbl_Registro_Insumo[Fecha_Corte],"&lt;="&amp;BN$12))</f>
        <v/>
      </c>
      <c r="BO22" s="2" t="str">
        <f>IF(OR($C22="",BO$12=""),"",SUMIFS(Tbl_Registro_Insumo[cant_ent],Tbl_Registro_Insumo[proveedor],$C$8,Tbl_Registro_Insumo[descripcion_insumo],$C22,Tbl_Registro_Insumo[id_solicitud],Detalle_Mes!$C$9,Tbl_Registro_Insumo[Fecha_Corte],"&lt;="&amp;BO$12)-SUMIFS(Tbl_Registro_Insumo[cant_dev],Tbl_Registro_Insumo[proveedor],$C$8,Tbl_Registro_Insumo[descripcion_insumo],$C22,Tbl_Registro_Insumo[id_solicitud],$C$9,Tbl_Registro_Insumo[Fecha_Corte],"&lt;="&amp;BO$12))</f>
        <v/>
      </c>
      <c r="BP22" s="2" t="str">
        <f>IF(OR($C22="",BP$12=""),"",SUMIFS(Tbl_Registro_Insumo[cant_ent],Tbl_Registro_Insumo[proveedor],$C$8,Tbl_Registro_Insumo[descripcion_insumo],$C22,Tbl_Registro_Insumo[id_solicitud],Detalle_Mes!$C$9,Tbl_Registro_Insumo[Fecha_Corte],"&lt;="&amp;BP$12)-SUMIFS(Tbl_Registro_Insumo[cant_dev],Tbl_Registro_Insumo[proveedor],$C$8,Tbl_Registro_Insumo[descripcion_insumo],$C22,Tbl_Registro_Insumo[id_solicitud],$C$9,Tbl_Registro_Insumo[Fecha_Corte],"&lt;="&amp;BP$12))</f>
        <v/>
      </c>
      <c r="BQ22" s="2" t="str">
        <f>IF(OR($C22="",BQ$12=""),"",SUMIFS(Tbl_Registro_Insumo[cant_ent],Tbl_Registro_Insumo[proveedor],$C$8,Tbl_Registro_Insumo[descripcion_insumo],$C22,Tbl_Registro_Insumo[id_solicitud],Detalle_Mes!$C$9,Tbl_Registro_Insumo[Fecha_Corte],"&lt;="&amp;BQ$12)-SUMIFS(Tbl_Registro_Insumo[cant_dev],Tbl_Registro_Insumo[proveedor],$C$8,Tbl_Registro_Insumo[descripcion_insumo],$C22,Tbl_Registro_Insumo[id_solicitud],$C$9,Tbl_Registro_Insumo[Fecha_Corte],"&lt;="&amp;BQ$12))</f>
        <v/>
      </c>
      <c r="BR22" s="2" t="str">
        <f>IF(OR($C22="",BR$12=""),"",SUMIFS(Tbl_Registro_Insumo[cant_ent],Tbl_Registro_Insumo[proveedor],$C$8,Tbl_Registro_Insumo[descripcion_insumo],$C22,Tbl_Registro_Insumo[id_solicitud],Detalle_Mes!$C$9,Tbl_Registro_Insumo[Fecha_Corte],"&lt;="&amp;BR$12)-SUMIFS(Tbl_Registro_Insumo[cant_dev],Tbl_Registro_Insumo[proveedor],$C$8,Tbl_Registro_Insumo[descripcion_insumo],$C22,Tbl_Registro_Insumo[id_solicitud],$C$9,Tbl_Registro_Insumo[Fecha_Corte],"&lt;="&amp;BR$12))</f>
        <v/>
      </c>
      <c r="BS22" s="2" t="str">
        <f>IF(OR($C22="",BS$12=""),"",SUMIFS(Tbl_Registro_Insumo[cant_ent],Tbl_Registro_Insumo[proveedor],$C$8,Tbl_Registro_Insumo[descripcion_insumo],$C22,Tbl_Registro_Insumo[id_solicitud],Detalle_Mes!$C$9,Tbl_Registro_Insumo[Fecha_Corte],"&lt;="&amp;BS$12)-SUMIFS(Tbl_Registro_Insumo[cant_dev],Tbl_Registro_Insumo[proveedor],$C$8,Tbl_Registro_Insumo[descripcion_insumo],$C22,Tbl_Registro_Insumo[id_solicitud],$C$9,Tbl_Registro_Insumo[Fecha_Corte],"&lt;="&amp;BS$12))</f>
        <v/>
      </c>
    </row>
    <row r="23" spans="2:75" s="7" customFormat="1" ht="19.2" customHeight="1" x14ac:dyDescent="0.3">
      <c r="B23" s="2"/>
      <c r="D23" s="20" t="str">
        <f>IF(C23="","",SUMIFS(Tbl_Registro_Insumo[cant_ent],Tbl_Registro_Insumo[proveedor],Detalle_Mes!$C$8,Tbl_Registro_Insumo[id_solicitud],Detalle_Mes!$C$9,Tbl_Registro_Insumo[descripcion_insumo],Detalle_Mes!C23,Tbl_Registro_Insumo[Fecha_Corte],"&lt;"&amp;Detalle_Mes!$F$8))</f>
        <v/>
      </c>
      <c r="E23" s="20" t="str">
        <f>IF(C23="","",SUMIFS(Tbl_Registro_Insumo[cant_dev],Tbl_Registro_Insumo[proveedor],Detalle_Mes!$C$8,Tbl_Registro_Insumo[id_solicitud],Detalle_Mes!$C$9,Tbl_Registro_Insumo[descripcion_insumo],Detalle_Mes!C23,Tbl_Registro_Insumo[Fecha_Corte],"&lt;"&amp;Detalle_Mes!$F$8))</f>
        <v/>
      </c>
      <c r="F23" s="20" t="str">
        <f t="shared" si="39"/>
        <v/>
      </c>
      <c r="H23" s="41" t="str">
        <f t="shared" si="38"/>
        <v/>
      </c>
      <c r="I23" s="2" t="str">
        <f>IF(OR($C23="",I$12=""),"",SUMIFS(Tbl_Registro_Insumo[cant_ent],Tbl_Registro_Insumo[proveedor],$C$8,Tbl_Registro_Insumo[descripcion_insumo],$C23,Tbl_Registro_Insumo[id_solicitud],Detalle_Mes!$C$9,Tbl_Registro_Insumo[Fecha_Corte],"&lt;"&amp;I$12)-SUMIFS(Tbl_Registro_Insumo[cant_dev],Tbl_Registro_Insumo[proveedor],$C$8,Tbl_Registro_Insumo[descripcion_insumo],$C23,Tbl_Registro_Insumo[id_solicitud],$C$9,Tbl_Registro_Insumo[Fecha_Corte],"&lt;="&amp;I$12))</f>
        <v/>
      </c>
      <c r="J23" s="2" t="str">
        <f>IF(OR($C23="",J$12=""),"",SUMIFS(Tbl_Registro_Insumo[cant_ent],Tbl_Registro_Insumo[proveedor],$C$8,Tbl_Registro_Insumo[descripcion_insumo],$C23,Tbl_Registro_Insumo[id_solicitud],Detalle_Mes!$C$9,Tbl_Registro_Insumo[Fecha_Corte],"&lt;="&amp;J$12)-SUMIFS(Tbl_Registro_Insumo[cant_dev],Tbl_Registro_Insumo[proveedor],$C$8,Tbl_Registro_Insumo[descripcion_insumo],$C23,Tbl_Registro_Insumo[id_solicitud],$C$9,Tbl_Registro_Insumo[Fecha_Corte],"&lt;="&amp;J$12))</f>
        <v/>
      </c>
      <c r="K23" s="2" t="str">
        <f>IF(OR($C23="",K$12=""),"",SUMIFS(Tbl_Registro_Insumo[cant_ent],Tbl_Registro_Insumo[proveedor],$C$8,Tbl_Registro_Insumo[descripcion_insumo],$C23,Tbl_Registro_Insumo[id_solicitud],Detalle_Mes!$C$9,Tbl_Registro_Insumo[Fecha_Corte],"&lt;="&amp;K$12)-SUMIFS(Tbl_Registro_Insumo[cant_dev],Tbl_Registro_Insumo[proveedor],$C$8,Tbl_Registro_Insumo[descripcion_insumo],$C23,Tbl_Registro_Insumo[id_solicitud],$C$9,Tbl_Registro_Insumo[Fecha_Corte],"&lt;="&amp;K$12))</f>
        <v/>
      </c>
      <c r="L23" s="2" t="str">
        <f>IF(OR($C23="",L$12=""),"",SUMIFS(Tbl_Registro_Insumo[cant_ent],Tbl_Registro_Insumo[proveedor],$C$8,Tbl_Registro_Insumo[descripcion_insumo],$C23,Tbl_Registro_Insumo[id_solicitud],Detalle_Mes!$C$9,Tbl_Registro_Insumo[Fecha_Corte],"&lt;="&amp;L$12)-SUMIFS(Tbl_Registro_Insumo[cant_dev],Tbl_Registro_Insumo[proveedor],$C$8,Tbl_Registro_Insumo[descripcion_insumo],$C23,Tbl_Registro_Insumo[id_solicitud],$C$9,Tbl_Registro_Insumo[Fecha_Corte],"&lt;="&amp;L$12))</f>
        <v/>
      </c>
      <c r="M23" s="2" t="str">
        <f>IF(OR($C23="",M$12=""),"",SUMIFS(Tbl_Registro_Insumo[cant_ent],Tbl_Registro_Insumo[proveedor],$C$8,Tbl_Registro_Insumo[descripcion_insumo],$C23,Tbl_Registro_Insumo[id_solicitud],Detalle_Mes!$C$9,Tbl_Registro_Insumo[Fecha_Corte],"&lt;="&amp;M$12)-SUMIFS(Tbl_Registro_Insumo[cant_dev],Tbl_Registro_Insumo[proveedor],$C$8,Tbl_Registro_Insumo[descripcion_insumo],$C23,Tbl_Registro_Insumo[id_solicitud],$C$9,Tbl_Registro_Insumo[Fecha_Corte],"&lt;="&amp;M$12))</f>
        <v/>
      </c>
      <c r="N23" s="2" t="str">
        <f>IF(OR($C23="",N$12=""),"",SUMIFS(Tbl_Registro_Insumo[cant_ent],Tbl_Registro_Insumo[proveedor],$C$8,Tbl_Registro_Insumo[descripcion_insumo],$C23,Tbl_Registro_Insumo[id_solicitud],Detalle_Mes!$C$9,Tbl_Registro_Insumo[Fecha_Corte],"&lt;="&amp;N$12)-SUMIFS(Tbl_Registro_Insumo[cant_dev],Tbl_Registro_Insumo[proveedor],$C$8,Tbl_Registro_Insumo[descripcion_insumo],$C23,Tbl_Registro_Insumo[id_solicitud],$C$9,Tbl_Registro_Insumo[Fecha_Corte],"&lt;="&amp;N$12))</f>
        <v/>
      </c>
      <c r="O23" s="2" t="str">
        <f>IF(OR($C23="",O$12=""),"",SUMIFS(Tbl_Registro_Insumo[cant_ent],Tbl_Registro_Insumo[proveedor],$C$8,Tbl_Registro_Insumo[descripcion_insumo],$C23,Tbl_Registro_Insumo[id_solicitud],Detalle_Mes!$C$9,Tbl_Registro_Insumo[Fecha_Corte],"&lt;="&amp;O$12)-SUMIFS(Tbl_Registro_Insumo[cant_dev],Tbl_Registro_Insumo[proveedor],$C$8,Tbl_Registro_Insumo[descripcion_insumo],$C23,Tbl_Registro_Insumo[id_solicitud],$C$9,Tbl_Registro_Insumo[Fecha_Corte],"&lt;="&amp;O$12))</f>
        <v/>
      </c>
      <c r="P23" s="2" t="str">
        <f>IF(OR($C23="",P$12=""),"",SUMIFS(Tbl_Registro_Insumo[cant_ent],Tbl_Registro_Insumo[proveedor],$C$8,Tbl_Registro_Insumo[descripcion_insumo],$C23,Tbl_Registro_Insumo[id_solicitud],Detalle_Mes!$C$9,Tbl_Registro_Insumo[Fecha_Corte],"&lt;="&amp;P$12)-SUMIFS(Tbl_Registro_Insumo[cant_dev],Tbl_Registro_Insumo[proveedor],$C$8,Tbl_Registro_Insumo[descripcion_insumo],$C23,Tbl_Registro_Insumo[id_solicitud],$C$9,Tbl_Registro_Insumo[Fecha_Corte],"&lt;="&amp;P$12))</f>
        <v/>
      </c>
      <c r="Q23" s="2" t="str">
        <f>IF(OR($C23="",Q$12=""),"",SUMIFS(Tbl_Registro_Insumo[cant_ent],Tbl_Registro_Insumo[proveedor],$C$8,Tbl_Registro_Insumo[descripcion_insumo],$C23,Tbl_Registro_Insumo[id_solicitud],Detalle_Mes!$C$9,Tbl_Registro_Insumo[Fecha_Corte],"&lt;="&amp;Q$12)-SUMIFS(Tbl_Registro_Insumo[cant_dev],Tbl_Registro_Insumo[proveedor],$C$8,Tbl_Registro_Insumo[descripcion_insumo],$C23,Tbl_Registro_Insumo[id_solicitud],$C$9,Tbl_Registro_Insumo[Fecha_Corte],"&lt;="&amp;Q$12))</f>
        <v/>
      </c>
      <c r="R23" s="2" t="str">
        <f>IF(OR($C23="",R$12=""),"",SUMIFS(Tbl_Registro_Insumo[cant_ent],Tbl_Registro_Insumo[proveedor],$C$8,Tbl_Registro_Insumo[descripcion_insumo],$C23,Tbl_Registro_Insumo[id_solicitud],Detalle_Mes!$C$9,Tbl_Registro_Insumo[Fecha_Corte],"&lt;="&amp;R$12)-SUMIFS(Tbl_Registro_Insumo[cant_dev],Tbl_Registro_Insumo[proveedor],$C$8,Tbl_Registro_Insumo[descripcion_insumo],$C23,Tbl_Registro_Insumo[id_solicitud],$C$9,Tbl_Registro_Insumo[Fecha_Corte],"&lt;="&amp;R$12))</f>
        <v/>
      </c>
      <c r="S23" s="2" t="str">
        <f>IF(OR($C23="",S$12=""),"",SUMIFS(Tbl_Registro_Insumo[cant_ent],Tbl_Registro_Insumo[proveedor],$C$8,Tbl_Registro_Insumo[descripcion_insumo],$C23,Tbl_Registro_Insumo[id_solicitud],Detalle_Mes!$C$9,Tbl_Registro_Insumo[Fecha_Corte],"&lt;="&amp;S$12)-SUMIFS(Tbl_Registro_Insumo[cant_dev],Tbl_Registro_Insumo[proveedor],$C$8,Tbl_Registro_Insumo[descripcion_insumo],$C23,Tbl_Registro_Insumo[id_solicitud],$C$9,Tbl_Registro_Insumo[Fecha_Corte],"&lt;="&amp;S$12))</f>
        <v/>
      </c>
      <c r="T23" s="2" t="str">
        <f>IF(OR($C23="",T$12=""),"",SUMIFS(Tbl_Registro_Insumo[cant_ent],Tbl_Registro_Insumo[proveedor],$C$8,Tbl_Registro_Insumo[descripcion_insumo],$C23,Tbl_Registro_Insumo[id_solicitud],Detalle_Mes!$C$9,Tbl_Registro_Insumo[Fecha_Corte],"&lt;="&amp;T$12)-SUMIFS(Tbl_Registro_Insumo[cant_dev],Tbl_Registro_Insumo[proveedor],$C$8,Tbl_Registro_Insumo[descripcion_insumo],$C23,Tbl_Registro_Insumo[id_solicitud],$C$9,Tbl_Registro_Insumo[Fecha_Corte],"&lt;="&amp;T$12))</f>
        <v/>
      </c>
      <c r="U23" s="2" t="str">
        <f>IF(OR($C23="",U$12=""),"",SUMIFS(Tbl_Registro_Insumo[cant_ent],Tbl_Registro_Insumo[proveedor],$C$8,Tbl_Registro_Insumo[descripcion_insumo],$C23,Tbl_Registro_Insumo[id_solicitud],Detalle_Mes!$C$9,Tbl_Registro_Insumo[Fecha_Corte],"&lt;="&amp;U$12)-SUMIFS(Tbl_Registro_Insumo[cant_dev],Tbl_Registro_Insumo[proveedor],$C$8,Tbl_Registro_Insumo[descripcion_insumo],$C23,Tbl_Registro_Insumo[id_solicitud],$C$9,Tbl_Registro_Insumo[Fecha_Corte],"&lt;="&amp;U$12))</f>
        <v/>
      </c>
      <c r="V23" s="2" t="str">
        <f>IF(OR($C23="",V$12=""),"",SUMIFS(Tbl_Registro_Insumo[cant_ent],Tbl_Registro_Insumo[proveedor],$C$8,Tbl_Registro_Insumo[descripcion_insumo],$C23,Tbl_Registro_Insumo[id_solicitud],Detalle_Mes!$C$9,Tbl_Registro_Insumo[Fecha_Corte],"&lt;="&amp;V$12)-SUMIFS(Tbl_Registro_Insumo[cant_dev],Tbl_Registro_Insumo[proveedor],$C$8,Tbl_Registro_Insumo[descripcion_insumo],$C23,Tbl_Registro_Insumo[id_solicitud],$C$9,Tbl_Registro_Insumo[Fecha_Corte],"&lt;="&amp;V$12))</f>
        <v/>
      </c>
      <c r="W23" s="2" t="str">
        <f>IF(OR($C23="",W$12=""),"",SUMIFS(Tbl_Registro_Insumo[cant_ent],Tbl_Registro_Insumo[proveedor],$C$8,Tbl_Registro_Insumo[descripcion_insumo],$C23,Tbl_Registro_Insumo[id_solicitud],Detalle_Mes!$C$9,Tbl_Registro_Insumo[Fecha_Corte],"&lt;="&amp;W$12)-SUMIFS(Tbl_Registro_Insumo[cant_dev],Tbl_Registro_Insumo[proveedor],$C$8,Tbl_Registro_Insumo[descripcion_insumo],$C23,Tbl_Registro_Insumo[id_solicitud],$C$9,Tbl_Registro_Insumo[Fecha_Corte],"&lt;="&amp;W$12))</f>
        <v/>
      </c>
      <c r="X23" s="2" t="str">
        <f>IF(OR($C23="",X$12=""),"",SUMIFS(Tbl_Registro_Insumo[cant_ent],Tbl_Registro_Insumo[proveedor],$C$8,Tbl_Registro_Insumo[descripcion_insumo],$C23,Tbl_Registro_Insumo[id_solicitud],Detalle_Mes!$C$9,Tbl_Registro_Insumo[Fecha_Corte],"&lt;="&amp;X$12)-SUMIFS(Tbl_Registro_Insumo[cant_dev],Tbl_Registro_Insumo[proveedor],$C$8,Tbl_Registro_Insumo[descripcion_insumo],$C23,Tbl_Registro_Insumo[id_solicitud],$C$9,Tbl_Registro_Insumo[Fecha_Corte],"&lt;="&amp;X$12))</f>
        <v/>
      </c>
      <c r="Y23" s="2" t="str">
        <f>IF(OR($C23="",Y$12=""),"",SUMIFS(Tbl_Registro_Insumo[cant_ent],Tbl_Registro_Insumo[proveedor],$C$8,Tbl_Registro_Insumo[descripcion_insumo],$C23,Tbl_Registro_Insumo[id_solicitud],Detalle_Mes!$C$9,Tbl_Registro_Insumo[Fecha_Corte],"&lt;="&amp;Y$12)-SUMIFS(Tbl_Registro_Insumo[cant_dev],Tbl_Registro_Insumo[proveedor],$C$8,Tbl_Registro_Insumo[descripcion_insumo],$C23,Tbl_Registro_Insumo[id_solicitud],$C$9,Tbl_Registro_Insumo[Fecha_Corte],"&lt;="&amp;Y$12))</f>
        <v/>
      </c>
      <c r="Z23" s="2" t="str">
        <f>IF(OR($C23="",Z$12=""),"",SUMIFS(Tbl_Registro_Insumo[cant_ent],Tbl_Registro_Insumo[proveedor],$C$8,Tbl_Registro_Insumo[descripcion_insumo],$C23,Tbl_Registro_Insumo[id_solicitud],Detalle_Mes!$C$9,Tbl_Registro_Insumo[Fecha_Corte],"&lt;="&amp;Z$12)-SUMIFS(Tbl_Registro_Insumo[cant_dev],Tbl_Registro_Insumo[proveedor],$C$8,Tbl_Registro_Insumo[descripcion_insumo],$C23,Tbl_Registro_Insumo[id_solicitud],$C$9,Tbl_Registro_Insumo[Fecha_Corte],"&lt;="&amp;Z$12))</f>
        <v/>
      </c>
      <c r="AA23" s="2" t="str">
        <f>IF(OR($C23="",AA$12=""),"",SUMIFS(Tbl_Registro_Insumo[cant_ent],Tbl_Registro_Insumo[proveedor],$C$8,Tbl_Registro_Insumo[descripcion_insumo],$C23,Tbl_Registro_Insumo[id_solicitud],Detalle_Mes!$C$9,Tbl_Registro_Insumo[Fecha_Corte],"&lt;="&amp;AA$12)-SUMIFS(Tbl_Registro_Insumo[cant_dev],Tbl_Registro_Insumo[proveedor],$C$8,Tbl_Registro_Insumo[descripcion_insumo],$C23,Tbl_Registro_Insumo[id_solicitud],$C$9,Tbl_Registro_Insumo[Fecha_Corte],"&lt;="&amp;AA$12))</f>
        <v/>
      </c>
      <c r="AB23" s="2" t="str">
        <f>IF(OR($C23="",AB$12=""),"",SUMIFS(Tbl_Registro_Insumo[cant_ent],Tbl_Registro_Insumo[proveedor],$C$8,Tbl_Registro_Insumo[descripcion_insumo],$C23,Tbl_Registro_Insumo[id_solicitud],Detalle_Mes!$C$9,Tbl_Registro_Insumo[Fecha_Corte],"&lt;="&amp;AB$12)-SUMIFS(Tbl_Registro_Insumo[cant_dev],Tbl_Registro_Insumo[proveedor],$C$8,Tbl_Registro_Insumo[descripcion_insumo],$C23,Tbl_Registro_Insumo[id_solicitud],$C$9,Tbl_Registro_Insumo[Fecha_Corte],"&lt;="&amp;AB$12))</f>
        <v/>
      </c>
      <c r="AC23" s="2" t="str">
        <f>IF(OR($C23="",AC$12=""),"",SUMIFS(Tbl_Registro_Insumo[cant_ent],Tbl_Registro_Insumo[proveedor],$C$8,Tbl_Registro_Insumo[descripcion_insumo],$C23,Tbl_Registro_Insumo[id_solicitud],Detalle_Mes!$C$9,Tbl_Registro_Insumo[Fecha_Corte],"&lt;="&amp;AC$12)-SUMIFS(Tbl_Registro_Insumo[cant_dev],Tbl_Registro_Insumo[proveedor],$C$8,Tbl_Registro_Insumo[descripcion_insumo],$C23,Tbl_Registro_Insumo[id_solicitud],$C$9,Tbl_Registro_Insumo[Fecha_Corte],"&lt;="&amp;AC$12))</f>
        <v/>
      </c>
      <c r="AD23" s="2" t="str">
        <f>IF(OR($C23="",AD$12=""),"",SUMIFS(Tbl_Registro_Insumo[cant_ent],Tbl_Registro_Insumo[proveedor],$C$8,Tbl_Registro_Insumo[descripcion_insumo],$C23,Tbl_Registro_Insumo[id_solicitud],Detalle_Mes!$C$9,Tbl_Registro_Insumo[Fecha_Corte],"&lt;="&amp;AD$12)-SUMIFS(Tbl_Registro_Insumo[cant_dev],Tbl_Registro_Insumo[proveedor],$C$8,Tbl_Registro_Insumo[descripcion_insumo],$C23,Tbl_Registro_Insumo[id_solicitud],$C$9,Tbl_Registro_Insumo[Fecha_Corte],"&lt;="&amp;AD$12))</f>
        <v/>
      </c>
      <c r="AE23" s="2" t="str">
        <f>IF(OR($C23="",AE$12=""),"",SUMIFS(Tbl_Registro_Insumo[cant_ent],Tbl_Registro_Insumo[proveedor],$C$8,Tbl_Registro_Insumo[descripcion_insumo],$C23,Tbl_Registro_Insumo[id_solicitud],Detalle_Mes!$C$9,Tbl_Registro_Insumo[Fecha_Corte],"&lt;="&amp;AE$12)-SUMIFS(Tbl_Registro_Insumo[cant_dev],Tbl_Registro_Insumo[proveedor],$C$8,Tbl_Registro_Insumo[descripcion_insumo],$C23,Tbl_Registro_Insumo[id_solicitud],$C$9,Tbl_Registro_Insumo[Fecha_Corte],"&lt;="&amp;AE$12))</f>
        <v/>
      </c>
      <c r="AF23" s="2" t="str">
        <f>IF(OR($C23="",AF$12=""),"",SUMIFS(Tbl_Registro_Insumo[cant_ent],Tbl_Registro_Insumo[proveedor],$C$8,Tbl_Registro_Insumo[descripcion_insumo],$C23,Tbl_Registro_Insumo[id_solicitud],Detalle_Mes!$C$9,Tbl_Registro_Insumo[Fecha_Corte],"&lt;="&amp;AF$12)-SUMIFS(Tbl_Registro_Insumo[cant_dev],Tbl_Registro_Insumo[proveedor],$C$8,Tbl_Registro_Insumo[descripcion_insumo],$C23,Tbl_Registro_Insumo[id_solicitud],$C$9,Tbl_Registro_Insumo[Fecha_Corte],"&lt;="&amp;AF$12))</f>
        <v/>
      </c>
      <c r="AG23" s="2" t="str">
        <f>IF(OR($C23="",AG$12=""),"",SUMIFS(Tbl_Registro_Insumo[cant_ent],Tbl_Registro_Insumo[proveedor],$C$8,Tbl_Registro_Insumo[descripcion_insumo],$C23,Tbl_Registro_Insumo[id_solicitud],Detalle_Mes!$C$9,Tbl_Registro_Insumo[Fecha_Corte],"&lt;="&amp;AG$12)-SUMIFS(Tbl_Registro_Insumo[cant_dev],Tbl_Registro_Insumo[proveedor],$C$8,Tbl_Registro_Insumo[descripcion_insumo],$C23,Tbl_Registro_Insumo[id_solicitud],$C$9,Tbl_Registro_Insumo[Fecha_Corte],"&lt;="&amp;AG$12))</f>
        <v/>
      </c>
      <c r="AH23" s="2" t="str">
        <f>IF(OR($C23="",AH$12=""),"",SUMIFS(Tbl_Registro_Insumo[cant_ent],Tbl_Registro_Insumo[proveedor],$C$8,Tbl_Registro_Insumo[descripcion_insumo],$C23,Tbl_Registro_Insumo[id_solicitud],Detalle_Mes!$C$9,Tbl_Registro_Insumo[Fecha_Corte],"&lt;="&amp;AH$12)-SUMIFS(Tbl_Registro_Insumo[cant_dev],Tbl_Registro_Insumo[proveedor],$C$8,Tbl_Registro_Insumo[descripcion_insumo],$C23,Tbl_Registro_Insumo[id_solicitud],$C$9,Tbl_Registro_Insumo[Fecha_Corte],"&lt;="&amp;AH$12))</f>
        <v/>
      </c>
      <c r="AI23" s="2" t="str">
        <f>IF(OR($C23="",AI$12=""),"",SUMIFS(Tbl_Registro_Insumo[cant_ent],Tbl_Registro_Insumo[proveedor],$C$8,Tbl_Registro_Insumo[descripcion_insumo],$C23,Tbl_Registro_Insumo[id_solicitud],Detalle_Mes!$C$9,Tbl_Registro_Insumo[Fecha_Corte],"&lt;="&amp;AI$12)-SUMIFS(Tbl_Registro_Insumo[cant_dev],Tbl_Registro_Insumo[proveedor],$C$8,Tbl_Registro_Insumo[descripcion_insumo],$C23,Tbl_Registro_Insumo[id_solicitud],$C$9,Tbl_Registro_Insumo[Fecha_Corte],"&lt;="&amp;AI$12))</f>
        <v/>
      </c>
      <c r="AJ23" s="2" t="str">
        <f>IF(OR($C23="",AJ$12=""),"",SUMIFS(Tbl_Registro_Insumo[cant_ent],Tbl_Registro_Insumo[proveedor],$C$8,Tbl_Registro_Insumo[descripcion_insumo],$C23,Tbl_Registro_Insumo[id_solicitud],Detalle_Mes!$C$9,Tbl_Registro_Insumo[Fecha_Corte],"&lt;="&amp;AJ$12)-SUMIFS(Tbl_Registro_Insumo[cant_dev],Tbl_Registro_Insumo[proveedor],$C$8,Tbl_Registro_Insumo[descripcion_insumo],$C23,Tbl_Registro_Insumo[id_solicitud],$C$9,Tbl_Registro_Insumo[Fecha_Corte],"&lt;="&amp;AJ$12))</f>
        <v/>
      </c>
      <c r="AK23" s="2" t="str">
        <f>IF(OR($C23="",AK$12=""),"",SUMIFS(Tbl_Registro_Insumo[cant_ent],Tbl_Registro_Insumo[proveedor],$C$8,Tbl_Registro_Insumo[descripcion_insumo],$C23,Tbl_Registro_Insumo[id_solicitud],Detalle_Mes!$C$9,Tbl_Registro_Insumo[Fecha_Corte],"&lt;="&amp;AK$12)-SUMIFS(Tbl_Registro_Insumo[cant_dev],Tbl_Registro_Insumo[proveedor],$C$8,Tbl_Registro_Insumo[descripcion_insumo],$C23,Tbl_Registro_Insumo[id_solicitud],$C$9,Tbl_Registro_Insumo[Fecha_Corte],"&lt;="&amp;AK$12))</f>
        <v/>
      </c>
      <c r="AL23" s="2" t="str">
        <f>IF(OR($C23="",AL$12=""),"",SUMIFS(Tbl_Registro_Insumo[cant_ent],Tbl_Registro_Insumo[proveedor],$C$8,Tbl_Registro_Insumo[descripcion_insumo],$C23,Tbl_Registro_Insumo[id_solicitud],Detalle_Mes!$C$9,Tbl_Registro_Insumo[Fecha_Corte],"&lt;="&amp;AL$12)-SUMIFS(Tbl_Registro_Insumo[cant_dev],Tbl_Registro_Insumo[proveedor],$C$8,Tbl_Registro_Insumo[descripcion_insumo],$C23,Tbl_Registro_Insumo[id_solicitud],$C$9,Tbl_Registro_Insumo[Fecha_Corte],"&lt;="&amp;AL$12))</f>
        <v/>
      </c>
      <c r="AM23" s="2" t="str">
        <f>IF(OR($C23="",AM$12=""),"",SUMIFS(Tbl_Registro_Insumo[cant_ent],Tbl_Registro_Insumo[proveedor],$C$8,Tbl_Registro_Insumo[descripcion_insumo],$C23,Tbl_Registro_Insumo[id_solicitud],Detalle_Mes!$C$9,Tbl_Registro_Insumo[Fecha_Corte],"&lt;="&amp;AM$12)-SUMIFS(Tbl_Registro_Insumo[cant_dev],Tbl_Registro_Insumo[proveedor],$C$8,Tbl_Registro_Insumo[descripcion_insumo],$C23,Tbl_Registro_Insumo[id_solicitud],$C$9,Tbl_Registro_Insumo[Fecha_Corte],"&lt;="&amp;AM$12))</f>
        <v/>
      </c>
      <c r="AN23" s="2" t="str">
        <f>IF(OR($C23="",AN$12=""),"",SUMIFS(Tbl_Registro_Insumo[cant_ent],Tbl_Registro_Insumo[proveedor],$C$8,Tbl_Registro_Insumo[descripcion_insumo],$C23,Tbl_Registro_Insumo[id_solicitud],Detalle_Mes!$C$9,Tbl_Registro_Insumo[Fecha_Corte],"&lt;="&amp;AN$12)-SUMIFS(Tbl_Registro_Insumo[cant_dev],Tbl_Registro_Insumo[proveedor],$C$8,Tbl_Registro_Insumo[descripcion_insumo],$C23,Tbl_Registro_Insumo[id_solicitud],$C$9,Tbl_Registro_Insumo[Fecha_Corte],"&lt;="&amp;AN$12))</f>
        <v/>
      </c>
      <c r="AO23" s="2" t="str">
        <f>IF(OR($C23="",AO$12=""),"",SUMIFS(Tbl_Registro_Insumo[cant_ent],Tbl_Registro_Insumo[proveedor],$C$8,Tbl_Registro_Insumo[descripcion_insumo],$C23,Tbl_Registro_Insumo[id_solicitud],Detalle_Mes!$C$9,Tbl_Registro_Insumo[Fecha_Corte],"&lt;="&amp;AO$12)-SUMIFS(Tbl_Registro_Insumo[cant_dev],Tbl_Registro_Insumo[proveedor],$C$8,Tbl_Registro_Insumo[descripcion_insumo],$C23,Tbl_Registro_Insumo[id_solicitud],$C$9,Tbl_Registro_Insumo[Fecha_Corte],"&lt;="&amp;AO$12))</f>
        <v/>
      </c>
      <c r="AP23" s="2" t="str">
        <f>IF(OR($C23="",AP$12=""),"",SUMIFS(Tbl_Registro_Insumo[cant_ent],Tbl_Registro_Insumo[proveedor],$C$8,Tbl_Registro_Insumo[descripcion_insumo],$C23,Tbl_Registro_Insumo[id_solicitud],Detalle_Mes!$C$9,Tbl_Registro_Insumo[Fecha_Corte],"&lt;="&amp;AP$12)-SUMIFS(Tbl_Registro_Insumo[cant_dev],Tbl_Registro_Insumo[proveedor],$C$8,Tbl_Registro_Insumo[descripcion_insumo],$C23,Tbl_Registro_Insumo[id_solicitud],$C$9,Tbl_Registro_Insumo[Fecha_Corte],"&lt;="&amp;AP$12))</f>
        <v/>
      </c>
      <c r="AQ23" s="2" t="str">
        <f>IF(OR($C23="",AQ$12=""),"",SUMIFS(Tbl_Registro_Insumo[cant_ent],Tbl_Registro_Insumo[proveedor],$C$8,Tbl_Registro_Insumo[descripcion_insumo],$C23,Tbl_Registro_Insumo[id_solicitud],Detalle_Mes!$C$9,Tbl_Registro_Insumo[Fecha_Corte],"&lt;="&amp;AQ$12)-SUMIFS(Tbl_Registro_Insumo[cant_dev],Tbl_Registro_Insumo[proveedor],$C$8,Tbl_Registro_Insumo[descripcion_insumo],$C23,Tbl_Registro_Insumo[id_solicitud],$C$9,Tbl_Registro_Insumo[Fecha_Corte],"&lt;="&amp;AQ$12))</f>
        <v/>
      </c>
      <c r="AR23" s="2" t="str">
        <f>IF(OR($C23="",AR$12=""),"",SUMIFS(Tbl_Registro_Insumo[cant_ent],Tbl_Registro_Insumo[proveedor],$C$8,Tbl_Registro_Insumo[descripcion_insumo],$C23,Tbl_Registro_Insumo[id_solicitud],Detalle_Mes!$C$9,Tbl_Registro_Insumo[Fecha_Corte],"&lt;="&amp;AR$12)-SUMIFS(Tbl_Registro_Insumo[cant_dev],Tbl_Registro_Insumo[proveedor],$C$8,Tbl_Registro_Insumo[descripcion_insumo],$C23,Tbl_Registro_Insumo[id_solicitud],$C$9,Tbl_Registro_Insumo[Fecha_Corte],"&lt;="&amp;AR$12))</f>
        <v/>
      </c>
      <c r="AS23" s="2" t="str">
        <f>IF(OR($C23="",AS$12=""),"",SUMIFS(Tbl_Registro_Insumo[cant_ent],Tbl_Registro_Insumo[proveedor],$C$8,Tbl_Registro_Insumo[descripcion_insumo],$C23,Tbl_Registro_Insumo[id_solicitud],Detalle_Mes!$C$9,Tbl_Registro_Insumo[Fecha_Corte],"&lt;="&amp;AS$12)-SUMIFS(Tbl_Registro_Insumo[cant_dev],Tbl_Registro_Insumo[proveedor],$C$8,Tbl_Registro_Insumo[descripcion_insumo],$C23,Tbl_Registro_Insumo[id_solicitud],$C$9,Tbl_Registro_Insumo[Fecha_Corte],"&lt;="&amp;AS$12))</f>
        <v/>
      </c>
      <c r="AT23" s="2" t="str">
        <f>IF(OR($C23="",AT$12=""),"",SUMIFS(Tbl_Registro_Insumo[cant_ent],Tbl_Registro_Insumo[proveedor],$C$8,Tbl_Registro_Insumo[descripcion_insumo],$C23,Tbl_Registro_Insumo[id_solicitud],Detalle_Mes!$C$9,Tbl_Registro_Insumo[Fecha_Corte],"&lt;="&amp;AT$12)-SUMIFS(Tbl_Registro_Insumo[cant_dev],Tbl_Registro_Insumo[proveedor],$C$8,Tbl_Registro_Insumo[descripcion_insumo],$C23,Tbl_Registro_Insumo[id_solicitud],$C$9,Tbl_Registro_Insumo[Fecha_Corte],"&lt;="&amp;AT$12))</f>
        <v/>
      </c>
      <c r="AU23" s="2" t="str">
        <f>IF(OR($C23="",AU$12=""),"",SUMIFS(Tbl_Registro_Insumo[cant_ent],Tbl_Registro_Insumo[proveedor],$C$8,Tbl_Registro_Insumo[descripcion_insumo],$C23,Tbl_Registro_Insumo[id_solicitud],Detalle_Mes!$C$9,Tbl_Registro_Insumo[Fecha_Corte],"&lt;="&amp;AU$12)-SUMIFS(Tbl_Registro_Insumo[cant_dev],Tbl_Registro_Insumo[proveedor],$C$8,Tbl_Registro_Insumo[descripcion_insumo],$C23,Tbl_Registro_Insumo[id_solicitud],$C$9,Tbl_Registro_Insumo[Fecha_Corte],"&lt;="&amp;AU$12))</f>
        <v/>
      </c>
      <c r="AV23" s="2" t="str">
        <f>IF(OR($C23="",AV$12=""),"",SUMIFS(Tbl_Registro_Insumo[cant_ent],Tbl_Registro_Insumo[proveedor],$C$8,Tbl_Registro_Insumo[descripcion_insumo],$C23,Tbl_Registro_Insumo[id_solicitud],Detalle_Mes!$C$9,Tbl_Registro_Insumo[Fecha_Corte],"&lt;="&amp;AV$12)-SUMIFS(Tbl_Registro_Insumo[cant_dev],Tbl_Registro_Insumo[proveedor],$C$8,Tbl_Registro_Insumo[descripcion_insumo],$C23,Tbl_Registro_Insumo[id_solicitud],$C$9,Tbl_Registro_Insumo[Fecha_Corte],"&lt;="&amp;AV$12))</f>
        <v/>
      </c>
      <c r="AW23" s="2" t="str">
        <f>IF(OR($C23="",AW$12=""),"",SUMIFS(Tbl_Registro_Insumo[cant_ent],Tbl_Registro_Insumo[proveedor],$C$8,Tbl_Registro_Insumo[descripcion_insumo],$C23,Tbl_Registro_Insumo[id_solicitud],Detalle_Mes!$C$9,Tbl_Registro_Insumo[Fecha_Corte],"&lt;="&amp;AW$12)-SUMIFS(Tbl_Registro_Insumo[cant_dev],Tbl_Registro_Insumo[proveedor],$C$8,Tbl_Registro_Insumo[descripcion_insumo],$C23,Tbl_Registro_Insumo[id_solicitud],$C$9,Tbl_Registro_Insumo[Fecha_Corte],"&lt;="&amp;AW$12))</f>
        <v/>
      </c>
      <c r="AX23" s="2" t="str">
        <f>IF(OR($C23="",AX$12=""),"",SUMIFS(Tbl_Registro_Insumo[cant_ent],Tbl_Registro_Insumo[proveedor],$C$8,Tbl_Registro_Insumo[descripcion_insumo],$C23,Tbl_Registro_Insumo[id_solicitud],Detalle_Mes!$C$9,Tbl_Registro_Insumo[Fecha_Corte],"&lt;="&amp;AX$12)-SUMIFS(Tbl_Registro_Insumo[cant_dev],Tbl_Registro_Insumo[proveedor],$C$8,Tbl_Registro_Insumo[descripcion_insumo],$C23,Tbl_Registro_Insumo[id_solicitud],$C$9,Tbl_Registro_Insumo[Fecha_Corte],"&lt;="&amp;AX$12))</f>
        <v/>
      </c>
      <c r="AY23" s="2" t="str">
        <f>IF(OR($C23="",AY$12=""),"",SUMIFS(Tbl_Registro_Insumo[cant_ent],Tbl_Registro_Insumo[proveedor],$C$8,Tbl_Registro_Insumo[descripcion_insumo],$C23,Tbl_Registro_Insumo[id_solicitud],Detalle_Mes!$C$9,Tbl_Registro_Insumo[Fecha_Corte],"&lt;="&amp;AY$12)-SUMIFS(Tbl_Registro_Insumo[cant_dev],Tbl_Registro_Insumo[proveedor],$C$8,Tbl_Registro_Insumo[descripcion_insumo],$C23,Tbl_Registro_Insumo[id_solicitud],$C$9,Tbl_Registro_Insumo[Fecha_Corte],"&lt;="&amp;AY$12))</f>
        <v/>
      </c>
      <c r="AZ23" s="2" t="str">
        <f>IF(OR($C23="",AZ$12=""),"",SUMIFS(Tbl_Registro_Insumo[cant_ent],Tbl_Registro_Insumo[proveedor],$C$8,Tbl_Registro_Insumo[descripcion_insumo],$C23,Tbl_Registro_Insumo[id_solicitud],Detalle_Mes!$C$9,Tbl_Registro_Insumo[Fecha_Corte],"&lt;="&amp;AZ$12)-SUMIFS(Tbl_Registro_Insumo[cant_dev],Tbl_Registro_Insumo[proveedor],$C$8,Tbl_Registro_Insumo[descripcion_insumo],$C23,Tbl_Registro_Insumo[id_solicitud],$C$9,Tbl_Registro_Insumo[Fecha_Corte],"&lt;="&amp;AZ$12))</f>
        <v/>
      </c>
      <c r="BA23" s="2" t="str">
        <f>IF(OR($C23="",BA$12=""),"",SUMIFS(Tbl_Registro_Insumo[cant_ent],Tbl_Registro_Insumo[proveedor],$C$8,Tbl_Registro_Insumo[descripcion_insumo],$C23,Tbl_Registro_Insumo[id_solicitud],Detalle_Mes!$C$9,Tbl_Registro_Insumo[Fecha_Corte],"&lt;="&amp;BA$12)-SUMIFS(Tbl_Registro_Insumo[cant_dev],Tbl_Registro_Insumo[proveedor],$C$8,Tbl_Registro_Insumo[descripcion_insumo],$C23,Tbl_Registro_Insumo[id_solicitud],$C$9,Tbl_Registro_Insumo[Fecha_Corte],"&lt;="&amp;BA$12))</f>
        <v/>
      </c>
      <c r="BB23" s="2" t="str">
        <f>IF(OR($C23="",BB$12=""),"",SUMIFS(Tbl_Registro_Insumo[cant_ent],Tbl_Registro_Insumo[proveedor],$C$8,Tbl_Registro_Insumo[descripcion_insumo],$C23,Tbl_Registro_Insumo[id_solicitud],Detalle_Mes!$C$9,Tbl_Registro_Insumo[Fecha_Corte],"&lt;="&amp;BB$12)-SUMIFS(Tbl_Registro_Insumo[cant_dev],Tbl_Registro_Insumo[proveedor],$C$8,Tbl_Registro_Insumo[descripcion_insumo],$C23,Tbl_Registro_Insumo[id_solicitud],$C$9,Tbl_Registro_Insumo[Fecha_Corte],"&lt;="&amp;BB$12))</f>
        <v/>
      </c>
      <c r="BC23" s="2" t="str">
        <f>IF(OR($C23="",BC$12=""),"",SUMIFS(Tbl_Registro_Insumo[cant_ent],Tbl_Registro_Insumo[proveedor],$C$8,Tbl_Registro_Insumo[descripcion_insumo],$C23,Tbl_Registro_Insumo[id_solicitud],Detalle_Mes!$C$9,Tbl_Registro_Insumo[Fecha_Corte],"&lt;="&amp;BC$12)-SUMIFS(Tbl_Registro_Insumo[cant_dev],Tbl_Registro_Insumo[proveedor],$C$8,Tbl_Registro_Insumo[descripcion_insumo],$C23,Tbl_Registro_Insumo[id_solicitud],$C$9,Tbl_Registro_Insumo[Fecha_Corte],"&lt;="&amp;BC$12))</f>
        <v/>
      </c>
      <c r="BD23" s="2" t="str">
        <f>IF(OR($C23="",BD$12=""),"",SUMIFS(Tbl_Registro_Insumo[cant_ent],Tbl_Registro_Insumo[proveedor],$C$8,Tbl_Registro_Insumo[descripcion_insumo],$C23,Tbl_Registro_Insumo[id_solicitud],Detalle_Mes!$C$9,Tbl_Registro_Insumo[Fecha_Corte],"&lt;="&amp;BD$12)-SUMIFS(Tbl_Registro_Insumo[cant_dev],Tbl_Registro_Insumo[proveedor],$C$8,Tbl_Registro_Insumo[descripcion_insumo],$C23,Tbl_Registro_Insumo[id_solicitud],$C$9,Tbl_Registro_Insumo[Fecha_Corte],"&lt;="&amp;BD$12))</f>
        <v/>
      </c>
      <c r="BE23" s="2" t="str">
        <f>IF(OR($C23="",BE$12=""),"",SUMIFS(Tbl_Registro_Insumo[cant_ent],Tbl_Registro_Insumo[proveedor],$C$8,Tbl_Registro_Insumo[descripcion_insumo],$C23,Tbl_Registro_Insumo[id_solicitud],Detalle_Mes!$C$9,Tbl_Registro_Insumo[Fecha_Corte],"&lt;="&amp;BE$12)-SUMIFS(Tbl_Registro_Insumo[cant_dev],Tbl_Registro_Insumo[proveedor],$C$8,Tbl_Registro_Insumo[descripcion_insumo],$C23,Tbl_Registro_Insumo[id_solicitud],$C$9,Tbl_Registro_Insumo[Fecha_Corte],"&lt;="&amp;BE$12))</f>
        <v/>
      </c>
      <c r="BF23" s="2" t="str">
        <f>IF(OR($C23="",BF$12=""),"",SUMIFS(Tbl_Registro_Insumo[cant_ent],Tbl_Registro_Insumo[proveedor],$C$8,Tbl_Registro_Insumo[descripcion_insumo],$C23,Tbl_Registro_Insumo[id_solicitud],Detalle_Mes!$C$9,Tbl_Registro_Insumo[Fecha_Corte],"&lt;="&amp;BF$12)-SUMIFS(Tbl_Registro_Insumo[cant_dev],Tbl_Registro_Insumo[proveedor],$C$8,Tbl_Registro_Insumo[descripcion_insumo],$C23,Tbl_Registro_Insumo[id_solicitud],$C$9,Tbl_Registro_Insumo[Fecha_Corte],"&lt;="&amp;BF$12))</f>
        <v/>
      </c>
      <c r="BG23" s="2" t="str">
        <f>IF(OR($C23="",BG$12=""),"",SUMIFS(Tbl_Registro_Insumo[cant_ent],Tbl_Registro_Insumo[proveedor],$C$8,Tbl_Registro_Insumo[descripcion_insumo],$C23,Tbl_Registro_Insumo[id_solicitud],Detalle_Mes!$C$9,Tbl_Registro_Insumo[Fecha_Corte],"&lt;="&amp;BG$12)-SUMIFS(Tbl_Registro_Insumo[cant_dev],Tbl_Registro_Insumo[proveedor],$C$8,Tbl_Registro_Insumo[descripcion_insumo],$C23,Tbl_Registro_Insumo[id_solicitud],$C$9,Tbl_Registro_Insumo[Fecha_Corte],"&lt;="&amp;BG$12))</f>
        <v/>
      </c>
      <c r="BH23" s="2" t="str">
        <f>IF(OR($C23="",BH$12=""),"",SUMIFS(Tbl_Registro_Insumo[cant_ent],Tbl_Registro_Insumo[proveedor],$C$8,Tbl_Registro_Insumo[descripcion_insumo],$C23,Tbl_Registro_Insumo[id_solicitud],Detalle_Mes!$C$9,Tbl_Registro_Insumo[Fecha_Corte],"&lt;="&amp;BH$12)-SUMIFS(Tbl_Registro_Insumo[cant_dev],Tbl_Registro_Insumo[proveedor],$C$8,Tbl_Registro_Insumo[descripcion_insumo],$C23,Tbl_Registro_Insumo[id_solicitud],$C$9,Tbl_Registro_Insumo[Fecha_Corte],"&lt;="&amp;BH$12))</f>
        <v/>
      </c>
      <c r="BI23" s="2" t="str">
        <f>IF(OR($C23="",BI$12=""),"",SUMIFS(Tbl_Registro_Insumo[cant_ent],Tbl_Registro_Insumo[proveedor],$C$8,Tbl_Registro_Insumo[descripcion_insumo],$C23,Tbl_Registro_Insumo[id_solicitud],Detalle_Mes!$C$9,Tbl_Registro_Insumo[Fecha_Corte],"&lt;="&amp;BI$12)-SUMIFS(Tbl_Registro_Insumo[cant_dev],Tbl_Registro_Insumo[proveedor],$C$8,Tbl_Registro_Insumo[descripcion_insumo],$C23,Tbl_Registro_Insumo[id_solicitud],$C$9,Tbl_Registro_Insumo[Fecha_Corte],"&lt;="&amp;BI$12))</f>
        <v/>
      </c>
      <c r="BJ23" s="2" t="str">
        <f>IF(OR($C23="",BJ$12=""),"",SUMIFS(Tbl_Registro_Insumo[cant_ent],Tbl_Registro_Insumo[proveedor],$C$8,Tbl_Registro_Insumo[descripcion_insumo],$C23,Tbl_Registro_Insumo[id_solicitud],Detalle_Mes!$C$9,Tbl_Registro_Insumo[Fecha_Corte],"&lt;="&amp;BJ$12)-SUMIFS(Tbl_Registro_Insumo[cant_dev],Tbl_Registro_Insumo[proveedor],$C$8,Tbl_Registro_Insumo[descripcion_insumo],$C23,Tbl_Registro_Insumo[id_solicitud],$C$9,Tbl_Registro_Insumo[Fecha_Corte],"&lt;="&amp;BJ$12))</f>
        <v/>
      </c>
      <c r="BK23" s="2" t="str">
        <f>IF(OR($C23="",BK$12=""),"",SUMIFS(Tbl_Registro_Insumo[cant_ent],Tbl_Registro_Insumo[proveedor],$C$8,Tbl_Registro_Insumo[descripcion_insumo],$C23,Tbl_Registro_Insumo[id_solicitud],Detalle_Mes!$C$9,Tbl_Registro_Insumo[Fecha_Corte],"&lt;="&amp;BK$12)-SUMIFS(Tbl_Registro_Insumo[cant_dev],Tbl_Registro_Insumo[proveedor],$C$8,Tbl_Registro_Insumo[descripcion_insumo],$C23,Tbl_Registro_Insumo[id_solicitud],$C$9,Tbl_Registro_Insumo[Fecha_Corte],"&lt;="&amp;BK$12))</f>
        <v/>
      </c>
      <c r="BL23" s="2" t="str">
        <f>IF(OR($C23="",BL$12=""),"",SUMIFS(Tbl_Registro_Insumo[cant_ent],Tbl_Registro_Insumo[proveedor],$C$8,Tbl_Registro_Insumo[descripcion_insumo],$C23,Tbl_Registro_Insumo[id_solicitud],Detalle_Mes!$C$9,Tbl_Registro_Insumo[Fecha_Corte],"&lt;="&amp;BL$12)-SUMIFS(Tbl_Registro_Insumo[cant_dev],Tbl_Registro_Insumo[proveedor],$C$8,Tbl_Registro_Insumo[descripcion_insumo],$C23,Tbl_Registro_Insumo[id_solicitud],$C$9,Tbl_Registro_Insumo[Fecha_Corte],"&lt;="&amp;BL$12))</f>
        <v/>
      </c>
      <c r="BM23" s="2" t="str">
        <f>IF(OR($C23="",BM$12=""),"",SUMIFS(Tbl_Registro_Insumo[cant_ent],Tbl_Registro_Insumo[proveedor],$C$8,Tbl_Registro_Insumo[descripcion_insumo],$C23,Tbl_Registro_Insumo[id_solicitud],Detalle_Mes!$C$9,Tbl_Registro_Insumo[Fecha_Corte],"&lt;="&amp;BM$12)-SUMIFS(Tbl_Registro_Insumo[cant_dev],Tbl_Registro_Insumo[proveedor],$C$8,Tbl_Registro_Insumo[descripcion_insumo],$C23,Tbl_Registro_Insumo[id_solicitud],$C$9,Tbl_Registro_Insumo[Fecha_Corte],"&lt;="&amp;BM$12))</f>
        <v/>
      </c>
      <c r="BN23" s="2" t="str">
        <f>IF(OR($C23="",BN$12=""),"",SUMIFS(Tbl_Registro_Insumo[cant_ent],Tbl_Registro_Insumo[proveedor],$C$8,Tbl_Registro_Insumo[descripcion_insumo],$C23,Tbl_Registro_Insumo[id_solicitud],Detalle_Mes!$C$9,Tbl_Registro_Insumo[Fecha_Corte],"&lt;="&amp;BN$12)-SUMIFS(Tbl_Registro_Insumo[cant_dev],Tbl_Registro_Insumo[proveedor],$C$8,Tbl_Registro_Insumo[descripcion_insumo],$C23,Tbl_Registro_Insumo[id_solicitud],$C$9,Tbl_Registro_Insumo[Fecha_Corte],"&lt;="&amp;BN$12))</f>
        <v/>
      </c>
      <c r="BO23" s="2" t="str">
        <f>IF(OR($C23="",BO$12=""),"",SUMIFS(Tbl_Registro_Insumo[cant_ent],Tbl_Registro_Insumo[proveedor],$C$8,Tbl_Registro_Insumo[descripcion_insumo],$C23,Tbl_Registro_Insumo[id_solicitud],Detalle_Mes!$C$9,Tbl_Registro_Insumo[Fecha_Corte],"&lt;="&amp;BO$12)-SUMIFS(Tbl_Registro_Insumo[cant_dev],Tbl_Registro_Insumo[proveedor],$C$8,Tbl_Registro_Insumo[descripcion_insumo],$C23,Tbl_Registro_Insumo[id_solicitud],$C$9,Tbl_Registro_Insumo[Fecha_Corte],"&lt;="&amp;BO$12))</f>
        <v/>
      </c>
      <c r="BP23" s="2" t="str">
        <f>IF(OR($C23="",BP$12=""),"",SUMIFS(Tbl_Registro_Insumo[cant_ent],Tbl_Registro_Insumo[proveedor],$C$8,Tbl_Registro_Insumo[descripcion_insumo],$C23,Tbl_Registro_Insumo[id_solicitud],Detalle_Mes!$C$9,Tbl_Registro_Insumo[Fecha_Corte],"&lt;="&amp;BP$12)-SUMIFS(Tbl_Registro_Insumo[cant_dev],Tbl_Registro_Insumo[proveedor],$C$8,Tbl_Registro_Insumo[descripcion_insumo],$C23,Tbl_Registro_Insumo[id_solicitud],$C$9,Tbl_Registro_Insumo[Fecha_Corte],"&lt;="&amp;BP$12))</f>
        <v/>
      </c>
      <c r="BQ23" s="2" t="str">
        <f>IF(OR($C23="",BQ$12=""),"",SUMIFS(Tbl_Registro_Insumo[cant_ent],Tbl_Registro_Insumo[proveedor],$C$8,Tbl_Registro_Insumo[descripcion_insumo],$C23,Tbl_Registro_Insumo[id_solicitud],Detalle_Mes!$C$9,Tbl_Registro_Insumo[Fecha_Corte],"&lt;="&amp;BQ$12)-SUMIFS(Tbl_Registro_Insumo[cant_dev],Tbl_Registro_Insumo[proveedor],$C$8,Tbl_Registro_Insumo[descripcion_insumo],$C23,Tbl_Registro_Insumo[id_solicitud],$C$9,Tbl_Registro_Insumo[Fecha_Corte],"&lt;="&amp;BQ$12))</f>
        <v/>
      </c>
      <c r="BR23" s="2" t="str">
        <f>IF(OR($C23="",BR$12=""),"",SUMIFS(Tbl_Registro_Insumo[cant_ent],Tbl_Registro_Insumo[proveedor],$C$8,Tbl_Registro_Insumo[descripcion_insumo],$C23,Tbl_Registro_Insumo[id_solicitud],Detalle_Mes!$C$9,Tbl_Registro_Insumo[Fecha_Corte],"&lt;="&amp;BR$12)-SUMIFS(Tbl_Registro_Insumo[cant_dev],Tbl_Registro_Insumo[proveedor],$C$8,Tbl_Registro_Insumo[descripcion_insumo],$C23,Tbl_Registro_Insumo[id_solicitud],$C$9,Tbl_Registro_Insumo[Fecha_Corte],"&lt;="&amp;BR$12))</f>
        <v/>
      </c>
      <c r="BS23" s="2" t="str">
        <f>IF(OR($C23="",BS$12=""),"",SUMIFS(Tbl_Registro_Insumo[cant_ent],Tbl_Registro_Insumo[proveedor],$C$8,Tbl_Registro_Insumo[descripcion_insumo],$C23,Tbl_Registro_Insumo[id_solicitud],Detalle_Mes!$C$9,Tbl_Registro_Insumo[Fecha_Corte],"&lt;="&amp;BS$12)-SUMIFS(Tbl_Registro_Insumo[cant_dev],Tbl_Registro_Insumo[proveedor],$C$8,Tbl_Registro_Insumo[descripcion_insumo],$C23,Tbl_Registro_Insumo[id_solicitud],$C$9,Tbl_Registro_Insumo[Fecha_Corte],"&lt;="&amp;BS$12))</f>
        <v/>
      </c>
    </row>
    <row r="24" spans="2:75" s="7" customFormat="1" ht="19.2" customHeight="1" x14ac:dyDescent="0.3">
      <c r="B24" s="2"/>
      <c r="D24" s="20" t="str">
        <f>IF(C24="","",SUMIFS(Tbl_Registro_Insumo[cant_ent],Tbl_Registro_Insumo[proveedor],Detalle_Mes!$C$8,Tbl_Registro_Insumo[id_solicitud],Detalle_Mes!$C$9,Tbl_Registro_Insumo[descripcion_insumo],Detalle_Mes!C24,Tbl_Registro_Insumo[Fecha_Corte],"&lt;"&amp;Detalle_Mes!$F$8))</f>
        <v/>
      </c>
      <c r="E24" s="20" t="str">
        <f>IF(C24="","",SUMIFS(Tbl_Registro_Insumo[cant_dev],Tbl_Registro_Insumo[proveedor],Detalle_Mes!$C$8,Tbl_Registro_Insumo[id_solicitud],Detalle_Mes!$C$9,Tbl_Registro_Insumo[descripcion_insumo],Detalle_Mes!C24,Tbl_Registro_Insumo[Fecha_Corte],"&lt;"&amp;Detalle_Mes!$F$8))</f>
        <v/>
      </c>
      <c r="F24" s="20" t="str">
        <f t="shared" si="39"/>
        <v/>
      </c>
      <c r="H24" s="41" t="str">
        <f t="shared" si="38"/>
        <v/>
      </c>
      <c r="I24" s="2" t="str">
        <f>IF(OR($C24="",I$12=""),"",SUMIFS(Tbl_Registro_Insumo[cant_ent],Tbl_Registro_Insumo[proveedor],$C$8,Tbl_Registro_Insumo[descripcion_insumo],$C24,Tbl_Registro_Insumo[id_solicitud],Detalle_Mes!$C$9,Tbl_Registro_Insumo[Fecha_Corte],"&lt;"&amp;I$12)-SUMIFS(Tbl_Registro_Insumo[cant_dev],Tbl_Registro_Insumo[proveedor],$C$8,Tbl_Registro_Insumo[descripcion_insumo],$C24,Tbl_Registro_Insumo[id_solicitud],$C$9,Tbl_Registro_Insumo[Fecha_Corte],"&lt;="&amp;I$12))</f>
        <v/>
      </c>
      <c r="J24" s="2" t="str">
        <f>IF(OR($C24="",J$12=""),"",SUMIFS(Tbl_Registro_Insumo[cant_ent],Tbl_Registro_Insumo[proveedor],$C$8,Tbl_Registro_Insumo[descripcion_insumo],$C24,Tbl_Registro_Insumo[id_solicitud],Detalle_Mes!$C$9,Tbl_Registro_Insumo[Fecha_Corte],"&lt;="&amp;J$12)-SUMIFS(Tbl_Registro_Insumo[cant_dev],Tbl_Registro_Insumo[proveedor],$C$8,Tbl_Registro_Insumo[descripcion_insumo],$C24,Tbl_Registro_Insumo[id_solicitud],$C$9,Tbl_Registro_Insumo[Fecha_Corte],"&lt;="&amp;J$12))</f>
        <v/>
      </c>
      <c r="K24" s="2" t="str">
        <f>IF(OR($C24="",K$12=""),"",SUMIFS(Tbl_Registro_Insumo[cant_ent],Tbl_Registro_Insumo[proveedor],$C$8,Tbl_Registro_Insumo[descripcion_insumo],$C24,Tbl_Registro_Insumo[id_solicitud],Detalle_Mes!$C$9,Tbl_Registro_Insumo[Fecha_Corte],"&lt;="&amp;K$12)-SUMIFS(Tbl_Registro_Insumo[cant_dev],Tbl_Registro_Insumo[proveedor],$C$8,Tbl_Registro_Insumo[descripcion_insumo],$C24,Tbl_Registro_Insumo[id_solicitud],$C$9,Tbl_Registro_Insumo[Fecha_Corte],"&lt;="&amp;K$12))</f>
        <v/>
      </c>
      <c r="L24" s="2" t="str">
        <f>IF(OR($C24="",L$12=""),"",SUMIFS(Tbl_Registro_Insumo[cant_ent],Tbl_Registro_Insumo[proveedor],$C$8,Tbl_Registro_Insumo[descripcion_insumo],$C24,Tbl_Registro_Insumo[id_solicitud],Detalle_Mes!$C$9,Tbl_Registro_Insumo[Fecha_Corte],"&lt;="&amp;L$12)-SUMIFS(Tbl_Registro_Insumo[cant_dev],Tbl_Registro_Insumo[proveedor],$C$8,Tbl_Registro_Insumo[descripcion_insumo],$C24,Tbl_Registro_Insumo[id_solicitud],$C$9,Tbl_Registro_Insumo[Fecha_Corte],"&lt;="&amp;L$12))</f>
        <v/>
      </c>
      <c r="M24" s="2" t="str">
        <f>IF(OR($C24="",M$12=""),"",SUMIFS(Tbl_Registro_Insumo[cant_ent],Tbl_Registro_Insumo[proveedor],$C$8,Tbl_Registro_Insumo[descripcion_insumo],$C24,Tbl_Registro_Insumo[id_solicitud],Detalle_Mes!$C$9,Tbl_Registro_Insumo[Fecha_Corte],"&lt;="&amp;M$12)-SUMIFS(Tbl_Registro_Insumo[cant_dev],Tbl_Registro_Insumo[proveedor],$C$8,Tbl_Registro_Insumo[descripcion_insumo],$C24,Tbl_Registro_Insumo[id_solicitud],$C$9,Tbl_Registro_Insumo[Fecha_Corte],"&lt;="&amp;M$12))</f>
        <v/>
      </c>
      <c r="N24" s="2" t="str">
        <f>IF(OR($C24="",N$12=""),"",SUMIFS(Tbl_Registro_Insumo[cant_ent],Tbl_Registro_Insumo[proveedor],$C$8,Tbl_Registro_Insumo[descripcion_insumo],$C24,Tbl_Registro_Insumo[id_solicitud],Detalle_Mes!$C$9,Tbl_Registro_Insumo[Fecha_Corte],"&lt;="&amp;N$12)-SUMIFS(Tbl_Registro_Insumo[cant_dev],Tbl_Registro_Insumo[proveedor],$C$8,Tbl_Registro_Insumo[descripcion_insumo],$C24,Tbl_Registro_Insumo[id_solicitud],$C$9,Tbl_Registro_Insumo[Fecha_Corte],"&lt;="&amp;N$12))</f>
        <v/>
      </c>
      <c r="O24" s="2" t="str">
        <f>IF(OR($C24="",O$12=""),"",SUMIFS(Tbl_Registro_Insumo[cant_ent],Tbl_Registro_Insumo[proveedor],$C$8,Tbl_Registro_Insumo[descripcion_insumo],$C24,Tbl_Registro_Insumo[id_solicitud],Detalle_Mes!$C$9,Tbl_Registro_Insumo[Fecha_Corte],"&lt;="&amp;O$12)-SUMIFS(Tbl_Registro_Insumo[cant_dev],Tbl_Registro_Insumo[proveedor],$C$8,Tbl_Registro_Insumo[descripcion_insumo],$C24,Tbl_Registro_Insumo[id_solicitud],$C$9,Tbl_Registro_Insumo[Fecha_Corte],"&lt;="&amp;O$12))</f>
        <v/>
      </c>
      <c r="P24" s="2" t="str">
        <f>IF(OR($C24="",P$12=""),"",SUMIFS(Tbl_Registro_Insumo[cant_ent],Tbl_Registro_Insumo[proveedor],$C$8,Tbl_Registro_Insumo[descripcion_insumo],$C24,Tbl_Registro_Insumo[id_solicitud],Detalle_Mes!$C$9,Tbl_Registro_Insumo[Fecha_Corte],"&lt;="&amp;P$12)-SUMIFS(Tbl_Registro_Insumo[cant_dev],Tbl_Registro_Insumo[proveedor],$C$8,Tbl_Registro_Insumo[descripcion_insumo],$C24,Tbl_Registro_Insumo[id_solicitud],$C$9,Tbl_Registro_Insumo[Fecha_Corte],"&lt;="&amp;P$12))</f>
        <v/>
      </c>
      <c r="Q24" s="2" t="str">
        <f>IF(OR($C24="",Q$12=""),"",SUMIFS(Tbl_Registro_Insumo[cant_ent],Tbl_Registro_Insumo[proveedor],$C$8,Tbl_Registro_Insumo[descripcion_insumo],$C24,Tbl_Registro_Insumo[id_solicitud],Detalle_Mes!$C$9,Tbl_Registro_Insumo[Fecha_Corte],"&lt;="&amp;Q$12)-SUMIFS(Tbl_Registro_Insumo[cant_dev],Tbl_Registro_Insumo[proveedor],$C$8,Tbl_Registro_Insumo[descripcion_insumo],$C24,Tbl_Registro_Insumo[id_solicitud],$C$9,Tbl_Registro_Insumo[Fecha_Corte],"&lt;="&amp;Q$12))</f>
        <v/>
      </c>
      <c r="R24" s="2" t="str">
        <f>IF(OR($C24="",R$12=""),"",SUMIFS(Tbl_Registro_Insumo[cant_ent],Tbl_Registro_Insumo[proveedor],$C$8,Tbl_Registro_Insumo[descripcion_insumo],$C24,Tbl_Registro_Insumo[id_solicitud],Detalle_Mes!$C$9,Tbl_Registro_Insumo[Fecha_Corte],"&lt;="&amp;R$12)-SUMIFS(Tbl_Registro_Insumo[cant_dev],Tbl_Registro_Insumo[proveedor],$C$8,Tbl_Registro_Insumo[descripcion_insumo],$C24,Tbl_Registro_Insumo[id_solicitud],$C$9,Tbl_Registro_Insumo[Fecha_Corte],"&lt;="&amp;R$12))</f>
        <v/>
      </c>
      <c r="S24" s="2" t="str">
        <f>IF(OR($C24="",S$12=""),"",SUMIFS(Tbl_Registro_Insumo[cant_ent],Tbl_Registro_Insumo[proveedor],$C$8,Tbl_Registro_Insumo[descripcion_insumo],$C24,Tbl_Registro_Insumo[id_solicitud],Detalle_Mes!$C$9,Tbl_Registro_Insumo[Fecha_Corte],"&lt;="&amp;S$12)-SUMIFS(Tbl_Registro_Insumo[cant_dev],Tbl_Registro_Insumo[proveedor],$C$8,Tbl_Registro_Insumo[descripcion_insumo],$C24,Tbl_Registro_Insumo[id_solicitud],$C$9,Tbl_Registro_Insumo[Fecha_Corte],"&lt;="&amp;S$12))</f>
        <v/>
      </c>
      <c r="T24" s="2" t="str">
        <f>IF(OR($C24="",T$12=""),"",SUMIFS(Tbl_Registro_Insumo[cant_ent],Tbl_Registro_Insumo[proveedor],$C$8,Tbl_Registro_Insumo[descripcion_insumo],$C24,Tbl_Registro_Insumo[id_solicitud],Detalle_Mes!$C$9,Tbl_Registro_Insumo[Fecha_Corte],"&lt;="&amp;T$12)-SUMIFS(Tbl_Registro_Insumo[cant_dev],Tbl_Registro_Insumo[proveedor],$C$8,Tbl_Registro_Insumo[descripcion_insumo],$C24,Tbl_Registro_Insumo[id_solicitud],$C$9,Tbl_Registro_Insumo[Fecha_Corte],"&lt;="&amp;T$12))</f>
        <v/>
      </c>
      <c r="U24" s="2" t="str">
        <f>IF(OR($C24="",U$12=""),"",SUMIFS(Tbl_Registro_Insumo[cant_ent],Tbl_Registro_Insumo[proveedor],$C$8,Tbl_Registro_Insumo[descripcion_insumo],$C24,Tbl_Registro_Insumo[id_solicitud],Detalle_Mes!$C$9,Tbl_Registro_Insumo[Fecha_Corte],"&lt;="&amp;U$12)-SUMIFS(Tbl_Registro_Insumo[cant_dev],Tbl_Registro_Insumo[proveedor],$C$8,Tbl_Registro_Insumo[descripcion_insumo],$C24,Tbl_Registro_Insumo[id_solicitud],$C$9,Tbl_Registro_Insumo[Fecha_Corte],"&lt;="&amp;U$12))</f>
        <v/>
      </c>
      <c r="V24" s="2" t="str">
        <f>IF(OR($C24="",V$12=""),"",SUMIFS(Tbl_Registro_Insumo[cant_ent],Tbl_Registro_Insumo[proveedor],$C$8,Tbl_Registro_Insumo[descripcion_insumo],$C24,Tbl_Registro_Insumo[id_solicitud],Detalle_Mes!$C$9,Tbl_Registro_Insumo[Fecha_Corte],"&lt;="&amp;V$12)-SUMIFS(Tbl_Registro_Insumo[cant_dev],Tbl_Registro_Insumo[proveedor],$C$8,Tbl_Registro_Insumo[descripcion_insumo],$C24,Tbl_Registro_Insumo[id_solicitud],$C$9,Tbl_Registro_Insumo[Fecha_Corte],"&lt;="&amp;V$12))</f>
        <v/>
      </c>
      <c r="W24" s="2" t="str">
        <f>IF(OR($C24="",W$12=""),"",SUMIFS(Tbl_Registro_Insumo[cant_ent],Tbl_Registro_Insumo[proveedor],$C$8,Tbl_Registro_Insumo[descripcion_insumo],$C24,Tbl_Registro_Insumo[id_solicitud],Detalle_Mes!$C$9,Tbl_Registro_Insumo[Fecha_Corte],"&lt;="&amp;W$12)-SUMIFS(Tbl_Registro_Insumo[cant_dev],Tbl_Registro_Insumo[proveedor],$C$8,Tbl_Registro_Insumo[descripcion_insumo],$C24,Tbl_Registro_Insumo[id_solicitud],$C$9,Tbl_Registro_Insumo[Fecha_Corte],"&lt;="&amp;W$12))</f>
        <v/>
      </c>
      <c r="X24" s="2" t="str">
        <f>IF(OR($C24="",X$12=""),"",SUMIFS(Tbl_Registro_Insumo[cant_ent],Tbl_Registro_Insumo[proveedor],$C$8,Tbl_Registro_Insumo[descripcion_insumo],$C24,Tbl_Registro_Insumo[id_solicitud],Detalle_Mes!$C$9,Tbl_Registro_Insumo[Fecha_Corte],"&lt;="&amp;X$12)-SUMIFS(Tbl_Registro_Insumo[cant_dev],Tbl_Registro_Insumo[proveedor],$C$8,Tbl_Registro_Insumo[descripcion_insumo],$C24,Tbl_Registro_Insumo[id_solicitud],$C$9,Tbl_Registro_Insumo[Fecha_Corte],"&lt;="&amp;X$12))</f>
        <v/>
      </c>
      <c r="Y24" s="2" t="str">
        <f>IF(OR($C24="",Y$12=""),"",SUMIFS(Tbl_Registro_Insumo[cant_ent],Tbl_Registro_Insumo[proveedor],$C$8,Tbl_Registro_Insumo[descripcion_insumo],$C24,Tbl_Registro_Insumo[id_solicitud],Detalle_Mes!$C$9,Tbl_Registro_Insumo[Fecha_Corte],"&lt;="&amp;Y$12)-SUMIFS(Tbl_Registro_Insumo[cant_dev],Tbl_Registro_Insumo[proveedor],$C$8,Tbl_Registro_Insumo[descripcion_insumo],$C24,Tbl_Registro_Insumo[id_solicitud],$C$9,Tbl_Registro_Insumo[Fecha_Corte],"&lt;="&amp;Y$12))</f>
        <v/>
      </c>
      <c r="Z24" s="2" t="str">
        <f>IF(OR($C24="",Z$12=""),"",SUMIFS(Tbl_Registro_Insumo[cant_ent],Tbl_Registro_Insumo[proveedor],$C$8,Tbl_Registro_Insumo[descripcion_insumo],$C24,Tbl_Registro_Insumo[id_solicitud],Detalle_Mes!$C$9,Tbl_Registro_Insumo[Fecha_Corte],"&lt;="&amp;Z$12)-SUMIFS(Tbl_Registro_Insumo[cant_dev],Tbl_Registro_Insumo[proveedor],$C$8,Tbl_Registro_Insumo[descripcion_insumo],$C24,Tbl_Registro_Insumo[id_solicitud],$C$9,Tbl_Registro_Insumo[Fecha_Corte],"&lt;="&amp;Z$12))</f>
        <v/>
      </c>
      <c r="AA24" s="2" t="str">
        <f>IF(OR($C24="",AA$12=""),"",SUMIFS(Tbl_Registro_Insumo[cant_ent],Tbl_Registro_Insumo[proveedor],$C$8,Tbl_Registro_Insumo[descripcion_insumo],$C24,Tbl_Registro_Insumo[id_solicitud],Detalle_Mes!$C$9,Tbl_Registro_Insumo[Fecha_Corte],"&lt;="&amp;AA$12)-SUMIFS(Tbl_Registro_Insumo[cant_dev],Tbl_Registro_Insumo[proveedor],$C$8,Tbl_Registro_Insumo[descripcion_insumo],$C24,Tbl_Registro_Insumo[id_solicitud],$C$9,Tbl_Registro_Insumo[Fecha_Corte],"&lt;="&amp;AA$12))</f>
        <v/>
      </c>
      <c r="AB24" s="2" t="str">
        <f>IF(OR($C24="",AB$12=""),"",SUMIFS(Tbl_Registro_Insumo[cant_ent],Tbl_Registro_Insumo[proveedor],$C$8,Tbl_Registro_Insumo[descripcion_insumo],$C24,Tbl_Registro_Insumo[id_solicitud],Detalle_Mes!$C$9,Tbl_Registro_Insumo[Fecha_Corte],"&lt;="&amp;AB$12)-SUMIFS(Tbl_Registro_Insumo[cant_dev],Tbl_Registro_Insumo[proveedor],$C$8,Tbl_Registro_Insumo[descripcion_insumo],$C24,Tbl_Registro_Insumo[id_solicitud],$C$9,Tbl_Registro_Insumo[Fecha_Corte],"&lt;="&amp;AB$12))</f>
        <v/>
      </c>
      <c r="AC24" s="2" t="str">
        <f>IF(OR($C24="",AC$12=""),"",SUMIFS(Tbl_Registro_Insumo[cant_ent],Tbl_Registro_Insumo[proveedor],$C$8,Tbl_Registro_Insumo[descripcion_insumo],$C24,Tbl_Registro_Insumo[id_solicitud],Detalle_Mes!$C$9,Tbl_Registro_Insumo[Fecha_Corte],"&lt;="&amp;AC$12)-SUMIFS(Tbl_Registro_Insumo[cant_dev],Tbl_Registro_Insumo[proveedor],$C$8,Tbl_Registro_Insumo[descripcion_insumo],$C24,Tbl_Registro_Insumo[id_solicitud],$C$9,Tbl_Registro_Insumo[Fecha_Corte],"&lt;="&amp;AC$12))</f>
        <v/>
      </c>
      <c r="AD24" s="2" t="str">
        <f>IF(OR($C24="",AD$12=""),"",SUMIFS(Tbl_Registro_Insumo[cant_ent],Tbl_Registro_Insumo[proveedor],$C$8,Tbl_Registro_Insumo[descripcion_insumo],$C24,Tbl_Registro_Insumo[id_solicitud],Detalle_Mes!$C$9,Tbl_Registro_Insumo[Fecha_Corte],"&lt;="&amp;AD$12)-SUMIFS(Tbl_Registro_Insumo[cant_dev],Tbl_Registro_Insumo[proveedor],$C$8,Tbl_Registro_Insumo[descripcion_insumo],$C24,Tbl_Registro_Insumo[id_solicitud],$C$9,Tbl_Registro_Insumo[Fecha_Corte],"&lt;="&amp;AD$12))</f>
        <v/>
      </c>
      <c r="AE24" s="2" t="str">
        <f>IF(OR($C24="",AE$12=""),"",SUMIFS(Tbl_Registro_Insumo[cant_ent],Tbl_Registro_Insumo[proveedor],$C$8,Tbl_Registro_Insumo[descripcion_insumo],$C24,Tbl_Registro_Insumo[id_solicitud],Detalle_Mes!$C$9,Tbl_Registro_Insumo[Fecha_Corte],"&lt;="&amp;AE$12)-SUMIFS(Tbl_Registro_Insumo[cant_dev],Tbl_Registro_Insumo[proveedor],$C$8,Tbl_Registro_Insumo[descripcion_insumo],$C24,Tbl_Registro_Insumo[id_solicitud],$C$9,Tbl_Registro_Insumo[Fecha_Corte],"&lt;="&amp;AE$12))</f>
        <v/>
      </c>
      <c r="AF24" s="2" t="str">
        <f>IF(OR($C24="",AF$12=""),"",SUMIFS(Tbl_Registro_Insumo[cant_ent],Tbl_Registro_Insumo[proveedor],$C$8,Tbl_Registro_Insumo[descripcion_insumo],$C24,Tbl_Registro_Insumo[id_solicitud],Detalle_Mes!$C$9,Tbl_Registro_Insumo[Fecha_Corte],"&lt;="&amp;AF$12)-SUMIFS(Tbl_Registro_Insumo[cant_dev],Tbl_Registro_Insumo[proveedor],$C$8,Tbl_Registro_Insumo[descripcion_insumo],$C24,Tbl_Registro_Insumo[id_solicitud],$C$9,Tbl_Registro_Insumo[Fecha_Corte],"&lt;="&amp;AF$12))</f>
        <v/>
      </c>
      <c r="AG24" s="2" t="str">
        <f>IF(OR($C24="",AG$12=""),"",SUMIFS(Tbl_Registro_Insumo[cant_ent],Tbl_Registro_Insumo[proveedor],$C$8,Tbl_Registro_Insumo[descripcion_insumo],$C24,Tbl_Registro_Insumo[id_solicitud],Detalle_Mes!$C$9,Tbl_Registro_Insumo[Fecha_Corte],"&lt;="&amp;AG$12)-SUMIFS(Tbl_Registro_Insumo[cant_dev],Tbl_Registro_Insumo[proveedor],$C$8,Tbl_Registro_Insumo[descripcion_insumo],$C24,Tbl_Registro_Insumo[id_solicitud],$C$9,Tbl_Registro_Insumo[Fecha_Corte],"&lt;="&amp;AG$12))</f>
        <v/>
      </c>
      <c r="AH24" s="2" t="str">
        <f>IF(OR($C24="",AH$12=""),"",SUMIFS(Tbl_Registro_Insumo[cant_ent],Tbl_Registro_Insumo[proveedor],$C$8,Tbl_Registro_Insumo[descripcion_insumo],$C24,Tbl_Registro_Insumo[id_solicitud],Detalle_Mes!$C$9,Tbl_Registro_Insumo[Fecha_Corte],"&lt;="&amp;AH$12)-SUMIFS(Tbl_Registro_Insumo[cant_dev],Tbl_Registro_Insumo[proveedor],$C$8,Tbl_Registro_Insumo[descripcion_insumo],$C24,Tbl_Registro_Insumo[id_solicitud],$C$9,Tbl_Registro_Insumo[Fecha_Corte],"&lt;="&amp;AH$12))</f>
        <v/>
      </c>
      <c r="AI24" s="2" t="str">
        <f>IF(OR($C24="",AI$12=""),"",SUMIFS(Tbl_Registro_Insumo[cant_ent],Tbl_Registro_Insumo[proveedor],$C$8,Tbl_Registro_Insumo[descripcion_insumo],$C24,Tbl_Registro_Insumo[id_solicitud],Detalle_Mes!$C$9,Tbl_Registro_Insumo[Fecha_Corte],"&lt;="&amp;AI$12)-SUMIFS(Tbl_Registro_Insumo[cant_dev],Tbl_Registro_Insumo[proveedor],$C$8,Tbl_Registro_Insumo[descripcion_insumo],$C24,Tbl_Registro_Insumo[id_solicitud],$C$9,Tbl_Registro_Insumo[Fecha_Corte],"&lt;="&amp;AI$12))</f>
        <v/>
      </c>
      <c r="AJ24" s="2" t="str">
        <f>IF(OR($C24="",AJ$12=""),"",SUMIFS(Tbl_Registro_Insumo[cant_ent],Tbl_Registro_Insumo[proveedor],$C$8,Tbl_Registro_Insumo[descripcion_insumo],$C24,Tbl_Registro_Insumo[id_solicitud],Detalle_Mes!$C$9,Tbl_Registro_Insumo[Fecha_Corte],"&lt;="&amp;AJ$12)-SUMIFS(Tbl_Registro_Insumo[cant_dev],Tbl_Registro_Insumo[proveedor],$C$8,Tbl_Registro_Insumo[descripcion_insumo],$C24,Tbl_Registro_Insumo[id_solicitud],$C$9,Tbl_Registro_Insumo[Fecha_Corte],"&lt;="&amp;AJ$12))</f>
        <v/>
      </c>
      <c r="AK24" s="2" t="str">
        <f>IF(OR($C24="",AK$12=""),"",SUMIFS(Tbl_Registro_Insumo[cant_ent],Tbl_Registro_Insumo[proveedor],$C$8,Tbl_Registro_Insumo[descripcion_insumo],$C24,Tbl_Registro_Insumo[id_solicitud],Detalle_Mes!$C$9,Tbl_Registro_Insumo[Fecha_Corte],"&lt;="&amp;AK$12)-SUMIFS(Tbl_Registro_Insumo[cant_dev],Tbl_Registro_Insumo[proveedor],$C$8,Tbl_Registro_Insumo[descripcion_insumo],$C24,Tbl_Registro_Insumo[id_solicitud],$C$9,Tbl_Registro_Insumo[Fecha_Corte],"&lt;="&amp;AK$12))</f>
        <v/>
      </c>
      <c r="AL24" s="2" t="str">
        <f>IF(OR($C24="",AL$12=""),"",SUMIFS(Tbl_Registro_Insumo[cant_ent],Tbl_Registro_Insumo[proveedor],$C$8,Tbl_Registro_Insumo[descripcion_insumo],$C24,Tbl_Registro_Insumo[id_solicitud],Detalle_Mes!$C$9,Tbl_Registro_Insumo[Fecha_Corte],"&lt;="&amp;AL$12)-SUMIFS(Tbl_Registro_Insumo[cant_dev],Tbl_Registro_Insumo[proveedor],$C$8,Tbl_Registro_Insumo[descripcion_insumo],$C24,Tbl_Registro_Insumo[id_solicitud],$C$9,Tbl_Registro_Insumo[Fecha_Corte],"&lt;="&amp;AL$12))</f>
        <v/>
      </c>
      <c r="AM24" s="2" t="str">
        <f>IF(OR($C24="",AM$12=""),"",SUMIFS(Tbl_Registro_Insumo[cant_ent],Tbl_Registro_Insumo[proveedor],$C$8,Tbl_Registro_Insumo[descripcion_insumo],$C24,Tbl_Registro_Insumo[id_solicitud],Detalle_Mes!$C$9,Tbl_Registro_Insumo[Fecha_Corte],"&lt;="&amp;AM$12)-SUMIFS(Tbl_Registro_Insumo[cant_dev],Tbl_Registro_Insumo[proveedor],$C$8,Tbl_Registro_Insumo[descripcion_insumo],$C24,Tbl_Registro_Insumo[id_solicitud],$C$9,Tbl_Registro_Insumo[Fecha_Corte],"&lt;="&amp;AM$12))</f>
        <v/>
      </c>
      <c r="AN24" s="2" t="str">
        <f>IF(OR($C24="",AN$12=""),"",SUMIFS(Tbl_Registro_Insumo[cant_ent],Tbl_Registro_Insumo[proveedor],$C$8,Tbl_Registro_Insumo[descripcion_insumo],$C24,Tbl_Registro_Insumo[id_solicitud],Detalle_Mes!$C$9,Tbl_Registro_Insumo[Fecha_Corte],"&lt;="&amp;AN$12)-SUMIFS(Tbl_Registro_Insumo[cant_dev],Tbl_Registro_Insumo[proveedor],$C$8,Tbl_Registro_Insumo[descripcion_insumo],$C24,Tbl_Registro_Insumo[id_solicitud],$C$9,Tbl_Registro_Insumo[Fecha_Corte],"&lt;="&amp;AN$12))</f>
        <v/>
      </c>
      <c r="AO24" s="2" t="str">
        <f>IF(OR($C24="",AO$12=""),"",SUMIFS(Tbl_Registro_Insumo[cant_ent],Tbl_Registro_Insumo[proveedor],$C$8,Tbl_Registro_Insumo[descripcion_insumo],$C24,Tbl_Registro_Insumo[id_solicitud],Detalle_Mes!$C$9,Tbl_Registro_Insumo[Fecha_Corte],"&lt;="&amp;AO$12)-SUMIFS(Tbl_Registro_Insumo[cant_dev],Tbl_Registro_Insumo[proveedor],$C$8,Tbl_Registro_Insumo[descripcion_insumo],$C24,Tbl_Registro_Insumo[id_solicitud],$C$9,Tbl_Registro_Insumo[Fecha_Corte],"&lt;="&amp;AO$12))</f>
        <v/>
      </c>
      <c r="AP24" s="2" t="str">
        <f>IF(OR($C24="",AP$12=""),"",SUMIFS(Tbl_Registro_Insumo[cant_ent],Tbl_Registro_Insumo[proveedor],$C$8,Tbl_Registro_Insumo[descripcion_insumo],$C24,Tbl_Registro_Insumo[id_solicitud],Detalle_Mes!$C$9,Tbl_Registro_Insumo[Fecha_Corte],"&lt;="&amp;AP$12)-SUMIFS(Tbl_Registro_Insumo[cant_dev],Tbl_Registro_Insumo[proveedor],$C$8,Tbl_Registro_Insumo[descripcion_insumo],$C24,Tbl_Registro_Insumo[id_solicitud],$C$9,Tbl_Registro_Insumo[Fecha_Corte],"&lt;="&amp;AP$12))</f>
        <v/>
      </c>
      <c r="AQ24" s="2" t="str">
        <f>IF(OR($C24="",AQ$12=""),"",SUMIFS(Tbl_Registro_Insumo[cant_ent],Tbl_Registro_Insumo[proveedor],$C$8,Tbl_Registro_Insumo[descripcion_insumo],$C24,Tbl_Registro_Insumo[id_solicitud],Detalle_Mes!$C$9,Tbl_Registro_Insumo[Fecha_Corte],"&lt;="&amp;AQ$12)-SUMIFS(Tbl_Registro_Insumo[cant_dev],Tbl_Registro_Insumo[proveedor],$C$8,Tbl_Registro_Insumo[descripcion_insumo],$C24,Tbl_Registro_Insumo[id_solicitud],$C$9,Tbl_Registro_Insumo[Fecha_Corte],"&lt;="&amp;AQ$12))</f>
        <v/>
      </c>
      <c r="AR24" s="2" t="str">
        <f>IF(OR($C24="",AR$12=""),"",SUMIFS(Tbl_Registro_Insumo[cant_ent],Tbl_Registro_Insumo[proveedor],$C$8,Tbl_Registro_Insumo[descripcion_insumo],$C24,Tbl_Registro_Insumo[id_solicitud],Detalle_Mes!$C$9,Tbl_Registro_Insumo[Fecha_Corte],"&lt;="&amp;AR$12)-SUMIFS(Tbl_Registro_Insumo[cant_dev],Tbl_Registro_Insumo[proveedor],$C$8,Tbl_Registro_Insumo[descripcion_insumo],$C24,Tbl_Registro_Insumo[id_solicitud],$C$9,Tbl_Registro_Insumo[Fecha_Corte],"&lt;="&amp;AR$12))</f>
        <v/>
      </c>
      <c r="AS24" s="2" t="str">
        <f>IF(OR($C24="",AS$12=""),"",SUMIFS(Tbl_Registro_Insumo[cant_ent],Tbl_Registro_Insumo[proveedor],$C$8,Tbl_Registro_Insumo[descripcion_insumo],$C24,Tbl_Registro_Insumo[id_solicitud],Detalle_Mes!$C$9,Tbl_Registro_Insumo[Fecha_Corte],"&lt;="&amp;AS$12)-SUMIFS(Tbl_Registro_Insumo[cant_dev],Tbl_Registro_Insumo[proveedor],$C$8,Tbl_Registro_Insumo[descripcion_insumo],$C24,Tbl_Registro_Insumo[id_solicitud],$C$9,Tbl_Registro_Insumo[Fecha_Corte],"&lt;="&amp;AS$12))</f>
        <v/>
      </c>
      <c r="AT24" s="2" t="str">
        <f>IF(OR($C24="",AT$12=""),"",SUMIFS(Tbl_Registro_Insumo[cant_ent],Tbl_Registro_Insumo[proveedor],$C$8,Tbl_Registro_Insumo[descripcion_insumo],$C24,Tbl_Registro_Insumo[id_solicitud],Detalle_Mes!$C$9,Tbl_Registro_Insumo[Fecha_Corte],"&lt;="&amp;AT$12)-SUMIFS(Tbl_Registro_Insumo[cant_dev],Tbl_Registro_Insumo[proveedor],$C$8,Tbl_Registro_Insumo[descripcion_insumo],$C24,Tbl_Registro_Insumo[id_solicitud],$C$9,Tbl_Registro_Insumo[Fecha_Corte],"&lt;="&amp;AT$12))</f>
        <v/>
      </c>
      <c r="AU24" s="2" t="str">
        <f>IF(OR($C24="",AU$12=""),"",SUMIFS(Tbl_Registro_Insumo[cant_ent],Tbl_Registro_Insumo[proveedor],$C$8,Tbl_Registro_Insumo[descripcion_insumo],$C24,Tbl_Registro_Insumo[id_solicitud],Detalle_Mes!$C$9,Tbl_Registro_Insumo[Fecha_Corte],"&lt;="&amp;AU$12)-SUMIFS(Tbl_Registro_Insumo[cant_dev],Tbl_Registro_Insumo[proveedor],$C$8,Tbl_Registro_Insumo[descripcion_insumo],$C24,Tbl_Registro_Insumo[id_solicitud],$C$9,Tbl_Registro_Insumo[Fecha_Corte],"&lt;="&amp;AU$12))</f>
        <v/>
      </c>
      <c r="AV24" s="2" t="str">
        <f>IF(OR($C24="",AV$12=""),"",SUMIFS(Tbl_Registro_Insumo[cant_ent],Tbl_Registro_Insumo[proveedor],$C$8,Tbl_Registro_Insumo[descripcion_insumo],$C24,Tbl_Registro_Insumo[id_solicitud],Detalle_Mes!$C$9,Tbl_Registro_Insumo[Fecha_Corte],"&lt;="&amp;AV$12)-SUMIFS(Tbl_Registro_Insumo[cant_dev],Tbl_Registro_Insumo[proveedor],$C$8,Tbl_Registro_Insumo[descripcion_insumo],$C24,Tbl_Registro_Insumo[id_solicitud],$C$9,Tbl_Registro_Insumo[Fecha_Corte],"&lt;="&amp;AV$12))</f>
        <v/>
      </c>
      <c r="AW24" s="2" t="str">
        <f>IF(OR($C24="",AW$12=""),"",SUMIFS(Tbl_Registro_Insumo[cant_ent],Tbl_Registro_Insumo[proveedor],$C$8,Tbl_Registro_Insumo[descripcion_insumo],$C24,Tbl_Registro_Insumo[id_solicitud],Detalle_Mes!$C$9,Tbl_Registro_Insumo[Fecha_Corte],"&lt;="&amp;AW$12)-SUMIFS(Tbl_Registro_Insumo[cant_dev],Tbl_Registro_Insumo[proveedor],$C$8,Tbl_Registro_Insumo[descripcion_insumo],$C24,Tbl_Registro_Insumo[id_solicitud],$C$9,Tbl_Registro_Insumo[Fecha_Corte],"&lt;="&amp;AW$12))</f>
        <v/>
      </c>
      <c r="AX24" s="2" t="str">
        <f>IF(OR($C24="",AX$12=""),"",SUMIFS(Tbl_Registro_Insumo[cant_ent],Tbl_Registro_Insumo[proveedor],$C$8,Tbl_Registro_Insumo[descripcion_insumo],$C24,Tbl_Registro_Insumo[id_solicitud],Detalle_Mes!$C$9,Tbl_Registro_Insumo[Fecha_Corte],"&lt;="&amp;AX$12)-SUMIFS(Tbl_Registro_Insumo[cant_dev],Tbl_Registro_Insumo[proveedor],$C$8,Tbl_Registro_Insumo[descripcion_insumo],$C24,Tbl_Registro_Insumo[id_solicitud],$C$9,Tbl_Registro_Insumo[Fecha_Corte],"&lt;="&amp;AX$12))</f>
        <v/>
      </c>
      <c r="AY24" s="2" t="str">
        <f>IF(OR($C24="",AY$12=""),"",SUMIFS(Tbl_Registro_Insumo[cant_ent],Tbl_Registro_Insumo[proveedor],$C$8,Tbl_Registro_Insumo[descripcion_insumo],$C24,Tbl_Registro_Insumo[id_solicitud],Detalle_Mes!$C$9,Tbl_Registro_Insumo[Fecha_Corte],"&lt;="&amp;AY$12)-SUMIFS(Tbl_Registro_Insumo[cant_dev],Tbl_Registro_Insumo[proveedor],$C$8,Tbl_Registro_Insumo[descripcion_insumo],$C24,Tbl_Registro_Insumo[id_solicitud],$C$9,Tbl_Registro_Insumo[Fecha_Corte],"&lt;="&amp;AY$12))</f>
        <v/>
      </c>
      <c r="AZ24" s="2" t="str">
        <f>IF(OR($C24="",AZ$12=""),"",SUMIFS(Tbl_Registro_Insumo[cant_ent],Tbl_Registro_Insumo[proveedor],$C$8,Tbl_Registro_Insumo[descripcion_insumo],$C24,Tbl_Registro_Insumo[id_solicitud],Detalle_Mes!$C$9,Tbl_Registro_Insumo[Fecha_Corte],"&lt;="&amp;AZ$12)-SUMIFS(Tbl_Registro_Insumo[cant_dev],Tbl_Registro_Insumo[proveedor],$C$8,Tbl_Registro_Insumo[descripcion_insumo],$C24,Tbl_Registro_Insumo[id_solicitud],$C$9,Tbl_Registro_Insumo[Fecha_Corte],"&lt;="&amp;AZ$12))</f>
        <v/>
      </c>
      <c r="BA24" s="2" t="str">
        <f>IF(OR($C24="",BA$12=""),"",SUMIFS(Tbl_Registro_Insumo[cant_ent],Tbl_Registro_Insumo[proveedor],$C$8,Tbl_Registro_Insumo[descripcion_insumo],$C24,Tbl_Registro_Insumo[id_solicitud],Detalle_Mes!$C$9,Tbl_Registro_Insumo[Fecha_Corte],"&lt;="&amp;BA$12)-SUMIFS(Tbl_Registro_Insumo[cant_dev],Tbl_Registro_Insumo[proveedor],$C$8,Tbl_Registro_Insumo[descripcion_insumo],$C24,Tbl_Registro_Insumo[id_solicitud],$C$9,Tbl_Registro_Insumo[Fecha_Corte],"&lt;="&amp;BA$12))</f>
        <v/>
      </c>
      <c r="BB24" s="2" t="str">
        <f>IF(OR($C24="",BB$12=""),"",SUMIFS(Tbl_Registro_Insumo[cant_ent],Tbl_Registro_Insumo[proveedor],$C$8,Tbl_Registro_Insumo[descripcion_insumo],$C24,Tbl_Registro_Insumo[id_solicitud],Detalle_Mes!$C$9,Tbl_Registro_Insumo[Fecha_Corte],"&lt;="&amp;BB$12)-SUMIFS(Tbl_Registro_Insumo[cant_dev],Tbl_Registro_Insumo[proveedor],$C$8,Tbl_Registro_Insumo[descripcion_insumo],$C24,Tbl_Registro_Insumo[id_solicitud],$C$9,Tbl_Registro_Insumo[Fecha_Corte],"&lt;="&amp;BB$12))</f>
        <v/>
      </c>
      <c r="BC24" s="2" t="str">
        <f>IF(OR($C24="",BC$12=""),"",SUMIFS(Tbl_Registro_Insumo[cant_ent],Tbl_Registro_Insumo[proveedor],$C$8,Tbl_Registro_Insumo[descripcion_insumo],$C24,Tbl_Registro_Insumo[id_solicitud],Detalle_Mes!$C$9,Tbl_Registro_Insumo[Fecha_Corte],"&lt;="&amp;BC$12)-SUMIFS(Tbl_Registro_Insumo[cant_dev],Tbl_Registro_Insumo[proveedor],$C$8,Tbl_Registro_Insumo[descripcion_insumo],$C24,Tbl_Registro_Insumo[id_solicitud],$C$9,Tbl_Registro_Insumo[Fecha_Corte],"&lt;="&amp;BC$12))</f>
        <v/>
      </c>
      <c r="BD24" s="2" t="str">
        <f>IF(OR($C24="",BD$12=""),"",SUMIFS(Tbl_Registro_Insumo[cant_ent],Tbl_Registro_Insumo[proveedor],$C$8,Tbl_Registro_Insumo[descripcion_insumo],$C24,Tbl_Registro_Insumo[id_solicitud],Detalle_Mes!$C$9,Tbl_Registro_Insumo[Fecha_Corte],"&lt;="&amp;BD$12)-SUMIFS(Tbl_Registro_Insumo[cant_dev],Tbl_Registro_Insumo[proveedor],$C$8,Tbl_Registro_Insumo[descripcion_insumo],$C24,Tbl_Registro_Insumo[id_solicitud],$C$9,Tbl_Registro_Insumo[Fecha_Corte],"&lt;="&amp;BD$12))</f>
        <v/>
      </c>
      <c r="BE24" s="2" t="str">
        <f>IF(OR($C24="",BE$12=""),"",SUMIFS(Tbl_Registro_Insumo[cant_ent],Tbl_Registro_Insumo[proveedor],$C$8,Tbl_Registro_Insumo[descripcion_insumo],$C24,Tbl_Registro_Insumo[id_solicitud],Detalle_Mes!$C$9,Tbl_Registro_Insumo[Fecha_Corte],"&lt;="&amp;BE$12)-SUMIFS(Tbl_Registro_Insumo[cant_dev],Tbl_Registro_Insumo[proveedor],$C$8,Tbl_Registro_Insumo[descripcion_insumo],$C24,Tbl_Registro_Insumo[id_solicitud],$C$9,Tbl_Registro_Insumo[Fecha_Corte],"&lt;="&amp;BE$12))</f>
        <v/>
      </c>
      <c r="BF24" s="2" t="str">
        <f>IF(OR($C24="",BF$12=""),"",SUMIFS(Tbl_Registro_Insumo[cant_ent],Tbl_Registro_Insumo[proveedor],$C$8,Tbl_Registro_Insumo[descripcion_insumo],$C24,Tbl_Registro_Insumo[id_solicitud],Detalle_Mes!$C$9,Tbl_Registro_Insumo[Fecha_Corte],"&lt;="&amp;BF$12)-SUMIFS(Tbl_Registro_Insumo[cant_dev],Tbl_Registro_Insumo[proveedor],$C$8,Tbl_Registro_Insumo[descripcion_insumo],$C24,Tbl_Registro_Insumo[id_solicitud],$C$9,Tbl_Registro_Insumo[Fecha_Corte],"&lt;="&amp;BF$12))</f>
        <v/>
      </c>
      <c r="BG24" s="2" t="str">
        <f>IF(OR($C24="",BG$12=""),"",SUMIFS(Tbl_Registro_Insumo[cant_ent],Tbl_Registro_Insumo[proveedor],$C$8,Tbl_Registro_Insumo[descripcion_insumo],$C24,Tbl_Registro_Insumo[id_solicitud],Detalle_Mes!$C$9,Tbl_Registro_Insumo[Fecha_Corte],"&lt;="&amp;BG$12)-SUMIFS(Tbl_Registro_Insumo[cant_dev],Tbl_Registro_Insumo[proveedor],$C$8,Tbl_Registro_Insumo[descripcion_insumo],$C24,Tbl_Registro_Insumo[id_solicitud],$C$9,Tbl_Registro_Insumo[Fecha_Corte],"&lt;="&amp;BG$12))</f>
        <v/>
      </c>
      <c r="BH24" s="2" t="str">
        <f>IF(OR($C24="",BH$12=""),"",SUMIFS(Tbl_Registro_Insumo[cant_ent],Tbl_Registro_Insumo[proveedor],$C$8,Tbl_Registro_Insumo[descripcion_insumo],$C24,Tbl_Registro_Insumo[id_solicitud],Detalle_Mes!$C$9,Tbl_Registro_Insumo[Fecha_Corte],"&lt;="&amp;BH$12)-SUMIFS(Tbl_Registro_Insumo[cant_dev],Tbl_Registro_Insumo[proveedor],$C$8,Tbl_Registro_Insumo[descripcion_insumo],$C24,Tbl_Registro_Insumo[id_solicitud],$C$9,Tbl_Registro_Insumo[Fecha_Corte],"&lt;="&amp;BH$12))</f>
        <v/>
      </c>
      <c r="BI24" s="2" t="str">
        <f>IF(OR($C24="",BI$12=""),"",SUMIFS(Tbl_Registro_Insumo[cant_ent],Tbl_Registro_Insumo[proveedor],$C$8,Tbl_Registro_Insumo[descripcion_insumo],$C24,Tbl_Registro_Insumo[id_solicitud],Detalle_Mes!$C$9,Tbl_Registro_Insumo[Fecha_Corte],"&lt;="&amp;BI$12)-SUMIFS(Tbl_Registro_Insumo[cant_dev],Tbl_Registro_Insumo[proveedor],$C$8,Tbl_Registro_Insumo[descripcion_insumo],$C24,Tbl_Registro_Insumo[id_solicitud],$C$9,Tbl_Registro_Insumo[Fecha_Corte],"&lt;="&amp;BI$12))</f>
        <v/>
      </c>
      <c r="BJ24" s="2" t="str">
        <f>IF(OR($C24="",BJ$12=""),"",SUMIFS(Tbl_Registro_Insumo[cant_ent],Tbl_Registro_Insumo[proveedor],$C$8,Tbl_Registro_Insumo[descripcion_insumo],$C24,Tbl_Registro_Insumo[id_solicitud],Detalle_Mes!$C$9,Tbl_Registro_Insumo[Fecha_Corte],"&lt;="&amp;BJ$12)-SUMIFS(Tbl_Registro_Insumo[cant_dev],Tbl_Registro_Insumo[proveedor],$C$8,Tbl_Registro_Insumo[descripcion_insumo],$C24,Tbl_Registro_Insumo[id_solicitud],$C$9,Tbl_Registro_Insumo[Fecha_Corte],"&lt;="&amp;BJ$12))</f>
        <v/>
      </c>
      <c r="BK24" s="2" t="str">
        <f>IF(OR($C24="",BK$12=""),"",SUMIFS(Tbl_Registro_Insumo[cant_ent],Tbl_Registro_Insumo[proveedor],$C$8,Tbl_Registro_Insumo[descripcion_insumo],$C24,Tbl_Registro_Insumo[id_solicitud],Detalle_Mes!$C$9,Tbl_Registro_Insumo[Fecha_Corte],"&lt;="&amp;BK$12)-SUMIFS(Tbl_Registro_Insumo[cant_dev],Tbl_Registro_Insumo[proveedor],$C$8,Tbl_Registro_Insumo[descripcion_insumo],$C24,Tbl_Registro_Insumo[id_solicitud],$C$9,Tbl_Registro_Insumo[Fecha_Corte],"&lt;="&amp;BK$12))</f>
        <v/>
      </c>
      <c r="BL24" s="2" t="str">
        <f>IF(OR($C24="",BL$12=""),"",SUMIFS(Tbl_Registro_Insumo[cant_ent],Tbl_Registro_Insumo[proveedor],$C$8,Tbl_Registro_Insumo[descripcion_insumo],$C24,Tbl_Registro_Insumo[id_solicitud],Detalle_Mes!$C$9,Tbl_Registro_Insumo[Fecha_Corte],"&lt;="&amp;BL$12)-SUMIFS(Tbl_Registro_Insumo[cant_dev],Tbl_Registro_Insumo[proveedor],$C$8,Tbl_Registro_Insumo[descripcion_insumo],$C24,Tbl_Registro_Insumo[id_solicitud],$C$9,Tbl_Registro_Insumo[Fecha_Corte],"&lt;="&amp;BL$12))</f>
        <v/>
      </c>
      <c r="BM24" s="2" t="str">
        <f>IF(OR($C24="",BM$12=""),"",SUMIFS(Tbl_Registro_Insumo[cant_ent],Tbl_Registro_Insumo[proveedor],$C$8,Tbl_Registro_Insumo[descripcion_insumo],$C24,Tbl_Registro_Insumo[id_solicitud],Detalle_Mes!$C$9,Tbl_Registro_Insumo[Fecha_Corte],"&lt;="&amp;BM$12)-SUMIFS(Tbl_Registro_Insumo[cant_dev],Tbl_Registro_Insumo[proveedor],$C$8,Tbl_Registro_Insumo[descripcion_insumo],$C24,Tbl_Registro_Insumo[id_solicitud],$C$9,Tbl_Registro_Insumo[Fecha_Corte],"&lt;="&amp;BM$12))</f>
        <v/>
      </c>
      <c r="BN24" s="2" t="str">
        <f>IF(OR($C24="",BN$12=""),"",SUMIFS(Tbl_Registro_Insumo[cant_ent],Tbl_Registro_Insumo[proveedor],$C$8,Tbl_Registro_Insumo[descripcion_insumo],$C24,Tbl_Registro_Insumo[id_solicitud],Detalle_Mes!$C$9,Tbl_Registro_Insumo[Fecha_Corte],"&lt;="&amp;BN$12)-SUMIFS(Tbl_Registro_Insumo[cant_dev],Tbl_Registro_Insumo[proveedor],$C$8,Tbl_Registro_Insumo[descripcion_insumo],$C24,Tbl_Registro_Insumo[id_solicitud],$C$9,Tbl_Registro_Insumo[Fecha_Corte],"&lt;="&amp;BN$12))</f>
        <v/>
      </c>
      <c r="BO24" s="2" t="str">
        <f>IF(OR($C24="",BO$12=""),"",SUMIFS(Tbl_Registro_Insumo[cant_ent],Tbl_Registro_Insumo[proveedor],$C$8,Tbl_Registro_Insumo[descripcion_insumo],$C24,Tbl_Registro_Insumo[id_solicitud],Detalle_Mes!$C$9,Tbl_Registro_Insumo[Fecha_Corte],"&lt;="&amp;BO$12)-SUMIFS(Tbl_Registro_Insumo[cant_dev],Tbl_Registro_Insumo[proveedor],$C$8,Tbl_Registro_Insumo[descripcion_insumo],$C24,Tbl_Registro_Insumo[id_solicitud],$C$9,Tbl_Registro_Insumo[Fecha_Corte],"&lt;="&amp;BO$12))</f>
        <v/>
      </c>
      <c r="BP24" s="2" t="str">
        <f>IF(OR($C24="",BP$12=""),"",SUMIFS(Tbl_Registro_Insumo[cant_ent],Tbl_Registro_Insumo[proveedor],$C$8,Tbl_Registro_Insumo[descripcion_insumo],$C24,Tbl_Registro_Insumo[id_solicitud],Detalle_Mes!$C$9,Tbl_Registro_Insumo[Fecha_Corte],"&lt;="&amp;BP$12)-SUMIFS(Tbl_Registro_Insumo[cant_dev],Tbl_Registro_Insumo[proveedor],$C$8,Tbl_Registro_Insumo[descripcion_insumo],$C24,Tbl_Registro_Insumo[id_solicitud],$C$9,Tbl_Registro_Insumo[Fecha_Corte],"&lt;="&amp;BP$12))</f>
        <v/>
      </c>
      <c r="BQ24" s="2" t="str">
        <f>IF(OR($C24="",BQ$12=""),"",SUMIFS(Tbl_Registro_Insumo[cant_ent],Tbl_Registro_Insumo[proveedor],$C$8,Tbl_Registro_Insumo[descripcion_insumo],$C24,Tbl_Registro_Insumo[id_solicitud],Detalle_Mes!$C$9,Tbl_Registro_Insumo[Fecha_Corte],"&lt;="&amp;BQ$12)-SUMIFS(Tbl_Registro_Insumo[cant_dev],Tbl_Registro_Insumo[proveedor],$C$8,Tbl_Registro_Insumo[descripcion_insumo],$C24,Tbl_Registro_Insumo[id_solicitud],$C$9,Tbl_Registro_Insumo[Fecha_Corte],"&lt;="&amp;BQ$12))</f>
        <v/>
      </c>
      <c r="BR24" s="2" t="str">
        <f>IF(OR($C24="",BR$12=""),"",SUMIFS(Tbl_Registro_Insumo[cant_ent],Tbl_Registro_Insumo[proveedor],$C$8,Tbl_Registro_Insumo[descripcion_insumo],$C24,Tbl_Registro_Insumo[id_solicitud],Detalle_Mes!$C$9,Tbl_Registro_Insumo[Fecha_Corte],"&lt;="&amp;BR$12)-SUMIFS(Tbl_Registro_Insumo[cant_dev],Tbl_Registro_Insumo[proveedor],$C$8,Tbl_Registro_Insumo[descripcion_insumo],$C24,Tbl_Registro_Insumo[id_solicitud],$C$9,Tbl_Registro_Insumo[Fecha_Corte],"&lt;="&amp;BR$12))</f>
        <v/>
      </c>
      <c r="BS24" s="2" t="str">
        <f>IF(OR($C24="",BS$12=""),"",SUMIFS(Tbl_Registro_Insumo[cant_ent],Tbl_Registro_Insumo[proveedor],$C$8,Tbl_Registro_Insumo[descripcion_insumo],$C24,Tbl_Registro_Insumo[id_solicitud],Detalle_Mes!$C$9,Tbl_Registro_Insumo[Fecha_Corte],"&lt;="&amp;BS$12)-SUMIFS(Tbl_Registro_Insumo[cant_dev],Tbl_Registro_Insumo[proveedor],$C$8,Tbl_Registro_Insumo[descripcion_insumo],$C24,Tbl_Registro_Insumo[id_solicitud],$C$9,Tbl_Registro_Insumo[Fecha_Corte],"&lt;="&amp;BS$12))</f>
        <v/>
      </c>
    </row>
    <row r="25" spans="2:75" s="7" customFormat="1" ht="19.2" customHeight="1" x14ac:dyDescent="0.3">
      <c r="B25" s="2"/>
      <c r="D25" s="20" t="str">
        <f>IF(C25="","",SUMIFS(Tbl_Registro_Insumo[cant_ent],Tbl_Registro_Insumo[proveedor],Detalle_Mes!$C$8,Tbl_Registro_Insumo[id_solicitud],Detalle_Mes!$C$9,Tbl_Registro_Insumo[descripcion_insumo],Detalle_Mes!C25,Tbl_Registro_Insumo[Fecha_Corte],"&lt;"&amp;Detalle_Mes!$F$8))</f>
        <v/>
      </c>
      <c r="E25" s="20" t="str">
        <f>IF(C25="","",SUMIFS(Tbl_Registro_Insumo[cant_dev],Tbl_Registro_Insumo[proveedor],Detalle_Mes!$C$8,Tbl_Registro_Insumo[id_solicitud],Detalle_Mes!$C$9,Tbl_Registro_Insumo[descripcion_insumo],Detalle_Mes!C25,Tbl_Registro_Insumo[Fecha_Corte],"&lt;"&amp;Detalle_Mes!$F$8))</f>
        <v/>
      </c>
      <c r="F25" s="20" t="str">
        <f t="shared" si="39"/>
        <v/>
      </c>
      <c r="H25" s="41" t="str">
        <f t="shared" si="38"/>
        <v/>
      </c>
      <c r="I25" s="2" t="str">
        <f>IF(OR($C25="",I$12=""),"",SUMIFS(Tbl_Registro_Insumo[cant_ent],Tbl_Registro_Insumo[proveedor],$C$8,Tbl_Registro_Insumo[descripcion_insumo],$C25,Tbl_Registro_Insumo[id_solicitud],Detalle_Mes!$C$9,Tbl_Registro_Insumo[Fecha_Corte],"&lt;"&amp;I$12)-SUMIFS(Tbl_Registro_Insumo[cant_dev],Tbl_Registro_Insumo[proveedor],$C$8,Tbl_Registro_Insumo[descripcion_insumo],$C25,Tbl_Registro_Insumo[id_solicitud],$C$9,Tbl_Registro_Insumo[Fecha_Corte],"&lt;="&amp;I$12))</f>
        <v/>
      </c>
      <c r="J25" s="2" t="str">
        <f>IF(OR($C25="",J$12=""),"",SUMIFS(Tbl_Registro_Insumo[cant_ent],Tbl_Registro_Insumo[proveedor],$C$8,Tbl_Registro_Insumo[descripcion_insumo],$C25,Tbl_Registro_Insumo[id_solicitud],Detalle_Mes!$C$9,Tbl_Registro_Insumo[Fecha_Corte],"&lt;="&amp;J$12)-SUMIFS(Tbl_Registro_Insumo[cant_dev],Tbl_Registro_Insumo[proveedor],$C$8,Tbl_Registro_Insumo[descripcion_insumo],$C25,Tbl_Registro_Insumo[id_solicitud],$C$9,Tbl_Registro_Insumo[Fecha_Corte],"&lt;="&amp;J$12))</f>
        <v/>
      </c>
      <c r="K25" s="2" t="str">
        <f>IF(OR($C25="",K$12=""),"",SUMIFS(Tbl_Registro_Insumo[cant_ent],Tbl_Registro_Insumo[proveedor],$C$8,Tbl_Registro_Insumo[descripcion_insumo],$C25,Tbl_Registro_Insumo[id_solicitud],Detalle_Mes!$C$9,Tbl_Registro_Insumo[Fecha_Corte],"&lt;="&amp;K$12)-SUMIFS(Tbl_Registro_Insumo[cant_dev],Tbl_Registro_Insumo[proveedor],$C$8,Tbl_Registro_Insumo[descripcion_insumo],$C25,Tbl_Registro_Insumo[id_solicitud],$C$9,Tbl_Registro_Insumo[Fecha_Corte],"&lt;="&amp;K$12))</f>
        <v/>
      </c>
      <c r="L25" s="2" t="str">
        <f>IF(OR($C25="",L$12=""),"",SUMIFS(Tbl_Registro_Insumo[cant_ent],Tbl_Registro_Insumo[proveedor],$C$8,Tbl_Registro_Insumo[descripcion_insumo],$C25,Tbl_Registro_Insumo[id_solicitud],Detalle_Mes!$C$9,Tbl_Registro_Insumo[Fecha_Corte],"&lt;="&amp;L$12)-SUMIFS(Tbl_Registro_Insumo[cant_dev],Tbl_Registro_Insumo[proveedor],$C$8,Tbl_Registro_Insumo[descripcion_insumo],$C25,Tbl_Registro_Insumo[id_solicitud],$C$9,Tbl_Registro_Insumo[Fecha_Corte],"&lt;="&amp;L$12))</f>
        <v/>
      </c>
      <c r="M25" s="2" t="str">
        <f>IF(OR($C25="",M$12=""),"",SUMIFS(Tbl_Registro_Insumo[cant_ent],Tbl_Registro_Insumo[proveedor],$C$8,Tbl_Registro_Insumo[descripcion_insumo],$C25,Tbl_Registro_Insumo[id_solicitud],Detalle_Mes!$C$9,Tbl_Registro_Insumo[Fecha_Corte],"&lt;="&amp;M$12)-SUMIFS(Tbl_Registro_Insumo[cant_dev],Tbl_Registro_Insumo[proveedor],$C$8,Tbl_Registro_Insumo[descripcion_insumo],$C25,Tbl_Registro_Insumo[id_solicitud],$C$9,Tbl_Registro_Insumo[Fecha_Corte],"&lt;="&amp;M$12))</f>
        <v/>
      </c>
      <c r="N25" s="2" t="str">
        <f>IF(OR($C25="",N$12=""),"",SUMIFS(Tbl_Registro_Insumo[cant_ent],Tbl_Registro_Insumo[proveedor],$C$8,Tbl_Registro_Insumo[descripcion_insumo],$C25,Tbl_Registro_Insumo[id_solicitud],Detalle_Mes!$C$9,Tbl_Registro_Insumo[Fecha_Corte],"&lt;="&amp;N$12)-SUMIFS(Tbl_Registro_Insumo[cant_dev],Tbl_Registro_Insumo[proveedor],$C$8,Tbl_Registro_Insumo[descripcion_insumo],$C25,Tbl_Registro_Insumo[id_solicitud],$C$9,Tbl_Registro_Insumo[Fecha_Corte],"&lt;="&amp;N$12))</f>
        <v/>
      </c>
      <c r="O25" s="2" t="str">
        <f>IF(OR($C25="",O$12=""),"",SUMIFS(Tbl_Registro_Insumo[cant_ent],Tbl_Registro_Insumo[proveedor],$C$8,Tbl_Registro_Insumo[descripcion_insumo],$C25,Tbl_Registro_Insumo[id_solicitud],Detalle_Mes!$C$9,Tbl_Registro_Insumo[Fecha_Corte],"&lt;="&amp;O$12)-SUMIFS(Tbl_Registro_Insumo[cant_dev],Tbl_Registro_Insumo[proveedor],$C$8,Tbl_Registro_Insumo[descripcion_insumo],$C25,Tbl_Registro_Insumo[id_solicitud],$C$9,Tbl_Registro_Insumo[Fecha_Corte],"&lt;="&amp;O$12))</f>
        <v/>
      </c>
      <c r="P25" s="2" t="str">
        <f>IF(OR($C25="",P$12=""),"",SUMIFS(Tbl_Registro_Insumo[cant_ent],Tbl_Registro_Insumo[proveedor],$C$8,Tbl_Registro_Insumo[descripcion_insumo],$C25,Tbl_Registro_Insumo[id_solicitud],Detalle_Mes!$C$9,Tbl_Registro_Insumo[Fecha_Corte],"&lt;="&amp;P$12)-SUMIFS(Tbl_Registro_Insumo[cant_dev],Tbl_Registro_Insumo[proveedor],$C$8,Tbl_Registro_Insumo[descripcion_insumo],$C25,Tbl_Registro_Insumo[id_solicitud],$C$9,Tbl_Registro_Insumo[Fecha_Corte],"&lt;="&amp;P$12))</f>
        <v/>
      </c>
      <c r="Q25" s="2" t="str">
        <f>IF(OR($C25="",Q$12=""),"",SUMIFS(Tbl_Registro_Insumo[cant_ent],Tbl_Registro_Insumo[proveedor],$C$8,Tbl_Registro_Insumo[descripcion_insumo],$C25,Tbl_Registro_Insumo[id_solicitud],Detalle_Mes!$C$9,Tbl_Registro_Insumo[Fecha_Corte],"&lt;="&amp;Q$12)-SUMIFS(Tbl_Registro_Insumo[cant_dev],Tbl_Registro_Insumo[proveedor],$C$8,Tbl_Registro_Insumo[descripcion_insumo],$C25,Tbl_Registro_Insumo[id_solicitud],$C$9,Tbl_Registro_Insumo[Fecha_Corte],"&lt;="&amp;Q$12))</f>
        <v/>
      </c>
      <c r="R25" s="2" t="str">
        <f>IF(OR($C25="",R$12=""),"",SUMIFS(Tbl_Registro_Insumo[cant_ent],Tbl_Registro_Insumo[proveedor],$C$8,Tbl_Registro_Insumo[descripcion_insumo],$C25,Tbl_Registro_Insumo[id_solicitud],Detalle_Mes!$C$9,Tbl_Registro_Insumo[Fecha_Corte],"&lt;="&amp;R$12)-SUMIFS(Tbl_Registro_Insumo[cant_dev],Tbl_Registro_Insumo[proveedor],$C$8,Tbl_Registro_Insumo[descripcion_insumo],$C25,Tbl_Registro_Insumo[id_solicitud],$C$9,Tbl_Registro_Insumo[Fecha_Corte],"&lt;="&amp;R$12))</f>
        <v/>
      </c>
      <c r="S25" s="2" t="str">
        <f>IF(OR($C25="",S$12=""),"",SUMIFS(Tbl_Registro_Insumo[cant_ent],Tbl_Registro_Insumo[proveedor],$C$8,Tbl_Registro_Insumo[descripcion_insumo],$C25,Tbl_Registro_Insumo[id_solicitud],Detalle_Mes!$C$9,Tbl_Registro_Insumo[Fecha_Corte],"&lt;="&amp;S$12)-SUMIFS(Tbl_Registro_Insumo[cant_dev],Tbl_Registro_Insumo[proveedor],$C$8,Tbl_Registro_Insumo[descripcion_insumo],$C25,Tbl_Registro_Insumo[id_solicitud],$C$9,Tbl_Registro_Insumo[Fecha_Corte],"&lt;="&amp;S$12))</f>
        <v/>
      </c>
      <c r="T25" s="2" t="str">
        <f>IF(OR($C25="",T$12=""),"",SUMIFS(Tbl_Registro_Insumo[cant_ent],Tbl_Registro_Insumo[proveedor],$C$8,Tbl_Registro_Insumo[descripcion_insumo],$C25,Tbl_Registro_Insumo[id_solicitud],Detalle_Mes!$C$9,Tbl_Registro_Insumo[Fecha_Corte],"&lt;="&amp;T$12)-SUMIFS(Tbl_Registro_Insumo[cant_dev],Tbl_Registro_Insumo[proveedor],$C$8,Tbl_Registro_Insumo[descripcion_insumo],$C25,Tbl_Registro_Insumo[id_solicitud],$C$9,Tbl_Registro_Insumo[Fecha_Corte],"&lt;="&amp;T$12))</f>
        <v/>
      </c>
      <c r="U25" s="2" t="str">
        <f>IF(OR($C25="",U$12=""),"",SUMIFS(Tbl_Registro_Insumo[cant_ent],Tbl_Registro_Insumo[proveedor],$C$8,Tbl_Registro_Insumo[descripcion_insumo],$C25,Tbl_Registro_Insumo[id_solicitud],Detalle_Mes!$C$9,Tbl_Registro_Insumo[Fecha_Corte],"&lt;="&amp;U$12)-SUMIFS(Tbl_Registro_Insumo[cant_dev],Tbl_Registro_Insumo[proveedor],$C$8,Tbl_Registro_Insumo[descripcion_insumo],$C25,Tbl_Registro_Insumo[id_solicitud],$C$9,Tbl_Registro_Insumo[Fecha_Corte],"&lt;="&amp;U$12))</f>
        <v/>
      </c>
      <c r="V25" s="2" t="str">
        <f>IF(OR($C25="",V$12=""),"",SUMIFS(Tbl_Registro_Insumo[cant_ent],Tbl_Registro_Insumo[proveedor],$C$8,Tbl_Registro_Insumo[descripcion_insumo],$C25,Tbl_Registro_Insumo[id_solicitud],Detalle_Mes!$C$9,Tbl_Registro_Insumo[Fecha_Corte],"&lt;="&amp;V$12)-SUMIFS(Tbl_Registro_Insumo[cant_dev],Tbl_Registro_Insumo[proveedor],$C$8,Tbl_Registro_Insumo[descripcion_insumo],$C25,Tbl_Registro_Insumo[id_solicitud],$C$9,Tbl_Registro_Insumo[Fecha_Corte],"&lt;="&amp;V$12))</f>
        <v/>
      </c>
      <c r="W25" s="2" t="str">
        <f>IF(OR($C25="",W$12=""),"",SUMIFS(Tbl_Registro_Insumo[cant_ent],Tbl_Registro_Insumo[proveedor],$C$8,Tbl_Registro_Insumo[descripcion_insumo],$C25,Tbl_Registro_Insumo[id_solicitud],Detalle_Mes!$C$9,Tbl_Registro_Insumo[Fecha_Corte],"&lt;="&amp;W$12)-SUMIFS(Tbl_Registro_Insumo[cant_dev],Tbl_Registro_Insumo[proveedor],$C$8,Tbl_Registro_Insumo[descripcion_insumo],$C25,Tbl_Registro_Insumo[id_solicitud],$C$9,Tbl_Registro_Insumo[Fecha_Corte],"&lt;="&amp;W$12))</f>
        <v/>
      </c>
      <c r="X25" s="2" t="str">
        <f>IF(OR($C25="",X$12=""),"",SUMIFS(Tbl_Registro_Insumo[cant_ent],Tbl_Registro_Insumo[proveedor],$C$8,Tbl_Registro_Insumo[descripcion_insumo],$C25,Tbl_Registro_Insumo[id_solicitud],Detalle_Mes!$C$9,Tbl_Registro_Insumo[Fecha_Corte],"&lt;="&amp;X$12)-SUMIFS(Tbl_Registro_Insumo[cant_dev],Tbl_Registro_Insumo[proveedor],$C$8,Tbl_Registro_Insumo[descripcion_insumo],$C25,Tbl_Registro_Insumo[id_solicitud],$C$9,Tbl_Registro_Insumo[Fecha_Corte],"&lt;="&amp;X$12))</f>
        <v/>
      </c>
      <c r="Y25" s="2" t="str">
        <f>IF(OR($C25="",Y$12=""),"",SUMIFS(Tbl_Registro_Insumo[cant_ent],Tbl_Registro_Insumo[proveedor],$C$8,Tbl_Registro_Insumo[descripcion_insumo],$C25,Tbl_Registro_Insumo[id_solicitud],Detalle_Mes!$C$9,Tbl_Registro_Insumo[Fecha_Corte],"&lt;="&amp;Y$12)-SUMIFS(Tbl_Registro_Insumo[cant_dev],Tbl_Registro_Insumo[proveedor],$C$8,Tbl_Registro_Insumo[descripcion_insumo],$C25,Tbl_Registro_Insumo[id_solicitud],$C$9,Tbl_Registro_Insumo[Fecha_Corte],"&lt;="&amp;Y$12))</f>
        <v/>
      </c>
      <c r="Z25" s="2" t="str">
        <f>IF(OR($C25="",Z$12=""),"",SUMIFS(Tbl_Registro_Insumo[cant_ent],Tbl_Registro_Insumo[proveedor],$C$8,Tbl_Registro_Insumo[descripcion_insumo],$C25,Tbl_Registro_Insumo[id_solicitud],Detalle_Mes!$C$9,Tbl_Registro_Insumo[Fecha_Corte],"&lt;="&amp;Z$12)-SUMIFS(Tbl_Registro_Insumo[cant_dev],Tbl_Registro_Insumo[proveedor],$C$8,Tbl_Registro_Insumo[descripcion_insumo],$C25,Tbl_Registro_Insumo[id_solicitud],$C$9,Tbl_Registro_Insumo[Fecha_Corte],"&lt;="&amp;Z$12))</f>
        <v/>
      </c>
      <c r="AA25" s="2" t="str">
        <f>IF(OR($C25="",AA$12=""),"",SUMIFS(Tbl_Registro_Insumo[cant_ent],Tbl_Registro_Insumo[proveedor],$C$8,Tbl_Registro_Insumo[descripcion_insumo],$C25,Tbl_Registro_Insumo[id_solicitud],Detalle_Mes!$C$9,Tbl_Registro_Insumo[Fecha_Corte],"&lt;="&amp;AA$12)-SUMIFS(Tbl_Registro_Insumo[cant_dev],Tbl_Registro_Insumo[proveedor],$C$8,Tbl_Registro_Insumo[descripcion_insumo],$C25,Tbl_Registro_Insumo[id_solicitud],$C$9,Tbl_Registro_Insumo[Fecha_Corte],"&lt;="&amp;AA$12))</f>
        <v/>
      </c>
      <c r="AB25" s="2" t="str">
        <f>IF(OR($C25="",AB$12=""),"",SUMIFS(Tbl_Registro_Insumo[cant_ent],Tbl_Registro_Insumo[proveedor],$C$8,Tbl_Registro_Insumo[descripcion_insumo],$C25,Tbl_Registro_Insumo[id_solicitud],Detalle_Mes!$C$9,Tbl_Registro_Insumo[Fecha_Corte],"&lt;="&amp;AB$12)-SUMIFS(Tbl_Registro_Insumo[cant_dev],Tbl_Registro_Insumo[proveedor],$C$8,Tbl_Registro_Insumo[descripcion_insumo],$C25,Tbl_Registro_Insumo[id_solicitud],$C$9,Tbl_Registro_Insumo[Fecha_Corte],"&lt;="&amp;AB$12))</f>
        <v/>
      </c>
      <c r="AC25" s="2" t="str">
        <f>IF(OR($C25="",AC$12=""),"",SUMIFS(Tbl_Registro_Insumo[cant_ent],Tbl_Registro_Insumo[proveedor],$C$8,Tbl_Registro_Insumo[descripcion_insumo],$C25,Tbl_Registro_Insumo[id_solicitud],Detalle_Mes!$C$9,Tbl_Registro_Insumo[Fecha_Corte],"&lt;="&amp;AC$12)-SUMIFS(Tbl_Registro_Insumo[cant_dev],Tbl_Registro_Insumo[proveedor],$C$8,Tbl_Registro_Insumo[descripcion_insumo],$C25,Tbl_Registro_Insumo[id_solicitud],$C$9,Tbl_Registro_Insumo[Fecha_Corte],"&lt;="&amp;AC$12))</f>
        <v/>
      </c>
      <c r="AD25" s="2" t="str">
        <f>IF(OR($C25="",AD$12=""),"",SUMIFS(Tbl_Registro_Insumo[cant_ent],Tbl_Registro_Insumo[proveedor],$C$8,Tbl_Registro_Insumo[descripcion_insumo],$C25,Tbl_Registro_Insumo[id_solicitud],Detalle_Mes!$C$9,Tbl_Registro_Insumo[Fecha_Corte],"&lt;="&amp;AD$12)-SUMIFS(Tbl_Registro_Insumo[cant_dev],Tbl_Registro_Insumo[proveedor],$C$8,Tbl_Registro_Insumo[descripcion_insumo],$C25,Tbl_Registro_Insumo[id_solicitud],$C$9,Tbl_Registro_Insumo[Fecha_Corte],"&lt;="&amp;AD$12))</f>
        <v/>
      </c>
      <c r="AE25" s="2" t="str">
        <f>IF(OR($C25="",AE$12=""),"",SUMIFS(Tbl_Registro_Insumo[cant_ent],Tbl_Registro_Insumo[proveedor],$C$8,Tbl_Registro_Insumo[descripcion_insumo],$C25,Tbl_Registro_Insumo[id_solicitud],Detalle_Mes!$C$9,Tbl_Registro_Insumo[Fecha_Corte],"&lt;="&amp;AE$12)-SUMIFS(Tbl_Registro_Insumo[cant_dev],Tbl_Registro_Insumo[proveedor],$C$8,Tbl_Registro_Insumo[descripcion_insumo],$C25,Tbl_Registro_Insumo[id_solicitud],$C$9,Tbl_Registro_Insumo[Fecha_Corte],"&lt;="&amp;AE$12))</f>
        <v/>
      </c>
      <c r="AF25" s="2" t="str">
        <f>IF(OR($C25="",AF$12=""),"",SUMIFS(Tbl_Registro_Insumo[cant_ent],Tbl_Registro_Insumo[proveedor],$C$8,Tbl_Registro_Insumo[descripcion_insumo],$C25,Tbl_Registro_Insumo[id_solicitud],Detalle_Mes!$C$9,Tbl_Registro_Insumo[Fecha_Corte],"&lt;="&amp;AF$12)-SUMIFS(Tbl_Registro_Insumo[cant_dev],Tbl_Registro_Insumo[proveedor],$C$8,Tbl_Registro_Insumo[descripcion_insumo],$C25,Tbl_Registro_Insumo[id_solicitud],$C$9,Tbl_Registro_Insumo[Fecha_Corte],"&lt;="&amp;AF$12))</f>
        <v/>
      </c>
      <c r="AG25" s="2" t="str">
        <f>IF(OR($C25="",AG$12=""),"",SUMIFS(Tbl_Registro_Insumo[cant_ent],Tbl_Registro_Insumo[proveedor],$C$8,Tbl_Registro_Insumo[descripcion_insumo],$C25,Tbl_Registro_Insumo[id_solicitud],Detalle_Mes!$C$9,Tbl_Registro_Insumo[Fecha_Corte],"&lt;="&amp;AG$12)-SUMIFS(Tbl_Registro_Insumo[cant_dev],Tbl_Registro_Insumo[proveedor],$C$8,Tbl_Registro_Insumo[descripcion_insumo],$C25,Tbl_Registro_Insumo[id_solicitud],$C$9,Tbl_Registro_Insumo[Fecha_Corte],"&lt;="&amp;AG$12))</f>
        <v/>
      </c>
      <c r="AH25" s="2" t="str">
        <f>IF(OR($C25="",AH$12=""),"",SUMIFS(Tbl_Registro_Insumo[cant_ent],Tbl_Registro_Insumo[proveedor],$C$8,Tbl_Registro_Insumo[descripcion_insumo],$C25,Tbl_Registro_Insumo[id_solicitud],Detalle_Mes!$C$9,Tbl_Registro_Insumo[Fecha_Corte],"&lt;="&amp;AH$12)-SUMIFS(Tbl_Registro_Insumo[cant_dev],Tbl_Registro_Insumo[proveedor],$C$8,Tbl_Registro_Insumo[descripcion_insumo],$C25,Tbl_Registro_Insumo[id_solicitud],$C$9,Tbl_Registro_Insumo[Fecha_Corte],"&lt;="&amp;AH$12))</f>
        <v/>
      </c>
      <c r="AI25" s="2" t="str">
        <f>IF(OR($C25="",AI$12=""),"",SUMIFS(Tbl_Registro_Insumo[cant_ent],Tbl_Registro_Insumo[proveedor],$C$8,Tbl_Registro_Insumo[descripcion_insumo],$C25,Tbl_Registro_Insumo[id_solicitud],Detalle_Mes!$C$9,Tbl_Registro_Insumo[Fecha_Corte],"&lt;="&amp;AI$12)-SUMIFS(Tbl_Registro_Insumo[cant_dev],Tbl_Registro_Insumo[proveedor],$C$8,Tbl_Registro_Insumo[descripcion_insumo],$C25,Tbl_Registro_Insumo[id_solicitud],$C$9,Tbl_Registro_Insumo[Fecha_Corte],"&lt;="&amp;AI$12))</f>
        <v/>
      </c>
      <c r="AJ25" s="2" t="str">
        <f>IF(OR($C25="",AJ$12=""),"",SUMIFS(Tbl_Registro_Insumo[cant_ent],Tbl_Registro_Insumo[proveedor],$C$8,Tbl_Registro_Insumo[descripcion_insumo],$C25,Tbl_Registro_Insumo[id_solicitud],Detalle_Mes!$C$9,Tbl_Registro_Insumo[Fecha_Corte],"&lt;="&amp;AJ$12)-SUMIFS(Tbl_Registro_Insumo[cant_dev],Tbl_Registro_Insumo[proveedor],$C$8,Tbl_Registro_Insumo[descripcion_insumo],$C25,Tbl_Registro_Insumo[id_solicitud],$C$9,Tbl_Registro_Insumo[Fecha_Corte],"&lt;="&amp;AJ$12))</f>
        <v/>
      </c>
      <c r="AK25" s="2" t="str">
        <f>IF(OR($C25="",AK$12=""),"",SUMIFS(Tbl_Registro_Insumo[cant_ent],Tbl_Registro_Insumo[proveedor],$C$8,Tbl_Registro_Insumo[descripcion_insumo],$C25,Tbl_Registro_Insumo[id_solicitud],Detalle_Mes!$C$9,Tbl_Registro_Insumo[Fecha_Corte],"&lt;="&amp;AK$12)-SUMIFS(Tbl_Registro_Insumo[cant_dev],Tbl_Registro_Insumo[proveedor],$C$8,Tbl_Registro_Insumo[descripcion_insumo],$C25,Tbl_Registro_Insumo[id_solicitud],$C$9,Tbl_Registro_Insumo[Fecha_Corte],"&lt;="&amp;AK$12))</f>
        <v/>
      </c>
      <c r="AL25" s="2" t="str">
        <f>IF(OR($C25="",AL$12=""),"",SUMIFS(Tbl_Registro_Insumo[cant_ent],Tbl_Registro_Insumo[proveedor],$C$8,Tbl_Registro_Insumo[descripcion_insumo],$C25,Tbl_Registro_Insumo[id_solicitud],Detalle_Mes!$C$9,Tbl_Registro_Insumo[Fecha_Corte],"&lt;="&amp;AL$12)-SUMIFS(Tbl_Registro_Insumo[cant_dev],Tbl_Registro_Insumo[proveedor],$C$8,Tbl_Registro_Insumo[descripcion_insumo],$C25,Tbl_Registro_Insumo[id_solicitud],$C$9,Tbl_Registro_Insumo[Fecha_Corte],"&lt;="&amp;AL$12))</f>
        <v/>
      </c>
      <c r="AM25" s="2" t="str">
        <f>IF(OR($C25="",AM$12=""),"",SUMIFS(Tbl_Registro_Insumo[cant_ent],Tbl_Registro_Insumo[proveedor],$C$8,Tbl_Registro_Insumo[descripcion_insumo],$C25,Tbl_Registro_Insumo[id_solicitud],Detalle_Mes!$C$9,Tbl_Registro_Insumo[Fecha_Corte],"&lt;="&amp;AM$12)-SUMIFS(Tbl_Registro_Insumo[cant_dev],Tbl_Registro_Insumo[proveedor],$C$8,Tbl_Registro_Insumo[descripcion_insumo],$C25,Tbl_Registro_Insumo[id_solicitud],$C$9,Tbl_Registro_Insumo[Fecha_Corte],"&lt;="&amp;AM$12))</f>
        <v/>
      </c>
      <c r="AN25" s="2" t="str">
        <f>IF(OR($C25="",AN$12=""),"",SUMIFS(Tbl_Registro_Insumo[cant_ent],Tbl_Registro_Insumo[proveedor],$C$8,Tbl_Registro_Insumo[descripcion_insumo],$C25,Tbl_Registro_Insumo[id_solicitud],Detalle_Mes!$C$9,Tbl_Registro_Insumo[Fecha_Corte],"&lt;="&amp;AN$12)-SUMIFS(Tbl_Registro_Insumo[cant_dev],Tbl_Registro_Insumo[proveedor],$C$8,Tbl_Registro_Insumo[descripcion_insumo],$C25,Tbl_Registro_Insumo[id_solicitud],$C$9,Tbl_Registro_Insumo[Fecha_Corte],"&lt;="&amp;AN$12))</f>
        <v/>
      </c>
      <c r="AO25" s="2" t="str">
        <f>IF(OR($C25="",AO$12=""),"",SUMIFS(Tbl_Registro_Insumo[cant_ent],Tbl_Registro_Insumo[proveedor],$C$8,Tbl_Registro_Insumo[descripcion_insumo],$C25,Tbl_Registro_Insumo[id_solicitud],Detalle_Mes!$C$9,Tbl_Registro_Insumo[Fecha_Corte],"&lt;="&amp;AO$12)-SUMIFS(Tbl_Registro_Insumo[cant_dev],Tbl_Registro_Insumo[proveedor],$C$8,Tbl_Registro_Insumo[descripcion_insumo],$C25,Tbl_Registro_Insumo[id_solicitud],$C$9,Tbl_Registro_Insumo[Fecha_Corte],"&lt;="&amp;AO$12))</f>
        <v/>
      </c>
      <c r="AP25" s="2" t="str">
        <f>IF(OR($C25="",AP$12=""),"",SUMIFS(Tbl_Registro_Insumo[cant_ent],Tbl_Registro_Insumo[proveedor],$C$8,Tbl_Registro_Insumo[descripcion_insumo],$C25,Tbl_Registro_Insumo[id_solicitud],Detalle_Mes!$C$9,Tbl_Registro_Insumo[Fecha_Corte],"&lt;="&amp;AP$12)-SUMIFS(Tbl_Registro_Insumo[cant_dev],Tbl_Registro_Insumo[proveedor],$C$8,Tbl_Registro_Insumo[descripcion_insumo],$C25,Tbl_Registro_Insumo[id_solicitud],$C$9,Tbl_Registro_Insumo[Fecha_Corte],"&lt;="&amp;AP$12))</f>
        <v/>
      </c>
      <c r="AQ25" s="2" t="str">
        <f>IF(OR($C25="",AQ$12=""),"",SUMIFS(Tbl_Registro_Insumo[cant_ent],Tbl_Registro_Insumo[proveedor],$C$8,Tbl_Registro_Insumo[descripcion_insumo],$C25,Tbl_Registro_Insumo[id_solicitud],Detalle_Mes!$C$9,Tbl_Registro_Insumo[Fecha_Corte],"&lt;="&amp;AQ$12)-SUMIFS(Tbl_Registro_Insumo[cant_dev],Tbl_Registro_Insumo[proveedor],$C$8,Tbl_Registro_Insumo[descripcion_insumo],$C25,Tbl_Registro_Insumo[id_solicitud],$C$9,Tbl_Registro_Insumo[Fecha_Corte],"&lt;="&amp;AQ$12))</f>
        <v/>
      </c>
      <c r="AR25" s="2" t="str">
        <f>IF(OR($C25="",AR$12=""),"",SUMIFS(Tbl_Registro_Insumo[cant_ent],Tbl_Registro_Insumo[proveedor],$C$8,Tbl_Registro_Insumo[descripcion_insumo],$C25,Tbl_Registro_Insumo[id_solicitud],Detalle_Mes!$C$9,Tbl_Registro_Insumo[Fecha_Corte],"&lt;="&amp;AR$12)-SUMIFS(Tbl_Registro_Insumo[cant_dev],Tbl_Registro_Insumo[proveedor],$C$8,Tbl_Registro_Insumo[descripcion_insumo],$C25,Tbl_Registro_Insumo[id_solicitud],$C$9,Tbl_Registro_Insumo[Fecha_Corte],"&lt;="&amp;AR$12))</f>
        <v/>
      </c>
      <c r="AS25" s="2" t="str">
        <f>IF(OR($C25="",AS$12=""),"",SUMIFS(Tbl_Registro_Insumo[cant_ent],Tbl_Registro_Insumo[proveedor],$C$8,Tbl_Registro_Insumo[descripcion_insumo],$C25,Tbl_Registro_Insumo[id_solicitud],Detalle_Mes!$C$9,Tbl_Registro_Insumo[Fecha_Corte],"&lt;="&amp;AS$12)-SUMIFS(Tbl_Registro_Insumo[cant_dev],Tbl_Registro_Insumo[proveedor],$C$8,Tbl_Registro_Insumo[descripcion_insumo],$C25,Tbl_Registro_Insumo[id_solicitud],$C$9,Tbl_Registro_Insumo[Fecha_Corte],"&lt;="&amp;AS$12))</f>
        <v/>
      </c>
      <c r="AT25" s="2" t="str">
        <f>IF(OR($C25="",AT$12=""),"",SUMIFS(Tbl_Registro_Insumo[cant_ent],Tbl_Registro_Insumo[proveedor],$C$8,Tbl_Registro_Insumo[descripcion_insumo],$C25,Tbl_Registro_Insumo[id_solicitud],Detalle_Mes!$C$9,Tbl_Registro_Insumo[Fecha_Corte],"&lt;="&amp;AT$12)-SUMIFS(Tbl_Registro_Insumo[cant_dev],Tbl_Registro_Insumo[proveedor],$C$8,Tbl_Registro_Insumo[descripcion_insumo],$C25,Tbl_Registro_Insumo[id_solicitud],$C$9,Tbl_Registro_Insumo[Fecha_Corte],"&lt;="&amp;AT$12))</f>
        <v/>
      </c>
      <c r="AU25" s="2" t="str">
        <f>IF(OR($C25="",AU$12=""),"",SUMIFS(Tbl_Registro_Insumo[cant_ent],Tbl_Registro_Insumo[proveedor],$C$8,Tbl_Registro_Insumo[descripcion_insumo],$C25,Tbl_Registro_Insumo[id_solicitud],Detalle_Mes!$C$9,Tbl_Registro_Insumo[Fecha_Corte],"&lt;="&amp;AU$12)-SUMIFS(Tbl_Registro_Insumo[cant_dev],Tbl_Registro_Insumo[proveedor],$C$8,Tbl_Registro_Insumo[descripcion_insumo],$C25,Tbl_Registro_Insumo[id_solicitud],$C$9,Tbl_Registro_Insumo[Fecha_Corte],"&lt;="&amp;AU$12))</f>
        <v/>
      </c>
      <c r="AV25" s="2" t="str">
        <f>IF(OR($C25="",AV$12=""),"",SUMIFS(Tbl_Registro_Insumo[cant_ent],Tbl_Registro_Insumo[proveedor],$C$8,Tbl_Registro_Insumo[descripcion_insumo],$C25,Tbl_Registro_Insumo[id_solicitud],Detalle_Mes!$C$9,Tbl_Registro_Insumo[Fecha_Corte],"&lt;="&amp;AV$12)-SUMIFS(Tbl_Registro_Insumo[cant_dev],Tbl_Registro_Insumo[proveedor],$C$8,Tbl_Registro_Insumo[descripcion_insumo],$C25,Tbl_Registro_Insumo[id_solicitud],$C$9,Tbl_Registro_Insumo[Fecha_Corte],"&lt;="&amp;AV$12))</f>
        <v/>
      </c>
      <c r="AW25" s="2" t="str">
        <f>IF(OR($C25="",AW$12=""),"",SUMIFS(Tbl_Registro_Insumo[cant_ent],Tbl_Registro_Insumo[proveedor],$C$8,Tbl_Registro_Insumo[descripcion_insumo],$C25,Tbl_Registro_Insumo[id_solicitud],Detalle_Mes!$C$9,Tbl_Registro_Insumo[Fecha_Corte],"&lt;="&amp;AW$12)-SUMIFS(Tbl_Registro_Insumo[cant_dev],Tbl_Registro_Insumo[proveedor],$C$8,Tbl_Registro_Insumo[descripcion_insumo],$C25,Tbl_Registro_Insumo[id_solicitud],$C$9,Tbl_Registro_Insumo[Fecha_Corte],"&lt;="&amp;AW$12))</f>
        <v/>
      </c>
      <c r="AX25" s="2" t="str">
        <f>IF(OR($C25="",AX$12=""),"",SUMIFS(Tbl_Registro_Insumo[cant_ent],Tbl_Registro_Insumo[proveedor],$C$8,Tbl_Registro_Insumo[descripcion_insumo],$C25,Tbl_Registro_Insumo[id_solicitud],Detalle_Mes!$C$9,Tbl_Registro_Insumo[Fecha_Corte],"&lt;="&amp;AX$12)-SUMIFS(Tbl_Registro_Insumo[cant_dev],Tbl_Registro_Insumo[proveedor],$C$8,Tbl_Registro_Insumo[descripcion_insumo],$C25,Tbl_Registro_Insumo[id_solicitud],$C$9,Tbl_Registro_Insumo[Fecha_Corte],"&lt;="&amp;AX$12))</f>
        <v/>
      </c>
      <c r="AY25" s="2" t="str">
        <f>IF(OR($C25="",AY$12=""),"",SUMIFS(Tbl_Registro_Insumo[cant_ent],Tbl_Registro_Insumo[proveedor],$C$8,Tbl_Registro_Insumo[descripcion_insumo],$C25,Tbl_Registro_Insumo[id_solicitud],Detalle_Mes!$C$9,Tbl_Registro_Insumo[Fecha_Corte],"&lt;="&amp;AY$12)-SUMIFS(Tbl_Registro_Insumo[cant_dev],Tbl_Registro_Insumo[proveedor],$C$8,Tbl_Registro_Insumo[descripcion_insumo],$C25,Tbl_Registro_Insumo[id_solicitud],$C$9,Tbl_Registro_Insumo[Fecha_Corte],"&lt;="&amp;AY$12))</f>
        <v/>
      </c>
      <c r="AZ25" s="2" t="str">
        <f>IF(OR($C25="",AZ$12=""),"",SUMIFS(Tbl_Registro_Insumo[cant_ent],Tbl_Registro_Insumo[proveedor],$C$8,Tbl_Registro_Insumo[descripcion_insumo],$C25,Tbl_Registro_Insumo[id_solicitud],Detalle_Mes!$C$9,Tbl_Registro_Insumo[Fecha_Corte],"&lt;="&amp;AZ$12)-SUMIFS(Tbl_Registro_Insumo[cant_dev],Tbl_Registro_Insumo[proveedor],$C$8,Tbl_Registro_Insumo[descripcion_insumo],$C25,Tbl_Registro_Insumo[id_solicitud],$C$9,Tbl_Registro_Insumo[Fecha_Corte],"&lt;="&amp;AZ$12))</f>
        <v/>
      </c>
      <c r="BA25" s="2" t="str">
        <f>IF(OR($C25="",BA$12=""),"",SUMIFS(Tbl_Registro_Insumo[cant_ent],Tbl_Registro_Insumo[proveedor],$C$8,Tbl_Registro_Insumo[descripcion_insumo],$C25,Tbl_Registro_Insumo[id_solicitud],Detalle_Mes!$C$9,Tbl_Registro_Insumo[Fecha_Corte],"&lt;="&amp;BA$12)-SUMIFS(Tbl_Registro_Insumo[cant_dev],Tbl_Registro_Insumo[proveedor],$C$8,Tbl_Registro_Insumo[descripcion_insumo],$C25,Tbl_Registro_Insumo[id_solicitud],$C$9,Tbl_Registro_Insumo[Fecha_Corte],"&lt;="&amp;BA$12))</f>
        <v/>
      </c>
      <c r="BB25" s="2" t="str">
        <f>IF(OR($C25="",BB$12=""),"",SUMIFS(Tbl_Registro_Insumo[cant_ent],Tbl_Registro_Insumo[proveedor],$C$8,Tbl_Registro_Insumo[descripcion_insumo],$C25,Tbl_Registro_Insumo[id_solicitud],Detalle_Mes!$C$9,Tbl_Registro_Insumo[Fecha_Corte],"&lt;="&amp;BB$12)-SUMIFS(Tbl_Registro_Insumo[cant_dev],Tbl_Registro_Insumo[proveedor],$C$8,Tbl_Registro_Insumo[descripcion_insumo],$C25,Tbl_Registro_Insumo[id_solicitud],$C$9,Tbl_Registro_Insumo[Fecha_Corte],"&lt;="&amp;BB$12))</f>
        <v/>
      </c>
      <c r="BC25" s="2" t="str">
        <f>IF(OR($C25="",BC$12=""),"",SUMIFS(Tbl_Registro_Insumo[cant_ent],Tbl_Registro_Insumo[proveedor],$C$8,Tbl_Registro_Insumo[descripcion_insumo],$C25,Tbl_Registro_Insumo[id_solicitud],Detalle_Mes!$C$9,Tbl_Registro_Insumo[Fecha_Corte],"&lt;="&amp;BC$12)-SUMIFS(Tbl_Registro_Insumo[cant_dev],Tbl_Registro_Insumo[proveedor],$C$8,Tbl_Registro_Insumo[descripcion_insumo],$C25,Tbl_Registro_Insumo[id_solicitud],$C$9,Tbl_Registro_Insumo[Fecha_Corte],"&lt;="&amp;BC$12))</f>
        <v/>
      </c>
      <c r="BD25" s="2" t="str">
        <f>IF(OR($C25="",BD$12=""),"",SUMIFS(Tbl_Registro_Insumo[cant_ent],Tbl_Registro_Insumo[proveedor],$C$8,Tbl_Registro_Insumo[descripcion_insumo],$C25,Tbl_Registro_Insumo[id_solicitud],Detalle_Mes!$C$9,Tbl_Registro_Insumo[Fecha_Corte],"&lt;="&amp;BD$12)-SUMIFS(Tbl_Registro_Insumo[cant_dev],Tbl_Registro_Insumo[proveedor],$C$8,Tbl_Registro_Insumo[descripcion_insumo],$C25,Tbl_Registro_Insumo[id_solicitud],$C$9,Tbl_Registro_Insumo[Fecha_Corte],"&lt;="&amp;BD$12))</f>
        <v/>
      </c>
      <c r="BE25" s="2" t="str">
        <f>IF(OR($C25="",BE$12=""),"",SUMIFS(Tbl_Registro_Insumo[cant_ent],Tbl_Registro_Insumo[proveedor],$C$8,Tbl_Registro_Insumo[descripcion_insumo],$C25,Tbl_Registro_Insumo[id_solicitud],Detalle_Mes!$C$9,Tbl_Registro_Insumo[Fecha_Corte],"&lt;="&amp;BE$12)-SUMIFS(Tbl_Registro_Insumo[cant_dev],Tbl_Registro_Insumo[proveedor],$C$8,Tbl_Registro_Insumo[descripcion_insumo],$C25,Tbl_Registro_Insumo[id_solicitud],$C$9,Tbl_Registro_Insumo[Fecha_Corte],"&lt;="&amp;BE$12))</f>
        <v/>
      </c>
      <c r="BF25" s="2" t="str">
        <f>IF(OR($C25="",BF$12=""),"",SUMIFS(Tbl_Registro_Insumo[cant_ent],Tbl_Registro_Insumo[proveedor],$C$8,Tbl_Registro_Insumo[descripcion_insumo],$C25,Tbl_Registro_Insumo[id_solicitud],Detalle_Mes!$C$9,Tbl_Registro_Insumo[Fecha_Corte],"&lt;="&amp;BF$12)-SUMIFS(Tbl_Registro_Insumo[cant_dev],Tbl_Registro_Insumo[proveedor],$C$8,Tbl_Registro_Insumo[descripcion_insumo],$C25,Tbl_Registro_Insumo[id_solicitud],$C$9,Tbl_Registro_Insumo[Fecha_Corte],"&lt;="&amp;BF$12))</f>
        <v/>
      </c>
      <c r="BG25" s="2" t="str">
        <f>IF(OR($C25="",BG$12=""),"",SUMIFS(Tbl_Registro_Insumo[cant_ent],Tbl_Registro_Insumo[proveedor],$C$8,Tbl_Registro_Insumo[descripcion_insumo],$C25,Tbl_Registro_Insumo[id_solicitud],Detalle_Mes!$C$9,Tbl_Registro_Insumo[Fecha_Corte],"&lt;="&amp;BG$12)-SUMIFS(Tbl_Registro_Insumo[cant_dev],Tbl_Registro_Insumo[proveedor],$C$8,Tbl_Registro_Insumo[descripcion_insumo],$C25,Tbl_Registro_Insumo[id_solicitud],$C$9,Tbl_Registro_Insumo[Fecha_Corte],"&lt;="&amp;BG$12))</f>
        <v/>
      </c>
      <c r="BH25" s="2" t="str">
        <f>IF(OR($C25="",BH$12=""),"",SUMIFS(Tbl_Registro_Insumo[cant_ent],Tbl_Registro_Insumo[proveedor],$C$8,Tbl_Registro_Insumo[descripcion_insumo],$C25,Tbl_Registro_Insumo[id_solicitud],Detalle_Mes!$C$9,Tbl_Registro_Insumo[Fecha_Corte],"&lt;="&amp;BH$12)-SUMIFS(Tbl_Registro_Insumo[cant_dev],Tbl_Registro_Insumo[proveedor],$C$8,Tbl_Registro_Insumo[descripcion_insumo],$C25,Tbl_Registro_Insumo[id_solicitud],$C$9,Tbl_Registro_Insumo[Fecha_Corte],"&lt;="&amp;BH$12))</f>
        <v/>
      </c>
      <c r="BI25" s="2" t="str">
        <f>IF(OR($C25="",BI$12=""),"",SUMIFS(Tbl_Registro_Insumo[cant_ent],Tbl_Registro_Insumo[proveedor],$C$8,Tbl_Registro_Insumo[descripcion_insumo],$C25,Tbl_Registro_Insumo[id_solicitud],Detalle_Mes!$C$9,Tbl_Registro_Insumo[Fecha_Corte],"&lt;="&amp;BI$12)-SUMIFS(Tbl_Registro_Insumo[cant_dev],Tbl_Registro_Insumo[proveedor],$C$8,Tbl_Registro_Insumo[descripcion_insumo],$C25,Tbl_Registro_Insumo[id_solicitud],$C$9,Tbl_Registro_Insumo[Fecha_Corte],"&lt;="&amp;BI$12))</f>
        <v/>
      </c>
      <c r="BJ25" s="2" t="str">
        <f>IF(OR($C25="",BJ$12=""),"",SUMIFS(Tbl_Registro_Insumo[cant_ent],Tbl_Registro_Insumo[proveedor],$C$8,Tbl_Registro_Insumo[descripcion_insumo],$C25,Tbl_Registro_Insumo[id_solicitud],Detalle_Mes!$C$9,Tbl_Registro_Insumo[Fecha_Corte],"&lt;="&amp;BJ$12)-SUMIFS(Tbl_Registro_Insumo[cant_dev],Tbl_Registro_Insumo[proveedor],$C$8,Tbl_Registro_Insumo[descripcion_insumo],$C25,Tbl_Registro_Insumo[id_solicitud],$C$9,Tbl_Registro_Insumo[Fecha_Corte],"&lt;="&amp;BJ$12))</f>
        <v/>
      </c>
      <c r="BK25" s="2" t="str">
        <f>IF(OR($C25="",BK$12=""),"",SUMIFS(Tbl_Registro_Insumo[cant_ent],Tbl_Registro_Insumo[proveedor],$C$8,Tbl_Registro_Insumo[descripcion_insumo],$C25,Tbl_Registro_Insumo[id_solicitud],Detalle_Mes!$C$9,Tbl_Registro_Insumo[Fecha_Corte],"&lt;="&amp;BK$12)-SUMIFS(Tbl_Registro_Insumo[cant_dev],Tbl_Registro_Insumo[proveedor],$C$8,Tbl_Registro_Insumo[descripcion_insumo],$C25,Tbl_Registro_Insumo[id_solicitud],$C$9,Tbl_Registro_Insumo[Fecha_Corte],"&lt;="&amp;BK$12))</f>
        <v/>
      </c>
      <c r="BL25" s="2" t="str">
        <f>IF(OR($C25="",BL$12=""),"",SUMIFS(Tbl_Registro_Insumo[cant_ent],Tbl_Registro_Insumo[proveedor],$C$8,Tbl_Registro_Insumo[descripcion_insumo],$C25,Tbl_Registro_Insumo[id_solicitud],Detalle_Mes!$C$9,Tbl_Registro_Insumo[Fecha_Corte],"&lt;="&amp;BL$12)-SUMIFS(Tbl_Registro_Insumo[cant_dev],Tbl_Registro_Insumo[proveedor],$C$8,Tbl_Registro_Insumo[descripcion_insumo],$C25,Tbl_Registro_Insumo[id_solicitud],$C$9,Tbl_Registro_Insumo[Fecha_Corte],"&lt;="&amp;BL$12))</f>
        <v/>
      </c>
      <c r="BM25" s="2" t="str">
        <f>IF(OR($C25="",BM$12=""),"",SUMIFS(Tbl_Registro_Insumo[cant_ent],Tbl_Registro_Insumo[proveedor],$C$8,Tbl_Registro_Insumo[descripcion_insumo],$C25,Tbl_Registro_Insumo[id_solicitud],Detalle_Mes!$C$9,Tbl_Registro_Insumo[Fecha_Corte],"&lt;="&amp;BM$12)-SUMIFS(Tbl_Registro_Insumo[cant_dev],Tbl_Registro_Insumo[proveedor],$C$8,Tbl_Registro_Insumo[descripcion_insumo],$C25,Tbl_Registro_Insumo[id_solicitud],$C$9,Tbl_Registro_Insumo[Fecha_Corte],"&lt;="&amp;BM$12))</f>
        <v/>
      </c>
      <c r="BN25" s="2" t="str">
        <f>IF(OR($C25="",BN$12=""),"",SUMIFS(Tbl_Registro_Insumo[cant_ent],Tbl_Registro_Insumo[proveedor],$C$8,Tbl_Registro_Insumo[descripcion_insumo],$C25,Tbl_Registro_Insumo[id_solicitud],Detalle_Mes!$C$9,Tbl_Registro_Insumo[Fecha_Corte],"&lt;="&amp;BN$12)-SUMIFS(Tbl_Registro_Insumo[cant_dev],Tbl_Registro_Insumo[proveedor],$C$8,Tbl_Registro_Insumo[descripcion_insumo],$C25,Tbl_Registro_Insumo[id_solicitud],$C$9,Tbl_Registro_Insumo[Fecha_Corte],"&lt;="&amp;BN$12))</f>
        <v/>
      </c>
      <c r="BO25" s="2" t="str">
        <f>IF(OR($C25="",BO$12=""),"",SUMIFS(Tbl_Registro_Insumo[cant_ent],Tbl_Registro_Insumo[proveedor],$C$8,Tbl_Registro_Insumo[descripcion_insumo],$C25,Tbl_Registro_Insumo[id_solicitud],Detalle_Mes!$C$9,Tbl_Registro_Insumo[Fecha_Corte],"&lt;="&amp;BO$12)-SUMIFS(Tbl_Registro_Insumo[cant_dev],Tbl_Registro_Insumo[proveedor],$C$8,Tbl_Registro_Insumo[descripcion_insumo],$C25,Tbl_Registro_Insumo[id_solicitud],$C$9,Tbl_Registro_Insumo[Fecha_Corte],"&lt;="&amp;BO$12))</f>
        <v/>
      </c>
      <c r="BP25" s="2" t="str">
        <f>IF(OR($C25="",BP$12=""),"",SUMIFS(Tbl_Registro_Insumo[cant_ent],Tbl_Registro_Insumo[proveedor],$C$8,Tbl_Registro_Insumo[descripcion_insumo],$C25,Tbl_Registro_Insumo[id_solicitud],Detalle_Mes!$C$9,Tbl_Registro_Insumo[Fecha_Corte],"&lt;="&amp;BP$12)-SUMIFS(Tbl_Registro_Insumo[cant_dev],Tbl_Registro_Insumo[proveedor],$C$8,Tbl_Registro_Insumo[descripcion_insumo],$C25,Tbl_Registro_Insumo[id_solicitud],$C$9,Tbl_Registro_Insumo[Fecha_Corte],"&lt;="&amp;BP$12))</f>
        <v/>
      </c>
      <c r="BQ25" s="2" t="str">
        <f>IF(OR($C25="",BQ$12=""),"",SUMIFS(Tbl_Registro_Insumo[cant_ent],Tbl_Registro_Insumo[proveedor],$C$8,Tbl_Registro_Insumo[descripcion_insumo],$C25,Tbl_Registro_Insumo[id_solicitud],Detalle_Mes!$C$9,Tbl_Registro_Insumo[Fecha_Corte],"&lt;="&amp;BQ$12)-SUMIFS(Tbl_Registro_Insumo[cant_dev],Tbl_Registro_Insumo[proveedor],$C$8,Tbl_Registro_Insumo[descripcion_insumo],$C25,Tbl_Registro_Insumo[id_solicitud],$C$9,Tbl_Registro_Insumo[Fecha_Corte],"&lt;="&amp;BQ$12))</f>
        <v/>
      </c>
      <c r="BR25" s="2" t="str">
        <f>IF(OR($C25="",BR$12=""),"",SUMIFS(Tbl_Registro_Insumo[cant_ent],Tbl_Registro_Insumo[proveedor],$C$8,Tbl_Registro_Insumo[descripcion_insumo],$C25,Tbl_Registro_Insumo[id_solicitud],Detalle_Mes!$C$9,Tbl_Registro_Insumo[Fecha_Corte],"&lt;="&amp;BR$12)-SUMIFS(Tbl_Registro_Insumo[cant_dev],Tbl_Registro_Insumo[proveedor],$C$8,Tbl_Registro_Insumo[descripcion_insumo],$C25,Tbl_Registro_Insumo[id_solicitud],$C$9,Tbl_Registro_Insumo[Fecha_Corte],"&lt;="&amp;BR$12))</f>
        <v/>
      </c>
      <c r="BS25" s="2" t="str">
        <f>IF(OR($C25="",BS$12=""),"",SUMIFS(Tbl_Registro_Insumo[cant_ent],Tbl_Registro_Insumo[proveedor],$C$8,Tbl_Registro_Insumo[descripcion_insumo],$C25,Tbl_Registro_Insumo[id_solicitud],Detalle_Mes!$C$9,Tbl_Registro_Insumo[Fecha_Corte],"&lt;="&amp;BS$12)-SUMIFS(Tbl_Registro_Insumo[cant_dev],Tbl_Registro_Insumo[proveedor],$C$8,Tbl_Registro_Insumo[descripcion_insumo],$C25,Tbl_Registro_Insumo[id_solicitud],$C$9,Tbl_Registro_Insumo[Fecha_Corte],"&lt;="&amp;BS$12))</f>
        <v/>
      </c>
    </row>
    <row r="26" spans="2:75" s="7" customFormat="1" ht="19.2" customHeight="1" x14ac:dyDescent="0.3">
      <c r="B26" s="2"/>
      <c r="D26" s="20" t="str">
        <f>IF(C26="","",SUMIFS(Tbl_Registro_Insumo[cant_ent],Tbl_Registro_Insumo[proveedor],Detalle_Mes!$C$8,Tbl_Registro_Insumo[id_solicitud],Detalle_Mes!$C$9,Tbl_Registro_Insumo[descripcion_insumo],Detalle_Mes!C26,Tbl_Registro_Insumo[Fecha_Corte],"&lt;"&amp;Detalle_Mes!$F$8))</f>
        <v/>
      </c>
      <c r="E26" s="20" t="str">
        <f>IF(C26="","",SUMIFS(Tbl_Registro_Insumo[cant_dev],Tbl_Registro_Insumo[proveedor],Detalle_Mes!$C$8,Tbl_Registro_Insumo[id_solicitud],Detalle_Mes!$C$9,Tbl_Registro_Insumo[descripcion_insumo],Detalle_Mes!C26,Tbl_Registro_Insumo[Fecha_Corte],"&lt;"&amp;Detalle_Mes!$F$8))</f>
        <v/>
      </c>
      <c r="F26" s="20" t="str">
        <f t="shared" si="39"/>
        <v/>
      </c>
      <c r="H26" s="41" t="str">
        <f t="shared" si="38"/>
        <v/>
      </c>
      <c r="I26" s="2" t="str">
        <f>IF(OR($C26="",I$12=""),"",SUMIFS(Tbl_Registro_Insumo[cant_ent],Tbl_Registro_Insumo[proveedor],$C$8,Tbl_Registro_Insumo[descripcion_insumo],$C26,Tbl_Registro_Insumo[id_solicitud],Detalle_Mes!$C$9,Tbl_Registro_Insumo[Fecha_Corte],"&lt;"&amp;I$12)-SUMIFS(Tbl_Registro_Insumo[cant_dev],Tbl_Registro_Insumo[proveedor],$C$8,Tbl_Registro_Insumo[descripcion_insumo],$C26,Tbl_Registro_Insumo[id_solicitud],$C$9,Tbl_Registro_Insumo[Fecha_Corte],"&lt;="&amp;I$12))</f>
        <v/>
      </c>
      <c r="J26" s="2" t="str">
        <f>IF(OR($C26="",J$12=""),"",SUMIFS(Tbl_Registro_Insumo[cant_ent],Tbl_Registro_Insumo[proveedor],$C$8,Tbl_Registro_Insumo[descripcion_insumo],$C26,Tbl_Registro_Insumo[id_solicitud],Detalle_Mes!$C$9,Tbl_Registro_Insumo[Fecha_Corte],"&lt;="&amp;J$12)-SUMIFS(Tbl_Registro_Insumo[cant_dev],Tbl_Registro_Insumo[proveedor],$C$8,Tbl_Registro_Insumo[descripcion_insumo],$C26,Tbl_Registro_Insumo[id_solicitud],$C$9,Tbl_Registro_Insumo[Fecha_Corte],"&lt;="&amp;J$12))</f>
        <v/>
      </c>
      <c r="K26" s="2" t="str">
        <f>IF(OR($C26="",K$12=""),"",SUMIFS(Tbl_Registro_Insumo[cant_ent],Tbl_Registro_Insumo[proveedor],$C$8,Tbl_Registro_Insumo[descripcion_insumo],$C26,Tbl_Registro_Insumo[id_solicitud],Detalle_Mes!$C$9,Tbl_Registro_Insumo[Fecha_Corte],"&lt;="&amp;K$12)-SUMIFS(Tbl_Registro_Insumo[cant_dev],Tbl_Registro_Insumo[proveedor],$C$8,Tbl_Registro_Insumo[descripcion_insumo],$C26,Tbl_Registro_Insumo[id_solicitud],$C$9,Tbl_Registro_Insumo[Fecha_Corte],"&lt;="&amp;K$12))</f>
        <v/>
      </c>
      <c r="L26" s="2" t="str">
        <f>IF(OR($C26="",L$12=""),"",SUMIFS(Tbl_Registro_Insumo[cant_ent],Tbl_Registro_Insumo[proveedor],$C$8,Tbl_Registro_Insumo[descripcion_insumo],$C26,Tbl_Registro_Insumo[id_solicitud],Detalle_Mes!$C$9,Tbl_Registro_Insumo[Fecha_Corte],"&lt;="&amp;L$12)-SUMIFS(Tbl_Registro_Insumo[cant_dev],Tbl_Registro_Insumo[proveedor],$C$8,Tbl_Registro_Insumo[descripcion_insumo],$C26,Tbl_Registro_Insumo[id_solicitud],$C$9,Tbl_Registro_Insumo[Fecha_Corte],"&lt;="&amp;L$12))</f>
        <v/>
      </c>
      <c r="M26" s="2" t="str">
        <f>IF(OR($C26="",M$12=""),"",SUMIFS(Tbl_Registro_Insumo[cant_ent],Tbl_Registro_Insumo[proveedor],$C$8,Tbl_Registro_Insumo[descripcion_insumo],$C26,Tbl_Registro_Insumo[id_solicitud],Detalle_Mes!$C$9,Tbl_Registro_Insumo[Fecha_Corte],"&lt;="&amp;M$12)-SUMIFS(Tbl_Registro_Insumo[cant_dev],Tbl_Registro_Insumo[proveedor],$C$8,Tbl_Registro_Insumo[descripcion_insumo],$C26,Tbl_Registro_Insumo[id_solicitud],$C$9,Tbl_Registro_Insumo[Fecha_Corte],"&lt;="&amp;M$12))</f>
        <v/>
      </c>
      <c r="N26" s="2" t="str">
        <f>IF(OR($C26="",N$12=""),"",SUMIFS(Tbl_Registro_Insumo[cant_ent],Tbl_Registro_Insumo[proveedor],$C$8,Tbl_Registro_Insumo[descripcion_insumo],$C26,Tbl_Registro_Insumo[id_solicitud],Detalle_Mes!$C$9,Tbl_Registro_Insumo[Fecha_Corte],"&lt;="&amp;N$12)-SUMIFS(Tbl_Registro_Insumo[cant_dev],Tbl_Registro_Insumo[proveedor],$C$8,Tbl_Registro_Insumo[descripcion_insumo],$C26,Tbl_Registro_Insumo[id_solicitud],$C$9,Tbl_Registro_Insumo[Fecha_Corte],"&lt;="&amp;N$12))</f>
        <v/>
      </c>
      <c r="O26" s="2" t="str">
        <f>IF(OR($C26="",O$12=""),"",SUMIFS(Tbl_Registro_Insumo[cant_ent],Tbl_Registro_Insumo[proveedor],$C$8,Tbl_Registro_Insumo[descripcion_insumo],$C26,Tbl_Registro_Insumo[id_solicitud],Detalle_Mes!$C$9,Tbl_Registro_Insumo[Fecha_Corte],"&lt;="&amp;O$12)-SUMIFS(Tbl_Registro_Insumo[cant_dev],Tbl_Registro_Insumo[proveedor],$C$8,Tbl_Registro_Insumo[descripcion_insumo],$C26,Tbl_Registro_Insumo[id_solicitud],$C$9,Tbl_Registro_Insumo[Fecha_Corte],"&lt;="&amp;O$12))</f>
        <v/>
      </c>
      <c r="P26" s="2" t="str">
        <f>IF(OR($C26="",P$12=""),"",SUMIFS(Tbl_Registro_Insumo[cant_ent],Tbl_Registro_Insumo[proveedor],$C$8,Tbl_Registro_Insumo[descripcion_insumo],$C26,Tbl_Registro_Insumo[id_solicitud],Detalle_Mes!$C$9,Tbl_Registro_Insumo[Fecha_Corte],"&lt;="&amp;P$12)-SUMIFS(Tbl_Registro_Insumo[cant_dev],Tbl_Registro_Insumo[proveedor],$C$8,Tbl_Registro_Insumo[descripcion_insumo],$C26,Tbl_Registro_Insumo[id_solicitud],$C$9,Tbl_Registro_Insumo[Fecha_Corte],"&lt;="&amp;P$12))</f>
        <v/>
      </c>
      <c r="Q26" s="2" t="str">
        <f>IF(OR($C26="",Q$12=""),"",SUMIFS(Tbl_Registro_Insumo[cant_ent],Tbl_Registro_Insumo[proveedor],$C$8,Tbl_Registro_Insumo[descripcion_insumo],$C26,Tbl_Registro_Insumo[id_solicitud],Detalle_Mes!$C$9,Tbl_Registro_Insumo[Fecha_Corte],"&lt;="&amp;Q$12)-SUMIFS(Tbl_Registro_Insumo[cant_dev],Tbl_Registro_Insumo[proveedor],$C$8,Tbl_Registro_Insumo[descripcion_insumo],$C26,Tbl_Registro_Insumo[id_solicitud],$C$9,Tbl_Registro_Insumo[Fecha_Corte],"&lt;="&amp;Q$12))</f>
        <v/>
      </c>
      <c r="R26" s="2" t="str">
        <f>IF(OR($C26="",R$12=""),"",SUMIFS(Tbl_Registro_Insumo[cant_ent],Tbl_Registro_Insumo[proveedor],$C$8,Tbl_Registro_Insumo[descripcion_insumo],$C26,Tbl_Registro_Insumo[id_solicitud],Detalle_Mes!$C$9,Tbl_Registro_Insumo[Fecha_Corte],"&lt;="&amp;R$12)-SUMIFS(Tbl_Registro_Insumo[cant_dev],Tbl_Registro_Insumo[proveedor],$C$8,Tbl_Registro_Insumo[descripcion_insumo],$C26,Tbl_Registro_Insumo[id_solicitud],$C$9,Tbl_Registro_Insumo[Fecha_Corte],"&lt;="&amp;R$12))</f>
        <v/>
      </c>
      <c r="S26" s="2" t="str">
        <f>IF(OR($C26="",S$12=""),"",SUMIFS(Tbl_Registro_Insumo[cant_ent],Tbl_Registro_Insumo[proveedor],$C$8,Tbl_Registro_Insumo[descripcion_insumo],$C26,Tbl_Registro_Insumo[id_solicitud],Detalle_Mes!$C$9,Tbl_Registro_Insumo[Fecha_Corte],"&lt;="&amp;S$12)-SUMIFS(Tbl_Registro_Insumo[cant_dev],Tbl_Registro_Insumo[proveedor],$C$8,Tbl_Registro_Insumo[descripcion_insumo],$C26,Tbl_Registro_Insumo[id_solicitud],$C$9,Tbl_Registro_Insumo[Fecha_Corte],"&lt;="&amp;S$12))</f>
        <v/>
      </c>
      <c r="T26" s="2" t="str">
        <f>IF(OR($C26="",T$12=""),"",SUMIFS(Tbl_Registro_Insumo[cant_ent],Tbl_Registro_Insumo[proveedor],$C$8,Tbl_Registro_Insumo[descripcion_insumo],$C26,Tbl_Registro_Insumo[id_solicitud],Detalle_Mes!$C$9,Tbl_Registro_Insumo[Fecha_Corte],"&lt;="&amp;T$12)-SUMIFS(Tbl_Registro_Insumo[cant_dev],Tbl_Registro_Insumo[proveedor],$C$8,Tbl_Registro_Insumo[descripcion_insumo],$C26,Tbl_Registro_Insumo[id_solicitud],$C$9,Tbl_Registro_Insumo[Fecha_Corte],"&lt;="&amp;T$12))</f>
        <v/>
      </c>
      <c r="U26" s="2" t="str">
        <f>IF(OR($C26="",U$12=""),"",SUMIFS(Tbl_Registro_Insumo[cant_ent],Tbl_Registro_Insumo[proveedor],$C$8,Tbl_Registro_Insumo[descripcion_insumo],$C26,Tbl_Registro_Insumo[id_solicitud],Detalle_Mes!$C$9,Tbl_Registro_Insumo[Fecha_Corte],"&lt;="&amp;U$12)-SUMIFS(Tbl_Registro_Insumo[cant_dev],Tbl_Registro_Insumo[proveedor],$C$8,Tbl_Registro_Insumo[descripcion_insumo],$C26,Tbl_Registro_Insumo[id_solicitud],$C$9,Tbl_Registro_Insumo[Fecha_Corte],"&lt;="&amp;U$12))</f>
        <v/>
      </c>
      <c r="V26" s="2" t="str">
        <f>IF(OR($C26="",V$12=""),"",SUMIFS(Tbl_Registro_Insumo[cant_ent],Tbl_Registro_Insumo[proveedor],$C$8,Tbl_Registro_Insumo[descripcion_insumo],$C26,Tbl_Registro_Insumo[id_solicitud],Detalle_Mes!$C$9,Tbl_Registro_Insumo[Fecha_Corte],"&lt;="&amp;V$12)-SUMIFS(Tbl_Registro_Insumo[cant_dev],Tbl_Registro_Insumo[proveedor],$C$8,Tbl_Registro_Insumo[descripcion_insumo],$C26,Tbl_Registro_Insumo[id_solicitud],$C$9,Tbl_Registro_Insumo[Fecha_Corte],"&lt;="&amp;V$12))</f>
        <v/>
      </c>
      <c r="W26" s="2" t="str">
        <f>IF(OR($C26="",W$12=""),"",SUMIFS(Tbl_Registro_Insumo[cant_ent],Tbl_Registro_Insumo[proveedor],$C$8,Tbl_Registro_Insumo[descripcion_insumo],$C26,Tbl_Registro_Insumo[id_solicitud],Detalle_Mes!$C$9,Tbl_Registro_Insumo[Fecha_Corte],"&lt;="&amp;W$12)-SUMIFS(Tbl_Registro_Insumo[cant_dev],Tbl_Registro_Insumo[proveedor],$C$8,Tbl_Registro_Insumo[descripcion_insumo],$C26,Tbl_Registro_Insumo[id_solicitud],$C$9,Tbl_Registro_Insumo[Fecha_Corte],"&lt;="&amp;W$12))</f>
        <v/>
      </c>
      <c r="X26" s="2" t="str">
        <f>IF(OR($C26="",X$12=""),"",SUMIFS(Tbl_Registro_Insumo[cant_ent],Tbl_Registro_Insumo[proveedor],$C$8,Tbl_Registro_Insumo[descripcion_insumo],$C26,Tbl_Registro_Insumo[id_solicitud],Detalle_Mes!$C$9,Tbl_Registro_Insumo[Fecha_Corte],"&lt;="&amp;X$12)-SUMIFS(Tbl_Registro_Insumo[cant_dev],Tbl_Registro_Insumo[proveedor],$C$8,Tbl_Registro_Insumo[descripcion_insumo],$C26,Tbl_Registro_Insumo[id_solicitud],$C$9,Tbl_Registro_Insumo[Fecha_Corte],"&lt;="&amp;X$12))</f>
        <v/>
      </c>
      <c r="Y26" s="2" t="str">
        <f>IF(OR($C26="",Y$12=""),"",SUMIFS(Tbl_Registro_Insumo[cant_ent],Tbl_Registro_Insumo[proveedor],$C$8,Tbl_Registro_Insumo[descripcion_insumo],$C26,Tbl_Registro_Insumo[id_solicitud],Detalle_Mes!$C$9,Tbl_Registro_Insumo[Fecha_Corte],"&lt;="&amp;Y$12)-SUMIFS(Tbl_Registro_Insumo[cant_dev],Tbl_Registro_Insumo[proveedor],$C$8,Tbl_Registro_Insumo[descripcion_insumo],$C26,Tbl_Registro_Insumo[id_solicitud],$C$9,Tbl_Registro_Insumo[Fecha_Corte],"&lt;="&amp;Y$12))</f>
        <v/>
      </c>
      <c r="Z26" s="2" t="str">
        <f>IF(OR($C26="",Z$12=""),"",SUMIFS(Tbl_Registro_Insumo[cant_ent],Tbl_Registro_Insumo[proveedor],$C$8,Tbl_Registro_Insumo[descripcion_insumo],$C26,Tbl_Registro_Insumo[id_solicitud],Detalle_Mes!$C$9,Tbl_Registro_Insumo[Fecha_Corte],"&lt;="&amp;Z$12)-SUMIFS(Tbl_Registro_Insumo[cant_dev],Tbl_Registro_Insumo[proveedor],$C$8,Tbl_Registro_Insumo[descripcion_insumo],$C26,Tbl_Registro_Insumo[id_solicitud],$C$9,Tbl_Registro_Insumo[Fecha_Corte],"&lt;="&amp;Z$12))</f>
        <v/>
      </c>
      <c r="AA26" s="2" t="str">
        <f>IF(OR($C26="",AA$12=""),"",SUMIFS(Tbl_Registro_Insumo[cant_ent],Tbl_Registro_Insumo[proveedor],$C$8,Tbl_Registro_Insumo[descripcion_insumo],$C26,Tbl_Registro_Insumo[id_solicitud],Detalle_Mes!$C$9,Tbl_Registro_Insumo[Fecha_Corte],"&lt;="&amp;AA$12)-SUMIFS(Tbl_Registro_Insumo[cant_dev],Tbl_Registro_Insumo[proveedor],$C$8,Tbl_Registro_Insumo[descripcion_insumo],$C26,Tbl_Registro_Insumo[id_solicitud],$C$9,Tbl_Registro_Insumo[Fecha_Corte],"&lt;="&amp;AA$12))</f>
        <v/>
      </c>
      <c r="AB26" s="2" t="str">
        <f>IF(OR($C26="",AB$12=""),"",SUMIFS(Tbl_Registro_Insumo[cant_ent],Tbl_Registro_Insumo[proveedor],$C$8,Tbl_Registro_Insumo[descripcion_insumo],$C26,Tbl_Registro_Insumo[id_solicitud],Detalle_Mes!$C$9,Tbl_Registro_Insumo[Fecha_Corte],"&lt;="&amp;AB$12)-SUMIFS(Tbl_Registro_Insumo[cant_dev],Tbl_Registro_Insumo[proveedor],$C$8,Tbl_Registro_Insumo[descripcion_insumo],$C26,Tbl_Registro_Insumo[id_solicitud],$C$9,Tbl_Registro_Insumo[Fecha_Corte],"&lt;="&amp;AB$12))</f>
        <v/>
      </c>
      <c r="AC26" s="2" t="str">
        <f>IF(OR($C26="",AC$12=""),"",SUMIFS(Tbl_Registro_Insumo[cant_ent],Tbl_Registro_Insumo[proveedor],$C$8,Tbl_Registro_Insumo[descripcion_insumo],$C26,Tbl_Registro_Insumo[id_solicitud],Detalle_Mes!$C$9,Tbl_Registro_Insumo[Fecha_Corte],"&lt;="&amp;AC$12)-SUMIFS(Tbl_Registro_Insumo[cant_dev],Tbl_Registro_Insumo[proveedor],$C$8,Tbl_Registro_Insumo[descripcion_insumo],$C26,Tbl_Registro_Insumo[id_solicitud],$C$9,Tbl_Registro_Insumo[Fecha_Corte],"&lt;="&amp;AC$12))</f>
        <v/>
      </c>
      <c r="AD26" s="2" t="str">
        <f>IF(OR($C26="",AD$12=""),"",SUMIFS(Tbl_Registro_Insumo[cant_ent],Tbl_Registro_Insumo[proveedor],$C$8,Tbl_Registro_Insumo[descripcion_insumo],$C26,Tbl_Registro_Insumo[id_solicitud],Detalle_Mes!$C$9,Tbl_Registro_Insumo[Fecha_Corte],"&lt;="&amp;AD$12)-SUMIFS(Tbl_Registro_Insumo[cant_dev],Tbl_Registro_Insumo[proveedor],$C$8,Tbl_Registro_Insumo[descripcion_insumo],$C26,Tbl_Registro_Insumo[id_solicitud],$C$9,Tbl_Registro_Insumo[Fecha_Corte],"&lt;="&amp;AD$12))</f>
        <v/>
      </c>
      <c r="AE26" s="2" t="str">
        <f>IF(OR($C26="",AE$12=""),"",SUMIFS(Tbl_Registro_Insumo[cant_ent],Tbl_Registro_Insumo[proveedor],$C$8,Tbl_Registro_Insumo[descripcion_insumo],$C26,Tbl_Registro_Insumo[id_solicitud],Detalle_Mes!$C$9,Tbl_Registro_Insumo[Fecha_Corte],"&lt;="&amp;AE$12)-SUMIFS(Tbl_Registro_Insumo[cant_dev],Tbl_Registro_Insumo[proveedor],$C$8,Tbl_Registro_Insumo[descripcion_insumo],$C26,Tbl_Registro_Insumo[id_solicitud],$C$9,Tbl_Registro_Insumo[Fecha_Corte],"&lt;="&amp;AE$12))</f>
        <v/>
      </c>
      <c r="AF26" s="2" t="str">
        <f>IF(OR($C26="",AF$12=""),"",SUMIFS(Tbl_Registro_Insumo[cant_ent],Tbl_Registro_Insumo[proveedor],$C$8,Tbl_Registro_Insumo[descripcion_insumo],$C26,Tbl_Registro_Insumo[id_solicitud],Detalle_Mes!$C$9,Tbl_Registro_Insumo[Fecha_Corte],"&lt;="&amp;AF$12)-SUMIFS(Tbl_Registro_Insumo[cant_dev],Tbl_Registro_Insumo[proveedor],$C$8,Tbl_Registro_Insumo[descripcion_insumo],$C26,Tbl_Registro_Insumo[id_solicitud],$C$9,Tbl_Registro_Insumo[Fecha_Corte],"&lt;="&amp;AF$12))</f>
        <v/>
      </c>
      <c r="AG26" s="2" t="str">
        <f>IF(OR($C26="",AG$12=""),"",SUMIFS(Tbl_Registro_Insumo[cant_ent],Tbl_Registro_Insumo[proveedor],$C$8,Tbl_Registro_Insumo[descripcion_insumo],$C26,Tbl_Registro_Insumo[id_solicitud],Detalle_Mes!$C$9,Tbl_Registro_Insumo[Fecha_Corte],"&lt;="&amp;AG$12)-SUMIFS(Tbl_Registro_Insumo[cant_dev],Tbl_Registro_Insumo[proveedor],$C$8,Tbl_Registro_Insumo[descripcion_insumo],$C26,Tbl_Registro_Insumo[id_solicitud],$C$9,Tbl_Registro_Insumo[Fecha_Corte],"&lt;="&amp;AG$12))</f>
        <v/>
      </c>
      <c r="AH26" s="2" t="str">
        <f>IF(OR($C26="",AH$12=""),"",SUMIFS(Tbl_Registro_Insumo[cant_ent],Tbl_Registro_Insumo[proveedor],$C$8,Tbl_Registro_Insumo[descripcion_insumo],$C26,Tbl_Registro_Insumo[id_solicitud],Detalle_Mes!$C$9,Tbl_Registro_Insumo[Fecha_Corte],"&lt;="&amp;AH$12)-SUMIFS(Tbl_Registro_Insumo[cant_dev],Tbl_Registro_Insumo[proveedor],$C$8,Tbl_Registro_Insumo[descripcion_insumo],$C26,Tbl_Registro_Insumo[id_solicitud],$C$9,Tbl_Registro_Insumo[Fecha_Corte],"&lt;="&amp;AH$12))</f>
        <v/>
      </c>
      <c r="AI26" s="2" t="str">
        <f>IF(OR($C26="",AI$12=""),"",SUMIFS(Tbl_Registro_Insumo[cant_ent],Tbl_Registro_Insumo[proveedor],$C$8,Tbl_Registro_Insumo[descripcion_insumo],$C26,Tbl_Registro_Insumo[id_solicitud],Detalle_Mes!$C$9,Tbl_Registro_Insumo[Fecha_Corte],"&lt;="&amp;AI$12)-SUMIFS(Tbl_Registro_Insumo[cant_dev],Tbl_Registro_Insumo[proveedor],$C$8,Tbl_Registro_Insumo[descripcion_insumo],$C26,Tbl_Registro_Insumo[id_solicitud],$C$9,Tbl_Registro_Insumo[Fecha_Corte],"&lt;="&amp;AI$12))</f>
        <v/>
      </c>
      <c r="AJ26" s="2" t="str">
        <f>IF(OR($C26="",AJ$12=""),"",SUMIFS(Tbl_Registro_Insumo[cant_ent],Tbl_Registro_Insumo[proveedor],$C$8,Tbl_Registro_Insumo[descripcion_insumo],$C26,Tbl_Registro_Insumo[id_solicitud],Detalle_Mes!$C$9,Tbl_Registro_Insumo[Fecha_Corte],"&lt;="&amp;AJ$12)-SUMIFS(Tbl_Registro_Insumo[cant_dev],Tbl_Registro_Insumo[proveedor],$C$8,Tbl_Registro_Insumo[descripcion_insumo],$C26,Tbl_Registro_Insumo[id_solicitud],$C$9,Tbl_Registro_Insumo[Fecha_Corte],"&lt;="&amp;AJ$12))</f>
        <v/>
      </c>
      <c r="AK26" s="2" t="str">
        <f>IF(OR($C26="",AK$12=""),"",SUMIFS(Tbl_Registro_Insumo[cant_ent],Tbl_Registro_Insumo[proveedor],$C$8,Tbl_Registro_Insumo[descripcion_insumo],$C26,Tbl_Registro_Insumo[id_solicitud],Detalle_Mes!$C$9,Tbl_Registro_Insumo[Fecha_Corte],"&lt;="&amp;AK$12)-SUMIFS(Tbl_Registro_Insumo[cant_dev],Tbl_Registro_Insumo[proveedor],$C$8,Tbl_Registro_Insumo[descripcion_insumo],$C26,Tbl_Registro_Insumo[id_solicitud],$C$9,Tbl_Registro_Insumo[Fecha_Corte],"&lt;="&amp;AK$12))</f>
        <v/>
      </c>
      <c r="AL26" s="2" t="str">
        <f>IF(OR($C26="",AL$12=""),"",SUMIFS(Tbl_Registro_Insumo[cant_ent],Tbl_Registro_Insumo[proveedor],$C$8,Tbl_Registro_Insumo[descripcion_insumo],$C26,Tbl_Registro_Insumo[id_solicitud],Detalle_Mes!$C$9,Tbl_Registro_Insumo[Fecha_Corte],"&lt;="&amp;AL$12)-SUMIFS(Tbl_Registro_Insumo[cant_dev],Tbl_Registro_Insumo[proveedor],$C$8,Tbl_Registro_Insumo[descripcion_insumo],$C26,Tbl_Registro_Insumo[id_solicitud],$C$9,Tbl_Registro_Insumo[Fecha_Corte],"&lt;="&amp;AL$12))</f>
        <v/>
      </c>
      <c r="AM26" s="2" t="str">
        <f>IF(OR($C26="",AM$12=""),"",SUMIFS(Tbl_Registro_Insumo[cant_ent],Tbl_Registro_Insumo[proveedor],$C$8,Tbl_Registro_Insumo[descripcion_insumo],$C26,Tbl_Registro_Insumo[id_solicitud],Detalle_Mes!$C$9,Tbl_Registro_Insumo[Fecha_Corte],"&lt;="&amp;AM$12)-SUMIFS(Tbl_Registro_Insumo[cant_dev],Tbl_Registro_Insumo[proveedor],$C$8,Tbl_Registro_Insumo[descripcion_insumo],$C26,Tbl_Registro_Insumo[id_solicitud],$C$9,Tbl_Registro_Insumo[Fecha_Corte],"&lt;="&amp;AM$12))</f>
        <v/>
      </c>
      <c r="AN26" s="2" t="str">
        <f>IF(OR($C26="",AN$12=""),"",SUMIFS(Tbl_Registro_Insumo[cant_ent],Tbl_Registro_Insumo[proveedor],$C$8,Tbl_Registro_Insumo[descripcion_insumo],$C26,Tbl_Registro_Insumo[id_solicitud],Detalle_Mes!$C$9,Tbl_Registro_Insumo[Fecha_Corte],"&lt;="&amp;AN$12)-SUMIFS(Tbl_Registro_Insumo[cant_dev],Tbl_Registro_Insumo[proveedor],$C$8,Tbl_Registro_Insumo[descripcion_insumo],$C26,Tbl_Registro_Insumo[id_solicitud],$C$9,Tbl_Registro_Insumo[Fecha_Corte],"&lt;="&amp;AN$12))</f>
        <v/>
      </c>
      <c r="AO26" s="2" t="str">
        <f>IF(OR($C26="",AO$12=""),"",SUMIFS(Tbl_Registro_Insumo[cant_ent],Tbl_Registro_Insumo[proveedor],$C$8,Tbl_Registro_Insumo[descripcion_insumo],$C26,Tbl_Registro_Insumo[id_solicitud],Detalle_Mes!$C$9,Tbl_Registro_Insumo[Fecha_Corte],"&lt;="&amp;AO$12)-SUMIFS(Tbl_Registro_Insumo[cant_dev],Tbl_Registro_Insumo[proveedor],$C$8,Tbl_Registro_Insumo[descripcion_insumo],$C26,Tbl_Registro_Insumo[id_solicitud],$C$9,Tbl_Registro_Insumo[Fecha_Corte],"&lt;="&amp;AO$12))</f>
        <v/>
      </c>
      <c r="AP26" s="2" t="str">
        <f>IF(OR($C26="",AP$12=""),"",SUMIFS(Tbl_Registro_Insumo[cant_ent],Tbl_Registro_Insumo[proveedor],$C$8,Tbl_Registro_Insumo[descripcion_insumo],$C26,Tbl_Registro_Insumo[id_solicitud],Detalle_Mes!$C$9,Tbl_Registro_Insumo[Fecha_Corte],"&lt;="&amp;AP$12)-SUMIFS(Tbl_Registro_Insumo[cant_dev],Tbl_Registro_Insumo[proveedor],$C$8,Tbl_Registro_Insumo[descripcion_insumo],$C26,Tbl_Registro_Insumo[id_solicitud],$C$9,Tbl_Registro_Insumo[Fecha_Corte],"&lt;="&amp;AP$12))</f>
        <v/>
      </c>
      <c r="AQ26" s="2" t="str">
        <f>IF(OR($C26="",AQ$12=""),"",SUMIFS(Tbl_Registro_Insumo[cant_ent],Tbl_Registro_Insumo[proveedor],$C$8,Tbl_Registro_Insumo[descripcion_insumo],$C26,Tbl_Registro_Insumo[id_solicitud],Detalle_Mes!$C$9,Tbl_Registro_Insumo[Fecha_Corte],"&lt;="&amp;AQ$12)-SUMIFS(Tbl_Registro_Insumo[cant_dev],Tbl_Registro_Insumo[proveedor],$C$8,Tbl_Registro_Insumo[descripcion_insumo],$C26,Tbl_Registro_Insumo[id_solicitud],$C$9,Tbl_Registro_Insumo[Fecha_Corte],"&lt;="&amp;AQ$12))</f>
        <v/>
      </c>
      <c r="AR26" s="2" t="str">
        <f>IF(OR($C26="",AR$12=""),"",SUMIFS(Tbl_Registro_Insumo[cant_ent],Tbl_Registro_Insumo[proveedor],$C$8,Tbl_Registro_Insumo[descripcion_insumo],$C26,Tbl_Registro_Insumo[id_solicitud],Detalle_Mes!$C$9,Tbl_Registro_Insumo[Fecha_Corte],"&lt;="&amp;AR$12)-SUMIFS(Tbl_Registro_Insumo[cant_dev],Tbl_Registro_Insumo[proveedor],$C$8,Tbl_Registro_Insumo[descripcion_insumo],$C26,Tbl_Registro_Insumo[id_solicitud],$C$9,Tbl_Registro_Insumo[Fecha_Corte],"&lt;="&amp;AR$12))</f>
        <v/>
      </c>
      <c r="AS26" s="2" t="str">
        <f>IF(OR($C26="",AS$12=""),"",SUMIFS(Tbl_Registro_Insumo[cant_ent],Tbl_Registro_Insumo[proveedor],$C$8,Tbl_Registro_Insumo[descripcion_insumo],$C26,Tbl_Registro_Insumo[id_solicitud],Detalle_Mes!$C$9,Tbl_Registro_Insumo[Fecha_Corte],"&lt;="&amp;AS$12)-SUMIFS(Tbl_Registro_Insumo[cant_dev],Tbl_Registro_Insumo[proveedor],$C$8,Tbl_Registro_Insumo[descripcion_insumo],$C26,Tbl_Registro_Insumo[id_solicitud],$C$9,Tbl_Registro_Insumo[Fecha_Corte],"&lt;="&amp;AS$12))</f>
        <v/>
      </c>
      <c r="AT26" s="2" t="str">
        <f>IF(OR($C26="",AT$12=""),"",SUMIFS(Tbl_Registro_Insumo[cant_ent],Tbl_Registro_Insumo[proveedor],$C$8,Tbl_Registro_Insumo[descripcion_insumo],$C26,Tbl_Registro_Insumo[id_solicitud],Detalle_Mes!$C$9,Tbl_Registro_Insumo[Fecha_Corte],"&lt;="&amp;AT$12)-SUMIFS(Tbl_Registro_Insumo[cant_dev],Tbl_Registro_Insumo[proveedor],$C$8,Tbl_Registro_Insumo[descripcion_insumo],$C26,Tbl_Registro_Insumo[id_solicitud],$C$9,Tbl_Registro_Insumo[Fecha_Corte],"&lt;="&amp;AT$12))</f>
        <v/>
      </c>
      <c r="AU26" s="2" t="str">
        <f>IF(OR($C26="",AU$12=""),"",SUMIFS(Tbl_Registro_Insumo[cant_ent],Tbl_Registro_Insumo[proveedor],$C$8,Tbl_Registro_Insumo[descripcion_insumo],$C26,Tbl_Registro_Insumo[id_solicitud],Detalle_Mes!$C$9,Tbl_Registro_Insumo[Fecha_Corte],"&lt;="&amp;AU$12)-SUMIFS(Tbl_Registro_Insumo[cant_dev],Tbl_Registro_Insumo[proveedor],$C$8,Tbl_Registro_Insumo[descripcion_insumo],$C26,Tbl_Registro_Insumo[id_solicitud],$C$9,Tbl_Registro_Insumo[Fecha_Corte],"&lt;="&amp;AU$12))</f>
        <v/>
      </c>
      <c r="AV26" s="2" t="str">
        <f>IF(OR($C26="",AV$12=""),"",SUMIFS(Tbl_Registro_Insumo[cant_ent],Tbl_Registro_Insumo[proveedor],$C$8,Tbl_Registro_Insumo[descripcion_insumo],$C26,Tbl_Registro_Insumo[id_solicitud],Detalle_Mes!$C$9,Tbl_Registro_Insumo[Fecha_Corte],"&lt;="&amp;AV$12)-SUMIFS(Tbl_Registro_Insumo[cant_dev],Tbl_Registro_Insumo[proveedor],$C$8,Tbl_Registro_Insumo[descripcion_insumo],$C26,Tbl_Registro_Insumo[id_solicitud],$C$9,Tbl_Registro_Insumo[Fecha_Corte],"&lt;="&amp;AV$12))</f>
        <v/>
      </c>
      <c r="AW26" s="2" t="str">
        <f>IF(OR($C26="",AW$12=""),"",SUMIFS(Tbl_Registro_Insumo[cant_ent],Tbl_Registro_Insumo[proveedor],$C$8,Tbl_Registro_Insumo[descripcion_insumo],$C26,Tbl_Registro_Insumo[id_solicitud],Detalle_Mes!$C$9,Tbl_Registro_Insumo[Fecha_Corte],"&lt;="&amp;AW$12)-SUMIFS(Tbl_Registro_Insumo[cant_dev],Tbl_Registro_Insumo[proveedor],$C$8,Tbl_Registro_Insumo[descripcion_insumo],$C26,Tbl_Registro_Insumo[id_solicitud],$C$9,Tbl_Registro_Insumo[Fecha_Corte],"&lt;="&amp;AW$12))</f>
        <v/>
      </c>
      <c r="AX26" s="2" t="str">
        <f>IF(OR($C26="",AX$12=""),"",SUMIFS(Tbl_Registro_Insumo[cant_ent],Tbl_Registro_Insumo[proveedor],$C$8,Tbl_Registro_Insumo[descripcion_insumo],$C26,Tbl_Registro_Insumo[id_solicitud],Detalle_Mes!$C$9,Tbl_Registro_Insumo[Fecha_Corte],"&lt;="&amp;AX$12)-SUMIFS(Tbl_Registro_Insumo[cant_dev],Tbl_Registro_Insumo[proveedor],$C$8,Tbl_Registro_Insumo[descripcion_insumo],$C26,Tbl_Registro_Insumo[id_solicitud],$C$9,Tbl_Registro_Insumo[Fecha_Corte],"&lt;="&amp;AX$12))</f>
        <v/>
      </c>
      <c r="AY26" s="2" t="str">
        <f>IF(OR($C26="",AY$12=""),"",SUMIFS(Tbl_Registro_Insumo[cant_ent],Tbl_Registro_Insumo[proveedor],$C$8,Tbl_Registro_Insumo[descripcion_insumo],$C26,Tbl_Registro_Insumo[id_solicitud],Detalle_Mes!$C$9,Tbl_Registro_Insumo[Fecha_Corte],"&lt;="&amp;AY$12)-SUMIFS(Tbl_Registro_Insumo[cant_dev],Tbl_Registro_Insumo[proveedor],$C$8,Tbl_Registro_Insumo[descripcion_insumo],$C26,Tbl_Registro_Insumo[id_solicitud],$C$9,Tbl_Registro_Insumo[Fecha_Corte],"&lt;="&amp;AY$12))</f>
        <v/>
      </c>
      <c r="AZ26" s="2" t="str">
        <f>IF(OR($C26="",AZ$12=""),"",SUMIFS(Tbl_Registro_Insumo[cant_ent],Tbl_Registro_Insumo[proveedor],$C$8,Tbl_Registro_Insumo[descripcion_insumo],$C26,Tbl_Registro_Insumo[id_solicitud],Detalle_Mes!$C$9,Tbl_Registro_Insumo[Fecha_Corte],"&lt;="&amp;AZ$12)-SUMIFS(Tbl_Registro_Insumo[cant_dev],Tbl_Registro_Insumo[proveedor],$C$8,Tbl_Registro_Insumo[descripcion_insumo],$C26,Tbl_Registro_Insumo[id_solicitud],$C$9,Tbl_Registro_Insumo[Fecha_Corte],"&lt;="&amp;AZ$12))</f>
        <v/>
      </c>
      <c r="BA26" s="2" t="str">
        <f>IF(OR($C26="",BA$12=""),"",SUMIFS(Tbl_Registro_Insumo[cant_ent],Tbl_Registro_Insumo[proveedor],$C$8,Tbl_Registro_Insumo[descripcion_insumo],$C26,Tbl_Registro_Insumo[id_solicitud],Detalle_Mes!$C$9,Tbl_Registro_Insumo[Fecha_Corte],"&lt;="&amp;BA$12)-SUMIFS(Tbl_Registro_Insumo[cant_dev],Tbl_Registro_Insumo[proveedor],$C$8,Tbl_Registro_Insumo[descripcion_insumo],$C26,Tbl_Registro_Insumo[id_solicitud],$C$9,Tbl_Registro_Insumo[Fecha_Corte],"&lt;="&amp;BA$12))</f>
        <v/>
      </c>
      <c r="BB26" s="2" t="str">
        <f>IF(OR($C26="",BB$12=""),"",SUMIFS(Tbl_Registro_Insumo[cant_ent],Tbl_Registro_Insumo[proveedor],$C$8,Tbl_Registro_Insumo[descripcion_insumo],$C26,Tbl_Registro_Insumo[id_solicitud],Detalle_Mes!$C$9,Tbl_Registro_Insumo[Fecha_Corte],"&lt;="&amp;BB$12)-SUMIFS(Tbl_Registro_Insumo[cant_dev],Tbl_Registro_Insumo[proveedor],$C$8,Tbl_Registro_Insumo[descripcion_insumo],$C26,Tbl_Registro_Insumo[id_solicitud],$C$9,Tbl_Registro_Insumo[Fecha_Corte],"&lt;="&amp;BB$12))</f>
        <v/>
      </c>
      <c r="BC26" s="2" t="str">
        <f>IF(OR($C26="",BC$12=""),"",SUMIFS(Tbl_Registro_Insumo[cant_ent],Tbl_Registro_Insumo[proveedor],$C$8,Tbl_Registro_Insumo[descripcion_insumo],$C26,Tbl_Registro_Insumo[id_solicitud],Detalle_Mes!$C$9,Tbl_Registro_Insumo[Fecha_Corte],"&lt;="&amp;BC$12)-SUMIFS(Tbl_Registro_Insumo[cant_dev],Tbl_Registro_Insumo[proveedor],$C$8,Tbl_Registro_Insumo[descripcion_insumo],$C26,Tbl_Registro_Insumo[id_solicitud],$C$9,Tbl_Registro_Insumo[Fecha_Corte],"&lt;="&amp;BC$12))</f>
        <v/>
      </c>
      <c r="BD26" s="2" t="str">
        <f>IF(OR($C26="",BD$12=""),"",SUMIFS(Tbl_Registro_Insumo[cant_ent],Tbl_Registro_Insumo[proveedor],$C$8,Tbl_Registro_Insumo[descripcion_insumo],$C26,Tbl_Registro_Insumo[id_solicitud],Detalle_Mes!$C$9,Tbl_Registro_Insumo[Fecha_Corte],"&lt;="&amp;BD$12)-SUMIFS(Tbl_Registro_Insumo[cant_dev],Tbl_Registro_Insumo[proveedor],$C$8,Tbl_Registro_Insumo[descripcion_insumo],$C26,Tbl_Registro_Insumo[id_solicitud],$C$9,Tbl_Registro_Insumo[Fecha_Corte],"&lt;="&amp;BD$12))</f>
        <v/>
      </c>
      <c r="BE26" s="2" t="str">
        <f>IF(OR($C26="",BE$12=""),"",SUMIFS(Tbl_Registro_Insumo[cant_ent],Tbl_Registro_Insumo[proveedor],$C$8,Tbl_Registro_Insumo[descripcion_insumo],$C26,Tbl_Registro_Insumo[id_solicitud],Detalle_Mes!$C$9,Tbl_Registro_Insumo[Fecha_Corte],"&lt;="&amp;BE$12)-SUMIFS(Tbl_Registro_Insumo[cant_dev],Tbl_Registro_Insumo[proveedor],$C$8,Tbl_Registro_Insumo[descripcion_insumo],$C26,Tbl_Registro_Insumo[id_solicitud],$C$9,Tbl_Registro_Insumo[Fecha_Corte],"&lt;="&amp;BE$12))</f>
        <v/>
      </c>
      <c r="BF26" s="2" t="str">
        <f>IF(OR($C26="",BF$12=""),"",SUMIFS(Tbl_Registro_Insumo[cant_ent],Tbl_Registro_Insumo[proveedor],$C$8,Tbl_Registro_Insumo[descripcion_insumo],$C26,Tbl_Registro_Insumo[id_solicitud],Detalle_Mes!$C$9,Tbl_Registro_Insumo[Fecha_Corte],"&lt;="&amp;BF$12)-SUMIFS(Tbl_Registro_Insumo[cant_dev],Tbl_Registro_Insumo[proveedor],$C$8,Tbl_Registro_Insumo[descripcion_insumo],$C26,Tbl_Registro_Insumo[id_solicitud],$C$9,Tbl_Registro_Insumo[Fecha_Corte],"&lt;="&amp;BF$12))</f>
        <v/>
      </c>
      <c r="BG26" s="2" t="str">
        <f>IF(OR($C26="",BG$12=""),"",SUMIFS(Tbl_Registro_Insumo[cant_ent],Tbl_Registro_Insumo[proveedor],$C$8,Tbl_Registro_Insumo[descripcion_insumo],$C26,Tbl_Registro_Insumo[id_solicitud],Detalle_Mes!$C$9,Tbl_Registro_Insumo[Fecha_Corte],"&lt;="&amp;BG$12)-SUMIFS(Tbl_Registro_Insumo[cant_dev],Tbl_Registro_Insumo[proveedor],$C$8,Tbl_Registro_Insumo[descripcion_insumo],$C26,Tbl_Registro_Insumo[id_solicitud],$C$9,Tbl_Registro_Insumo[Fecha_Corte],"&lt;="&amp;BG$12))</f>
        <v/>
      </c>
      <c r="BH26" s="2" t="str">
        <f>IF(OR($C26="",BH$12=""),"",SUMIFS(Tbl_Registro_Insumo[cant_ent],Tbl_Registro_Insumo[proveedor],$C$8,Tbl_Registro_Insumo[descripcion_insumo],$C26,Tbl_Registro_Insumo[id_solicitud],Detalle_Mes!$C$9,Tbl_Registro_Insumo[Fecha_Corte],"&lt;="&amp;BH$12)-SUMIFS(Tbl_Registro_Insumo[cant_dev],Tbl_Registro_Insumo[proveedor],$C$8,Tbl_Registro_Insumo[descripcion_insumo],$C26,Tbl_Registro_Insumo[id_solicitud],$C$9,Tbl_Registro_Insumo[Fecha_Corte],"&lt;="&amp;BH$12))</f>
        <v/>
      </c>
      <c r="BI26" s="2" t="str">
        <f>IF(OR($C26="",BI$12=""),"",SUMIFS(Tbl_Registro_Insumo[cant_ent],Tbl_Registro_Insumo[proveedor],$C$8,Tbl_Registro_Insumo[descripcion_insumo],$C26,Tbl_Registro_Insumo[id_solicitud],Detalle_Mes!$C$9,Tbl_Registro_Insumo[Fecha_Corte],"&lt;="&amp;BI$12)-SUMIFS(Tbl_Registro_Insumo[cant_dev],Tbl_Registro_Insumo[proveedor],$C$8,Tbl_Registro_Insumo[descripcion_insumo],$C26,Tbl_Registro_Insumo[id_solicitud],$C$9,Tbl_Registro_Insumo[Fecha_Corte],"&lt;="&amp;BI$12))</f>
        <v/>
      </c>
      <c r="BJ26" s="2" t="str">
        <f>IF(OR($C26="",BJ$12=""),"",SUMIFS(Tbl_Registro_Insumo[cant_ent],Tbl_Registro_Insumo[proveedor],$C$8,Tbl_Registro_Insumo[descripcion_insumo],$C26,Tbl_Registro_Insumo[id_solicitud],Detalle_Mes!$C$9,Tbl_Registro_Insumo[Fecha_Corte],"&lt;="&amp;BJ$12)-SUMIFS(Tbl_Registro_Insumo[cant_dev],Tbl_Registro_Insumo[proveedor],$C$8,Tbl_Registro_Insumo[descripcion_insumo],$C26,Tbl_Registro_Insumo[id_solicitud],$C$9,Tbl_Registro_Insumo[Fecha_Corte],"&lt;="&amp;BJ$12))</f>
        <v/>
      </c>
      <c r="BK26" s="2" t="str">
        <f>IF(OR($C26="",BK$12=""),"",SUMIFS(Tbl_Registro_Insumo[cant_ent],Tbl_Registro_Insumo[proveedor],$C$8,Tbl_Registro_Insumo[descripcion_insumo],$C26,Tbl_Registro_Insumo[id_solicitud],Detalle_Mes!$C$9,Tbl_Registro_Insumo[Fecha_Corte],"&lt;="&amp;BK$12)-SUMIFS(Tbl_Registro_Insumo[cant_dev],Tbl_Registro_Insumo[proveedor],$C$8,Tbl_Registro_Insumo[descripcion_insumo],$C26,Tbl_Registro_Insumo[id_solicitud],$C$9,Tbl_Registro_Insumo[Fecha_Corte],"&lt;="&amp;BK$12))</f>
        <v/>
      </c>
      <c r="BL26" s="2" t="str">
        <f>IF(OR($C26="",BL$12=""),"",SUMIFS(Tbl_Registro_Insumo[cant_ent],Tbl_Registro_Insumo[proveedor],$C$8,Tbl_Registro_Insumo[descripcion_insumo],$C26,Tbl_Registro_Insumo[id_solicitud],Detalle_Mes!$C$9,Tbl_Registro_Insumo[Fecha_Corte],"&lt;="&amp;BL$12)-SUMIFS(Tbl_Registro_Insumo[cant_dev],Tbl_Registro_Insumo[proveedor],$C$8,Tbl_Registro_Insumo[descripcion_insumo],$C26,Tbl_Registro_Insumo[id_solicitud],$C$9,Tbl_Registro_Insumo[Fecha_Corte],"&lt;="&amp;BL$12))</f>
        <v/>
      </c>
      <c r="BM26" s="2" t="str">
        <f>IF(OR($C26="",BM$12=""),"",SUMIFS(Tbl_Registro_Insumo[cant_ent],Tbl_Registro_Insumo[proveedor],$C$8,Tbl_Registro_Insumo[descripcion_insumo],$C26,Tbl_Registro_Insumo[id_solicitud],Detalle_Mes!$C$9,Tbl_Registro_Insumo[Fecha_Corte],"&lt;="&amp;BM$12)-SUMIFS(Tbl_Registro_Insumo[cant_dev],Tbl_Registro_Insumo[proveedor],$C$8,Tbl_Registro_Insumo[descripcion_insumo],$C26,Tbl_Registro_Insumo[id_solicitud],$C$9,Tbl_Registro_Insumo[Fecha_Corte],"&lt;="&amp;BM$12))</f>
        <v/>
      </c>
      <c r="BN26" s="2" t="str">
        <f>IF(OR($C26="",BN$12=""),"",SUMIFS(Tbl_Registro_Insumo[cant_ent],Tbl_Registro_Insumo[proveedor],$C$8,Tbl_Registro_Insumo[descripcion_insumo],$C26,Tbl_Registro_Insumo[id_solicitud],Detalle_Mes!$C$9,Tbl_Registro_Insumo[Fecha_Corte],"&lt;="&amp;BN$12)-SUMIFS(Tbl_Registro_Insumo[cant_dev],Tbl_Registro_Insumo[proveedor],$C$8,Tbl_Registro_Insumo[descripcion_insumo],$C26,Tbl_Registro_Insumo[id_solicitud],$C$9,Tbl_Registro_Insumo[Fecha_Corte],"&lt;="&amp;BN$12))</f>
        <v/>
      </c>
      <c r="BO26" s="2" t="str">
        <f>IF(OR($C26="",BO$12=""),"",SUMIFS(Tbl_Registro_Insumo[cant_ent],Tbl_Registro_Insumo[proveedor],$C$8,Tbl_Registro_Insumo[descripcion_insumo],$C26,Tbl_Registro_Insumo[id_solicitud],Detalle_Mes!$C$9,Tbl_Registro_Insumo[Fecha_Corte],"&lt;="&amp;BO$12)-SUMIFS(Tbl_Registro_Insumo[cant_dev],Tbl_Registro_Insumo[proveedor],$C$8,Tbl_Registro_Insumo[descripcion_insumo],$C26,Tbl_Registro_Insumo[id_solicitud],$C$9,Tbl_Registro_Insumo[Fecha_Corte],"&lt;="&amp;BO$12))</f>
        <v/>
      </c>
      <c r="BP26" s="2" t="str">
        <f>IF(OR($C26="",BP$12=""),"",SUMIFS(Tbl_Registro_Insumo[cant_ent],Tbl_Registro_Insumo[proveedor],$C$8,Tbl_Registro_Insumo[descripcion_insumo],$C26,Tbl_Registro_Insumo[id_solicitud],Detalle_Mes!$C$9,Tbl_Registro_Insumo[Fecha_Corte],"&lt;="&amp;BP$12)-SUMIFS(Tbl_Registro_Insumo[cant_dev],Tbl_Registro_Insumo[proveedor],$C$8,Tbl_Registro_Insumo[descripcion_insumo],$C26,Tbl_Registro_Insumo[id_solicitud],$C$9,Tbl_Registro_Insumo[Fecha_Corte],"&lt;="&amp;BP$12))</f>
        <v/>
      </c>
      <c r="BQ26" s="2" t="str">
        <f>IF(OR($C26="",BQ$12=""),"",SUMIFS(Tbl_Registro_Insumo[cant_ent],Tbl_Registro_Insumo[proveedor],$C$8,Tbl_Registro_Insumo[descripcion_insumo],$C26,Tbl_Registro_Insumo[id_solicitud],Detalle_Mes!$C$9,Tbl_Registro_Insumo[Fecha_Corte],"&lt;="&amp;BQ$12)-SUMIFS(Tbl_Registro_Insumo[cant_dev],Tbl_Registro_Insumo[proveedor],$C$8,Tbl_Registro_Insumo[descripcion_insumo],$C26,Tbl_Registro_Insumo[id_solicitud],$C$9,Tbl_Registro_Insumo[Fecha_Corte],"&lt;="&amp;BQ$12))</f>
        <v/>
      </c>
      <c r="BR26" s="2" t="str">
        <f>IF(OR($C26="",BR$12=""),"",SUMIFS(Tbl_Registro_Insumo[cant_ent],Tbl_Registro_Insumo[proveedor],$C$8,Tbl_Registro_Insumo[descripcion_insumo],$C26,Tbl_Registro_Insumo[id_solicitud],Detalle_Mes!$C$9,Tbl_Registro_Insumo[Fecha_Corte],"&lt;="&amp;BR$12)-SUMIFS(Tbl_Registro_Insumo[cant_dev],Tbl_Registro_Insumo[proveedor],$C$8,Tbl_Registro_Insumo[descripcion_insumo],$C26,Tbl_Registro_Insumo[id_solicitud],$C$9,Tbl_Registro_Insumo[Fecha_Corte],"&lt;="&amp;BR$12))</f>
        <v/>
      </c>
      <c r="BS26" s="2" t="str">
        <f>IF(OR($C26="",BS$12=""),"",SUMIFS(Tbl_Registro_Insumo[cant_ent],Tbl_Registro_Insumo[proveedor],$C$8,Tbl_Registro_Insumo[descripcion_insumo],$C26,Tbl_Registro_Insumo[id_solicitud],Detalle_Mes!$C$9,Tbl_Registro_Insumo[Fecha_Corte],"&lt;="&amp;BS$12)-SUMIFS(Tbl_Registro_Insumo[cant_dev],Tbl_Registro_Insumo[proveedor],$C$8,Tbl_Registro_Insumo[descripcion_insumo],$C26,Tbl_Registro_Insumo[id_solicitud],$C$9,Tbl_Registro_Insumo[Fecha_Corte],"&lt;="&amp;BS$12))</f>
        <v/>
      </c>
    </row>
    <row r="27" spans="2:75" s="7" customFormat="1" ht="19.2" customHeight="1" x14ac:dyDescent="0.3">
      <c r="B27" s="2"/>
      <c r="D27" s="20" t="str">
        <f>IF(C27="","",SUMIFS(Tbl_Registro_Insumo[cant_ent],Tbl_Registro_Insumo[proveedor],Detalle_Mes!$C$8,Tbl_Registro_Insumo[id_solicitud],Detalle_Mes!$C$9,Tbl_Registro_Insumo[descripcion_insumo],Detalle_Mes!C27,Tbl_Registro_Insumo[Fecha_Corte],"&lt;"&amp;Detalle_Mes!$F$8))</f>
        <v/>
      </c>
      <c r="E27" s="20" t="str">
        <f>IF(C27="","",SUMIFS(Tbl_Registro_Insumo[cant_dev],Tbl_Registro_Insumo[proveedor],Detalle_Mes!$C$8,Tbl_Registro_Insumo[id_solicitud],Detalle_Mes!$C$9,Tbl_Registro_Insumo[descripcion_insumo],Detalle_Mes!C27,Tbl_Registro_Insumo[Fecha_Corte],"&lt;"&amp;Detalle_Mes!$F$8))</f>
        <v/>
      </c>
      <c r="F27" s="20" t="str">
        <f t="shared" si="39"/>
        <v/>
      </c>
      <c r="H27" s="41" t="str">
        <f t="shared" si="38"/>
        <v/>
      </c>
      <c r="I27" s="2" t="str">
        <f>IF(OR($C27="",I$12=""),"",SUMIFS(Tbl_Registro_Insumo[cant_ent],Tbl_Registro_Insumo[proveedor],$C$8,Tbl_Registro_Insumo[descripcion_insumo],$C27,Tbl_Registro_Insumo[id_solicitud],Detalle_Mes!$C$9,Tbl_Registro_Insumo[Fecha_Corte],"&lt;"&amp;I$12)-SUMIFS(Tbl_Registro_Insumo[cant_dev],Tbl_Registro_Insumo[proveedor],$C$8,Tbl_Registro_Insumo[descripcion_insumo],$C27,Tbl_Registro_Insumo[id_solicitud],$C$9,Tbl_Registro_Insumo[Fecha_Corte],"&lt;="&amp;I$12))</f>
        <v/>
      </c>
      <c r="J27" s="2" t="str">
        <f>IF(OR($C27="",J$12=""),"",SUMIFS(Tbl_Registro_Insumo[cant_ent],Tbl_Registro_Insumo[proveedor],$C$8,Tbl_Registro_Insumo[descripcion_insumo],$C27,Tbl_Registro_Insumo[id_solicitud],Detalle_Mes!$C$9,Tbl_Registro_Insumo[Fecha_Corte],"&lt;="&amp;J$12)-SUMIFS(Tbl_Registro_Insumo[cant_dev],Tbl_Registro_Insumo[proveedor],$C$8,Tbl_Registro_Insumo[descripcion_insumo],$C27,Tbl_Registro_Insumo[id_solicitud],$C$9,Tbl_Registro_Insumo[Fecha_Corte],"&lt;="&amp;J$12))</f>
        <v/>
      </c>
      <c r="K27" s="2" t="str">
        <f>IF(OR($C27="",K$12=""),"",SUMIFS(Tbl_Registro_Insumo[cant_ent],Tbl_Registro_Insumo[proveedor],$C$8,Tbl_Registro_Insumo[descripcion_insumo],$C27,Tbl_Registro_Insumo[id_solicitud],Detalle_Mes!$C$9,Tbl_Registro_Insumo[Fecha_Corte],"&lt;="&amp;K$12)-SUMIFS(Tbl_Registro_Insumo[cant_dev],Tbl_Registro_Insumo[proveedor],$C$8,Tbl_Registro_Insumo[descripcion_insumo],$C27,Tbl_Registro_Insumo[id_solicitud],$C$9,Tbl_Registro_Insumo[Fecha_Corte],"&lt;="&amp;K$12))</f>
        <v/>
      </c>
      <c r="L27" s="2" t="str">
        <f>IF(OR($C27="",L$12=""),"",SUMIFS(Tbl_Registro_Insumo[cant_ent],Tbl_Registro_Insumo[proveedor],$C$8,Tbl_Registro_Insumo[descripcion_insumo],$C27,Tbl_Registro_Insumo[id_solicitud],Detalle_Mes!$C$9,Tbl_Registro_Insumo[Fecha_Corte],"&lt;="&amp;L$12)-SUMIFS(Tbl_Registro_Insumo[cant_dev],Tbl_Registro_Insumo[proveedor],$C$8,Tbl_Registro_Insumo[descripcion_insumo],$C27,Tbl_Registro_Insumo[id_solicitud],$C$9,Tbl_Registro_Insumo[Fecha_Corte],"&lt;="&amp;L$12))</f>
        <v/>
      </c>
      <c r="M27" s="2" t="str">
        <f>IF(OR($C27="",M$12=""),"",SUMIFS(Tbl_Registro_Insumo[cant_ent],Tbl_Registro_Insumo[proveedor],$C$8,Tbl_Registro_Insumo[descripcion_insumo],$C27,Tbl_Registro_Insumo[id_solicitud],Detalle_Mes!$C$9,Tbl_Registro_Insumo[Fecha_Corte],"&lt;="&amp;M$12)-SUMIFS(Tbl_Registro_Insumo[cant_dev],Tbl_Registro_Insumo[proveedor],$C$8,Tbl_Registro_Insumo[descripcion_insumo],$C27,Tbl_Registro_Insumo[id_solicitud],$C$9,Tbl_Registro_Insumo[Fecha_Corte],"&lt;="&amp;M$12))</f>
        <v/>
      </c>
      <c r="N27" s="2" t="str">
        <f>IF(OR($C27="",N$12=""),"",SUMIFS(Tbl_Registro_Insumo[cant_ent],Tbl_Registro_Insumo[proveedor],$C$8,Tbl_Registro_Insumo[descripcion_insumo],$C27,Tbl_Registro_Insumo[id_solicitud],Detalle_Mes!$C$9,Tbl_Registro_Insumo[Fecha_Corte],"&lt;="&amp;N$12)-SUMIFS(Tbl_Registro_Insumo[cant_dev],Tbl_Registro_Insumo[proveedor],$C$8,Tbl_Registro_Insumo[descripcion_insumo],$C27,Tbl_Registro_Insumo[id_solicitud],$C$9,Tbl_Registro_Insumo[Fecha_Corte],"&lt;="&amp;N$12))</f>
        <v/>
      </c>
      <c r="O27" s="2" t="str">
        <f>IF(OR($C27="",O$12=""),"",SUMIFS(Tbl_Registro_Insumo[cant_ent],Tbl_Registro_Insumo[proveedor],$C$8,Tbl_Registro_Insumo[descripcion_insumo],$C27,Tbl_Registro_Insumo[id_solicitud],Detalle_Mes!$C$9,Tbl_Registro_Insumo[Fecha_Corte],"&lt;="&amp;O$12)-SUMIFS(Tbl_Registro_Insumo[cant_dev],Tbl_Registro_Insumo[proveedor],$C$8,Tbl_Registro_Insumo[descripcion_insumo],$C27,Tbl_Registro_Insumo[id_solicitud],$C$9,Tbl_Registro_Insumo[Fecha_Corte],"&lt;="&amp;O$12))</f>
        <v/>
      </c>
      <c r="P27" s="2" t="str">
        <f>IF(OR($C27="",P$12=""),"",SUMIFS(Tbl_Registro_Insumo[cant_ent],Tbl_Registro_Insumo[proveedor],$C$8,Tbl_Registro_Insumo[descripcion_insumo],$C27,Tbl_Registro_Insumo[id_solicitud],Detalle_Mes!$C$9,Tbl_Registro_Insumo[Fecha_Corte],"&lt;="&amp;P$12)-SUMIFS(Tbl_Registro_Insumo[cant_dev],Tbl_Registro_Insumo[proveedor],$C$8,Tbl_Registro_Insumo[descripcion_insumo],$C27,Tbl_Registro_Insumo[id_solicitud],$C$9,Tbl_Registro_Insumo[Fecha_Corte],"&lt;="&amp;P$12))</f>
        <v/>
      </c>
      <c r="Q27" s="2" t="str">
        <f>IF(OR($C27="",Q$12=""),"",SUMIFS(Tbl_Registro_Insumo[cant_ent],Tbl_Registro_Insumo[proveedor],$C$8,Tbl_Registro_Insumo[descripcion_insumo],$C27,Tbl_Registro_Insumo[id_solicitud],Detalle_Mes!$C$9,Tbl_Registro_Insumo[Fecha_Corte],"&lt;="&amp;Q$12)-SUMIFS(Tbl_Registro_Insumo[cant_dev],Tbl_Registro_Insumo[proveedor],$C$8,Tbl_Registro_Insumo[descripcion_insumo],$C27,Tbl_Registro_Insumo[id_solicitud],$C$9,Tbl_Registro_Insumo[Fecha_Corte],"&lt;="&amp;Q$12))</f>
        <v/>
      </c>
      <c r="R27" s="2" t="str">
        <f>IF(OR($C27="",R$12=""),"",SUMIFS(Tbl_Registro_Insumo[cant_ent],Tbl_Registro_Insumo[proveedor],$C$8,Tbl_Registro_Insumo[descripcion_insumo],$C27,Tbl_Registro_Insumo[id_solicitud],Detalle_Mes!$C$9,Tbl_Registro_Insumo[Fecha_Corte],"&lt;="&amp;R$12)-SUMIFS(Tbl_Registro_Insumo[cant_dev],Tbl_Registro_Insumo[proveedor],$C$8,Tbl_Registro_Insumo[descripcion_insumo],$C27,Tbl_Registro_Insumo[id_solicitud],$C$9,Tbl_Registro_Insumo[Fecha_Corte],"&lt;="&amp;R$12))</f>
        <v/>
      </c>
      <c r="S27" s="2" t="str">
        <f>IF(OR($C27="",S$12=""),"",SUMIFS(Tbl_Registro_Insumo[cant_ent],Tbl_Registro_Insumo[proveedor],$C$8,Tbl_Registro_Insumo[descripcion_insumo],$C27,Tbl_Registro_Insumo[id_solicitud],Detalle_Mes!$C$9,Tbl_Registro_Insumo[Fecha_Corte],"&lt;="&amp;S$12)-SUMIFS(Tbl_Registro_Insumo[cant_dev],Tbl_Registro_Insumo[proveedor],$C$8,Tbl_Registro_Insumo[descripcion_insumo],$C27,Tbl_Registro_Insumo[id_solicitud],$C$9,Tbl_Registro_Insumo[Fecha_Corte],"&lt;="&amp;S$12))</f>
        <v/>
      </c>
      <c r="T27" s="2" t="str">
        <f>IF(OR($C27="",T$12=""),"",SUMIFS(Tbl_Registro_Insumo[cant_ent],Tbl_Registro_Insumo[proveedor],$C$8,Tbl_Registro_Insumo[descripcion_insumo],$C27,Tbl_Registro_Insumo[id_solicitud],Detalle_Mes!$C$9,Tbl_Registro_Insumo[Fecha_Corte],"&lt;="&amp;T$12)-SUMIFS(Tbl_Registro_Insumo[cant_dev],Tbl_Registro_Insumo[proveedor],$C$8,Tbl_Registro_Insumo[descripcion_insumo],$C27,Tbl_Registro_Insumo[id_solicitud],$C$9,Tbl_Registro_Insumo[Fecha_Corte],"&lt;="&amp;T$12))</f>
        <v/>
      </c>
      <c r="U27" s="2" t="str">
        <f>IF(OR($C27="",U$12=""),"",SUMIFS(Tbl_Registro_Insumo[cant_ent],Tbl_Registro_Insumo[proveedor],$C$8,Tbl_Registro_Insumo[descripcion_insumo],$C27,Tbl_Registro_Insumo[id_solicitud],Detalle_Mes!$C$9,Tbl_Registro_Insumo[Fecha_Corte],"&lt;="&amp;U$12)-SUMIFS(Tbl_Registro_Insumo[cant_dev],Tbl_Registro_Insumo[proveedor],$C$8,Tbl_Registro_Insumo[descripcion_insumo],$C27,Tbl_Registro_Insumo[id_solicitud],$C$9,Tbl_Registro_Insumo[Fecha_Corte],"&lt;="&amp;U$12))</f>
        <v/>
      </c>
      <c r="V27" s="2" t="str">
        <f>IF(OR($C27="",V$12=""),"",SUMIFS(Tbl_Registro_Insumo[cant_ent],Tbl_Registro_Insumo[proveedor],$C$8,Tbl_Registro_Insumo[descripcion_insumo],$C27,Tbl_Registro_Insumo[id_solicitud],Detalle_Mes!$C$9,Tbl_Registro_Insumo[Fecha_Corte],"&lt;="&amp;V$12)-SUMIFS(Tbl_Registro_Insumo[cant_dev],Tbl_Registro_Insumo[proveedor],$C$8,Tbl_Registro_Insumo[descripcion_insumo],$C27,Tbl_Registro_Insumo[id_solicitud],$C$9,Tbl_Registro_Insumo[Fecha_Corte],"&lt;="&amp;V$12))</f>
        <v/>
      </c>
      <c r="W27" s="2" t="str">
        <f>IF(OR($C27="",W$12=""),"",SUMIFS(Tbl_Registro_Insumo[cant_ent],Tbl_Registro_Insumo[proveedor],$C$8,Tbl_Registro_Insumo[descripcion_insumo],$C27,Tbl_Registro_Insumo[id_solicitud],Detalle_Mes!$C$9,Tbl_Registro_Insumo[Fecha_Corte],"&lt;="&amp;W$12)-SUMIFS(Tbl_Registro_Insumo[cant_dev],Tbl_Registro_Insumo[proveedor],$C$8,Tbl_Registro_Insumo[descripcion_insumo],$C27,Tbl_Registro_Insumo[id_solicitud],$C$9,Tbl_Registro_Insumo[Fecha_Corte],"&lt;="&amp;W$12))</f>
        <v/>
      </c>
      <c r="X27" s="2" t="str">
        <f>IF(OR($C27="",X$12=""),"",SUMIFS(Tbl_Registro_Insumo[cant_ent],Tbl_Registro_Insumo[proveedor],$C$8,Tbl_Registro_Insumo[descripcion_insumo],$C27,Tbl_Registro_Insumo[id_solicitud],Detalle_Mes!$C$9,Tbl_Registro_Insumo[Fecha_Corte],"&lt;="&amp;X$12)-SUMIFS(Tbl_Registro_Insumo[cant_dev],Tbl_Registro_Insumo[proveedor],$C$8,Tbl_Registro_Insumo[descripcion_insumo],$C27,Tbl_Registro_Insumo[id_solicitud],$C$9,Tbl_Registro_Insumo[Fecha_Corte],"&lt;="&amp;X$12))</f>
        <v/>
      </c>
      <c r="Y27" s="2" t="str">
        <f>IF(OR($C27="",Y$12=""),"",SUMIFS(Tbl_Registro_Insumo[cant_ent],Tbl_Registro_Insumo[proveedor],$C$8,Tbl_Registro_Insumo[descripcion_insumo],$C27,Tbl_Registro_Insumo[id_solicitud],Detalle_Mes!$C$9,Tbl_Registro_Insumo[Fecha_Corte],"&lt;="&amp;Y$12)-SUMIFS(Tbl_Registro_Insumo[cant_dev],Tbl_Registro_Insumo[proveedor],$C$8,Tbl_Registro_Insumo[descripcion_insumo],$C27,Tbl_Registro_Insumo[id_solicitud],$C$9,Tbl_Registro_Insumo[Fecha_Corte],"&lt;="&amp;Y$12))</f>
        <v/>
      </c>
      <c r="Z27" s="2" t="str">
        <f>IF(OR($C27="",Z$12=""),"",SUMIFS(Tbl_Registro_Insumo[cant_ent],Tbl_Registro_Insumo[proveedor],$C$8,Tbl_Registro_Insumo[descripcion_insumo],$C27,Tbl_Registro_Insumo[id_solicitud],Detalle_Mes!$C$9,Tbl_Registro_Insumo[Fecha_Corte],"&lt;="&amp;Z$12)-SUMIFS(Tbl_Registro_Insumo[cant_dev],Tbl_Registro_Insumo[proveedor],$C$8,Tbl_Registro_Insumo[descripcion_insumo],$C27,Tbl_Registro_Insumo[id_solicitud],$C$9,Tbl_Registro_Insumo[Fecha_Corte],"&lt;="&amp;Z$12))</f>
        <v/>
      </c>
      <c r="AA27" s="2" t="str">
        <f>IF(OR($C27="",AA$12=""),"",SUMIFS(Tbl_Registro_Insumo[cant_ent],Tbl_Registro_Insumo[proveedor],$C$8,Tbl_Registro_Insumo[descripcion_insumo],$C27,Tbl_Registro_Insumo[id_solicitud],Detalle_Mes!$C$9,Tbl_Registro_Insumo[Fecha_Corte],"&lt;="&amp;AA$12)-SUMIFS(Tbl_Registro_Insumo[cant_dev],Tbl_Registro_Insumo[proveedor],$C$8,Tbl_Registro_Insumo[descripcion_insumo],$C27,Tbl_Registro_Insumo[id_solicitud],$C$9,Tbl_Registro_Insumo[Fecha_Corte],"&lt;="&amp;AA$12))</f>
        <v/>
      </c>
      <c r="AB27" s="2" t="str">
        <f>IF(OR($C27="",AB$12=""),"",SUMIFS(Tbl_Registro_Insumo[cant_ent],Tbl_Registro_Insumo[proveedor],$C$8,Tbl_Registro_Insumo[descripcion_insumo],$C27,Tbl_Registro_Insumo[id_solicitud],Detalle_Mes!$C$9,Tbl_Registro_Insumo[Fecha_Corte],"&lt;="&amp;AB$12)-SUMIFS(Tbl_Registro_Insumo[cant_dev],Tbl_Registro_Insumo[proveedor],$C$8,Tbl_Registro_Insumo[descripcion_insumo],$C27,Tbl_Registro_Insumo[id_solicitud],$C$9,Tbl_Registro_Insumo[Fecha_Corte],"&lt;="&amp;AB$12))</f>
        <v/>
      </c>
      <c r="AC27" s="2" t="str">
        <f>IF(OR($C27="",AC$12=""),"",SUMIFS(Tbl_Registro_Insumo[cant_ent],Tbl_Registro_Insumo[proveedor],$C$8,Tbl_Registro_Insumo[descripcion_insumo],$C27,Tbl_Registro_Insumo[id_solicitud],Detalle_Mes!$C$9,Tbl_Registro_Insumo[Fecha_Corte],"&lt;="&amp;AC$12)-SUMIFS(Tbl_Registro_Insumo[cant_dev],Tbl_Registro_Insumo[proveedor],$C$8,Tbl_Registro_Insumo[descripcion_insumo],$C27,Tbl_Registro_Insumo[id_solicitud],$C$9,Tbl_Registro_Insumo[Fecha_Corte],"&lt;="&amp;AC$12))</f>
        <v/>
      </c>
      <c r="AD27" s="2" t="str">
        <f>IF(OR($C27="",AD$12=""),"",SUMIFS(Tbl_Registro_Insumo[cant_ent],Tbl_Registro_Insumo[proveedor],$C$8,Tbl_Registro_Insumo[descripcion_insumo],$C27,Tbl_Registro_Insumo[id_solicitud],Detalle_Mes!$C$9,Tbl_Registro_Insumo[Fecha_Corte],"&lt;="&amp;AD$12)-SUMIFS(Tbl_Registro_Insumo[cant_dev],Tbl_Registro_Insumo[proveedor],$C$8,Tbl_Registro_Insumo[descripcion_insumo],$C27,Tbl_Registro_Insumo[id_solicitud],$C$9,Tbl_Registro_Insumo[Fecha_Corte],"&lt;="&amp;AD$12))</f>
        <v/>
      </c>
      <c r="AE27" s="2" t="str">
        <f>IF(OR($C27="",AE$12=""),"",SUMIFS(Tbl_Registro_Insumo[cant_ent],Tbl_Registro_Insumo[proveedor],$C$8,Tbl_Registro_Insumo[descripcion_insumo],$C27,Tbl_Registro_Insumo[id_solicitud],Detalle_Mes!$C$9,Tbl_Registro_Insumo[Fecha_Corte],"&lt;="&amp;AE$12)-SUMIFS(Tbl_Registro_Insumo[cant_dev],Tbl_Registro_Insumo[proveedor],$C$8,Tbl_Registro_Insumo[descripcion_insumo],$C27,Tbl_Registro_Insumo[id_solicitud],$C$9,Tbl_Registro_Insumo[Fecha_Corte],"&lt;="&amp;AE$12))</f>
        <v/>
      </c>
      <c r="AF27" s="2" t="str">
        <f>IF(OR($C27="",AF$12=""),"",SUMIFS(Tbl_Registro_Insumo[cant_ent],Tbl_Registro_Insumo[proveedor],$C$8,Tbl_Registro_Insumo[descripcion_insumo],$C27,Tbl_Registro_Insumo[id_solicitud],Detalle_Mes!$C$9,Tbl_Registro_Insumo[Fecha_Corte],"&lt;="&amp;AF$12)-SUMIFS(Tbl_Registro_Insumo[cant_dev],Tbl_Registro_Insumo[proveedor],$C$8,Tbl_Registro_Insumo[descripcion_insumo],$C27,Tbl_Registro_Insumo[id_solicitud],$C$9,Tbl_Registro_Insumo[Fecha_Corte],"&lt;="&amp;AF$12))</f>
        <v/>
      </c>
      <c r="AG27" s="2" t="str">
        <f>IF(OR($C27="",AG$12=""),"",SUMIFS(Tbl_Registro_Insumo[cant_ent],Tbl_Registro_Insumo[proveedor],$C$8,Tbl_Registro_Insumo[descripcion_insumo],$C27,Tbl_Registro_Insumo[id_solicitud],Detalle_Mes!$C$9,Tbl_Registro_Insumo[Fecha_Corte],"&lt;="&amp;AG$12)-SUMIFS(Tbl_Registro_Insumo[cant_dev],Tbl_Registro_Insumo[proveedor],$C$8,Tbl_Registro_Insumo[descripcion_insumo],$C27,Tbl_Registro_Insumo[id_solicitud],$C$9,Tbl_Registro_Insumo[Fecha_Corte],"&lt;="&amp;AG$12))</f>
        <v/>
      </c>
      <c r="AH27" s="2" t="str">
        <f>IF(OR($C27="",AH$12=""),"",SUMIFS(Tbl_Registro_Insumo[cant_ent],Tbl_Registro_Insumo[proveedor],$C$8,Tbl_Registro_Insumo[descripcion_insumo],$C27,Tbl_Registro_Insumo[id_solicitud],Detalle_Mes!$C$9,Tbl_Registro_Insumo[Fecha_Corte],"&lt;="&amp;AH$12)-SUMIFS(Tbl_Registro_Insumo[cant_dev],Tbl_Registro_Insumo[proveedor],$C$8,Tbl_Registro_Insumo[descripcion_insumo],$C27,Tbl_Registro_Insumo[id_solicitud],$C$9,Tbl_Registro_Insumo[Fecha_Corte],"&lt;="&amp;AH$12))</f>
        <v/>
      </c>
      <c r="AI27" s="2" t="str">
        <f>IF(OR($C27="",AI$12=""),"",SUMIFS(Tbl_Registro_Insumo[cant_ent],Tbl_Registro_Insumo[proveedor],$C$8,Tbl_Registro_Insumo[descripcion_insumo],$C27,Tbl_Registro_Insumo[id_solicitud],Detalle_Mes!$C$9,Tbl_Registro_Insumo[Fecha_Corte],"&lt;="&amp;AI$12)-SUMIFS(Tbl_Registro_Insumo[cant_dev],Tbl_Registro_Insumo[proveedor],$C$8,Tbl_Registro_Insumo[descripcion_insumo],$C27,Tbl_Registro_Insumo[id_solicitud],$C$9,Tbl_Registro_Insumo[Fecha_Corte],"&lt;="&amp;AI$12))</f>
        <v/>
      </c>
      <c r="AJ27" s="2" t="str">
        <f>IF(OR($C27="",AJ$12=""),"",SUMIFS(Tbl_Registro_Insumo[cant_ent],Tbl_Registro_Insumo[proveedor],$C$8,Tbl_Registro_Insumo[descripcion_insumo],$C27,Tbl_Registro_Insumo[id_solicitud],Detalle_Mes!$C$9,Tbl_Registro_Insumo[Fecha_Corte],"&lt;="&amp;AJ$12)-SUMIFS(Tbl_Registro_Insumo[cant_dev],Tbl_Registro_Insumo[proveedor],$C$8,Tbl_Registro_Insumo[descripcion_insumo],$C27,Tbl_Registro_Insumo[id_solicitud],$C$9,Tbl_Registro_Insumo[Fecha_Corte],"&lt;="&amp;AJ$12))</f>
        <v/>
      </c>
      <c r="AK27" s="2" t="str">
        <f>IF(OR($C27="",AK$12=""),"",SUMIFS(Tbl_Registro_Insumo[cant_ent],Tbl_Registro_Insumo[proveedor],$C$8,Tbl_Registro_Insumo[descripcion_insumo],$C27,Tbl_Registro_Insumo[id_solicitud],Detalle_Mes!$C$9,Tbl_Registro_Insumo[Fecha_Corte],"&lt;="&amp;AK$12)-SUMIFS(Tbl_Registro_Insumo[cant_dev],Tbl_Registro_Insumo[proveedor],$C$8,Tbl_Registro_Insumo[descripcion_insumo],$C27,Tbl_Registro_Insumo[id_solicitud],$C$9,Tbl_Registro_Insumo[Fecha_Corte],"&lt;="&amp;AK$12))</f>
        <v/>
      </c>
      <c r="AL27" s="2" t="str">
        <f>IF(OR($C27="",AL$12=""),"",SUMIFS(Tbl_Registro_Insumo[cant_ent],Tbl_Registro_Insumo[proveedor],$C$8,Tbl_Registro_Insumo[descripcion_insumo],$C27,Tbl_Registro_Insumo[id_solicitud],Detalle_Mes!$C$9,Tbl_Registro_Insumo[Fecha_Corte],"&lt;="&amp;AL$12)-SUMIFS(Tbl_Registro_Insumo[cant_dev],Tbl_Registro_Insumo[proveedor],$C$8,Tbl_Registro_Insumo[descripcion_insumo],$C27,Tbl_Registro_Insumo[id_solicitud],$C$9,Tbl_Registro_Insumo[Fecha_Corte],"&lt;="&amp;AL$12))</f>
        <v/>
      </c>
      <c r="AM27" s="2" t="str">
        <f>IF(OR($C27="",AM$12=""),"",SUMIFS(Tbl_Registro_Insumo[cant_ent],Tbl_Registro_Insumo[proveedor],$C$8,Tbl_Registro_Insumo[descripcion_insumo],$C27,Tbl_Registro_Insumo[id_solicitud],Detalle_Mes!$C$9,Tbl_Registro_Insumo[Fecha_Corte],"&lt;="&amp;AM$12)-SUMIFS(Tbl_Registro_Insumo[cant_dev],Tbl_Registro_Insumo[proveedor],$C$8,Tbl_Registro_Insumo[descripcion_insumo],$C27,Tbl_Registro_Insumo[id_solicitud],$C$9,Tbl_Registro_Insumo[Fecha_Corte],"&lt;="&amp;AM$12))</f>
        <v/>
      </c>
      <c r="AN27" s="2" t="str">
        <f>IF(OR($C27="",AN$12=""),"",SUMIFS(Tbl_Registro_Insumo[cant_ent],Tbl_Registro_Insumo[proveedor],$C$8,Tbl_Registro_Insumo[descripcion_insumo],$C27,Tbl_Registro_Insumo[id_solicitud],Detalle_Mes!$C$9,Tbl_Registro_Insumo[Fecha_Corte],"&lt;="&amp;AN$12)-SUMIFS(Tbl_Registro_Insumo[cant_dev],Tbl_Registro_Insumo[proveedor],$C$8,Tbl_Registro_Insumo[descripcion_insumo],$C27,Tbl_Registro_Insumo[id_solicitud],$C$9,Tbl_Registro_Insumo[Fecha_Corte],"&lt;="&amp;AN$12))</f>
        <v/>
      </c>
      <c r="AO27" s="2" t="str">
        <f>IF(OR($C27="",AO$12=""),"",SUMIFS(Tbl_Registro_Insumo[cant_ent],Tbl_Registro_Insumo[proveedor],$C$8,Tbl_Registro_Insumo[descripcion_insumo],$C27,Tbl_Registro_Insumo[id_solicitud],Detalle_Mes!$C$9,Tbl_Registro_Insumo[Fecha_Corte],"&lt;="&amp;AO$12)-SUMIFS(Tbl_Registro_Insumo[cant_dev],Tbl_Registro_Insumo[proveedor],$C$8,Tbl_Registro_Insumo[descripcion_insumo],$C27,Tbl_Registro_Insumo[id_solicitud],$C$9,Tbl_Registro_Insumo[Fecha_Corte],"&lt;="&amp;AO$12))</f>
        <v/>
      </c>
      <c r="AP27" s="2" t="str">
        <f>IF(OR($C27="",AP$12=""),"",SUMIFS(Tbl_Registro_Insumo[cant_ent],Tbl_Registro_Insumo[proveedor],$C$8,Tbl_Registro_Insumo[descripcion_insumo],$C27,Tbl_Registro_Insumo[id_solicitud],Detalle_Mes!$C$9,Tbl_Registro_Insumo[Fecha_Corte],"&lt;="&amp;AP$12)-SUMIFS(Tbl_Registro_Insumo[cant_dev],Tbl_Registro_Insumo[proveedor],$C$8,Tbl_Registro_Insumo[descripcion_insumo],$C27,Tbl_Registro_Insumo[id_solicitud],$C$9,Tbl_Registro_Insumo[Fecha_Corte],"&lt;="&amp;AP$12))</f>
        <v/>
      </c>
      <c r="AQ27" s="2" t="str">
        <f>IF(OR($C27="",AQ$12=""),"",SUMIFS(Tbl_Registro_Insumo[cant_ent],Tbl_Registro_Insumo[proveedor],$C$8,Tbl_Registro_Insumo[descripcion_insumo],$C27,Tbl_Registro_Insumo[id_solicitud],Detalle_Mes!$C$9,Tbl_Registro_Insumo[Fecha_Corte],"&lt;="&amp;AQ$12)-SUMIFS(Tbl_Registro_Insumo[cant_dev],Tbl_Registro_Insumo[proveedor],$C$8,Tbl_Registro_Insumo[descripcion_insumo],$C27,Tbl_Registro_Insumo[id_solicitud],$C$9,Tbl_Registro_Insumo[Fecha_Corte],"&lt;="&amp;AQ$12))</f>
        <v/>
      </c>
      <c r="AR27" s="2" t="str">
        <f>IF(OR($C27="",AR$12=""),"",SUMIFS(Tbl_Registro_Insumo[cant_ent],Tbl_Registro_Insumo[proveedor],$C$8,Tbl_Registro_Insumo[descripcion_insumo],$C27,Tbl_Registro_Insumo[id_solicitud],Detalle_Mes!$C$9,Tbl_Registro_Insumo[Fecha_Corte],"&lt;="&amp;AR$12)-SUMIFS(Tbl_Registro_Insumo[cant_dev],Tbl_Registro_Insumo[proveedor],$C$8,Tbl_Registro_Insumo[descripcion_insumo],$C27,Tbl_Registro_Insumo[id_solicitud],$C$9,Tbl_Registro_Insumo[Fecha_Corte],"&lt;="&amp;AR$12))</f>
        <v/>
      </c>
      <c r="AS27" s="2" t="str">
        <f>IF(OR($C27="",AS$12=""),"",SUMIFS(Tbl_Registro_Insumo[cant_ent],Tbl_Registro_Insumo[proveedor],$C$8,Tbl_Registro_Insumo[descripcion_insumo],$C27,Tbl_Registro_Insumo[id_solicitud],Detalle_Mes!$C$9,Tbl_Registro_Insumo[Fecha_Corte],"&lt;="&amp;AS$12)-SUMIFS(Tbl_Registro_Insumo[cant_dev],Tbl_Registro_Insumo[proveedor],$C$8,Tbl_Registro_Insumo[descripcion_insumo],$C27,Tbl_Registro_Insumo[id_solicitud],$C$9,Tbl_Registro_Insumo[Fecha_Corte],"&lt;="&amp;AS$12))</f>
        <v/>
      </c>
      <c r="AT27" s="2" t="str">
        <f>IF(OR($C27="",AT$12=""),"",SUMIFS(Tbl_Registro_Insumo[cant_ent],Tbl_Registro_Insumo[proveedor],$C$8,Tbl_Registro_Insumo[descripcion_insumo],$C27,Tbl_Registro_Insumo[id_solicitud],Detalle_Mes!$C$9,Tbl_Registro_Insumo[Fecha_Corte],"&lt;="&amp;AT$12)-SUMIFS(Tbl_Registro_Insumo[cant_dev],Tbl_Registro_Insumo[proveedor],$C$8,Tbl_Registro_Insumo[descripcion_insumo],$C27,Tbl_Registro_Insumo[id_solicitud],$C$9,Tbl_Registro_Insumo[Fecha_Corte],"&lt;="&amp;AT$12))</f>
        <v/>
      </c>
      <c r="AU27" s="2" t="str">
        <f>IF(OR($C27="",AU$12=""),"",SUMIFS(Tbl_Registro_Insumo[cant_ent],Tbl_Registro_Insumo[proveedor],$C$8,Tbl_Registro_Insumo[descripcion_insumo],$C27,Tbl_Registro_Insumo[id_solicitud],Detalle_Mes!$C$9,Tbl_Registro_Insumo[Fecha_Corte],"&lt;="&amp;AU$12)-SUMIFS(Tbl_Registro_Insumo[cant_dev],Tbl_Registro_Insumo[proveedor],$C$8,Tbl_Registro_Insumo[descripcion_insumo],$C27,Tbl_Registro_Insumo[id_solicitud],$C$9,Tbl_Registro_Insumo[Fecha_Corte],"&lt;="&amp;AU$12))</f>
        <v/>
      </c>
      <c r="AV27" s="2" t="str">
        <f>IF(OR($C27="",AV$12=""),"",SUMIFS(Tbl_Registro_Insumo[cant_ent],Tbl_Registro_Insumo[proveedor],$C$8,Tbl_Registro_Insumo[descripcion_insumo],$C27,Tbl_Registro_Insumo[id_solicitud],Detalle_Mes!$C$9,Tbl_Registro_Insumo[Fecha_Corte],"&lt;="&amp;AV$12)-SUMIFS(Tbl_Registro_Insumo[cant_dev],Tbl_Registro_Insumo[proveedor],$C$8,Tbl_Registro_Insumo[descripcion_insumo],$C27,Tbl_Registro_Insumo[id_solicitud],$C$9,Tbl_Registro_Insumo[Fecha_Corte],"&lt;="&amp;AV$12))</f>
        <v/>
      </c>
      <c r="AW27" s="2" t="str">
        <f>IF(OR($C27="",AW$12=""),"",SUMIFS(Tbl_Registro_Insumo[cant_ent],Tbl_Registro_Insumo[proveedor],$C$8,Tbl_Registro_Insumo[descripcion_insumo],$C27,Tbl_Registro_Insumo[id_solicitud],Detalle_Mes!$C$9,Tbl_Registro_Insumo[Fecha_Corte],"&lt;="&amp;AW$12)-SUMIFS(Tbl_Registro_Insumo[cant_dev],Tbl_Registro_Insumo[proveedor],$C$8,Tbl_Registro_Insumo[descripcion_insumo],$C27,Tbl_Registro_Insumo[id_solicitud],$C$9,Tbl_Registro_Insumo[Fecha_Corte],"&lt;="&amp;AW$12))</f>
        <v/>
      </c>
      <c r="AX27" s="2" t="str">
        <f>IF(OR($C27="",AX$12=""),"",SUMIFS(Tbl_Registro_Insumo[cant_ent],Tbl_Registro_Insumo[proveedor],$C$8,Tbl_Registro_Insumo[descripcion_insumo],$C27,Tbl_Registro_Insumo[id_solicitud],Detalle_Mes!$C$9,Tbl_Registro_Insumo[Fecha_Corte],"&lt;="&amp;AX$12)-SUMIFS(Tbl_Registro_Insumo[cant_dev],Tbl_Registro_Insumo[proveedor],$C$8,Tbl_Registro_Insumo[descripcion_insumo],$C27,Tbl_Registro_Insumo[id_solicitud],$C$9,Tbl_Registro_Insumo[Fecha_Corte],"&lt;="&amp;AX$12))</f>
        <v/>
      </c>
      <c r="AY27" s="2" t="str">
        <f>IF(OR($C27="",AY$12=""),"",SUMIFS(Tbl_Registro_Insumo[cant_ent],Tbl_Registro_Insumo[proveedor],$C$8,Tbl_Registro_Insumo[descripcion_insumo],$C27,Tbl_Registro_Insumo[id_solicitud],Detalle_Mes!$C$9,Tbl_Registro_Insumo[Fecha_Corte],"&lt;="&amp;AY$12)-SUMIFS(Tbl_Registro_Insumo[cant_dev],Tbl_Registro_Insumo[proveedor],$C$8,Tbl_Registro_Insumo[descripcion_insumo],$C27,Tbl_Registro_Insumo[id_solicitud],$C$9,Tbl_Registro_Insumo[Fecha_Corte],"&lt;="&amp;AY$12))</f>
        <v/>
      </c>
      <c r="AZ27" s="2" t="str">
        <f>IF(OR($C27="",AZ$12=""),"",SUMIFS(Tbl_Registro_Insumo[cant_ent],Tbl_Registro_Insumo[proveedor],$C$8,Tbl_Registro_Insumo[descripcion_insumo],$C27,Tbl_Registro_Insumo[id_solicitud],Detalle_Mes!$C$9,Tbl_Registro_Insumo[Fecha_Corte],"&lt;="&amp;AZ$12)-SUMIFS(Tbl_Registro_Insumo[cant_dev],Tbl_Registro_Insumo[proveedor],$C$8,Tbl_Registro_Insumo[descripcion_insumo],$C27,Tbl_Registro_Insumo[id_solicitud],$C$9,Tbl_Registro_Insumo[Fecha_Corte],"&lt;="&amp;AZ$12))</f>
        <v/>
      </c>
      <c r="BA27" s="2" t="str">
        <f>IF(OR($C27="",BA$12=""),"",SUMIFS(Tbl_Registro_Insumo[cant_ent],Tbl_Registro_Insumo[proveedor],$C$8,Tbl_Registro_Insumo[descripcion_insumo],$C27,Tbl_Registro_Insumo[id_solicitud],Detalle_Mes!$C$9,Tbl_Registro_Insumo[Fecha_Corte],"&lt;="&amp;BA$12)-SUMIFS(Tbl_Registro_Insumo[cant_dev],Tbl_Registro_Insumo[proveedor],$C$8,Tbl_Registro_Insumo[descripcion_insumo],$C27,Tbl_Registro_Insumo[id_solicitud],$C$9,Tbl_Registro_Insumo[Fecha_Corte],"&lt;="&amp;BA$12))</f>
        <v/>
      </c>
      <c r="BB27" s="2" t="str">
        <f>IF(OR($C27="",BB$12=""),"",SUMIFS(Tbl_Registro_Insumo[cant_ent],Tbl_Registro_Insumo[proveedor],$C$8,Tbl_Registro_Insumo[descripcion_insumo],$C27,Tbl_Registro_Insumo[id_solicitud],Detalle_Mes!$C$9,Tbl_Registro_Insumo[Fecha_Corte],"&lt;="&amp;BB$12)-SUMIFS(Tbl_Registro_Insumo[cant_dev],Tbl_Registro_Insumo[proveedor],$C$8,Tbl_Registro_Insumo[descripcion_insumo],$C27,Tbl_Registro_Insumo[id_solicitud],$C$9,Tbl_Registro_Insumo[Fecha_Corte],"&lt;="&amp;BB$12))</f>
        <v/>
      </c>
      <c r="BC27" s="2" t="str">
        <f>IF(OR($C27="",BC$12=""),"",SUMIFS(Tbl_Registro_Insumo[cant_ent],Tbl_Registro_Insumo[proveedor],$C$8,Tbl_Registro_Insumo[descripcion_insumo],$C27,Tbl_Registro_Insumo[id_solicitud],Detalle_Mes!$C$9,Tbl_Registro_Insumo[Fecha_Corte],"&lt;="&amp;BC$12)-SUMIFS(Tbl_Registro_Insumo[cant_dev],Tbl_Registro_Insumo[proveedor],$C$8,Tbl_Registro_Insumo[descripcion_insumo],$C27,Tbl_Registro_Insumo[id_solicitud],$C$9,Tbl_Registro_Insumo[Fecha_Corte],"&lt;="&amp;BC$12))</f>
        <v/>
      </c>
      <c r="BD27" s="2" t="str">
        <f>IF(OR($C27="",BD$12=""),"",SUMIFS(Tbl_Registro_Insumo[cant_ent],Tbl_Registro_Insumo[proveedor],$C$8,Tbl_Registro_Insumo[descripcion_insumo],$C27,Tbl_Registro_Insumo[id_solicitud],Detalle_Mes!$C$9,Tbl_Registro_Insumo[Fecha_Corte],"&lt;="&amp;BD$12)-SUMIFS(Tbl_Registro_Insumo[cant_dev],Tbl_Registro_Insumo[proveedor],$C$8,Tbl_Registro_Insumo[descripcion_insumo],$C27,Tbl_Registro_Insumo[id_solicitud],$C$9,Tbl_Registro_Insumo[Fecha_Corte],"&lt;="&amp;BD$12))</f>
        <v/>
      </c>
      <c r="BE27" s="2" t="str">
        <f>IF(OR($C27="",BE$12=""),"",SUMIFS(Tbl_Registro_Insumo[cant_ent],Tbl_Registro_Insumo[proveedor],$C$8,Tbl_Registro_Insumo[descripcion_insumo],$C27,Tbl_Registro_Insumo[id_solicitud],Detalle_Mes!$C$9,Tbl_Registro_Insumo[Fecha_Corte],"&lt;="&amp;BE$12)-SUMIFS(Tbl_Registro_Insumo[cant_dev],Tbl_Registro_Insumo[proveedor],$C$8,Tbl_Registro_Insumo[descripcion_insumo],$C27,Tbl_Registro_Insumo[id_solicitud],$C$9,Tbl_Registro_Insumo[Fecha_Corte],"&lt;="&amp;BE$12))</f>
        <v/>
      </c>
      <c r="BF27" s="2" t="str">
        <f>IF(OR($C27="",BF$12=""),"",SUMIFS(Tbl_Registro_Insumo[cant_ent],Tbl_Registro_Insumo[proveedor],$C$8,Tbl_Registro_Insumo[descripcion_insumo],$C27,Tbl_Registro_Insumo[id_solicitud],Detalle_Mes!$C$9,Tbl_Registro_Insumo[Fecha_Corte],"&lt;="&amp;BF$12)-SUMIFS(Tbl_Registro_Insumo[cant_dev],Tbl_Registro_Insumo[proveedor],$C$8,Tbl_Registro_Insumo[descripcion_insumo],$C27,Tbl_Registro_Insumo[id_solicitud],$C$9,Tbl_Registro_Insumo[Fecha_Corte],"&lt;="&amp;BF$12))</f>
        <v/>
      </c>
      <c r="BG27" s="2" t="str">
        <f>IF(OR($C27="",BG$12=""),"",SUMIFS(Tbl_Registro_Insumo[cant_ent],Tbl_Registro_Insumo[proveedor],$C$8,Tbl_Registro_Insumo[descripcion_insumo],$C27,Tbl_Registro_Insumo[id_solicitud],Detalle_Mes!$C$9,Tbl_Registro_Insumo[Fecha_Corte],"&lt;="&amp;BG$12)-SUMIFS(Tbl_Registro_Insumo[cant_dev],Tbl_Registro_Insumo[proveedor],$C$8,Tbl_Registro_Insumo[descripcion_insumo],$C27,Tbl_Registro_Insumo[id_solicitud],$C$9,Tbl_Registro_Insumo[Fecha_Corte],"&lt;="&amp;BG$12))</f>
        <v/>
      </c>
      <c r="BH27" s="2" t="str">
        <f>IF(OR($C27="",BH$12=""),"",SUMIFS(Tbl_Registro_Insumo[cant_ent],Tbl_Registro_Insumo[proveedor],$C$8,Tbl_Registro_Insumo[descripcion_insumo],$C27,Tbl_Registro_Insumo[id_solicitud],Detalle_Mes!$C$9,Tbl_Registro_Insumo[Fecha_Corte],"&lt;="&amp;BH$12)-SUMIFS(Tbl_Registro_Insumo[cant_dev],Tbl_Registro_Insumo[proveedor],$C$8,Tbl_Registro_Insumo[descripcion_insumo],$C27,Tbl_Registro_Insumo[id_solicitud],$C$9,Tbl_Registro_Insumo[Fecha_Corte],"&lt;="&amp;BH$12))</f>
        <v/>
      </c>
      <c r="BI27" s="2" t="str">
        <f>IF(OR($C27="",BI$12=""),"",SUMIFS(Tbl_Registro_Insumo[cant_ent],Tbl_Registro_Insumo[proveedor],$C$8,Tbl_Registro_Insumo[descripcion_insumo],$C27,Tbl_Registro_Insumo[id_solicitud],Detalle_Mes!$C$9,Tbl_Registro_Insumo[Fecha_Corte],"&lt;="&amp;BI$12)-SUMIFS(Tbl_Registro_Insumo[cant_dev],Tbl_Registro_Insumo[proveedor],$C$8,Tbl_Registro_Insumo[descripcion_insumo],$C27,Tbl_Registro_Insumo[id_solicitud],$C$9,Tbl_Registro_Insumo[Fecha_Corte],"&lt;="&amp;BI$12))</f>
        <v/>
      </c>
      <c r="BJ27" s="2" t="str">
        <f>IF(OR($C27="",BJ$12=""),"",SUMIFS(Tbl_Registro_Insumo[cant_ent],Tbl_Registro_Insumo[proveedor],$C$8,Tbl_Registro_Insumo[descripcion_insumo],$C27,Tbl_Registro_Insumo[id_solicitud],Detalle_Mes!$C$9,Tbl_Registro_Insumo[Fecha_Corte],"&lt;="&amp;BJ$12)-SUMIFS(Tbl_Registro_Insumo[cant_dev],Tbl_Registro_Insumo[proveedor],$C$8,Tbl_Registro_Insumo[descripcion_insumo],$C27,Tbl_Registro_Insumo[id_solicitud],$C$9,Tbl_Registro_Insumo[Fecha_Corte],"&lt;="&amp;BJ$12))</f>
        <v/>
      </c>
      <c r="BK27" s="2" t="str">
        <f>IF(OR($C27="",BK$12=""),"",SUMIFS(Tbl_Registro_Insumo[cant_ent],Tbl_Registro_Insumo[proveedor],$C$8,Tbl_Registro_Insumo[descripcion_insumo],$C27,Tbl_Registro_Insumo[id_solicitud],Detalle_Mes!$C$9,Tbl_Registro_Insumo[Fecha_Corte],"&lt;="&amp;BK$12)-SUMIFS(Tbl_Registro_Insumo[cant_dev],Tbl_Registro_Insumo[proveedor],$C$8,Tbl_Registro_Insumo[descripcion_insumo],$C27,Tbl_Registro_Insumo[id_solicitud],$C$9,Tbl_Registro_Insumo[Fecha_Corte],"&lt;="&amp;BK$12))</f>
        <v/>
      </c>
      <c r="BL27" s="2" t="str">
        <f>IF(OR($C27="",BL$12=""),"",SUMIFS(Tbl_Registro_Insumo[cant_ent],Tbl_Registro_Insumo[proveedor],$C$8,Tbl_Registro_Insumo[descripcion_insumo],$C27,Tbl_Registro_Insumo[id_solicitud],Detalle_Mes!$C$9,Tbl_Registro_Insumo[Fecha_Corte],"&lt;="&amp;BL$12)-SUMIFS(Tbl_Registro_Insumo[cant_dev],Tbl_Registro_Insumo[proveedor],$C$8,Tbl_Registro_Insumo[descripcion_insumo],$C27,Tbl_Registro_Insumo[id_solicitud],$C$9,Tbl_Registro_Insumo[Fecha_Corte],"&lt;="&amp;BL$12))</f>
        <v/>
      </c>
      <c r="BM27" s="2" t="str">
        <f>IF(OR($C27="",BM$12=""),"",SUMIFS(Tbl_Registro_Insumo[cant_ent],Tbl_Registro_Insumo[proveedor],$C$8,Tbl_Registro_Insumo[descripcion_insumo],$C27,Tbl_Registro_Insumo[id_solicitud],Detalle_Mes!$C$9,Tbl_Registro_Insumo[Fecha_Corte],"&lt;="&amp;BM$12)-SUMIFS(Tbl_Registro_Insumo[cant_dev],Tbl_Registro_Insumo[proveedor],$C$8,Tbl_Registro_Insumo[descripcion_insumo],$C27,Tbl_Registro_Insumo[id_solicitud],$C$9,Tbl_Registro_Insumo[Fecha_Corte],"&lt;="&amp;BM$12))</f>
        <v/>
      </c>
      <c r="BN27" s="2" t="str">
        <f>IF(OR($C27="",BN$12=""),"",SUMIFS(Tbl_Registro_Insumo[cant_ent],Tbl_Registro_Insumo[proveedor],$C$8,Tbl_Registro_Insumo[descripcion_insumo],$C27,Tbl_Registro_Insumo[id_solicitud],Detalle_Mes!$C$9,Tbl_Registro_Insumo[Fecha_Corte],"&lt;="&amp;BN$12)-SUMIFS(Tbl_Registro_Insumo[cant_dev],Tbl_Registro_Insumo[proveedor],$C$8,Tbl_Registro_Insumo[descripcion_insumo],$C27,Tbl_Registro_Insumo[id_solicitud],$C$9,Tbl_Registro_Insumo[Fecha_Corte],"&lt;="&amp;BN$12))</f>
        <v/>
      </c>
      <c r="BO27" s="2" t="str">
        <f>IF(OR($C27="",BO$12=""),"",SUMIFS(Tbl_Registro_Insumo[cant_ent],Tbl_Registro_Insumo[proveedor],$C$8,Tbl_Registro_Insumo[descripcion_insumo],$C27,Tbl_Registro_Insumo[id_solicitud],Detalle_Mes!$C$9,Tbl_Registro_Insumo[Fecha_Corte],"&lt;="&amp;BO$12)-SUMIFS(Tbl_Registro_Insumo[cant_dev],Tbl_Registro_Insumo[proveedor],$C$8,Tbl_Registro_Insumo[descripcion_insumo],$C27,Tbl_Registro_Insumo[id_solicitud],$C$9,Tbl_Registro_Insumo[Fecha_Corte],"&lt;="&amp;BO$12))</f>
        <v/>
      </c>
      <c r="BP27" s="2" t="str">
        <f>IF(OR($C27="",BP$12=""),"",SUMIFS(Tbl_Registro_Insumo[cant_ent],Tbl_Registro_Insumo[proveedor],$C$8,Tbl_Registro_Insumo[descripcion_insumo],$C27,Tbl_Registro_Insumo[id_solicitud],Detalle_Mes!$C$9,Tbl_Registro_Insumo[Fecha_Corte],"&lt;="&amp;BP$12)-SUMIFS(Tbl_Registro_Insumo[cant_dev],Tbl_Registro_Insumo[proveedor],$C$8,Tbl_Registro_Insumo[descripcion_insumo],$C27,Tbl_Registro_Insumo[id_solicitud],$C$9,Tbl_Registro_Insumo[Fecha_Corte],"&lt;="&amp;BP$12))</f>
        <v/>
      </c>
      <c r="BQ27" s="2" t="str">
        <f>IF(OR($C27="",BQ$12=""),"",SUMIFS(Tbl_Registro_Insumo[cant_ent],Tbl_Registro_Insumo[proveedor],$C$8,Tbl_Registro_Insumo[descripcion_insumo],$C27,Tbl_Registro_Insumo[id_solicitud],Detalle_Mes!$C$9,Tbl_Registro_Insumo[Fecha_Corte],"&lt;="&amp;BQ$12)-SUMIFS(Tbl_Registro_Insumo[cant_dev],Tbl_Registro_Insumo[proveedor],$C$8,Tbl_Registro_Insumo[descripcion_insumo],$C27,Tbl_Registro_Insumo[id_solicitud],$C$9,Tbl_Registro_Insumo[Fecha_Corte],"&lt;="&amp;BQ$12))</f>
        <v/>
      </c>
      <c r="BR27" s="2" t="str">
        <f>IF(OR($C27="",BR$12=""),"",SUMIFS(Tbl_Registro_Insumo[cant_ent],Tbl_Registro_Insumo[proveedor],$C$8,Tbl_Registro_Insumo[descripcion_insumo],$C27,Tbl_Registro_Insumo[id_solicitud],Detalle_Mes!$C$9,Tbl_Registro_Insumo[Fecha_Corte],"&lt;="&amp;BR$12)-SUMIFS(Tbl_Registro_Insumo[cant_dev],Tbl_Registro_Insumo[proveedor],$C$8,Tbl_Registro_Insumo[descripcion_insumo],$C27,Tbl_Registro_Insumo[id_solicitud],$C$9,Tbl_Registro_Insumo[Fecha_Corte],"&lt;="&amp;BR$12))</f>
        <v/>
      </c>
      <c r="BS27" s="2" t="str">
        <f>IF(OR($C27="",BS$12=""),"",SUMIFS(Tbl_Registro_Insumo[cant_ent],Tbl_Registro_Insumo[proveedor],$C$8,Tbl_Registro_Insumo[descripcion_insumo],$C27,Tbl_Registro_Insumo[id_solicitud],Detalle_Mes!$C$9,Tbl_Registro_Insumo[Fecha_Corte],"&lt;="&amp;BS$12)-SUMIFS(Tbl_Registro_Insumo[cant_dev],Tbl_Registro_Insumo[proveedor],$C$8,Tbl_Registro_Insumo[descripcion_insumo],$C27,Tbl_Registro_Insumo[id_solicitud],$C$9,Tbl_Registro_Insumo[Fecha_Corte],"&lt;="&amp;BS$12))</f>
        <v/>
      </c>
    </row>
    <row r="28" spans="2:75" s="7" customFormat="1" ht="19.2" customHeight="1" x14ac:dyDescent="0.3">
      <c r="B28" s="2"/>
      <c r="D28" s="20" t="str">
        <f>IF(C28="","",SUMIFS(Tbl_Registro_Insumo[cant_ent],Tbl_Registro_Insumo[proveedor],Detalle_Mes!$C$8,Tbl_Registro_Insumo[id_solicitud],Detalle_Mes!$C$9,Tbl_Registro_Insumo[descripcion_insumo],Detalle_Mes!C28,Tbl_Registro_Insumo[Fecha_Corte],"&lt;"&amp;Detalle_Mes!$F$8))</f>
        <v/>
      </c>
      <c r="E28" s="20" t="str">
        <f>IF(C28="","",SUMIFS(Tbl_Registro_Insumo[cant_dev],Tbl_Registro_Insumo[proveedor],Detalle_Mes!$C$8,Tbl_Registro_Insumo[id_solicitud],Detalle_Mes!$C$9,Tbl_Registro_Insumo[descripcion_insumo],Detalle_Mes!C28,Tbl_Registro_Insumo[Fecha_Corte],"&lt;"&amp;Detalle_Mes!$F$8))</f>
        <v/>
      </c>
      <c r="F28" s="20" t="str">
        <f t="shared" si="39"/>
        <v/>
      </c>
      <c r="H28" s="41" t="str">
        <f t="shared" si="38"/>
        <v/>
      </c>
      <c r="I28" s="2" t="str">
        <f>IF(OR($C28="",I$12=""),"",SUMIFS(Tbl_Registro_Insumo[cant_ent],Tbl_Registro_Insumo[proveedor],$C$8,Tbl_Registro_Insumo[descripcion_insumo],$C28,Tbl_Registro_Insumo[id_solicitud],Detalle_Mes!$C$9,Tbl_Registro_Insumo[Fecha_Corte],"&lt;"&amp;I$12)-SUMIFS(Tbl_Registro_Insumo[cant_dev],Tbl_Registro_Insumo[proveedor],$C$8,Tbl_Registro_Insumo[descripcion_insumo],$C28,Tbl_Registro_Insumo[id_solicitud],$C$9,Tbl_Registro_Insumo[Fecha_Corte],"&lt;="&amp;I$12))</f>
        <v/>
      </c>
      <c r="J28" s="2" t="str">
        <f>IF(OR($C28="",J$12=""),"",SUMIFS(Tbl_Registro_Insumo[cant_ent],Tbl_Registro_Insumo[proveedor],$C$8,Tbl_Registro_Insumo[descripcion_insumo],$C28,Tbl_Registro_Insumo[id_solicitud],Detalle_Mes!$C$9,Tbl_Registro_Insumo[Fecha_Corte],"&lt;="&amp;J$12)-SUMIFS(Tbl_Registro_Insumo[cant_dev],Tbl_Registro_Insumo[proveedor],$C$8,Tbl_Registro_Insumo[descripcion_insumo],$C28,Tbl_Registro_Insumo[id_solicitud],$C$9,Tbl_Registro_Insumo[Fecha_Corte],"&lt;="&amp;J$12))</f>
        <v/>
      </c>
      <c r="K28" s="2" t="str">
        <f>IF(OR($C28="",K$12=""),"",SUMIFS(Tbl_Registro_Insumo[cant_ent],Tbl_Registro_Insumo[proveedor],$C$8,Tbl_Registro_Insumo[descripcion_insumo],$C28,Tbl_Registro_Insumo[id_solicitud],Detalle_Mes!$C$9,Tbl_Registro_Insumo[Fecha_Corte],"&lt;="&amp;K$12)-SUMIFS(Tbl_Registro_Insumo[cant_dev],Tbl_Registro_Insumo[proveedor],$C$8,Tbl_Registro_Insumo[descripcion_insumo],$C28,Tbl_Registro_Insumo[id_solicitud],$C$9,Tbl_Registro_Insumo[Fecha_Corte],"&lt;="&amp;K$12))</f>
        <v/>
      </c>
      <c r="L28" s="2" t="str">
        <f>IF(OR($C28="",L$12=""),"",SUMIFS(Tbl_Registro_Insumo[cant_ent],Tbl_Registro_Insumo[proveedor],$C$8,Tbl_Registro_Insumo[descripcion_insumo],$C28,Tbl_Registro_Insumo[id_solicitud],Detalle_Mes!$C$9,Tbl_Registro_Insumo[Fecha_Corte],"&lt;="&amp;L$12)-SUMIFS(Tbl_Registro_Insumo[cant_dev],Tbl_Registro_Insumo[proveedor],$C$8,Tbl_Registro_Insumo[descripcion_insumo],$C28,Tbl_Registro_Insumo[id_solicitud],$C$9,Tbl_Registro_Insumo[Fecha_Corte],"&lt;="&amp;L$12))</f>
        <v/>
      </c>
      <c r="M28" s="2" t="str">
        <f>IF(OR($C28="",M$12=""),"",SUMIFS(Tbl_Registro_Insumo[cant_ent],Tbl_Registro_Insumo[proveedor],$C$8,Tbl_Registro_Insumo[descripcion_insumo],$C28,Tbl_Registro_Insumo[id_solicitud],Detalle_Mes!$C$9,Tbl_Registro_Insumo[Fecha_Corte],"&lt;="&amp;M$12)-SUMIFS(Tbl_Registro_Insumo[cant_dev],Tbl_Registro_Insumo[proveedor],$C$8,Tbl_Registro_Insumo[descripcion_insumo],$C28,Tbl_Registro_Insumo[id_solicitud],$C$9,Tbl_Registro_Insumo[Fecha_Corte],"&lt;="&amp;M$12))</f>
        <v/>
      </c>
      <c r="N28" s="2" t="str">
        <f>IF(OR($C28="",N$12=""),"",SUMIFS(Tbl_Registro_Insumo[cant_ent],Tbl_Registro_Insumo[proveedor],$C$8,Tbl_Registro_Insumo[descripcion_insumo],$C28,Tbl_Registro_Insumo[id_solicitud],Detalle_Mes!$C$9,Tbl_Registro_Insumo[Fecha_Corte],"&lt;="&amp;N$12)-SUMIFS(Tbl_Registro_Insumo[cant_dev],Tbl_Registro_Insumo[proveedor],$C$8,Tbl_Registro_Insumo[descripcion_insumo],$C28,Tbl_Registro_Insumo[id_solicitud],$C$9,Tbl_Registro_Insumo[Fecha_Corte],"&lt;="&amp;N$12))</f>
        <v/>
      </c>
      <c r="O28" s="2" t="str">
        <f>IF(OR($C28="",O$12=""),"",SUMIFS(Tbl_Registro_Insumo[cant_ent],Tbl_Registro_Insumo[proveedor],$C$8,Tbl_Registro_Insumo[descripcion_insumo],$C28,Tbl_Registro_Insumo[id_solicitud],Detalle_Mes!$C$9,Tbl_Registro_Insumo[Fecha_Corte],"&lt;="&amp;O$12)-SUMIFS(Tbl_Registro_Insumo[cant_dev],Tbl_Registro_Insumo[proveedor],$C$8,Tbl_Registro_Insumo[descripcion_insumo],$C28,Tbl_Registro_Insumo[id_solicitud],$C$9,Tbl_Registro_Insumo[Fecha_Corte],"&lt;="&amp;O$12))</f>
        <v/>
      </c>
      <c r="P28" s="2" t="str">
        <f>IF(OR($C28="",P$12=""),"",SUMIFS(Tbl_Registro_Insumo[cant_ent],Tbl_Registro_Insumo[proveedor],$C$8,Tbl_Registro_Insumo[descripcion_insumo],$C28,Tbl_Registro_Insumo[id_solicitud],Detalle_Mes!$C$9,Tbl_Registro_Insumo[Fecha_Corte],"&lt;="&amp;P$12)-SUMIFS(Tbl_Registro_Insumo[cant_dev],Tbl_Registro_Insumo[proveedor],$C$8,Tbl_Registro_Insumo[descripcion_insumo],$C28,Tbl_Registro_Insumo[id_solicitud],$C$9,Tbl_Registro_Insumo[Fecha_Corte],"&lt;="&amp;P$12))</f>
        <v/>
      </c>
      <c r="Q28" s="2" t="str">
        <f>IF(OR($C28="",Q$12=""),"",SUMIFS(Tbl_Registro_Insumo[cant_ent],Tbl_Registro_Insumo[proveedor],$C$8,Tbl_Registro_Insumo[descripcion_insumo],$C28,Tbl_Registro_Insumo[id_solicitud],Detalle_Mes!$C$9,Tbl_Registro_Insumo[Fecha_Corte],"&lt;="&amp;Q$12)-SUMIFS(Tbl_Registro_Insumo[cant_dev],Tbl_Registro_Insumo[proveedor],$C$8,Tbl_Registro_Insumo[descripcion_insumo],$C28,Tbl_Registro_Insumo[id_solicitud],$C$9,Tbl_Registro_Insumo[Fecha_Corte],"&lt;="&amp;Q$12))</f>
        <v/>
      </c>
      <c r="R28" s="2" t="str">
        <f>IF(OR($C28="",R$12=""),"",SUMIFS(Tbl_Registro_Insumo[cant_ent],Tbl_Registro_Insumo[proveedor],$C$8,Tbl_Registro_Insumo[descripcion_insumo],$C28,Tbl_Registro_Insumo[id_solicitud],Detalle_Mes!$C$9,Tbl_Registro_Insumo[Fecha_Corte],"&lt;="&amp;R$12)-SUMIFS(Tbl_Registro_Insumo[cant_dev],Tbl_Registro_Insumo[proveedor],$C$8,Tbl_Registro_Insumo[descripcion_insumo],$C28,Tbl_Registro_Insumo[id_solicitud],$C$9,Tbl_Registro_Insumo[Fecha_Corte],"&lt;="&amp;R$12))</f>
        <v/>
      </c>
      <c r="S28" s="2" t="str">
        <f>IF(OR($C28="",S$12=""),"",SUMIFS(Tbl_Registro_Insumo[cant_ent],Tbl_Registro_Insumo[proveedor],$C$8,Tbl_Registro_Insumo[descripcion_insumo],$C28,Tbl_Registro_Insumo[id_solicitud],Detalle_Mes!$C$9,Tbl_Registro_Insumo[Fecha_Corte],"&lt;="&amp;S$12)-SUMIFS(Tbl_Registro_Insumo[cant_dev],Tbl_Registro_Insumo[proveedor],$C$8,Tbl_Registro_Insumo[descripcion_insumo],$C28,Tbl_Registro_Insumo[id_solicitud],$C$9,Tbl_Registro_Insumo[Fecha_Corte],"&lt;="&amp;S$12))</f>
        <v/>
      </c>
      <c r="T28" s="2" t="str">
        <f>IF(OR($C28="",T$12=""),"",SUMIFS(Tbl_Registro_Insumo[cant_ent],Tbl_Registro_Insumo[proveedor],$C$8,Tbl_Registro_Insumo[descripcion_insumo],$C28,Tbl_Registro_Insumo[id_solicitud],Detalle_Mes!$C$9,Tbl_Registro_Insumo[Fecha_Corte],"&lt;="&amp;T$12)-SUMIFS(Tbl_Registro_Insumo[cant_dev],Tbl_Registro_Insumo[proveedor],$C$8,Tbl_Registro_Insumo[descripcion_insumo],$C28,Tbl_Registro_Insumo[id_solicitud],$C$9,Tbl_Registro_Insumo[Fecha_Corte],"&lt;="&amp;T$12))</f>
        <v/>
      </c>
      <c r="U28" s="2" t="str">
        <f>IF(OR($C28="",U$12=""),"",SUMIFS(Tbl_Registro_Insumo[cant_ent],Tbl_Registro_Insumo[proveedor],$C$8,Tbl_Registro_Insumo[descripcion_insumo],$C28,Tbl_Registro_Insumo[id_solicitud],Detalle_Mes!$C$9,Tbl_Registro_Insumo[Fecha_Corte],"&lt;="&amp;U$12)-SUMIFS(Tbl_Registro_Insumo[cant_dev],Tbl_Registro_Insumo[proveedor],$C$8,Tbl_Registro_Insumo[descripcion_insumo],$C28,Tbl_Registro_Insumo[id_solicitud],$C$9,Tbl_Registro_Insumo[Fecha_Corte],"&lt;="&amp;U$12))</f>
        <v/>
      </c>
      <c r="V28" s="2" t="str">
        <f>IF(OR($C28="",V$12=""),"",SUMIFS(Tbl_Registro_Insumo[cant_ent],Tbl_Registro_Insumo[proveedor],$C$8,Tbl_Registro_Insumo[descripcion_insumo],$C28,Tbl_Registro_Insumo[id_solicitud],Detalle_Mes!$C$9,Tbl_Registro_Insumo[Fecha_Corte],"&lt;="&amp;V$12)-SUMIFS(Tbl_Registro_Insumo[cant_dev],Tbl_Registro_Insumo[proveedor],$C$8,Tbl_Registro_Insumo[descripcion_insumo],$C28,Tbl_Registro_Insumo[id_solicitud],$C$9,Tbl_Registro_Insumo[Fecha_Corte],"&lt;="&amp;V$12))</f>
        <v/>
      </c>
      <c r="W28" s="2" t="str">
        <f>IF(OR($C28="",W$12=""),"",SUMIFS(Tbl_Registro_Insumo[cant_ent],Tbl_Registro_Insumo[proveedor],$C$8,Tbl_Registro_Insumo[descripcion_insumo],$C28,Tbl_Registro_Insumo[id_solicitud],Detalle_Mes!$C$9,Tbl_Registro_Insumo[Fecha_Corte],"&lt;="&amp;W$12)-SUMIFS(Tbl_Registro_Insumo[cant_dev],Tbl_Registro_Insumo[proveedor],$C$8,Tbl_Registro_Insumo[descripcion_insumo],$C28,Tbl_Registro_Insumo[id_solicitud],$C$9,Tbl_Registro_Insumo[Fecha_Corte],"&lt;="&amp;W$12))</f>
        <v/>
      </c>
      <c r="X28" s="2" t="str">
        <f>IF(OR($C28="",X$12=""),"",SUMIFS(Tbl_Registro_Insumo[cant_ent],Tbl_Registro_Insumo[proveedor],$C$8,Tbl_Registro_Insumo[descripcion_insumo],$C28,Tbl_Registro_Insumo[id_solicitud],Detalle_Mes!$C$9,Tbl_Registro_Insumo[Fecha_Corte],"&lt;="&amp;X$12)-SUMIFS(Tbl_Registro_Insumo[cant_dev],Tbl_Registro_Insumo[proveedor],$C$8,Tbl_Registro_Insumo[descripcion_insumo],$C28,Tbl_Registro_Insumo[id_solicitud],$C$9,Tbl_Registro_Insumo[Fecha_Corte],"&lt;="&amp;X$12))</f>
        <v/>
      </c>
      <c r="Y28" s="2" t="str">
        <f>IF(OR($C28="",Y$12=""),"",SUMIFS(Tbl_Registro_Insumo[cant_ent],Tbl_Registro_Insumo[proveedor],$C$8,Tbl_Registro_Insumo[descripcion_insumo],$C28,Tbl_Registro_Insumo[id_solicitud],Detalle_Mes!$C$9,Tbl_Registro_Insumo[Fecha_Corte],"&lt;="&amp;Y$12)-SUMIFS(Tbl_Registro_Insumo[cant_dev],Tbl_Registro_Insumo[proveedor],$C$8,Tbl_Registro_Insumo[descripcion_insumo],$C28,Tbl_Registro_Insumo[id_solicitud],$C$9,Tbl_Registro_Insumo[Fecha_Corte],"&lt;="&amp;Y$12))</f>
        <v/>
      </c>
      <c r="Z28" s="2" t="str">
        <f>IF(OR($C28="",Z$12=""),"",SUMIFS(Tbl_Registro_Insumo[cant_ent],Tbl_Registro_Insumo[proveedor],$C$8,Tbl_Registro_Insumo[descripcion_insumo],$C28,Tbl_Registro_Insumo[id_solicitud],Detalle_Mes!$C$9,Tbl_Registro_Insumo[Fecha_Corte],"&lt;="&amp;Z$12)-SUMIFS(Tbl_Registro_Insumo[cant_dev],Tbl_Registro_Insumo[proveedor],$C$8,Tbl_Registro_Insumo[descripcion_insumo],$C28,Tbl_Registro_Insumo[id_solicitud],$C$9,Tbl_Registro_Insumo[Fecha_Corte],"&lt;="&amp;Z$12))</f>
        <v/>
      </c>
      <c r="AA28" s="2" t="str">
        <f>IF(OR($C28="",AA$12=""),"",SUMIFS(Tbl_Registro_Insumo[cant_ent],Tbl_Registro_Insumo[proveedor],$C$8,Tbl_Registro_Insumo[descripcion_insumo],$C28,Tbl_Registro_Insumo[id_solicitud],Detalle_Mes!$C$9,Tbl_Registro_Insumo[Fecha_Corte],"&lt;="&amp;AA$12)-SUMIFS(Tbl_Registro_Insumo[cant_dev],Tbl_Registro_Insumo[proveedor],$C$8,Tbl_Registro_Insumo[descripcion_insumo],$C28,Tbl_Registro_Insumo[id_solicitud],$C$9,Tbl_Registro_Insumo[Fecha_Corte],"&lt;="&amp;AA$12))</f>
        <v/>
      </c>
      <c r="AB28" s="2" t="str">
        <f>IF(OR($C28="",AB$12=""),"",SUMIFS(Tbl_Registro_Insumo[cant_ent],Tbl_Registro_Insumo[proveedor],$C$8,Tbl_Registro_Insumo[descripcion_insumo],$C28,Tbl_Registro_Insumo[id_solicitud],Detalle_Mes!$C$9,Tbl_Registro_Insumo[Fecha_Corte],"&lt;="&amp;AB$12)-SUMIFS(Tbl_Registro_Insumo[cant_dev],Tbl_Registro_Insumo[proveedor],$C$8,Tbl_Registro_Insumo[descripcion_insumo],$C28,Tbl_Registro_Insumo[id_solicitud],$C$9,Tbl_Registro_Insumo[Fecha_Corte],"&lt;="&amp;AB$12))</f>
        <v/>
      </c>
      <c r="AC28" s="2" t="str">
        <f>IF(OR($C28="",AC$12=""),"",SUMIFS(Tbl_Registro_Insumo[cant_ent],Tbl_Registro_Insumo[proveedor],$C$8,Tbl_Registro_Insumo[descripcion_insumo],$C28,Tbl_Registro_Insumo[id_solicitud],Detalle_Mes!$C$9,Tbl_Registro_Insumo[Fecha_Corte],"&lt;="&amp;AC$12)-SUMIFS(Tbl_Registro_Insumo[cant_dev],Tbl_Registro_Insumo[proveedor],$C$8,Tbl_Registro_Insumo[descripcion_insumo],$C28,Tbl_Registro_Insumo[id_solicitud],$C$9,Tbl_Registro_Insumo[Fecha_Corte],"&lt;="&amp;AC$12))</f>
        <v/>
      </c>
      <c r="AD28" s="2" t="str">
        <f>IF(OR($C28="",AD$12=""),"",SUMIFS(Tbl_Registro_Insumo[cant_ent],Tbl_Registro_Insumo[proveedor],$C$8,Tbl_Registro_Insumo[descripcion_insumo],$C28,Tbl_Registro_Insumo[id_solicitud],Detalle_Mes!$C$9,Tbl_Registro_Insumo[Fecha_Corte],"&lt;="&amp;AD$12)-SUMIFS(Tbl_Registro_Insumo[cant_dev],Tbl_Registro_Insumo[proveedor],$C$8,Tbl_Registro_Insumo[descripcion_insumo],$C28,Tbl_Registro_Insumo[id_solicitud],$C$9,Tbl_Registro_Insumo[Fecha_Corte],"&lt;="&amp;AD$12))</f>
        <v/>
      </c>
      <c r="AE28" s="2" t="str">
        <f>IF(OR($C28="",AE$12=""),"",SUMIFS(Tbl_Registro_Insumo[cant_ent],Tbl_Registro_Insumo[proveedor],$C$8,Tbl_Registro_Insumo[descripcion_insumo],$C28,Tbl_Registro_Insumo[id_solicitud],Detalle_Mes!$C$9,Tbl_Registro_Insumo[Fecha_Corte],"&lt;="&amp;AE$12)-SUMIFS(Tbl_Registro_Insumo[cant_dev],Tbl_Registro_Insumo[proveedor],$C$8,Tbl_Registro_Insumo[descripcion_insumo],$C28,Tbl_Registro_Insumo[id_solicitud],$C$9,Tbl_Registro_Insumo[Fecha_Corte],"&lt;="&amp;AE$12))</f>
        <v/>
      </c>
      <c r="AF28" s="2" t="str">
        <f>IF(OR($C28="",AF$12=""),"",SUMIFS(Tbl_Registro_Insumo[cant_ent],Tbl_Registro_Insumo[proveedor],$C$8,Tbl_Registro_Insumo[descripcion_insumo],$C28,Tbl_Registro_Insumo[id_solicitud],Detalle_Mes!$C$9,Tbl_Registro_Insumo[Fecha_Corte],"&lt;="&amp;AF$12)-SUMIFS(Tbl_Registro_Insumo[cant_dev],Tbl_Registro_Insumo[proveedor],$C$8,Tbl_Registro_Insumo[descripcion_insumo],$C28,Tbl_Registro_Insumo[id_solicitud],$C$9,Tbl_Registro_Insumo[Fecha_Corte],"&lt;="&amp;AF$12))</f>
        <v/>
      </c>
      <c r="AG28" s="2" t="str">
        <f>IF(OR($C28="",AG$12=""),"",SUMIFS(Tbl_Registro_Insumo[cant_ent],Tbl_Registro_Insumo[proveedor],$C$8,Tbl_Registro_Insumo[descripcion_insumo],$C28,Tbl_Registro_Insumo[id_solicitud],Detalle_Mes!$C$9,Tbl_Registro_Insumo[Fecha_Corte],"&lt;="&amp;AG$12)-SUMIFS(Tbl_Registro_Insumo[cant_dev],Tbl_Registro_Insumo[proveedor],$C$8,Tbl_Registro_Insumo[descripcion_insumo],$C28,Tbl_Registro_Insumo[id_solicitud],$C$9,Tbl_Registro_Insumo[Fecha_Corte],"&lt;="&amp;AG$12))</f>
        <v/>
      </c>
      <c r="AH28" s="2" t="str">
        <f>IF(OR($C28="",AH$12=""),"",SUMIFS(Tbl_Registro_Insumo[cant_ent],Tbl_Registro_Insumo[proveedor],$C$8,Tbl_Registro_Insumo[descripcion_insumo],$C28,Tbl_Registro_Insumo[id_solicitud],Detalle_Mes!$C$9,Tbl_Registro_Insumo[Fecha_Corte],"&lt;="&amp;AH$12)-SUMIFS(Tbl_Registro_Insumo[cant_dev],Tbl_Registro_Insumo[proveedor],$C$8,Tbl_Registro_Insumo[descripcion_insumo],$C28,Tbl_Registro_Insumo[id_solicitud],$C$9,Tbl_Registro_Insumo[Fecha_Corte],"&lt;="&amp;AH$12))</f>
        <v/>
      </c>
      <c r="AI28" s="2" t="str">
        <f>IF(OR($C28="",AI$12=""),"",SUMIFS(Tbl_Registro_Insumo[cant_ent],Tbl_Registro_Insumo[proveedor],$C$8,Tbl_Registro_Insumo[descripcion_insumo],$C28,Tbl_Registro_Insumo[id_solicitud],Detalle_Mes!$C$9,Tbl_Registro_Insumo[Fecha_Corte],"&lt;="&amp;AI$12)-SUMIFS(Tbl_Registro_Insumo[cant_dev],Tbl_Registro_Insumo[proveedor],$C$8,Tbl_Registro_Insumo[descripcion_insumo],$C28,Tbl_Registro_Insumo[id_solicitud],$C$9,Tbl_Registro_Insumo[Fecha_Corte],"&lt;="&amp;AI$12))</f>
        <v/>
      </c>
      <c r="AJ28" s="2" t="str">
        <f>IF(OR($C28="",AJ$12=""),"",SUMIFS(Tbl_Registro_Insumo[cant_ent],Tbl_Registro_Insumo[proveedor],$C$8,Tbl_Registro_Insumo[descripcion_insumo],$C28,Tbl_Registro_Insumo[id_solicitud],Detalle_Mes!$C$9,Tbl_Registro_Insumo[Fecha_Corte],"&lt;="&amp;AJ$12)-SUMIFS(Tbl_Registro_Insumo[cant_dev],Tbl_Registro_Insumo[proveedor],$C$8,Tbl_Registro_Insumo[descripcion_insumo],$C28,Tbl_Registro_Insumo[id_solicitud],$C$9,Tbl_Registro_Insumo[Fecha_Corte],"&lt;="&amp;AJ$12))</f>
        <v/>
      </c>
      <c r="AK28" s="2" t="str">
        <f>IF(OR($C28="",AK$12=""),"",SUMIFS(Tbl_Registro_Insumo[cant_ent],Tbl_Registro_Insumo[proveedor],$C$8,Tbl_Registro_Insumo[descripcion_insumo],$C28,Tbl_Registro_Insumo[id_solicitud],Detalle_Mes!$C$9,Tbl_Registro_Insumo[Fecha_Corte],"&lt;="&amp;AK$12)-SUMIFS(Tbl_Registro_Insumo[cant_dev],Tbl_Registro_Insumo[proveedor],$C$8,Tbl_Registro_Insumo[descripcion_insumo],$C28,Tbl_Registro_Insumo[id_solicitud],$C$9,Tbl_Registro_Insumo[Fecha_Corte],"&lt;="&amp;AK$12))</f>
        <v/>
      </c>
      <c r="AL28" s="2" t="str">
        <f>IF(OR($C28="",AL$12=""),"",SUMIFS(Tbl_Registro_Insumo[cant_ent],Tbl_Registro_Insumo[proveedor],$C$8,Tbl_Registro_Insumo[descripcion_insumo],$C28,Tbl_Registro_Insumo[id_solicitud],Detalle_Mes!$C$9,Tbl_Registro_Insumo[Fecha_Corte],"&lt;="&amp;AL$12)-SUMIFS(Tbl_Registro_Insumo[cant_dev],Tbl_Registro_Insumo[proveedor],$C$8,Tbl_Registro_Insumo[descripcion_insumo],$C28,Tbl_Registro_Insumo[id_solicitud],$C$9,Tbl_Registro_Insumo[Fecha_Corte],"&lt;="&amp;AL$12))</f>
        <v/>
      </c>
      <c r="AM28" s="2" t="str">
        <f>IF(OR($C28="",AM$12=""),"",SUMIFS(Tbl_Registro_Insumo[cant_ent],Tbl_Registro_Insumo[proveedor],$C$8,Tbl_Registro_Insumo[descripcion_insumo],$C28,Tbl_Registro_Insumo[id_solicitud],Detalle_Mes!$C$9,Tbl_Registro_Insumo[Fecha_Corte],"&lt;="&amp;AM$12)-SUMIFS(Tbl_Registro_Insumo[cant_dev],Tbl_Registro_Insumo[proveedor],$C$8,Tbl_Registro_Insumo[descripcion_insumo],$C28,Tbl_Registro_Insumo[id_solicitud],$C$9,Tbl_Registro_Insumo[Fecha_Corte],"&lt;="&amp;AM$12))</f>
        <v/>
      </c>
      <c r="AN28" s="2" t="str">
        <f>IF(OR($C28="",AN$12=""),"",SUMIFS(Tbl_Registro_Insumo[cant_ent],Tbl_Registro_Insumo[proveedor],$C$8,Tbl_Registro_Insumo[descripcion_insumo],$C28,Tbl_Registro_Insumo[id_solicitud],Detalle_Mes!$C$9,Tbl_Registro_Insumo[Fecha_Corte],"&lt;="&amp;AN$12)-SUMIFS(Tbl_Registro_Insumo[cant_dev],Tbl_Registro_Insumo[proveedor],$C$8,Tbl_Registro_Insumo[descripcion_insumo],$C28,Tbl_Registro_Insumo[id_solicitud],$C$9,Tbl_Registro_Insumo[Fecha_Corte],"&lt;="&amp;AN$12))</f>
        <v/>
      </c>
      <c r="AO28" s="2" t="str">
        <f>IF(OR($C28="",AO$12=""),"",SUMIFS(Tbl_Registro_Insumo[cant_ent],Tbl_Registro_Insumo[proveedor],$C$8,Tbl_Registro_Insumo[descripcion_insumo],$C28,Tbl_Registro_Insumo[id_solicitud],Detalle_Mes!$C$9,Tbl_Registro_Insumo[Fecha_Corte],"&lt;="&amp;AO$12)-SUMIFS(Tbl_Registro_Insumo[cant_dev],Tbl_Registro_Insumo[proveedor],$C$8,Tbl_Registro_Insumo[descripcion_insumo],$C28,Tbl_Registro_Insumo[id_solicitud],$C$9,Tbl_Registro_Insumo[Fecha_Corte],"&lt;="&amp;AO$12))</f>
        <v/>
      </c>
      <c r="AP28" s="2" t="str">
        <f>IF(OR($C28="",AP$12=""),"",SUMIFS(Tbl_Registro_Insumo[cant_ent],Tbl_Registro_Insumo[proveedor],$C$8,Tbl_Registro_Insumo[descripcion_insumo],$C28,Tbl_Registro_Insumo[id_solicitud],Detalle_Mes!$C$9,Tbl_Registro_Insumo[Fecha_Corte],"&lt;="&amp;AP$12)-SUMIFS(Tbl_Registro_Insumo[cant_dev],Tbl_Registro_Insumo[proveedor],$C$8,Tbl_Registro_Insumo[descripcion_insumo],$C28,Tbl_Registro_Insumo[id_solicitud],$C$9,Tbl_Registro_Insumo[Fecha_Corte],"&lt;="&amp;AP$12))</f>
        <v/>
      </c>
      <c r="AQ28" s="2" t="str">
        <f>IF(OR($C28="",AQ$12=""),"",SUMIFS(Tbl_Registro_Insumo[cant_ent],Tbl_Registro_Insumo[proveedor],$C$8,Tbl_Registro_Insumo[descripcion_insumo],$C28,Tbl_Registro_Insumo[id_solicitud],Detalle_Mes!$C$9,Tbl_Registro_Insumo[Fecha_Corte],"&lt;="&amp;AQ$12)-SUMIFS(Tbl_Registro_Insumo[cant_dev],Tbl_Registro_Insumo[proveedor],$C$8,Tbl_Registro_Insumo[descripcion_insumo],$C28,Tbl_Registro_Insumo[id_solicitud],$C$9,Tbl_Registro_Insumo[Fecha_Corte],"&lt;="&amp;AQ$12))</f>
        <v/>
      </c>
      <c r="AR28" s="2" t="str">
        <f>IF(OR($C28="",AR$12=""),"",SUMIFS(Tbl_Registro_Insumo[cant_ent],Tbl_Registro_Insumo[proveedor],$C$8,Tbl_Registro_Insumo[descripcion_insumo],$C28,Tbl_Registro_Insumo[id_solicitud],Detalle_Mes!$C$9,Tbl_Registro_Insumo[Fecha_Corte],"&lt;="&amp;AR$12)-SUMIFS(Tbl_Registro_Insumo[cant_dev],Tbl_Registro_Insumo[proveedor],$C$8,Tbl_Registro_Insumo[descripcion_insumo],$C28,Tbl_Registro_Insumo[id_solicitud],$C$9,Tbl_Registro_Insumo[Fecha_Corte],"&lt;="&amp;AR$12))</f>
        <v/>
      </c>
      <c r="AS28" s="2" t="str">
        <f>IF(OR($C28="",AS$12=""),"",SUMIFS(Tbl_Registro_Insumo[cant_ent],Tbl_Registro_Insumo[proveedor],$C$8,Tbl_Registro_Insumo[descripcion_insumo],$C28,Tbl_Registro_Insumo[id_solicitud],Detalle_Mes!$C$9,Tbl_Registro_Insumo[Fecha_Corte],"&lt;="&amp;AS$12)-SUMIFS(Tbl_Registro_Insumo[cant_dev],Tbl_Registro_Insumo[proveedor],$C$8,Tbl_Registro_Insumo[descripcion_insumo],$C28,Tbl_Registro_Insumo[id_solicitud],$C$9,Tbl_Registro_Insumo[Fecha_Corte],"&lt;="&amp;AS$12))</f>
        <v/>
      </c>
      <c r="AT28" s="2" t="str">
        <f>IF(OR($C28="",AT$12=""),"",SUMIFS(Tbl_Registro_Insumo[cant_ent],Tbl_Registro_Insumo[proveedor],$C$8,Tbl_Registro_Insumo[descripcion_insumo],$C28,Tbl_Registro_Insumo[id_solicitud],Detalle_Mes!$C$9,Tbl_Registro_Insumo[Fecha_Corte],"&lt;="&amp;AT$12)-SUMIFS(Tbl_Registro_Insumo[cant_dev],Tbl_Registro_Insumo[proveedor],$C$8,Tbl_Registro_Insumo[descripcion_insumo],$C28,Tbl_Registro_Insumo[id_solicitud],$C$9,Tbl_Registro_Insumo[Fecha_Corte],"&lt;="&amp;AT$12))</f>
        <v/>
      </c>
      <c r="AU28" s="2" t="str">
        <f>IF(OR($C28="",AU$12=""),"",SUMIFS(Tbl_Registro_Insumo[cant_ent],Tbl_Registro_Insumo[proveedor],$C$8,Tbl_Registro_Insumo[descripcion_insumo],$C28,Tbl_Registro_Insumo[id_solicitud],Detalle_Mes!$C$9,Tbl_Registro_Insumo[Fecha_Corte],"&lt;="&amp;AU$12)-SUMIFS(Tbl_Registro_Insumo[cant_dev],Tbl_Registro_Insumo[proveedor],$C$8,Tbl_Registro_Insumo[descripcion_insumo],$C28,Tbl_Registro_Insumo[id_solicitud],$C$9,Tbl_Registro_Insumo[Fecha_Corte],"&lt;="&amp;AU$12))</f>
        <v/>
      </c>
      <c r="AV28" s="2" t="str">
        <f>IF(OR($C28="",AV$12=""),"",SUMIFS(Tbl_Registro_Insumo[cant_ent],Tbl_Registro_Insumo[proveedor],$C$8,Tbl_Registro_Insumo[descripcion_insumo],$C28,Tbl_Registro_Insumo[id_solicitud],Detalle_Mes!$C$9,Tbl_Registro_Insumo[Fecha_Corte],"&lt;="&amp;AV$12)-SUMIFS(Tbl_Registro_Insumo[cant_dev],Tbl_Registro_Insumo[proveedor],$C$8,Tbl_Registro_Insumo[descripcion_insumo],$C28,Tbl_Registro_Insumo[id_solicitud],$C$9,Tbl_Registro_Insumo[Fecha_Corte],"&lt;="&amp;AV$12))</f>
        <v/>
      </c>
      <c r="AW28" s="2" t="str">
        <f>IF(OR($C28="",AW$12=""),"",SUMIFS(Tbl_Registro_Insumo[cant_ent],Tbl_Registro_Insumo[proveedor],$C$8,Tbl_Registro_Insumo[descripcion_insumo],$C28,Tbl_Registro_Insumo[id_solicitud],Detalle_Mes!$C$9,Tbl_Registro_Insumo[Fecha_Corte],"&lt;="&amp;AW$12)-SUMIFS(Tbl_Registro_Insumo[cant_dev],Tbl_Registro_Insumo[proveedor],$C$8,Tbl_Registro_Insumo[descripcion_insumo],$C28,Tbl_Registro_Insumo[id_solicitud],$C$9,Tbl_Registro_Insumo[Fecha_Corte],"&lt;="&amp;AW$12))</f>
        <v/>
      </c>
      <c r="AX28" s="2" t="str">
        <f>IF(OR($C28="",AX$12=""),"",SUMIFS(Tbl_Registro_Insumo[cant_ent],Tbl_Registro_Insumo[proveedor],$C$8,Tbl_Registro_Insumo[descripcion_insumo],$C28,Tbl_Registro_Insumo[id_solicitud],Detalle_Mes!$C$9,Tbl_Registro_Insumo[Fecha_Corte],"&lt;="&amp;AX$12)-SUMIFS(Tbl_Registro_Insumo[cant_dev],Tbl_Registro_Insumo[proveedor],$C$8,Tbl_Registro_Insumo[descripcion_insumo],$C28,Tbl_Registro_Insumo[id_solicitud],$C$9,Tbl_Registro_Insumo[Fecha_Corte],"&lt;="&amp;AX$12))</f>
        <v/>
      </c>
      <c r="AY28" s="2" t="str">
        <f>IF(OR($C28="",AY$12=""),"",SUMIFS(Tbl_Registro_Insumo[cant_ent],Tbl_Registro_Insumo[proveedor],$C$8,Tbl_Registro_Insumo[descripcion_insumo],$C28,Tbl_Registro_Insumo[id_solicitud],Detalle_Mes!$C$9,Tbl_Registro_Insumo[Fecha_Corte],"&lt;="&amp;AY$12)-SUMIFS(Tbl_Registro_Insumo[cant_dev],Tbl_Registro_Insumo[proveedor],$C$8,Tbl_Registro_Insumo[descripcion_insumo],$C28,Tbl_Registro_Insumo[id_solicitud],$C$9,Tbl_Registro_Insumo[Fecha_Corte],"&lt;="&amp;AY$12))</f>
        <v/>
      </c>
      <c r="AZ28" s="2" t="str">
        <f>IF(OR($C28="",AZ$12=""),"",SUMIFS(Tbl_Registro_Insumo[cant_ent],Tbl_Registro_Insumo[proveedor],$C$8,Tbl_Registro_Insumo[descripcion_insumo],$C28,Tbl_Registro_Insumo[id_solicitud],Detalle_Mes!$C$9,Tbl_Registro_Insumo[Fecha_Corte],"&lt;="&amp;AZ$12)-SUMIFS(Tbl_Registro_Insumo[cant_dev],Tbl_Registro_Insumo[proveedor],$C$8,Tbl_Registro_Insumo[descripcion_insumo],$C28,Tbl_Registro_Insumo[id_solicitud],$C$9,Tbl_Registro_Insumo[Fecha_Corte],"&lt;="&amp;AZ$12))</f>
        <v/>
      </c>
      <c r="BA28" s="2" t="str">
        <f>IF(OR($C28="",BA$12=""),"",SUMIFS(Tbl_Registro_Insumo[cant_ent],Tbl_Registro_Insumo[proveedor],$C$8,Tbl_Registro_Insumo[descripcion_insumo],$C28,Tbl_Registro_Insumo[id_solicitud],Detalle_Mes!$C$9,Tbl_Registro_Insumo[Fecha_Corte],"&lt;="&amp;BA$12)-SUMIFS(Tbl_Registro_Insumo[cant_dev],Tbl_Registro_Insumo[proveedor],$C$8,Tbl_Registro_Insumo[descripcion_insumo],$C28,Tbl_Registro_Insumo[id_solicitud],$C$9,Tbl_Registro_Insumo[Fecha_Corte],"&lt;="&amp;BA$12))</f>
        <v/>
      </c>
      <c r="BB28" s="2" t="str">
        <f>IF(OR($C28="",BB$12=""),"",SUMIFS(Tbl_Registro_Insumo[cant_ent],Tbl_Registro_Insumo[proveedor],$C$8,Tbl_Registro_Insumo[descripcion_insumo],$C28,Tbl_Registro_Insumo[id_solicitud],Detalle_Mes!$C$9,Tbl_Registro_Insumo[Fecha_Corte],"&lt;="&amp;BB$12)-SUMIFS(Tbl_Registro_Insumo[cant_dev],Tbl_Registro_Insumo[proveedor],$C$8,Tbl_Registro_Insumo[descripcion_insumo],$C28,Tbl_Registro_Insumo[id_solicitud],$C$9,Tbl_Registro_Insumo[Fecha_Corte],"&lt;="&amp;BB$12))</f>
        <v/>
      </c>
      <c r="BC28" s="2" t="str">
        <f>IF(OR($C28="",BC$12=""),"",SUMIFS(Tbl_Registro_Insumo[cant_ent],Tbl_Registro_Insumo[proveedor],$C$8,Tbl_Registro_Insumo[descripcion_insumo],$C28,Tbl_Registro_Insumo[id_solicitud],Detalle_Mes!$C$9,Tbl_Registro_Insumo[Fecha_Corte],"&lt;="&amp;BC$12)-SUMIFS(Tbl_Registro_Insumo[cant_dev],Tbl_Registro_Insumo[proveedor],$C$8,Tbl_Registro_Insumo[descripcion_insumo],$C28,Tbl_Registro_Insumo[id_solicitud],$C$9,Tbl_Registro_Insumo[Fecha_Corte],"&lt;="&amp;BC$12))</f>
        <v/>
      </c>
      <c r="BD28" s="2" t="str">
        <f>IF(OR($C28="",BD$12=""),"",SUMIFS(Tbl_Registro_Insumo[cant_ent],Tbl_Registro_Insumo[proveedor],$C$8,Tbl_Registro_Insumo[descripcion_insumo],$C28,Tbl_Registro_Insumo[id_solicitud],Detalle_Mes!$C$9,Tbl_Registro_Insumo[Fecha_Corte],"&lt;="&amp;BD$12)-SUMIFS(Tbl_Registro_Insumo[cant_dev],Tbl_Registro_Insumo[proveedor],$C$8,Tbl_Registro_Insumo[descripcion_insumo],$C28,Tbl_Registro_Insumo[id_solicitud],$C$9,Tbl_Registro_Insumo[Fecha_Corte],"&lt;="&amp;BD$12))</f>
        <v/>
      </c>
      <c r="BE28" s="2" t="str">
        <f>IF(OR($C28="",BE$12=""),"",SUMIFS(Tbl_Registro_Insumo[cant_ent],Tbl_Registro_Insumo[proveedor],$C$8,Tbl_Registro_Insumo[descripcion_insumo],$C28,Tbl_Registro_Insumo[id_solicitud],Detalle_Mes!$C$9,Tbl_Registro_Insumo[Fecha_Corte],"&lt;="&amp;BE$12)-SUMIFS(Tbl_Registro_Insumo[cant_dev],Tbl_Registro_Insumo[proveedor],$C$8,Tbl_Registro_Insumo[descripcion_insumo],$C28,Tbl_Registro_Insumo[id_solicitud],$C$9,Tbl_Registro_Insumo[Fecha_Corte],"&lt;="&amp;BE$12))</f>
        <v/>
      </c>
      <c r="BF28" s="2" t="str">
        <f>IF(OR($C28="",BF$12=""),"",SUMIFS(Tbl_Registro_Insumo[cant_ent],Tbl_Registro_Insumo[proveedor],$C$8,Tbl_Registro_Insumo[descripcion_insumo],$C28,Tbl_Registro_Insumo[id_solicitud],Detalle_Mes!$C$9,Tbl_Registro_Insumo[Fecha_Corte],"&lt;="&amp;BF$12)-SUMIFS(Tbl_Registro_Insumo[cant_dev],Tbl_Registro_Insumo[proveedor],$C$8,Tbl_Registro_Insumo[descripcion_insumo],$C28,Tbl_Registro_Insumo[id_solicitud],$C$9,Tbl_Registro_Insumo[Fecha_Corte],"&lt;="&amp;BF$12))</f>
        <v/>
      </c>
      <c r="BG28" s="2" t="str">
        <f>IF(OR($C28="",BG$12=""),"",SUMIFS(Tbl_Registro_Insumo[cant_ent],Tbl_Registro_Insumo[proveedor],$C$8,Tbl_Registro_Insumo[descripcion_insumo],$C28,Tbl_Registro_Insumo[id_solicitud],Detalle_Mes!$C$9,Tbl_Registro_Insumo[Fecha_Corte],"&lt;="&amp;BG$12)-SUMIFS(Tbl_Registro_Insumo[cant_dev],Tbl_Registro_Insumo[proveedor],$C$8,Tbl_Registro_Insumo[descripcion_insumo],$C28,Tbl_Registro_Insumo[id_solicitud],$C$9,Tbl_Registro_Insumo[Fecha_Corte],"&lt;="&amp;BG$12))</f>
        <v/>
      </c>
      <c r="BH28" s="2" t="str">
        <f>IF(OR($C28="",BH$12=""),"",SUMIFS(Tbl_Registro_Insumo[cant_ent],Tbl_Registro_Insumo[proveedor],$C$8,Tbl_Registro_Insumo[descripcion_insumo],$C28,Tbl_Registro_Insumo[id_solicitud],Detalle_Mes!$C$9,Tbl_Registro_Insumo[Fecha_Corte],"&lt;="&amp;BH$12)-SUMIFS(Tbl_Registro_Insumo[cant_dev],Tbl_Registro_Insumo[proveedor],$C$8,Tbl_Registro_Insumo[descripcion_insumo],$C28,Tbl_Registro_Insumo[id_solicitud],$C$9,Tbl_Registro_Insumo[Fecha_Corte],"&lt;="&amp;BH$12))</f>
        <v/>
      </c>
      <c r="BI28" s="2" t="str">
        <f>IF(OR($C28="",BI$12=""),"",SUMIFS(Tbl_Registro_Insumo[cant_ent],Tbl_Registro_Insumo[proveedor],$C$8,Tbl_Registro_Insumo[descripcion_insumo],$C28,Tbl_Registro_Insumo[id_solicitud],Detalle_Mes!$C$9,Tbl_Registro_Insumo[Fecha_Corte],"&lt;="&amp;BI$12)-SUMIFS(Tbl_Registro_Insumo[cant_dev],Tbl_Registro_Insumo[proveedor],$C$8,Tbl_Registro_Insumo[descripcion_insumo],$C28,Tbl_Registro_Insumo[id_solicitud],$C$9,Tbl_Registro_Insumo[Fecha_Corte],"&lt;="&amp;BI$12))</f>
        <v/>
      </c>
      <c r="BJ28" s="2" t="str">
        <f>IF(OR($C28="",BJ$12=""),"",SUMIFS(Tbl_Registro_Insumo[cant_ent],Tbl_Registro_Insumo[proveedor],$C$8,Tbl_Registro_Insumo[descripcion_insumo],$C28,Tbl_Registro_Insumo[id_solicitud],Detalle_Mes!$C$9,Tbl_Registro_Insumo[Fecha_Corte],"&lt;="&amp;BJ$12)-SUMIFS(Tbl_Registro_Insumo[cant_dev],Tbl_Registro_Insumo[proveedor],$C$8,Tbl_Registro_Insumo[descripcion_insumo],$C28,Tbl_Registro_Insumo[id_solicitud],$C$9,Tbl_Registro_Insumo[Fecha_Corte],"&lt;="&amp;BJ$12))</f>
        <v/>
      </c>
      <c r="BK28" s="2" t="str">
        <f>IF(OR($C28="",BK$12=""),"",SUMIFS(Tbl_Registro_Insumo[cant_ent],Tbl_Registro_Insumo[proveedor],$C$8,Tbl_Registro_Insumo[descripcion_insumo],$C28,Tbl_Registro_Insumo[id_solicitud],Detalle_Mes!$C$9,Tbl_Registro_Insumo[Fecha_Corte],"&lt;="&amp;BK$12)-SUMIFS(Tbl_Registro_Insumo[cant_dev],Tbl_Registro_Insumo[proveedor],$C$8,Tbl_Registro_Insumo[descripcion_insumo],$C28,Tbl_Registro_Insumo[id_solicitud],$C$9,Tbl_Registro_Insumo[Fecha_Corte],"&lt;="&amp;BK$12))</f>
        <v/>
      </c>
      <c r="BL28" s="2" t="str">
        <f>IF(OR($C28="",BL$12=""),"",SUMIFS(Tbl_Registro_Insumo[cant_ent],Tbl_Registro_Insumo[proveedor],$C$8,Tbl_Registro_Insumo[descripcion_insumo],$C28,Tbl_Registro_Insumo[id_solicitud],Detalle_Mes!$C$9,Tbl_Registro_Insumo[Fecha_Corte],"&lt;="&amp;BL$12)-SUMIFS(Tbl_Registro_Insumo[cant_dev],Tbl_Registro_Insumo[proveedor],$C$8,Tbl_Registro_Insumo[descripcion_insumo],$C28,Tbl_Registro_Insumo[id_solicitud],$C$9,Tbl_Registro_Insumo[Fecha_Corte],"&lt;="&amp;BL$12))</f>
        <v/>
      </c>
      <c r="BM28" s="2" t="str">
        <f>IF(OR($C28="",BM$12=""),"",SUMIFS(Tbl_Registro_Insumo[cant_ent],Tbl_Registro_Insumo[proveedor],$C$8,Tbl_Registro_Insumo[descripcion_insumo],$C28,Tbl_Registro_Insumo[id_solicitud],Detalle_Mes!$C$9,Tbl_Registro_Insumo[Fecha_Corte],"&lt;="&amp;BM$12)-SUMIFS(Tbl_Registro_Insumo[cant_dev],Tbl_Registro_Insumo[proveedor],$C$8,Tbl_Registro_Insumo[descripcion_insumo],$C28,Tbl_Registro_Insumo[id_solicitud],$C$9,Tbl_Registro_Insumo[Fecha_Corte],"&lt;="&amp;BM$12))</f>
        <v/>
      </c>
      <c r="BN28" s="2" t="str">
        <f>IF(OR($C28="",BN$12=""),"",SUMIFS(Tbl_Registro_Insumo[cant_ent],Tbl_Registro_Insumo[proveedor],$C$8,Tbl_Registro_Insumo[descripcion_insumo],$C28,Tbl_Registro_Insumo[id_solicitud],Detalle_Mes!$C$9,Tbl_Registro_Insumo[Fecha_Corte],"&lt;="&amp;BN$12)-SUMIFS(Tbl_Registro_Insumo[cant_dev],Tbl_Registro_Insumo[proveedor],$C$8,Tbl_Registro_Insumo[descripcion_insumo],$C28,Tbl_Registro_Insumo[id_solicitud],$C$9,Tbl_Registro_Insumo[Fecha_Corte],"&lt;="&amp;BN$12))</f>
        <v/>
      </c>
      <c r="BO28" s="2" t="str">
        <f>IF(OR($C28="",BO$12=""),"",SUMIFS(Tbl_Registro_Insumo[cant_ent],Tbl_Registro_Insumo[proveedor],$C$8,Tbl_Registro_Insumo[descripcion_insumo],$C28,Tbl_Registro_Insumo[id_solicitud],Detalle_Mes!$C$9,Tbl_Registro_Insumo[Fecha_Corte],"&lt;="&amp;BO$12)-SUMIFS(Tbl_Registro_Insumo[cant_dev],Tbl_Registro_Insumo[proveedor],$C$8,Tbl_Registro_Insumo[descripcion_insumo],$C28,Tbl_Registro_Insumo[id_solicitud],$C$9,Tbl_Registro_Insumo[Fecha_Corte],"&lt;="&amp;BO$12))</f>
        <v/>
      </c>
      <c r="BP28" s="2" t="str">
        <f>IF(OR($C28="",BP$12=""),"",SUMIFS(Tbl_Registro_Insumo[cant_ent],Tbl_Registro_Insumo[proveedor],$C$8,Tbl_Registro_Insumo[descripcion_insumo],$C28,Tbl_Registro_Insumo[id_solicitud],Detalle_Mes!$C$9,Tbl_Registro_Insumo[Fecha_Corte],"&lt;="&amp;BP$12)-SUMIFS(Tbl_Registro_Insumo[cant_dev],Tbl_Registro_Insumo[proveedor],$C$8,Tbl_Registro_Insumo[descripcion_insumo],$C28,Tbl_Registro_Insumo[id_solicitud],$C$9,Tbl_Registro_Insumo[Fecha_Corte],"&lt;="&amp;BP$12))</f>
        <v/>
      </c>
      <c r="BQ28" s="2" t="str">
        <f>IF(OR($C28="",BQ$12=""),"",SUMIFS(Tbl_Registro_Insumo[cant_ent],Tbl_Registro_Insumo[proveedor],$C$8,Tbl_Registro_Insumo[descripcion_insumo],$C28,Tbl_Registro_Insumo[id_solicitud],Detalle_Mes!$C$9,Tbl_Registro_Insumo[Fecha_Corte],"&lt;="&amp;BQ$12)-SUMIFS(Tbl_Registro_Insumo[cant_dev],Tbl_Registro_Insumo[proveedor],$C$8,Tbl_Registro_Insumo[descripcion_insumo],$C28,Tbl_Registro_Insumo[id_solicitud],$C$9,Tbl_Registro_Insumo[Fecha_Corte],"&lt;="&amp;BQ$12))</f>
        <v/>
      </c>
      <c r="BR28" s="2" t="str">
        <f>IF(OR($C28="",BR$12=""),"",SUMIFS(Tbl_Registro_Insumo[cant_ent],Tbl_Registro_Insumo[proveedor],$C$8,Tbl_Registro_Insumo[descripcion_insumo],$C28,Tbl_Registro_Insumo[id_solicitud],Detalle_Mes!$C$9,Tbl_Registro_Insumo[Fecha_Corte],"&lt;="&amp;BR$12)-SUMIFS(Tbl_Registro_Insumo[cant_dev],Tbl_Registro_Insumo[proveedor],$C$8,Tbl_Registro_Insumo[descripcion_insumo],$C28,Tbl_Registro_Insumo[id_solicitud],$C$9,Tbl_Registro_Insumo[Fecha_Corte],"&lt;="&amp;BR$12))</f>
        <v/>
      </c>
      <c r="BS28" s="2" t="str">
        <f>IF(OR($C28="",BS$12=""),"",SUMIFS(Tbl_Registro_Insumo[cant_ent],Tbl_Registro_Insumo[proveedor],$C$8,Tbl_Registro_Insumo[descripcion_insumo],$C28,Tbl_Registro_Insumo[id_solicitud],Detalle_Mes!$C$9,Tbl_Registro_Insumo[Fecha_Corte],"&lt;="&amp;BS$12)-SUMIFS(Tbl_Registro_Insumo[cant_dev],Tbl_Registro_Insumo[proveedor],$C$8,Tbl_Registro_Insumo[descripcion_insumo],$C28,Tbl_Registro_Insumo[id_solicitud],$C$9,Tbl_Registro_Insumo[Fecha_Corte],"&lt;="&amp;BS$12))</f>
        <v/>
      </c>
    </row>
    <row r="29" spans="2:75" s="7" customFormat="1" ht="19.2" customHeight="1" x14ac:dyDescent="0.3">
      <c r="B29" s="2"/>
      <c r="D29" s="20" t="str">
        <f>IF(C29="","",SUMIFS(Tbl_Registro_Insumo[cant_ent],Tbl_Registro_Insumo[proveedor],Detalle_Mes!$C$8,Tbl_Registro_Insumo[id_solicitud],Detalle_Mes!$C$9,Tbl_Registro_Insumo[descripcion_insumo],Detalle_Mes!C29,Tbl_Registro_Insumo[Fecha_Corte],"&lt;"&amp;Detalle_Mes!$F$8))</f>
        <v/>
      </c>
      <c r="E29" s="20" t="str">
        <f>IF(C29="","",SUMIFS(Tbl_Registro_Insumo[cant_dev],Tbl_Registro_Insumo[proveedor],Detalle_Mes!$C$8,Tbl_Registro_Insumo[id_solicitud],Detalle_Mes!$C$9,Tbl_Registro_Insumo[descripcion_insumo],Detalle_Mes!C29,Tbl_Registro_Insumo[Fecha_Corte],"&lt;"&amp;Detalle_Mes!$F$8))</f>
        <v/>
      </c>
      <c r="F29" s="20" t="str">
        <f t="shared" si="39"/>
        <v/>
      </c>
      <c r="H29" s="41" t="str">
        <f t="shared" si="38"/>
        <v/>
      </c>
      <c r="I29" s="2" t="str">
        <f>IF(OR($C29="",I$12=""),"",SUMIFS(Tbl_Registro_Insumo[cant_ent],Tbl_Registro_Insumo[proveedor],$C$8,Tbl_Registro_Insumo[descripcion_insumo],$C29,Tbl_Registro_Insumo[id_solicitud],Detalle_Mes!$C$9,Tbl_Registro_Insumo[Fecha_Corte],"&lt;"&amp;I$12)-SUMIFS(Tbl_Registro_Insumo[cant_dev],Tbl_Registro_Insumo[proveedor],$C$8,Tbl_Registro_Insumo[descripcion_insumo],$C29,Tbl_Registro_Insumo[id_solicitud],$C$9,Tbl_Registro_Insumo[Fecha_Corte],"&lt;="&amp;I$12))</f>
        <v/>
      </c>
      <c r="J29" s="2" t="str">
        <f>IF(OR($C29="",J$12=""),"",SUMIFS(Tbl_Registro_Insumo[cant_ent],Tbl_Registro_Insumo[proveedor],$C$8,Tbl_Registro_Insumo[descripcion_insumo],$C29,Tbl_Registro_Insumo[id_solicitud],Detalle_Mes!$C$9,Tbl_Registro_Insumo[Fecha_Corte],"&lt;="&amp;J$12)-SUMIFS(Tbl_Registro_Insumo[cant_dev],Tbl_Registro_Insumo[proveedor],$C$8,Tbl_Registro_Insumo[descripcion_insumo],$C29,Tbl_Registro_Insumo[id_solicitud],$C$9,Tbl_Registro_Insumo[Fecha_Corte],"&lt;="&amp;J$12))</f>
        <v/>
      </c>
      <c r="K29" s="2" t="str">
        <f>IF(OR($C29="",K$12=""),"",SUMIFS(Tbl_Registro_Insumo[cant_ent],Tbl_Registro_Insumo[proveedor],$C$8,Tbl_Registro_Insumo[descripcion_insumo],$C29,Tbl_Registro_Insumo[id_solicitud],Detalle_Mes!$C$9,Tbl_Registro_Insumo[Fecha_Corte],"&lt;="&amp;K$12)-SUMIFS(Tbl_Registro_Insumo[cant_dev],Tbl_Registro_Insumo[proveedor],$C$8,Tbl_Registro_Insumo[descripcion_insumo],$C29,Tbl_Registro_Insumo[id_solicitud],$C$9,Tbl_Registro_Insumo[Fecha_Corte],"&lt;="&amp;K$12))</f>
        <v/>
      </c>
      <c r="L29" s="2" t="str">
        <f>IF(OR($C29="",L$12=""),"",SUMIFS(Tbl_Registro_Insumo[cant_ent],Tbl_Registro_Insumo[proveedor],$C$8,Tbl_Registro_Insumo[descripcion_insumo],$C29,Tbl_Registro_Insumo[id_solicitud],Detalle_Mes!$C$9,Tbl_Registro_Insumo[Fecha_Corte],"&lt;="&amp;L$12)-SUMIFS(Tbl_Registro_Insumo[cant_dev],Tbl_Registro_Insumo[proveedor],$C$8,Tbl_Registro_Insumo[descripcion_insumo],$C29,Tbl_Registro_Insumo[id_solicitud],$C$9,Tbl_Registro_Insumo[Fecha_Corte],"&lt;="&amp;L$12))</f>
        <v/>
      </c>
      <c r="M29" s="2" t="str">
        <f>IF(OR($C29="",M$12=""),"",SUMIFS(Tbl_Registro_Insumo[cant_ent],Tbl_Registro_Insumo[proveedor],$C$8,Tbl_Registro_Insumo[descripcion_insumo],$C29,Tbl_Registro_Insumo[id_solicitud],Detalle_Mes!$C$9,Tbl_Registro_Insumo[Fecha_Corte],"&lt;="&amp;M$12)-SUMIFS(Tbl_Registro_Insumo[cant_dev],Tbl_Registro_Insumo[proveedor],$C$8,Tbl_Registro_Insumo[descripcion_insumo],$C29,Tbl_Registro_Insumo[id_solicitud],$C$9,Tbl_Registro_Insumo[Fecha_Corte],"&lt;="&amp;M$12))</f>
        <v/>
      </c>
      <c r="N29" s="2" t="str">
        <f>IF(OR($C29="",N$12=""),"",SUMIFS(Tbl_Registro_Insumo[cant_ent],Tbl_Registro_Insumo[proveedor],$C$8,Tbl_Registro_Insumo[descripcion_insumo],$C29,Tbl_Registro_Insumo[id_solicitud],Detalle_Mes!$C$9,Tbl_Registro_Insumo[Fecha_Corte],"&lt;="&amp;N$12)-SUMIFS(Tbl_Registro_Insumo[cant_dev],Tbl_Registro_Insumo[proveedor],$C$8,Tbl_Registro_Insumo[descripcion_insumo],$C29,Tbl_Registro_Insumo[id_solicitud],$C$9,Tbl_Registro_Insumo[Fecha_Corte],"&lt;="&amp;N$12))</f>
        <v/>
      </c>
      <c r="O29" s="2" t="str">
        <f>IF(OR($C29="",O$12=""),"",SUMIFS(Tbl_Registro_Insumo[cant_ent],Tbl_Registro_Insumo[proveedor],$C$8,Tbl_Registro_Insumo[descripcion_insumo],$C29,Tbl_Registro_Insumo[id_solicitud],Detalle_Mes!$C$9,Tbl_Registro_Insumo[Fecha_Corte],"&lt;="&amp;O$12)-SUMIFS(Tbl_Registro_Insumo[cant_dev],Tbl_Registro_Insumo[proveedor],$C$8,Tbl_Registro_Insumo[descripcion_insumo],$C29,Tbl_Registro_Insumo[id_solicitud],$C$9,Tbl_Registro_Insumo[Fecha_Corte],"&lt;="&amp;O$12))</f>
        <v/>
      </c>
      <c r="P29" s="2" t="str">
        <f>IF(OR($C29="",P$12=""),"",SUMIFS(Tbl_Registro_Insumo[cant_ent],Tbl_Registro_Insumo[proveedor],$C$8,Tbl_Registro_Insumo[descripcion_insumo],$C29,Tbl_Registro_Insumo[id_solicitud],Detalle_Mes!$C$9,Tbl_Registro_Insumo[Fecha_Corte],"&lt;="&amp;P$12)-SUMIFS(Tbl_Registro_Insumo[cant_dev],Tbl_Registro_Insumo[proveedor],$C$8,Tbl_Registro_Insumo[descripcion_insumo],$C29,Tbl_Registro_Insumo[id_solicitud],$C$9,Tbl_Registro_Insumo[Fecha_Corte],"&lt;="&amp;P$12))</f>
        <v/>
      </c>
      <c r="Q29" s="2" t="str">
        <f>IF(OR($C29="",Q$12=""),"",SUMIFS(Tbl_Registro_Insumo[cant_ent],Tbl_Registro_Insumo[proveedor],$C$8,Tbl_Registro_Insumo[descripcion_insumo],$C29,Tbl_Registro_Insumo[id_solicitud],Detalle_Mes!$C$9,Tbl_Registro_Insumo[Fecha_Corte],"&lt;="&amp;Q$12)-SUMIFS(Tbl_Registro_Insumo[cant_dev],Tbl_Registro_Insumo[proveedor],$C$8,Tbl_Registro_Insumo[descripcion_insumo],$C29,Tbl_Registro_Insumo[id_solicitud],$C$9,Tbl_Registro_Insumo[Fecha_Corte],"&lt;="&amp;Q$12))</f>
        <v/>
      </c>
      <c r="R29" s="2" t="str">
        <f>IF(OR($C29="",R$12=""),"",SUMIFS(Tbl_Registro_Insumo[cant_ent],Tbl_Registro_Insumo[proveedor],$C$8,Tbl_Registro_Insumo[descripcion_insumo],$C29,Tbl_Registro_Insumo[id_solicitud],Detalle_Mes!$C$9,Tbl_Registro_Insumo[Fecha_Corte],"&lt;="&amp;R$12)-SUMIFS(Tbl_Registro_Insumo[cant_dev],Tbl_Registro_Insumo[proveedor],$C$8,Tbl_Registro_Insumo[descripcion_insumo],$C29,Tbl_Registro_Insumo[id_solicitud],$C$9,Tbl_Registro_Insumo[Fecha_Corte],"&lt;="&amp;R$12))</f>
        <v/>
      </c>
      <c r="S29" s="2" t="str">
        <f>IF(OR($C29="",S$12=""),"",SUMIFS(Tbl_Registro_Insumo[cant_ent],Tbl_Registro_Insumo[proveedor],$C$8,Tbl_Registro_Insumo[descripcion_insumo],$C29,Tbl_Registro_Insumo[id_solicitud],Detalle_Mes!$C$9,Tbl_Registro_Insumo[Fecha_Corte],"&lt;="&amp;S$12)-SUMIFS(Tbl_Registro_Insumo[cant_dev],Tbl_Registro_Insumo[proveedor],$C$8,Tbl_Registro_Insumo[descripcion_insumo],$C29,Tbl_Registro_Insumo[id_solicitud],$C$9,Tbl_Registro_Insumo[Fecha_Corte],"&lt;="&amp;S$12))</f>
        <v/>
      </c>
      <c r="T29" s="2" t="str">
        <f>IF(OR($C29="",T$12=""),"",SUMIFS(Tbl_Registro_Insumo[cant_ent],Tbl_Registro_Insumo[proveedor],$C$8,Tbl_Registro_Insumo[descripcion_insumo],$C29,Tbl_Registro_Insumo[id_solicitud],Detalle_Mes!$C$9,Tbl_Registro_Insumo[Fecha_Corte],"&lt;="&amp;T$12)-SUMIFS(Tbl_Registro_Insumo[cant_dev],Tbl_Registro_Insumo[proveedor],$C$8,Tbl_Registro_Insumo[descripcion_insumo],$C29,Tbl_Registro_Insumo[id_solicitud],$C$9,Tbl_Registro_Insumo[Fecha_Corte],"&lt;="&amp;T$12))</f>
        <v/>
      </c>
      <c r="U29" s="2" t="str">
        <f>IF(OR($C29="",U$12=""),"",SUMIFS(Tbl_Registro_Insumo[cant_ent],Tbl_Registro_Insumo[proveedor],$C$8,Tbl_Registro_Insumo[descripcion_insumo],$C29,Tbl_Registro_Insumo[id_solicitud],Detalle_Mes!$C$9,Tbl_Registro_Insumo[Fecha_Corte],"&lt;="&amp;U$12)-SUMIFS(Tbl_Registro_Insumo[cant_dev],Tbl_Registro_Insumo[proveedor],$C$8,Tbl_Registro_Insumo[descripcion_insumo],$C29,Tbl_Registro_Insumo[id_solicitud],$C$9,Tbl_Registro_Insumo[Fecha_Corte],"&lt;="&amp;U$12))</f>
        <v/>
      </c>
      <c r="V29" s="2" t="str">
        <f>IF(OR($C29="",V$12=""),"",SUMIFS(Tbl_Registro_Insumo[cant_ent],Tbl_Registro_Insumo[proveedor],$C$8,Tbl_Registro_Insumo[descripcion_insumo],$C29,Tbl_Registro_Insumo[id_solicitud],Detalle_Mes!$C$9,Tbl_Registro_Insumo[Fecha_Corte],"&lt;="&amp;V$12)-SUMIFS(Tbl_Registro_Insumo[cant_dev],Tbl_Registro_Insumo[proveedor],$C$8,Tbl_Registro_Insumo[descripcion_insumo],$C29,Tbl_Registro_Insumo[id_solicitud],$C$9,Tbl_Registro_Insumo[Fecha_Corte],"&lt;="&amp;V$12))</f>
        <v/>
      </c>
      <c r="W29" s="2" t="str">
        <f>IF(OR($C29="",W$12=""),"",SUMIFS(Tbl_Registro_Insumo[cant_ent],Tbl_Registro_Insumo[proveedor],$C$8,Tbl_Registro_Insumo[descripcion_insumo],$C29,Tbl_Registro_Insumo[id_solicitud],Detalle_Mes!$C$9,Tbl_Registro_Insumo[Fecha_Corte],"&lt;="&amp;W$12)-SUMIFS(Tbl_Registro_Insumo[cant_dev],Tbl_Registro_Insumo[proveedor],$C$8,Tbl_Registro_Insumo[descripcion_insumo],$C29,Tbl_Registro_Insumo[id_solicitud],$C$9,Tbl_Registro_Insumo[Fecha_Corte],"&lt;="&amp;W$12))</f>
        <v/>
      </c>
      <c r="X29" s="2" t="str">
        <f>IF(OR($C29="",X$12=""),"",SUMIFS(Tbl_Registro_Insumo[cant_ent],Tbl_Registro_Insumo[proveedor],$C$8,Tbl_Registro_Insumo[descripcion_insumo],$C29,Tbl_Registro_Insumo[id_solicitud],Detalle_Mes!$C$9,Tbl_Registro_Insumo[Fecha_Corte],"&lt;="&amp;X$12)-SUMIFS(Tbl_Registro_Insumo[cant_dev],Tbl_Registro_Insumo[proveedor],$C$8,Tbl_Registro_Insumo[descripcion_insumo],$C29,Tbl_Registro_Insumo[id_solicitud],$C$9,Tbl_Registro_Insumo[Fecha_Corte],"&lt;="&amp;X$12))</f>
        <v/>
      </c>
      <c r="Y29" s="2" t="str">
        <f>IF(OR($C29="",Y$12=""),"",SUMIFS(Tbl_Registro_Insumo[cant_ent],Tbl_Registro_Insumo[proveedor],$C$8,Tbl_Registro_Insumo[descripcion_insumo],$C29,Tbl_Registro_Insumo[id_solicitud],Detalle_Mes!$C$9,Tbl_Registro_Insumo[Fecha_Corte],"&lt;="&amp;Y$12)-SUMIFS(Tbl_Registro_Insumo[cant_dev],Tbl_Registro_Insumo[proveedor],$C$8,Tbl_Registro_Insumo[descripcion_insumo],$C29,Tbl_Registro_Insumo[id_solicitud],$C$9,Tbl_Registro_Insumo[Fecha_Corte],"&lt;="&amp;Y$12))</f>
        <v/>
      </c>
      <c r="Z29" s="2" t="str">
        <f>IF(OR($C29="",Z$12=""),"",SUMIFS(Tbl_Registro_Insumo[cant_ent],Tbl_Registro_Insumo[proveedor],$C$8,Tbl_Registro_Insumo[descripcion_insumo],$C29,Tbl_Registro_Insumo[id_solicitud],Detalle_Mes!$C$9,Tbl_Registro_Insumo[Fecha_Corte],"&lt;="&amp;Z$12)-SUMIFS(Tbl_Registro_Insumo[cant_dev],Tbl_Registro_Insumo[proveedor],$C$8,Tbl_Registro_Insumo[descripcion_insumo],$C29,Tbl_Registro_Insumo[id_solicitud],$C$9,Tbl_Registro_Insumo[Fecha_Corte],"&lt;="&amp;Z$12))</f>
        <v/>
      </c>
      <c r="AA29" s="2" t="str">
        <f>IF(OR($C29="",AA$12=""),"",SUMIFS(Tbl_Registro_Insumo[cant_ent],Tbl_Registro_Insumo[proveedor],$C$8,Tbl_Registro_Insumo[descripcion_insumo],$C29,Tbl_Registro_Insumo[id_solicitud],Detalle_Mes!$C$9,Tbl_Registro_Insumo[Fecha_Corte],"&lt;="&amp;AA$12)-SUMIFS(Tbl_Registro_Insumo[cant_dev],Tbl_Registro_Insumo[proveedor],$C$8,Tbl_Registro_Insumo[descripcion_insumo],$C29,Tbl_Registro_Insumo[id_solicitud],$C$9,Tbl_Registro_Insumo[Fecha_Corte],"&lt;="&amp;AA$12))</f>
        <v/>
      </c>
      <c r="AB29" s="2" t="str">
        <f>IF(OR($C29="",AB$12=""),"",SUMIFS(Tbl_Registro_Insumo[cant_ent],Tbl_Registro_Insumo[proveedor],$C$8,Tbl_Registro_Insumo[descripcion_insumo],$C29,Tbl_Registro_Insumo[id_solicitud],Detalle_Mes!$C$9,Tbl_Registro_Insumo[Fecha_Corte],"&lt;="&amp;AB$12)-SUMIFS(Tbl_Registro_Insumo[cant_dev],Tbl_Registro_Insumo[proveedor],$C$8,Tbl_Registro_Insumo[descripcion_insumo],$C29,Tbl_Registro_Insumo[id_solicitud],$C$9,Tbl_Registro_Insumo[Fecha_Corte],"&lt;="&amp;AB$12))</f>
        <v/>
      </c>
      <c r="AC29" s="2" t="str">
        <f>IF(OR($C29="",AC$12=""),"",SUMIFS(Tbl_Registro_Insumo[cant_ent],Tbl_Registro_Insumo[proveedor],$C$8,Tbl_Registro_Insumo[descripcion_insumo],$C29,Tbl_Registro_Insumo[id_solicitud],Detalle_Mes!$C$9,Tbl_Registro_Insumo[Fecha_Corte],"&lt;="&amp;AC$12)-SUMIFS(Tbl_Registro_Insumo[cant_dev],Tbl_Registro_Insumo[proveedor],$C$8,Tbl_Registro_Insumo[descripcion_insumo],$C29,Tbl_Registro_Insumo[id_solicitud],$C$9,Tbl_Registro_Insumo[Fecha_Corte],"&lt;="&amp;AC$12))</f>
        <v/>
      </c>
      <c r="AD29" s="2" t="str">
        <f>IF(OR($C29="",AD$12=""),"",SUMIFS(Tbl_Registro_Insumo[cant_ent],Tbl_Registro_Insumo[proveedor],$C$8,Tbl_Registro_Insumo[descripcion_insumo],$C29,Tbl_Registro_Insumo[id_solicitud],Detalle_Mes!$C$9,Tbl_Registro_Insumo[Fecha_Corte],"&lt;="&amp;AD$12)-SUMIFS(Tbl_Registro_Insumo[cant_dev],Tbl_Registro_Insumo[proveedor],$C$8,Tbl_Registro_Insumo[descripcion_insumo],$C29,Tbl_Registro_Insumo[id_solicitud],$C$9,Tbl_Registro_Insumo[Fecha_Corte],"&lt;="&amp;AD$12))</f>
        <v/>
      </c>
      <c r="AE29" s="2" t="str">
        <f>IF(OR($C29="",AE$12=""),"",SUMIFS(Tbl_Registro_Insumo[cant_ent],Tbl_Registro_Insumo[proveedor],$C$8,Tbl_Registro_Insumo[descripcion_insumo],$C29,Tbl_Registro_Insumo[id_solicitud],Detalle_Mes!$C$9,Tbl_Registro_Insumo[Fecha_Corte],"&lt;="&amp;AE$12)-SUMIFS(Tbl_Registro_Insumo[cant_dev],Tbl_Registro_Insumo[proveedor],$C$8,Tbl_Registro_Insumo[descripcion_insumo],$C29,Tbl_Registro_Insumo[id_solicitud],$C$9,Tbl_Registro_Insumo[Fecha_Corte],"&lt;="&amp;AE$12))</f>
        <v/>
      </c>
      <c r="AF29" s="2" t="str">
        <f>IF(OR($C29="",AF$12=""),"",SUMIFS(Tbl_Registro_Insumo[cant_ent],Tbl_Registro_Insumo[proveedor],$C$8,Tbl_Registro_Insumo[descripcion_insumo],$C29,Tbl_Registro_Insumo[id_solicitud],Detalle_Mes!$C$9,Tbl_Registro_Insumo[Fecha_Corte],"&lt;="&amp;AF$12)-SUMIFS(Tbl_Registro_Insumo[cant_dev],Tbl_Registro_Insumo[proveedor],$C$8,Tbl_Registro_Insumo[descripcion_insumo],$C29,Tbl_Registro_Insumo[id_solicitud],$C$9,Tbl_Registro_Insumo[Fecha_Corte],"&lt;="&amp;AF$12))</f>
        <v/>
      </c>
      <c r="AG29" s="2" t="str">
        <f>IF(OR($C29="",AG$12=""),"",SUMIFS(Tbl_Registro_Insumo[cant_ent],Tbl_Registro_Insumo[proveedor],$C$8,Tbl_Registro_Insumo[descripcion_insumo],$C29,Tbl_Registro_Insumo[id_solicitud],Detalle_Mes!$C$9,Tbl_Registro_Insumo[Fecha_Corte],"&lt;="&amp;AG$12)-SUMIFS(Tbl_Registro_Insumo[cant_dev],Tbl_Registro_Insumo[proveedor],$C$8,Tbl_Registro_Insumo[descripcion_insumo],$C29,Tbl_Registro_Insumo[id_solicitud],$C$9,Tbl_Registro_Insumo[Fecha_Corte],"&lt;="&amp;AG$12))</f>
        <v/>
      </c>
      <c r="AH29" s="2" t="str">
        <f>IF(OR($C29="",AH$12=""),"",SUMIFS(Tbl_Registro_Insumo[cant_ent],Tbl_Registro_Insumo[proveedor],$C$8,Tbl_Registro_Insumo[descripcion_insumo],$C29,Tbl_Registro_Insumo[id_solicitud],Detalle_Mes!$C$9,Tbl_Registro_Insumo[Fecha_Corte],"&lt;="&amp;AH$12)-SUMIFS(Tbl_Registro_Insumo[cant_dev],Tbl_Registro_Insumo[proveedor],$C$8,Tbl_Registro_Insumo[descripcion_insumo],$C29,Tbl_Registro_Insumo[id_solicitud],$C$9,Tbl_Registro_Insumo[Fecha_Corte],"&lt;="&amp;AH$12))</f>
        <v/>
      </c>
      <c r="AI29" s="2" t="str">
        <f>IF(OR($C29="",AI$12=""),"",SUMIFS(Tbl_Registro_Insumo[cant_ent],Tbl_Registro_Insumo[proveedor],$C$8,Tbl_Registro_Insumo[descripcion_insumo],$C29,Tbl_Registro_Insumo[id_solicitud],Detalle_Mes!$C$9,Tbl_Registro_Insumo[Fecha_Corte],"&lt;="&amp;AI$12)-SUMIFS(Tbl_Registro_Insumo[cant_dev],Tbl_Registro_Insumo[proveedor],$C$8,Tbl_Registro_Insumo[descripcion_insumo],$C29,Tbl_Registro_Insumo[id_solicitud],$C$9,Tbl_Registro_Insumo[Fecha_Corte],"&lt;="&amp;AI$12))</f>
        <v/>
      </c>
      <c r="AJ29" s="2" t="str">
        <f>IF(OR($C29="",AJ$12=""),"",SUMIFS(Tbl_Registro_Insumo[cant_ent],Tbl_Registro_Insumo[proveedor],$C$8,Tbl_Registro_Insumo[descripcion_insumo],$C29,Tbl_Registro_Insumo[id_solicitud],Detalle_Mes!$C$9,Tbl_Registro_Insumo[Fecha_Corte],"&lt;="&amp;AJ$12)-SUMIFS(Tbl_Registro_Insumo[cant_dev],Tbl_Registro_Insumo[proveedor],$C$8,Tbl_Registro_Insumo[descripcion_insumo],$C29,Tbl_Registro_Insumo[id_solicitud],$C$9,Tbl_Registro_Insumo[Fecha_Corte],"&lt;="&amp;AJ$12))</f>
        <v/>
      </c>
      <c r="AK29" s="2" t="str">
        <f>IF(OR($C29="",AK$12=""),"",SUMIFS(Tbl_Registro_Insumo[cant_ent],Tbl_Registro_Insumo[proveedor],$C$8,Tbl_Registro_Insumo[descripcion_insumo],$C29,Tbl_Registro_Insumo[id_solicitud],Detalle_Mes!$C$9,Tbl_Registro_Insumo[Fecha_Corte],"&lt;="&amp;AK$12)-SUMIFS(Tbl_Registro_Insumo[cant_dev],Tbl_Registro_Insumo[proveedor],$C$8,Tbl_Registro_Insumo[descripcion_insumo],$C29,Tbl_Registro_Insumo[id_solicitud],$C$9,Tbl_Registro_Insumo[Fecha_Corte],"&lt;="&amp;AK$12))</f>
        <v/>
      </c>
      <c r="AL29" s="2" t="str">
        <f>IF(OR($C29="",AL$12=""),"",SUMIFS(Tbl_Registro_Insumo[cant_ent],Tbl_Registro_Insumo[proveedor],$C$8,Tbl_Registro_Insumo[descripcion_insumo],$C29,Tbl_Registro_Insumo[id_solicitud],Detalle_Mes!$C$9,Tbl_Registro_Insumo[Fecha_Corte],"&lt;="&amp;AL$12)-SUMIFS(Tbl_Registro_Insumo[cant_dev],Tbl_Registro_Insumo[proveedor],$C$8,Tbl_Registro_Insumo[descripcion_insumo],$C29,Tbl_Registro_Insumo[id_solicitud],$C$9,Tbl_Registro_Insumo[Fecha_Corte],"&lt;="&amp;AL$12))</f>
        <v/>
      </c>
      <c r="AM29" s="2" t="str">
        <f>IF(OR($C29="",AM$12=""),"",SUMIFS(Tbl_Registro_Insumo[cant_ent],Tbl_Registro_Insumo[proveedor],$C$8,Tbl_Registro_Insumo[descripcion_insumo],$C29,Tbl_Registro_Insumo[id_solicitud],Detalle_Mes!$C$9,Tbl_Registro_Insumo[Fecha_Corte],"&lt;="&amp;AM$12)-SUMIFS(Tbl_Registro_Insumo[cant_dev],Tbl_Registro_Insumo[proveedor],$C$8,Tbl_Registro_Insumo[descripcion_insumo],$C29,Tbl_Registro_Insumo[id_solicitud],$C$9,Tbl_Registro_Insumo[Fecha_Corte],"&lt;="&amp;AM$12))</f>
        <v/>
      </c>
      <c r="AN29" s="2" t="str">
        <f>IF(OR($C29="",AN$12=""),"",SUMIFS(Tbl_Registro_Insumo[cant_ent],Tbl_Registro_Insumo[proveedor],$C$8,Tbl_Registro_Insumo[descripcion_insumo],$C29,Tbl_Registro_Insumo[id_solicitud],Detalle_Mes!$C$9,Tbl_Registro_Insumo[Fecha_Corte],"&lt;="&amp;AN$12)-SUMIFS(Tbl_Registro_Insumo[cant_dev],Tbl_Registro_Insumo[proveedor],$C$8,Tbl_Registro_Insumo[descripcion_insumo],$C29,Tbl_Registro_Insumo[id_solicitud],$C$9,Tbl_Registro_Insumo[Fecha_Corte],"&lt;="&amp;AN$12))</f>
        <v/>
      </c>
      <c r="AO29" s="2" t="str">
        <f>IF(OR($C29="",AO$12=""),"",SUMIFS(Tbl_Registro_Insumo[cant_ent],Tbl_Registro_Insumo[proveedor],$C$8,Tbl_Registro_Insumo[descripcion_insumo],$C29,Tbl_Registro_Insumo[id_solicitud],Detalle_Mes!$C$9,Tbl_Registro_Insumo[Fecha_Corte],"&lt;="&amp;AO$12)-SUMIFS(Tbl_Registro_Insumo[cant_dev],Tbl_Registro_Insumo[proveedor],$C$8,Tbl_Registro_Insumo[descripcion_insumo],$C29,Tbl_Registro_Insumo[id_solicitud],$C$9,Tbl_Registro_Insumo[Fecha_Corte],"&lt;="&amp;AO$12))</f>
        <v/>
      </c>
      <c r="AP29" s="2" t="str">
        <f>IF(OR($C29="",AP$12=""),"",SUMIFS(Tbl_Registro_Insumo[cant_ent],Tbl_Registro_Insumo[proveedor],$C$8,Tbl_Registro_Insumo[descripcion_insumo],$C29,Tbl_Registro_Insumo[id_solicitud],Detalle_Mes!$C$9,Tbl_Registro_Insumo[Fecha_Corte],"&lt;="&amp;AP$12)-SUMIFS(Tbl_Registro_Insumo[cant_dev],Tbl_Registro_Insumo[proveedor],$C$8,Tbl_Registro_Insumo[descripcion_insumo],$C29,Tbl_Registro_Insumo[id_solicitud],$C$9,Tbl_Registro_Insumo[Fecha_Corte],"&lt;="&amp;AP$12))</f>
        <v/>
      </c>
      <c r="AQ29" s="2" t="str">
        <f>IF(OR($C29="",AQ$12=""),"",SUMIFS(Tbl_Registro_Insumo[cant_ent],Tbl_Registro_Insumo[proveedor],$C$8,Tbl_Registro_Insumo[descripcion_insumo],$C29,Tbl_Registro_Insumo[id_solicitud],Detalle_Mes!$C$9,Tbl_Registro_Insumo[Fecha_Corte],"&lt;="&amp;AQ$12)-SUMIFS(Tbl_Registro_Insumo[cant_dev],Tbl_Registro_Insumo[proveedor],$C$8,Tbl_Registro_Insumo[descripcion_insumo],$C29,Tbl_Registro_Insumo[id_solicitud],$C$9,Tbl_Registro_Insumo[Fecha_Corte],"&lt;="&amp;AQ$12))</f>
        <v/>
      </c>
      <c r="AR29" s="2" t="str">
        <f>IF(OR($C29="",AR$12=""),"",SUMIFS(Tbl_Registro_Insumo[cant_ent],Tbl_Registro_Insumo[proveedor],$C$8,Tbl_Registro_Insumo[descripcion_insumo],$C29,Tbl_Registro_Insumo[id_solicitud],Detalle_Mes!$C$9,Tbl_Registro_Insumo[Fecha_Corte],"&lt;="&amp;AR$12)-SUMIFS(Tbl_Registro_Insumo[cant_dev],Tbl_Registro_Insumo[proveedor],$C$8,Tbl_Registro_Insumo[descripcion_insumo],$C29,Tbl_Registro_Insumo[id_solicitud],$C$9,Tbl_Registro_Insumo[Fecha_Corte],"&lt;="&amp;AR$12))</f>
        <v/>
      </c>
      <c r="AS29" s="2" t="str">
        <f>IF(OR($C29="",AS$12=""),"",SUMIFS(Tbl_Registro_Insumo[cant_ent],Tbl_Registro_Insumo[proveedor],$C$8,Tbl_Registro_Insumo[descripcion_insumo],$C29,Tbl_Registro_Insumo[id_solicitud],Detalle_Mes!$C$9,Tbl_Registro_Insumo[Fecha_Corte],"&lt;="&amp;AS$12)-SUMIFS(Tbl_Registro_Insumo[cant_dev],Tbl_Registro_Insumo[proveedor],$C$8,Tbl_Registro_Insumo[descripcion_insumo],$C29,Tbl_Registro_Insumo[id_solicitud],$C$9,Tbl_Registro_Insumo[Fecha_Corte],"&lt;="&amp;AS$12))</f>
        <v/>
      </c>
      <c r="AT29" s="2" t="str">
        <f>IF(OR($C29="",AT$12=""),"",SUMIFS(Tbl_Registro_Insumo[cant_ent],Tbl_Registro_Insumo[proveedor],$C$8,Tbl_Registro_Insumo[descripcion_insumo],$C29,Tbl_Registro_Insumo[id_solicitud],Detalle_Mes!$C$9,Tbl_Registro_Insumo[Fecha_Corte],"&lt;="&amp;AT$12)-SUMIFS(Tbl_Registro_Insumo[cant_dev],Tbl_Registro_Insumo[proveedor],$C$8,Tbl_Registro_Insumo[descripcion_insumo],$C29,Tbl_Registro_Insumo[id_solicitud],$C$9,Tbl_Registro_Insumo[Fecha_Corte],"&lt;="&amp;AT$12))</f>
        <v/>
      </c>
      <c r="AU29" s="2" t="str">
        <f>IF(OR($C29="",AU$12=""),"",SUMIFS(Tbl_Registro_Insumo[cant_ent],Tbl_Registro_Insumo[proveedor],$C$8,Tbl_Registro_Insumo[descripcion_insumo],$C29,Tbl_Registro_Insumo[id_solicitud],Detalle_Mes!$C$9,Tbl_Registro_Insumo[Fecha_Corte],"&lt;="&amp;AU$12)-SUMIFS(Tbl_Registro_Insumo[cant_dev],Tbl_Registro_Insumo[proveedor],$C$8,Tbl_Registro_Insumo[descripcion_insumo],$C29,Tbl_Registro_Insumo[id_solicitud],$C$9,Tbl_Registro_Insumo[Fecha_Corte],"&lt;="&amp;AU$12))</f>
        <v/>
      </c>
      <c r="AV29" s="2" t="str">
        <f>IF(OR($C29="",AV$12=""),"",SUMIFS(Tbl_Registro_Insumo[cant_ent],Tbl_Registro_Insumo[proveedor],$C$8,Tbl_Registro_Insumo[descripcion_insumo],$C29,Tbl_Registro_Insumo[id_solicitud],Detalle_Mes!$C$9,Tbl_Registro_Insumo[Fecha_Corte],"&lt;="&amp;AV$12)-SUMIFS(Tbl_Registro_Insumo[cant_dev],Tbl_Registro_Insumo[proveedor],$C$8,Tbl_Registro_Insumo[descripcion_insumo],$C29,Tbl_Registro_Insumo[id_solicitud],$C$9,Tbl_Registro_Insumo[Fecha_Corte],"&lt;="&amp;AV$12))</f>
        <v/>
      </c>
      <c r="AW29" s="2" t="str">
        <f>IF(OR($C29="",AW$12=""),"",SUMIFS(Tbl_Registro_Insumo[cant_ent],Tbl_Registro_Insumo[proveedor],$C$8,Tbl_Registro_Insumo[descripcion_insumo],$C29,Tbl_Registro_Insumo[id_solicitud],Detalle_Mes!$C$9,Tbl_Registro_Insumo[Fecha_Corte],"&lt;="&amp;AW$12)-SUMIFS(Tbl_Registro_Insumo[cant_dev],Tbl_Registro_Insumo[proveedor],$C$8,Tbl_Registro_Insumo[descripcion_insumo],$C29,Tbl_Registro_Insumo[id_solicitud],$C$9,Tbl_Registro_Insumo[Fecha_Corte],"&lt;="&amp;AW$12))</f>
        <v/>
      </c>
      <c r="AX29" s="2" t="str">
        <f>IF(OR($C29="",AX$12=""),"",SUMIFS(Tbl_Registro_Insumo[cant_ent],Tbl_Registro_Insumo[proveedor],$C$8,Tbl_Registro_Insumo[descripcion_insumo],$C29,Tbl_Registro_Insumo[id_solicitud],Detalle_Mes!$C$9,Tbl_Registro_Insumo[Fecha_Corte],"&lt;="&amp;AX$12)-SUMIFS(Tbl_Registro_Insumo[cant_dev],Tbl_Registro_Insumo[proveedor],$C$8,Tbl_Registro_Insumo[descripcion_insumo],$C29,Tbl_Registro_Insumo[id_solicitud],$C$9,Tbl_Registro_Insumo[Fecha_Corte],"&lt;="&amp;AX$12))</f>
        <v/>
      </c>
      <c r="AY29" s="2" t="str">
        <f>IF(OR($C29="",AY$12=""),"",SUMIFS(Tbl_Registro_Insumo[cant_ent],Tbl_Registro_Insumo[proveedor],$C$8,Tbl_Registro_Insumo[descripcion_insumo],$C29,Tbl_Registro_Insumo[id_solicitud],Detalle_Mes!$C$9,Tbl_Registro_Insumo[Fecha_Corte],"&lt;="&amp;AY$12)-SUMIFS(Tbl_Registro_Insumo[cant_dev],Tbl_Registro_Insumo[proveedor],$C$8,Tbl_Registro_Insumo[descripcion_insumo],$C29,Tbl_Registro_Insumo[id_solicitud],$C$9,Tbl_Registro_Insumo[Fecha_Corte],"&lt;="&amp;AY$12))</f>
        <v/>
      </c>
      <c r="AZ29" s="2" t="str">
        <f>IF(OR($C29="",AZ$12=""),"",SUMIFS(Tbl_Registro_Insumo[cant_ent],Tbl_Registro_Insumo[proveedor],$C$8,Tbl_Registro_Insumo[descripcion_insumo],$C29,Tbl_Registro_Insumo[id_solicitud],Detalle_Mes!$C$9,Tbl_Registro_Insumo[Fecha_Corte],"&lt;="&amp;AZ$12)-SUMIFS(Tbl_Registro_Insumo[cant_dev],Tbl_Registro_Insumo[proveedor],$C$8,Tbl_Registro_Insumo[descripcion_insumo],$C29,Tbl_Registro_Insumo[id_solicitud],$C$9,Tbl_Registro_Insumo[Fecha_Corte],"&lt;="&amp;AZ$12))</f>
        <v/>
      </c>
      <c r="BA29" s="2" t="str">
        <f>IF(OR($C29="",BA$12=""),"",SUMIFS(Tbl_Registro_Insumo[cant_ent],Tbl_Registro_Insumo[proveedor],$C$8,Tbl_Registro_Insumo[descripcion_insumo],$C29,Tbl_Registro_Insumo[id_solicitud],Detalle_Mes!$C$9,Tbl_Registro_Insumo[Fecha_Corte],"&lt;="&amp;BA$12)-SUMIFS(Tbl_Registro_Insumo[cant_dev],Tbl_Registro_Insumo[proveedor],$C$8,Tbl_Registro_Insumo[descripcion_insumo],$C29,Tbl_Registro_Insumo[id_solicitud],$C$9,Tbl_Registro_Insumo[Fecha_Corte],"&lt;="&amp;BA$12))</f>
        <v/>
      </c>
      <c r="BB29" s="2" t="str">
        <f>IF(OR($C29="",BB$12=""),"",SUMIFS(Tbl_Registro_Insumo[cant_ent],Tbl_Registro_Insumo[proveedor],$C$8,Tbl_Registro_Insumo[descripcion_insumo],$C29,Tbl_Registro_Insumo[id_solicitud],Detalle_Mes!$C$9,Tbl_Registro_Insumo[Fecha_Corte],"&lt;="&amp;BB$12)-SUMIFS(Tbl_Registro_Insumo[cant_dev],Tbl_Registro_Insumo[proveedor],$C$8,Tbl_Registro_Insumo[descripcion_insumo],$C29,Tbl_Registro_Insumo[id_solicitud],$C$9,Tbl_Registro_Insumo[Fecha_Corte],"&lt;="&amp;BB$12))</f>
        <v/>
      </c>
      <c r="BC29" s="2" t="str">
        <f>IF(OR($C29="",BC$12=""),"",SUMIFS(Tbl_Registro_Insumo[cant_ent],Tbl_Registro_Insumo[proveedor],$C$8,Tbl_Registro_Insumo[descripcion_insumo],$C29,Tbl_Registro_Insumo[id_solicitud],Detalle_Mes!$C$9,Tbl_Registro_Insumo[Fecha_Corte],"&lt;="&amp;BC$12)-SUMIFS(Tbl_Registro_Insumo[cant_dev],Tbl_Registro_Insumo[proveedor],$C$8,Tbl_Registro_Insumo[descripcion_insumo],$C29,Tbl_Registro_Insumo[id_solicitud],$C$9,Tbl_Registro_Insumo[Fecha_Corte],"&lt;="&amp;BC$12))</f>
        <v/>
      </c>
      <c r="BD29" s="2" t="str">
        <f>IF(OR($C29="",BD$12=""),"",SUMIFS(Tbl_Registro_Insumo[cant_ent],Tbl_Registro_Insumo[proveedor],$C$8,Tbl_Registro_Insumo[descripcion_insumo],$C29,Tbl_Registro_Insumo[id_solicitud],Detalle_Mes!$C$9,Tbl_Registro_Insumo[Fecha_Corte],"&lt;="&amp;BD$12)-SUMIFS(Tbl_Registro_Insumo[cant_dev],Tbl_Registro_Insumo[proveedor],$C$8,Tbl_Registro_Insumo[descripcion_insumo],$C29,Tbl_Registro_Insumo[id_solicitud],$C$9,Tbl_Registro_Insumo[Fecha_Corte],"&lt;="&amp;BD$12))</f>
        <v/>
      </c>
      <c r="BE29" s="2" t="str">
        <f>IF(OR($C29="",BE$12=""),"",SUMIFS(Tbl_Registro_Insumo[cant_ent],Tbl_Registro_Insumo[proveedor],$C$8,Tbl_Registro_Insumo[descripcion_insumo],$C29,Tbl_Registro_Insumo[id_solicitud],Detalle_Mes!$C$9,Tbl_Registro_Insumo[Fecha_Corte],"&lt;="&amp;BE$12)-SUMIFS(Tbl_Registro_Insumo[cant_dev],Tbl_Registro_Insumo[proveedor],$C$8,Tbl_Registro_Insumo[descripcion_insumo],$C29,Tbl_Registro_Insumo[id_solicitud],$C$9,Tbl_Registro_Insumo[Fecha_Corte],"&lt;="&amp;BE$12))</f>
        <v/>
      </c>
      <c r="BF29" s="2" t="str">
        <f>IF(OR($C29="",BF$12=""),"",SUMIFS(Tbl_Registro_Insumo[cant_ent],Tbl_Registro_Insumo[proveedor],$C$8,Tbl_Registro_Insumo[descripcion_insumo],$C29,Tbl_Registro_Insumo[id_solicitud],Detalle_Mes!$C$9,Tbl_Registro_Insumo[Fecha_Corte],"&lt;="&amp;BF$12)-SUMIFS(Tbl_Registro_Insumo[cant_dev],Tbl_Registro_Insumo[proveedor],$C$8,Tbl_Registro_Insumo[descripcion_insumo],$C29,Tbl_Registro_Insumo[id_solicitud],$C$9,Tbl_Registro_Insumo[Fecha_Corte],"&lt;="&amp;BF$12))</f>
        <v/>
      </c>
      <c r="BG29" s="2" t="str">
        <f>IF(OR($C29="",BG$12=""),"",SUMIFS(Tbl_Registro_Insumo[cant_ent],Tbl_Registro_Insumo[proveedor],$C$8,Tbl_Registro_Insumo[descripcion_insumo],$C29,Tbl_Registro_Insumo[id_solicitud],Detalle_Mes!$C$9,Tbl_Registro_Insumo[Fecha_Corte],"&lt;="&amp;BG$12)-SUMIFS(Tbl_Registro_Insumo[cant_dev],Tbl_Registro_Insumo[proveedor],$C$8,Tbl_Registro_Insumo[descripcion_insumo],$C29,Tbl_Registro_Insumo[id_solicitud],$C$9,Tbl_Registro_Insumo[Fecha_Corte],"&lt;="&amp;BG$12))</f>
        <v/>
      </c>
      <c r="BH29" s="2" t="str">
        <f>IF(OR($C29="",BH$12=""),"",SUMIFS(Tbl_Registro_Insumo[cant_ent],Tbl_Registro_Insumo[proveedor],$C$8,Tbl_Registro_Insumo[descripcion_insumo],$C29,Tbl_Registro_Insumo[id_solicitud],Detalle_Mes!$C$9,Tbl_Registro_Insumo[Fecha_Corte],"&lt;="&amp;BH$12)-SUMIFS(Tbl_Registro_Insumo[cant_dev],Tbl_Registro_Insumo[proveedor],$C$8,Tbl_Registro_Insumo[descripcion_insumo],$C29,Tbl_Registro_Insumo[id_solicitud],$C$9,Tbl_Registro_Insumo[Fecha_Corte],"&lt;="&amp;BH$12))</f>
        <v/>
      </c>
      <c r="BI29" s="2" t="str">
        <f>IF(OR($C29="",BI$12=""),"",SUMIFS(Tbl_Registro_Insumo[cant_ent],Tbl_Registro_Insumo[proveedor],$C$8,Tbl_Registro_Insumo[descripcion_insumo],$C29,Tbl_Registro_Insumo[id_solicitud],Detalle_Mes!$C$9,Tbl_Registro_Insumo[Fecha_Corte],"&lt;="&amp;BI$12)-SUMIFS(Tbl_Registro_Insumo[cant_dev],Tbl_Registro_Insumo[proveedor],$C$8,Tbl_Registro_Insumo[descripcion_insumo],$C29,Tbl_Registro_Insumo[id_solicitud],$C$9,Tbl_Registro_Insumo[Fecha_Corte],"&lt;="&amp;BI$12))</f>
        <v/>
      </c>
      <c r="BJ29" s="2" t="str">
        <f>IF(OR($C29="",BJ$12=""),"",SUMIFS(Tbl_Registro_Insumo[cant_ent],Tbl_Registro_Insumo[proveedor],$C$8,Tbl_Registro_Insumo[descripcion_insumo],$C29,Tbl_Registro_Insumo[id_solicitud],Detalle_Mes!$C$9,Tbl_Registro_Insumo[Fecha_Corte],"&lt;="&amp;BJ$12)-SUMIFS(Tbl_Registro_Insumo[cant_dev],Tbl_Registro_Insumo[proveedor],$C$8,Tbl_Registro_Insumo[descripcion_insumo],$C29,Tbl_Registro_Insumo[id_solicitud],$C$9,Tbl_Registro_Insumo[Fecha_Corte],"&lt;="&amp;BJ$12))</f>
        <v/>
      </c>
      <c r="BK29" s="2" t="str">
        <f>IF(OR($C29="",BK$12=""),"",SUMIFS(Tbl_Registro_Insumo[cant_ent],Tbl_Registro_Insumo[proveedor],$C$8,Tbl_Registro_Insumo[descripcion_insumo],$C29,Tbl_Registro_Insumo[id_solicitud],Detalle_Mes!$C$9,Tbl_Registro_Insumo[Fecha_Corte],"&lt;="&amp;BK$12)-SUMIFS(Tbl_Registro_Insumo[cant_dev],Tbl_Registro_Insumo[proveedor],$C$8,Tbl_Registro_Insumo[descripcion_insumo],$C29,Tbl_Registro_Insumo[id_solicitud],$C$9,Tbl_Registro_Insumo[Fecha_Corte],"&lt;="&amp;BK$12))</f>
        <v/>
      </c>
      <c r="BL29" s="2" t="str">
        <f>IF(OR($C29="",BL$12=""),"",SUMIFS(Tbl_Registro_Insumo[cant_ent],Tbl_Registro_Insumo[proveedor],$C$8,Tbl_Registro_Insumo[descripcion_insumo],$C29,Tbl_Registro_Insumo[id_solicitud],Detalle_Mes!$C$9,Tbl_Registro_Insumo[Fecha_Corte],"&lt;="&amp;BL$12)-SUMIFS(Tbl_Registro_Insumo[cant_dev],Tbl_Registro_Insumo[proveedor],$C$8,Tbl_Registro_Insumo[descripcion_insumo],$C29,Tbl_Registro_Insumo[id_solicitud],$C$9,Tbl_Registro_Insumo[Fecha_Corte],"&lt;="&amp;BL$12))</f>
        <v/>
      </c>
      <c r="BM29" s="2" t="str">
        <f>IF(OR($C29="",BM$12=""),"",SUMIFS(Tbl_Registro_Insumo[cant_ent],Tbl_Registro_Insumo[proveedor],$C$8,Tbl_Registro_Insumo[descripcion_insumo],$C29,Tbl_Registro_Insumo[id_solicitud],Detalle_Mes!$C$9,Tbl_Registro_Insumo[Fecha_Corte],"&lt;="&amp;BM$12)-SUMIFS(Tbl_Registro_Insumo[cant_dev],Tbl_Registro_Insumo[proveedor],$C$8,Tbl_Registro_Insumo[descripcion_insumo],$C29,Tbl_Registro_Insumo[id_solicitud],$C$9,Tbl_Registro_Insumo[Fecha_Corte],"&lt;="&amp;BM$12))</f>
        <v/>
      </c>
      <c r="BN29" s="2" t="str">
        <f>IF(OR($C29="",BN$12=""),"",SUMIFS(Tbl_Registro_Insumo[cant_ent],Tbl_Registro_Insumo[proveedor],$C$8,Tbl_Registro_Insumo[descripcion_insumo],$C29,Tbl_Registro_Insumo[id_solicitud],Detalle_Mes!$C$9,Tbl_Registro_Insumo[Fecha_Corte],"&lt;="&amp;BN$12)-SUMIFS(Tbl_Registro_Insumo[cant_dev],Tbl_Registro_Insumo[proveedor],$C$8,Tbl_Registro_Insumo[descripcion_insumo],$C29,Tbl_Registro_Insumo[id_solicitud],$C$9,Tbl_Registro_Insumo[Fecha_Corte],"&lt;="&amp;BN$12))</f>
        <v/>
      </c>
      <c r="BO29" s="2" t="str">
        <f>IF(OR($C29="",BO$12=""),"",SUMIFS(Tbl_Registro_Insumo[cant_ent],Tbl_Registro_Insumo[proveedor],$C$8,Tbl_Registro_Insumo[descripcion_insumo],$C29,Tbl_Registro_Insumo[id_solicitud],Detalle_Mes!$C$9,Tbl_Registro_Insumo[Fecha_Corte],"&lt;="&amp;BO$12)-SUMIFS(Tbl_Registro_Insumo[cant_dev],Tbl_Registro_Insumo[proveedor],$C$8,Tbl_Registro_Insumo[descripcion_insumo],$C29,Tbl_Registro_Insumo[id_solicitud],$C$9,Tbl_Registro_Insumo[Fecha_Corte],"&lt;="&amp;BO$12))</f>
        <v/>
      </c>
      <c r="BP29" s="2" t="str">
        <f>IF(OR($C29="",BP$12=""),"",SUMIFS(Tbl_Registro_Insumo[cant_ent],Tbl_Registro_Insumo[proveedor],$C$8,Tbl_Registro_Insumo[descripcion_insumo],$C29,Tbl_Registro_Insumo[id_solicitud],Detalle_Mes!$C$9,Tbl_Registro_Insumo[Fecha_Corte],"&lt;="&amp;BP$12)-SUMIFS(Tbl_Registro_Insumo[cant_dev],Tbl_Registro_Insumo[proveedor],$C$8,Tbl_Registro_Insumo[descripcion_insumo],$C29,Tbl_Registro_Insumo[id_solicitud],$C$9,Tbl_Registro_Insumo[Fecha_Corte],"&lt;="&amp;BP$12))</f>
        <v/>
      </c>
      <c r="BQ29" s="2" t="str">
        <f>IF(OR($C29="",BQ$12=""),"",SUMIFS(Tbl_Registro_Insumo[cant_ent],Tbl_Registro_Insumo[proveedor],$C$8,Tbl_Registro_Insumo[descripcion_insumo],$C29,Tbl_Registro_Insumo[id_solicitud],Detalle_Mes!$C$9,Tbl_Registro_Insumo[Fecha_Corte],"&lt;="&amp;BQ$12)-SUMIFS(Tbl_Registro_Insumo[cant_dev],Tbl_Registro_Insumo[proveedor],$C$8,Tbl_Registro_Insumo[descripcion_insumo],$C29,Tbl_Registro_Insumo[id_solicitud],$C$9,Tbl_Registro_Insumo[Fecha_Corte],"&lt;="&amp;BQ$12))</f>
        <v/>
      </c>
      <c r="BR29" s="2" t="str">
        <f>IF(OR($C29="",BR$12=""),"",SUMIFS(Tbl_Registro_Insumo[cant_ent],Tbl_Registro_Insumo[proveedor],$C$8,Tbl_Registro_Insumo[descripcion_insumo],$C29,Tbl_Registro_Insumo[id_solicitud],Detalle_Mes!$C$9,Tbl_Registro_Insumo[Fecha_Corte],"&lt;="&amp;BR$12)-SUMIFS(Tbl_Registro_Insumo[cant_dev],Tbl_Registro_Insumo[proveedor],$C$8,Tbl_Registro_Insumo[descripcion_insumo],$C29,Tbl_Registro_Insumo[id_solicitud],$C$9,Tbl_Registro_Insumo[Fecha_Corte],"&lt;="&amp;BR$12))</f>
        <v/>
      </c>
      <c r="BS29" s="2" t="str">
        <f>IF(OR($C29="",BS$12=""),"",SUMIFS(Tbl_Registro_Insumo[cant_ent],Tbl_Registro_Insumo[proveedor],$C$8,Tbl_Registro_Insumo[descripcion_insumo],$C29,Tbl_Registro_Insumo[id_solicitud],Detalle_Mes!$C$9,Tbl_Registro_Insumo[Fecha_Corte],"&lt;="&amp;BS$12)-SUMIFS(Tbl_Registro_Insumo[cant_dev],Tbl_Registro_Insumo[proveedor],$C$8,Tbl_Registro_Insumo[descripcion_insumo],$C29,Tbl_Registro_Insumo[id_solicitud],$C$9,Tbl_Registro_Insumo[Fecha_Corte],"&lt;="&amp;BS$12))</f>
        <v/>
      </c>
    </row>
    <row r="30" spans="2:75" s="7" customFormat="1" ht="19.2" customHeight="1" x14ac:dyDescent="0.3">
      <c r="B30" s="2"/>
      <c r="D30" s="20" t="str">
        <f>IF(C30="","",SUMIFS(Tbl_Registro_Insumo[cant_ent],Tbl_Registro_Insumo[proveedor],Detalle_Mes!$C$8,Tbl_Registro_Insumo[id_solicitud],Detalle_Mes!$C$9,Tbl_Registro_Insumo[descripcion_insumo],Detalle_Mes!C30,Tbl_Registro_Insumo[Fecha_Corte],"&lt;"&amp;Detalle_Mes!$F$8))</f>
        <v/>
      </c>
      <c r="E30" s="20" t="str">
        <f>IF(C30="","",SUMIFS(Tbl_Registro_Insumo[cant_dev],Tbl_Registro_Insumo[proveedor],Detalle_Mes!$C$8,Tbl_Registro_Insumo[id_solicitud],Detalle_Mes!$C$9,Tbl_Registro_Insumo[descripcion_insumo],Detalle_Mes!C30,Tbl_Registro_Insumo[Fecha_Corte],"&lt;"&amp;Detalle_Mes!$F$8))</f>
        <v/>
      </c>
      <c r="F30" s="20" t="str">
        <f t="shared" si="39"/>
        <v/>
      </c>
      <c r="H30" s="41" t="str">
        <f t="shared" si="38"/>
        <v/>
      </c>
      <c r="I30" s="2" t="str">
        <f>IF(OR($C30="",I$12=""),"",SUMIFS(Tbl_Registro_Insumo[cant_ent],Tbl_Registro_Insumo[proveedor],$C$8,Tbl_Registro_Insumo[descripcion_insumo],$C30,Tbl_Registro_Insumo[id_solicitud],Detalle_Mes!$C$9,Tbl_Registro_Insumo[Fecha_Corte],"&lt;"&amp;I$12)-SUMIFS(Tbl_Registro_Insumo[cant_dev],Tbl_Registro_Insumo[proveedor],$C$8,Tbl_Registro_Insumo[descripcion_insumo],$C30,Tbl_Registro_Insumo[id_solicitud],$C$9,Tbl_Registro_Insumo[Fecha_Corte],"&lt;="&amp;I$12))</f>
        <v/>
      </c>
      <c r="J30" s="2" t="str">
        <f>IF(OR($C30="",J$12=""),"",SUMIFS(Tbl_Registro_Insumo[cant_ent],Tbl_Registro_Insumo[proveedor],$C$8,Tbl_Registro_Insumo[descripcion_insumo],$C30,Tbl_Registro_Insumo[id_solicitud],Detalle_Mes!$C$9,Tbl_Registro_Insumo[Fecha_Corte],"&lt;="&amp;J$12)-SUMIFS(Tbl_Registro_Insumo[cant_dev],Tbl_Registro_Insumo[proveedor],$C$8,Tbl_Registro_Insumo[descripcion_insumo],$C30,Tbl_Registro_Insumo[id_solicitud],$C$9,Tbl_Registro_Insumo[Fecha_Corte],"&lt;="&amp;J$12))</f>
        <v/>
      </c>
      <c r="K30" s="2" t="str">
        <f>IF(OR($C30="",K$12=""),"",SUMIFS(Tbl_Registro_Insumo[cant_ent],Tbl_Registro_Insumo[proveedor],$C$8,Tbl_Registro_Insumo[descripcion_insumo],$C30,Tbl_Registro_Insumo[id_solicitud],Detalle_Mes!$C$9,Tbl_Registro_Insumo[Fecha_Corte],"&lt;="&amp;K$12)-SUMIFS(Tbl_Registro_Insumo[cant_dev],Tbl_Registro_Insumo[proveedor],$C$8,Tbl_Registro_Insumo[descripcion_insumo],$C30,Tbl_Registro_Insumo[id_solicitud],$C$9,Tbl_Registro_Insumo[Fecha_Corte],"&lt;="&amp;K$12))</f>
        <v/>
      </c>
      <c r="L30" s="2" t="str">
        <f>IF(OR($C30="",L$12=""),"",SUMIFS(Tbl_Registro_Insumo[cant_ent],Tbl_Registro_Insumo[proveedor],$C$8,Tbl_Registro_Insumo[descripcion_insumo],$C30,Tbl_Registro_Insumo[id_solicitud],Detalle_Mes!$C$9,Tbl_Registro_Insumo[Fecha_Corte],"&lt;="&amp;L$12)-SUMIFS(Tbl_Registro_Insumo[cant_dev],Tbl_Registro_Insumo[proveedor],$C$8,Tbl_Registro_Insumo[descripcion_insumo],$C30,Tbl_Registro_Insumo[id_solicitud],$C$9,Tbl_Registro_Insumo[Fecha_Corte],"&lt;="&amp;L$12))</f>
        <v/>
      </c>
      <c r="M30" s="2" t="str">
        <f>IF(OR($C30="",M$12=""),"",SUMIFS(Tbl_Registro_Insumo[cant_ent],Tbl_Registro_Insumo[proveedor],$C$8,Tbl_Registro_Insumo[descripcion_insumo],$C30,Tbl_Registro_Insumo[id_solicitud],Detalle_Mes!$C$9,Tbl_Registro_Insumo[Fecha_Corte],"&lt;="&amp;M$12)-SUMIFS(Tbl_Registro_Insumo[cant_dev],Tbl_Registro_Insumo[proveedor],$C$8,Tbl_Registro_Insumo[descripcion_insumo],$C30,Tbl_Registro_Insumo[id_solicitud],$C$9,Tbl_Registro_Insumo[Fecha_Corte],"&lt;="&amp;M$12))</f>
        <v/>
      </c>
      <c r="N30" s="2" t="str">
        <f>IF(OR($C30="",N$12=""),"",SUMIFS(Tbl_Registro_Insumo[cant_ent],Tbl_Registro_Insumo[proveedor],$C$8,Tbl_Registro_Insumo[descripcion_insumo],$C30,Tbl_Registro_Insumo[id_solicitud],Detalle_Mes!$C$9,Tbl_Registro_Insumo[Fecha_Corte],"&lt;="&amp;N$12)-SUMIFS(Tbl_Registro_Insumo[cant_dev],Tbl_Registro_Insumo[proveedor],$C$8,Tbl_Registro_Insumo[descripcion_insumo],$C30,Tbl_Registro_Insumo[id_solicitud],$C$9,Tbl_Registro_Insumo[Fecha_Corte],"&lt;="&amp;N$12))</f>
        <v/>
      </c>
      <c r="O30" s="2" t="str">
        <f>IF(OR($C30="",O$12=""),"",SUMIFS(Tbl_Registro_Insumo[cant_ent],Tbl_Registro_Insumo[proveedor],$C$8,Tbl_Registro_Insumo[descripcion_insumo],$C30,Tbl_Registro_Insumo[id_solicitud],Detalle_Mes!$C$9,Tbl_Registro_Insumo[Fecha_Corte],"&lt;="&amp;O$12)-SUMIFS(Tbl_Registro_Insumo[cant_dev],Tbl_Registro_Insumo[proveedor],$C$8,Tbl_Registro_Insumo[descripcion_insumo],$C30,Tbl_Registro_Insumo[id_solicitud],$C$9,Tbl_Registro_Insumo[Fecha_Corte],"&lt;="&amp;O$12))</f>
        <v/>
      </c>
      <c r="P30" s="2" t="str">
        <f>IF(OR($C30="",P$12=""),"",SUMIFS(Tbl_Registro_Insumo[cant_ent],Tbl_Registro_Insumo[proveedor],$C$8,Tbl_Registro_Insumo[descripcion_insumo],$C30,Tbl_Registro_Insumo[id_solicitud],Detalle_Mes!$C$9,Tbl_Registro_Insumo[Fecha_Corte],"&lt;="&amp;P$12)-SUMIFS(Tbl_Registro_Insumo[cant_dev],Tbl_Registro_Insumo[proveedor],$C$8,Tbl_Registro_Insumo[descripcion_insumo],$C30,Tbl_Registro_Insumo[id_solicitud],$C$9,Tbl_Registro_Insumo[Fecha_Corte],"&lt;="&amp;P$12))</f>
        <v/>
      </c>
      <c r="Q30" s="2" t="str">
        <f>IF(OR($C30="",Q$12=""),"",SUMIFS(Tbl_Registro_Insumo[cant_ent],Tbl_Registro_Insumo[proveedor],$C$8,Tbl_Registro_Insumo[descripcion_insumo],$C30,Tbl_Registro_Insumo[id_solicitud],Detalle_Mes!$C$9,Tbl_Registro_Insumo[Fecha_Corte],"&lt;="&amp;Q$12)-SUMIFS(Tbl_Registro_Insumo[cant_dev],Tbl_Registro_Insumo[proveedor],$C$8,Tbl_Registro_Insumo[descripcion_insumo],$C30,Tbl_Registro_Insumo[id_solicitud],$C$9,Tbl_Registro_Insumo[Fecha_Corte],"&lt;="&amp;Q$12))</f>
        <v/>
      </c>
      <c r="R30" s="2" t="str">
        <f>IF(OR($C30="",R$12=""),"",SUMIFS(Tbl_Registro_Insumo[cant_ent],Tbl_Registro_Insumo[proveedor],$C$8,Tbl_Registro_Insumo[descripcion_insumo],$C30,Tbl_Registro_Insumo[id_solicitud],Detalle_Mes!$C$9,Tbl_Registro_Insumo[Fecha_Corte],"&lt;="&amp;R$12)-SUMIFS(Tbl_Registro_Insumo[cant_dev],Tbl_Registro_Insumo[proveedor],$C$8,Tbl_Registro_Insumo[descripcion_insumo],$C30,Tbl_Registro_Insumo[id_solicitud],$C$9,Tbl_Registro_Insumo[Fecha_Corte],"&lt;="&amp;R$12))</f>
        <v/>
      </c>
      <c r="S30" s="2" t="str">
        <f>IF(OR($C30="",S$12=""),"",SUMIFS(Tbl_Registro_Insumo[cant_ent],Tbl_Registro_Insumo[proveedor],$C$8,Tbl_Registro_Insumo[descripcion_insumo],$C30,Tbl_Registro_Insumo[id_solicitud],Detalle_Mes!$C$9,Tbl_Registro_Insumo[Fecha_Corte],"&lt;="&amp;S$12)-SUMIFS(Tbl_Registro_Insumo[cant_dev],Tbl_Registro_Insumo[proveedor],$C$8,Tbl_Registro_Insumo[descripcion_insumo],$C30,Tbl_Registro_Insumo[id_solicitud],$C$9,Tbl_Registro_Insumo[Fecha_Corte],"&lt;="&amp;S$12))</f>
        <v/>
      </c>
      <c r="T30" s="2" t="str">
        <f>IF(OR($C30="",T$12=""),"",SUMIFS(Tbl_Registro_Insumo[cant_ent],Tbl_Registro_Insumo[proveedor],$C$8,Tbl_Registro_Insumo[descripcion_insumo],$C30,Tbl_Registro_Insumo[id_solicitud],Detalle_Mes!$C$9,Tbl_Registro_Insumo[Fecha_Corte],"&lt;="&amp;T$12)-SUMIFS(Tbl_Registro_Insumo[cant_dev],Tbl_Registro_Insumo[proveedor],$C$8,Tbl_Registro_Insumo[descripcion_insumo],$C30,Tbl_Registro_Insumo[id_solicitud],$C$9,Tbl_Registro_Insumo[Fecha_Corte],"&lt;="&amp;T$12))</f>
        <v/>
      </c>
      <c r="U30" s="2" t="str">
        <f>IF(OR($C30="",U$12=""),"",SUMIFS(Tbl_Registro_Insumo[cant_ent],Tbl_Registro_Insumo[proveedor],$C$8,Tbl_Registro_Insumo[descripcion_insumo],$C30,Tbl_Registro_Insumo[id_solicitud],Detalle_Mes!$C$9,Tbl_Registro_Insumo[Fecha_Corte],"&lt;="&amp;U$12)-SUMIFS(Tbl_Registro_Insumo[cant_dev],Tbl_Registro_Insumo[proveedor],$C$8,Tbl_Registro_Insumo[descripcion_insumo],$C30,Tbl_Registro_Insumo[id_solicitud],$C$9,Tbl_Registro_Insumo[Fecha_Corte],"&lt;="&amp;U$12))</f>
        <v/>
      </c>
      <c r="V30" s="2" t="str">
        <f>IF(OR($C30="",V$12=""),"",SUMIFS(Tbl_Registro_Insumo[cant_ent],Tbl_Registro_Insumo[proveedor],$C$8,Tbl_Registro_Insumo[descripcion_insumo],$C30,Tbl_Registro_Insumo[id_solicitud],Detalle_Mes!$C$9,Tbl_Registro_Insumo[Fecha_Corte],"&lt;="&amp;V$12)-SUMIFS(Tbl_Registro_Insumo[cant_dev],Tbl_Registro_Insumo[proveedor],$C$8,Tbl_Registro_Insumo[descripcion_insumo],$C30,Tbl_Registro_Insumo[id_solicitud],$C$9,Tbl_Registro_Insumo[Fecha_Corte],"&lt;="&amp;V$12))</f>
        <v/>
      </c>
      <c r="W30" s="2" t="str">
        <f>IF(OR($C30="",W$12=""),"",SUMIFS(Tbl_Registro_Insumo[cant_ent],Tbl_Registro_Insumo[proveedor],$C$8,Tbl_Registro_Insumo[descripcion_insumo],$C30,Tbl_Registro_Insumo[id_solicitud],Detalle_Mes!$C$9,Tbl_Registro_Insumo[Fecha_Corte],"&lt;="&amp;W$12)-SUMIFS(Tbl_Registro_Insumo[cant_dev],Tbl_Registro_Insumo[proveedor],$C$8,Tbl_Registro_Insumo[descripcion_insumo],$C30,Tbl_Registro_Insumo[id_solicitud],$C$9,Tbl_Registro_Insumo[Fecha_Corte],"&lt;="&amp;W$12))</f>
        <v/>
      </c>
      <c r="X30" s="2" t="str">
        <f>IF(OR($C30="",X$12=""),"",SUMIFS(Tbl_Registro_Insumo[cant_ent],Tbl_Registro_Insumo[proveedor],$C$8,Tbl_Registro_Insumo[descripcion_insumo],$C30,Tbl_Registro_Insumo[id_solicitud],Detalle_Mes!$C$9,Tbl_Registro_Insumo[Fecha_Corte],"&lt;="&amp;X$12)-SUMIFS(Tbl_Registro_Insumo[cant_dev],Tbl_Registro_Insumo[proveedor],$C$8,Tbl_Registro_Insumo[descripcion_insumo],$C30,Tbl_Registro_Insumo[id_solicitud],$C$9,Tbl_Registro_Insumo[Fecha_Corte],"&lt;="&amp;X$12))</f>
        <v/>
      </c>
      <c r="Y30" s="2" t="str">
        <f>IF(OR($C30="",Y$12=""),"",SUMIFS(Tbl_Registro_Insumo[cant_ent],Tbl_Registro_Insumo[proveedor],$C$8,Tbl_Registro_Insumo[descripcion_insumo],$C30,Tbl_Registro_Insumo[id_solicitud],Detalle_Mes!$C$9,Tbl_Registro_Insumo[Fecha_Corte],"&lt;="&amp;Y$12)-SUMIFS(Tbl_Registro_Insumo[cant_dev],Tbl_Registro_Insumo[proveedor],$C$8,Tbl_Registro_Insumo[descripcion_insumo],$C30,Tbl_Registro_Insumo[id_solicitud],$C$9,Tbl_Registro_Insumo[Fecha_Corte],"&lt;="&amp;Y$12))</f>
        <v/>
      </c>
      <c r="Z30" s="2" t="str">
        <f>IF(OR($C30="",Z$12=""),"",SUMIFS(Tbl_Registro_Insumo[cant_ent],Tbl_Registro_Insumo[proveedor],$C$8,Tbl_Registro_Insumo[descripcion_insumo],$C30,Tbl_Registro_Insumo[id_solicitud],Detalle_Mes!$C$9,Tbl_Registro_Insumo[Fecha_Corte],"&lt;="&amp;Z$12)-SUMIFS(Tbl_Registro_Insumo[cant_dev],Tbl_Registro_Insumo[proveedor],$C$8,Tbl_Registro_Insumo[descripcion_insumo],$C30,Tbl_Registro_Insumo[id_solicitud],$C$9,Tbl_Registro_Insumo[Fecha_Corte],"&lt;="&amp;Z$12))</f>
        <v/>
      </c>
      <c r="AA30" s="2" t="str">
        <f>IF(OR($C30="",AA$12=""),"",SUMIFS(Tbl_Registro_Insumo[cant_ent],Tbl_Registro_Insumo[proveedor],$C$8,Tbl_Registro_Insumo[descripcion_insumo],$C30,Tbl_Registro_Insumo[id_solicitud],Detalle_Mes!$C$9,Tbl_Registro_Insumo[Fecha_Corte],"&lt;="&amp;AA$12)-SUMIFS(Tbl_Registro_Insumo[cant_dev],Tbl_Registro_Insumo[proveedor],$C$8,Tbl_Registro_Insumo[descripcion_insumo],$C30,Tbl_Registro_Insumo[id_solicitud],$C$9,Tbl_Registro_Insumo[Fecha_Corte],"&lt;="&amp;AA$12))</f>
        <v/>
      </c>
      <c r="AB30" s="2" t="str">
        <f>IF(OR($C30="",AB$12=""),"",SUMIFS(Tbl_Registro_Insumo[cant_ent],Tbl_Registro_Insumo[proveedor],$C$8,Tbl_Registro_Insumo[descripcion_insumo],$C30,Tbl_Registro_Insumo[id_solicitud],Detalle_Mes!$C$9,Tbl_Registro_Insumo[Fecha_Corte],"&lt;="&amp;AB$12)-SUMIFS(Tbl_Registro_Insumo[cant_dev],Tbl_Registro_Insumo[proveedor],$C$8,Tbl_Registro_Insumo[descripcion_insumo],$C30,Tbl_Registro_Insumo[id_solicitud],$C$9,Tbl_Registro_Insumo[Fecha_Corte],"&lt;="&amp;AB$12))</f>
        <v/>
      </c>
      <c r="AC30" s="2" t="str">
        <f>IF(OR($C30="",AC$12=""),"",SUMIFS(Tbl_Registro_Insumo[cant_ent],Tbl_Registro_Insumo[proveedor],$C$8,Tbl_Registro_Insumo[descripcion_insumo],$C30,Tbl_Registro_Insumo[id_solicitud],Detalle_Mes!$C$9,Tbl_Registro_Insumo[Fecha_Corte],"&lt;="&amp;AC$12)-SUMIFS(Tbl_Registro_Insumo[cant_dev],Tbl_Registro_Insumo[proveedor],$C$8,Tbl_Registro_Insumo[descripcion_insumo],$C30,Tbl_Registro_Insumo[id_solicitud],$C$9,Tbl_Registro_Insumo[Fecha_Corte],"&lt;="&amp;AC$12))</f>
        <v/>
      </c>
      <c r="AD30" s="2" t="str">
        <f>IF(OR($C30="",AD$12=""),"",SUMIFS(Tbl_Registro_Insumo[cant_ent],Tbl_Registro_Insumo[proveedor],$C$8,Tbl_Registro_Insumo[descripcion_insumo],$C30,Tbl_Registro_Insumo[id_solicitud],Detalle_Mes!$C$9,Tbl_Registro_Insumo[Fecha_Corte],"&lt;="&amp;AD$12)-SUMIFS(Tbl_Registro_Insumo[cant_dev],Tbl_Registro_Insumo[proveedor],$C$8,Tbl_Registro_Insumo[descripcion_insumo],$C30,Tbl_Registro_Insumo[id_solicitud],$C$9,Tbl_Registro_Insumo[Fecha_Corte],"&lt;="&amp;AD$12))</f>
        <v/>
      </c>
      <c r="AE30" s="2" t="str">
        <f>IF(OR($C30="",AE$12=""),"",SUMIFS(Tbl_Registro_Insumo[cant_ent],Tbl_Registro_Insumo[proveedor],$C$8,Tbl_Registro_Insumo[descripcion_insumo],$C30,Tbl_Registro_Insumo[id_solicitud],Detalle_Mes!$C$9,Tbl_Registro_Insumo[Fecha_Corte],"&lt;="&amp;AE$12)-SUMIFS(Tbl_Registro_Insumo[cant_dev],Tbl_Registro_Insumo[proveedor],$C$8,Tbl_Registro_Insumo[descripcion_insumo],$C30,Tbl_Registro_Insumo[id_solicitud],$C$9,Tbl_Registro_Insumo[Fecha_Corte],"&lt;="&amp;AE$12))</f>
        <v/>
      </c>
      <c r="AF30" s="2" t="str">
        <f>IF(OR($C30="",AF$12=""),"",SUMIFS(Tbl_Registro_Insumo[cant_ent],Tbl_Registro_Insumo[proveedor],$C$8,Tbl_Registro_Insumo[descripcion_insumo],$C30,Tbl_Registro_Insumo[id_solicitud],Detalle_Mes!$C$9,Tbl_Registro_Insumo[Fecha_Corte],"&lt;="&amp;AF$12)-SUMIFS(Tbl_Registro_Insumo[cant_dev],Tbl_Registro_Insumo[proveedor],$C$8,Tbl_Registro_Insumo[descripcion_insumo],$C30,Tbl_Registro_Insumo[id_solicitud],$C$9,Tbl_Registro_Insumo[Fecha_Corte],"&lt;="&amp;AF$12))</f>
        <v/>
      </c>
      <c r="AG30" s="2" t="str">
        <f>IF(OR($C30="",AG$12=""),"",SUMIFS(Tbl_Registro_Insumo[cant_ent],Tbl_Registro_Insumo[proveedor],$C$8,Tbl_Registro_Insumo[descripcion_insumo],$C30,Tbl_Registro_Insumo[id_solicitud],Detalle_Mes!$C$9,Tbl_Registro_Insumo[Fecha_Corte],"&lt;="&amp;AG$12)-SUMIFS(Tbl_Registro_Insumo[cant_dev],Tbl_Registro_Insumo[proveedor],$C$8,Tbl_Registro_Insumo[descripcion_insumo],$C30,Tbl_Registro_Insumo[id_solicitud],$C$9,Tbl_Registro_Insumo[Fecha_Corte],"&lt;="&amp;AG$12))</f>
        <v/>
      </c>
      <c r="AH30" s="2" t="str">
        <f>IF(OR($C30="",AH$12=""),"",SUMIFS(Tbl_Registro_Insumo[cant_ent],Tbl_Registro_Insumo[proveedor],$C$8,Tbl_Registro_Insumo[descripcion_insumo],$C30,Tbl_Registro_Insumo[id_solicitud],Detalle_Mes!$C$9,Tbl_Registro_Insumo[Fecha_Corte],"&lt;="&amp;AH$12)-SUMIFS(Tbl_Registro_Insumo[cant_dev],Tbl_Registro_Insumo[proveedor],$C$8,Tbl_Registro_Insumo[descripcion_insumo],$C30,Tbl_Registro_Insumo[id_solicitud],$C$9,Tbl_Registro_Insumo[Fecha_Corte],"&lt;="&amp;AH$12))</f>
        <v/>
      </c>
      <c r="AI30" s="2" t="str">
        <f>IF(OR($C30="",AI$12=""),"",SUMIFS(Tbl_Registro_Insumo[cant_ent],Tbl_Registro_Insumo[proveedor],$C$8,Tbl_Registro_Insumo[descripcion_insumo],$C30,Tbl_Registro_Insumo[id_solicitud],Detalle_Mes!$C$9,Tbl_Registro_Insumo[Fecha_Corte],"&lt;="&amp;AI$12)-SUMIFS(Tbl_Registro_Insumo[cant_dev],Tbl_Registro_Insumo[proveedor],$C$8,Tbl_Registro_Insumo[descripcion_insumo],$C30,Tbl_Registro_Insumo[id_solicitud],$C$9,Tbl_Registro_Insumo[Fecha_Corte],"&lt;="&amp;AI$12))</f>
        <v/>
      </c>
      <c r="AJ30" s="2" t="str">
        <f>IF(OR($C30="",AJ$12=""),"",SUMIFS(Tbl_Registro_Insumo[cant_ent],Tbl_Registro_Insumo[proveedor],$C$8,Tbl_Registro_Insumo[descripcion_insumo],$C30,Tbl_Registro_Insumo[id_solicitud],Detalle_Mes!$C$9,Tbl_Registro_Insumo[Fecha_Corte],"&lt;="&amp;AJ$12)-SUMIFS(Tbl_Registro_Insumo[cant_dev],Tbl_Registro_Insumo[proveedor],$C$8,Tbl_Registro_Insumo[descripcion_insumo],$C30,Tbl_Registro_Insumo[id_solicitud],$C$9,Tbl_Registro_Insumo[Fecha_Corte],"&lt;="&amp;AJ$12))</f>
        <v/>
      </c>
      <c r="AK30" s="2" t="str">
        <f>IF(OR($C30="",AK$12=""),"",SUMIFS(Tbl_Registro_Insumo[cant_ent],Tbl_Registro_Insumo[proveedor],$C$8,Tbl_Registro_Insumo[descripcion_insumo],$C30,Tbl_Registro_Insumo[id_solicitud],Detalle_Mes!$C$9,Tbl_Registro_Insumo[Fecha_Corte],"&lt;="&amp;AK$12)-SUMIFS(Tbl_Registro_Insumo[cant_dev],Tbl_Registro_Insumo[proveedor],$C$8,Tbl_Registro_Insumo[descripcion_insumo],$C30,Tbl_Registro_Insumo[id_solicitud],$C$9,Tbl_Registro_Insumo[Fecha_Corte],"&lt;="&amp;AK$12))</f>
        <v/>
      </c>
      <c r="AL30" s="2" t="str">
        <f>IF(OR($C30="",AL$12=""),"",SUMIFS(Tbl_Registro_Insumo[cant_ent],Tbl_Registro_Insumo[proveedor],$C$8,Tbl_Registro_Insumo[descripcion_insumo],$C30,Tbl_Registro_Insumo[id_solicitud],Detalle_Mes!$C$9,Tbl_Registro_Insumo[Fecha_Corte],"&lt;="&amp;AL$12)-SUMIFS(Tbl_Registro_Insumo[cant_dev],Tbl_Registro_Insumo[proveedor],$C$8,Tbl_Registro_Insumo[descripcion_insumo],$C30,Tbl_Registro_Insumo[id_solicitud],$C$9,Tbl_Registro_Insumo[Fecha_Corte],"&lt;="&amp;AL$12))</f>
        <v/>
      </c>
      <c r="AM30" s="2" t="str">
        <f>IF(OR($C30="",AM$12=""),"",SUMIFS(Tbl_Registro_Insumo[cant_ent],Tbl_Registro_Insumo[proveedor],$C$8,Tbl_Registro_Insumo[descripcion_insumo],$C30,Tbl_Registro_Insumo[id_solicitud],Detalle_Mes!$C$9,Tbl_Registro_Insumo[Fecha_Corte],"&lt;="&amp;AM$12)-SUMIFS(Tbl_Registro_Insumo[cant_dev],Tbl_Registro_Insumo[proveedor],$C$8,Tbl_Registro_Insumo[descripcion_insumo],$C30,Tbl_Registro_Insumo[id_solicitud],$C$9,Tbl_Registro_Insumo[Fecha_Corte],"&lt;="&amp;AM$12))</f>
        <v/>
      </c>
      <c r="AN30" s="2" t="str">
        <f>IF(OR($C30="",AN$12=""),"",SUMIFS(Tbl_Registro_Insumo[cant_ent],Tbl_Registro_Insumo[proveedor],$C$8,Tbl_Registro_Insumo[descripcion_insumo],$C30,Tbl_Registro_Insumo[id_solicitud],Detalle_Mes!$C$9,Tbl_Registro_Insumo[Fecha_Corte],"&lt;="&amp;AN$12)-SUMIFS(Tbl_Registro_Insumo[cant_dev],Tbl_Registro_Insumo[proveedor],$C$8,Tbl_Registro_Insumo[descripcion_insumo],$C30,Tbl_Registro_Insumo[id_solicitud],$C$9,Tbl_Registro_Insumo[Fecha_Corte],"&lt;="&amp;AN$12))</f>
        <v/>
      </c>
      <c r="AO30" s="2" t="str">
        <f>IF(OR($C30="",AO$12=""),"",SUMIFS(Tbl_Registro_Insumo[cant_ent],Tbl_Registro_Insumo[proveedor],$C$8,Tbl_Registro_Insumo[descripcion_insumo],$C30,Tbl_Registro_Insumo[id_solicitud],Detalle_Mes!$C$9,Tbl_Registro_Insumo[Fecha_Corte],"&lt;="&amp;AO$12)-SUMIFS(Tbl_Registro_Insumo[cant_dev],Tbl_Registro_Insumo[proveedor],$C$8,Tbl_Registro_Insumo[descripcion_insumo],$C30,Tbl_Registro_Insumo[id_solicitud],$C$9,Tbl_Registro_Insumo[Fecha_Corte],"&lt;="&amp;AO$12))</f>
        <v/>
      </c>
      <c r="AP30" s="2" t="str">
        <f>IF(OR($C30="",AP$12=""),"",SUMIFS(Tbl_Registro_Insumo[cant_ent],Tbl_Registro_Insumo[proveedor],$C$8,Tbl_Registro_Insumo[descripcion_insumo],$C30,Tbl_Registro_Insumo[id_solicitud],Detalle_Mes!$C$9,Tbl_Registro_Insumo[Fecha_Corte],"&lt;="&amp;AP$12)-SUMIFS(Tbl_Registro_Insumo[cant_dev],Tbl_Registro_Insumo[proveedor],$C$8,Tbl_Registro_Insumo[descripcion_insumo],$C30,Tbl_Registro_Insumo[id_solicitud],$C$9,Tbl_Registro_Insumo[Fecha_Corte],"&lt;="&amp;AP$12))</f>
        <v/>
      </c>
      <c r="AQ30" s="2" t="str">
        <f>IF(OR($C30="",AQ$12=""),"",SUMIFS(Tbl_Registro_Insumo[cant_ent],Tbl_Registro_Insumo[proveedor],$C$8,Tbl_Registro_Insumo[descripcion_insumo],$C30,Tbl_Registro_Insumo[id_solicitud],Detalle_Mes!$C$9,Tbl_Registro_Insumo[Fecha_Corte],"&lt;="&amp;AQ$12)-SUMIFS(Tbl_Registro_Insumo[cant_dev],Tbl_Registro_Insumo[proveedor],$C$8,Tbl_Registro_Insumo[descripcion_insumo],$C30,Tbl_Registro_Insumo[id_solicitud],$C$9,Tbl_Registro_Insumo[Fecha_Corte],"&lt;="&amp;AQ$12))</f>
        <v/>
      </c>
      <c r="AR30" s="2" t="str">
        <f>IF(OR($C30="",AR$12=""),"",SUMIFS(Tbl_Registro_Insumo[cant_ent],Tbl_Registro_Insumo[proveedor],$C$8,Tbl_Registro_Insumo[descripcion_insumo],$C30,Tbl_Registro_Insumo[id_solicitud],Detalle_Mes!$C$9,Tbl_Registro_Insumo[Fecha_Corte],"&lt;="&amp;AR$12)-SUMIFS(Tbl_Registro_Insumo[cant_dev],Tbl_Registro_Insumo[proveedor],$C$8,Tbl_Registro_Insumo[descripcion_insumo],$C30,Tbl_Registro_Insumo[id_solicitud],$C$9,Tbl_Registro_Insumo[Fecha_Corte],"&lt;="&amp;AR$12))</f>
        <v/>
      </c>
      <c r="AS30" s="2" t="str">
        <f>IF(OR($C30="",AS$12=""),"",SUMIFS(Tbl_Registro_Insumo[cant_ent],Tbl_Registro_Insumo[proveedor],$C$8,Tbl_Registro_Insumo[descripcion_insumo],$C30,Tbl_Registro_Insumo[id_solicitud],Detalle_Mes!$C$9,Tbl_Registro_Insumo[Fecha_Corte],"&lt;="&amp;AS$12)-SUMIFS(Tbl_Registro_Insumo[cant_dev],Tbl_Registro_Insumo[proveedor],$C$8,Tbl_Registro_Insumo[descripcion_insumo],$C30,Tbl_Registro_Insumo[id_solicitud],$C$9,Tbl_Registro_Insumo[Fecha_Corte],"&lt;="&amp;AS$12))</f>
        <v/>
      </c>
      <c r="AT30" s="2" t="str">
        <f>IF(OR($C30="",AT$12=""),"",SUMIFS(Tbl_Registro_Insumo[cant_ent],Tbl_Registro_Insumo[proveedor],$C$8,Tbl_Registro_Insumo[descripcion_insumo],$C30,Tbl_Registro_Insumo[id_solicitud],Detalle_Mes!$C$9,Tbl_Registro_Insumo[Fecha_Corte],"&lt;="&amp;AT$12)-SUMIFS(Tbl_Registro_Insumo[cant_dev],Tbl_Registro_Insumo[proveedor],$C$8,Tbl_Registro_Insumo[descripcion_insumo],$C30,Tbl_Registro_Insumo[id_solicitud],$C$9,Tbl_Registro_Insumo[Fecha_Corte],"&lt;="&amp;AT$12))</f>
        <v/>
      </c>
      <c r="AU30" s="2" t="str">
        <f>IF(OR($C30="",AU$12=""),"",SUMIFS(Tbl_Registro_Insumo[cant_ent],Tbl_Registro_Insumo[proveedor],$C$8,Tbl_Registro_Insumo[descripcion_insumo],$C30,Tbl_Registro_Insumo[id_solicitud],Detalle_Mes!$C$9,Tbl_Registro_Insumo[Fecha_Corte],"&lt;="&amp;AU$12)-SUMIFS(Tbl_Registro_Insumo[cant_dev],Tbl_Registro_Insumo[proveedor],$C$8,Tbl_Registro_Insumo[descripcion_insumo],$C30,Tbl_Registro_Insumo[id_solicitud],$C$9,Tbl_Registro_Insumo[Fecha_Corte],"&lt;="&amp;AU$12))</f>
        <v/>
      </c>
      <c r="AV30" s="2" t="str">
        <f>IF(OR($C30="",AV$12=""),"",SUMIFS(Tbl_Registro_Insumo[cant_ent],Tbl_Registro_Insumo[proveedor],$C$8,Tbl_Registro_Insumo[descripcion_insumo],$C30,Tbl_Registro_Insumo[id_solicitud],Detalle_Mes!$C$9,Tbl_Registro_Insumo[Fecha_Corte],"&lt;="&amp;AV$12)-SUMIFS(Tbl_Registro_Insumo[cant_dev],Tbl_Registro_Insumo[proveedor],$C$8,Tbl_Registro_Insumo[descripcion_insumo],$C30,Tbl_Registro_Insumo[id_solicitud],$C$9,Tbl_Registro_Insumo[Fecha_Corte],"&lt;="&amp;AV$12))</f>
        <v/>
      </c>
      <c r="AW30" s="2" t="str">
        <f>IF(OR($C30="",AW$12=""),"",SUMIFS(Tbl_Registro_Insumo[cant_ent],Tbl_Registro_Insumo[proveedor],$C$8,Tbl_Registro_Insumo[descripcion_insumo],$C30,Tbl_Registro_Insumo[id_solicitud],Detalle_Mes!$C$9,Tbl_Registro_Insumo[Fecha_Corte],"&lt;="&amp;AW$12)-SUMIFS(Tbl_Registro_Insumo[cant_dev],Tbl_Registro_Insumo[proveedor],$C$8,Tbl_Registro_Insumo[descripcion_insumo],$C30,Tbl_Registro_Insumo[id_solicitud],$C$9,Tbl_Registro_Insumo[Fecha_Corte],"&lt;="&amp;AW$12))</f>
        <v/>
      </c>
      <c r="AX30" s="2" t="str">
        <f>IF(OR($C30="",AX$12=""),"",SUMIFS(Tbl_Registro_Insumo[cant_ent],Tbl_Registro_Insumo[proveedor],$C$8,Tbl_Registro_Insumo[descripcion_insumo],$C30,Tbl_Registro_Insumo[id_solicitud],Detalle_Mes!$C$9,Tbl_Registro_Insumo[Fecha_Corte],"&lt;="&amp;AX$12)-SUMIFS(Tbl_Registro_Insumo[cant_dev],Tbl_Registro_Insumo[proveedor],$C$8,Tbl_Registro_Insumo[descripcion_insumo],$C30,Tbl_Registro_Insumo[id_solicitud],$C$9,Tbl_Registro_Insumo[Fecha_Corte],"&lt;="&amp;AX$12))</f>
        <v/>
      </c>
      <c r="AY30" s="2" t="str">
        <f>IF(OR($C30="",AY$12=""),"",SUMIFS(Tbl_Registro_Insumo[cant_ent],Tbl_Registro_Insumo[proveedor],$C$8,Tbl_Registro_Insumo[descripcion_insumo],$C30,Tbl_Registro_Insumo[id_solicitud],Detalle_Mes!$C$9,Tbl_Registro_Insumo[Fecha_Corte],"&lt;="&amp;AY$12)-SUMIFS(Tbl_Registro_Insumo[cant_dev],Tbl_Registro_Insumo[proveedor],$C$8,Tbl_Registro_Insumo[descripcion_insumo],$C30,Tbl_Registro_Insumo[id_solicitud],$C$9,Tbl_Registro_Insumo[Fecha_Corte],"&lt;="&amp;AY$12))</f>
        <v/>
      </c>
      <c r="AZ30" s="2" t="str">
        <f>IF(OR($C30="",AZ$12=""),"",SUMIFS(Tbl_Registro_Insumo[cant_ent],Tbl_Registro_Insumo[proveedor],$C$8,Tbl_Registro_Insumo[descripcion_insumo],$C30,Tbl_Registro_Insumo[id_solicitud],Detalle_Mes!$C$9,Tbl_Registro_Insumo[Fecha_Corte],"&lt;="&amp;AZ$12)-SUMIFS(Tbl_Registro_Insumo[cant_dev],Tbl_Registro_Insumo[proveedor],$C$8,Tbl_Registro_Insumo[descripcion_insumo],$C30,Tbl_Registro_Insumo[id_solicitud],$C$9,Tbl_Registro_Insumo[Fecha_Corte],"&lt;="&amp;AZ$12))</f>
        <v/>
      </c>
      <c r="BA30" s="2" t="str">
        <f>IF(OR($C30="",BA$12=""),"",SUMIFS(Tbl_Registro_Insumo[cant_ent],Tbl_Registro_Insumo[proveedor],$C$8,Tbl_Registro_Insumo[descripcion_insumo],$C30,Tbl_Registro_Insumo[id_solicitud],Detalle_Mes!$C$9,Tbl_Registro_Insumo[Fecha_Corte],"&lt;="&amp;BA$12)-SUMIFS(Tbl_Registro_Insumo[cant_dev],Tbl_Registro_Insumo[proveedor],$C$8,Tbl_Registro_Insumo[descripcion_insumo],$C30,Tbl_Registro_Insumo[id_solicitud],$C$9,Tbl_Registro_Insumo[Fecha_Corte],"&lt;="&amp;BA$12))</f>
        <v/>
      </c>
      <c r="BB30" s="2" t="str">
        <f>IF(OR($C30="",BB$12=""),"",SUMIFS(Tbl_Registro_Insumo[cant_ent],Tbl_Registro_Insumo[proveedor],$C$8,Tbl_Registro_Insumo[descripcion_insumo],$C30,Tbl_Registro_Insumo[id_solicitud],Detalle_Mes!$C$9,Tbl_Registro_Insumo[Fecha_Corte],"&lt;="&amp;BB$12)-SUMIFS(Tbl_Registro_Insumo[cant_dev],Tbl_Registro_Insumo[proveedor],$C$8,Tbl_Registro_Insumo[descripcion_insumo],$C30,Tbl_Registro_Insumo[id_solicitud],$C$9,Tbl_Registro_Insumo[Fecha_Corte],"&lt;="&amp;BB$12))</f>
        <v/>
      </c>
      <c r="BC30" s="2" t="str">
        <f>IF(OR($C30="",BC$12=""),"",SUMIFS(Tbl_Registro_Insumo[cant_ent],Tbl_Registro_Insumo[proveedor],$C$8,Tbl_Registro_Insumo[descripcion_insumo],$C30,Tbl_Registro_Insumo[id_solicitud],Detalle_Mes!$C$9,Tbl_Registro_Insumo[Fecha_Corte],"&lt;="&amp;BC$12)-SUMIFS(Tbl_Registro_Insumo[cant_dev],Tbl_Registro_Insumo[proveedor],$C$8,Tbl_Registro_Insumo[descripcion_insumo],$C30,Tbl_Registro_Insumo[id_solicitud],$C$9,Tbl_Registro_Insumo[Fecha_Corte],"&lt;="&amp;BC$12))</f>
        <v/>
      </c>
      <c r="BD30" s="2" t="str">
        <f>IF(OR($C30="",BD$12=""),"",SUMIFS(Tbl_Registro_Insumo[cant_ent],Tbl_Registro_Insumo[proveedor],$C$8,Tbl_Registro_Insumo[descripcion_insumo],$C30,Tbl_Registro_Insumo[id_solicitud],Detalle_Mes!$C$9,Tbl_Registro_Insumo[Fecha_Corte],"&lt;="&amp;BD$12)-SUMIFS(Tbl_Registro_Insumo[cant_dev],Tbl_Registro_Insumo[proveedor],$C$8,Tbl_Registro_Insumo[descripcion_insumo],$C30,Tbl_Registro_Insumo[id_solicitud],$C$9,Tbl_Registro_Insumo[Fecha_Corte],"&lt;="&amp;BD$12))</f>
        <v/>
      </c>
      <c r="BE30" s="2" t="str">
        <f>IF(OR($C30="",BE$12=""),"",SUMIFS(Tbl_Registro_Insumo[cant_ent],Tbl_Registro_Insumo[proveedor],$C$8,Tbl_Registro_Insumo[descripcion_insumo],$C30,Tbl_Registro_Insumo[id_solicitud],Detalle_Mes!$C$9,Tbl_Registro_Insumo[Fecha_Corte],"&lt;="&amp;BE$12)-SUMIFS(Tbl_Registro_Insumo[cant_dev],Tbl_Registro_Insumo[proveedor],$C$8,Tbl_Registro_Insumo[descripcion_insumo],$C30,Tbl_Registro_Insumo[id_solicitud],$C$9,Tbl_Registro_Insumo[Fecha_Corte],"&lt;="&amp;BE$12))</f>
        <v/>
      </c>
      <c r="BF30" s="2" t="str">
        <f>IF(OR($C30="",BF$12=""),"",SUMIFS(Tbl_Registro_Insumo[cant_ent],Tbl_Registro_Insumo[proveedor],$C$8,Tbl_Registro_Insumo[descripcion_insumo],$C30,Tbl_Registro_Insumo[id_solicitud],Detalle_Mes!$C$9,Tbl_Registro_Insumo[Fecha_Corte],"&lt;="&amp;BF$12)-SUMIFS(Tbl_Registro_Insumo[cant_dev],Tbl_Registro_Insumo[proveedor],$C$8,Tbl_Registro_Insumo[descripcion_insumo],$C30,Tbl_Registro_Insumo[id_solicitud],$C$9,Tbl_Registro_Insumo[Fecha_Corte],"&lt;="&amp;BF$12))</f>
        <v/>
      </c>
      <c r="BG30" s="2" t="str">
        <f>IF(OR($C30="",BG$12=""),"",SUMIFS(Tbl_Registro_Insumo[cant_ent],Tbl_Registro_Insumo[proveedor],$C$8,Tbl_Registro_Insumo[descripcion_insumo],$C30,Tbl_Registro_Insumo[id_solicitud],Detalle_Mes!$C$9,Tbl_Registro_Insumo[Fecha_Corte],"&lt;="&amp;BG$12)-SUMIFS(Tbl_Registro_Insumo[cant_dev],Tbl_Registro_Insumo[proveedor],$C$8,Tbl_Registro_Insumo[descripcion_insumo],$C30,Tbl_Registro_Insumo[id_solicitud],$C$9,Tbl_Registro_Insumo[Fecha_Corte],"&lt;="&amp;BG$12))</f>
        <v/>
      </c>
      <c r="BH30" s="2" t="str">
        <f>IF(OR($C30="",BH$12=""),"",SUMIFS(Tbl_Registro_Insumo[cant_ent],Tbl_Registro_Insumo[proveedor],$C$8,Tbl_Registro_Insumo[descripcion_insumo],$C30,Tbl_Registro_Insumo[id_solicitud],Detalle_Mes!$C$9,Tbl_Registro_Insumo[Fecha_Corte],"&lt;="&amp;BH$12)-SUMIFS(Tbl_Registro_Insumo[cant_dev],Tbl_Registro_Insumo[proveedor],$C$8,Tbl_Registro_Insumo[descripcion_insumo],$C30,Tbl_Registro_Insumo[id_solicitud],$C$9,Tbl_Registro_Insumo[Fecha_Corte],"&lt;="&amp;BH$12))</f>
        <v/>
      </c>
      <c r="BI30" s="2" t="str">
        <f>IF(OR($C30="",BI$12=""),"",SUMIFS(Tbl_Registro_Insumo[cant_ent],Tbl_Registro_Insumo[proveedor],$C$8,Tbl_Registro_Insumo[descripcion_insumo],$C30,Tbl_Registro_Insumo[id_solicitud],Detalle_Mes!$C$9,Tbl_Registro_Insumo[Fecha_Corte],"&lt;="&amp;BI$12)-SUMIFS(Tbl_Registro_Insumo[cant_dev],Tbl_Registro_Insumo[proveedor],$C$8,Tbl_Registro_Insumo[descripcion_insumo],$C30,Tbl_Registro_Insumo[id_solicitud],$C$9,Tbl_Registro_Insumo[Fecha_Corte],"&lt;="&amp;BI$12))</f>
        <v/>
      </c>
      <c r="BJ30" s="2" t="str">
        <f>IF(OR($C30="",BJ$12=""),"",SUMIFS(Tbl_Registro_Insumo[cant_ent],Tbl_Registro_Insumo[proveedor],$C$8,Tbl_Registro_Insumo[descripcion_insumo],$C30,Tbl_Registro_Insumo[id_solicitud],Detalle_Mes!$C$9,Tbl_Registro_Insumo[Fecha_Corte],"&lt;="&amp;BJ$12)-SUMIFS(Tbl_Registro_Insumo[cant_dev],Tbl_Registro_Insumo[proveedor],$C$8,Tbl_Registro_Insumo[descripcion_insumo],$C30,Tbl_Registro_Insumo[id_solicitud],$C$9,Tbl_Registro_Insumo[Fecha_Corte],"&lt;="&amp;BJ$12))</f>
        <v/>
      </c>
      <c r="BK30" s="2" t="str">
        <f>IF(OR($C30="",BK$12=""),"",SUMIFS(Tbl_Registro_Insumo[cant_ent],Tbl_Registro_Insumo[proveedor],$C$8,Tbl_Registro_Insumo[descripcion_insumo],$C30,Tbl_Registro_Insumo[id_solicitud],Detalle_Mes!$C$9,Tbl_Registro_Insumo[Fecha_Corte],"&lt;="&amp;BK$12)-SUMIFS(Tbl_Registro_Insumo[cant_dev],Tbl_Registro_Insumo[proveedor],$C$8,Tbl_Registro_Insumo[descripcion_insumo],$C30,Tbl_Registro_Insumo[id_solicitud],$C$9,Tbl_Registro_Insumo[Fecha_Corte],"&lt;="&amp;BK$12))</f>
        <v/>
      </c>
      <c r="BL30" s="2" t="str">
        <f>IF(OR($C30="",BL$12=""),"",SUMIFS(Tbl_Registro_Insumo[cant_ent],Tbl_Registro_Insumo[proveedor],$C$8,Tbl_Registro_Insumo[descripcion_insumo],$C30,Tbl_Registro_Insumo[id_solicitud],Detalle_Mes!$C$9,Tbl_Registro_Insumo[Fecha_Corte],"&lt;="&amp;BL$12)-SUMIFS(Tbl_Registro_Insumo[cant_dev],Tbl_Registro_Insumo[proveedor],$C$8,Tbl_Registro_Insumo[descripcion_insumo],$C30,Tbl_Registro_Insumo[id_solicitud],$C$9,Tbl_Registro_Insumo[Fecha_Corte],"&lt;="&amp;BL$12))</f>
        <v/>
      </c>
      <c r="BM30" s="2" t="str">
        <f>IF(OR($C30="",BM$12=""),"",SUMIFS(Tbl_Registro_Insumo[cant_ent],Tbl_Registro_Insumo[proveedor],$C$8,Tbl_Registro_Insumo[descripcion_insumo],$C30,Tbl_Registro_Insumo[id_solicitud],Detalle_Mes!$C$9,Tbl_Registro_Insumo[Fecha_Corte],"&lt;="&amp;BM$12)-SUMIFS(Tbl_Registro_Insumo[cant_dev],Tbl_Registro_Insumo[proveedor],$C$8,Tbl_Registro_Insumo[descripcion_insumo],$C30,Tbl_Registro_Insumo[id_solicitud],$C$9,Tbl_Registro_Insumo[Fecha_Corte],"&lt;="&amp;BM$12))</f>
        <v/>
      </c>
      <c r="BN30" s="2" t="str">
        <f>IF(OR($C30="",BN$12=""),"",SUMIFS(Tbl_Registro_Insumo[cant_ent],Tbl_Registro_Insumo[proveedor],$C$8,Tbl_Registro_Insumo[descripcion_insumo],$C30,Tbl_Registro_Insumo[id_solicitud],Detalle_Mes!$C$9,Tbl_Registro_Insumo[Fecha_Corte],"&lt;="&amp;BN$12)-SUMIFS(Tbl_Registro_Insumo[cant_dev],Tbl_Registro_Insumo[proveedor],$C$8,Tbl_Registro_Insumo[descripcion_insumo],$C30,Tbl_Registro_Insumo[id_solicitud],$C$9,Tbl_Registro_Insumo[Fecha_Corte],"&lt;="&amp;BN$12))</f>
        <v/>
      </c>
      <c r="BO30" s="2" t="str">
        <f>IF(OR($C30="",BO$12=""),"",SUMIFS(Tbl_Registro_Insumo[cant_ent],Tbl_Registro_Insumo[proveedor],$C$8,Tbl_Registro_Insumo[descripcion_insumo],$C30,Tbl_Registro_Insumo[id_solicitud],Detalle_Mes!$C$9,Tbl_Registro_Insumo[Fecha_Corte],"&lt;="&amp;BO$12)-SUMIFS(Tbl_Registro_Insumo[cant_dev],Tbl_Registro_Insumo[proveedor],$C$8,Tbl_Registro_Insumo[descripcion_insumo],$C30,Tbl_Registro_Insumo[id_solicitud],$C$9,Tbl_Registro_Insumo[Fecha_Corte],"&lt;="&amp;BO$12))</f>
        <v/>
      </c>
      <c r="BP30" s="2" t="str">
        <f>IF(OR($C30="",BP$12=""),"",SUMIFS(Tbl_Registro_Insumo[cant_ent],Tbl_Registro_Insumo[proveedor],$C$8,Tbl_Registro_Insumo[descripcion_insumo],$C30,Tbl_Registro_Insumo[id_solicitud],Detalle_Mes!$C$9,Tbl_Registro_Insumo[Fecha_Corte],"&lt;="&amp;BP$12)-SUMIFS(Tbl_Registro_Insumo[cant_dev],Tbl_Registro_Insumo[proveedor],$C$8,Tbl_Registro_Insumo[descripcion_insumo],$C30,Tbl_Registro_Insumo[id_solicitud],$C$9,Tbl_Registro_Insumo[Fecha_Corte],"&lt;="&amp;BP$12))</f>
        <v/>
      </c>
      <c r="BQ30" s="2" t="str">
        <f>IF(OR($C30="",BQ$12=""),"",SUMIFS(Tbl_Registro_Insumo[cant_ent],Tbl_Registro_Insumo[proveedor],$C$8,Tbl_Registro_Insumo[descripcion_insumo],$C30,Tbl_Registro_Insumo[id_solicitud],Detalle_Mes!$C$9,Tbl_Registro_Insumo[Fecha_Corte],"&lt;="&amp;BQ$12)-SUMIFS(Tbl_Registro_Insumo[cant_dev],Tbl_Registro_Insumo[proveedor],$C$8,Tbl_Registro_Insumo[descripcion_insumo],$C30,Tbl_Registro_Insumo[id_solicitud],$C$9,Tbl_Registro_Insumo[Fecha_Corte],"&lt;="&amp;BQ$12))</f>
        <v/>
      </c>
      <c r="BR30" s="2" t="str">
        <f>IF(OR($C30="",BR$12=""),"",SUMIFS(Tbl_Registro_Insumo[cant_ent],Tbl_Registro_Insumo[proveedor],$C$8,Tbl_Registro_Insumo[descripcion_insumo],$C30,Tbl_Registro_Insumo[id_solicitud],Detalle_Mes!$C$9,Tbl_Registro_Insumo[Fecha_Corte],"&lt;="&amp;BR$12)-SUMIFS(Tbl_Registro_Insumo[cant_dev],Tbl_Registro_Insumo[proveedor],$C$8,Tbl_Registro_Insumo[descripcion_insumo],$C30,Tbl_Registro_Insumo[id_solicitud],$C$9,Tbl_Registro_Insumo[Fecha_Corte],"&lt;="&amp;BR$12))</f>
        <v/>
      </c>
      <c r="BS30" s="2" t="str">
        <f>IF(OR($C30="",BS$12=""),"",SUMIFS(Tbl_Registro_Insumo[cant_ent],Tbl_Registro_Insumo[proveedor],$C$8,Tbl_Registro_Insumo[descripcion_insumo],$C30,Tbl_Registro_Insumo[id_solicitud],Detalle_Mes!$C$9,Tbl_Registro_Insumo[Fecha_Corte],"&lt;="&amp;BS$12)-SUMIFS(Tbl_Registro_Insumo[cant_dev],Tbl_Registro_Insumo[proveedor],$C$8,Tbl_Registro_Insumo[descripcion_insumo],$C30,Tbl_Registro_Insumo[id_solicitud],$C$9,Tbl_Registro_Insumo[Fecha_Corte],"&lt;="&amp;BS$12))</f>
        <v/>
      </c>
    </row>
    <row r="31" spans="2:75" s="7" customFormat="1" ht="19.2" customHeight="1" x14ac:dyDescent="0.3">
      <c r="B31" s="2"/>
      <c r="D31" s="20" t="str">
        <f>IF(C31="","",SUMIFS(Tbl_Registro_Insumo[cant_ent],Tbl_Registro_Insumo[proveedor],Detalle_Mes!$C$8,Tbl_Registro_Insumo[id_solicitud],Detalle_Mes!$C$9,Tbl_Registro_Insumo[descripcion_insumo],Detalle_Mes!C31,Tbl_Registro_Insumo[Fecha_Corte],"&lt;"&amp;Detalle_Mes!$F$8))</f>
        <v/>
      </c>
      <c r="E31" s="20" t="str">
        <f>IF(C31="","",SUMIFS(Tbl_Registro_Insumo[cant_dev],Tbl_Registro_Insumo[proveedor],Detalle_Mes!$C$8,Tbl_Registro_Insumo[id_solicitud],Detalle_Mes!$C$9,Tbl_Registro_Insumo[descripcion_insumo],Detalle_Mes!C31,Tbl_Registro_Insumo[Fecha_Corte],"&lt;"&amp;Detalle_Mes!$F$8))</f>
        <v/>
      </c>
      <c r="F31" s="20" t="str">
        <f t="shared" si="39"/>
        <v/>
      </c>
      <c r="H31" s="41" t="str">
        <f t="shared" si="38"/>
        <v/>
      </c>
      <c r="I31" s="2" t="str">
        <f>IF(OR($C31="",I$12=""),"",SUMIFS(Tbl_Registro_Insumo[cant_ent],Tbl_Registro_Insumo[proveedor],$C$8,Tbl_Registro_Insumo[descripcion_insumo],$C31,Tbl_Registro_Insumo[id_solicitud],Detalle_Mes!$C$9,Tbl_Registro_Insumo[Fecha_Corte],"&lt;"&amp;I$12)-SUMIFS(Tbl_Registro_Insumo[cant_dev],Tbl_Registro_Insumo[proveedor],$C$8,Tbl_Registro_Insumo[descripcion_insumo],$C31,Tbl_Registro_Insumo[id_solicitud],$C$9,Tbl_Registro_Insumo[Fecha_Corte],"&lt;="&amp;I$12))</f>
        <v/>
      </c>
      <c r="J31" s="2" t="str">
        <f>IF(OR($C31="",J$12=""),"",SUMIFS(Tbl_Registro_Insumo[cant_ent],Tbl_Registro_Insumo[proveedor],$C$8,Tbl_Registro_Insumo[descripcion_insumo],$C31,Tbl_Registro_Insumo[id_solicitud],Detalle_Mes!$C$9,Tbl_Registro_Insumo[Fecha_Corte],"&lt;="&amp;J$12)-SUMIFS(Tbl_Registro_Insumo[cant_dev],Tbl_Registro_Insumo[proveedor],$C$8,Tbl_Registro_Insumo[descripcion_insumo],$C31,Tbl_Registro_Insumo[id_solicitud],$C$9,Tbl_Registro_Insumo[Fecha_Corte],"&lt;="&amp;J$12))</f>
        <v/>
      </c>
      <c r="K31" s="2" t="str">
        <f>IF(OR($C31="",K$12=""),"",SUMIFS(Tbl_Registro_Insumo[cant_ent],Tbl_Registro_Insumo[proveedor],$C$8,Tbl_Registro_Insumo[descripcion_insumo],$C31,Tbl_Registro_Insumo[id_solicitud],Detalle_Mes!$C$9,Tbl_Registro_Insumo[Fecha_Corte],"&lt;="&amp;K$12)-SUMIFS(Tbl_Registro_Insumo[cant_dev],Tbl_Registro_Insumo[proveedor],$C$8,Tbl_Registro_Insumo[descripcion_insumo],$C31,Tbl_Registro_Insumo[id_solicitud],$C$9,Tbl_Registro_Insumo[Fecha_Corte],"&lt;="&amp;K$12))</f>
        <v/>
      </c>
      <c r="L31" s="2" t="str">
        <f>IF(OR($C31="",L$12=""),"",SUMIFS(Tbl_Registro_Insumo[cant_ent],Tbl_Registro_Insumo[proveedor],$C$8,Tbl_Registro_Insumo[descripcion_insumo],$C31,Tbl_Registro_Insumo[id_solicitud],Detalle_Mes!$C$9,Tbl_Registro_Insumo[Fecha_Corte],"&lt;="&amp;L$12)-SUMIFS(Tbl_Registro_Insumo[cant_dev],Tbl_Registro_Insumo[proveedor],$C$8,Tbl_Registro_Insumo[descripcion_insumo],$C31,Tbl_Registro_Insumo[id_solicitud],$C$9,Tbl_Registro_Insumo[Fecha_Corte],"&lt;="&amp;L$12))</f>
        <v/>
      </c>
      <c r="M31" s="2" t="str">
        <f>IF(OR($C31="",M$12=""),"",SUMIFS(Tbl_Registro_Insumo[cant_ent],Tbl_Registro_Insumo[proveedor],$C$8,Tbl_Registro_Insumo[descripcion_insumo],$C31,Tbl_Registro_Insumo[id_solicitud],Detalle_Mes!$C$9,Tbl_Registro_Insumo[Fecha_Corte],"&lt;="&amp;M$12)-SUMIFS(Tbl_Registro_Insumo[cant_dev],Tbl_Registro_Insumo[proveedor],$C$8,Tbl_Registro_Insumo[descripcion_insumo],$C31,Tbl_Registro_Insumo[id_solicitud],$C$9,Tbl_Registro_Insumo[Fecha_Corte],"&lt;="&amp;M$12))</f>
        <v/>
      </c>
      <c r="N31" s="2" t="str">
        <f>IF(OR($C31="",N$12=""),"",SUMIFS(Tbl_Registro_Insumo[cant_ent],Tbl_Registro_Insumo[proveedor],$C$8,Tbl_Registro_Insumo[descripcion_insumo],$C31,Tbl_Registro_Insumo[id_solicitud],Detalle_Mes!$C$9,Tbl_Registro_Insumo[Fecha_Corte],"&lt;="&amp;N$12)-SUMIFS(Tbl_Registro_Insumo[cant_dev],Tbl_Registro_Insumo[proveedor],$C$8,Tbl_Registro_Insumo[descripcion_insumo],$C31,Tbl_Registro_Insumo[id_solicitud],$C$9,Tbl_Registro_Insumo[Fecha_Corte],"&lt;="&amp;N$12))</f>
        <v/>
      </c>
      <c r="O31" s="2" t="str">
        <f>IF(OR($C31="",O$12=""),"",SUMIFS(Tbl_Registro_Insumo[cant_ent],Tbl_Registro_Insumo[proveedor],$C$8,Tbl_Registro_Insumo[descripcion_insumo],$C31,Tbl_Registro_Insumo[id_solicitud],Detalle_Mes!$C$9,Tbl_Registro_Insumo[Fecha_Corte],"&lt;="&amp;O$12)-SUMIFS(Tbl_Registro_Insumo[cant_dev],Tbl_Registro_Insumo[proveedor],$C$8,Tbl_Registro_Insumo[descripcion_insumo],$C31,Tbl_Registro_Insumo[id_solicitud],$C$9,Tbl_Registro_Insumo[Fecha_Corte],"&lt;="&amp;O$12))</f>
        <v/>
      </c>
      <c r="P31" s="2" t="str">
        <f>IF(OR($C31="",P$12=""),"",SUMIFS(Tbl_Registro_Insumo[cant_ent],Tbl_Registro_Insumo[proveedor],$C$8,Tbl_Registro_Insumo[descripcion_insumo],$C31,Tbl_Registro_Insumo[id_solicitud],Detalle_Mes!$C$9,Tbl_Registro_Insumo[Fecha_Corte],"&lt;="&amp;P$12)-SUMIFS(Tbl_Registro_Insumo[cant_dev],Tbl_Registro_Insumo[proveedor],$C$8,Tbl_Registro_Insumo[descripcion_insumo],$C31,Tbl_Registro_Insumo[id_solicitud],$C$9,Tbl_Registro_Insumo[Fecha_Corte],"&lt;="&amp;P$12))</f>
        <v/>
      </c>
      <c r="Q31" s="2" t="str">
        <f>IF(OR($C31="",Q$12=""),"",SUMIFS(Tbl_Registro_Insumo[cant_ent],Tbl_Registro_Insumo[proveedor],$C$8,Tbl_Registro_Insumo[descripcion_insumo],$C31,Tbl_Registro_Insumo[id_solicitud],Detalle_Mes!$C$9,Tbl_Registro_Insumo[Fecha_Corte],"&lt;="&amp;Q$12)-SUMIFS(Tbl_Registro_Insumo[cant_dev],Tbl_Registro_Insumo[proveedor],$C$8,Tbl_Registro_Insumo[descripcion_insumo],$C31,Tbl_Registro_Insumo[id_solicitud],$C$9,Tbl_Registro_Insumo[Fecha_Corte],"&lt;="&amp;Q$12))</f>
        <v/>
      </c>
      <c r="R31" s="2" t="str">
        <f>IF(OR($C31="",R$12=""),"",SUMIFS(Tbl_Registro_Insumo[cant_ent],Tbl_Registro_Insumo[proveedor],$C$8,Tbl_Registro_Insumo[descripcion_insumo],$C31,Tbl_Registro_Insumo[id_solicitud],Detalle_Mes!$C$9,Tbl_Registro_Insumo[Fecha_Corte],"&lt;="&amp;R$12)-SUMIFS(Tbl_Registro_Insumo[cant_dev],Tbl_Registro_Insumo[proveedor],$C$8,Tbl_Registro_Insumo[descripcion_insumo],$C31,Tbl_Registro_Insumo[id_solicitud],$C$9,Tbl_Registro_Insumo[Fecha_Corte],"&lt;="&amp;R$12))</f>
        <v/>
      </c>
      <c r="S31" s="2" t="str">
        <f>IF(OR($C31="",S$12=""),"",SUMIFS(Tbl_Registro_Insumo[cant_ent],Tbl_Registro_Insumo[proveedor],$C$8,Tbl_Registro_Insumo[descripcion_insumo],$C31,Tbl_Registro_Insumo[id_solicitud],Detalle_Mes!$C$9,Tbl_Registro_Insumo[Fecha_Corte],"&lt;="&amp;S$12)-SUMIFS(Tbl_Registro_Insumo[cant_dev],Tbl_Registro_Insumo[proveedor],$C$8,Tbl_Registro_Insumo[descripcion_insumo],$C31,Tbl_Registro_Insumo[id_solicitud],$C$9,Tbl_Registro_Insumo[Fecha_Corte],"&lt;="&amp;S$12))</f>
        <v/>
      </c>
      <c r="T31" s="2" t="str">
        <f>IF(OR($C31="",T$12=""),"",SUMIFS(Tbl_Registro_Insumo[cant_ent],Tbl_Registro_Insumo[proveedor],$C$8,Tbl_Registro_Insumo[descripcion_insumo],$C31,Tbl_Registro_Insumo[id_solicitud],Detalle_Mes!$C$9,Tbl_Registro_Insumo[Fecha_Corte],"&lt;="&amp;T$12)-SUMIFS(Tbl_Registro_Insumo[cant_dev],Tbl_Registro_Insumo[proveedor],$C$8,Tbl_Registro_Insumo[descripcion_insumo],$C31,Tbl_Registro_Insumo[id_solicitud],$C$9,Tbl_Registro_Insumo[Fecha_Corte],"&lt;="&amp;T$12))</f>
        <v/>
      </c>
      <c r="U31" s="2" t="str">
        <f>IF(OR($C31="",U$12=""),"",SUMIFS(Tbl_Registro_Insumo[cant_ent],Tbl_Registro_Insumo[proveedor],$C$8,Tbl_Registro_Insumo[descripcion_insumo],$C31,Tbl_Registro_Insumo[id_solicitud],Detalle_Mes!$C$9,Tbl_Registro_Insumo[Fecha_Corte],"&lt;="&amp;U$12)-SUMIFS(Tbl_Registro_Insumo[cant_dev],Tbl_Registro_Insumo[proveedor],$C$8,Tbl_Registro_Insumo[descripcion_insumo],$C31,Tbl_Registro_Insumo[id_solicitud],$C$9,Tbl_Registro_Insumo[Fecha_Corte],"&lt;="&amp;U$12))</f>
        <v/>
      </c>
      <c r="V31" s="2" t="str">
        <f>IF(OR($C31="",V$12=""),"",SUMIFS(Tbl_Registro_Insumo[cant_ent],Tbl_Registro_Insumo[proveedor],$C$8,Tbl_Registro_Insumo[descripcion_insumo],$C31,Tbl_Registro_Insumo[id_solicitud],Detalle_Mes!$C$9,Tbl_Registro_Insumo[Fecha_Corte],"&lt;="&amp;V$12)-SUMIFS(Tbl_Registro_Insumo[cant_dev],Tbl_Registro_Insumo[proveedor],$C$8,Tbl_Registro_Insumo[descripcion_insumo],$C31,Tbl_Registro_Insumo[id_solicitud],$C$9,Tbl_Registro_Insumo[Fecha_Corte],"&lt;="&amp;V$12))</f>
        <v/>
      </c>
      <c r="W31" s="2" t="str">
        <f>IF(OR($C31="",W$12=""),"",SUMIFS(Tbl_Registro_Insumo[cant_ent],Tbl_Registro_Insumo[proveedor],$C$8,Tbl_Registro_Insumo[descripcion_insumo],$C31,Tbl_Registro_Insumo[id_solicitud],Detalle_Mes!$C$9,Tbl_Registro_Insumo[Fecha_Corte],"&lt;="&amp;W$12)-SUMIFS(Tbl_Registro_Insumo[cant_dev],Tbl_Registro_Insumo[proveedor],$C$8,Tbl_Registro_Insumo[descripcion_insumo],$C31,Tbl_Registro_Insumo[id_solicitud],$C$9,Tbl_Registro_Insumo[Fecha_Corte],"&lt;="&amp;W$12))</f>
        <v/>
      </c>
      <c r="X31" s="2" t="str">
        <f>IF(OR($C31="",X$12=""),"",SUMIFS(Tbl_Registro_Insumo[cant_ent],Tbl_Registro_Insumo[proveedor],$C$8,Tbl_Registro_Insumo[descripcion_insumo],$C31,Tbl_Registro_Insumo[id_solicitud],Detalle_Mes!$C$9,Tbl_Registro_Insumo[Fecha_Corte],"&lt;="&amp;X$12)-SUMIFS(Tbl_Registro_Insumo[cant_dev],Tbl_Registro_Insumo[proveedor],$C$8,Tbl_Registro_Insumo[descripcion_insumo],$C31,Tbl_Registro_Insumo[id_solicitud],$C$9,Tbl_Registro_Insumo[Fecha_Corte],"&lt;="&amp;X$12))</f>
        <v/>
      </c>
      <c r="Y31" s="2" t="str">
        <f>IF(OR($C31="",Y$12=""),"",SUMIFS(Tbl_Registro_Insumo[cant_ent],Tbl_Registro_Insumo[proveedor],$C$8,Tbl_Registro_Insumo[descripcion_insumo],$C31,Tbl_Registro_Insumo[id_solicitud],Detalle_Mes!$C$9,Tbl_Registro_Insumo[Fecha_Corte],"&lt;="&amp;Y$12)-SUMIFS(Tbl_Registro_Insumo[cant_dev],Tbl_Registro_Insumo[proveedor],$C$8,Tbl_Registro_Insumo[descripcion_insumo],$C31,Tbl_Registro_Insumo[id_solicitud],$C$9,Tbl_Registro_Insumo[Fecha_Corte],"&lt;="&amp;Y$12))</f>
        <v/>
      </c>
      <c r="Z31" s="2" t="str">
        <f>IF(OR($C31="",Z$12=""),"",SUMIFS(Tbl_Registro_Insumo[cant_ent],Tbl_Registro_Insumo[proveedor],$C$8,Tbl_Registro_Insumo[descripcion_insumo],$C31,Tbl_Registro_Insumo[id_solicitud],Detalle_Mes!$C$9,Tbl_Registro_Insumo[Fecha_Corte],"&lt;="&amp;Z$12)-SUMIFS(Tbl_Registro_Insumo[cant_dev],Tbl_Registro_Insumo[proveedor],$C$8,Tbl_Registro_Insumo[descripcion_insumo],$C31,Tbl_Registro_Insumo[id_solicitud],$C$9,Tbl_Registro_Insumo[Fecha_Corte],"&lt;="&amp;Z$12))</f>
        <v/>
      </c>
      <c r="AA31" s="2" t="str">
        <f>IF(OR($C31="",AA$12=""),"",SUMIFS(Tbl_Registro_Insumo[cant_ent],Tbl_Registro_Insumo[proveedor],$C$8,Tbl_Registro_Insumo[descripcion_insumo],$C31,Tbl_Registro_Insumo[id_solicitud],Detalle_Mes!$C$9,Tbl_Registro_Insumo[Fecha_Corte],"&lt;="&amp;AA$12)-SUMIFS(Tbl_Registro_Insumo[cant_dev],Tbl_Registro_Insumo[proveedor],$C$8,Tbl_Registro_Insumo[descripcion_insumo],$C31,Tbl_Registro_Insumo[id_solicitud],$C$9,Tbl_Registro_Insumo[Fecha_Corte],"&lt;="&amp;AA$12))</f>
        <v/>
      </c>
      <c r="AB31" s="2" t="str">
        <f>IF(OR($C31="",AB$12=""),"",SUMIFS(Tbl_Registro_Insumo[cant_ent],Tbl_Registro_Insumo[proveedor],$C$8,Tbl_Registro_Insumo[descripcion_insumo],$C31,Tbl_Registro_Insumo[id_solicitud],Detalle_Mes!$C$9,Tbl_Registro_Insumo[Fecha_Corte],"&lt;="&amp;AB$12)-SUMIFS(Tbl_Registro_Insumo[cant_dev],Tbl_Registro_Insumo[proveedor],$C$8,Tbl_Registro_Insumo[descripcion_insumo],$C31,Tbl_Registro_Insumo[id_solicitud],$C$9,Tbl_Registro_Insumo[Fecha_Corte],"&lt;="&amp;AB$12))</f>
        <v/>
      </c>
      <c r="AC31" s="2" t="str">
        <f>IF(OR($C31="",AC$12=""),"",SUMIFS(Tbl_Registro_Insumo[cant_ent],Tbl_Registro_Insumo[proveedor],$C$8,Tbl_Registro_Insumo[descripcion_insumo],$C31,Tbl_Registro_Insumo[id_solicitud],Detalle_Mes!$C$9,Tbl_Registro_Insumo[Fecha_Corte],"&lt;="&amp;AC$12)-SUMIFS(Tbl_Registro_Insumo[cant_dev],Tbl_Registro_Insumo[proveedor],$C$8,Tbl_Registro_Insumo[descripcion_insumo],$C31,Tbl_Registro_Insumo[id_solicitud],$C$9,Tbl_Registro_Insumo[Fecha_Corte],"&lt;="&amp;AC$12))</f>
        <v/>
      </c>
      <c r="AD31" s="2" t="str">
        <f>IF(OR($C31="",AD$12=""),"",SUMIFS(Tbl_Registro_Insumo[cant_ent],Tbl_Registro_Insumo[proveedor],$C$8,Tbl_Registro_Insumo[descripcion_insumo],$C31,Tbl_Registro_Insumo[id_solicitud],Detalle_Mes!$C$9,Tbl_Registro_Insumo[Fecha_Corte],"&lt;="&amp;AD$12)-SUMIFS(Tbl_Registro_Insumo[cant_dev],Tbl_Registro_Insumo[proveedor],$C$8,Tbl_Registro_Insumo[descripcion_insumo],$C31,Tbl_Registro_Insumo[id_solicitud],$C$9,Tbl_Registro_Insumo[Fecha_Corte],"&lt;="&amp;AD$12))</f>
        <v/>
      </c>
      <c r="AE31" s="2" t="str">
        <f>IF(OR($C31="",AE$12=""),"",SUMIFS(Tbl_Registro_Insumo[cant_ent],Tbl_Registro_Insumo[proveedor],$C$8,Tbl_Registro_Insumo[descripcion_insumo],$C31,Tbl_Registro_Insumo[id_solicitud],Detalle_Mes!$C$9,Tbl_Registro_Insumo[Fecha_Corte],"&lt;="&amp;AE$12)-SUMIFS(Tbl_Registro_Insumo[cant_dev],Tbl_Registro_Insumo[proveedor],$C$8,Tbl_Registro_Insumo[descripcion_insumo],$C31,Tbl_Registro_Insumo[id_solicitud],$C$9,Tbl_Registro_Insumo[Fecha_Corte],"&lt;="&amp;AE$12))</f>
        <v/>
      </c>
      <c r="AF31" s="2" t="str">
        <f>IF(OR($C31="",AF$12=""),"",SUMIFS(Tbl_Registro_Insumo[cant_ent],Tbl_Registro_Insumo[proveedor],$C$8,Tbl_Registro_Insumo[descripcion_insumo],$C31,Tbl_Registro_Insumo[id_solicitud],Detalle_Mes!$C$9,Tbl_Registro_Insumo[Fecha_Corte],"&lt;="&amp;AF$12)-SUMIFS(Tbl_Registro_Insumo[cant_dev],Tbl_Registro_Insumo[proveedor],$C$8,Tbl_Registro_Insumo[descripcion_insumo],$C31,Tbl_Registro_Insumo[id_solicitud],$C$9,Tbl_Registro_Insumo[Fecha_Corte],"&lt;="&amp;AF$12))</f>
        <v/>
      </c>
      <c r="AG31" s="2" t="str">
        <f>IF(OR($C31="",AG$12=""),"",SUMIFS(Tbl_Registro_Insumo[cant_ent],Tbl_Registro_Insumo[proveedor],$C$8,Tbl_Registro_Insumo[descripcion_insumo],$C31,Tbl_Registro_Insumo[id_solicitud],Detalle_Mes!$C$9,Tbl_Registro_Insumo[Fecha_Corte],"&lt;="&amp;AG$12)-SUMIFS(Tbl_Registro_Insumo[cant_dev],Tbl_Registro_Insumo[proveedor],$C$8,Tbl_Registro_Insumo[descripcion_insumo],$C31,Tbl_Registro_Insumo[id_solicitud],$C$9,Tbl_Registro_Insumo[Fecha_Corte],"&lt;="&amp;AG$12))</f>
        <v/>
      </c>
      <c r="AH31" s="2" t="str">
        <f>IF(OR($C31="",AH$12=""),"",SUMIFS(Tbl_Registro_Insumo[cant_ent],Tbl_Registro_Insumo[proveedor],$C$8,Tbl_Registro_Insumo[descripcion_insumo],$C31,Tbl_Registro_Insumo[id_solicitud],Detalle_Mes!$C$9,Tbl_Registro_Insumo[Fecha_Corte],"&lt;="&amp;AH$12)-SUMIFS(Tbl_Registro_Insumo[cant_dev],Tbl_Registro_Insumo[proveedor],$C$8,Tbl_Registro_Insumo[descripcion_insumo],$C31,Tbl_Registro_Insumo[id_solicitud],$C$9,Tbl_Registro_Insumo[Fecha_Corte],"&lt;="&amp;AH$12))</f>
        <v/>
      </c>
      <c r="AI31" s="2" t="str">
        <f>IF(OR($C31="",AI$12=""),"",SUMIFS(Tbl_Registro_Insumo[cant_ent],Tbl_Registro_Insumo[proveedor],$C$8,Tbl_Registro_Insumo[descripcion_insumo],$C31,Tbl_Registro_Insumo[id_solicitud],Detalle_Mes!$C$9,Tbl_Registro_Insumo[Fecha_Corte],"&lt;="&amp;AI$12)-SUMIFS(Tbl_Registro_Insumo[cant_dev],Tbl_Registro_Insumo[proveedor],$C$8,Tbl_Registro_Insumo[descripcion_insumo],$C31,Tbl_Registro_Insumo[id_solicitud],$C$9,Tbl_Registro_Insumo[Fecha_Corte],"&lt;="&amp;AI$12))</f>
        <v/>
      </c>
      <c r="AJ31" s="2" t="str">
        <f>IF(OR($C31="",AJ$12=""),"",SUMIFS(Tbl_Registro_Insumo[cant_ent],Tbl_Registro_Insumo[proveedor],$C$8,Tbl_Registro_Insumo[descripcion_insumo],$C31,Tbl_Registro_Insumo[id_solicitud],Detalle_Mes!$C$9,Tbl_Registro_Insumo[Fecha_Corte],"&lt;="&amp;AJ$12)-SUMIFS(Tbl_Registro_Insumo[cant_dev],Tbl_Registro_Insumo[proveedor],$C$8,Tbl_Registro_Insumo[descripcion_insumo],$C31,Tbl_Registro_Insumo[id_solicitud],$C$9,Tbl_Registro_Insumo[Fecha_Corte],"&lt;="&amp;AJ$12))</f>
        <v/>
      </c>
      <c r="AK31" s="2" t="str">
        <f>IF(OR($C31="",AK$12=""),"",SUMIFS(Tbl_Registro_Insumo[cant_ent],Tbl_Registro_Insumo[proveedor],$C$8,Tbl_Registro_Insumo[descripcion_insumo],$C31,Tbl_Registro_Insumo[id_solicitud],Detalle_Mes!$C$9,Tbl_Registro_Insumo[Fecha_Corte],"&lt;="&amp;AK$12)-SUMIFS(Tbl_Registro_Insumo[cant_dev],Tbl_Registro_Insumo[proveedor],$C$8,Tbl_Registro_Insumo[descripcion_insumo],$C31,Tbl_Registro_Insumo[id_solicitud],$C$9,Tbl_Registro_Insumo[Fecha_Corte],"&lt;="&amp;AK$12))</f>
        <v/>
      </c>
      <c r="AL31" s="2" t="str">
        <f>IF(OR($C31="",AL$12=""),"",SUMIFS(Tbl_Registro_Insumo[cant_ent],Tbl_Registro_Insumo[proveedor],$C$8,Tbl_Registro_Insumo[descripcion_insumo],$C31,Tbl_Registro_Insumo[id_solicitud],Detalle_Mes!$C$9,Tbl_Registro_Insumo[Fecha_Corte],"&lt;="&amp;AL$12)-SUMIFS(Tbl_Registro_Insumo[cant_dev],Tbl_Registro_Insumo[proveedor],$C$8,Tbl_Registro_Insumo[descripcion_insumo],$C31,Tbl_Registro_Insumo[id_solicitud],$C$9,Tbl_Registro_Insumo[Fecha_Corte],"&lt;="&amp;AL$12))</f>
        <v/>
      </c>
      <c r="AM31" s="2" t="str">
        <f>IF(OR($C31="",AM$12=""),"",SUMIFS(Tbl_Registro_Insumo[cant_ent],Tbl_Registro_Insumo[proveedor],$C$8,Tbl_Registro_Insumo[descripcion_insumo],$C31,Tbl_Registro_Insumo[id_solicitud],Detalle_Mes!$C$9,Tbl_Registro_Insumo[Fecha_Corte],"&lt;="&amp;AM$12)-SUMIFS(Tbl_Registro_Insumo[cant_dev],Tbl_Registro_Insumo[proveedor],$C$8,Tbl_Registro_Insumo[descripcion_insumo],$C31,Tbl_Registro_Insumo[id_solicitud],$C$9,Tbl_Registro_Insumo[Fecha_Corte],"&lt;="&amp;AM$12))</f>
        <v/>
      </c>
      <c r="AN31" s="2" t="str">
        <f>IF(OR($C31="",AN$12=""),"",SUMIFS(Tbl_Registro_Insumo[cant_ent],Tbl_Registro_Insumo[proveedor],$C$8,Tbl_Registro_Insumo[descripcion_insumo],$C31,Tbl_Registro_Insumo[id_solicitud],Detalle_Mes!$C$9,Tbl_Registro_Insumo[Fecha_Corte],"&lt;="&amp;AN$12)-SUMIFS(Tbl_Registro_Insumo[cant_dev],Tbl_Registro_Insumo[proveedor],$C$8,Tbl_Registro_Insumo[descripcion_insumo],$C31,Tbl_Registro_Insumo[id_solicitud],$C$9,Tbl_Registro_Insumo[Fecha_Corte],"&lt;="&amp;AN$12))</f>
        <v/>
      </c>
      <c r="AO31" s="2" t="str">
        <f>IF(OR($C31="",AO$12=""),"",SUMIFS(Tbl_Registro_Insumo[cant_ent],Tbl_Registro_Insumo[proveedor],$C$8,Tbl_Registro_Insumo[descripcion_insumo],$C31,Tbl_Registro_Insumo[id_solicitud],Detalle_Mes!$C$9,Tbl_Registro_Insumo[Fecha_Corte],"&lt;="&amp;AO$12)-SUMIFS(Tbl_Registro_Insumo[cant_dev],Tbl_Registro_Insumo[proveedor],$C$8,Tbl_Registro_Insumo[descripcion_insumo],$C31,Tbl_Registro_Insumo[id_solicitud],$C$9,Tbl_Registro_Insumo[Fecha_Corte],"&lt;="&amp;AO$12))</f>
        <v/>
      </c>
      <c r="AP31" s="2" t="str">
        <f>IF(OR($C31="",AP$12=""),"",SUMIFS(Tbl_Registro_Insumo[cant_ent],Tbl_Registro_Insumo[proveedor],$C$8,Tbl_Registro_Insumo[descripcion_insumo],$C31,Tbl_Registro_Insumo[id_solicitud],Detalle_Mes!$C$9,Tbl_Registro_Insumo[Fecha_Corte],"&lt;="&amp;AP$12)-SUMIFS(Tbl_Registro_Insumo[cant_dev],Tbl_Registro_Insumo[proveedor],$C$8,Tbl_Registro_Insumo[descripcion_insumo],$C31,Tbl_Registro_Insumo[id_solicitud],$C$9,Tbl_Registro_Insumo[Fecha_Corte],"&lt;="&amp;AP$12))</f>
        <v/>
      </c>
      <c r="AQ31" s="2" t="str">
        <f>IF(OR($C31="",AQ$12=""),"",SUMIFS(Tbl_Registro_Insumo[cant_ent],Tbl_Registro_Insumo[proveedor],$C$8,Tbl_Registro_Insumo[descripcion_insumo],$C31,Tbl_Registro_Insumo[id_solicitud],Detalle_Mes!$C$9,Tbl_Registro_Insumo[Fecha_Corte],"&lt;="&amp;AQ$12)-SUMIFS(Tbl_Registro_Insumo[cant_dev],Tbl_Registro_Insumo[proveedor],$C$8,Tbl_Registro_Insumo[descripcion_insumo],$C31,Tbl_Registro_Insumo[id_solicitud],$C$9,Tbl_Registro_Insumo[Fecha_Corte],"&lt;="&amp;AQ$12))</f>
        <v/>
      </c>
      <c r="AR31" s="2" t="str">
        <f>IF(OR($C31="",AR$12=""),"",SUMIFS(Tbl_Registro_Insumo[cant_ent],Tbl_Registro_Insumo[proveedor],$C$8,Tbl_Registro_Insumo[descripcion_insumo],$C31,Tbl_Registro_Insumo[id_solicitud],Detalle_Mes!$C$9,Tbl_Registro_Insumo[Fecha_Corte],"&lt;="&amp;AR$12)-SUMIFS(Tbl_Registro_Insumo[cant_dev],Tbl_Registro_Insumo[proveedor],$C$8,Tbl_Registro_Insumo[descripcion_insumo],$C31,Tbl_Registro_Insumo[id_solicitud],$C$9,Tbl_Registro_Insumo[Fecha_Corte],"&lt;="&amp;AR$12))</f>
        <v/>
      </c>
      <c r="AS31" s="2" t="str">
        <f>IF(OR($C31="",AS$12=""),"",SUMIFS(Tbl_Registro_Insumo[cant_ent],Tbl_Registro_Insumo[proveedor],$C$8,Tbl_Registro_Insumo[descripcion_insumo],$C31,Tbl_Registro_Insumo[id_solicitud],Detalle_Mes!$C$9,Tbl_Registro_Insumo[Fecha_Corte],"&lt;="&amp;AS$12)-SUMIFS(Tbl_Registro_Insumo[cant_dev],Tbl_Registro_Insumo[proveedor],$C$8,Tbl_Registro_Insumo[descripcion_insumo],$C31,Tbl_Registro_Insumo[id_solicitud],$C$9,Tbl_Registro_Insumo[Fecha_Corte],"&lt;="&amp;AS$12))</f>
        <v/>
      </c>
      <c r="AT31" s="2" t="str">
        <f>IF(OR($C31="",AT$12=""),"",SUMIFS(Tbl_Registro_Insumo[cant_ent],Tbl_Registro_Insumo[proveedor],$C$8,Tbl_Registro_Insumo[descripcion_insumo],$C31,Tbl_Registro_Insumo[id_solicitud],Detalle_Mes!$C$9,Tbl_Registro_Insumo[Fecha_Corte],"&lt;="&amp;AT$12)-SUMIFS(Tbl_Registro_Insumo[cant_dev],Tbl_Registro_Insumo[proveedor],$C$8,Tbl_Registro_Insumo[descripcion_insumo],$C31,Tbl_Registro_Insumo[id_solicitud],$C$9,Tbl_Registro_Insumo[Fecha_Corte],"&lt;="&amp;AT$12))</f>
        <v/>
      </c>
      <c r="AU31" s="2" t="str">
        <f>IF(OR($C31="",AU$12=""),"",SUMIFS(Tbl_Registro_Insumo[cant_ent],Tbl_Registro_Insumo[proveedor],$C$8,Tbl_Registro_Insumo[descripcion_insumo],$C31,Tbl_Registro_Insumo[id_solicitud],Detalle_Mes!$C$9,Tbl_Registro_Insumo[Fecha_Corte],"&lt;="&amp;AU$12)-SUMIFS(Tbl_Registro_Insumo[cant_dev],Tbl_Registro_Insumo[proveedor],$C$8,Tbl_Registro_Insumo[descripcion_insumo],$C31,Tbl_Registro_Insumo[id_solicitud],$C$9,Tbl_Registro_Insumo[Fecha_Corte],"&lt;="&amp;AU$12))</f>
        <v/>
      </c>
      <c r="AV31" s="2" t="str">
        <f>IF(OR($C31="",AV$12=""),"",SUMIFS(Tbl_Registro_Insumo[cant_ent],Tbl_Registro_Insumo[proveedor],$C$8,Tbl_Registro_Insumo[descripcion_insumo],$C31,Tbl_Registro_Insumo[id_solicitud],Detalle_Mes!$C$9,Tbl_Registro_Insumo[Fecha_Corte],"&lt;="&amp;AV$12)-SUMIFS(Tbl_Registro_Insumo[cant_dev],Tbl_Registro_Insumo[proveedor],$C$8,Tbl_Registro_Insumo[descripcion_insumo],$C31,Tbl_Registro_Insumo[id_solicitud],$C$9,Tbl_Registro_Insumo[Fecha_Corte],"&lt;="&amp;AV$12))</f>
        <v/>
      </c>
      <c r="AW31" s="2" t="str">
        <f>IF(OR($C31="",AW$12=""),"",SUMIFS(Tbl_Registro_Insumo[cant_ent],Tbl_Registro_Insumo[proveedor],$C$8,Tbl_Registro_Insumo[descripcion_insumo],$C31,Tbl_Registro_Insumo[id_solicitud],Detalle_Mes!$C$9,Tbl_Registro_Insumo[Fecha_Corte],"&lt;="&amp;AW$12)-SUMIFS(Tbl_Registro_Insumo[cant_dev],Tbl_Registro_Insumo[proveedor],$C$8,Tbl_Registro_Insumo[descripcion_insumo],$C31,Tbl_Registro_Insumo[id_solicitud],$C$9,Tbl_Registro_Insumo[Fecha_Corte],"&lt;="&amp;AW$12))</f>
        <v/>
      </c>
      <c r="AX31" s="2" t="str">
        <f>IF(OR($C31="",AX$12=""),"",SUMIFS(Tbl_Registro_Insumo[cant_ent],Tbl_Registro_Insumo[proveedor],$C$8,Tbl_Registro_Insumo[descripcion_insumo],$C31,Tbl_Registro_Insumo[id_solicitud],Detalle_Mes!$C$9,Tbl_Registro_Insumo[Fecha_Corte],"&lt;="&amp;AX$12)-SUMIFS(Tbl_Registro_Insumo[cant_dev],Tbl_Registro_Insumo[proveedor],$C$8,Tbl_Registro_Insumo[descripcion_insumo],$C31,Tbl_Registro_Insumo[id_solicitud],$C$9,Tbl_Registro_Insumo[Fecha_Corte],"&lt;="&amp;AX$12))</f>
        <v/>
      </c>
      <c r="AY31" s="2" t="str">
        <f>IF(OR($C31="",AY$12=""),"",SUMIFS(Tbl_Registro_Insumo[cant_ent],Tbl_Registro_Insumo[proveedor],$C$8,Tbl_Registro_Insumo[descripcion_insumo],$C31,Tbl_Registro_Insumo[id_solicitud],Detalle_Mes!$C$9,Tbl_Registro_Insumo[Fecha_Corte],"&lt;="&amp;AY$12)-SUMIFS(Tbl_Registro_Insumo[cant_dev],Tbl_Registro_Insumo[proveedor],$C$8,Tbl_Registro_Insumo[descripcion_insumo],$C31,Tbl_Registro_Insumo[id_solicitud],$C$9,Tbl_Registro_Insumo[Fecha_Corte],"&lt;="&amp;AY$12))</f>
        <v/>
      </c>
      <c r="AZ31" s="2" t="str">
        <f>IF(OR($C31="",AZ$12=""),"",SUMIFS(Tbl_Registro_Insumo[cant_ent],Tbl_Registro_Insumo[proveedor],$C$8,Tbl_Registro_Insumo[descripcion_insumo],$C31,Tbl_Registro_Insumo[id_solicitud],Detalle_Mes!$C$9,Tbl_Registro_Insumo[Fecha_Corte],"&lt;="&amp;AZ$12)-SUMIFS(Tbl_Registro_Insumo[cant_dev],Tbl_Registro_Insumo[proveedor],$C$8,Tbl_Registro_Insumo[descripcion_insumo],$C31,Tbl_Registro_Insumo[id_solicitud],$C$9,Tbl_Registro_Insumo[Fecha_Corte],"&lt;="&amp;AZ$12))</f>
        <v/>
      </c>
      <c r="BA31" s="2" t="str">
        <f>IF(OR($C31="",BA$12=""),"",SUMIFS(Tbl_Registro_Insumo[cant_ent],Tbl_Registro_Insumo[proveedor],$C$8,Tbl_Registro_Insumo[descripcion_insumo],$C31,Tbl_Registro_Insumo[id_solicitud],Detalle_Mes!$C$9,Tbl_Registro_Insumo[Fecha_Corte],"&lt;="&amp;BA$12)-SUMIFS(Tbl_Registro_Insumo[cant_dev],Tbl_Registro_Insumo[proveedor],$C$8,Tbl_Registro_Insumo[descripcion_insumo],$C31,Tbl_Registro_Insumo[id_solicitud],$C$9,Tbl_Registro_Insumo[Fecha_Corte],"&lt;="&amp;BA$12))</f>
        <v/>
      </c>
      <c r="BB31" s="2" t="str">
        <f>IF(OR($C31="",BB$12=""),"",SUMIFS(Tbl_Registro_Insumo[cant_ent],Tbl_Registro_Insumo[proveedor],$C$8,Tbl_Registro_Insumo[descripcion_insumo],$C31,Tbl_Registro_Insumo[id_solicitud],Detalle_Mes!$C$9,Tbl_Registro_Insumo[Fecha_Corte],"&lt;="&amp;BB$12)-SUMIFS(Tbl_Registro_Insumo[cant_dev],Tbl_Registro_Insumo[proveedor],$C$8,Tbl_Registro_Insumo[descripcion_insumo],$C31,Tbl_Registro_Insumo[id_solicitud],$C$9,Tbl_Registro_Insumo[Fecha_Corte],"&lt;="&amp;BB$12))</f>
        <v/>
      </c>
      <c r="BC31" s="2" t="str">
        <f>IF(OR($C31="",BC$12=""),"",SUMIFS(Tbl_Registro_Insumo[cant_ent],Tbl_Registro_Insumo[proveedor],$C$8,Tbl_Registro_Insumo[descripcion_insumo],$C31,Tbl_Registro_Insumo[id_solicitud],Detalle_Mes!$C$9,Tbl_Registro_Insumo[Fecha_Corte],"&lt;="&amp;BC$12)-SUMIFS(Tbl_Registro_Insumo[cant_dev],Tbl_Registro_Insumo[proveedor],$C$8,Tbl_Registro_Insumo[descripcion_insumo],$C31,Tbl_Registro_Insumo[id_solicitud],$C$9,Tbl_Registro_Insumo[Fecha_Corte],"&lt;="&amp;BC$12))</f>
        <v/>
      </c>
      <c r="BD31" s="2" t="str">
        <f>IF(OR($C31="",BD$12=""),"",SUMIFS(Tbl_Registro_Insumo[cant_ent],Tbl_Registro_Insumo[proveedor],$C$8,Tbl_Registro_Insumo[descripcion_insumo],$C31,Tbl_Registro_Insumo[id_solicitud],Detalle_Mes!$C$9,Tbl_Registro_Insumo[Fecha_Corte],"&lt;="&amp;BD$12)-SUMIFS(Tbl_Registro_Insumo[cant_dev],Tbl_Registro_Insumo[proveedor],$C$8,Tbl_Registro_Insumo[descripcion_insumo],$C31,Tbl_Registro_Insumo[id_solicitud],$C$9,Tbl_Registro_Insumo[Fecha_Corte],"&lt;="&amp;BD$12))</f>
        <v/>
      </c>
      <c r="BE31" s="2" t="str">
        <f>IF(OR($C31="",BE$12=""),"",SUMIFS(Tbl_Registro_Insumo[cant_ent],Tbl_Registro_Insumo[proveedor],$C$8,Tbl_Registro_Insumo[descripcion_insumo],$C31,Tbl_Registro_Insumo[id_solicitud],Detalle_Mes!$C$9,Tbl_Registro_Insumo[Fecha_Corte],"&lt;="&amp;BE$12)-SUMIFS(Tbl_Registro_Insumo[cant_dev],Tbl_Registro_Insumo[proveedor],$C$8,Tbl_Registro_Insumo[descripcion_insumo],$C31,Tbl_Registro_Insumo[id_solicitud],$C$9,Tbl_Registro_Insumo[Fecha_Corte],"&lt;="&amp;BE$12))</f>
        <v/>
      </c>
      <c r="BF31" s="2" t="str">
        <f>IF(OR($C31="",BF$12=""),"",SUMIFS(Tbl_Registro_Insumo[cant_ent],Tbl_Registro_Insumo[proveedor],$C$8,Tbl_Registro_Insumo[descripcion_insumo],$C31,Tbl_Registro_Insumo[id_solicitud],Detalle_Mes!$C$9,Tbl_Registro_Insumo[Fecha_Corte],"&lt;="&amp;BF$12)-SUMIFS(Tbl_Registro_Insumo[cant_dev],Tbl_Registro_Insumo[proveedor],$C$8,Tbl_Registro_Insumo[descripcion_insumo],$C31,Tbl_Registro_Insumo[id_solicitud],$C$9,Tbl_Registro_Insumo[Fecha_Corte],"&lt;="&amp;BF$12))</f>
        <v/>
      </c>
      <c r="BG31" s="2" t="str">
        <f>IF(OR($C31="",BG$12=""),"",SUMIFS(Tbl_Registro_Insumo[cant_ent],Tbl_Registro_Insumo[proveedor],$C$8,Tbl_Registro_Insumo[descripcion_insumo],$C31,Tbl_Registro_Insumo[id_solicitud],Detalle_Mes!$C$9,Tbl_Registro_Insumo[Fecha_Corte],"&lt;="&amp;BG$12)-SUMIFS(Tbl_Registro_Insumo[cant_dev],Tbl_Registro_Insumo[proveedor],$C$8,Tbl_Registro_Insumo[descripcion_insumo],$C31,Tbl_Registro_Insumo[id_solicitud],$C$9,Tbl_Registro_Insumo[Fecha_Corte],"&lt;="&amp;BG$12))</f>
        <v/>
      </c>
      <c r="BH31" s="2" t="str">
        <f>IF(OR($C31="",BH$12=""),"",SUMIFS(Tbl_Registro_Insumo[cant_ent],Tbl_Registro_Insumo[proveedor],$C$8,Tbl_Registro_Insumo[descripcion_insumo],$C31,Tbl_Registro_Insumo[id_solicitud],Detalle_Mes!$C$9,Tbl_Registro_Insumo[Fecha_Corte],"&lt;="&amp;BH$12)-SUMIFS(Tbl_Registro_Insumo[cant_dev],Tbl_Registro_Insumo[proveedor],$C$8,Tbl_Registro_Insumo[descripcion_insumo],$C31,Tbl_Registro_Insumo[id_solicitud],$C$9,Tbl_Registro_Insumo[Fecha_Corte],"&lt;="&amp;BH$12))</f>
        <v/>
      </c>
      <c r="BI31" s="2" t="str">
        <f>IF(OR($C31="",BI$12=""),"",SUMIFS(Tbl_Registro_Insumo[cant_ent],Tbl_Registro_Insumo[proveedor],$C$8,Tbl_Registro_Insumo[descripcion_insumo],$C31,Tbl_Registro_Insumo[id_solicitud],Detalle_Mes!$C$9,Tbl_Registro_Insumo[Fecha_Corte],"&lt;="&amp;BI$12)-SUMIFS(Tbl_Registro_Insumo[cant_dev],Tbl_Registro_Insumo[proveedor],$C$8,Tbl_Registro_Insumo[descripcion_insumo],$C31,Tbl_Registro_Insumo[id_solicitud],$C$9,Tbl_Registro_Insumo[Fecha_Corte],"&lt;="&amp;BI$12))</f>
        <v/>
      </c>
      <c r="BJ31" s="2" t="str">
        <f>IF(OR($C31="",BJ$12=""),"",SUMIFS(Tbl_Registro_Insumo[cant_ent],Tbl_Registro_Insumo[proveedor],$C$8,Tbl_Registro_Insumo[descripcion_insumo],$C31,Tbl_Registro_Insumo[id_solicitud],Detalle_Mes!$C$9,Tbl_Registro_Insumo[Fecha_Corte],"&lt;="&amp;BJ$12)-SUMIFS(Tbl_Registro_Insumo[cant_dev],Tbl_Registro_Insumo[proveedor],$C$8,Tbl_Registro_Insumo[descripcion_insumo],$C31,Tbl_Registro_Insumo[id_solicitud],$C$9,Tbl_Registro_Insumo[Fecha_Corte],"&lt;="&amp;BJ$12))</f>
        <v/>
      </c>
      <c r="BK31" s="2" t="str">
        <f>IF(OR($C31="",BK$12=""),"",SUMIFS(Tbl_Registro_Insumo[cant_ent],Tbl_Registro_Insumo[proveedor],$C$8,Tbl_Registro_Insumo[descripcion_insumo],$C31,Tbl_Registro_Insumo[id_solicitud],Detalle_Mes!$C$9,Tbl_Registro_Insumo[Fecha_Corte],"&lt;="&amp;BK$12)-SUMIFS(Tbl_Registro_Insumo[cant_dev],Tbl_Registro_Insumo[proveedor],$C$8,Tbl_Registro_Insumo[descripcion_insumo],$C31,Tbl_Registro_Insumo[id_solicitud],$C$9,Tbl_Registro_Insumo[Fecha_Corte],"&lt;="&amp;BK$12))</f>
        <v/>
      </c>
      <c r="BL31" s="2" t="str">
        <f>IF(OR($C31="",BL$12=""),"",SUMIFS(Tbl_Registro_Insumo[cant_ent],Tbl_Registro_Insumo[proveedor],$C$8,Tbl_Registro_Insumo[descripcion_insumo],$C31,Tbl_Registro_Insumo[id_solicitud],Detalle_Mes!$C$9,Tbl_Registro_Insumo[Fecha_Corte],"&lt;="&amp;BL$12)-SUMIFS(Tbl_Registro_Insumo[cant_dev],Tbl_Registro_Insumo[proveedor],$C$8,Tbl_Registro_Insumo[descripcion_insumo],$C31,Tbl_Registro_Insumo[id_solicitud],$C$9,Tbl_Registro_Insumo[Fecha_Corte],"&lt;="&amp;BL$12))</f>
        <v/>
      </c>
      <c r="BM31" s="2" t="str">
        <f>IF(OR($C31="",BM$12=""),"",SUMIFS(Tbl_Registro_Insumo[cant_ent],Tbl_Registro_Insumo[proveedor],$C$8,Tbl_Registro_Insumo[descripcion_insumo],$C31,Tbl_Registro_Insumo[id_solicitud],Detalle_Mes!$C$9,Tbl_Registro_Insumo[Fecha_Corte],"&lt;="&amp;BM$12)-SUMIFS(Tbl_Registro_Insumo[cant_dev],Tbl_Registro_Insumo[proveedor],$C$8,Tbl_Registro_Insumo[descripcion_insumo],$C31,Tbl_Registro_Insumo[id_solicitud],$C$9,Tbl_Registro_Insumo[Fecha_Corte],"&lt;="&amp;BM$12))</f>
        <v/>
      </c>
      <c r="BN31" s="2" t="str">
        <f>IF(OR($C31="",BN$12=""),"",SUMIFS(Tbl_Registro_Insumo[cant_ent],Tbl_Registro_Insumo[proveedor],$C$8,Tbl_Registro_Insumo[descripcion_insumo],$C31,Tbl_Registro_Insumo[id_solicitud],Detalle_Mes!$C$9,Tbl_Registro_Insumo[Fecha_Corte],"&lt;="&amp;BN$12)-SUMIFS(Tbl_Registro_Insumo[cant_dev],Tbl_Registro_Insumo[proveedor],$C$8,Tbl_Registro_Insumo[descripcion_insumo],$C31,Tbl_Registro_Insumo[id_solicitud],$C$9,Tbl_Registro_Insumo[Fecha_Corte],"&lt;="&amp;BN$12))</f>
        <v/>
      </c>
      <c r="BO31" s="2" t="str">
        <f>IF(OR($C31="",BO$12=""),"",SUMIFS(Tbl_Registro_Insumo[cant_ent],Tbl_Registro_Insumo[proveedor],$C$8,Tbl_Registro_Insumo[descripcion_insumo],$C31,Tbl_Registro_Insumo[id_solicitud],Detalle_Mes!$C$9,Tbl_Registro_Insumo[Fecha_Corte],"&lt;="&amp;BO$12)-SUMIFS(Tbl_Registro_Insumo[cant_dev],Tbl_Registro_Insumo[proveedor],$C$8,Tbl_Registro_Insumo[descripcion_insumo],$C31,Tbl_Registro_Insumo[id_solicitud],$C$9,Tbl_Registro_Insumo[Fecha_Corte],"&lt;="&amp;BO$12))</f>
        <v/>
      </c>
      <c r="BP31" s="2" t="str">
        <f>IF(OR($C31="",BP$12=""),"",SUMIFS(Tbl_Registro_Insumo[cant_ent],Tbl_Registro_Insumo[proveedor],$C$8,Tbl_Registro_Insumo[descripcion_insumo],$C31,Tbl_Registro_Insumo[id_solicitud],Detalle_Mes!$C$9,Tbl_Registro_Insumo[Fecha_Corte],"&lt;="&amp;BP$12)-SUMIFS(Tbl_Registro_Insumo[cant_dev],Tbl_Registro_Insumo[proveedor],$C$8,Tbl_Registro_Insumo[descripcion_insumo],$C31,Tbl_Registro_Insumo[id_solicitud],$C$9,Tbl_Registro_Insumo[Fecha_Corte],"&lt;="&amp;BP$12))</f>
        <v/>
      </c>
      <c r="BQ31" s="2" t="str">
        <f>IF(OR($C31="",BQ$12=""),"",SUMIFS(Tbl_Registro_Insumo[cant_ent],Tbl_Registro_Insumo[proveedor],$C$8,Tbl_Registro_Insumo[descripcion_insumo],$C31,Tbl_Registro_Insumo[id_solicitud],Detalle_Mes!$C$9,Tbl_Registro_Insumo[Fecha_Corte],"&lt;="&amp;BQ$12)-SUMIFS(Tbl_Registro_Insumo[cant_dev],Tbl_Registro_Insumo[proveedor],$C$8,Tbl_Registro_Insumo[descripcion_insumo],$C31,Tbl_Registro_Insumo[id_solicitud],$C$9,Tbl_Registro_Insumo[Fecha_Corte],"&lt;="&amp;BQ$12))</f>
        <v/>
      </c>
      <c r="BR31" s="2" t="str">
        <f>IF(OR($C31="",BR$12=""),"",SUMIFS(Tbl_Registro_Insumo[cant_ent],Tbl_Registro_Insumo[proveedor],$C$8,Tbl_Registro_Insumo[descripcion_insumo],$C31,Tbl_Registro_Insumo[id_solicitud],Detalle_Mes!$C$9,Tbl_Registro_Insumo[Fecha_Corte],"&lt;="&amp;BR$12)-SUMIFS(Tbl_Registro_Insumo[cant_dev],Tbl_Registro_Insumo[proveedor],$C$8,Tbl_Registro_Insumo[descripcion_insumo],$C31,Tbl_Registro_Insumo[id_solicitud],$C$9,Tbl_Registro_Insumo[Fecha_Corte],"&lt;="&amp;BR$12))</f>
        <v/>
      </c>
      <c r="BS31" s="2" t="str">
        <f>IF(OR($C31="",BS$12=""),"",SUMIFS(Tbl_Registro_Insumo[cant_ent],Tbl_Registro_Insumo[proveedor],$C$8,Tbl_Registro_Insumo[descripcion_insumo],$C31,Tbl_Registro_Insumo[id_solicitud],Detalle_Mes!$C$9,Tbl_Registro_Insumo[Fecha_Corte],"&lt;="&amp;BS$12)-SUMIFS(Tbl_Registro_Insumo[cant_dev],Tbl_Registro_Insumo[proveedor],$C$8,Tbl_Registro_Insumo[descripcion_insumo],$C31,Tbl_Registro_Insumo[id_solicitud],$C$9,Tbl_Registro_Insumo[Fecha_Corte],"&lt;="&amp;BS$12))</f>
        <v/>
      </c>
    </row>
    <row r="32" spans="2:75" s="7" customFormat="1" ht="19.2" customHeight="1" x14ac:dyDescent="0.3">
      <c r="B32" s="2"/>
      <c r="D32" s="20" t="str">
        <f>IF(C32="","",SUMIFS(Tbl_Registro_Insumo[cant_ent],Tbl_Registro_Insumo[proveedor],Detalle_Mes!$C$8,Tbl_Registro_Insumo[id_solicitud],Detalle_Mes!$C$9,Tbl_Registro_Insumo[descripcion_insumo],Detalle_Mes!C32,Tbl_Registro_Insumo[Fecha_Corte],"&lt;"&amp;Detalle_Mes!$F$8))</f>
        <v/>
      </c>
      <c r="E32" s="20" t="str">
        <f>IF(C32="","",SUMIFS(Tbl_Registro_Insumo[cant_dev],Tbl_Registro_Insumo[proveedor],Detalle_Mes!$C$8,Tbl_Registro_Insumo[id_solicitud],Detalle_Mes!$C$9,Tbl_Registro_Insumo[descripcion_insumo],Detalle_Mes!C32,Tbl_Registro_Insumo[Fecha_Corte],"&lt;"&amp;Detalle_Mes!$F$8))</f>
        <v/>
      </c>
      <c r="F32" s="20" t="str">
        <f t="shared" si="39"/>
        <v/>
      </c>
      <c r="H32" s="41" t="str">
        <f t="shared" si="38"/>
        <v/>
      </c>
      <c r="I32" s="2" t="str">
        <f>IF(OR($C32="",I$12=""),"",SUMIFS(Tbl_Registro_Insumo[cant_ent],Tbl_Registro_Insumo[proveedor],$C$8,Tbl_Registro_Insumo[descripcion_insumo],$C32,Tbl_Registro_Insumo[id_solicitud],Detalle_Mes!$C$9,Tbl_Registro_Insumo[Fecha_Corte],"&lt;"&amp;I$12)-SUMIFS(Tbl_Registro_Insumo[cant_dev],Tbl_Registro_Insumo[proveedor],$C$8,Tbl_Registro_Insumo[descripcion_insumo],$C32,Tbl_Registro_Insumo[id_solicitud],$C$9,Tbl_Registro_Insumo[Fecha_Corte],"&lt;="&amp;I$12))</f>
        <v/>
      </c>
      <c r="J32" s="2" t="str">
        <f>IF(OR($C32="",J$12=""),"",SUMIFS(Tbl_Registro_Insumo[cant_ent],Tbl_Registro_Insumo[proveedor],$C$8,Tbl_Registro_Insumo[descripcion_insumo],$C32,Tbl_Registro_Insumo[id_solicitud],Detalle_Mes!$C$9,Tbl_Registro_Insumo[Fecha_Corte],"&lt;="&amp;J$12)-SUMIFS(Tbl_Registro_Insumo[cant_dev],Tbl_Registro_Insumo[proveedor],$C$8,Tbl_Registro_Insumo[descripcion_insumo],$C32,Tbl_Registro_Insumo[id_solicitud],$C$9,Tbl_Registro_Insumo[Fecha_Corte],"&lt;="&amp;J$12))</f>
        <v/>
      </c>
      <c r="K32" s="2" t="str">
        <f>IF(OR($C32="",K$12=""),"",SUMIFS(Tbl_Registro_Insumo[cant_ent],Tbl_Registro_Insumo[proveedor],$C$8,Tbl_Registro_Insumo[descripcion_insumo],$C32,Tbl_Registro_Insumo[id_solicitud],Detalle_Mes!$C$9,Tbl_Registro_Insumo[Fecha_Corte],"&lt;="&amp;K$12)-SUMIFS(Tbl_Registro_Insumo[cant_dev],Tbl_Registro_Insumo[proveedor],$C$8,Tbl_Registro_Insumo[descripcion_insumo],$C32,Tbl_Registro_Insumo[id_solicitud],$C$9,Tbl_Registro_Insumo[Fecha_Corte],"&lt;="&amp;K$12))</f>
        <v/>
      </c>
      <c r="L32" s="2" t="str">
        <f>IF(OR($C32="",L$12=""),"",SUMIFS(Tbl_Registro_Insumo[cant_ent],Tbl_Registro_Insumo[proveedor],$C$8,Tbl_Registro_Insumo[descripcion_insumo],$C32,Tbl_Registro_Insumo[id_solicitud],Detalle_Mes!$C$9,Tbl_Registro_Insumo[Fecha_Corte],"&lt;="&amp;L$12)-SUMIFS(Tbl_Registro_Insumo[cant_dev],Tbl_Registro_Insumo[proveedor],$C$8,Tbl_Registro_Insumo[descripcion_insumo],$C32,Tbl_Registro_Insumo[id_solicitud],$C$9,Tbl_Registro_Insumo[Fecha_Corte],"&lt;="&amp;L$12))</f>
        <v/>
      </c>
      <c r="M32" s="2" t="str">
        <f>IF(OR($C32="",M$12=""),"",SUMIFS(Tbl_Registro_Insumo[cant_ent],Tbl_Registro_Insumo[proveedor],$C$8,Tbl_Registro_Insumo[descripcion_insumo],$C32,Tbl_Registro_Insumo[id_solicitud],Detalle_Mes!$C$9,Tbl_Registro_Insumo[Fecha_Corte],"&lt;="&amp;M$12)-SUMIFS(Tbl_Registro_Insumo[cant_dev],Tbl_Registro_Insumo[proveedor],$C$8,Tbl_Registro_Insumo[descripcion_insumo],$C32,Tbl_Registro_Insumo[id_solicitud],$C$9,Tbl_Registro_Insumo[Fecha_Corte],"&lt;="&amp;M$12))</f>
        <v/>
      </c>
      <c r="N32" s="2" t="str">
        <f>IF(OR($C32="",N$12=""),"",SUMIFS(Tbl_Registro_Insumo[cant_ent],Tbl_Registro_Insumo[proveedor],$C$8,Tbl_Registro_Insumo[descripcion_insumo],$C32,Tbl_Registro_Insumo[id_solicitud],Detalle_Mes!$C$9,Tbl_Registro_Insumo[Fecha_Corte],"&lt;="&amp;N$12)-SUMIFS(Tbl_Registro_Insumo[cant_dev],Tbl_Registro_Insumo[proveedor],$C$8,Tbl_Registro_Insumo[descripcion_insumo],$C32,Tbl_Registro_Insumo[id_solicitud],$C$9,Tbl_Registro_Insumo[Fecha_Corte],"&lt;="&amp;N$12))</f>
        <v/>
      </c>
      <c r="O32" s="2" t="str">
        <f>IF(OR($C32="",O$12=""),"",SUMIFS(Tbl_Registro_Insumo[cant_ent],Tbl_Registro_Insumo[proveedor],$C$8,Tbl_Registro_Insumo[descripcion_insumo],$C32,Tbl_Registro_Insumo[id_solicitud],Detalle_Mes!$C$9,Tbl_Registro_Insumo[Fecha_Corte],"&lt;="&amp;O$12)-SUMIFS(Tbl_Registro_Insumo[cant_dev],Tbl_Registro_Insumo[proveedor],$C$8,Tbl_Registro_Insumo[descripcion_insumo],$C32,Tbl_Registro_Insumo[id_solicitud],$C$9,Tbl_Registro_Insumo[Fecha_Corte],"&lt;="&amp;O$12))</f>
        <v/>
      </c>
      <c r="P32" s="2" t="str">
        <f>IF(OR($C32="",P$12=""),"",SUMIFS(Tbl_Registro_Insumo[cant_ent],Tbl_Registro_Insumo[proveedor],$C$8,Tbl_Registro_Insumo[descripcion_insumo],$C32,Tbl_Registro_Insumo[id_solicitud],Detalle_Mes!$C$9,Tbl_Registro_Insumo[Fecha_Corte],"&lt;="&amp;P$12)-SUMIFS(Tbl_Registro_Insumo[cant_dev],Tbl_Registro_Insumo[proveedor],$C$8,Tbl_Registro_Insumo[descripcion_insumo],$C32,Tbl_Registro_Insumo[id_solicitud],$C$9,Tbl_Registro_Insumo[Fecha_Corte],"&lt;="&amp;P$12))</f>
        <v/>
      </c>
      <c r="Q32" s="2" t="str">
        <f>IF(OR($C32="",Q$12=""),"",SUMIFS(Tbl_Registro_Insumo[cant_ent],Tbl_Registro_Insumo[proveedor],$C$8,Tbl_Registro_Insumo[descripcion_insumo],$C32,Tbl_Registro_Insumo[id_solicitud],Detalle_Mes!$C$9,Tbl_Registro_Insumo[Fecha_Corte],"&lt;="&amp;Q$12)-SUMIFS(Tbl_Registro_Insumo[cant_dev],Tbl_Registro_Insumo[proveedor],$C$8,Tbl_Registro_Insumo[descripcion_insumo],$C32,Tbl_Registro_Insumo[id_solicitud],$C$9,Tbl_Registro_Insumo[Fecha_Corte],"&lt;="&amp;Q$12))</f>
        <v/>
      </c>
      <c r="R32" s="2" t="str">
        <f>IF(OR($C32="",R$12=""),"",SUMIFS(Tbl_Registro_Insumo[cant_ent],Tbl_Registro_Insumo[proveedor],$C$8,Tbl_Registro_Insumo[descripcion_insumo],$C32,Tbl_Registro_Insumo[id_solicitud],Detalle_Mes!$C$9,Tbl_Registro_Insumo[Fecha_Corte],"&lt;="&amp;R$12)-SUMIFS(Tbl_Registro_Insumo[cant_dev],Tbl_Registro_Insumo[proveedor],$C$8,Tbl_Registro_Insumo[descripcion_insumo],$C32,Tbl_Registro_Insumo[id_solicitud],$C$9,Tbl_Registro_Insumo[Fecha_Corte],"&lt;="&amp;R$12))</f>
        <v/>
      </c>
      <c r="S32" s="2" t="str">
        <f>IF(OR($C32="",S$12=""),"",SUMIFS(Tbl_Registro_Insumo[cant_ent],Tbl_Registro_Insumo[proveedor],$C$8,Tbl_Registro_Insumo[descripcion_insumo],$C32,Tbl_Registro_Insumo[id_solicitud],Detalle_Mes!$C$9,Tbl_Registro_Insumo[Fecha_Corte],"&lt;="&amp;S$12)-SUMIFS(Tbl_Registro_Insumo[cant_dev],Tbl_Registro_Insumo[proveedor],$C$8,Tbl_Registro_Insumo[descripcion_insumo],$C32,Tbl_Registro_Insumo[id_solicitud],$C$9,Tbl_Registro_Insumo[Fecha_Corte],"&lt;="&amp;S$12))</f>
        <v/>
      </c>
      <c r="T32" s="2" t="str">
        <f>IF(OR($C32="",T$12=""),"",SUMIFS(Tbl_Registro_Insumo[cant_ent],Tbl_Registro_Insumo[proveedor],$C$8,Tbl_Registro_Insumo[descripcion_insumo],$C32,Tbl_Registro_Insumo[id_solicitud],Detalle_Mes!$C$9,Tbl_Registro_Insumo[Fecha_Corte],"&lt;="&amp;T$12)-SUMIFS(Tbl_Registro_Insumo[cant_dev],Tbl_Registro_Insumo[proveedor],$C$8,Tbl_Registro_Insumo[descripcion_insumo],$C32,Tbl_Registro_Insumo[id_solicitud],$C$9,Tbl_Registro_Insumo[Fecha_Corte],"&lt;="&amp;T$12))</f>
        <v/>
      </c>
      <c r="U32" s="2" t="str">
        <f>IF(OR($C32="",U$12=""),"",SUMIFS(Tbl_Registro_Insumo[cant_ent],Tbl_Registro_Insumo[proveedor],$C$8,Tbl_Registro_Insumo[descripcion_insumo],$C32,Tbl_Registro_Insumo[id_solicitud],Detalle_Mes!$C$9,Tbl_Registro_Insumo[Fecha_Corte],"&lt;="&amp;U$12)-SUMIFS(Tbl_Registro_Insumo[cant_dev],Tbl_Registro_Insumo[proveedor],$C$8,Tbl_Registro_Insumo[descripcion_insumo],$C32,Tbl_Registro_Insumo[id_solicitud],$C$9,Tbl_Registro_Insumo[Fecha_Corte],"&lt;="&amp;U$12))</f>
        <v/>
      </c>
      <c r="V32" s="2" t="str">
        <f>IF(OR($C32="",V$12=""),"",SUMIFS(Tbl_Registro_Insumo[cant_ent],Tbl_Registro_Insumo[proveedor],$C$8,Tbl_Registro_Insumo[descripcion_insumo],$C32,Tbl_Registro_Insumo[id_solicitud],Detalle_Mes!$C$9,Tbl_Registro_Insumo[Fecha_Corte],"&lt;="&amp;V$12)-SUMIFS(Tbl_Registro_Insumo[cant_dev],Tbl_Registro_Insumo[proveedor],$C$8,Tbl_Registro_Insumo[descripcion_insumo],$C32,Tbl_Registro_Insumo[id_solicitud],$C$9,Tbl_Registro_Insumo[Fecha_Corte],"&lt;="&amp;V$12))</f>
        <v/>
      </c>
      <c r="W32" s="2" t="str">
        <f>IF(OR($C32="",W$12=""),"",SUMIFS(Tbl_Registro_Insumo[cant_ent],Tbl_Registro_Insumo[proveedor],$C$8,Tbl_Registro_Insumo[descripcion_insumo],$C32,Tbl_Registro_Insumo[id_solicitud],Detalle_Mes!$C$9,Tbl_Registro_Insumo[Fecha_Corte],"&lt;="&amp;W$12)-SUMIFS(Tbl_Registro_Insumo[cant_dev],Tbl_Registro_Insumo[proveedor],$C$8,Tbl_Registro_Insumo[descripcion_insumo],$C32,Tbl_Registro_Insumo[id_solicitud],$C$9,Tbl_Registro_Insumo[Fecha_Corte],"&lt;="&amp;W$12))</f>
        <v/>
      </c>
      <c r="X32" s="2" t="str">
        <f>IF(OR($C32="",X$12=""),"",SUMIFS(Tbl_Registro_Insumo[cant_ent],Tbl_Registro_Insumo[proveedor],$C$8,Tbl_Registro_Insumo[descripcion_insumo],$C32,Tbl_Registro_Insumo[id_solicitud],Detalle_Mes!$C$9,Tbl_Registro_Insumo[Fecha_Corte],"&lt;="&amp;X$12)-SUMIFS(Tbl_Registro_Insumo[cant_dev],Tbl_Registro_Insumo[proveedor],$C$8,Tbl_Registro_Insumo[descripcion_insumo],$C32,Tbl_Registro_Insumo[id_solicitud],$C$9,Tbl_Registro_Insumo[Fecha_Corte],"&lt;="&amp;X$12))</f>
        <v/>
      </c>
      <c r="Y32" s="2" t="str">
        <f>IF(OR($C32="",Y$12=""),"",SUMIFS(Tbl_Registro_Insumo[cant_ent],Tbl_Registro_Insumo[proveedor],$C$8,Tbl_Registro_Insumo[descripcion_insumo],$C32,Tbl_Registro_Insumo[id_solicitud],Detalle_Mes!$C$9,Tbl_Registro_Insumo[Fecha_Corte],"&lt;="&amp;Y$12)-SUMIFS(Tbl_Registro_Insumo[cant_dev],Tbl_Registro_Insumo[proveedor],$C$8,Tbl_Registro_Insumo[descripcion_insumo],$C32,Tbl_Registro_Insumo[id_solicitud],$C$9,Tbl_Registro_Insumo[Fecha_Corte],"&lt;="&amp;Y$12))</f>
        <v/>
      </c>
      <c r="Z32" s="2" t="str">
        <f>IF(OR($C32="",Z$12=""),"",SUMIFS(Tbl_Registro_Insumo[cant_ent],Tbl_Registro_Insumo[proveedor],$C$8,Tbl_Registro_Insumo[descripcion_insumo],$C32,Tbl_Registro_Insumo[id_solicitud],Detalle_Mes!$C$9,Tbl_Registro_Insumo[Fecha_Corte],"&lt;="&amp;Z$12)-SUMIFS(Tbl_Registro_Insumo[cant_dev],Tbl_Registro_Insumo[proveedor],$C$8,Tbl_Registro_Insumo[descripcion_insumo],$C32,Tbl_Registro_Insumo[id_solicitud],$C$9,Tbl_Registro_Insumo[Fecha_Corte],"&lt;="&amp;Z$12))</f>
        <v/>
      </c>
      <c r="AA32" s="2" t="str">
        <f>IF(OR($C32="",AA$12=""),"",SUMIFS(Tbl_Registro_Insumo[cant_ent],Tbl_Registro_Insumo[proveedor],$C$8,Tbl_Registro_Insumo[descripcion_insumo],$C32,Tbl_Registro_Insumo[id_solicitud],Detalle_Mes!$C$9,Tbl_Registro_Insumo[Fecha_Corte],"&lt;="&amp;AA$12)-SUMIFS(Tbl_Registro_Insumo[cant_dev],Tbl_Registro_Insumo[proveedor],$C$8,Tbl_Registro_Insumo[descripcion_insumo],$C32,Tbl_Registro_Insumo[id_solicitud],$C$9,Tbl_Registro_Insumo[Fecha_Corte],"&lt;="&amp;AA$12))</f>
        <v/>
      </c>
      <c r="AB32" s="2" t="str">
        <f>IF(OR($C32="",AB$12=""),"",SUMIFS(Tbl_Registro_Insumo[cant_ent],Tbl_Registro_Insumo[proveedor],$C$8,Tbl_Registro_Insumo[descripcion_insumo],$C32,Tbl_Registro_Insumo[id_solicitud],Detalle_Mes!$C$9,Tbl_Registro_Insumo[Fecha_Corte],"&lt;="&amp;AB$12)-SUMIFS(Tbl_Registro_Insumo[cant_dev],Tbl_Registro_Insumo[proveedor],$C$8,Tbl_Registro_Insumo[descripcion_insumo],$C32,Tbl_Registro_Insumo[id_solicitud],$C$9,Tbl_Registro_Insumo[Fecha_Corte],"&lt;="&amp;AB$12))</f>
        <v/>
      </c>
      <c r="AC32" s="2" t="str">
        <f>IF(OR($C32="",AC$12=""),"",SUMIFS(Tbl_Registro_Insumo[cant_ent],Tbl_Registro_Insumo[proveedor],$C$8,Tbl_Registro_Insumo[descripcion_insumo],$C32,Tbl_Registro_Insumo[id_solicitud],Detalle_Mes!$C$9,Tbl_Registro_Insumo[Fecha_Corte],"&lt;="&amp;AC$12)-SUMIFS(Tbl_Registro_Insumo[cant_dev],Tbl_Registro_Insumo[proveedor],$C$8,Tbl_Registro_Insumo[descripcion_insumo],$C32,Tbl_Registro_Insumo[id_solicitud],$C$9,Tbl_Registro_Insumo[Fecha_Corte],"&lt;="&amp;AC$12))</f>
        <v/>
      </c>
      <c r="AD32" s="2" t="str">
        <f>IF(OR($C32="",AD$12=""),"",SUMIFS(Tbl_Registro_Insumo[cant_ent],Tbl_Registro_Insumo[proveedor],$C$8,Tbl_Registro_Insumo[descripcion_insumo],$C32,Tbl_Registro_Insumo[id_solicitud],Detalle_Mes!$C$9,Tbl_Registro_Insumo[Fecha_Corte],"&lt;="&amp;AD$12)-SUMIFS(Tbl_Registro_Insumo[cant_dev],Tbl_Registro_Insumo[proveedor],$C$8,Tbl_Registro_Insumo[descripcion_insumo],$C32,Tbl_Registro_Insumo[id_solicitud],$C$9,Tbl_Registro_Insumo[Fecha_Corte],"&lt;="&amp;AD$12))</f>
        <v/>
      </c>
      <c r="AE32" s="2" t="str">
        <f>IF(OR($C32="",AE$12=""),"",SUMIFS(Tbl_Registro_Insumo[cant_ent],Tbl_Registro_Insumo[proveedor],$C$8,Tbl_Registro_Insumo[descripcion_insumo],$C32,Tbl_Registro_Insumo[id_solicitud],Detalle_Mes!$C$9,Tbl_Registro_Insumo[Fecha_Corte],"&lt;="&amp;AE$12)-SUMIFS(Tbl_Registro_Insumo[cant_dev],Tbl_Registro_Insumo[proveedor],$C$8,Tbl_Registro_Insumo[descripcion_insumo],$C32,Tbl_Registro_Insumo[id_solicitud],$C$9,Tbl_Registro_Insumo[Fecha_Corte],"&lt;="&amp;AE$12))</f>
        <v/>
      </c>
      <c r="AF32" s="2" t="str">
        <f>IF(OR($C32="",AF$12=""),"",SUMIFS(Tbl_Registro_Insumo[cant_ent],Tbl_Registro_Insumo[proveedor],$C$8,Tbl_Registro_Insumo[descripcion_insumo],$C32,Tbl_Registro_Insumo[id_solicitud],Detalle_Mes!$C$9,Tbl_Registro_Insumo[Fecha_Corte],"&lt;="&amp;AF$12)-SUMIFS(Tbl_Registro_Insumo[cant_dev],Tbl_Registro_Insumo[proveedor],$C$8,Tbl_Registro_Insumo[descripcion_insumo],$C32,Tbl_Registro_Insumo[id_solicitud],$C$9,Tbl_Registro_Insumo[Fecha_Corte],"&lt;="&amp;AF$12))</f>
        <v/>
      </c>
      <c r="AG32" s="2" t="str">
        <f>IF(OR($C32="",AG$12=""),"",SUMIFS(Tbl_Registro_Insumo[cant_ent],Tbl_Registro_Insumo[proveedor],$C$8,Tbl_Registro_Insumo[descripcion_insumo],$C32,Tbl_Registro_Insumo[id_solicitud],Detalle_Mes!$C$9,Tbl_Registro_Insumo[Fecha_Corte],"&lt;="&amp;AG$12)-SUMIFS(Tbl_Registro_Insumo[cant_dev],Tbl_Registro_Insumo[proveedor],$C$8,Tbl_Registro_Insumo[descripcion_insumo],$C32,Tbl_Registro_Insumo[id_solicitud],$C$9,Tbl_Registro_Insumo[Fecha_Corte],"&lt;="&amp;AG$12))</f>
        <v/>
      </c>
      <c r="AH32" s="2" t="str">
        <f>IF(OR($C32="",AH$12=""),"",SUMIFS(Tbl_Registro_Insumo[cant_ent],Tbl_Registro_Insumo[proveedor],$C$8,Tbl_Registro_Insumo[descripcion_insumo],$C32,Tbl_Registro_Insumo[id_solicitud],Detalle_Mes!$C$9,Tbl_Registro_Insumo[Fecha_Corte],"&lt;="&amp;AH$12)-SUMIFS(Tbl_Registro_Insumo[cant_dev],Tbl_Registro_Insumo[proveedor],$C$8,Tbl_Registro_Insumo[descripcion_insumo],$C32,Tbl_Registro_Insumo[id_solicitud],$C$9,Tbl_Registro_Insumo[Fecha_Corte],"&lt;="&amp;AH$12))</f>
        <v/>
      </c>
      <c r="AI32" s="2" t="str">
        <f>IF(OR($C32="",AI$12=""),"",SUMIFS(Tbl_Registro_Insumo[cant_ent],Tbl_Registro_Insumo[proveedor],$C$8,Tbl_Registro_Insumo[descripcion_insumo],$C32,Tbl_Registro_Insumo[id_solicitud],Detalle_Mes!$C$9,Tbl_Registro_Insumo[Fecha_Corte],"&lt;="&amp;AI$12)-SUMIFS(Tbl_Registro_Insumo[cant_dev],Tbl_Registro_Insumo[proveedor],$C$8,Tbl_Registro_Insumo[descripcion_insumo],$C32,Tbl_Registro_Insumo[id_solicitud],$C$9,Tbl_Registro_Insumo[Fecha_Corte],"&lt;="&amp;AI$12))</f>
        <v/>
      </c>
      <c r="AJ32" s="2" t="str">
        <f>IF(OR($C32="",AJ$12=""),"",SUMIFS(Tbl_Registro_Insumo[cant_ent],Tbl_Registro_Insumo[proveedor],$C$8,Tbl_Registro_Insumo[descripcion_insumo],$C32,Tbl_Registro_Insumo[id_solicitud],Detalle_Mes!$C$9,Tbl_Registro_Insumo[Fecha_Corte],"&lt;="&amp;AJ$12)-SUMIFS(Tbl_Registro_Insumo[cant_dev],Tbl_Registro_Insumo[proveedor],$C$8,Tbl_Registro_Insumo[descripcion_insumo],$C32,Tbl_Registro_Insumo[id_solicitud],$C$9,Tbl_Registro_Insumo[Fecha_Corte],"&lt;="&amp;AJ$12))</f>
        <v/>
      </c>
      <c r="AK32" s="2" t="str">
        <f>IF(OR($C32="",AK$12=""),"",SUMIFS(Tbl_Registro_Insumo[cant_ent],Tbl_Registro_Insumo[proveedor],$C$8,Tbl_Registro_Insumo[descripcion_insumo],$C32,Tbl_Registro_Insumo[id_solicitud],Detalle_Mes!$C$9,Tbl_Registro_Insumo[Fecha_Corte],"&lt;="&amp;AK$12)-SUMIFS(Tbl_Registro_Insumo[cant_dev],Tbl_Registro_Insumo[proveedor],$C$8,Tbl_Registro_Insumo[descripcion_insumo],$C32,Tbl_Registro_Insumo[id_solicitud],$C$9,Tbl_Registro_Insumo[Fecha_Corte],"&lt;="&amp;AK$12))</f>
        <v/>
      </c>
      <c r="AL32" s="2" t="str">
        <f>IF(OR($C32="",AL$12=""),"",SUMIFS(Tbl_Registro_Insumo[cant_ent],Tbl_Registro_Insumo[proveedor],$C$8,Tbl_Registro_Insumo[descripcion_insumo],$C32,Tbl_Registro_Insumo[id_solicitud],Detalle_Mes!$C$9,Tbl_Registro_Insumo[Fecha_Corte],"&lt;="&amp;AL$12)-SUMIFS(Tbl_Registro_Insumo[cant_dev],Tbl_Registro_Insumo[proveedor],$C$8,Tbl_Registro_Insumo[descripcion_insumo],$C32,Tbl_Registro_Insumo[id_solicitud],$C$9,Tbl_Registro_Insumo[Fecha_Corte],"&lt;="&amp;AL$12))</f>
        <v/>
      </c>
      <c r="AM32" s="2" t="str">
        <f>IF(OR($C32="",AM$12=""),"",SUMIFS(Tbl_Registro_Insumo[cant_ent],Tbl_Registro_Insumo[proveedor],$C$8,Tbl_Registro_Insumo[descripcion_insumo],$C32,Tbl_Registro_Insumo[id_solicitud],Detalle_Mes!$C$9,Tbl_Registro_Insumo[Fecha_Corte],"&lt;="&amp;AM$12)-SUMIFS(Tbl_Registro_Insumo[cant_dev],Tbl_Registro_Insumo[proveedor],$C$8,Tbl_Registro_Insumo[descripcion_insumo],$C32,Tbl_Registro_Insumo[id_solicitud],$C$9,Tbl_Registro_Insumo[Fecha_Corte],"&lt;="&amp;AM$12))</f>
        <v/>
      </c>
      <c r="AN32" s="2" t="str">
        <f>IF(OR($C32="",AN$12=""),"",SUMIFS(Tbl_Registro_Insumo[cant_ent],Tbl_Registro_Insumo[proveedor],$C$8,Tbl_Registro_Insumo[descripcion_insumo],$C32,Tbl_Registro_Insumo[id_solicitud],Detalle_Mes!$C$9,Tbl_Registro_Insumo[Fecha_Corte],"&lt;="&amp;AN$12)-SUMIFS(Tbl_Registro_Insumo[cant_dev],Tbl_Registro_Insumo[proveedor],$C$8,Tbl_Registro_Insumo[descripcion_insumo],$C32,Tbl_Registro_Insumo[id_solicitud],$C$9,Tbl_Registro_Insumo[Fecha_Corte],"&lt;="&amp;AN$12))</f>
        <v/>
      </c>
      <c r="AO32" s="2" t="str">
        <f>IF(OR($C32="",AO$12=""),"",SUMIFS(Tbl_Registro_Insumo[cant_ent],Tbl_Registro_Insumo[proveedor],$C$8,Tbl_Registro_Insumo[descripcion_insumo],$C32,Tbl_Registro_Insumo[id_solicitud],Detalle_Mes!$C$9,Tbl_Registro_Insumo[Fecha_Corte],"&lt;="&amp;AO$12)-SUMIFS(Tbl_Registro_Insumo[cant_dev],Tbl_Registro_Insumo[proveedor],$C$8,Tbl_Registro_Insumo[descripcion_insumo],$C32,Tbl_Registro_Insumo[id_solicitud],$C$9,Tbl_Registro_Insumo[Fecha_Corte],"&lt;="&amp;AO$12))</f>
        <v/>
      </c>
      <c r="AP32" s="2" t="str">
        <f>IF(OR($C32="",AP$12=""),"",SUMIFS(Tbl_Registro_Insumo[cant_ent],Tbl_Registro_Insumo[proveedor],$C$8,Tbl_Registro_Insumo[descripcion_insumo],$C32,Tbl_Registro_Insumo[id_solicitud],Detalle_Mes!$C$9,Tbl_Registro_Insumo[Fecha_Corte],"&lt;="&amp;AP$12)-SUMIFS(Tbl_Registro_Insumo[cant_dev],Tbl_Registro_Insumo[proveedor],$C$8,Tbl_Registro_Insumo[descripcion_insumo],$C32,Tbl_Registro_Insumo[id_solicitud],$C$9,Tbl_Registro_Insumo[Fecha_Corte],"&lt;="&amp;AP$12))</f>
        <v/>
      </c>
      <c r="AQ32" s="2" t="str">
        <f>IF(OR($C32="",AQ$12=""),"",SUMIFS(Tbl_Registro_Insumo[cant_ent],Tbl_Registro_Insumo[proveedor],$C$8,Tbl_Registro_Insumo[descripcion_insumo],$C32,Tbl_Registro_Insumo[id_solicitud],Detalle_Mes!$C$9,Tbl_Registro_Insumo[Fecha_Corte],"&lt;="&amp;AQ$12)-SUMIFS(Tbl_Registro_Insumo[cant_dev],Tbl_Registro_Insumo[proveedor],$C$8,Tbl_Registro_Insumo[descripcion_insumo],$C32,Tbl_Registro_Insumo[id_solicitud],$C$9,Tbl_Registro_Insumo[Fecha_Corte],"&lt;="&amp;AQ$12))</f>
        <v/>
      </c>
      <c r="AR32" s="2" t="str">
        <f>IF(OR($C32="",AR$12=""),"",SUMIFS(Tbl_Registro_Insumo[cant_ent],Tbl_Registro_Insumo[proveedor],$C$8,Tbl_Registro_Insumo[descripcion_insumo],$C32,Tbl_Registro_Insumo[id_solicitud],Detalle_Mes!$C$9,Tbl_Registro_Insumo[Fecha_Corte],"&lt;="&amp;AR$12)-SUMIFS(Tbl_Registro_Insumo[cant_dev],Tbl_Registro_Insumo[proveedor],$C$8,Tbl_Registro_Insumo[descripcion_insumo],$C32,Tbl_Registro_Insumo[id_solicitud],$C$9,Tbl_Registro_Insumo[Fecha_Corte],"&lt;="&amp;AR$12))</f>
        <v/>
      </c>
      <c r="AS32" s="2" t="str">
        <f>IF(OR($C32="",AS$12=""),"",SUMIFS(Tbl_Registro_Insumo[cant_ent],Tbl_Registro_Insumo[proveedor],$C$8,Tbl_Registro_Insumo[descripcion_insumo],$C32,Tbl_Registro_Insumo[id_solicitud],Detalle_Mes!$C$9,Tbl_Registro_Insumo[Fecha_Corte],"&lt;="&amp;AS$12)-SUMIFS(Tbl_Registro_Insumo[cant_dev],Tbl_Registro_Insumo[proveedor],$C$8,Tbl_Registro_Insumo[descripcion_insumo],$C32,Tbl_Registro_Insumo[id_solicitud],$C$9,Tbl_Registro_Insumo[Fecha_Corte],"&lt;="&amp;AS$12))</f>
        <v/>
      </c>
      <c r="AT32" s="2" t="str">
        <f>IF(OR($C32="",AT$12=""),"",SUMIFS(Tbl_Registro_Insumo[cant_ent],Tbl_Registro_Insumo[proveedor],$C$8,Tbl_Registro_Insumo[descripcion_insumo],$C32,Tbl_Registro_Insumo[id_solicitud],Detalle_Mes!$C$9,Tbl_Registro_Insumo[Fecha_Corte],"&lt;="&amp;AT$12)-SUMIFS(Tbl_Registro_Insumo[cant_dev],Tbl_Registro_Insumo[proveedor],$C$8,Tbl_Registro_Insumo[descripcion_insumo],$C32,Tbl_Registro_Insumo[id_solicitud],$C$9,Tbl_Registro_Insumo[Fecha_Corte],"&lt;="&amp;AT$12))</f>
        <v/>
      </c>
      <c r="AU32" s="2" t="str">
        <f>IF(OR($C32="",AU$12=""),"",SUMIFS(Tbl_Registro_Insumo[cant_ent],Tbl_Registro_Insumo[proveedor],$C$8,Tbl_Registro_Insumo[descripcion_insumo],$C32,Tbl_Registro_Insumo[id_solicitud],Detalle_Mes!$C$9,Tbl_Registro_Insumo[Fecha_Corte],"&lt;="&amp;AU$12)-SUMIFS(Tbl_Registro_Insumo[cant_dev],Tbl_Registro_Insumo[proveedor],$C$8,Tbl_Registro_Insumo[descripcion_insumo],$C32,Tbl_Registro_Insumo[id_solicitud],$C$9,Tbl_Registro_Insumo[Fecha_Corte],"&lt;="&amp;AU$12))</f>
        <v/>
      </c>
      <c r="AV32" s="2" t="str">
        <f>IF(OR($C32="",AV$12=""),"",SUMIFS(Tbl_Registro_Insumo[cant_ent],Tbl_Registro_Insumo[proveedor],$C$8,Tbl_Registro_Insumo[descripcion_insumo],$C32,Tbl_Registro_Insumo[id_solicitud],Detalle_Mes!$C$9,Tbl_Registro_Insumo[Fecha_Corte],"&lt;="&amp;AV$12)-SUMIFS(Tbl_Registro_Insumo[cant_dev],Tbl_Registro_Insumo[proveedor],$C$8,Tbl_Registro_Insumo[descripcion_insumo],$C32,Tbl_Registro_Insumo[id_solicitud],$C$9,Tbl_Registro_Insumo[Fecha_Corte],"&lt;="&amp;AV$12))</f>
        <v/>
      </c>
      <c r="AW32" s="2" t="str">
        <f>IF(OR($C32="",AW$12=""),"",SUMIFS(Tbl_Registro_Insumo[cant_ent],Tbl_Registro_Insumo[proveedor],$C$8,Tbl_Registro_Insumo[descripcion_insumo],$C32,Tbl_Registro_Insumo[id_solicitud],Detalle_Mes!$C$9,Tbl_Registro_Insumo[Fecha_Corte],"&lt;="&amp;AW$12)-SUMIFS(Tbl_Registro_Insumo[cant_dev],Tbl_Registro_Insumo[proveedor],$C$8,Tbl_Registro_Insumo[descripcion_insumo],$C32,Tbl_Registro_Insumo[id_solicitud],$C$9,Tbl_Registro_Insumo[Fecha_Corte],"&lt;="&amp;AW$12))</f>
        <v/>
      </c>
      <c r="AX32" s="2" t="str">
        <f>IF(OR($C32="",AX$12=""),"",SUMIFS(Tbl_Registro_Insumo[cant_ent],Tbl_Registro_Insumo[proveedor],$C$8,Tbl_Registro_Insumo[descripcion_insumo],$C32,Tbl_Registro_Insumo[id_solicitud],Detalle_Mes!$C$9,Tbl_Registro_Insumo[Fecha_Corte],"&lt;="&amp;AX$12)-SUMIFS(Tbl_Registro_Insumo[cant_dev],Tbl_Registro_Insumo[proveedor],$C$8,Tbl_Registro_Insumo[descripcion_insumo],$C32,Tbl_Registro_Insumo[id_solicitud],$C$9,Tbl_Registro_Insumo[Fecha_Corte],"&lt;="&amp;AX$12))</f>
        <v/>
      </c>
      <c r="AY32" s="2" t="str">
        <f>IF(OR($C32="",AY$12=""),"",SUMIFS(Tbl_Registro_Insumo[cant_ent],Tbl_Registro_Insumo[proveedor],$C$8,Tbl_Registro_Insumo[descripcion_insumo],$C32,Tbl_Registro_Insumo[id_solicitud],Detalle_Mes!$C$9,Tbl_Registro_Insumo[Fecha_Corte],"&lt;="&amp;AY$12)-SUMIFS(Tbl_Registro_Insumo[cant_dev],Tbl_Registro_Insumo[proveedor],$C$8,Tbl_Registro_Insumo[descripcion_insumo],$C32,Tbl_Registro_Insumo[id_solicitud],$C$9,Tbl_Registro_Insumo[Fecha_Corte],"&lt;="&amp;AY$12))</f>
        <v/>
      </c>
      <c r="AZ32" s="2" t="str">
        <f>IF(OR($C32="",AZ$12=""),"",SUMIFS(Tbl_Registro_Insumo[cant_ent],Tbl_Registro_Insumo[proveedor],$C$8,Tbl_Registro_Insumo[descripcion_insumo],$C32,Tbl_Registro_Insumo[id_solicitud],Detalle_Mes!$C$9,Tbl_Registro_Insumo[Fecha_Corte],"&lt;="&amp;AZ$12)-SUMIFS(Tbl_Registro_Insumo[cant_dev],Tbl_Registro_Insumo[proveedor],$C$8,Tbl_Registro_Insumo[descripcion_insumo],$C32,Tbl_Registro_Insumo[id_solicitud],$C$9,Tbl_Registro_Insumo[Fecha_Corte],"&lt;="&amp;AZ$12))</f>
        <v/>
      </c>
      <c r="BA32" s="2" t="str">
        <f>IF(OR($C32="",BA$12=""),"",SUMIFS(Tbl_Registro_Insumo[cant_ent],Tbl_Registro_Insumo[proveedor],$C$8,Tbl_Registro_Insumo[descripcion_insumo],$C32,Tbl_Registro_Insumo[id_solicitud],Detalle_Mes!$C$9,Tbl_Registro_Insumo[Fecha_Corte],"&lt;="&amp;BA$12)-SUMIFS(Tbl_Registro_Insumo[cant_dev],Tbl_Registro_Insumo[proveedor],$C$8,Tbl_Registro_Insumo[descripcion_insumo],$C32,Tbl_Registro_Insumo[id_solicitud],$C$9,Tbl_Registro_Insumo[Fecha_Corte],"&lt;="&amp;BA$12))</f>
        <v/>
      </c>
      <c r="BB32" s="2" t="str">
        <f>IF(OR($C32="",BB$12=""),"",SUMIFS(Tbl_Registro_Insumo[cant_ent],Tbl_Registro_Insumo[proveedor],$C$8,Tbl_Registro_Insumo[descripcion_insumo],$C32,Tbl_Registro_Insumo[id_solicitud],Detalle_Mes!$C$9,Tbl_Registro_Insumo[Fecha_Corte],"&lt;="&amp;BB$12)-SUMIFS(Tbl_Registro_Insumo[cant_dev],Tbl_Registro_Insumo[proveedor],$C$8,Tbl_Registro_Insumo[descripcion_insumo],$C32,Tbl_Registro_Insumo[id_solicitud],$C$9,Tbl_Registro_Insumo[Fecha_Corte],"&lt;="&amp;BB$12))</f>
        <v/>
      </c>
      <c r="BC32" s="2" t="str">
        <f>IF(OR($C32="",BC$12=""),"",SUMIFS(Tbl_Registro_Insumo[cant_ent],Tbl_Registro_Insumo[proveedor],$C$8,Tbl_Registro_Insumo[descripcion_insumo],$C32,Tbl_Registro_Insumo[id_solicitud],Detalle_Mes!$C$9,Tbl_Registro_Insumo[Fecha_Corte],"&lt;="&amp;BC$12)-SUMIFS(Tbl_Registro_Insumo[cant_dev],Tbl_Registro_Insumo[proveedor],$C$8,Tbl_Registro_Insumo[descripcion_insumo],$C32,Tbl_Registro_Insumo[id_solicitud],$C$9,Tbl_Registro_Insumo[Fecha_Corte],"&lt;="&amp;BC$12))</f>
        <v/>
      </c>
      <c r="BD32" s="2" t="str">
        <f>IF(OR($C32="",BD$12=""),"",SUMIFS(Tbl_Registro_Insumo[cant_ent],Tbl_Registro_Insumo[proveedor],$C$8,Tbl_Registro_Insumo[descripcion_insumo],$C32,Tbl_Registro_Insumo[id_solicitud],Detalle_Mes!$C$9,Tbl_Registro_Insumo[Fecha_Corte],"&lt;="&amp;BD$12)-SUMIFS(Tbl_Registro_Insumo[cant_dev],Tbl_Registro_Insumo[proveedor],$C$8,Tbl_Registro_Insumo[descripcion_insumo],$C32,Tbl_Registro_Insumo[id_solicitud],$C$9,Tbl_Registro_Insumo[Fecha_Corte],"&lt;="&amp;BD$12))</f>
        <v/>
      </c>
      <c r="BE32" s="2" t="str">
        <f>IF(OR($C32="",BE$12=""),"",SUMIFS(Tbl_Registro_Insumo[cant_ent],Tbl_Registro_Insumo[proveedor],$C$8,Tbl_Registro_Insumo[descripcion_insumo],$C32,Tbl_Registro_Insumo[id_solicitud],Detalle_Mes!$C$9,Tbl_Registro_Insumo[Fecha_Corte],"&lt;="&amp;BE$12)-SUMIFS(Tbl_Registro_Insumo[cant_dev],Tbl_Registro_Insumo[proveedor],$C$8,Tbl_Registro_Insumo[descripcion_insumo],$C32,Tbl_Registro_Insumo[id_solicitud],$C$9,Tbl_Registro_Insumo[Fecha_Corte],"&lt;="&amp;BE$12))</f>
        <v/>
      </c>
      <c r="BF32" s="2" t="str">
        <f>IF(OR($C32="",BF$12=""),"",SUMIFS(Tbl_Registro_Insumo[cant_ent],Tbl_Registro_Insumo[proveedor],$C$8,Tbl_Registro_Insumo[descripcion_insumo],$C32,Tbl_Registro_Insumo[id_solicitud],Detalle_Mes!$C$9,Tbl_Registro_Insumo[Fecha_Corte],"&lt;="&amp;BF$12)-SUMIFS(Tbl_Registro_Insumo[cant_dev],Tbl_Registro_Insumo[proveedor],$C$8,Tbl_Registro_Insumo[descripcion_insumo],$C32,Tbl_Registro_Insumo[id_solicitud],$C$9,Tbl_Registro_Insumo[Fecha_Corte],"&lt;="&amp;BF$12))</f>
        <v/>
      </c>
      <c r="BG32" s="2" t="str">
        <f>IF(OR($C32="",BG$12=""),"",SUMIFS(Tbl_Registro_Insumo[cant_ent],Tbl_Registro_Insumo[proveedor],$C$8,Tbl_Registro_Insumo[descripcion_insumo],$C32,Tbl_Registro_Insumo[id_solicitud],Detalle_Mes!$C$9,Tbl_Registro_Insumo[Fecha_Corte],"&lt;="&amp;BG$12)-SUMIFS(Tbl_Registro_Insumo[cant_dev],Tbl_Registro_Insumo[proveedor],$C$8,Tbl_Registro_Insumo[descripcion_insumo],$C32,Tbl_Registro_Insumo[id_solicitud],$C$9,Tbl_Registro_Insumo[Fecha_Corte],"&lt;="&amp;BG$12))</f>
        <v/>
      </c>
      <c r="BH32" s="2" t="str">
        <f>IF(OR($C32="",BH$12=""),"",SUMIFS(Tbl_Registro_Insumo[cant_ent],Tbl_Registro_Insumo[proveedor],$C$8,Tbl_Registro_Insumo[descripcion_insumo],$C32,Tbl_Registro_Insumo[id_solicitud],Detalle_Mes!$C$9,Tbl_Registro_Insumo[Fecha_Corte],"&lt;="&amp;BH$12)-SUMIFS(Tbl_Registro_Insumo[cant_dev],Tbl_Registro_Insumo[proveedor],$C$8,Tbl_Registro_Insumo[descripcion_insumo],$C32,Tbl_Registro_Insumo[id_solicitud],$C$9,Tbl_Registro_Insumo[Fecha_Corte],"&lt;="&amp;BH$12))</f>
        <v/>
      </c>
      <c r="BI32" s="2" t="str">
        <f>IF(OR($C32="",BI$12=""),"",SUMIFS(Tbl_Registro_Insumo[cant_ent],Tbl_Registro_Insumo[proveedor],$C$8,Tbl_Registro_Insumo[descripcion_insumo],$C32,Tbl_Registro_Insumo[id_solicitud],Detalle_Mes!$C$9,Tbl_Registro_Insumo[Fecha_Corte],"&lt;="&amp;BI$12)-SUMIFS(Tbl_Registro_Insumo[cant_dev],Tbl_Registro_Insumo[proveedor],$C$8,Tbl_Registro_Insumo[descripcion_insumo],$C32,Tbl_Registro_Insumo[id_solicitud],$C$9,Tbl_Registro_Insumo[Fecha_Corte],"&lt;="&amp;BI$12))</f>
        <v/>
      </c>
      <c r="BJ32" s="2" t="str">
        <f>IF(OR($C32="",BJ$12=""),"",SUMIFS(Tbl_Registro_Insumo[cant_ent],Tbl_Registro_Insumo[proveedor],$C$8,Tbl_Registro_Insumo[descripcion_insumo],$C32,Tbl_Registro_Insumo[id_solicitud],Detalle_Mes!$C$9,Tbl_Registro_Insumo[Fecha_Corte],"&lt;="&amp;BJ$12)-SUMIFS(Tbl_Registro_Insumo[cant_dev],Tbl_Registro_Insumo[proveedor],$C$8,Tbl_Registro_Insumo[descripcion_insumo],$C32,Tbl_Registro_Insumo[id_solicitud],$C$9,Tbl_Registro_Insumo[Fecha_Corte],"&lt;="&amp;BJ$12))</f>
        <v/>
      </c>
      <c r="BK32" s="2" t="str">
        <f>IF(OR($C32="",BK$12=""),"",SUMIFS(Tbl_Registro_Insumo[cant_ent],Tbl_Registro_Insumo[proveedor],$C$8,Tbl_Registro_Insumo[descripcion_insumo],$C32,Tbl_Registro_Insumo[id_solicitud],Detalle_Mes!$C$9,Tbl_Registro_Insumo[Fecha_Corte],"&lt;="&amp;BK$12)-SUMIFS(Tbl_Registro_Insumo[cant_dev],Tbl_Registro_Insumo[proveedor],$C$8,Tbl_Registro_Insumo[descripcion_insumo],$C32,Tbl_Registro_Insumo[id_solicitud],$C$9,Tbl_Registro_Insumo[Fecha_Corte],"&lt;="&amp;BK$12))</f>
        <v/>
      </c>
      <c r="BL32" s="2" t="str">
        <f>IF(OR($C32="",BL$12=""),"",SUMIFS(Tbl_Registro_Insumo[cant_ent],Tbl_Registro_Insumo[proveedor],$C$8,Tbl_Registro_Insumo[descripcion_insumo],$C32,Tbl_Registro_Insumo[id_solicitud],Detalle_Mes!$C$9,Tbl_Registro_Insumo[Fecha_Corte],"&lt;="&amp;BL$12)-SUMIFS(Tbl_Registro_Insumo[cant_dev],Tbl_Registro_Insumo[proveedor],$C$8,Tbl_Registro_Insumo[descripcion_insumo],$C32,Tbl_Registro_Insumo[id_solicitud],$C$9,Tbl_Registro_Insumo[Fecha_Corte],"&lt;="&amp;BL$12))</f>
        <v/>
      </c>
      <c r="BM32" s="2" t="str">
        <f>IF(OR($C32="",BM$12=""),"",SUMIFS(Tbl_Registro_Insumo[cant_ent],Tbl_Registro_Insumo[proveedor],$C$8,Tbl_Registro_Insumo[descripcion_insumo],$C32,Tbl_Registro_Insumo[id_solicitud],Detalle_Mes!$C$9,Tbl_Registro_Insumo[Fecha_Corte],"&lt;="&amp;BM$12)-SUMIFS(Tbl_Registro_Insumo[cant_dev],Tbl_Registro_Insumo[proveedor],$C$8,Tbl_Registro_Insumo[descripcion_insumo],$C32,Tbl_Registro_Insumo[id_solicitud],$C$9,Tbl_Registro_Insumo[Fecha_Corte],"&lt;="&amp;BM$12))</f>
        <v/>
      </c>
      <c r="BN32" s="2" t="str">
        <f>IF(OR($C32="",BN$12=""),"",SUMIFS(Tbl_Registro_Insumo[cant_ent],Tbl_Registro_Insumo[proveedor],$C$8,Tbl_Registro_Insumo[descripcion_insumo],$C32,Tbl_Registro_Insumo[id_solicitud],Detalle_Mes!$C$9,Tbl_Registro_Insumo[Fecha_Corte],"&lt;="&amp;BN$12)-SUMIFS(Tbl_Registro_Insumo[cant_dev],Tbl_Registro_Insumo[proveedor],$C$8,Tbl_Registro_Insumo[descripcion_insumo],$C32,Tbl_Registro_Insumo[id_solicitud],$C$9,Tbl_Registro_Insumo[Fecha_Corte],"&lt;="&amp;BN$12))</f>
        <v/>
      </c>
      <c r="BO32" s="2" t="str">
        <f>IF(OR($C32="",BO$12=""),"",SUMIFS(Tbl_Registro_Insumo[cant_ent],Tbl_Registro_Insumo[proveedor],$C$8,Tbl_Registro_Insumo[descripcion_insumo],$C32,Tbl_Registro_Insumo[id_solicitud],Detalle_Mes!$C$9,Tbl_Registro_Insumo[Fecha_Corte],"&lt;="&amp;BO$12)-SUMIFS(Tbl_Registro_Insumo[cant_dev],Tbl_Registro_Insumo[proveedor],$C$8,Tbl_Registro_Insumo[descripcion_insumo],$C32,Tbl_Registro_Insumo[id_solicitud],$C$9,Tbl_Registro_Insumo[Fecha_Corte],"&lt;="&amp;BO$12))</f>
        <v/>
      </c>
      <c r="BP32" s="2" t="str">
        <f>IF(OR($C32="",BP$12=""),"",SUMIFS(Tbl_Registro_Insumo[cant_ent],Tbl_Registro_Insumo[proveedor],$C$8,Tbl_Registro_Insumo[descripcion_insumo],$C32,Tbl_Registro_Insumo[id_solicitud],Detalle_Mes!$C$9,Tbl_Registro_Insumo[Fecha_Corte],"&lt;="&amp;BP$12)-SUMIFS(Tbl_Registro_Insumo[cant_dev],Tbl_Registro_Insumo[proveedor],$C$8,Tbl_Registro_Insumo[descripcion_insumo],$C32,Tbl_Registro_Insumo[id_solicitud],$C$9,Tbl_Registro_Insumo[Fecha_Corte],"&lt;="&amp;BP$12))</f>
        <v/>
      </c>
      <c r="BQ32" s="2" t="str">
        <f>IF(OR($C32="",BQ$12=""),"",SUMIFS(Tbl_Registro_Insumo[cant_ent],Tbl_Registro_Insumo[proveedor],$C$8,Tbl_Registro_Insumo[descripcion_insumo],$C32,Tbl_Registro_Insumo[id_solicitud],Detalle_Mes!$C$9,Tbl_Registro_Insumo[Fecha_Corte],"&lt;="&amp;BQ$12)-SUMIFS(Tbl_Registro_Insumo[cant_dev],Tbl_Registro_Insumo[proveedor],$C$8,Tbl_Registro_Insumo[descripcion_insumo],$C32,Tbl_Registro_Insumo[id_solicitud],$C$9,Tbl_Registro_Insumo[Fecha_Corte],"&lt;="&amp;BQ$12))</f>
        <v/>
      </c>
      <c r="BR32" s="2" t="str">
        <f>IF(OR($C32="",BR$12=""),"",SUMIFS(Tbl_Registro_Insumo[cant_ent],Tbl_Registro_Insumo[proveedor],$C$8,Tbl_Registro_Insumo[descripcion_insumo],$C32,Tbl_Registro_Insumo[id_solicitud],Detalle_Mes!$C$9,Tbl_Registro_Insumo[Fecha_Corte],"&lt;="&amp;BR$12)-SUMIFS(Tbl_Registro_Insumo[cant_dev],Tbl_Registro_Insumo[proveedor],$C$8,Tbl_Registro_Insumo[descripcion_insumo],$C32,Tbl_Registro_Insumo[id_solicitud],$C$9,Tbl_Registro_Insumo[Fecha_Corte],"&lt;="&amp;BR$12))</f>
        <v/>
      </c>
      <c r="BS32" s="2" t="str">
        <f>IF(OR($C32="",BS$12=""),"",SUMIFS(Tbl_Registro_Insumo[cant_ent],Tbl_Registro_Insumo[proveedor],$C$8,Tbl_Registro_Insumo[descripcion_insumo],$C32,Tbl_Registro_Insumo[id_solicitud],Detalle_Mes!$C$9,Tbl_Registro_Insumo[Fecha_Corte],"&lt;="&amp;BS$12)-SUMIFS(Tbl_Registro_Insumo[cant_dev],Tbl_Registro_Insumo[proveedor],$C$8,Tbl_Registro_Insumo[descripcion_insumo],$C32,Tbl_Registro_Insumo[id_solicitud],$C$9,Tbl_Registro_Insumo[Fecha_Corte],"&lt;="&amp;BS$12))</f>
        <v/>
      </c>
    </row>
    <row r="33" spans="2:71" s="7" customFormat="1" ht="19.2" customHeight="1" x14ac:dyDescent="0.3">
      <c r="B33" s="2"/>
      <c r="D33" s="20" t="str">
        <f>IF(C33="","",SUMIFS(Tbl_Registro_Insumo[cant_ent],Tbl_Registro_Insumo[proveedor],Detalle_Mes!$C$8,Tbl_Registro_Insumo[id_solicitud],Detalle_Mes!$C$9,Tbl_Registro_Insumo[descripcion_insumo],Detalle_Mes!C33,Tbl_Registro_Insumo[Fecha_Corte],"&lt;"&amp;Detalle_Mes!$F$8))</f>
        <v/>
      </c>
      <c r="E33" s="20" t="str">
        <f>IF(C33="","",SUMIFS(Tbl_Registro_Insumo[cant_dev],Tbl_Registro_Insumo[proveedor],Detalle_Mes!$C$8,Tbl_Registro_Insumo[id_solicitud],Detalle_Mes!$C$9,Tbl_Registro_Insumo[descripcion_insumo],Detalle_Mes!C33,Tbl_Registro_Insumo[Fecha_Corte],"&lt;"&amp;Detalle_Mes!$F$8))</f>
        <v/>
      </c>
      <c r="F33" s="20" t="str">
        <f t="shared" si="39"/>
        <v/>
      </c>
      <c r="H33" s="41" t="str">
        <f t="shared" si="38"/>
        <v/>
      </c>
      <c r="I33" s="2" t="str">
        <f>IF(OR($C33="",I$12=""),"",SUMIFS(Tbl_Registro_Insumo[cant_ent],Tbl_Registro_Insumo[proveedor],$C$8,Tbl_Registro_Insumo[descripcion_insumo],$C33,Tbl_Registro_Insumo[id_solicitud],Detalle_Mes!$C$9,Tbl_Registro_Insumo[Fecha_Corte],"&lt;"&amp;I$12)-SUMIFS(Tbl_Registro_Insumo[cant_dev],Tbl_Registro_Insumo[proveedor],$C$8,Tbl_Registro_Insumo[descripcion_insumo],$C33,Tbl_Registro_Insumo[id_solicitud],$C$9,Tbl_Registro_Insumo[Fecha_Corte],"&lt;="&amp;I$12))</f>
        <v/>
      </c>
      <c r="J33" s="2" t="str">
        <f>IF(OR($C33="",J$12=""),"",SUMIFS(Tbl_Registro_Insumo[cant_ent],Tbl_Registro_Insumo[proveedor],$C$8,Tbl_Registro_Insumo[descripcion_insumo],$C33,Tbl_Registro_Insumo[id_solicitud],Detalle_Mes!$C$9,Tbl_Registro_Insumo[Fecha_Corte],"&lt;="&amp;J$12)-SUMIFS(Tbl_Registro_Insumo[cant_dev],Tbl_Registro_Insumo[proveedor],$C$8,Tbl_Registro_Insumo[descripcion_insumo],$C33,Tbl_Registro_Insumo[id_solicitud],$C$9,Tbl_Registro_Insumo[Fecha_Corte],"&lt;="&amp;J$12))</f>
        <v/>
      </c>
      <c r="K33" s="2" t="str">
        <f>IF(OR($C33="",K$12=""),"",SUMIFS(Tbl_Registro_Insumo[cant_ent],Tbl_Registro_Insumo[proveedor],$C$8,Tbl_Registro_Insumo[descripcion_insumo],$C33,Tbl_Registro_Insumo[id_solicitud],Detalle_Mes!$C$9,Tbl_Registro_Insumo[Fecha_Corte],"&lt;="&amp;K$12)-SUMIFS(Tbl_Registro_Insumo[cant_dev],Tbl_Registro_Insumo[proveedor],$C$8,Tbl_Registro_Insumo[descripcion_insumo],$C33,Tbl_Registro_Insumo[id_solicitud],$C$9,Tbl_Registro_Insumo[Fecha_Corte],"&lt;="&amp;K$12))</f>
        <v/>
      </c>
      <c r="L33" s="2" t="str">
        <f>IF(OR($C33="",L$12=""),"",SUMIFS(Tbl_Registro_Insumo[cant_ent],Tbl_Registro_Insumo[proveedor],$C$8,Tbl_Registro_Insumo[descripcion_insumo],$C33,Tbl_Registro_Insumo[id_solicitud],Detalle_Mes!$C$9,Tbl_Registro_Insumo[Fecha_Corte],"&lt;="&amp;L$12)-SUMIFS(Tbl_Registro_Insumo[cant_dev],Tbl_Registro_Insumo[proveedor],$C$8,Tbl_Registro_Insumo[descripcion_insumo],$C33,Tbl_Registro_Insumo[id_solicitud],$C$9,Tbl_Registro_Insumo[Fecha_Corte],"&lt;="&amp;L$12))</f>
        <v/>
      </c>
      <c r="M33" s="2" t="str">
        <f>IF(OR($C33="",M$12=""),"",SUMIFS(Tbl_Registro_Insumo[cant_ent],Tbl_Registro_Insumo[proveedor],$C$8,Tbl_Registro_Insumo[descripcion_insumo],$C33,Tbl_Registro_Insumo[id_solicitud],Detalle_Mes!$C$9,Tbl_Registro_Insumo[Fecha_Corte],"&lt;="&amp;M$12)-SUMIFS(Tbl_Registro_Insumo[cant_dev],Tbl_Registro_Insumo[proveedor],$C$8,Tbl_Registro_Insumo[descripcion_insumo],$C33,Tbl_Registro_Insumo[id_solicitud],$C$9,Tbl_Registro_Insumo[Fecha_Corte],"&lt;="&amp;M$12))</f>
        <v/>
      </c>
      <c r="N33" s="2" t="str">
        <f>IF(OR($C33="",N$12=""),"",SUMIFS(Tbl_Registro_Insumo[cant_ent],Tbl_Registro_Insumo[proveedor],$C$8,Tbl_Registro_Insumo[descripcion_insumo],$C33,Tbl_Registro_Insumo[id_solicitud],Detalle_Mes!$C$9,Tbl_Registro_Insumo[Fecha_Corte],"&lt;="&amp;N$12)-SUMIFS(Tbl_Registro_Insumo[cant_dev],Tbl_Registro_Insumo[proveedor],$C$8,Tbl_Registro_Insumo[descripcion_insumo],$C33,Tbl_Registro_Insumo[id_solicitud],$C$9,Tbl_Registro_Insumo[Fecha_Corte],"&lt;="&amp;N$12))</f>
        <v/>
      </c>
      <c r="O33" s="2" t="str">
        <f>IF(OR($C33="",O$12=""),"",SUMIFS(Tbl_Registro_Insumo[cant_ent],Tbl_Registro_Insumo[proveedor],$C$8,Tbl_Registro_Insumo[descripcion_insumo],$C33,Tbl_Registro_Insumo[id_solicitud],Detalle_Mes!$C$9,Tbl_Registro_Insumo[Fecha_Corte],"&lt;="&amp;O$12)-SUMIFS(Tbl_Registro_Insumo[cant_dev],Tbl_Registro_Insumo[proveedor],$C$8,Tbl_Registro_Insumo[descripcion_insumo],$C33,Tbl_Registro_Insumo[id_solicitud],$C$9,Tbl_Registro_Insumo[Fecha_Corte],"&lt;="&amp;O$12))</f>
        <v/>
      </c>
      <c r="P33" s="2" t="str">
        <f>IF(OR($C33="",P$12=""),"",SUMIFS(Tbl_Registro_Insumo[cant_ent],Tbl_Registro_Insumo[proveedor],$C$8,Tbl_Registro_Insumo[descripcion_insumo],$C33,Tbl_Registro_Insumo[id_solicitud],Detalle_Mes!$C$9,Tbl_Registro_Insumo[Fecha_Corte],"&lt;="&amp;P$12)-SUMIFS(Tbl_Registro_Insumo[cant_dev],Tbl_Registro_Insumo[proveedor],$C$8,Tbl_Registro_Insumo[descripcion_insumo],$C33,Tbl_Registro_Insumo[id_solicitud],$C$9,Tbl_Registro_Insumo[Fecha_Corte],"&lt;="&amp;P$12))</f>
        <v/>
      </c>
      <c r="Q33" s="2" t="str">
        <f>IF(OR($C33="",Q$12=""),"",SUMIFS(Tbl_Registro_Insumo[cant_ent],Tbl_Registro_Insumo[proveedor],$C$8,Tbl_Registro_Insumo[descripcion_insumo],$C33,Tbl_Registro_Insumo[id_solicitud],Detalle_Mes!$C$9,Tbl_Registro_Insumo[Fecha_Corte],"&lt;="&amp;Q$12)-SUMIFS(Tbl_Registro_Insumo[cant_dev],Tbl_Registro_Insumo[proveedor],$C$8,Tbl_Registro_Insumo[descripcion_insumo],$C33,Tbl_Registro_Insumo[id_solicitud],$C$9,Tbl_Registro_Insumo[Fecha_Corte],"&lt;="&amp;Q$12))</f>
        <v/>
      </c>
      <c r="R33" s="2" t="str">
        <f>IF(OR($C33="",R$12=""),"",SUMIFS(Tbl_Registro_Insumo[cant_ent],Tbl_Registro_Insumo[proveedor],$C$8,Tbl_Registro_Insumo[descripcion_insumo],$C33,Tbl_Registro_Insumo[id_solicitud],Detalle_Mes!$C$9,Tbl_Registro_Insumo[Fecha_Corte],"&lt;="&amp;R$12)-SUMIFS(Tbl_Registro_Insumo[cant_dev],Tbl_Registro_Insumo[proveedor],$C$8,Tbl_Registro_Insumo[descripcion_insumo],$C33,Tbl_Registro_Insumo[id_solicitud],$C$9,Tbl_Registro_Insumo[Fecha_Corte],"&lt;="&amp;R$12))</f>
        <v/>
      </c>
      <c r="S33" s="2" t="str">
        <f>IF(OR($C33="",S$12=""),"",SUMIFS(Tbl_Registro_Insumo[cant_ent],Tbl_Registro_Insumo[proveedor],$C$8,Tbl_Registro_Insumo[descripcion_insumo],$C33,Tbl_Registro_Insumo[id_solicitud],Detalle_Mes!$C$9,Tbl_Registro_Insumo[Fecha_Corte],"&lt;="&amp;S$12)-SUMIFS(Tbl_Registro_Insumo[cant_dev],Tbl_Registro_Insumo[proveedor],$C$8,Tbl_Registro_Insumo[descripcion_insumo],$C33,Tbl_Registro_Insumo[id_solicitud],$C$9,Tbl_Registro_Insumo[Fecha_Corte],"&lt;="&amp;S$12))</f>
        <v/>
      </c>
      <c r="T33" s="2" t="str">
        <f>IF(OR($C33="",T$12=""),"",SUMIFS(Tbl_Registro_Insumo[cant_ent],Tbl_Registro_Insumo[proveedor],$C$8,Tbl_Registro_Insumo[descripcion_insumo],$C33,Tbl_Registro_Insumo[id_solicitud],Detalle_Mes!$C$9,Tbl_Registro_Insumo[Fecha_Corte],"&lt;="&amp;T$12)-SUMIFS(Tbl_Registro_Insumo[cant_dev],Tbl_Registro_Insumo[proveedor],$C$8,Tbl_Registro_Insumo[descripcion_insumo],$C33,Tbl_Registro_Insumo[id_solicitud],$C$9,Tbl_Registro_Insumo[Fecha_Corte],"&lt;="&amp;T$12))</f>
        <v/>
      </c>
      <c r="U33" s="2" t="str">
        <f>IF(OR($C33="",U$12=""),"",SUMIFS(Tbl_Registro_Insumo[cant_ent],Tbl_Registro_Insumo[proveedor],$C$8,Tbl_Registro_Insumo[descripcion_insumo],$C33,Tbl_Registro_Insumo[id_solicitud],Detalle_Mes!$C$9,Tbl_Registro_Insumo[Fecha_Corte],"&lt;="&amp;U$12)-SUMIFS(Tbl_Registro_Insumo[cant_dev],Tbl_Registro_Insumo[proveedor],$C$8,Tbl_Registro_Insumo[descripcion_insumo],$C33,Tbl_Registro_Insumo[id_solicitud],$C$9,Tbl_Registro_Insumo[Fecha_Corte],"&lt;="&amp;U$12))</f>
        <v/>
      </c>
      <c r="V33" s="2" t="str">
        <f>IF(OR($C33="",V$12=""),"",SUMIFS(Tbl_Registro_Insumo[cant_ent],Tbl_Registro_Insumo[proveedor],$C$8,Tbl_Registro_Insumo[descripcion_insumo],$C33,Tbl_Registro_Insumo[id_solicitud],Detalle_Mes!$C$9,Tbl_Registro_Insumo[Fecha_Corte],"&lt;="&amp;V$12)-SUMIFS(Tbl_Registro_Insumo[cant_dev],Tbl_Registro_Insumo[proveedor],$C$8,Tbl_Registro_Insumo[descripcion_insumo],$C33,Tbl_Registro_Insumo[id_solicitud],$C$9,Tbl_Registro_Insumo[Fecha_Corte],"&lt;="&amp;V$12))</f>
        <v/>
      </c>
      <c r="W33" s="2" t="str">
        <f>IF(OR($C33="",W$12=""),"",SUMIFS(Tbl_Registro_Insumo[cant_ent],Tbl_Registro_Insumo[proveedor],$C$8,Tbl_Registro_Insumo[descripcion_insumo],$C33,Tbl_Registro_Insumo[id_solicitud],Detalle_Mes!$C$9,Tbl_Registro_Insumo[Fecha_Corte],"&lt;="&amp;W$12)-SUMIFS(Tbl_Registro_Insumo[cant_dev],Tbl_Registro_Insumo[proveedor],$C$8,Tbl_Registro_Insumo[descripcion_insumo],$C33,Tbl_Registro_Insumo[id_solicitud],$C$9,Tbl_Registro_Insumo[Fecha_Corte],"&lt;="&amp;W$12))</f>
        <v/>
      </c>
      <c r="X33" s="2" t="str">
        <f>IF(OR($C33="",X$12=""),"",SUMIFS(Tbl_Registro_Insumo[cant_ent],Tbl_Registro_Insumo[proveedor],$C$8,Tbl_Registro_Insumo[descripcion_insumo],$C33,Tbl_Registro_Insumo[id_solicitud],Detalle_Mes!$C$9,Tbl_Registro_Insumo[Fecha_Corte],"&lt;="&amp;X$12)-SUMIFS(Tbl_Registro_Insumo[cant_dev],Tbl_Registro_Insumo[proveedor],$C$8,Tbl_Registro_Insumo[descripcion_insumo],$C33,Tbl_Registro_Insumo[id_solicitud],$C$9,Tbl_Registro_Insumo[Fecha_Corte],"&lt;="&amp;X$12))</f>
        <v/>
      </c>
      <c r="Y33" s="2" t="str">
        <f>IF(OR($C33="",Y$12=""),"",SUMIFS(Tbl_Registro_Insumo[cant_ent],Tbl_Registro_Insumo[proveedor],$C$8,Tbl_Registro_Insumo[descripcion_insumo],$C33,Tbl_Registro_Insumo[id_solicitud],Detalle_Mes!$C$9,Tbl_Registro_Insumo[Fecha_Corte],"&lt;="&amp;Y$12)-SUMIFS(Tbl_Registro_Insumo[cant_dev],Tbl_Registro_Insumo[proveedor],$C$8,Tbl_Registro_Insumo[descripcion_insumo],$C33,Tbl_Registro_Insumo[id_solicitud],$C$9,Tbl_Registro_Insumo[Fecha_Corte],"&lt;="&amp;Y$12))</f>
        <v/>
      </c>
      <c r="Z33" s="2" t="str">
        <f>IF(OR($C33="",Z$12=""),"",SUMIFS(Tbl_Registro_Insumo[cant_ent],Tbl_Registro_Insumo[proveedor],$C$8,Tbl_Registro_Insumo[descripcion_insumo],$C33,Tbl_Registro_Insumo[id_solicitud],Detalle_Mes!$C$9,Tbl_Registro_Insumo[Fecha_Corte],"&lt;="&amp;Z$12)-SUMIFS(Tbl_Registro_Insumo[cant_dev],Tbl_Registro_Insumo[proveedor],$C$8,Tbl_Registro_Insumo[descripcion_insumo],$C33,Tbl_Registro_Insumo[id_solicitud],$C$9,Tbl_Registro_Insumo[Fecha_Corte],"&lt;="&amp;Z$12))</f>
        <v/>
      </c>
      <c r="AA33" s="2" t="str">
        <f>IF(OR($C33="",AA$12=""),"",SUMIFS(Tbl_Registro_Insumo[cant_ent],Tbl_Registro_Insumo[proveedor],$C$8,Tbl_Registro_Insumo[descripcion_insumo],$C33,Tbl_Registro_Insumo[id_solicitud],Detalle_Mes!$C$9,Tbl_Registro_Insumo[Fecha_Corte],"&lt;="&amp;AA$12)-SUMIFS(Tbl_Registro_Insumo[cant_dev],Tbl_Registro_Insumo[proveedor],$C$8,Tbl_Registro_Insumo[descripcion_insumo],$C33,Tbl_Registro_Insumo[id_solicitud],$C$9,Tbl_Registro_Insumo[Fecha_Corte],"&lt;="&amp;AA$12))</f>
        <v/>
      </c>
      <c r="AB33" s="2" t="str">
        <f>IF(OR($C33="",AB$12=""),"",SUMIFS(Tbl_Registro_Insumo[cant_ent],Tbl_Registro_Insumo[proveedor],$C$8,Tbl_Registro_Insumo[descripcion_insumo],$C33,Tbl_Registro_Insumo[id_solicitud],Detalle_Mes!$C$9,Tbl_Registro_Insumo[Fecha_Corte],"&lt;="&amp;AB$12)-SUMIFS(Tbl_Registro_Insumo[cant_dev],Tbl_Registro_Insumo[proveedor],$C$8,Tbl_Registro_Insumo[descripcion_insumo],$C33,Tbl_Registro_Insumo[id_solicitud],$C$9,Tbl_Registro_Insumo[Fecha_Corte],"&lt;="&amp;AB$12))</f>
        <v/>
      </c>
      <c r="AC33" s="2" t="str">
        <f>IF(OR($C33="",AC$12=""),"",SUMIFS(Tbl_Registro_Insumo[cant_ent],Tbl_Registro_Insumo[proveedor],$C$8,Tbl_Registro_Insumo[descripcion_insumo],$C33,Tbl_Registro_Insumo[id_solicitud],Detalle_Mes!$C$9,Tbl_Registro_Insumo[Fecha_Corte],"&lt;="&amp;AC$12)-SUMIFS(Tbl_Registro_Insumo[cant_dev],Tbl_Registro_Insumo[proveedor],$C$8,Tbl_Registro_Insumo[descripcion_insumo],$C33,Tbl_Registro_Insumo[id_solicitud],$C$9,Tbl_Registro_Insumo[Fecha_Corte],"&lt;="&amp;AC$12))</f>
        <v/>
      </c>
      <c r="AD33" s="2" t="str">
        <f>IF(OR($C33="",AD$12=""),"",SUMIFS(Tbl_Registro_Insumo[cant_ent],Tbl_Registro_Insumo[proveedor],$C$8,Tbl_Registro_Insumo[descripcion_insumo],$C33,Tbl_Registro_Insumo[id_solicitud],Detalle_Mes!$C$9,Tbl_Registro_Insumo[Fecha_Corte],"&lt;="&amp;AD$12)-SUMIFS(Tbl_Registro_Insumo[cant_dev],Tbl_Registro_Insumo[proveedor],$C$8,Tbl_Registro_Insumo[descripcion_insumo],$C33,Tbl_Registro_Insumo[id_solicitud],$C$9,Tbl_Registro_Insumo[Fecha_Corte],"&lt;="&amp;AD$12))</f>
        <v/>
      </c>
      <c r="AE33" s="2" t="str">
        <f>IF(OR($C33="",AE$12=""),"",SUMIFS(Tbl_Registro_Insumo[cant_ent],Tbl_Registro_Insumo[proveedor],$C$8,Tbl_Registro_Insumo[descripcion_insumo],$C33,Tbl_Registro_Insumo[id_solicitud],Detalle_Mes!$C$9,Tbl_Registro_Insumo[Fecha_Corte],"&lt;="&amp;AE$12)-SUMIFS(Tbl_Registro_Insumo[cant_dev],Tbl_Registro_Insumo[proveedor],$C$8,Tbl_Registro_Insumo[descripcion_insumo],$C33,Tbl_Registro_Insumo[id_solicitud],$C$9,Tbl_Registro_Insumo[Fecha_Corte],"&lt;="&amp;AE$12))</f>
        <v/>
      </c>
      <c r="AF33" s="2" t="str">
        <f>IF(OR($C33="",AF$12=""),"",SUMIFS(Tbl_Registro_Insumo[cant_ent],Tbl_Registro_Insumo[proveedor],$C$8,Tbl_Registro_Insumo[descripcion_insumo],$C33,Tbl_Registro_Insumo[id_solicitud],Detalle_Mes!$C$9,Tbl_Registro_Insumo[Fecha_Corte],"&lt;="&amp;AF$12)-SUMIFS(Tbl_Registro_Insumo[cant_dev],Tbl_Registro_Insumo[proveedor],$C$8,Tbl_Registro_Insumo[descripcion_insumo],$C33,Tbl_Registro_Insumo[id_solicitud],$C$9,Tbl_Registro_Insumo[Fecha_Corte],"&lt;="&amp;AF$12))</f>
        <v/>
      </c>
      <c r="AG33" s="2" t="str">
        <f>IF(OR($C33="",AG$12=""),"",SUMIFS(Tbl_Registro_Insumo[cant_ent],Tbl_Registro_Insumo[proveedor],$C$8,Tbl_Registro_Insumo[descripcion_insumo],$C33,Tbl_Registro_Insumo[id_solicitud],Detalle_Mes!$C$9,Tbl_Registro_Insumo[Fecha_Corte],"&lt;="&amp;AG$12)-SUMIFS(Tbl_Registro_Insumo[cant_dev],Tbl_Registro_Insumo[proveedor],$C$8,Tbl_Registro_Insumo[descripcion_insumo],$C33,Tbl_Registro_Insumo[id_solicitud],$C$9,Tbl_Registro_Insumo[Fecha_Corte],"&lt;="&amp;AG$12))</f>
        <v/>
      </c>
      <c r="AH33" s="2" t="str">
        <f>IF(OR($C33="",AH$12=""),"",SUMIFS(Tbl_Registro_Insumo[cant_ent],Tbl_Registro_Insumo[proveedor],$C$8,Tbl_Registro_Insumo[descripcion_insumo],$C33,Tbl_Registro_Insumo[id_solicitud],Detalle_Mes!$C$9,Tbl_Registro_Insumo[Fecha_Corte],"&lt;="&amp;AH$12)-SUMIFS(Tbl_Registro_Insumo[cant_dev],Tbl_Registro_Insumo[proveedor],$C$8,Tbl_Registro_Insumo[descripcion_insumo],$C33,Tbl_Registro_Insumo[id_solicitud],$C$9,Tbl_Registro_Insumo[Fecha_Corte],"&lt;="&amp;AH$12))</f>
        <v/>
      </c>
      <c r="AI33" s="2" t="str">
        <f>IF(OR($C33="",AI$12=""),"",SUMIFS(Tbl_Registro_Insumo[cant_ent],Tbl_Registro_Insumo[proveedor],$C$8,Tbl_Registro_Insumo[descripcion_insumo],$C33,Tbl_Registro_Insumo[id_solicitud],Detalle_Mes!$C$9,Tbl_Registro_Insumo[Fecha_Corte],"&lt;="&amp;AI$12)-SUMIFS(Tbl_Registro_Insumo[cant_dev],Tbl_Registro_Insumo[proveedor],$C$8,Tbl_Registro_Insumo[descripcion_insumo],$C33,Tbl_Registro_Insumo[id_solicitud],$C$9,Tbl_Registro_Insumo[Fecha_Corte],"&lt;="&amp;AI$12))</f>
        <v/>
      </c>
      <c r="AJ33" s="2" t="str">
        <f>IF(OR($C33="",AJ$12=""),"",SUMIFS(Tbl_Registro_Insumo[cant_ent],Tbl_Registro_Insumo[proveedor],$C$8,Tbl_Registro_Insumo[descripcion_insumo],$C33,Tbl_Registro_Insumo[id_solicitud],Detalle_Mes!$C$9,Tbl_Registro_Insumo[Fecha_Corte],"&lt;="&amp;AJ$12)-SUMIFS(Tbl_Registro_Insumo[cant_dev],Tbl_Registro_Insumo[proveedor],$C$8,Tbl_Registro_Insumo[descripcion_insumo],$C33,Tbl_Registro_Insumo[id_solicitud],$C$9,Tbl_Registro_Insumo[Fecha_Corte],"&lt;="&amp;AJ$12))</f>
        <v/>
      </c>
      <c r="AK33" s="2" t="str">
        <f>IF(OR($C33="",AK$12=""),"",SUMIFS(Tbl_Registro_Insumo[cant_ent],Tbl_Registro_Insumo[proveedor],$C$8,Tbl_Registro_Insumo[descripcion_insumo],$C33,Tbl_Registro_Insumo[id_solicitud],Detalle_Mes!$C$9,Tbl_Registro_Insumo[Fecha_Corte],"&lt;="&amp;AK$12)-SUMIFS(Tbl_Registro_Insumo[cant_dev],Tbl_Registro_Insumo[proveedor],$C$8,Tbl_Registro_Insumo[descripcion_insumo],$C33,Tbl_Registro_Insumo[id_solicitud],$C$9,Tbl_Registro_Insumo[Fecha_Corte],"&lt;="&amp;AK$12))</f>
        <v/>
      </c>
      <c r="AL33" s="2" t="str">
        <f>IF(OR($C33="",AL$12=""),"",SUMIFS(Tbl_Registro_Insumo[cant_ent],Tbl_Registro_Insumo[proveedor],$C$8,Tbl_Registro_Insumo[descripcion_insumo],$C33,Tbl_Registro_Insumo[id_solicitud],Detalle_Mes!$C$9,Tbl_Registro_Insumo[Fecha_Corte],"&lt;="&amp;AL$12)-SUMIFS(Tbl_Registro_Insumo[cant_dev],Tbl_Registro_Insumo[proveedor],$C$8,Tbl_Registro_Insumo[descripcion_insumo],$C33,Tbl_Registro_Insumo[id_solicitud],$C$9,Tbl_Registro_Insumo[Fecha_Corte],"&lt;="&amp;AL$12))</f>
        <v/>
      </c>
      <c r="AM33" s="2" t="str">
        <f>IF(OR($C33="",AM$12=""),"",SUMIFS(Tbl_Registro_Insumo[cant_ent],Tbl_Registro_Insumo[proveedor],$C$8,Tbl_Registro_Insumo[descripcion_insumo],$C33,Tbl_Registro_Insumo[id_solicitud],Detalle_Mes!$C$9,Tbl_Registro_Insumo[Fecha_Corte],"&lt;="&amp;AM$12)-SUMIFS(Tbl_Registro_Insumo[cant_dev],Tbl_Registro_Insumo[proveedor],$C$8,Tbl_Registro_Insumo[descripcion_insumo],$C33,Tbl_Registro_Insumo[id_solicitud],$C$9,Tbl_Registro_Insumo[Fecha_Corte],"&lt;="&amp;AM$12))</f>
        <v/>
      </c>
      <c r="AN33" s="2" t="str">
        <f>IF(OR($C33="",AN$12=""),"",SUMIFS(Tbl_Registro_Insumo[cant_ent],Tbl_Registro_Insumo[proveedor],$C$8,Tbl_Registro_Insumo[descripcion_insumo],$C33,Tbl_Registro_Insumo[id_solicitud],Detalle_Mes!$C$9,Tbl_Registro_Insumo[Fecha_Corte],"&lt;="&amp;AN$12)-SUMIFS(Tbl_Registro_Insumo[cant_dev],Tbl_Registro_Insumo[proveedor],$C$8,Tbl_Registro_Insumo[descripcion_insumo],$C33,Tbl_Registro_Insumo[id_solicitud],$C$9,Tbl_Registro_Insumo[Fecha_Corte],"&lt;="&amp;AN$12))</f>
        <v/>
      </c>
      <c r="AO33" s="2" t="str">
        <f>IF(OR($C33="",AO$12=""),"",SUMIFS(Tbl_Registro_Insumo[cant_ent],Tbl_Registro_Insumo[proveedor],$C$8,Tbl_Registro_Insumo[descripcion_insumo],$C33,Tbl_Registro_Insumo[id_solicitud],Detalle_Mes!$C$9,Tbl_Registro_Insumo[Fecha_Corte],"&lt;="&amp;AO$12)-SUMIFS(Tbl_Registro_Insumo[cant_dev],Tbl_Registro_Insumo[proveedor],$C$8,Tbl_Registro_Insumo[descripcion_insumo],$C33,Tbl_Registro_Insumo[id_solicitud],$C$9,Tbl_Registro_Insumo[Fecha_Corte],"&lt;="&amp;AO$12))</f>
        <v/>
      </c>
      <c r="AP33" s="2" t="str">
        <f>IF(OR($C33="",AP$12=""),"",SUMIFS(Tbl_Registro_Insumo[cant_ent],Tbl_Registro_Insumo[proveedor],$C$8,Tbl_Registro_Insumo[descripcion_insumo],$C33,Tbl_Registro_Insumo[id_solicitud],Detalle_Mes!$C$9,Tbl_Registro_Insumo[Fecha_Corte],"&lt;="&amp;AP$12)-SUMIFS(Tbl_Registro_Insumo[cant_dev],Tbl_Registro_Insumo[proveedor],$C$8,Tbl_Registro_Insumo[descripcion_insumo],$C33,Tbl_Registro_Insumo[id_solicitud],$C$9,Tbl_Registro_Insumo[Fecha_Corte],"&lt;="&amp;AP$12))</f>
        <v/>
      </c>
      <c r="AQ33" s="2" t="str">
        <f>IF(OR($C33="",AQ$12=""),"",SUMIFS(Tbl_Registro_Insumo[cant_ent],Tbl_Registro_Insumo[proveedor],$C$8,Tbl_Registro_Insumo[descripcion_insumo],$C33,Tbl_Registro_Insumo[id_solicitud],Detalle_Mes!$C$9,Tbl_Registro_Insumo[Fecha_Corte],"&lt;="&amp;AQ$12)-SUMIFS(Tbl_Registro_Insumo[cant_dev],Tbl_Registro_Insumo[proveedor],$C$8,Tbl_Registro_Insumo[descripcion_insumo],$C33,Tbl_Registro_Insumo[id_solicitud],$C$9,Tbl_Registro_Insumo[Fecha_Corte],"&lt;="&amp;AQ$12))</f>
        <v/>
      </c>
      <c r="AR33" s="2" t="str">
        <f>IF(OR($C33="",AR$12=""),"",SUMIFS(Tbl_Registro_Insumo[cant_ent],Tbl_Registro_Insumo[proveedor],$C$8,Tbl_Registro_Insumo[descripcion_insumo],$C33,Tbl_Registro_Insumo[id_solicitud],Detalle_Mes!$C$9,Tbl_Registro_Insumo[Fecha_Corte],"&lt;="&amp;AR$12)-SUMIFS(Tbl_Registro_Insumo[cant_dev],Tbl_Registro_Insumo[proveedor],$C$8,Tbl_Registro_Insumo[descripcion_insumo],$C33,Tbl_Registro_Insumo[id_solicitud],$C$9,Tbl_Registro_Insumo[Fecha_Corte],"&lt;="&amp;AR$12))</f>
        <v/>
      </c>
      <c r="AS33" s="2" t="str">
        <f>IF(OR($C33="",AS$12=""),"",SUMIFS(Tbl_Registro_Insumo[cant_ent],Tbl_Registro_Insumo[proveedor],$C$8,Tbl_Registro_Insumo[descripcion_insumo],$C33,Tbl_Registro_Insumo[id_solicitud],Detalle_Mes!$C$9,Tbl_Registro_Insumo[Fecha_Corte],"&lt;="&amp;AS$12)-SUMIFS(Tbl_Registro_Insumo[cant_dev],Tbl_Registro_Insumo[proveedor],$C$8,Tbl_Registro_Insumo[descripcion_insumo],$C33,Tbl_Registro_Insumo[id_solicitud],$C$9,Tbl_Registro_Insumo[Fecha_Corte],"&lt;="&amp;AS$12))</f>
        <v/>
      </c>
      <c r="AT33" s="2" t="str">
        <f>IF(OR($C33="",AT$12=""),"",SUMIFS(Tbl_Registro_Insumo[cant_ent],Tbl_Registro_Insumo[proveedor],$C$8,Tbl_Registro_Insumo[descripcion_insumo],$C33,Tbl_Registro_Insumo[id_solicitud],Detalle_Mes!$C$9,Tbl_Registro_Insumo[Fecha_Corte],"&lt;="&amp;AT$12)-SUMIFS(Tbl_Registro_Insumo[cant_dev],Tbl_Registro_Insumo[proveedor],$C$8,Tbl_Registro_Insumo[descripcion_insumo],$C33,Tbl_Registro_Insumo[id_solicitud],$C$9,Tbl_Registro_Insumo[Fecha_Corte],"&lt;="&amp;AT$12))</f>
        <v/>
      </c>
      <c r="AU33" s="2" t="str">
        <f>IF(OR($C33="",AU$12=""),"",SUMIFS(Tbl_Registro_Insumo[cant_ent],Tbl_Registro_Insumo[proveedor],$C$8,Tbl_Registro_Insumo[descripcion_insumo],$C33,Tbl_Registro_Insumo[id_solicitud],Detalle_Mes!$C$9,Tbl_Registro_Insumo[Fecha_Corte],"&lt;="&amp;AU$12)-SUMIFS(Tbl_Registro_Insumo[cant_dev],Tbl_Registro_Insumo[proveedor],$C$8,Tbl_Registro_Insumo[descripcion_insumo],$C33,Tbl_Registro_Insumo[id_solicitud],$C$9,Tbl_Registro_Insumo[Fecha_Corte],"&lt;="&amp;AU$12))</f>
        <v/>
      </c>
      <c r="AV33" s="2" t="str">
        <f>IF(OR($C33="",AV$12=""),"",SUMIFS(Tbl_Registro_Insumo[cant_ent],Tbl_Registro_Insumo[proveedor],$C$8,Tbl_Registro_Insumo[descripcion_insumo],$C33,Tbl_Registro_Insumo[id_solicitud],Detalle_Mes!$C$9,Tbl_Registro_Insumo[Fecha_Corte],"&lt;="&amp;AV$12)-SUMIFS(Tbl_Registro_Insumo[cant_dev],Tbl_Registro_Insumo[proveedor],$C$8,Tbl_Registro_Insumo[descripcion_insumo],$C33,Tbl_Registro_Insumo[id_solicitud],$C$9,Tbl_Registro_Insumo[Fecha_Corte],"&lt;="&amp;AV$12))</f>
        <v/>
      </c>
      <c r="AW33" s="2" t="str">
        <f>IF(OR($C33="",AW$12=""),"",SUMIFS(Tbl_Registro_Insumo[cant_ent],Tbl_Registro_Insumo[proveedor],$C$8,Tbl_Registro_Insumo[descripcion_insumo],$C33,Tbl_Registro_Insumo[id_solicitud],Detalle_Mes!$C$9,Tbl_Registro_Insumo[Fecha_Corte],"&lt;="&amp;AW$12)-SUMIFS(Tbl_Registro_Insumo[cant_dev],Tbl_Registro_Insumo[proveedor],$C$8,Tbl_Registro_Insumo[descripcion_insumo],$C33,Tbl_Registro_Insumo[id_solicitud],$C$9,Tbl_Registro_Insumo[Fecha_Corte],"&lt;="&amp;AW$12))</f>
        <v/>
      </c>
      <c r="AX33" s="2" t="str">
        <f>IF(OR($C33="",AX$12=""),"",SUMIFS(Tbl_Registro_Insumo[cant_ent],Tbl_Registro_Insumo[proveedor],$C$8,Tbl_Registro_Insumo[descripcion_insumo],$C33,Tbl_Registro_Insumo[id_solicitud],Detalle_Mes!$C$9,Tbl_Registro_Insumo[Fecha_Corte],"&lt;="&amp;AX$12)-SUMIFS(Tbl_Registro_Insumo[cant_dev],Tbl_Registro_Insumo[proveedor],$C$8,Tbl_Registro_Insumo[descripcion_insumo],$C33,Tbl_Registro_Insumo[id_solicitud],$C$9,Tbl_Registro_Insumo[Fecha_Corte],"&lt;="&amp;AX$12))</f>
        <v/>
      </c>
      <c r="AY33" s="2" t="str">
        <f>IF(OR($C33="",AY$12=""),"",SUMIFS(Tbl_Registro_Insumo[cant_ent],Tbl_Registro_Insumo[proveedor],$C$8,Tbl_Registro_Insumo[descripcion_insumo],$C33,Tbl_Registro_Insumo[id_solicitud],Detalle_Mes!$C$9,Tbl_Registro_Insumo[Fecha_Corte],"&lt;="&amp;AY$12)-SUMIFS(Tbl_Registro_Insumo[cant_dev],Tbl_Registro_Insumo[proveedor],$C$8,Tbl_Registro_Insumo[descripcion_insumo],$C33,Tbl_Registro_Insumo[id_solicitud],$C$9,Tbl_Registro_Insumo[Fecha_Corte],"&lt;="&amp;AY$12))</f>
        <v/>
      </c>
      <c r="AZ33" s="2" t="str">
        <f>IF(OR($C33="",AZ$12=""),"",SUMIFS(Tbl_Registro_Insumo[cant_ent],Tbl_Registro_Insumo[proveedor],$C$8,Tbl_Registro_Insumo[descripcion_insumo],$C33,Tbl_Registro_Insumo[id_solicitud],Detalle_Mes!$C$9,Tbl_Registro_Insumo[Fecha_Corte],"&lt;="&amp;AZ$12)-SUMIFS(Tbl_Registro_Insumo[cant_dev],Tbl_Registro_Insumo[proveedor],$C$8,Tbl_Registro_Insumo[descripcion_insumo],$C33,Tbl_Registro_Insumo[id_solicitud],$C$9,Tbl_Registro_Insumo[Fecha_Corte],"&lt;="&amp;AZ$12))</f>
        <v/>
      </c>
      <c r="BA33" s="2" t="str">
        <f>IF(OR($C33="",BA$12=""),"",SUMIFS(Tbl_Registro_Insumo[cant_ent],Tbl_Registro_Insumo[proveedor],$C$8,Tbl_Registro_Insumo[descripcion_insumo],$C33,Tbl_Registro_Insumo[id_solicitud],Detalle_Mes!$C$9,Tbl_Registro_Insumo[Fecha_Corte],"&lt;="&amp;BA$12)-SUMIFS(Tbl_Registro_Insumo[cant_dev],Tbl_Registro_Insumo[proveedor],$C$8,Tbl_Registro_Insumo[descripcion_insumo],$C33,Tbl_Registro_Insumo[id_solicitud],$C$9,Tbl_Registro_Insumo[Fecha_Corte],"&lt;="&amp;BA$12))</f>
        <v/>
      </c>
      <c r="BB33" s="2" t="str">
        <f>IF(OR($C33="",BB$12=""),"",SUMIFS(Tbl_Registro_Insumo[cant_ent],Tbl_Registro_Insumo[proveedor],$C$8,Tbl_Registro_Insumo[descripcion_insumo],$C33,Tbl_Registro_Insumo[id_solicitud],Detalle_Mes!$C$9,Tbl_Registro_Insumo[Fecha_Corte],"&lt;="&amp;BB$12)-SUMIFS(Tbl_Registro_Insumo[cant_dev],Tbl_Registro_Insumo[proveedor],$C$8,Tbl_Registro_Insumo[descripcion_insumo],$C33,Tbl_Registro_Insumo[id_solicitud],$C$9,Tbl_Registro_Insumo[Fecha_Corte],"&lt;="&amp;BB$12))</f>
        <v/>
      </c>
      <c r="BC33" s="2" t="str">
        <f>IF(OR($C33="",BC$12=""),"",SUMIFS(Tbl_Registro_Insumo[cant_ent],Tbl_Registro_Insumo[proveedor],$C$8,Tbl_Registro_Insumo[descripcion_insumo],$C33,Tbl_Registro_Insumo[id_solicitud],Detalle_Mes!$C$9,Tbl_Registro_Insumo[Fecha_Corte],"&lt;="&amp;BC$12)-SUMIFS(Tbl_Registro_Insumo[cant_dev],Tbl_Registro_Insumo[proveedor],$C$8,Tbl_Registro_Insumo[descripcion_insumo],$C33,Tbl_Registro_Insumo[id_solicitud],$C$9,Tbl_Registro_Insumo[Fecha_Corte],"&lt;="&amp;BC$12))</f>
        <v/>
      </c>
      <c r="BD33" s="2" t="str">
        <f>IF(OR($C33="",BD$12=""),"",SUMIFS(Tbl_Registro_Insumo[cant_ent],Tbl_Registro_Insumo[proveedor],$C$8,Tbl_Registro_Insumo[descripcion_insumo],$C33,Tbl_Registro_Insumo[id_solicitud],Detalle_Mes!$C$9,Tbl_Registro_Insumo[Fecha_Corte],"&lt;="&amp;BD$12)-SUMIFS(Tbl_Registro_Insumo[cant_dev],Tbl_Registro_Insumo[proveedor],$C$8,Tbl_Registro_Insumo[descripcion_insumo],$C33,Tbl_Registro_Insumo[id_solicitud],$C$9,Tbl_Registro_Insumo[Fecha_Corte],"&lt;="&amp;BD$12))</f>
        <v/>
      </c>
      <c r="BE33" s="2" t="str">
        <f>IF(OR($C33="",BE$12=""),"",SUMIFS(Tbl_Registro_Insumo[cant_ent],Tbl_Registro_Insumo[proveedor],$C$8,Tbl_Registro_Insumo[descripcion_insumo],$C33,Tbl_Registro_Insumo[id_solicitud],Detalle_Mes!$C$9,Tbl_Registro_Insumo[Fecha_Corte],"&lt;="&amp;BE$12)-SUMIFS(Tbl_Registro_Insumo[cant_dev],Tbl_Registro_Insumo[proveedor],$C$8,Tbl_Registro_Insumo[descripcion_insumo],$C33,Tbl_Registro_Insumo[id_solicitud],$C$9,Tbl_Registro_Insumo[Fecha_Corte],"&lt;="&amp;BE$12))</f>
        <v/>
      </c>
      <c r="BF33" s="2" t="str">
        <f>IF(OR($C33="",BF$12=""),"",SUMIFS(Tbl_Registro_Insumo[cant_ent],Tbl_Registro_Insumo[proveedor],$C$8,Tbl_Registro_Insumo[descripcion_insumo],$C33,Tbl_Registro_Insumo[id_solicitud],Detalle_Mes!$C$9,Tbl_Registro_Insumo[Fecha_Corte],"&lt;="&amp;BF$12)-SUMIFS(Tbl_Registro_Insumo[cant_dev],Tbl_Registro_Insumo[proveedor],$C$8,Tbl_Registro_Insumo[descripcion_insumo],$C33,Tbl_Registro_Insumo[id_solicitud],$C$9,Tbl_Registro_Insumo[Fecha_Corte],"&lt;="&amp;BF$12))</f>
        <v/>
      </c>
      <c r="BG33" s="2" t="str">
        <f>IF(OR($C33="",BG$12=""),"",SUMIFS(Tbl_Registro_Insumo[cant_ent],Tbl_Registro_Insumo[proveedor],$C$8,Tbl_Registro_Insumo[descripcion_insumo],$C33,Tbl_Registro_Insumo[id_solicitud],Detalle_Mes!$C$9,Tbl_Registro_Insumo[Fecha_Corte],"&lt;="&amp;BG$12)-SUMIFS(Tbl_Registro_Insumo[cant_dev],Tbl_Registro_Insumo[proveedor],$C$8,Tbl_Registro_Insumo[descripcion_insumo],$C33,Tbl_Registro_Insumo[id_solicitud],$C$9,Tbl_Registro_Insumo[Fecha_Corte],"&lt;="&amp;BG$12))</f>
        <v/>
      </c>
      <c r="BH33" s="2" t="str">
        <f>IF(OR($C33="",BH$12=""),"",SUMIFS(Tbl_Registro_Insumo[cant_ent],Tbl_Registro_Insumo[proveedor],$C$8,Tbl_Registro_Insumo[descripcion_insumo],$C33,Tbl_Registro_Insumo[id_solicitud],Detalle_Mes!$C$9,Tbl_Registro_Insumo[Fecha_Corte],"&lt;="&amp;BH$12)-SUMIFS(Tbl_Registro_Insumo[cant_dev],Tbl_Registro_Insumo[proveedor],$C$8,Tbl_Registro_Insumo[descripcion_insumo],$C33,Tbl_Registro_Insumo[id_solicitud],$C$9,Tbl_Registro_Insumo[Fecha_Corte],"&lt;="&amp;BH$12))</f>
        <v/>
      </c>
      <c r="BI33" s="2" t="str">
        <f>IF(OR($C33="",BI$12=""),"",SUMIFS(Tbl_Registro_Insumo[cant_ent],Tbl_Registro_Insumo[proveedor],$C$8,Tbl_Registro_Insumo[descripcion_insumo],$C33,Tbl_Registro_Insumo[id_solicitud],Detalle_Mes!$C$9,Tbl_Registro_Insumo[Fecha_Corte],"&lt;="&amp;BI$12)-SUMIFS(Tbl_Registro_Insumo[cant_dev],Tbl_Registro_Insumo[proveedor],$C$8,Tbl_Registro_Insumo[descripcion_insumo],$C33,Tbl_Registro_Insumo[id_solicitud],$C$9,Tbl_Registro_Insumo[Fecha_Corte],"&lt;="&amp;BI$12))</f>
        <v/>
      </c>
      <c r="BJ33" s="2" t="str">
        <f>IF(OR($C33="",BJ$12=""),"",SUMIFS(Tbl_Registro_Insumo[cant_ent],Tbl_Registro_Insumo[proveedor],$C$8,Tbl_Registro_Insumo[descripcion_insumo],$C33,Tbl_Registro_Insumo[id_solicitud],Detalle_Mes!$C$9,Tbl_Registro_Insumo[Fecha_Corte],"&lt;="&amp;BJ$12)-SUMIFS(Tbl_Registro_Insumo[cant_dev],Tbl_Registro_Insumo[proveedor],$C$8,Tbl_Registro_Insumo[descripcion_insumo],$C33,Tbl_Registro_Insumo[id_solicitud],$C$9,Tbl_Registro_Insumo[Fecha_Corte],"&lt;="&amp;BJ$12))</f>
        <v/>
      </c>
      <c r="BK33" s="2" t="str">
        <f>IF(OR($C33="",BK$12=""),"",SUMIFS(Tbl_Registro_Insumo[cant_ent],Tbl_Registro_Insumo[proveedor],$C$8,Tbl_Registro_Insumo[descripcion_insumo],$C33,Tbl_Registro_Insumo[id_solicitud],Detalle_Mes!$C$9,Tbl_Registro_Insumo[Fecha_Corte],"&lt;="&amp;BK$12)-SUMIFS(Tbl_Registro_Insumo[cant_dev],Tbl_Registro_Insumo[proveedor],$C$8,Tbl_Registro_Insumo[descripcion_insumo],$C33,Tbl_Registro_Insumo[id_solicitud],$C$9,Tbl_Registro_Insumo[Fecha_Corte],"&lt;="&amp;BK$12))</f>
        <v/>
      </c>
      <c r="BL33" s="2" t="str">
        <f>IF(OR($C33="",BL$12=""),"",SUMIFS(Tbl_Registro_Insumo[cant_ent],Tbl_Registro_Insumo[proveedor],$C$8,Tbl_Registro_Insumo[descripcion_insumo],$C33,Tbl_Registro_Insumo[id_solicitud],Detalle_Mes!$C$9,Tbl_Registro_Insumo[Fecha_Corte],"&lt;="&amp;BL$12)-SUMIFS(Tbl_Registro_Insumo[cant_dev],Tbl_Registro_Insumo[proveedor],$C$8,Tbl_Registro_Insumo[descripcion_insumo],$C33,Tbl_Registro_Insumo[id_solicitud],$C$9,Tbl_Registro_Insumo[Fecha_Corte],"&lt;="&amp;BL$12))</f>
        <v/>
      </c>
      <c r="BM33" s="2" t="str">
        <f>IF(OR($C33="",BM$12=""),"",SUMIFS(Tbl_Registro_Insumo[cant_ent],Tbl_Registro_Insumo[proveedor],$C$8,Tbl_Registro_Insumo[descripcion_insumo],$C33,Tbl_Registro_Insumo[id_solicitud],Detalle_Mes!$C$9,Tbl_Registro_Insumo[Fecha_Corte],"&lt;="&amp;BM$12)-SUMIFS(Tbl_Registro_Insumo[cant_dev],Tbl_Registro_Insumo[proveedor],$C$8,Tbl_Registro_Insumo[descripcion_insumo],$C33,Tbl_Registro_Insumo[id_solicitud],$C$9,Tbl_Registro_Insumo[Fecha_Corte],"&lt;="&amp;BM$12))</f>
        <v/>
      </c>
      <c r="BN33" s="2" t="str">
        <f>IF(OR($C33="",BN$12=""),"",SUMIFS(Tbl_Registro_Insumo[cant_ent],Tbl_Registro_Insumo[proveedor],$C$8,Tbl_Registro_Insumo[descripcion_insumo],$C33,Tbl_Registro_Insumo[id_solicitud],Detalle_Mes!$C$9,Tbl_Registro_Insumo[Fecha_Corte],"&lt;="&amp;BN$12)-SUMIFS(Tbl_Registro_Insumo[cant_dev],Tbl_Registro_Insumo[proveedor],$C$8,Tbl_Registro_Insumo[descripcion_insumo],$C33,Tbl_Registro_Insumo[id_solicitud],$C$9,Tbl_Registro_Insumo[Fecha_Corte],"&lt;="&amp;BN$12))</f>
        <v/>
      </c>
      <c r="BO33" s="2" t="str">
        <f>IF(OR($C33="",BO$12=""),"",SUMIFS(Tbl_Registro_Insumo[cant_ent],Tbl_Registro_Insumo[proveedor],$C$8,Tbl_Registro_Insumo[descripcion_insumo],$C33,Tbl_Registro_Insumo[id_solicitud],Detalle_Mes!$C$9,Tbl_Registro_Insumo[Fecha_Corte],"&lt;="&amp;BO$12)-SUMIFS(Tbl_Registro_Insumo[cant_dev],Tbl_Registro_Insumo[proveedor],$C$8,Tbl_Registro_Insumo[descripcion_insumo],$C33,Tbl_Registro_Insumo[id_solicitud],$C$9,Tbl_Registro_Insumo[Fecha_Corte],"&lt;="&amp;BO$12))</f>
        <v/>
      </c>
      <c r="BP33" s="2" t="str">
        <f>IF(OR($C33="",BP$12=""),"",SUMIFS(Tbl_Registro_Insumo[cant_ent],Tbl_Registro_Insumo[proveedor],$C$8,Tbl_Registro_Insumo[descripcion_insumo],$C33,Tbl_Registro_Insumo[id_solicitud],Detalle_Mes!$C$9,Tbl_Registro_Insumo[Fecha_Corte],"&lt;="&amp;BP$12)-SUMIFS(Tbl_Registro_Insumo[cant_dev],Tbl_Registro_Insumo[proveedor],$C$8,Tbl_Registro_Insumo[descripcion_insumo],$C33,Tbl_Registro_Insumo[id_solicitud],$C$9,Tbl_Registro_Insumo[Fecha_Corte],"&lt;="&amp;BP$12))</f>
        <v/>
      </c>
      <c r="BQ33" s="2" t="str">
        <f>IF(OR($C33="",BQ$12=""),"",SUMIFS(Tbl_Registro_Insumo[cant_ent],Tbl_Registro_Insumo[proveedor],$C$8,Tbl_Registro_Insumo[descripcion_insumo],$C33,Tbl_Registro_Insumo[id_solicitud],Detalle_Mes!$C$9,Tbl_Registro_Insumo[Fecha_Corte],"&lt;="&amp;BQ$12)-SUMIFS(Tbl_Registro_Insumo[cant_dev],Tbl_Registro_Insumo[proveedor],$C$8,Tbl_Registro_Insumo[descripcion_insumo],$C33,Tbl_Registro_Insumo[id_solicitud],$C$9,Tbl_Registro_Insumo[Fecha_Corte],"&lt;="&amp;BQ$12))</f>
        <v/>
      </c>
      <c r="BR33" s="2" t="str">
        <f>IF(OR($C33="",BR$12=""),"",SUMIFS(Tbl_Registro_Insumo[cant_ent],Tbl_Registro_Insumo[proveedor],$C$8,Tbl_Registro_Insumo[descripcion_insumo],$C33,Tbl_Registro_Insumo[id_solicitud],Detalle_Mes!$C$9,Tbl_Registro_Insumo[Fecha_Corte],"&lt;="&amp;BR$12)-SUMIFS(Tbl_Registro_Insumo[cant_dev],Tbl_Registro_Insumo[proveedor],$C$8,Tbl_Registro_Insumo[descripcion_insumo],$C33,Tbl_Registro_Insumo[id_solicitud],$C$9,Tbl_Registro_Insumo[Fecha_Corte],"&lt;="&amp;BR$12))</f>
        <v/>
      </c>
      <c r="BS33" s="2" t="str">
        <f>IF(OR($C33="",BS$12=""),"",SUMIFS(Tbl_Registro_Insumo[cant_ent],Tbl_Registro_Insumo[proveedor],$C$8,Tbl_Registro_Insumo[descripcion_insumo],$C33,Tbl_Registro_Insumo[id_solicitud],Detalle_Mes!$C$9,Tbl_Registro_Insumo[Fecha_Corte],"&lt;="&amp;BS$12)-SUMIFS(Tbl_Registro_Insumo[cant_dev],Tbl_Registro_Insumo[proveedor],$C$8,Tbl_Registro_Insumo[descripcion_insumo],$C33,Tbl_Registro_Insumo[id_solicitud],$C$9,Tbl_Registro_Insumo[Fecha_Corte],"&lt;="&amp;BS$12))</f>
        <v/>
      </c>
    </row>
    <row r="34" spans="2:71" s="7" customFormat="1" ht="19.2" customHeight="1" x14ac:dyDescent="0.3">
      <c r="B34" s="2"/>
      <c r="D34" s="20" t="str">
        <f>IF(C34="","",SUMIFS(Tbl_Registro_Insumo[cant_ent],Tbl_Registro_Insumo[proveedor],Detalle_Mes!$C$8,Tbl_Registro_Insumo[id_solicitud],Detalle_Mes!$C$9,Tbl_Registro_Insumo[descripcion_insumo],Detalle_Mes!C34,Tbl_Registro_Insumo[Fecha_Corte],"&lt;"&amp;Detalle_Mes!$F$8))</f>
        <v/>
      </c>
      <c r="E34" s="20" t="str">
        <f>IF(C34="","",SUMIFS(Tbl_Registro_Insumo[cant_dev],Tbl_Registro_Insumo[proveedor],Detalle_Mes!$C$8,Tbl_Registro_Insumo[id_solicitud],Detalle_Mes!$C$9,Tbl_Registro_Insumo[descripcion_insumo],Detalle_Mes!C34,Tbl_Registro_Insumo[Fecha_Corte],"&lt;"&amp;Detalle_Mes!$F$8))</f>
        <v/>
      </c>
      <c r="F34" s="20" t="str">
        <f t="shared" si="39"/>
        <v/>
      </c>
      <c r="H34" s="41" t="str">
        <f t="shared" si="38"/>
        <v/>
      </c>
      <c r="I34" s="2" t="str">
        <f>IF(OR($C34="",I$12=""),"",SUMIFS(Tbl_Registro_Insumo[cant_ent],Tbl_Registro_Insumo[proveedor],$C$8,Tbl_Registro_Insumo[descripcion_insumo],$C34,Tbl_Registro_Insumo[id_solicitud],Detalle_Mes!$C$9,Tbl_Registro_Insumo[Fecha_Corte],"&lt;"&amp;I$12)-SUMIFS(Tbl_Registro_Insumo[cant_dev],Tbl_Registro_Insumo[proveedor],$C$8,Tbl_Registro_Insumo[descripcion_insumo],$C34,Tbl_Registro_Insumo[id_solicitud],$C$9,Tbl_Registro_Insumo[Fecha_Corte],"&lt;="&amp;I$12))</f>
        <v/>
      </c>
      <c r="J34" s="2" t="str">
        <f>IF(OR($C34="",J$12=""),"",SUMIFS(Tbl_Registro_Insumo[cant_ent],Tbl_Registro_Insumo[proveedor],$C$8,Tbl_Registro_Insumo[descripcion_insumo],$C34,Tbl_Registro_Insumo[id_solicitud],Detalle_Mes!$C$9,Tbl_Registro_Insumo[Fecha_Corte],"&lt;="&amp;J$12)-SUMIFS(Tbl_Registro_Insumo[cant_dev],Tbl_Registro_Insumo[proveedor],$C$8,Tbl_Registro_Insumo[descripcion_insumo],$C34,Tbl_Registro_Insumo[id_solicitud],$C$9,Tbl_Registro_Insumo[Fecha_Corte],"&lt;="&amp;J$12))</f>
        <v/>
      </c>
      <c r="K34" s="2" t="str">
        <f>IF(OR($C34="",K$12=""),"",SUMIFS(Tbl_Registro_Insumo[cant_ent],Tbl_Registro_Insumo[proveedor],$C$8,Tbl_Registro_Insumo[descripcion_insumo],$C34,Tbl_Registro_Insumo[id_solicitud],Detalle_Mes!$C$9,Tbl_Registro_Insumo[Fecha_Corte],"&lt;="&amp;K$12)-SUMIFS(Tbl_Registro_Insumo[cant_dev],Tbl_Registro_Insumo[proveedor],$C$8,Tbl_Registro_Insumo[descripcion_insumo],$C34,Tbl_Registro_Insumo[id_solicitud],$C$9,Tbl_Registro_Insumo[Fecha_Corte],"&lt;="&amp;K$12))</f>
        <v/>
      </c>
      <c r="L34" s="2" t="str">
        <f>IF(OR($C34="",L$12=""),"",SUMIFS(Tbl_Registro_Insumo[cant_ent],Tbl_Registro_Insumo[proveedor],$C$8,Tbl_Registro_Insumo[descripcion_insumo],$C34,Tbl_Registro_Insumo[id_solicitud],Detalle_Mes!$C$9,Tbl_Registro_Insumo[Fecha_Corte],"&lt;="&amp;L$12)-SUMIFS(Tbl_Registro_Insumo[cant_dev],Tbl_Registro_Insumo[proveedor],$C$8,Tbl_Registro_Insumo[descripcion_insumo],$C34,Tbl_Registro_Insumo[id_solicitud],$C$9,Tbl_Registro_Insumo[Fecha_Corte],"&lt;="&amp;L$12))</f>
        <v/>
      </c>
      <c r="M34" s="2" t="str">
        <f>IF(OR($C34="",M$12=""),"",SUMIFS(Tbl_Registro_Insumo[cant_ent],Tbl_Registro_Insumo[proveedor],$C$8,Tbl_Registro_Insumo[descripcion_insumo],$C34,Tbl_Registro_Insumo[id_solicitud],Detalle_Mes!$C$9,Tbl_Registro_Insumo[Fecha_Corte],"&lt;="&amp;M$12)-SUMIFS(Tbl_Registro_Insumo[cant_dev],Tbl_Registro_Insumo[proveedor],$C$8,Tbl_Registro_Insumo[descripcion_insumo],$C34,Tbl_Registro_Insumo[id_solicitud],$C$9,Tbl_Registro_Insumo[Fecha_Corte],"&lt;="&amp;M$12))</f>
        <v/>
      </c>
      <c r="N34" s="2" t="str">
        <f>IF(OR($C34="",N$12=""),"",SUMIFS(Tbl_Registro_Insumo[cant_ent],Tbl_Registro_Insumo[proveedor],$C$8,Tbl_Registro_Insumo[descripcion_insumo],$C34,Tbl_Registro_Insumo[id_solicitud],Detalle_Mes!$C$9,Tbl_Registro_Insumo[Fecha_Corte],"&lt;="&amp;N$12)-SUMIFS(Tbl_Registro_Insumo[cant_dev],Tbl_Registro_Insumo[proveedor],$C$8,Tbl_Registro_Insumo[descripcion_insumo],$C34,Tbl_Registro_Insumo[id_solicitud],$C$9,Tbl_Registro_Insumo[Fecha_Corte],"&lt;="&amp;N$12))</f>
        <v/>
      </c>
      <c r="O34" s="2" t="str">
        <f>IF(OR($C34="",O$12=""),"",SUMIFS(Tbl_Registro_Insumo[cant_ent],Tbl_Registro_Insumo[proveedor],$C$8,Tbl_Registro_Insumo[descripcion_insumo],$C34,Tbl_Registro_Insumo[id_solicitud],Detalle_Mes!$C$9,Tbl_Registro_Insumo[Fecha_Corte],"&lt;="&amp;O$12)-SUMIFS(Tbl_Registro_Insumo[cant_dev],Tbl_Registro_Insumo[proveedor],$C$8,Tbl_Registro_Insumo[descripcion_insumo],$C34,Tbl_Registro_Insumo[id_solicitud],$C$9,Tbl_Registro_Insumo[Fecha_Corte],"&lt;="&amp;O$12))</f>
        <v/>
      </c>
      <c r="P34" s="2" t="str">
        <f>IF(OR($C34="",P$12=""),"",SUMIFS(Tbl_Registro_Insumo[cant_ent],Tbl_Registro_Insumo[proveedor],$C$8,Tbl_Registro_Insumo[descripcion_insumo],$C34,Tbl_Registro_Insumo[id_solicitud],Detalle_Mes!$C$9,Tbl_Registro_Insumo[Fecha_Corte],"&lt;="&amp;P$12)-SUMIFS(Tbl_Registro_Insumo[cant_dev],Tbl_Registro_Insumo[proveedor],$C$8,Tbl_Registro_Insumo[descripcion_insumo],$C34,Tbl_Registro_Insumo[id_solicitud],$C$9,Tbl_Registro_Insumo[Fecha_Corte],"&lt;="&amp;P$12))</f>
        <v/>
      </c>
      <c r="Q34" s="2" t="str">
        <f>IF(OR($C34="",Q$12=""),"",SUMIFS(Tbl_Registro_Insumo[cant_ent],Tbl_Registro_Insumo[proveedor],$C$8,Tbl_Registro_Insumo[descripcion_insumo],$C34,Tbl_Registro_Insumo[id_solicitud],Detalle_Mes!$C$9,Tbl_Registro_Insumo[Fecha_Corte],"&lt;="&amp;Q$12)-SUMIFS(Tbl_Registro_Insumo[cant_dev],Tbl_Registro_Insumo[proveedor],$C$8,Tbl_Registro_Insumo[descripcion_insumo],$C34,Tbl_Registro_Insumo[id_solicitud],$C$9,Tbl_Registro_Insumo[Fecha_Corte],"&lt;="&amp;Q$12))</f>
        <v/>
      </c>
      <c r="R34" s="2" t="str">
        <f>IF(OR($C34="",R$12=""),"",SUMIFS(Tbl_Registro_Insumo[cant_ent],Tbl_Registro_Insumo[proveedor],$C$8,Tbl_Registro_Insumo[descripcion_insumo],$C34,Tbl_Registro_Insumo[id_solicitud],Detalle_Mes!$C$9,Tbl_Registro_Insumo[Fecha_Corte],"&lt;="&amp;R$12)-SUMIFS(Tbl_Registro_Insumo[cant_dev],Tbl_Registro_Insumo[proveedor],$C$8,Tbl_Registro_Insumo[descripcion_insumo],$C34,Tbl_Registro_Insumo[id_solicitud],$C$9,Tbl_Registro_Insumo[Fecha_Corte],"&lt;="&amp;R$12))</f>
        <v/>
      </c>
      <c r="S34" s="2" t="str">
        <f>IF(OR($C34="",S$12=""),"",SUMIFS(Tbl_Registro_Insumo[cant_ent],Tbl_Registro_Insumo[proveedor],$C$8,Tbl_Registro_Insumo[descripcion_insumo],$C34,Tbl_Registro_Insumo[id_solicitud],Detalle_Mes!$C$9,Tbl_Registro_Insumo[Fecha_Corte],"&lt;="&amp;S$12)-SUMIFS(Tbl_Registro_Insumo[cant_dev],Tbl_Registro_Insumo[proveedor],$C$8,Tbl_Registro_Insumo[descripcion_insumo],$C34,Tbl_Registro_Insumo[id_solicitud],$C$9,Tbl_Registro_Insumo[Fecha_Corte],"&lt;="&amp;S$12))</f>
        <v/>
      </c>
      <c r="T34" s="2" t="str">
        <f>IF(OR($C34="",T$12=""),"",SUMIFS(Tbl_Registro_Insumo[cant_ent],Tbl_Registro_Insumo[proveedor],$C$8,Tbl_Registro_Insumo[descripcion_insumo],$C34,Tbl_Registro_Insumo[id_solicitud],Detalle_Mes!$C$9,Tbl_Registro_Insumo[Fecha_Corte],"&lt;="&amp;T$12)-SUMIFS(Tbl_Registro_Insumo[cant_dev],Tbl_Registro_Insumo[proveedor],$C$8,Tbl_Registro_Insumo[descripcion_insumo],$C34,Tbl_Registro_Insumo[id_solicitud],$C$9,Tbl_Registro_Insumo[Fecha_Corte],"&lt;="&amp;T$12))</f>
        <v/>
      </c>
      <c r="U34" s="2" t="str">
        <f>IF(OR($C34="",U$12=""),"",SUMIFS(Tbl_Registro_Insumo[cant_ent],Tbl_Registro_Insumo[proveedor],$C$8,Tbl_Registro_Insumo[descripcion_insumo],$C34,Tbl_Registro_Insumo[id_solicitud],Detalle_Mes!$C$9,Tbl_Registro_Insumo[Fecha_Corte],"&lt;="&amp;U$12)-SUMIFS(Tbl_Registro_Insumo[cant_dev],Tbl_Registro_Insumo[proveedor],$C$8,Tbl_Registro_Insumo[descripcion_insumo],$C34,Tbl_Registro_Insumo[id_solicitud],$C$9,Tbl_Registro_Insumo[Fecha_Corte],"&lt;="&amp;U$12))</f>
        <v/>
      </c>
      <c r="V34" s="2" t="str">
        <f>IF(OR($C34="",V$12=""),"",SUMIFS(Tbl_Registro_Insumo[cant_ent],Tbl_Registro_Insumo[proveedor],$C$8,Tbl_Registro_Insumo[descripcion_insumo],$C34,Tbl_Registro_Insumo[id_solicitud],Detalle_Mes!$C$9,Tbl_Registro_Insumo[Fecha_Corte],"&lt;="&amp;V$12)-SUMIFS(Tbl_Registro_Insumo[cant_dev],Tbl_Registro_Insumo[proveedor],$C$8,Tbl_Registro_Insumo[descripcion_insumo],$C34,Tbl_Registro_Insumo[id_solicitud],$C$9,Tbl_Registro_Insumo[Fecha_Corte],"&lt;="&amp;V$12))</f>
        <v/>
      </c>
      <c r="W34" s="2" t="str">
        <f>IF(OR($C34="",W$12=""),"",SUMIFS(Tbl_Registro_Insumo[cant_ent],Tbl_Registro_Insumo[proveedor],$C$8,Tbl_Registro_Insumo[descripcion_insumo],$C34,Tbl_Registro_Insumo[id_solicitud],Detalle_Mes!$C$9,Tbl_Registro_Insumo[Fecha_Corte],"&lt;="&amp;W$12)-SUMIFS(Tbl_Registro_Insumo[cant_dev],Tbl_Registro_Insumo[proveedor],$C$8,Tbl_Registro_Insumo[descripcion_insumo],$C34,Tbl_Registro_Insumo[id_solicitud],$C$9,Tbl_Registro_Insumo[Fecha_Corte],"&lt;="&amp;W$12))</f>
        <v/>
      </c>
      <c r="X34" s="2" t="str">
        <f>IF(OR($C34="",X$12=""),"",SUMIFS(Tbl_Registro_Insumo[cant_ent],Tbl_Registro_Insumo[proveedor],$C$8,Tbl_Registro_Insumo[descripcion_insumo],$C34,Tbl_Registro_Insumo[id_solicitud],Detalle_Mes!$C$9,Tbl_Registro_Insumo[Fecha_Corte],"&lt;="&amp;X$12)-SUMIFS(Tbl_Registro_Insumo[cant_dev],Tbl_Registro_Insumo[proveedor],$C$8,Tbl_Registro_Insumo[descripcion_insumo],$C34,Tbl_Registro_Insumo[id_solicitud],$C$9,Tbl_Registro_Insumo[Fecha_Corte],"&lt;="&amp;X$12))</f>
        <v/>
      </c>
      <c r="Y34" s="2" t="str">
        <f>IF(OR($C34="",Y$12=""),"",SUMIFS(Tbl_Registro_Insumo[cant_ent],Tbl_Registro_Insumo[proveedor],$C$8,Tbl_Registro_Insumo[descripcion_insumo],$C34,Tbl_Registro_Insumo[id_solicitud],Detalle_Mes!$C$9,Tbl_Registro_Insumo[Fecha_Corte],"&lt;="&amp;Y$12)-SUMIFS(Tbl_Registro_Insumo[cant_dev],Tbl_Registro_Insumo[proveedor],$C$8,Tbl_Registro_Insumo[descripcion_insumo],$C34,Tbl_Registro_Insumo[id_solicitud],$C$9,Tbl_Registro_Insumo[Fecha_Corte],"&lt;="&amp;Y$12))</f>
        <v/>
      </c>
      <c r="Z34" s="2" t="str">
        <f>IF(OR($C34="",Z$12=""),"",SUMIFS(Tbl_Registro_Insumo[cant_ent],Tbl_Registro_Insumo[proveedor],$C$8,Tbl_Registro_Insumo[descripcion_insumo],$C34,Tbl_Registro_Insumo[id_solicitud],Detalle_Mes!$C$9,Tbl_Registro_Insumo[Fecha_Corte],"&lt;="&amp;Z$12)-SUMIFS(Tbl_Registro_Insumo[cant_dev],Tbl_Registro_Insumo[proveedor],$C$8,Tbl_Registro_Insumo[descripcion_insumo],$C34,Tbl_Registro_Insumo[id_solicitud],$C$9,Tbl_Registro_Insumo[Fecha_Corte],"&lt;="&amp;Z$12))</f>
        <v/>
      </c>
      <c r="AA34" s="2" t="str">
        <f>IF(OR($C34="",AA$12=""),"",SUMIFS(Tbl_Registro_Insumo[cant_ent],Tbl_Registro_Insumo[proveedor],$C$8,Tbl_Registro_Insumo[descripcion_insumo],$C34,Tbl_Registro_Insumo[id_solicitud],Detalle_Mes!$C$9,Tbl_Registro_Insumo[Fecha_Corte],"&lt;="&amp;AA$12)-SUMIFS(Tbl_Registro_Insumo[cant_dev],Tbl_Registro_Insumo[proveedor],$C$8,Tbl_Registro_Insumo[descripcion_insumo],$C34,Tbl_Registro_Insumo[id_solicitud],$C$9,Tbl_Registro_Insumo[Fecha_Corte],"&lt;="&amp;AA$12))</f>
        <v/>
      </c>
      <c r="AB34" s="2" t="str">
        <f>IF(OR($C34="",AB$12=""),"",SUMIFS(Tbl_Registro_Insumo[cant_ent],Tbl_Registro_Insumo[proveedor],$C$8,Tbl_Registro_Insumo[descripcion_insumo],$C34,Tbl_Registro_Insumo[id_solicitud],Detalle_Mes!$C$9,Tbl_Registro_Insumo[Fecha_Corte],"&lt;="&amp;AB$12)-SUMIFS(Tbl_Registro_Insumo[cant_dev],Tbl_Registro_Insumo[proveedor],$C$8,Tbl_Registro_Insumo[descripcion_insumo],$C34,Tbl_Registro_Insumo[id_solicitud],$C$9,Tbl_Registro_Insumo[Fecha_Corte],"&lt;="&amp;AB$12))</f>
        <v/>
      </c>
      <c r="AC34" s="2" t="str">
        <f>IF(OR($C34="",AC$12=""),"",SUMIFS(Tbl_Registro_Insumo[cant_ent],Tbl_Registro_Insumo[proveedor],$C$8,Tbl_Registro_Insumo[descripcion_insumo],$C34,Tbl_Registro_Insumo[id_solicitud],Detalle_Mes!$C$9,Tbl_Registro_Insumo[Fecha_Corte],"&lt;="&amp;AC$12)-SUMIFS(Tbl_Registro_Insumo[cant_dev],Tbl_Registro_Insumo[proveedor],$C$8,Tbl_Registro_Insumo[descripcion_insumo],$C34,Tbl_Registro_Insumo[id_solicitud],$C$9,Tbl_Registro_Insumo[Fecha_Corte],"&lt;="&amp;AC$12))</f>
        <v/>
      </c>
      <c r="AD34" s="2" t="str">
        <f>IF(OR($C34="",AD$12=""),"",SUMIFS(Tbl_Registro_Insumo[cant_ent],Tbl_Registro_Insumo[proveedor],$C$8,Tbl_Registro_Insumo[descripcion_insumo],$C34,Tbl_Registro_Insumo[id_solicitud],Detalle_Mes!$C$9,Tbl_Registro_Insumo[Fecha_Corte],"&lt;="&amp;AD$12)-SUMIFS(Tbl_Registro_Insumo[cant_dev],Tbl_Registro_Insumo[proveedor],$C$8,Tbl_Registro_Insumo[descripcion_insumo],$C34,Tbl_Registro_Insumo[id_solicitud],$C$9,Tbl_Registro_Insumo[Fecha_Corte],"&lt;="&amp;AD$12))</f>
        <v/>
      </c>
      <c r="AE34" s="2" t="str">
        <f>IF(OR($C34="",AE$12=""),"",SUMIFS(Tbl_Registro_Insumo[cant_ent],Tbl_Registro_Insumo[proveedor],$C$8,Tbl_Registro_Insumo[descripcion_insumo],$C34,Tbl_Registro_Insumo[id_solicitud],Detalle_Mes!$C$9,Tbl_Registro_Insumo[Fecha_Corte],"&lt;="&amp;AE$12)-SUMIFS(Tbl_Registro_Insumo[cant_dev],Tbl_Registro_Insumo[proveedor],$C$8,Tbl_Registro_Insumo[descripcion_insumo],$C34,Tbl_Registro_Insumo[id_solicitud],$C$9,Tbl_Registro_Insumo[Fecha_Corte],"&lt;="&amp;AE$12))</f>
        <v/>
      </c>
      <c r="AF34" s="2" t="str">
        <f>IF(OR($C34="",AF$12=""),"",SUMIFS(Tbl_Registro_Insumo[cant_ent],Tbl_Registro_Insumo[proveedor],$C$8,Tbl_Registro_Insumo[descripcion_insumo],$C34,Tbl_Registro_Insumo[id_solicitud],Detalle_Mes!$C$9,Tbl_Registro_Insumo[Fecha_Corte],"&lt;="&amp;AF$12)-SUMIFS(Tbl_Registro_Insumo[cant_dev],Tbl_Registro_Insumo[proveedor],$C$8,Tbl_Registro_Insumo[descripcion_insumo],$C34,Tbl_Registro_Insumo[id_solicitud],$C$9,Tbl_Registro_Insumo[Fecha_Corte],"&lt;="&amp;AF$12))</f>
        <v/>
      </c>
      <c r="AG34" s="2" t="str">
        <f>IF(OR($C34="",AG$12=""),"",SUMIFS(Tbl_Registro_Insumo[cant_ent],Tbl_Registro_Insumo[proveedor],$C$8,Tbl_Registro_Insumo[descripcion_insumo],$C34,Tbl_Registro_Insumo[id_solicitud],Detalle_Mes!$C$9,Tbl_Registro_Insumo[Fecha_Corte],"&lt;="&amp;AG$12)-SUMIFS(Tbl_Registro_Insumo[cant_dev],Tbl_Registro_Insumo[proveedor],$C$8,Tbl_Registro_Insumo[descripcion_insumo],$C34,Tbl_Registro_Insumo[id_solicitud],$C$9,Tbl_Registro_Insumo[Fecha_Corte],"&lt;="&amp;AG$12))</f>
        <v/>
      </c>
      <c r="AH34" s="2" t="str">
        <f>IF(OR($C34="",AH$12=""),"",SUMIFS(Tbl_Registro_Insumo[cant_ent],Tbl_Registro_Insumo[proveedor],$C$8,Tbl_Registro_Insumo[descripcion_insumo],$C34,Tbl_Registro_Insumo[id_solicitud],Detalle_Mes!$C$9,Tbl_Registro_Insumo[Fecha_Corte],"&lt;="&amp;AH$12)-SUMIFS(Tbl_Registro_Insumo[cant_dev],Tbl_Registro_Insumo[proveedor],$C$8,Tbl_Registro_Insumo[descripcion_insumo],$C34,Tbl_Registro_Insumo[id_solicitud],$C$9,Tbl_Registro_Insumo[Fecha_Corte],"&lt;="&amp;AH$12))</f>
        <v/>
      </c>
      <c r="AI34" s="2" t="str">
        <f>IF(OR($C34="",AI$12=""),"",SUMIFS(Tbl_Registro_Insumo[cant_ent],Tbl_Registro_Insumo[proveedor],$C$8,Tbl_Registro_Insumo[descripcion_insumo],$C34,Tbl_Registro_Insumo[id_solicitud],Detalle_Mes!$C$9,Tbl_Registro_Insumo[Fecha_Corte],"&lt;="&amp;AI$12)-SUMIFS(Tbl_Registro_Insumo[cant_dev],Tbl_Registro_Insumo[proveedor],$C$8,Tbl_Registro_Insumo[descripcion_insumo],$C34,Tbl_Registro_Insumo[id_solicitud],$C$9,Tbl_Registro_Insumo[Fecha_Corte],"&lt;="&amp;AI$12))</f>
        <v/>
      </c>
      <c r="AJ34" s="2" t="str">
        <f>IF(OR($C34="",AJ$12=""),"",SUMIFS(Tbl_Registro_Insumo[cant_ent],Tbl_Registro_Insumo[proveedor],$C$8,Tbl_Registro_Insumo[descripcion_insumo],$C34,Tbl_Registro_Insumo[id_solicitud],Detalle_Mes!$C$9,Tbl_Registro_Insumo[Fecha_Corte],"&lt;="&amp;AJ$12)-SUMIFS(Tbl_Registro_Insumo[cant_dev],Tbl_Registro_Insumo[proveedor],$C$8,Tbl_Registro_Insumo[descripcion_insumo],$C34,Tbl_Registro_Insumo[id_solicitud],$C$9,Tbl_Registro_Insumo[Fecha_Corte],"&lt;="&amp;AJ$12))</f>
        <v/>
      </c>
      <c r="AK34" s="2" t="str">
        <f>IF(OR($C34="",AK$12=""),"",SUMIFS(Tbl_Registro_Insumo[cant_ent],Tbl_Registro_Insumo[proveedor],$C$8,Tbl_Registro_Insumo[descripcion_insumo],$C34,Tbl_Registro_Insumo[id_solicitud],Detalle_Mes!$C$9,Tbl_Registro_Insumo[Fecha_Corte],"&lt;="&amp;AK$12)-SUMIFS(Tbl_Registro_Insumo[cant_dev],Tbl_Registro_Insumo[proveedor],$C$8,Tbl_Registro_Insumo[descripcion_insumo],$C34,Tbl_Registro_Insumo[id_solicitud],$C$9,Tbl_Registro_Insumo[Fecha_Corte],"&lt;="&amp;AK$12))</f>
        <v/>
      </c>
      <c r="AL34" s="2" t="str">
        <f>IF(OR($C34="",AL$12=""),"",SUMIFS(Tbl_Registro_Insumo[cant_ent],Tbl_Registro_Insumo[proveedor],$C$8,Tbl_Registro_Insumo[descripcion_insumo],$C34,Tbl_Registro_Insumo[id_solicitud],Detalle_Mes!$C$9,Tbl_Registro_Insumo[Fecha_Corte],"&lt;="&amp;AL$12)-SUMIFS(Tbl_Registro_Insumo[cant_dev],Tbl_Registro_Insumo[proveedor],$C$8,Tbl_Registro_Insumo[descripcion_insumo],$C34,Tbl_Registro_Insumo[id_solicitud],$C$9,Tbl_Registro_Insumo[Fecha_Corte],"&lt;="&amp;AL$12))</f>
        <v/>
      </c>
      <c r="AM34" s="2" t="str">
        <f>IF(OR($C34="",AM$12=""),"",SUMIFS(Tbl_Registro_Insumo[cant_ent],Tbl_Registro_Insumo[proveedor],$C$8,Tbl_Registro_Insumo[descripcion_insumo],$C34,Tbl_Registro_Insumo[id_solicitud],Detalle_Mes!$C$9,Tbl_Registro_Insumo[Fecha_Corte],"&lt;="&amp;AM$12)-SUMIFS(Tbl_Registro_Insumo[cant_dev],Tbl_Registro_Insumo[proveedor],$C$8,Tbl_Registro_Insumo[descripcion_insumo],$C34,Tbl_Registro_Insumo[id_solicitud],$C$9,Tbl_Registro_Insumo[Fecha_Corte],"&lt;="&amp;AM$12))</f>
        <v/>
      </c>
      <c r="AN34" s="2" t="str">
        <f>IF(OR($C34="",AN$12=""),"",SUMIFS(Tbl_Registro_Insumo[cant_ent],Tbl_Registro_Insumo[proveedor],$C$8,Tbl_Registro_Insumo[descripcion_insumo],$C34,Tbl_Registro_Insumo[id_solicitud],Detalle_Mes!$C$9,Tbl_Registro_Insumo[Fecha_Corte],"&lt;="&amp;AN$12)-SUMIFS(Tbl_Registro_Insumo[cant_dev],Tbl_Registro_Insumo[proveedor],$C$8,Tbl_Registro_Insumo[descripcion_insumo],$C34,Tbl_Registro_Insumo[id_solicitud],$C$9,Tbl_Registro_Insumo[Fecha_Corte],"&lt;="&amp;AN$12))</f>
        <v/>
      </c>
      <c r="AO34" s="2" t="str">
        <f>IF(OR($C34="",AO$12=""),"",SUMIFS(Tbl_Registro_Insumo[cant_ent],Tbl_Registro_Insumo[proveedor],$C$8,Tbl_Registro_Insumo[descripcion_insumo],$C34,Tbl_Registro_Insumo[id_solicitud],Detalle_Mes!$C$9,Tbl_Registro_Insumo[Fecha_Corte],"&lt;="&amp;AO$12)-SUMIFS(Tbl_Registro_Insumo[cant_dev],Tbl_Registro_Insumo[proveedor],$C$8,Tbl_Registro_Insumo[descripcion_insumo],$C34,Tbl_Registro_Insumo[id_solicitud],$C$9,Tbl_Registro_Insumo[Fecha_Corte],"&lt;="&amp;AO$12))</f>
        <v/>
      </c>
      <c r="AP34" s="2" t="str">
        <f>IF(OR($C34="",AP$12=""),"",SUMIFS(Tbl_Registro_Insumo[cant_ent],Tbl_Registro_Insumo[proveedor],$C$8,Tbl_Registro_Insumo[descripcion_insumo],$C34,Tbl_Registro_Insumo[id_solicitud],Detalle_Mes!$C$9,Tbl_Registro_Insumo[Fecha_Corte],"&lt;="&amp;AP$12)-SUMIFS(Tbl_Registro_Insumo[cant_dev],Tbl_Registro_Insumo[proveedor],$C$8,Tbl_Registro_Insumo[descripcion_insumo],$C34,Tbl_Registro_Insumo[id_solicitud],$C$9,Tbl_Registro_Insumo[Fecha_Corte],"&lt;="&amp;AP$12))</f>
        <v/>
      </c>
      <c r="AQ34" s="2" t="str">
        <f>IF(OR($C34="",AQ$12=""),"",SUMIFS(Tbl_Registro_Insumo[cant_ent],Tbl_Registro_Insumo[proveedor],$C$8,Tbl_Registro_Insumo[descripcion_insumo],$C34,Tbl_Registro_Insumo[id_solicitud],Detalle_Mes!$C$9,Tbl_Registro_Insumo[Fecha_Corte],"&lt;="&amp;AQ$12)-SUMIFS(Tbl_Registro_Insumo[cant_dev],Tbl_Registro_Insumo[proveedor],$C$8,Tbl_Registro_Insumo[descripcion_insumo],$C34,Tbl_Registro_Insumo[id_solicitud],$C$9,Tbl_Registro_Insumo[Fecha_Corte],"&lt;="&amp;AQ$12))</f>
        <v/>
      </c>
      <c r="AR34" s="2" t="str">
        <f>IF(OR($C34="",AR$12=""),"",SUMIFS(Tbl_Registro_Insumo[cant_ent],Tbl_Registro_Insumo[proveedor],$C$8,Tbl_Registro_Insumo[descripcion_insumo],$C34,Tbl_Registro_Insumo[id_solicitud],Detalle_Mes!$C$9,Tbl_Registro_Insumo[Fecha_Corte],"&lt;="&amp;AR$12)-SUMIFS(Tbl_Registro_Insumo[cant_dev],Tbl_Registro_Insumo[proveedor],$C$8,Tbl_Registro_Insumo[descripcion_insumo],$C34,Tbl_Registro_Insumo[id_solicitud],$C$9,Tbl_Registro_Insumo[Fecha_Corte],"&lt;="&amp;AR$12))</f>
        <v/>
      </c>
      <c r="AS34" s="2" t="str">
        <f>IF(OR($C34="",AS$12=""),"",SUMIFS(Tbl_Registro_Insumo[cant_ent],Tbl_Registro_Insumo[proveedor],$C$8,Tbl_Registro_Insumo[descripcion_insumo],$C34,Tbl_Registro_Insumo[id_solicitud],Detalle_Mes!$C$9,Tbl_Registro_Insumo[Fecha_Corte],"&lt;="&amp;AS$12)-SUMIFS(Tbl_Registro_Insumo[cant_dev],Tbl_Registro_Insumo[proveedor],$C$8,Tbl_Registro_Insumo[descripcion_insumo],$C34,Tbl_Registro_Insumo[id_solicitud],$C$9,Tbl_Registro_Insumo[Fecha_Corte],"&lt;="&amp;AS$12))</f>
        <v/>
      </c>
      <c r="AT34" s="2" t="str">
        <f>IF(OR($C34="",AT$12=""),"",SUMIFS(Tbl_Registro_Insumo[cant_ent],Tbl_Registro_Insumo[proveedor],$C$8,Tbl_Registro_Insumo[descripcion_insumo],$C34,Tbl_Registro_Insumo[id_solicitud],Detalle_Mes!$C$9,Tbl_Registro_Insumo[Fecha_Corte],"&lt;="&amp;AT$12)-SUMIFS(Tbl_Registro_Insumo[cant_dev],Tbl_Registro_Insumo[proveedor],$C$8,Tbl_Registro_Insumo[descripcion_insumo],$C34,Tbl_Registro_Insumo[id_solicitud],$C$9,Tbl_Registro_Insumo[Fecha_Corte],"&lt;="&amp;AT$12))</f>
        <v/>
      </c>
      <c r="AU34" s="2" t="str">
        <f>IF(OR($C34="",AU$12=""),"",SUMIFS(Tbl_Registro_Insumo[cant_ent],Tbl_Registro_Insumo[proveedor],$C$8,Tbl_Registro_Insumo[descripcion_insumo],$C34,Tbl_Registro_Insumo[id_solicitud],Detalle_Mes!$C$9,Tbl_Registro_Insumo[Fecha_Corte],"&lt;="&amp;AU$12)-SUMIFS(Tbl_Registro_Insumo[cant_dev],Tbl_Registro_Insumo[proveedor],$C$8,Tbl_Registro_Insumo[descripcion_insumo],$C34,Tbl_Registro_Insumo[id_solicitud],$C$9,Tbl_Registro_Insumo[Fecha_Corte],"&lt;="&amp;AU$12))</f>
        <v/>
      </c>
      <c r="AV34" s="2" t="str">
        <f>IF(OR($C34="",AV$12=""),"",SUMIFS(Tbl_Registro_Insumo[cant_ent],Tbl_Registro_Insumo[proveedor],$C$8,Tbl_Registro_Insumo[descripcion_insumo],$C34,Tbl_Registro_Insumo[id_solicitud],Detalle_Mes!$C$9,Tbl_Registro_Insumo[Fecha_Corte],"&lt;="&amp;AV$12)-SUMIFS(Tbl_Registro_Insumo[cant_dev],Tbl_Registro_Insumo[proveedor],$C$8,Tbl_Registro_Insumo[descripcion_insumo],$C34,Tbl_Registro_Insumo[id_solicitud],$C$9,Tbl_Registro_Insumo[Fecha_Corte],"&lt;="&amp;AV$12))</f>
        <v/>
      </c>
      <c r="AW34" s="2" t="str">
        <f>IF(OR($C34="",AW$12=""),"",SUMIFS(Tbl_Registro_Insumo[cant_ent],Tbl_Registro_Insumo[proveedor],$C$8,Tbl_Registro_Insumo[descripcion_insumo],$C34,Tbl_Registro_Insumo[id_solicitud],Detalle_Mes!$C$9,Tbl_Registro_Insumo[Fecha_Corte],"&lt;="&amp;AW$12)-SUMIFS(Tbl_Registro_Insumo[cant_dev],Tbl_Registro_Insumo[proveedor],$C$8,Tbl_Registro_Insumo[descripcion_insumo],$C34,Tbl_Registro_Insumo[id_solicitud],$C$9,Tbl_Registro_Insumo[Fecha_Corte],"&lt;="&amp;AW$12))</f>
        <v/>
      </c>
      <c r="AX34" s="2" t="str">
        <f>IF(OR($C34="",AX$12=""),"",SUMIFS(Tbl_Registro_Insumo[cant_ent],Tbl_Registro_Insumo[proveedor],$C$8,Tbl_Registro_Insumo[descripcion_insumo],$C34,Tbl_Registro_Insumo[id_solicitud],Detalle_Mes!$C$9,Tbl_Registro_Insumo[Fecha_Corte],"&lt;="&amp;AX$12)-SUMIFS(Tbl_Registro_Insumo[cant_dev],Tbl_Registro_Insumo[proveedor],$C$8,Tbl_Registro_Insumo[descripcion_insumo],$C34,Tbl_Registro_Insumo[id_solicitud],$C$9,Tbl_Registro_Insumo[Fecha_Corte],"&lt;="&amp;AX$12))</f>
        <v/>
      </c>
      <c r="AY34" s="2" t="str">
        <f>IF(OR($C34="",AY$12=""),"",SUMIFS(Tbl_Registro_Insumo[cant_ent],Tbl_Registro_Insumo[proveedor],$C$8,Tbl_Registro_Insumo[descripcion_insumo],$C34,Tbl_Registro_Insumo[id_solicitud],Detalle_Mes!$C$9,Tbl_Registro_Insumo[Fecha_Corte],"&lt;="&amp;AY$12)-SUMIFS(Tbl_Registro_Insumo[cant_dev],Tbl_Registro_Insumo[proveedor],$C$8,Tbl_Registro_Insumo[descripcion_insumo],$C34,Tbl_Registro_Insumo[id_solicitud],$C$9,Tbl_Registro_Insumo[Fecha_Corte],"&lt;="&amp;AY$12))</f>
        <v/>
      </c>
      <c r="AZ34" s="2" t="str">
        <f>IF(OR($C34="",AZ$12=""),"",SUMIFS(Tbl_Registro_Insumo[cant_ent],Tbl_Registro_Insumo[proveedor],$C$8,Tbl_Registro_Insumo[descripcion_insumo],$C34,Tbl_Registro_Insumo[id_solicitud],Detalle_Mes!$C$9,Tbl_Registro_Insumo[Fecha_Corte],"&lt;="&amp;AZ$12)-SUMIFS(Tbl_Registro_Insumo[cant_dev],Tbl_Registro_Insumo[proveedor],$C$8,Tbl_Registro_Insumo[descripcion_insumo],$C34,Tbl_Registro_Insumo[id_solicitud],$C$9,Tbl_Registro_Insumo[Fecha_Corte],"&lt;="&amp;AZ$12))</f>
        <v/>
      </c>
      <c r="BA34" s="2" t="str">
        <f>IF(OR($C34="",BA$12=""),"",SUMIFS(Tbl_Registro_Insumo[cant_ent],Tbl_Registro_Insumo[proveedor],$C$8,Tbl_Registro_Insumo[descripcion_insumo],$C34,Tbl_Registro_Insumo[id_solicitud],Detalle_Mes!$C$9,Tbl_Registro_Insumo[Fecha_Corte],"&lt;="&amp;BA$12)-SUMIFS(Tbl_Registro_Insumo[cant_dev],Tbl_Registro_Insumo[proveedor],$C$8,Tbl_Registro_Insumo[descripcion_insumo],$C34,Tbl_Registro_Insumo[id_solicitud],$C$9,Tbl_Registro_Insumo[Fecha_Corte],"&lt;="&amp;BA$12))</f>
        <v/>
      </c>
      <c r="BB34" s="2" t="str">
        <f>IF(OR($C34="",BB$12=""),"",SUMIFS(Tbl_Registro_Insumo[cant_ent],Tbl_Registro_Insumo[proveedor],$C$8,Tbl_Registro_Insumo[descripcion_insumo],$C34,Tbl_Registro_Insumo[id_solicitud],Detalle_Mes!$C$9,Tbl_Registro_Insumo[Fecha_Corte],"&lt;="&amp;BB$12)-SUMIFS(Tbl_Registro_Insumo[cant_dev],Tbl_Registro_Insumo[proveedor],$C$8,Tbl_Registro_Insumo[descripcion_insumo],$C34,Tbl_Registro_Insumo[id_solicitud],$C$9,Tbl_Registro_Insumo[Fecha_Corte],"&lt;="&amp;BB$12))</f>
        <v/>
      </c>
      <c r="BC34" s="2" t="str">
        <f>IF(OR($C34="",BC$12=""),"",SUMIFS(Tbl_Registro_Insumo[cant_ent],Tbl_Registro_Insumo[proveedor],$C$8,Tbl_Registro_Insumo[descripcion_insumo],$C34,Tbl_Registro_Insumo[id_solicitud],Detalle_Mes!$C$9,Tbl_Registro_Insumo[Fecha_Corte],"&lt;="&amp;BC$12)-SUMIFS(Tbl_Registro_Insumo[cant_dev],Tbl_Registro_Insumo[proveedor],$C$8,Tbl_Registro_Insumo[descripcion_insumo],$C34,Tbl_Registro_Insumo[id_solicitud],$C$9,Tbl_Registro_Insumo[Fecha_Corte],"&lt;="&amp;BC$12))</f>
        <v/>
      </c>
      <c r="BD34" s="2" t="str">
        <f>IF(OR($C34="",BD$12=""),"",SUMIFS(Tbl_Registro_Insumo[cant_ent],Tbl_Registro_Insumo[proveedor],$C$8,Tbl_Registro_Insumo[descripcion_insumo],$C34,Tbl_Registro_Insumo[id_solicitud],Detalle_Mes!$C$9,Tbl_Registro_Insumo[Fecha_Corte],"&lt;="&amp;BD$12)-SUMIFS(Tbl_Registro_Insumo[cant_dev],Tbl_Registro_Insumo[proveedor],$C$8,Tbl_Registro_Insumo[descripcion_insumo],$C34,Tbl_Registro_Insumo[id_solicitud],$C$9,Tbl_Registro_Insumo[Fecha_Corte],"&lt;="&amp;BD$12))</f>
        <v/>
      </c>
      <c r="BE34" s="2" t="str">
        <f>IF(OR($C34="",BE$12=""),"",SUMIFS(Tbl_Registro_Insumo[cant_ent],Tbl_Registro_Insumo[proveedor],$C$8,Tbl_Registro_Insumo[descripcion_insumo],$C34,Tbl_Registro_Insumo[id_solicitud],Detalle_Mes!$C$9,Tbl_Registro_Insumo[Fecha_Corte],"&lt;="&amp;BE$12)-SUMIFS(Tbl_Registro_Insumo[cant_dev],Tbl_Registro_Insumo[proveedor],$C$8,Tbl_Registro_Insumo[descripcion_insumo],$C34,Tbl_Registro_Insumo[id_solicitud],$C$9,Tbl_Registro_Insumo[Fecha_Corte],"&lt;="&amp;BE$12))</f>
        <v/>
      </c>
      <c r="BF34" s="2" t="str">
        <f>IF(OR($C34="",BF$12=""),"",SUMIFS(Tbl_Registro_Insumo[cant_ent],Tbl_Registro_Insumo[proveedor],$C$8,Tbl_Registro_Insumo[descripcion_insumo],$C34,Tbl_Registro_Insumo[id_solicitud],Detalle_Mes!$C$9,Tbl_Registro_Insumo[Fecha_Corte],"&lt;="&amp;BF$12)-SUMIFS(Tbl_Registro_Insumo[cant_dev],Tbl_Registro_Insumo[proveedor],$C$8,Tbl_Registro_Insumo[descripcion_insumo],$C34,Tbl_Registro_Insumo[id_solicitud],$C$9,Tbl_Registro_Insumo[Fecha_Corte],"&lt;="&amp;BF$12))</f>
        <v/>
      </c>
      <c r="BG34" s="2" t="str">
        <f>IF(OR($C34="",BG$12=""),"",SUMIFS(Tbl_Registro_Insumo[cant_ent],Tbl_Registro_Insumo[proveedor],$C$8,Tbl_Registro_Insumo[descripcion_insumo],$C34,Tbl_Registro_Insumo[id_solicitud],Detalle_Mes!$C$9,Tbl_Registro_Insumo[Fecha_Corte],"&lt;="&amp;BG$12)-SUMIFS(Tbl_Registro_Insumo[cant_dev],Tbl_Registro_Insumo[proveedor],$C$8,Tbl_Registro_Insumo[descripcion_insumo],$C34,Tbl_Registro_Insumo[id_solicitud],$C$9,Tbl_Registro_Insumo[Fecha_Corte],"&lt;="&amp;BG$12))</f>
        <v/>
      </c>
      <c r="BH34" s="2" t="str">
        <f>IF(OR($C34="",BH$12=""),"",SUMIFS(Tbl_Registro_Insumo[cant_ent],Tbl_Registro_Insumo[proveedor],$C$8,Tbl_Registro_Insumo[descripcion_insumo],$C34,Tbl_Registro_Insumo[id_solicitud],Detalle_Mes!$C$9,Tbl_Registro_Insumo[Fecha_Corte],"&lt;="&amp;BH$12)-SUMIFS(Tbl_Registro_Insumo[cant_dev],Tbl_Registro_Insumo[proveedor],$C$8,Tbl_Registro_Insumo[descripcion_insumo],$C34,Tbl_Registro_Insumo[id_solicitud],$C$9,Tbl_Registro_Insumo[Fecha_Corte],"&lt;="&amp;BH$12))</f>
        <v/>
      </c>
      <c r="BI34" s="2" t="str">
        <f>IF(OR($C34="",BI$12=""),"",SUMIFS(Tbl_Registro_Insumo[cant_ent],Tbl_Registro_Insumo[proveedor],$C$8,Tbl_Registro_Insumo[descripcion_insumo],$C34,Tbl_Registro_Insumo[id_solicitud],Detalle_Mes!$C$9,Tbl_Registro_Insumo[Fecha_Corte],"&lt;="&amp;BI$12)-SUMIFS(Tbl_Registro_Insumo[cant_dev],Tbl_Registro_Insumo[proveedor],$C$8,Tbl_Registro_Insumo[descripcion_insumo],$C34,Tbl_Registro_Insumo[id_solicitud],$C$9,Tbl_Registro_Insumo[Fecha_Corte],"&lt;="&amp;BI$12))</f>
        <v/>
      </c>
      <c r="BJ34" s="2" t="str">
        <f>IF(OR($C34="",BJ$12=""),"",SUMIFS(Tbl_Registro_Insumo[cant_ent],Tbl_Registro_Insumo[proveedor],$C$8,Tbl_Registro_Insumo[descripcion_insumo],$C34,Tbl_Registro_Insumo[id_solicitud],Detalle_Mes!$C$9,Tbl_Registro_Insumo[Fecha_Corte],"&lt;="&amp;BJ$12)-SUMIFS(Tbl_Registro_Insumo[cant_dev],Tbl_Registro_Insumo[proveedor],$C$8,Tbl_Registro_Insumo[descripcion_insumo],$C34,Tbl_Registro_Insumo[id_solicitud],$C$9,Tbl_Registro_Insumo[Fecha_Corte],"&lt;="&amp;BJ$12))</f>
        <v/>
      </c>
      <c r="BK34" s="2" t="str">
        <f>IF(OR($C34="",BK$12=""),"",SUMIFS(Tbl_Registro_Insumo[cant_ent],Tbl_Registro_Insumo[proveedor],$C$8,Tbl_Registro_Insumo[descripcion_insumo],$C34,Tbl_Registro_Insumo[id_solicitud],Detalle_Mes!$C$9,Tbl_Registro_Insumo[Fecha_Corte],"&lt;="&amp;BK$12)-SUMIFS(Tbl_Registro_Insumo[cant_dev],Tbl_Registro_Insumo[proveedor],$C$8,Tbl_Registro_Insumo[descripcion_insumo],$C34,Tbl_Registro_Insumo[id_solicitud],$C$9,Tbl_Registro_Insumo[Fecha_Corte],"&lt;="&amp;BK$12))</f>
        <v/>
      </c>
      <c r="BL34" s="2" t="str">
        <f>IF(OR($C34="",BL$12=""),"",SUMIFS(Tbl_Registro_Insumo[cant_ent],Tbl_Registro_Insumo[proveedor],$C$8,Tbl_Registro_Insumo[descripcion_insumo],$C34,Tbl_Registro_Insumo[id_solicitud],Detalle_Mes!$C$9,Tbl_Registro_Insumo[Fecha_Corte],"&lt;="&amp;BL$12)-SUMIFS(Tbl_Registro_Insumo[cant_dev],Tbl_Registro_Insumo[proveedor],$C$8,Tbl_Registro_Insumo[descripcion_insumo],$C34,Tbl_Registro_Insumo[id_solicitud],$C$9,Tbl_Registro_Insumo[Fecha_Corte],"&lt;="&amp;BL$12))</f>
        <v/>
      </c>
      <c r="BM34" s="2" t="str">
        <f>IF(OR($C34="",BM$12=""),"",SUMIFS(Tbl_Registro_Insumo[cant_ent],Tbl_Registro_Insumo[proveedor],$C$8,Tbl_Registro_Insumo[descripcion_insumo],$C34,Tbl_Registro_Insumo[id_solicitud],Detalle_Mes!$C$9,Tbl_Registro_Insumo[Fecha_Corte],"&lt;="&amp;BM$12)-SUMIFS(Tbl_Registro_Insumo[cant_dev],Tbl_Registro_Insumo[proveedor],$C$8,Tbl_Registro_Insumo[descripcion_insumo],$C34,Tbl_Registro_Insumo[id_solicitud],$C$9,Tbl_Registro_Insumo[Fecha_Corte],"&lt;="&amp;BM$12))</f>
        <v/>
      </c>
      <c r="BN34" s="2" t="str">
        <f>IF(OR($C34="",BN$12=""),"",SUMIFS(Tbl_Registro_Insumo[cant_ent],Tbl_Registro_Insumo[proveedor],$C$8,Tbl_Registro_Insumo[descripcion_insumo],$C34,Tbl_Registro_Insumo[id_solicitud],Detalle_Mes!$C$9,Tbl_Registro_Insumo[Fecha_Corte],"&lt;="&amp;BN$12)-SUMIFS(Tbl_Registro_Insumo[cant_dev],Tbl_Registro_Insumo[proveedor],$C$8,Tbl_Registro_Insumo[descripcion_insumo],$C34,Tbl_Registro_Insumo[id_solicitud],$C$9,Tbl_Registro_Insumo[Fecha_Corte],"&lt;="&amp;BN$12))</f>
        <v/>
      </c>
      <c r="BO34" s="2" t="str">
        <f>IF(OR($C34="",BO$12=""),"",SUMIFS(Tbl_Registro_Insumo[cant_ent],Tbl_Registro_Insumo[proveedor],$C$8,Tbl_Registro_Insumo[descripcion_insumo],$C34,Tbl_Registro_Insumo[id_solicitud],Detalle_Mes!$C$9,Tbl_Registro_Insumo[Fecha_Corte],"&lt;="&amp;BO$12)-SUMIFS(Tbl_Registro_Insumo[cant_dev],Tbl_Registro_Insumo[proveedor],$C$8,Tbl_Registro_Insumo[descripcion_insumo],$C34,Tbl_Registro_Insumo[id_solicitud],$C$9,Tbl_Registro_Insumo[Fecha_Corte],"&lt;="&amp;BO$12))</f>
        <v/>
      </c>
      <c r="BP34" s="2" t="str">
        <f>IF(OR($C34="",BP$12=""),"",SUMIFS(Tbl_Registro_Insumo[cant_ent],Tbl_Registro_Insumo[proveedor],$C$8,Tbl_Registro_Insumo[descripcion_insumo],$C34,Tbl_Registro_Insumo[id_solicitud],Detalle_Mes!$C$9,Tbl_Registro_Insumo[Fecha_Corte],"&lt;="&amp;BP$12)-SUMIFS(Tbl_Registro_Insumo[cant_dev],Tbl_Registro_Insumo[proveedor],$C$8,Tbl_Registro_Insumo[descripcion_insumo],$C34,Tbl_Registro_Insumo[id_solicitud],$C$9,Tbl_Registro_Insumo[Fecha_Corte],"&lt;="&amp;BP$12))</f>
        <v/>
      </c>
      <c r="BQ34" s="2" t="str">
        <f>IF(OR($C34="",BQ$12=""),"",SUMIFS(Tbl_Registro_Insumo[cant_ent],Tbl_Registro_Insumo[proveedor],$C$8,Tbl_Registro_Insumo[descripcion_insumo],$C34,Tbl_Registro_Insumo[id_solicitud],Detalle_Mes!$C$9,Tbl_Registro_Insumo[Fecha_Corte],"&lt;="&amp;BQ$12)-SUMIFS(Tbl_Registro_Insumo[cant_dev],Tbl_Registro_Insumo[proveedor],$C$8,Tbl_Registro_Insumo[descripcion_insumo],$C34,Tbl_Registro_Insumo[id_solicitud],$C$9,Tbl_Registro_Insumo[Fecha_Corte],"&lt;="&amp;BQ$12))</f>
        <v/>
      </c>
      <c r="BR34" s="2" t="str">
        <f>IF(OR($C34="",BR$12=""),"",SUMIFS(Tbl_Registro_Insumo[cant_ent],Tbl_Registro_Insumo[proveedor],$C$8,Tbl_Registro_Insumo[descripcion_insumo],$C34,Tbl_Registro_Insumo[id_solicitud],Detalle_Mes!$C$9,Tbl_Registro_Insumo[Fecha_Corte],"&lt;="&amp;BR$12)-SUMIFS(Tbl_Registro_Insumo[cant_dev],Tbl_Registro_Insumo[proveedor],$C$8,Tbl_Registro_Insumo[descripcion_insumo],$C34,Tbl_Registro_Insumo[id_solicitud],$C$9,Tbl_Registro_Insumo[Fecha_Corte],"&lt;="&amp;BR$12))</f>
        <v/>
      </c>
      <c r="BS34" s="2" t="str">
        <f>IF(OR($C34="",BS$12=""),"",SUMIFS(Tbl_Registro_Insumo[cant_ent],Tbl_Registro_Insumo[proveedor],$C$8,Tbl_Registro_Insumo[descripcion_insumo],$C34,Tbl_Registro_Insumo[id_solicitud],Detalle_Mes!$C$9,Tbl_Registro_Insumo[Fecha_Corte],"&lt;="&amp;BS$12)-SUMIFS(Tbl_Registro_Insumo[cant_dev],Tbl_Registro_Insumo[proveedor],$C$8,Tbl_Registro_Insumo[descripcion_insumo],$C34,Tbl_Registro_Insumo[id_solicitud],$C$9,Tbl_Registro_Insumo[Fecha_Corte],"&lt;="&amp;BS$12))</f>
        <v/>
      </c>
    </row>
    <row r="35" spans="2:71" s="7" customFormat="1" ht="19.2" customHeight="1" x14ac:dyDescent="0.3">
      <c r="B35" s="2"/>
      <c r="D35" s="20" t="str">
        <f>IF(C35="","",SUMIFS(Tbl_Registro_Insumo[cant_ent],Tbl_Registro_Insumo[proveedor],Detalle_Mes!$C$8,Tbl_Registro_Insumo[id_solicitud],Detalle_Mes!$C$9,Tbl_Registro_Insumo[descripcion_insumo],Detalle_Mes!C35,Tbl_Registro_Insumo[Fecha_Corte],"&lt;"&amp;Detalle_Mes!$F$8))</f>
        <v/>
      </c>
      <c r="E35" s="20" t="str">
        <f>IF(C35="","",SUMIFS(Tbl_Registro_Insumo[cant_dev],Tbl_Registro_Insumo[proveedor],Detalle_Mes!$C$8,Tbl_Registro_Insumo[id_solicitud],Detalle_Mes!$C$9,Tbl_Registro_Insumo[descripcion_insumo],Detalle_Mes!C35,Tbl_Registro_Insumo[Fecha_Corte],"&lt;"&amp;Detalle_Mes!$F$8))</f>
        <v/>
      </c>
      <c r="F35" s="20" t="str">
        <f t="shared" si="39"/>
        <v/>
      </c>
      <c r="H35" s="41" t="str">
        <f t="shared" si="38"/>
        <v/>
      </c>
      <c r="I35" s="2" t="str">
        <f>IF(OR($C35="",I$12=""),"",SUMIFS(Tbl_Registro_Insumo[cant_ent],Tbl_Registro_Insumo[proveedor],$C$8,Tbl_Registro_Insumo[descripcion_insumo],$C35,Tbl_Registro_Insumo[id_solicitud],Detalle_Mes!$C$9,Tbl_Registro_Insumo[Fecha_Corte],"&lt;"&amp;I$12)-SUMIFS(Tbl_Registro_Insumo[cant_dev],Tbl_Registro_Insumo[proveedor],$C$8,Tbl_Registro_Insumo[descripcion_insumo],$C35,Tbl_Registro_Insumo[id_solicitud],$C$9,Tbl_Registro_Insumo[Fecha_Corte],"&lt;="&amp;I$12))</f>
        <v/>
      </c>
      <c r="J35" s="2" t="str">
        <f>IF(OR($C35="",J$12=""),"",SUMIFS(Tbl_Registro_Insumo[cant_ent],Tbl_Registro_Insumo[proveedor],$C$8,Tbl_Registro_Insumo[descripcion_insumo],$C35,Tbl_Registro_Insumo[id_solicitud],Detalle_Mes!$C$9,Tbl_Registro_Insumo[Fecha_Corte],"&lt;="&amp;J$12)-SUMIFS(Tbl_Registro_Insumo[cant_dev],Tbl_Registro_Insumo[proveedor],$C$8,Tbl_Registro_Insumo[descripcion_insumo],$C35,Tbl_Registro_Insumo[id_solicitud],$C$9,Tbl_Registro_Insumo[Fecha_Corte],"&lt;="&amp;J$12))</f>
        <v/>
      </c>
      <c r="K35" s="2" t="str">
        <f>IF(OR($C35="",K$12=""),"",SUMIFS(Tbl_Registro_Insumo[cant_ent],Tbl_Registro_Insumo[proveedor],$C$8,Tbl_Registro_Insumo[descripcion_insumo],$C35,Tbl_Registro_Insumo[id_solicitud],Detalle_Mes!$C$9,Tbl_Registro_Insumo[Fecha_Corte],"&lt;="&amp;K$12)-SUMIFS(Tbl_Registro_Insumo[cant_dev],Tbl_Registro_Insumo[proveedor],$C$8,Tbl_Registro_Insumo[descripcion_insumo],$C35,Tbl_Registro_Insumo[id_solicitud],$C$9,Tbl_Registro_Insumo[Fecha_Corte],"&lt;="&amp;K$12))</f>
        <v/>
      </c>
      <c r="L35" s="2" t="str">
        <f>IF(OR($C35="",L$12=""),"",SUMIFS(Tbl_Registro_Insumo[cant_ent],Tbl_Registro_Insumo[proveedor],$C$8,Tbl_Registro_Insumo[descripcion_insumo],$C35,Tbl_Registro_Insumo[id_solicitud],Detalle_Mes!$C$9,Tbl_Registro_Insumo[Fecha_Corte],"&lt;="&amp;L$12)-SUMIFS(Tbl_Registro_Insumo[cant_dev],Tbl_Registro_Insumo[proveedor],$C$8,Tbl_Registro_Insumo[descripcion_insumo],$C35,Tbl_Registro_Insumo[id_solicitud],$C$9,Tbl_Registro_Insumo[Fecha_Corte],"&lt;="&amp;L$12))</f>
        <v/>
      </c>
      <c r="M35" s="2" t="str">
        <f>IF(OR($C35="",M$12=""),"",SUMIFS(Tbl_Registro_Insumo[cant_ent],Tbl_Registro_Insumo[proveedor],$C$8,Tbl_Registro_Insumo[descripcion_insumo],$C35,Tbl_Registro_Insumo[id_solicitud],Detalle_Mes!$C$9,Tbl_Registro_Insumo[Fecha_Corte],"&lt;="&amp;M$12)-SUMIFS(Tbl_Registro_Insumo[cant_dev],Tbl_Registro_Insumo[proveedor],$C$8,Tbl_Registro_Insumo[descripcion_insumo],$C35,Tbl_Registro_Insumo[id_solicitud],$C$9,Tbl_Registro_Insumo[Fecha_Corte],"&lt;="&amp;M$12))</f>
        <v/>
      </c>
      <c r="N35" s="2" t="str">
        <f>IF(OR($C35="",N$12=""),"",SUMIFS(Tbl_Registro_Insumo[cant_ent],Tbl_Registro_Insumo[proveedor],$C$8,Tbl_Registro_Insumo[descripcion_insumo],$C35,Tbl_Registro_Insumo[id_solicitud],Detalle_Mes!$C$9,Tbl_Registro_Insumo[Fecha_Corte],"&lt;="&amp;N$12)-SUMIFS(Tbl_Registro_Insumo[cant_dev],Tbl_Registro_Insumo[proveedor],$C$8,Tbl_Registro_Insumo[descripcion_insumo],$C35,Tbl_Registro_Insumo[id_solicitud],$C$9,Tbl_Registro_Insumo[Fecha_Corte],"&lt;="&amp;N$12))</f>
        <v/>
      </c>
      <c r="O35" s="2" t="str">
        <f>IF(OR($C35="",O$12=""),"",SUMIFS(Tbl_Registro_Insumo[cant_ent],Tbl_Registro_Insumo[proveedor],$C$8,Tbl_Registro_Insumo[descripcion_insumo],$C35,Tbl_Registro_Insumo[id_solicitud],Detalle_Mes!$C$9,Tbl_Registro_Insumo[Fecha_Corte],"&lt;="&amp;O$12)-SUMIFS(Tbl_Registro_Insumo[cant_dev],Tbl_Registro_Insumo[proveedor],$C$8,Tbl_Registro_Insumo[descripcion_insumo],$C35,Tbl_Registro_Insumo[id_solicitud],$C$9,Tbl_Registro_Insumo[Fecha_Corte],"&lt;="&amp;O$12))</f>
        <v/>
      </c>
      <c r="P35" s="2" t="str">
        <f>IF(OR($C35="",P$12=""),"",SUMIFS(Tbl_Registro_Insumo[cant_ent],Tbl_Registro_Insumo[proveedor],$C$8,Tbl_Registro_Insumo[descripcion_insumo],$C35,Tbl_Registro_Insumo[id_solicitud],Detalle_Mes!$C$9,Tbl_Registro_Insumo[Fecha_Corte],"&lt;="&amp;P$12)-SUMIFS(Tbl_Registro_Insumo[cant_dev],Tbl_Registro_Insumo[proveedor],$C$8,Tbl_Registro_Insumo[descripcion_insumo],$C35,Tbl_Registro_Insumo[id_solicitud],$C$9,Tbl_Registro_Insumo[Fecha_Corte],"&lt;="&amp;P$12))</f>
        <v/>
      </c>
      <c r="Q35" s="2" t="str">
        <f>IF(OR($C35="",Q$12=""),"",SUMIFS(Tbl_Registro_Insumo[cant_ent],Tbl_Registro_Insumo[proveedor],$C$8,Tbl_Registro_Insumo[descripcion_insumo],$C35,Tbl_Registro_Insumo[id_solicitud],Detalle_Mes!$C$9,Tbl_Registro_Insumo[Fecha_Corte],"&lt;="&amp;Q$12)-SUMIFS(Tbl_Registro_Insumo[cant_dev],Tbl_Registro_Insumo[proveedor],$C$8,Tbl_Registro_Insumo[descripcion_insumo],$C35,Tbl_Registro_Insumo[id_solicitud],$C$9,Tbl_Registro_Insumo[Fecha_Corte],"&lt;="&amp;Q$12))</f>
        <v/>
      </c>
      <c r="R35" s="2" t="str">
        <f>IF(OR($C35="",R$12=""),"",SUMIFS(Tbl_Registro_Insumo[cant_ent],Tbl_Registro_Insumo[proveedor],$C$8,Tbl_Registro_Insumo[descripcion_insumo],$C35,Tbl_Registro_Insumo[id_solicitud],Detalle_Mes!$C$9,Tbl_Registro_Insumo[Fecha_Corte],"&lt;="&amp;R$12)-SUMIFS(Tbl_Registro_Insumo[cant_dev],Tbl_Registro_Insumo[proveedor],$C$8,Tbl_Registro_Insumo[descripcion_insumo],$C35,Tbl_Registro_Insumo[id_solicitud],$C$9,Tbl_Registro_Insumo[Fecha_Corte],"&lt;="&amp;R$12))</f>
        <v/>
      </c>
      <c r="S35" s="2" t="str">
        <f>IF(OR($C35="",S$12=""),"",SUMIFS(Tbl_Registro_Insumo[cant_ent],Tbl_Registro_Insumo[proveedor],$C$8,Tbl_Registro_Insumo[descripcion_insumo],$C35,Tbl_Registro_Insumo[id_solicitud],Detalle_Mes!$C$9,Tbl_Registro_Insumo[Fecha_Corte],"&lt;="&amp;S$12)-SUMIFS(Tbl_Registro_Insumo[cant_dev],Tbl_Registro_Insumo[proveedor],$C$8,Tbl_Registro_Insumo[descripcion_insumo],$C35,Tbl_Registro_Insumo[id_solicitud],$C$9,Tbl_Registro_Insumo[Fecha_Corte],"&lt;="&amp;S$12))</f>
        <v/>
      </c>
      <c r="T35" s="2" t="str">
        <f>IF(OR($C35="",T$12=""),"",SUMIFS(Tbl_Registro_Insumo[cant_ent],Tbl_Registro_Insumo[proveedor],$C$8,Tbl_Registro_Insumo[descripcion_insumo],$C35,Tbl_Registro_Insumo[id_solicitud],Detalle_Mes!$C$9,Tbl_Registro_Insumo[Fecha_Corte],"&lt;="&amp;T$12)-SUMIFS(Tbl_Registro_Insumo[cant_dev],Tbl_Registro_Insumo[proveedor],$C$8,Tbl_Registro_Insumo[descripcion_insumo],$C35,Tbl_Registro_Insumo[id_solicitud],$C$9,Tbl_Registro_Insumo[Fecha_Corte],"&lt;="&amp;T$12))</f>
        <v/>
      </c>
      <c r="U35" s="2" t="str">
        <f>IF(OR($C35="",U$12=""),"",SUMIFS(Tbl_Registro_Insumo[cant_ent],Tbl_Registro_Insumo[proveedor],$C$8,Tbl_Registro_Insumo[descripcion_insumo],$C35,Tbl_Registro_Insumo[id_solicitud],Detalle_Mes!$C$9,Tbl_Registro_Insumo[Fecha_Corte],"&lt;="&amp;U$12)-SUMIFS(Tbl_Registro_Insumo[cant_dev],Tbl_Registro_Insumo[proveedor],$C$8,Tbl_Registro_Insumo[descripcion_insumo],$C35,Tbl_Registro_Insumo[id_solicitud],$C$9,Tbl_Registro_Insumo[Fecha_Corte],"&lt;="&amp;U$12))</f>
        <v/>
      </c>
      <c r="V35" s="2" t="str">
        <f>IF(OR($C35="",V$12=""),"",SUMIFS(Tbl_Registro_Insumo[cant_ent],Tbl_Registro_Insumo[proveedor],$C$8,Tbl_Registro_Insumo[descripcion_insumo],$C35,Tbl_Registro_Insumo[id_solicitud],Detalle_Mes!$C$9,Tbl_Registro_Insumo[Fecha_Corte],"&lt;="&amp;V$12)-SUMIFS(Tbl_Registro_Insumo[cant_dev],Tbl_Registro_Insumo[proveedor],$C$8,Tbl_Registro_Insumo[descripcion_insumo],$C35,Tbl_Registro_Insumo[id_solicitud],$C$9,Tbl_Registro_Insumo[Fecha_Corte],"&lt;="&amp;V$12))</f>
        <v/>
      </c>
      <c r="W35" s="2" t="str">
        <f>IF(OR($C35="",W$12=""),"",SUMIFS(Tbl_Registro_Insumo[cant_ent],Tbl_Registro_Insumo[proveedor],$C$8,Tbl_Registro_Insumo[descripcion_insumo],$C35,Tbl_Registro_Insumo[id_solicitud],Detalle_Mes!$C$9,Tbl_Registro_Insumo[Fecha_Corte],"&lt;="&amp;W$12)-SUMIFS(Tbl_Registro_Insumo[cant_dev],Tbl_Registro_Insumo[proveedor],$C$8,Tbl_Registro_Insumo[descripcion_insumo],$C35,Tbl_Registro_Insumo[id_solicitud],$C$9,Tbl_Registro_Insumo[Fecha_Corte],"&lt;="&amp;W$12))</f>
        <v/>
      </c>
      <c r="X35" s="2" t="str">
        <f>IF(OR($C35="",X$12=""),"",SUMIFS(Tbl_Registro_Insumo[cant_ent],Tbl_Registro_Insumo[proveedor],$C$8,Tbl_Registro_Insumo[descripcion_insumo],$C35,Tbl_Registro_Insumo[id_solicitud],Detalle_Mes!$C$9,Tbl_Registro_Insumo[Fecha_Corte],"&lt;="&amp;X$12)-SUMIFS(Tbl_Registro_Insumo[cant_dev],Tbl_Registro_Insumo[proveedor],$C$8,Tbl_Registro_Insumo[descripcion_insumo],$C35,Tbl_Registro_Insumo[id_solicitud],$C$9,Tbl_Registro_Insumo[Fecha_Corte],"&lt;="&amp;X$12))</f>
        <v/>
      </c>
      <c r="Y35" s="2" t="str">
        <f>IF(OR($C35="",Y$12=""),"",SUMIFS(Tbl_Registro_Insumo[cant_ent],Tbl_Registro_Insumo[proveedor],$C$8,Tbl_Registro_Insumo[descripcion_insumo],$C35,Tbl_Registro_Insumo[id_solicitud],Detalle_Mes!$C$9,Tbl_Registro_Insumo[Fecha_Corte],"&lt;="&amp;Y$12)-SUMIFS(Tbl_Registro_Insumo[cant_dev],Tbl_Registro_Insumo[proveedor],$C$8,Tbl_Registro_Insumo[descripcion_insumo],$C35,Tbl_Registro_Insumo[id_solicitud],$C$9,Tbl_Registro_Insumo[Fecha_Corte],"&lt;="&amp;Y$12))</f>
        <v/>
      </c>
      <c r="Z35" s="2" t="str">
        <f>IF(OR($C35="",Z$12=""),"",SUMIFS(Tbl_Registro_Insumo[cant_ent],Tbl_Registro_Insumo[proveedor],$C$8,Tbl_Registro_Insumo[descripcion_insumo],$C35,Tbl_Registro_Insumo[id_solicitud],Detalle_Mes!$C$9,Tbl_Registro_Insumo[Fecha_Corte],"&lt;="&amp;Z$12)-SUMIFS(Tbl_Registro_Insumo[cant_dev],Tbl_Registro_Insumo[proveedor],$C$8,Tbl_Registro_Insumo[descripcion_insumo],$C35,Tbl_Registro_Insumo[id_solicitud],$C$9,Tbl_Registro_Insumo[Fecha_Corte],"&lt;="&amp;Z$12))</f>
        <v/>
      </c>
      <c r="AA35" s="2" t="str">
        <f>IF(OR($C35="",AA$12=""),"",SUMIFS(Tbl_Registro_Insumo[cant_ent],Tbl_Registro_Insumo[proveedor],$C$8,Tbl_Registro_Insumo[descripcion_insumo],$C35,Tbl_Registro_Insumo[id_solicitud],Detalle_Mes!$C$9,Tbl_Registro_Insumo[Fecha_Corte],"&lt;="&amp;AA$12)-SUMIFS(Tbl_Registro_Insumo[cant_dev],Tbl_Registro_Insumo[proveedor],$C$8,Tbl_Registro_Insumo[descripcion_insumo],$C35,Tbl_Registro_Insumo[id_solicitud],$C$9,Tbl_Registro_Insumo[Fecha_Corte],"&lt;="&amp;AA$12))</f>
        <v/>
      </c>
      <c r="AB35" s="2" t="str">
        <f>IF(OR($C35="",AB$12=""),"",SUMIFS(Tbl_Registro_Insumo[cant_ent],Tbl_Registro_Insumo[proveedor],$C$8,Tbl_Registro_Insumo[descripcion_insumo],$C35,Tbl_Registro_Insumo[id_solicitud],Detalle_Mes!$C$9,Tbl_Registro_Insumo[Fecha_Corte],"&lt;="&amp;AB$12)-SUMIFS(Tbl_Registro_Insumo[cant_dev],Tbl_Registro_Insumo[proveedor],$C$8,Tbl_Registro_Insumo[descripcion_insumo],$C35,Tbl_Registro_Insumo[id_solicitud],$C$9,Tbl_Registro_Insumo[Fecha_Corte],"&lt;="&amp;AB$12))</f>
        <v/>
      </c>
      <c r="AC35" s="2" t="str">
        <f>IF(OR($C35="",AC$12=""),"",SUMIFS(Tbl_Registro_Insumo[cant_ent],Tbl_Registro_Insumo[proveedor],$C$8,Tbl_Registro_Insumo[descripcion_insumo],$C35,Tbl_Registro_Insumo[id_solicitud],Detalle_Mes!$C$9,Tbl_Registro_Insumo[Fecha_Corte],"&lt;="&amp;AC$12)-SUMIFS(Tbl_Registro_Insumo[cant_dev],Tbl_Registro_Insumo[proveedor],$C$8,Tbl_Registro_Insumo[descripcion_insumo],$C35,Tbl_Registro_Insumo[id_solicitud],$C$9,Tbl_Registro_Insumo[Fecha_Corte],"&lt;="&amp;AC$12))</f>
        <v/>
      </c>
      <c r="AD35" s="2" t="str">
        <f>IF(OR($C35="",AD$12=""),"",SUMIFS(Tbl_Registro_Insumo[cant_ent],Tbl_Registro_Insumo[proveedor],$C$8,Tbl_Registro_Insumo[descripcion_insumo],$C35,Tbl_Registro_Insumo[id_solicitud],Detalle_Mes!$C$9,Tbl_Registro_Insumo[Fecha_Corte],"&lt;="&amp;AD$12)-SUMIFS(Tbl_Registro_Insumo[cant_dev],Tbl_Registro_Insumo[proveedor],$C$8,Tbl_Registro_Insumo[descripcion_insumo],$C35,Tbl_Registro_Insumo[id_solicitud],$C$9,Tbl_Registro_Insumo[Fecha_Corte],"&lt;="&amp;AD$12))</f>
        <v/>
      </c>
      <c r="AE35" s="2" t="str">
        <f>IF(OR($C35="",AE$12=""),"",SUMIFS(Tbl_Registro_Insumo[cant_ent],Tbl_Registro_Insumo[proveedor],$C$8,Tbl_Registro_Insumo[descripcion_insumo],$C35,Tbl_Registro_Insumo[id_solicitud],Detalle_Mes!$C$9,Tbl_Registro_Insumo[Fecha_Corte],"&lt;="&amp;AE$12)-SUMIFS(Tbl_Registro_Insumo[cant_dev],Tbl_Registro_Insumo[proveedor],$C$8,Tbl_Registro_Insumo[descripcion_insumo],$C35,Tbl_Registro_Insumo[id_solicitud],$C$9,Tbl_Registro_Insumo[Fecha_Corte],"&lt;="&amp;AE$12))</f>
        <v/>
      </c>
      <c r="AF35" s="2" t="str">
        <f>IF(OR($C35="",AF$12=""),"",SUMIFS(Tbl_Registro_Insumo[cant_ent],Tbl_Registro_Insumo[proveedor],$C$8,Tbl_Registro_Insumo[descripcion_insumo],$C35,Tbl_Registro_Insumo[id_solicitud],Detalle_Mes!$C$9,Tbl_Registro_Insumo[Fecha_Corte],"&lt;="&amp;AF$12)-SUMIFS(Tbl_Registro_Insumo[cant_dev],Tbl_Registro_Insumo[proveedor],$C$8,Tbl_Registro_Insumo[descripcion_insumo],$C35,Tbl_Registro_Insumo[id_solicitud],$C$9,Tbl_Registro_Insumo[Fecha_Corte],"&lt;="&amp;AF$12))</f>
        <v/>
      </c>
      <c r="AG35" s="2" t="str">
        <f>IF(OR($C35="",AG$12=""),"",SUMIFS(Tbl_Registro_Insumo[cant_ent],Tbl_Registro_Insumo[proveedor],$C$8,Tbl_Registro_Insumo[descripcion_insumo],$C35,Tbl_Registro_Insumo[id_solicitud],Detalle_Mes!$C$9,Tbl_Registro_Insumo[Fecha_Corte],"&lt;="&amp;AG$12)-SUMIFS(Tbl_Registro_Insumo[cant_dev],Tbl_Registro_Insumo[proveedor],$C$8,Tbl_Registro_Insumo[descripcion_insumo],$C35,Tbl_Registro_Insumo[id_solicitud],$C$9,Tbl_Registro_Insumo[Fecha_Corte],"&lt;="&amp;AG$12))</f>
        <v/>
      </c>
      <c r="AH35" s="2" t="str">
        <f>IF(OR($C35="",AH$12=""),"",SUMIFS(Tbl_Registro_Insumo[cant_ent],Tbl_Registro_Insumo[proveedor],$C$8,Tbl_Registro_Insumo[descripcion_insumo],$C35,Tbl_Registro_Insumo[id_solicitud],Detalle_Mes!$C$9,Tbl_Registro_Insumo[Fecha_Corte],"&lt;="&amp;AH$12)-SUMIFS(Tbl_Registro_Insumo[cant_dev],Tbl_Registro_Insumo[proveedor],$C$8,Tbl_Registro_Insumo[descripcion_insumo],$C35,Tbl_Registro_Insumo[id_solicitud],$C$9,Tbl_Registro_Insumo[Fecha_Corte],"&lt;="&amp;AH$12))</f>
        <v/>
      </c>
      <c r="AI35" s="2" t="str">
        <f>IF(OR($C35="",AI$12=""),"",SUMIFS(Tbl_Registro_Insumo[cant_ent],Tbl_Registro_Insumo[proveedor],$C$8,Tbl_Registro_Insumo[descripcion_insumo],$C35,Tbl_Registro_Insumo[id_solicitud],Detalle_Mes!$C$9,Tbl_Registro_Insumo[Fecha_Corte],"&lt;="&amp;AI$12)-SUMIFS(Tbl_Registro_Insumo[cant_dev],Tbl_Registro_Insumo[proveedor],$C$8,Tbl_Registro_Insumo[descripcion_insumo],$C35,Tbl_Registro_Insumo[id_solicitud],$C$9,Tbl_Registro_Insumo[Fecha_Corte],"&lt;="&amp;AI$12))</f>
        <v/>
      </c>
      <c r="AJ35" s="2" t="str">
        <f>IF(OR($C35="",AJ$12=""),"",SUMIFS(Tbl_Registro_Insumo[cant_ent],Tbl_Registro_Insumo[proveedor],$C$8,Tbl_Registro_Insumo[descripcion_insumo],$C35,Tbl_Registro_Insumo[id_solicitud],Detalle_Mes!$C$9,Tbl_Registro_Insumo[Fecha_Corte],"&lt;="&amp;AJ$12)-SUMIFS(Tbl_Registro_Insumo[cant_dev],Tbl_Registro_Insumo[proveedor],$C$8,Tbl_Registro_Insumo[descripcion_insumo],$C35,Tbl_Registro_Insumo[id_solicitud],$C$9,Tbl_Registro_Insumo[Fecha_Corte],"&lt;="&amp;AJ$12))</f>
        <v/>
      </c>
      <c r="AK35" s="2" t="str">
        <f>IF(OR($C35="",AK$12=""),"",SUMIFS(Tbl_Registro_Insumo[cant_ent],Tbl_Registro_Insumo[proveedor],$C$8,Tbl_Registro_Insumo[descripcion_insumo],$C35,Tbl_Registro_Insumo[id_solicitud],Detalle_Mes!$C$9,Tbl_Registro_Insumo[Fecha_Corte],"&lt;="&amp;AK$12)-SUMIFS(Tbl_Registro_Insumo[cant_dev],Tbl_Registro_Insumo[proveedor],$C$8,Tbl_Registro_Insumo[descripcion_insumo],$C35,Tbl_Registro_Insumo[id_solicitud],$C$9,Tbl_Registro_Insumo[Fecha_Corte],"&lt;="&amp;AK$12))</f>
        <v/>
      </c>
      <c r="AL35" s="2" t="str">
        <f>IF(OR($C35="",AL$12=""),"",SUMIFS(Tbl_Registro_Insumo[cant_ent],Tbl_Registro_Insumo[proveedor],$C$8,Tbl_Registro_Insumo[descripcion_insumo],$C35,Tbl_Registro_Insumo[id_solicitud],Detalle_Mes!$C$9,Tbl_Registro_Insumo[Fecha_Corte],"&lt;="&amp;AL$12)-SUMIFS(Tbl_Registro_Insumo[cant_dev],Tbl_Registro_Insumo[proveedor],$C$8,Tbl_Registro_Insumo[descripcion_insumo],$C35,Tbl_Registro_Insumo[id_solicitud],$C$9,Tbl_Registro_Insumo[Fecha_Corte],"&lt;="&amp;AL$12))</f>
        <v/>
      </c>
      <c r="AM35" s="2" t="str">
        <f>IF(OR($C35="",AM$12=""),"",SUMIFS(Tbl_Registro_Insumo[cant_ent],Tbl_Registro_Insumo[proveedor],$C$8,Tbl_Registro_Insumo[descripcion_insumo],$C35,Tbl_Registro_Insumo[id_solicitud],Detalle_Mes!$C$9,Tbl_Registro_Insumo[Fecha_Corte],"&lt;="&amp;AM$12)-SUMIFS(Tbl_Registro_Insumo[cant_dev],Tbl_Registro_Insumo[proveedor],$C$8,Tbl_Registro_Insumo[descripcion_insumo],$C35,Tbl_Registro_Insumo[id_solicitud],$C$9,Tbl_Registro_Insumo[Fecha_Corte],"&lt;="&amp;AM$12))</f>
        <v/>
      </c>
      <c r="AN35" s="2" t="str">
        <f>IF(OR($C35="",AN$12=""),"",SUMIFS(Tbl_Registro_Insumo[cant_ent],Tbl_Registro_Insumo[proveedor],$C$8,Tbl_Registro_Insumo[descripcion_insumo],$C35,Tbl_Registro_Insumo[id_solicitud],Detalle_Mes!$C$9,Tbl_Registro_Insumo[Fecha_Corte],"&lt;="&amp;AN$12)-SUMIFS(Tbl_Registro_Insumo[cant_dev],Tbl_Registro_Insumo[proveedor],$C$8,Tbl_Registro_Insumo[descripcion_insumo],$C35,Tbl_Registro_Insumo[id_solicitud],$C$9,Tbl_Registro_Insumo[Fecha_Corte],"&lt;="&amp;AN$12))</f>
        <v/>
      </c>
      <c r="AO35" s="2" t="str">
        <f>IF(OR($C35="",AO$12=""),"",SUMIFS(Tbl_Registro_Insumo[cant_ent],Tbl_Registro_Insumo[proveedor],$C$8,Tbl_Registro_Insumo[descripcion_insumo],$C35,Tbl_Registro_Insumo[id_solicitud],Detalle_Mes!$C$9,Tbl_Registro_Insumo[Fecha_Corte],"&lt;="&amp;AO$12)-SUMIFS(Tbl_Registro_Insumo[cant_dev],Tbl_Registro_Insumo[proveedor],$C$8,Tbl_Registro_Insumo[descripcion_insumo],$C35,Tbl_Registro_Insumo[id_solicitud],$C$9,Tbl_Registro_Insumo[Fecha_Corte],"&lt;="&amp;AO$12))</f>
        <v/>
      </c>
      <c r="AP35" s="2" t="str">
        <f>IF(OR($C35="",AP$12=""),"",SUMIFS(Tbl_Registro_Insumo[cant_ent],Tbl_Registro_Insumo[proveedor],$C$8,Tbl_Registro_Insumo[descripcion_insumo],$C35,Tbl_Registro_Insumo[id_solicitud],Detalle_Mes!$C$9,Tbl_Registro_Insumo[Fecha_Corte],"&lt;="&amp;AP$12)-SUMIFS(Tbl_Registro_Insumo[cant_dev],Tbl_Registro_Insumo[proveedor],$C$8,Tbl_Registro_Insumo[descripcion_insumo],$C35,Tbl_Registro_Insumo[id_solicitud],$C$9,Tbl_Registro_Insumo[Fecha_Corte],"&lt;="&amp;AP$12))</f>
        <v/>
      </c>
      <c r="AQ35" s="2" t="str">
        <f>IF(OR($C35="",AQ$12=""),"",SUMIFS(Tbl_Registro_Insumo[cant_ent],Tbl_Registro_Insumo[proveedor],$C$8,Tbl_Registro_Insumo[descripcion_insumo],$C35,Tbl_Registro_Insumo[id_solicitud],Detalle_Mes!$C$9,Tbl_Registro_Insumo[Fecha_Corte],"&lt;="&amp;AQ$12)-SUMIFS(Tbl_Registro_Insumo[cant_dev],Tbl_Registro_Insumo[proveedor],$C$8,Tbl_Registro_Insumo[descripcion_insumo],$C35,Tbl_Registro_Insumo[id_solicitud],$C$9,Tbl_Registro_Insumo[Fecha_Corte],"&lt;="&amp;AQ$12))</f>
        <v/>
      </c>
      <c r="AR35" s="2" t="str">
        <f>IF(OR($C35="",AR$12=""),"",SUMIFS(Tbl_Registro_Insumo[cant_ent],Tbl_Registro_Insumo[proveedor],$C$8,Tbl_Registro_Insumo[descripcion_insumo],$C35,Tbl_Registro_Insumo[id_solicitud],Detalle_Mes!$C$9,Tbl_Registro_Insumo[Fecha_Corte],"&lt;="&amp;AR$12)-SUMIFS(Tbl_Registro_Insumo[cant_dev],Tbl_Registro_Insumo[proveedor],$C$8,Tbl_Registro_Insumo[descripcion_insumo],$C35,Tbl_Registro_Insumo[id_solicitud],$C$9,Tbl_Registro_Insumo[Fecha_Corte],"&lt;="&amp;AR$12))</f>
        <v/>
      </c>
      <c r="AS35" s="2" t="str">
        <f>IF(OR($C35="",AS$12=""),"",SUMIFS(Tbl_Registro_Insumo[cant_ent],Tbl_Registro_Insumo[proveedor],$C$8,Tbl_Registro_Insumo[descripcion_insumo],$C35,Tbl_Registro_Insumo[id_solicitud],Detalle_Mes!$C$9,Tbl_Registro_Insumo[Fecha_Corte],"&lt;="&amp;AS$12)-SUMIFS(Tbl_Registro_Insumo[cant_dev],Tbl_Registro_Insumo[proveedor],$C$8,Tbl_Registro_Insumo[descripcion_insumo],$C35,Tbl_Registro_Insumo[id_solicitud],$C$9,Tbl_Registro_Insumo[Fecha_Corte],"&lt;="&amp;AS$12))</f>
        <v/>
      </c>
      <c r="AT35" s="2" t="str">
        <f>IF(OR($C35="",AT$12=""),"",SUMIFS(Tbl_Registro_Insumo[cant_ent],Tbl_Registro_Insumo[proveedor],$C$8,Tbl_Registro_Insumo[descripcion_insumo],$C35,Tbl_Registro_Insumo[id_solicitud],Detalle_Mes!$C$9,Tbl_Registro_Insumo[Fecha_Corte],"&lt;="&amp;AT$12)-SUMIFS(Tbl_Registro_Insumo[cant_dev],Tbl_Registro_Insumo[proveedor],$C$8,Tbl_Registro_Insumo[descripcion_insumo],$C35,Tbl_Registro_Insumo[id_solicitud],$C$9,Tbl_Registro_Insumo[Fecha_Corte],"&lt;="&amp;AT$12))</f>
        <v/>
      </c>
      <c r="AU35" s="2" t="str">
        <f>IF(OR($C35="",AU$12=""),"",SUMIFS(Tbl_Registro_Insumo[cant_ent],Tbl_Registro_Insumo[proveedor],$C$8,Tbl_Registro_Insumo[descripcion_insumo],$C35,Tbl_Registro_Insumo[id_solicitud],Detalle_Mes!$C$9,Tbl_Registro_Insumo[Fecha_Corte],"&lt;="&amp;AU$12)-SUMIFS(Tbl_Registro_Insumo[cant_dev],Tbl_Registro_Insumo[proveedor],$C$8,Tbl_Registro_Insumo[descripcion_insumo],$C35,Tbl_Registro_Insumo[id_solicitud],$C$9,Tbl_Registro_Insumo[Fecha_Corte],"&lt;="&amp;AU$12))</f>
        <v/>
      </c>
      <c r="AV35" s="2" t="str">
        <f>IF(OR($C35="",AV$12=""),"",SUMIFS(Tbl_Registro_Insumo[cant_ent],Tbl_Registro_Insumo[proveedor],$C$8,Tbl_Registro_Insumo[descripcion_insumo],$C35,Tbl_Registro_Insumo[id_solicitud],Detalle_Mes!$C$9,Tbl_Registro_Insumo[Fecha_Corte],"&lt;="&amp;AV$12)-SUMIFS(Tbl_Registro_Insumo[cant_dev],Tbl_Registro_Insumo[proveedor],$C$8,Tbl_Registro_Insumo[descripcion_insumo],$C35,Tbl_Registro_Insumo[id_solicitud],$C$9,Tbl_Registro_Insumo[Fecha_Corte],"&lt;="&amp;AV$12))</f>
        <v/>
      </c>
      <c r="AW35" s="2" t="str">
        <f>IF(OR($C35="",AW$12=""),"",SUMIFS(Tbl_Registro_Insumo[cant_ent],Tbl_Registro_Insumo[proveedor],$C$8,Tbl_Registro_Insumo[descripcion_insumo],$C35,Tbl_Registro_Insumo[id_solicitud],Detalle_Mes!$C$9,Tbl_Registro_Insumo[Fecha_Corte],"&lt;="&amp;AW$12)-SUMIFS(Tbl_Registro_Insumo[cant_dev],Tbl_Registro_Insumo[proveedor],$C$8,Tbl_Registro_Insumo[descripcion_insumo],$C35,Tbl_Registro_Insumo[id_solicitud],$C$9,Tbl_Registro_Insumo[Fecha_Corte],"&lt;="&amp;AW$12))</f>
        <v/>
      </c>
      <c r="AX35" s="2" t="str">
        <f>IF(OR($C35="",AX$12=""),"",SUMIFS(Tbl_Registro_Insumo[cant_ent],Tbl_Registro_Insumo[proveedor],$C$8,Tbl_Registro_Insumo[descripcion_insumo],$C35,Tbl_Registro_Insumo[id_solicitud],Detalle_Mes!$C$9,Tbl_Registro_Insumo[Fecha_Corte],"&lt;="&amp;AX$12)-SUMIFS(Tbl_Registro_Insumo[cant_dev],Tbl_Registro_Insumo[proveedor],$C$8,Tbl_Registro_Insumo[descripcion_insumo],$C35,Tbl_Registro_Insumo[id_solicitud],$C$9,Tbl_Registro_Insumo[Fecha_Corte],"&lt;="&amp;AX$12))</f>
        <v/>
      </c>
      <c r="AY35" s="2" t="str">
        <f>IF(OR($C35="",AY$12=""),"",SUMIFS(Tbl_Registro_Insumo[cant_ent],Tbl_Registro_Insumo[proveedor],$C$8,Tbl_Registro_Insumo[descripcion_insumo],$C35,Tbl_Registro_Insumo[id_solicitud],Detalle_Mes!$C$9,Tbl_Registro_Insumo[Fecha_Corte],"&lt;="&amp;AY$12)-SUMIFS(Tbl_Registro_Insumo[cant_dev],Tbl_Registro_Insumo[proveedor],$C$8,Tbl_Registro_Insumo[descripcion_insumo],$C35,Tbl_Registro_Insumo[id_solicitud],$C$9,Tbl_Registro_Insumo[Fecha_Corte],"&lt;="&amp;AY$12))</f>
        <v/>
      </c>
      <c r="AZ35" s="2" t="str">
        <f>IF(OR($C35="",AZ$12=""),"",SUMIFS(Tbl_Registro_Insumo[cant_ent],Tbl_Registro_Insumo[proveedor],$C$8,Tbl_Registro_Insumo[descripcion_insumo],$C35,Tbl_Registro_Insumo[id_solicitud],Detalle_Mes!$C$9,Tbl_Registro_Insumo[Fecha_Corte],"&lt;="&amp;AZ$12)-SUMIFS(Tbl_Registro_Insumo[cant_dev],Tbl_Registro_Insumo[proveedor],$C$8,Tbl_Registro_Insumo[descripcion_insumo],$C35,Tbl_Registro_Insumo[id_solicitud],$C$9,Tbl_Registro_Insumo[Fecha_Corte],"&lt;="&amp;AZ$12))</f>
        <v/>
      </c>
      <c r="BA35" s="2" t="str">
        <f>IF(OR($C35="",BA$12=""),"",SUMIFS(Tbl_Registro_Insumo[cant_ent],Tbl_Registro_Insumo[proveedor],$C$8,Tbl_Registro_Insumo[descripcion_insumo],$C35,Tbl_Registro_Insumo[id_solicitud],Detalle_Mes!$C$9,Tbl_Registro_Insumo[Fecha_Corte],"&lt;="&amp;BA$12)-SUMIFS(Tbl_Registro_Insumo[cant_dev],Tbl_Registro_Insumo[proveedor],$C$8,Tbl_Registro_Insumo[descripcion_insumo],$C35,Tbl_Registro_Insumo[id_solicitud],$C$9,Tbl_Registro_Insumo[Fecha_Corte],"&lt;="&amp;BA$12))</f>
        <v/>
      </c>
      <c r="BB35" s="2" t="str">
        <f>IF(OR($C35="",BB$12=""),"",SUMIFS(Tbl_Registro_Insumo[cant_ent],Tbl_Registro_Insumo[proveedor],$C$8,Tbl_Registro_Insumo[descripcion_insumo],$C35,Tbl_Registro_Insumo[id_solicitud],Detalle_Mes!$C$9,Tbl_Registro_Insumo[Fecha_Corte],"&lt;="&amp;BB$12)-SUMIFS(Tbl_Registro_Insumo[cant_dev],Tbl_Registro_Insumo[proveedor],$C$8,Tbl_Registro_Insumo[descripcion_insumo],$C35,Tbl_Registro_Insumo[id_solicitud],$C$9,Tbl_Registro_Insumo[Fecha_Corte],"&lt;="&amp;BB$12))</f>
        <v/>
      </c>
      <c r="BC35" s="2" t="str">
        <f>IF(OR($C35="",BC$12=""),"",SUMIFS(Tbl_Registro_Insumo[cant_ent],Tbl_Registro_Insumo[proveedor],$C$8,Tbl_Registro_Insumo[descripcion_insumo],$C35,Tbl_Registro_Insumo[id_solicitud],Detalle_Mes!$C$9,Tbl_Registro_Insumo[Fecha_Corte],"&lt;="&amp;BC$12)-SUMIFS(Tbl_Registro_Insumo[cant_dev],Tbl_Registro_Insumo[proveedor],$C$8,Tbl_Registro_Insumo[descripcion_insumo],$C35,Tbl_Registro_Insumo[id_solicitud],$C$9,Tbl_Registro_Insumo[Fecha_Corte],"&lt;="&amp;BC$12))</f>
        <v/>
      </c>
      <c r="BD35" s="2" t="str">
        <f>IF(OR($C35="",BD$12=""),"",SUMIFS(Tbl_Registro_Insumo[cant_ent],Tbl_Registro_Insumo[proveedor],$C$8,Tbl_Registro_Insumo[descripcion_insumo],$C35,Tbl_Registro_Insumo[id_solicitud],Detalle_Mes!$C$9,Tbl_Registro_Insumo[Fecha_Corte],"&lt;="&amp;BD$12)-SUMIFS(Tbl_Registro_Insumo[cant_dev],Tbl_Registro_Insumo[proveedor],$C$8,Tbl_Registro_Insumo[descripcion_insumo],$C35,Tbl_Registro_Insumo[id_solicitud],$C$9,Tbl_Registro_Insumo[Fecha_Corte],"&lt;="&amp;BD$12))</f>
        <v/>
      </c>
      <c r="BE35" s="2" t="str">
        <f>IF(OR($C35="",BE$12=""),"",SUMIFS(Tbl_Registro_Insumo[cant_ent],Tbl_Registro_Insumo[proveedor],$C$8,Tbl_Registro_Insumo[descripcion_insumo],$C35,Tbl_Registro_Insumo[id_solicitud],Detalle_Mes!$C$9,Tbl_Registro_Insumo[Fecha_Corte],"&lt;="&amp;BE$12)-SUMIFS(Tbl_Registro_Insumo[cant_dev],Tbl_Registro_Insumo[proveedor],$C$8,Tbl_Registro_Insumo[descripcion_insumo],$C35,Tbl_Registro_Insumo[id_solicitud],$C$9,Tbl_Registro_Insumo[Fecha_Corte],"&lt;="&amp;BE$12))</f>
        <v/>
      </c>
      <c r="BF35" s="2" t="str">
        <f>IF(OR($C35="",BF$12=""),"",SUMIFS(Tbl_Registro_Insumo[cant_ent],Tbl_Registro_Insumo[proveedor],$C$8,Tbl_Registro_Insumo[descripcion_insumo],$C35,Tbl_Registro_Insumo[id_solicitud],Detalle_Mes!$C$9,Tbl_Registro_Insumo[Fecha_Corte],"&lt;="&amp;BF$12)-SUMIFS(Tbl_Registro_Insumo[cant_dev],Tbl_Registro_Insumo[proveedor],$C$8,Tbl_Registro_Insumo[descripcion_insumo],$C35,Tbl_Registro_Insumo[id_solicitud],$C$9,Tbl_Registro_Insumo[Fecha_Corte],"&lt;="&amp;BF$12))</f>
        <v/>
      </c>
      <c r="BG35" s="2" t="str">
        <f>IF(OR($C35="",BG$12=""),"",SUMIFS(Tbl_Registro_Insumo[cant_ent],Tbl_Registro_Insumo[proveedor],$C$8,Tbl_Registro_Insumo[descripcion_insumo],$C35,Tbl_Registro_Insumo[id_solicitud],Detalle_Mes!$C$9,Tbl_Registro_Insumo[Fecha_Corte],"&lt;="&amp;BG$12)-SUMIFS(Tbl_Registro_Insumo[cant_dev],Tbl_Registro_Insumo[proveedor],$C$8,Tbl_Registro_Insumo[descripcion_insumo],$C35,Tbl_Registro_Insumo[id_solicitud],$C$9,Tbl_Registro_Insumo[Fecha_Corte],"&lt;="&amp;BG$12))</f>
        <v/>
      </c>
      <c r="BH35" s="2" t="str">
        <f>IF(OR($C35="",BH$12=""),"",SUMIFS(Tbl_Registro_Insumo[cant_ent],Tbl_Registro_Insumo[proveedor],$C$8,Tbl_Registro_Insumo[descripcion_insumo],$C35,Tbl_Registro_Insumo[id_solicitud],Detalle_Mes!$C$9,Tbl_Registro_Insumo[Fecha_Corte],"&lt;="&amp;BH$12)-SUMIFS(Tbl_Registro_Insumo[cant_dev],Tbl_Registro_Insumo[proveedor],$C$8,Tbl_Registro_Insumo[descripcion_insumo],$C35,Tbl_Registro_Insumo[id_solicitud],$C$9,Tbl_Registro_Insumo[Fecha_Corte],"&lt;="&amp;BH$12))</f>
        <v/>
      </c>
      <c r="BI35" s="2" t="str">
        <f>IF(OR($C35="",BI$12=""),"",SUMIFS(Tbl_Registro_Insumo[cant_ent],Tbl_Registro_Insumo[proveedor],$C$8,Tbl_Registro_Insumo[descripcion_insumo],$C35,Tbl_Registro_Insumo[id_solicitud],Detalle_Mes!$C$9,Tbl_Registro_Insumo[Fecha_Corte],"&lt;="&amp;BI$12)-SUMIFS(Tbl_Registro_Insumo[cant_dev],Tbl_Registro_Insumo[proveedor],$C$8,Tbl_Registro_Insumo[descripcion_insumo],$C35,Tbl_Registro_Insumo[id_solicitud],$C$9,Tbl_Registro_Insumo[Fecha_Corte],"&lt;="&amp;BI$12))</f>
        <v/>
      </c>
      <c r="BJ35" s="2" t="str">
        <f>IF(OR($C35="",BJ$12=""),"",SUMIFS(Tbl_Registro_Insumo[cant_ent],Tbl_Registro_Insumo[proveedor],$C$8,Tbl_Registro_Insumo[descripcion_insumo],$C35,Tbl_Registro_Insumo[id_solicitud],Detalle_Mes!$C$9,Tbl_Registro_Insumo[Fecha_Corte],"&lt;="&amp;BJ$12)-SUMIFS(Tbl_Registro_Insumo[cant_dev],Tbl_Registro_Insumo[proveedor],$C$8,Tbl_Registro_Insumo[descripcion_insumo],$C35,Tbl_Registro_Insumo[id_solicitud],$C$9,Tbl_Registro_Insumo[Fecha_Corte],"&lt;="&amp;BJ$12))</f>
        <v/>
      </c>
      <c r="BK35" s="2" t="str">
        <f>IF(OR($C35="",BK$12=""),"",SUMIFS(Tbl_Registro_Insumo[cant_ent],Tbl_Registro_Insumo[proveedor],$C$8,Tbl_Registro_Insumo[descripcion_insumo],$C35,Tbl_Registro_Insumo[id_solicitud],Detalle_Mes!$C$9,Tbl_Registro_Insumo[Fecha_Corte],"&lt;="&amp;BK$12)-SUMIFS(Tbl_Registro_Insumo[cant_dev],Tbl_Registro_Insumo[proveedor],$C$8,Tbl_Registro_Insumo[descripcion_insumo],$C35,Tbl_Registro_Insumo[id_solicitud],$C$9,Tbl_Registro_Insumo[Fecha_Corte],"&lt;="&amp;BK$12))</f>
        <v/>
      </c>
      <c r="BL35" s="2" t="str">
        <f>IF(OR($C35="",BL$12=""),"",SUMIFS(Tbl_Registro_Insumo[cant_ent],Tbl_Registro_Insumo[proveedor],$C$8,Tbl_Registro_Insumo[descripcion_insumo],$C35,Tbl_Registro_Insumo[id_solicitud],Detalle_Mes!$C$9,Tbl_Registro_Insumo[Fecha_Corte],"&lt;="&amp;BL$12)-SUMIFS(Tbl_Registro_Insumo[cant_dev],Tbl_Registro_Insumo[proveedor],$C$8,Tbl_Registro_Insumo[descripcion_insumo],$C35,Tbl_Registro_Insumo[id_solicitud],$C$9,Tbl_Registro_Insumo[Fecha_Corte],"&lt;="&amp;BL$12))</f>
        <v/>
      </c>
      <c r="BM35" s="2" t="str">
        <f>IF(OR($C35="",BM$12=""),"",SUMIFS(Tbl_Registro_Insumo[cant_ent],Tbl_Registro_Insumo[proveedor],$C$8,Tbl_Registro_Insumo[descripcion_insumo],$C35,Tbl_Registro_Insumo[id_solicitud],Detalle_Mes!$C$9,Tbl_Registro_Insumo[Fecha_Corte],"&lt;="&amp;BM$12)-SUMIFS(Tbl_Registro_Insumo[cant_dev],Tbl_Registro_Insumo[proveedor],$C$8,Tbl_Registro_Insumo[descripcion_insumo],$C35,Tbl_Registro_Insumo[id_solicitud],$C$9,Tbl_Registro_Insumo[Fecha_Corte],"&lt;="&amp;BM$12))</f>
        <v/>
      </c>
      <c r="BN35" s="2" t="str">
        <f>IF(OR($C35="",BN$12=""),"",SUMIFS(Tbl_Registro_Insumo[cant_ent],Tbl_Registro_Insumo[proveedor],$C$8,Tbl_Registro_Insumo[descripcion_insumo],$C35,Tbl_Registro_Insumo[id_solicitud],Detalle_Mes!$C$9,Tbl_Registro_Insumo[Fecha_Corte],"&lt;="&amp;BN$12)-SUMIFS(Tbl_Registro_Insumo[cant_dev],Tbl_Registro_Insumo[proveedor],$C$8,Tbl_Registro_Insumo[descripcion_insumo],$C35,Tbl_Registro_Insumo[id_solicitud],$C$9,Tbl_Registro_Insumo[Fecha_Corte],"&lt;="&amp;BN$12))</f>
        <v/>
      </c>
      <c r="BO35" s="2" t="str">
        <f>IF(OR($C35="",BO$12=""),"",SUMIFS(Tbl_Registro_Insumo[cant_ent],Tbl_Registro_Insumo[proveedor],$C$8,Tbl_Registro_Insumo[descripcion_insumo],$C35,Tbl_Registro_Insumo[id_solicitud],Detalle_Mes!$C$9,Tbl_Registro_Insumo[Fecha_Corte],"&lt;="&amp;BO$12)-SUMIFS(Tbl_Registro_Insumo[cant_dev],Tbl_Registro_Insumo[proveedor],$C$8,Tbl_Registro_Insumo[descripcion_insumo],$C35,Tbl_Registro_Insumo[id_solicitud],$C$9,Tbl_Registro_Insumo[Fecha_Corte],"&lt;="&amp;BO$12))</f>
        <v/>
      </c>
      <c r="BP35" s="2" t="str">
        <f>IF(OR($C35="",BP$12=""),"",SUMIFS(Tbl_Registro_Insumo[cant_ent],Tbl_Registro_Insumo[proveedor],$C$8,Tbl_Registro_Insumo[descripcion_insumo],$C35,Tbl_Registro_Insumo[id_solicitud],Detalle_Mes!$C$9,Tbl_Registro_Insumo[Fecha_Corte],"&lt;="&amp;BP$12)-SUMIFS(Tbl_Registro_Insumo[cant_dev],Tbl_Registro_Insumo[proveedor],$C$8,Tbl_Registro_Insumo[descripcion_insumo],$C35,Tbl_Registro_Insumo[id_solicitud],$C$9,Tbl_Registro_Insumo[Fecha_Corte],"&lt;="&amp;BP$12))</f>
        <v/>
      </c>
      <c r="BQ35" s="2" t="str">
        <f>IF(OR($C35="",BQ$12=""),"",SUMIFS(Tbl_Registro_Insumo[cant_ent],Tbl_Registro_Insumo[proveedor],$C$8,Tbl_Registro_Insumo[descripcion_insumo],$C35,Tbl_Registro_Insumo[id_solicitud],Detalle_Mes!$C$9,Tbl_Registro_Insumo[Fecha_Corte],"&lt;="&amp;BQ$12)-SUMIFS(Tbl_Registro_Insumo[cant_dev],Tbl_Registro_Insumo[proveedor],$C$8,Tbl_Registro_Insumo[descripcion_insumo],$C35,Tbl_Registro_Insumo[id_solicitud],$C$9,Tbl_Registro_Insumo[Fecha_Corte],"&lt;="&amp;BQ$12))</f>
        <v/>
      </c>
      <c r="BR35" s="2" t="str">
        <f>IF(OR($C35="",BR$12=""),"",SUMIFS(Tbl_Registro_Insumo[cant_ent],Tbl_Registro_Insumo[proveedor],$C$8,Tbl_Registro_Insumo[descripcion_insumo],$C35,Tbl_Registro_Insumo[id_solicitud],Detalle_Mes!$C$9,Tbl_Registro_Insumo[Fecha_Corte],"&lt;="&amp;BR$12)-SUMIFS(Tbl_Registro_Insumo[cant_dev],Tbl_Registro_Insumo[proveedor],$C$8,Tbl_Registro_Insumo[descripcion_insumo],$C35,Tbl_Registro_Insumo[id_solicitud],$C$9,Tbl_Registro_Insumo[Fecha_Corte],"&lt;="&amp;BR$12))</f>
        <v/>
      </c>
      <c r="BS35" s="2" t="str">
        <f>IF(OR($C35="",BS$12=""),"",SUMIFS(Tbl_Registro_Insumo[cant_ent],Tbl_Registro_Insumo[proveedor],$C$8,Tbl_Registro_Insumo[descripcion_insumo],$C35,Tbl_Registro_Insumo[id_solicitud],Detalle_Mes!$C$9,Tbl_Registro_Insumo[Fecha_Corte],"&lt;="&amp;BS$12)-SUMIFS(Tbl_Registro_Insumo[cant_dev],Tbl_Registro_Insumo[proveedor],$C$8,Tbl_Registro_Insumo[descripcion_insumo],$C35,Tbl_Registro_Insumo[id_solicitud],$C$9,Tbl_Registro_Insumo[Fecha_Corte],"&lt;="&amp;BS$12))</f>
        <v/>
      </c>
    </row>
    <row r="36" spans="2:71" s="7" customFormat="1" ht="19.2" customHeight="1" x14ac:dyDescent="0.3">
      <c r="B36" s="2"/>
      <c r="D36" s="20" t="str">
        <f>IF(C36="","",SUMIFS(Tbl_Registro_Insumo[cant_ent],Tbl_Registro_Insumo[proveedor],Detalle_Mes!$C$8,Tbl_Registro_Insumo[id_solicitud],Detalle_Mes!$C$9,Tbl_Registro_Insumo[descripcion_insumo],Detalle_Mes!C36,Tbl_Registro_Insumo[Fecha_Corte],"&lt;"&amp;Detalle_Mes!$F$8))</f>
        <v/>
      </c>
      <c r="E36" s="20" t="str">
        <f>IF(C36="","",SUMIFS(Tbl_Registro_Insumo[cant_dev],Tbl_Registro_Insumo[proveedor],Detalle_Mes!$C$8,Tbl_Registro_Insumo[id_solicitud],Detalle_Mes!$C$9,Tbl_Registro_Insumo[descripcion_insumo],Detalle_Mes!C36,Tbl_Registro_Insumo[Fecha_Corte],"&lt;"&amp;Detalle_Mes!$F$8))</f>
        <v/>
      </c>
      <c r="F36" s="20" t="str">
        <f t="shared" si="39"/>
        <v/>
      </c>
      <c r="H36" s="41" t="str">
        <f t="shared" si="38"/>
        <v/>
      </c>
      <c r="I36" s="2" t="str">
        <f>IF(OR($C36="",I$12=""),"",SUMIFS(Tbl_Registro_Insumo[cant_ent],Tbl_Registro_Insumo[proveedor],$C$8,Tbl_Registro_Insumo[descripcion_insumo],$C36,Tbl_Registro_Insumo[id_solicitud],Detalle_Mes!$C$9,Tbl_Registro_Insumo[Fecha_Corte],"&lt;"&amp;I$12)-SUMIFS(Tbl_Registro_Insumo[cant_dev],Tbl_Registro_Insumo[proveedor],$C$8,Tbl_Registro_Insumo[descripcion_insumo],$C36,Tbl_Registro_Insumo[id_solicitud],$C$9,Tbl_Registro_Insumo[Fecha_Corte],"&lt;="&amp;I$12))</f>
        <v/>
      </c>
      <c r="J36" s="2" t="str">
        <f>IF(OR($C36="",J$12=""),"",SUMIFS(Tbl_Registro_Insumo[cant_ent],Tbl_Registro_Insumo[proveedor],$C$8,Tbl_Registro_Insumo[descripcion_insumo],$C36,Tbl_Registro_Insumo[id_solicitud],Detalle_Mes!$C$9,Tbl_Registro_Insumo[Fecha_Corte],"&lt;="&amp;J$12)-SUMIFS(Tbl_Registro_Insumo[cant_dev],Tbl_Registro_Insumo[proveedor],$C$8,Tbl_Registro_Insumo[descripcion_insumo],$C36,Tbl_Registro_Insumo[id_solicitud],$C$9,Tbl_Registro_Insumo[Fecha_Corte],"&lt;="&amp;J$12))</f>
        <v/>
      </c>
      <c r="K36" s="2" t="str">
        <f>IF(OR($C36="",K$12=""),"",SUMIFS(Tbl_Registro_Insumo[cant_ent],Tbl_Registro_Insumo[proveedor],$C$8,Tbl_Registro_Insumo[descripcion_insumo],$C36,Tbl_Registro_Insumo[id_solicitud],Detalle_Mes!$C$9,Tbl_Registro_Insumo[Fecha_Corte],"&lt;="&amp;K$12)-SUMIFS(Tbl_Registro_Insumo[cant_dev],Tbl_Registro_Insumo[proveedor],$C$8,Tbl_Registro_Insumo[descripcion_insumo],$C36,Tbl_Registro_Insumo[id_solicitud],$C$9,Tbl_Registro_Insumo[Fecha_Corte],"&lt;="&amp;K$12))</f>
        <v/>
      </c>
      <c r="L36" s="2" t="str">
        <f>IF(OR($C36="",L$12=""),"",SUMIFS(Tbl_Registro_Insumo[cant_ent],Tbl_Registro_Insumo[proveedor],$C$8,Tbl_Registro_Insumo[descripcion_insumo],$C36,Tbl_Registro_Insumo[id_solicitud],Detalle_Mes!$C$9,Tbl_Registro_Insumo[Fecha_Corte],"&lt;="&amp;L$12)-SUMIFS(Tbl_Registro_Insumo[cant_dev],Tbl_Registro_Insumo[proveedor],$C$8,Tbl_Registro_Insumo[descripcion_insumo],$C36,Tbl_Registro_Insumo[id_solicitud],$C$9,Tbl_Registro_Insumo[Fecha_Corte],"&lt;="&amp;L$12))</f>
        <v/>
      </c>
      <c r="M36" s="2" t="str">
        <f>IF(OR($C36="",M$12=""),"",SUMIFS(Tbl_Registro_Insumo[cant_ent],Tbl_Registro_Insumo[proveedor],$C$8,Tbl_Registro_Insumo[descripcion_insumo],$C36,Tbl_Registro_Insumo[id_solicitud],Detalle_Mes!$C$9,Tbl_Registro_Insumo[Fecha_Corte],"&lt;="&amp;M$12)-SUMIFS(Tbl_Registro_Insumo[cant_dev],Tbl_Registro_Insumo[proveedor],$C$8,Tbl_Registro_Insumo[descripcion_insumo],$C36,Tbl_Registro_Insumo[id_solicitud],$C$9,Tbl_Registro_Insumo[Fecha_Corte],"&lt;="&amp;M$12))</f>
        <v/>
      </c>
      <c r="N36" s="2" t="str">
        <f>IF(OR($C36="",N$12=""),"",SUMIFS(Tbl_Registro_Insumo[cant_ent],Tbl_Registro_Insumo[proveedor],$C$8,Tbl_Registro_Insumo[descripcion_insumo],$C36,Tbl_Registro_Insumo[id_solicitud],Detalle_Mes!$C$9,Tbl_Registro_Insumo[Fecha_Corte],"&lt;="&amp;N$12)-SUMIFS(Tbl_Registro_Insumo[cant_dev],Tbl_Registro_Insumo[proveedor],$C$8,Tbl_Registro_Insumo[descripcion_insumo],$C36,Tbl_Registro_Insumo[id_solicitud],$C$9,Tbl_Registro_Insumo[Fecha_Corte],"&lt;="&amp;N$12))</f>
        <v/>
      </c>
      <c r="O36" s="2" t="str">
        <f>IF(OR($C36="",O$12=""),"",SUMIFS(Tbl_Registro_Insumo[cant_ent],Tbl_Registro_Insumo[proveedor],$C$8,Tbl_Registro_Insumo[descripcion_insumo],$C36,Tbl_Registro_Insumo[id_solicitud],Detalle_Mes!$C$9,Tbl_Registro_Insumo[Fecha_Corte],"&lt;="&amp;O$12)-SUMIFS(Tbl_Registro_Insumo[cant_dev],Tbl_Registro_Insumo[proveedor],$C$8,Tbl_Registro_Insumo[descripcion_insumo],$C36,Tbl_Registro_Insumo[id_solicitud],$C$9,Tbl_Registro_Insumo[Fecha_Corte],"&lt;="&amp;O$12))</f>
        <v/>
      </c>
      <c r="P36" s="2" t="str">
        <f>IF(OR($C36="",P$12=""),"",SUMIFS(Tbl_Registro_Insumo[cant_ent],Tbl_Registro_Insumo[proveedor],$C$8,Tbl_Registro_Insumo[descripcion_insumo],$C36,Tbl_Registro_Insumo[id_solicitud],Detalle_Mes!$C$9,Tbl_Registro_Insumo[Fecha_Corte],"&lt;="&amp;P$12)-SUMIFS(Tbl_Registro_Insumo[cant_dev],Tbl_Registro_Insumo[proveedor],$C$8,Tbl_Registro_Insumo[descripcion_insumo],$C36,Tbl_Registro_Insumo[id_solicitud],$C$9,Tbl_Registro_Insumo[Fecha_Corte],"&lt;="&amp;P$12))</f>
        <v/>
      </c>
      <c r="Q36" s="2" t="str">
        <f>IF(OR($C36="",Q$12=""),"",SUMIFS(Tbl_Registro_Insumo[cant_ent],Tbl_Registro_Insumo[proveedor],$C$8,Tbl_Registro_Insumo[descripcion_insumo],$C36,Tbl_Registro_Insumo[id_solicitud],Detalle_Mes!$C$9,Tbl_Registro_Insumo[Fecha_Corte],"&lt;="&amp;Q$12)-SUMIFS(Tbl_Registro_Insumo[cant_dev],Tbl_Registro_Insumo[proveedor],$C$8,Tbl_Registro_Insumo[descripcion_insumo],$C36,Tbl_Registro_Insumo[id_solicitud],$C$9,Tbl_Registro_Insumo[Fecha_Corte],"&lt;="&amp;Q$12))</f>
        <v/>
      </c>
      <c r="R36" s="2" t="str">
        <f>IF(OR($C36="",R$12=""),"",SUMIFS(Tbl_Registro_Insumo[cant_ent],Tbl_Registro_Insumo[proveedor],$C$8,Tbl_Registro_Insumo[descripcion_insumo],$C36,Tbl_Registro_Insumo[id_solicitud],Detalle_Mes!$C$9,Tbl_Registro_Insumo[Fecha_Corte],"&lt;="&amp;R$12)-SUMIFS(Tbl_Registro_Insumo[cant_dev],Tbl_Registro_Insumo[proveedor],$C$8,Tbl_Registro_Insumo[descripcion_insumo],$C36,Tbl_Registro_Insumo[id_solicitud],$C$9,Tbl_Registro_Insumo[Fecha_Corte],"&lt;="&amp;R$12))</f>
        <v/>
      </c>
      <c r="S36" s="2" t="str">
        <f>IF(OR($C36="",S$12=""),"",SUMIFS(Tbl_Registro_Insumo[cant_ent],Tbl_Registro_Insumo[proveedor],$C$8,Tbl_Registro_Insumo[descripcion_insumo],$C36,Tbl_Registro_Insumo[id_solicitud],Detalle_Mes!$C$9,Tbl_Registro_Insumo[Fecha_Corte],"&lt;="&amp;S$12)-SUMIFS(Tbl_Registro_Insumo[cant_dev],Tbl_Registro_Insumo[proveedor],$C$8,Tbl_Registro_Insumo[descripcion_insumo],$C36,Tbl_Registro_Insumo[id_solicitud],$C$9,Tbl_Registro_Insumo[Fecha_Corte],"&lt;="&amp;S$12))</f>
        <v/>
      </c>
      <c r="T36" s="2" t="str">
        <f>IF(OR($C36="",T$12=""),"",SUMIFS(Tbl_Registro_Insumo[cant_ent],Tbl_Registro_Insumo[proveedor],$C$8,Tbl_Registro_Insumo[descripcion_insumo],$C36,Tbl_Registro_Insumo[id_solicitud],Detalle_Mes!$C$9,Tbl_Registro_Insumo[Fecha_Corte],"&lt;="&amp;T$12)-SUMIFS(Tbl_Registro_Insumo[cant_dev],Tbl_Registro_Insumo[proveedor],$C$8,Tbl_Registro_Insumo[descripcion_insumo],$C36,Tbl_Registro_Insumo[id_solicitud],$C$9,Tbl_Registro_Insumo[Fecha_Corte],"&lt;="&amp;T$12))</f>
        <v/>
      </c>
      <c r="U36" s="2" t="str">
        <f>IF(OR($C36="",U$12=""),"",SUMIFS(Tbl_Registro_Insumo[cant_ent],Tbl_Registro_Insumo[proveedor],$C$8,Tbl_Registro_Insumo[descripcion_insumo],$C36,Tbl_Registro_Insumo[id_solicitud],Detalle_Mes!$C$9,Tbl_Registro_Insumo[Fecha_Corte],"&lt;="&amp;U$12)-SUMIFS(Tbl_Registro_Insumo[cant_dev],Tbl_Registro_Insumo[proveedor],$C$8,Tbl_Registro_Insumo[descripcion_insumo],$C36,Tbl_Registro_Insumo[id_solicitud],$C$9,Tbl_Registro_Insumo[Fecha_Corte],"&lt;="&amp;U$12))</f>
        <v/>
      </c>
      <c r="V36" s="2" t="str">
        <f>IF(OR($C36="",V$12=""),"",SUMIFS(Tbl_Registro_Insumo[cant_ent],Tbl_Registro_Insumo[proveedor],$C$8,Tbl_Registro_Insumo[descripcion_insumo],$C36,Tbl_Registro_Insumo[id_solicitud],Detalle_Mes!$C$9,Tbl_Registro_Insumo[Fecha_Corte],"&lt;="&amp;V$12)-SUMIFS(Tbl_Registro_Insumo[cant_dev],Tbl_Registro_Insumo[proveedor],$C$8,Tbl_Registro_Insumo[descripcion_insumo],$C36,Tbl_Registro_Insumo[id_solicitud],$C$9,Tbl_Registro_Insumo[Fecha_Corte],"&lt;="&amp;V$12))</f>
        <v/>
      </c>
      <c r="W36" s="2" t="str">
        <f>IF(OR($C36="",W$12=""),"",SUMIFS(Tbl_Registro_Insumo[cant_ent],Tbl_Registro_Insumo[proveedor],$C$8,Tbl_Registro_Insumo[descripcion_insumo],$C36,Tbl_Registro_Insumo[id_solicitud],Detalle_Mes!$C$9,Tbl_Registro_Insumo[Fecha_Corte],"&lt;="&amp;W$12)-SUMIFS(Tbl_Registro_Insumo[cant_dev],Tbl_Registro_Insumo[proveedor],$C$8,Tbl_Registro_Insumo[descripcion_insumo],$C36,Tbl_Registro_Insumo[id_solicitud],$C$9,Tbl_Registro_Insumo[Fecha_Corte],"&lt;="&amp;W$12))</f>
        <v/>
      </c>
      <c r="X36" s="2" t="str">
        <f>IF(OR($C36="",X$12=""),"",SUMIFS(Tbl_Registro_Insumo[cant_ent],Tbl_Registro_Insumo[proveedor],$C$8,Tbl_Registro_Insumo[descripcion_insumo],$C36,Tbl_Registro_Insumo[id_solicitud],Detalle_Mes!$C$9,Tbl_Registro_Insumo[Fecha_Corte],"&lt;="&amp;X$12)-SUMIFS(Tbl_Registro_Insumo[cant_dev],Tbl_Registro_Insumo[proveedor],$C$8,Tbl_Registro_Insumo[descripcion_insumo],$C36,Tbl_Registro_Insumo[id_solicitud],$C$9,Tbl_Registro_Insumo[Fecha_Corte],"&lt;="&amp;X$12))</f>
        <v/>
      </c>
      <c r="Y36" s="2" t="str">
        <f>IF(OR($C36="",Y$12=""),"",SUMIFS(Tbl_Registro_Insumo[cant_ent],Tbl_Registro_Insumo[proveedor],$C$8,Tbl_Registro_Insumo[descripcion_insumo],$C36,Tbl_Registro_Insumo[id_solicitud],Detalle_Mes!$C$9,Tbl_Registro_Insumo[Fecha_Corte],"&lt;="&amp;Y$12)-SUMIFS(Tbl_Registro_Insumo[cant_dev],Tbl_Registro_Insumo[proveedor],$C$8,Tbl_Registro_Insumo[descripcion_insumo],$C36,Tbl_Registro_Insumo[id_solicitud],$C$9,Tbl_Registro_Insumo[Fecha_Corte],"&lt;="&amp;Y$12))</f>
        <v/>
      </c>
      <c r="Z36" s="2" t="str">
        <f>IF(OR($C36="",Z$12=""),"",SUMIFS(Tbl_Registro_Insumo[cant_ent],Tbl_Registro_Insumo[proveedor],$C$8,Tbl_Registro_Insumo[descripcion_insumo],$C36,Tbl_Registro_Insumo[id_solicitud],Detalle_Mes!$C$9,Tbl_Registro_Insumo[Fecha_Corte],"&lt;="&amp;Z$12)-SUMIFS(Tbl_Registro_Insumo[cant_dev],Tbl_Registro_Insumo[proveedor],$C$8,Tbl_Registro_Insumo[descripcion_insumo],$C36,Tbl_Registro_Insumo[id_solicitud],$C$9,Tbl_Registro_Insumo[Fecha_Corte],"&lt;="&amp;Z$12))</f>
        <v/>
      </c>
      <c r="AA36" s="2" t="str">
        <f>IF(OR($C36="",AA$12=""),"",SUMIFS(Tbl_Registro_Insumo[cant_ent],Tbl_Registro_Insumo[proveedor],$C$8,Tbl_Registro_Insumo[descripcion_insumo],$C36,Tbl_Registro_Insumo[id_solicitud],Detalle_Mes!$C$9,Tbl_Registro_Insumo[Fecha_Corte],"&lt;="&amp;AA$12)-SUMIFS(Tbl_Registro_Insumo[cant_dev],Tbl_Registro_Insumo[proveedor],$C$8,Tbl_Registro_Insumo[descripcion_insumo],$C36,Tbl_Registro_Insumo[id_solicitud],$C$9,Tbl_Registro_Insumo[Fecha_Corte],"&lt;="&amp;AA$12))</f>
        <v/>
      </c>
      <c r="AB36" s="2" t="str">
        <f>IF(OR($C36="",AB$12=""),"",SUMIFS(Tbl_Registro_Insumo[cant_ent],Tbl_Registro_Insumo[proveedor],$C$8,Tbl_Registro_Insumo[descripcion_insumo],$C36,Tbl_Registro_Insumo[id_solicitud],Detalle_Mes!$C$9,Tbl_Registro_Insumo[Fecha_Corte],"&lt;="&amp;AB$12)-SUMIFS(Tbl_Registro_Insumo[cant_dev],Tbl_Registro_Insumo[proveedor],$C$8,Tbl_Registro_Insumo[descripcion_insumo],$C36,Tbl_Registro_Insumo[id_solicitud],$C$9,Tbl_Registro_Insumo[Fecha_Corte],"&lt;="&amp;AB$12))</f>
        <v/>
      </c>
      <c r="AC36" s="2" t="str">
        <f>IF(OR($C36="",AC$12=""),"",SUMIFS(Tbl_Registro_Insumo[cant_ent],Tbl_Registro_Insumo[proveedor],$C$8,Tbl_Registro_Insumo[descripcion_insumo],$C36,Tbl_Registro_Insumo[id_solicitud],Detalle_Mes!$C$9,Tbl_Registro_Insumo[Fecha_Corte],"&lt;="&amp;AC$12)-SUMIFS(Tbl_Registro_Insumo[cant_dev],Tbl_Registro_Insumo[proveedor],$C$8,Tbl_Registro_Insumo[descripcion_insumo],$C36,Tbl_Registro_Insumo[id_solicitud],$C$9,Tbl_Registro_Insumo[Fecha_Corte],"&lt;="&amp;AC$12))</f>
        <v/>
      </c>
      <c r="AD36" s="2" t="str">
        <f>IF(OR($C36="",AD$12=""),"",SUMIFS(Tbl_Registro_Insumo[cant_ent],Tbl_Registro_Insumo[proveedor],$C$8,Tbl_Registro_Insumo[descripcion_insumo],$C36,Tbl_Registro_Insumo[id_solicitud],Detalle_Mes!$C$9,Tbl_Registro_Insumo[Fecha_Corte],"&lt;="&amp;AD$12)-SUMIFS(Tbl_Registro_Insumo[cant_dev],Tbl_Registro_Insumo[proveedor],$C$8,Tbl_Registro_Insumo[descripcion_insumo],$C36,Tbl_Registro_Insumo[id_solicitud],$C$9,Tbl_Registro_Insumo[Fecha_Corte],"&lt;="&amp;AD$12))</f>
        <v/>
      </c>
      <c r="AE36" s="2" t="str">
        <f>IF(OR($C36="",AE$12=""),"",SUMIFS(Tbl_Registro_Insumo[cant_ent],Tbl_Registro_Insumo[proveedor],$C$8,Tbl_Registro_Insumo[descripcion_insumo],$C36,Tbl_Registro_Insumo[id_solicitud],Detalle_Mes!$C$9,Tbl_Registro_Insumo[Fecha_Corte],"&lt;="&amp;AE$12)-SUMIFS(Tbl_Registro_Insumo[cant_dev],Tbl_Registro_Insumo[proveedor],$C$8,Tbl_Registro_Insumo[descripcion_insumo],$C36,Tbl_Registro_Insumo[id_solicitud],$C$9,Tbl_Registro_Insumo[Fecha_Corte],"&lt;="&amp;AE$12))</f>
        <v/>
      </c>
      <c r="AF36" s="2" t="str">
        <f>IF(OR($C36="",AF$12=""),"",SUMIFS(Tbl_Registro_Insumo[cant_ent],Tbl_Registro_Insumo[proveedor],$C$8,Tbl_Registro_Insumo[descripcion_insumo],$C36,Tbl_Registro_Insumo[id_solicitud],Detalle_Mes!$C$9,Tbl_Registro_Insumo[Fecha_Corte],"&lt;="&amp;AF$12)-SUMIFS(Tbl_Registro_Insumo[cant_dev],Tbl_Registro_Insumo[proveedor],$C$8,Tbl_Registro_Insumo[descripcion_insumo],$C36,Tbl_Registro_Insumo[id_solicitud],$C$9,Tbl_Registro_Insumo[Fecha_Corte],"&lt;="&amp;AF$12))</f>
        <v/>
      </c>
      <c r="AG36" s="2" t="str">
        <f>IF(OR($C36="",AG$12=""),"",SUMIFS(Tbl_Registro_Insumo[cant_ent],Tbl_Registro_Insumo[proveedor],$C$8,Tbl_Registro_Insumo[descripcion_insumo],$C36,Tbl_Registro_Insumo[id_solicitud],Detalle_Mes!$C$9,Tbl_Registro_Insumo[Fecha_Corte],"&lt;="&amp;AG$12)-SUMIFS(Tbl_Registro_Insumo[cant_dev],Tbl_Registro_Insumo[proveedor],$C$8,Tbl_Registro_Insumo[descripcion_insumo],$C36,Tbl_Registro_Insumo[id_solicitud],$C$9,Tbl_Registro_Insumo[Fecha_Corte],"&lt;="&amp;AG$12))</f>
        <v/>
      </c>
      <c r="AH36" s="2" t="str">
        <f>IF(OR($C36="",AH$12=""),"",SUMIFS(Tbl_Registro_Insumo[cant_ent],Tbl_Registro_Insumo[proveedor],$C$8,Tbl_Registro_Insumo[descripcion_insumo],$C36,Tbl_Registro_Insumo[id_solicitud],Detalle_Mes!$C$9,Tbl_Registro_Insumo[Fecha_Corte],"&lt;="&amp;AH$12)-SUMIFS(Tbl_Registro_Insumo[cant_dev],Tbl_Registro_Insumo[proveedor],$C$8,Tbl_Registro_Insumo[descripcion_insumo],$C36,Tbl_Registro_Insumo[id_solicitud],$C$9,Tbl_Registro_Insumo[Fecha_Corte],"&lt;="&amp;AH$12))</f>
        <v/>
      </c>
      <c r="AI36" s="2" t="str">
        <f>IF(OR($C36="",AI$12=""),"",SUMIFS(Tbl_Registro_Insumo[cant_ent],Tbl_Registro_Insumo[proveedor],$C$8,Tbl_Registro_Insumo[descripcion_insumo],$C36,Tbl_Registro_Insumo[id_solicitud],Detalle_Mes!$C$9,Tbl_Registro_Insumo[Fecha_Corte],"&lt;="&amp;AI$12)-SUMIFS(Tbl_Registro_Insumo[cant_dev],Tbl_Registro_Insumo[proveedor],$C$8,Tbl_Registro_Insumo[descripcion_insumo],$C36,Tbl_Registro_Insumo[id_solicitud],$C$9,Tbl_Registro_Insumo[Fecha_Corte],"&lt;="&amp;AI$12))</f>
        <v/>
      </c>
      <c r="AJ36" s="2" t="str">
        <f>IF(OR($C36="",AJ$12=""),"",SUMIFS(Tbl_Registro_Insumo[cant_ent],Tbl_Registro_Insumo[proveedor],$C$8,Tbl_Registro_Insumo[descripcion_insumo],$C36,Tbl_Registro_Insumo[id_solicitud],Detalle_Mes!$C$9,Tbl_Registro_Insumo[Fecha_Corte],"&lt;="&amp;AJ$12)-SUMIFS(Tbl_Registro_Insumo[cant_dev],Tbl_Registro_Insumo[proveedor],$C$8,Tbl_Registro_Insumo[descripcion_insumo],$C36,Tbl_Registro_Insumo[id_solicitud],$C$9,Tbl_Registro_Insumo[Fecha_Corte],"&lt;="&amp;AJ$12))</f>
        <v/>
      </c>
      <c r="AK36" s="2" t="str">
        <f>IF(OR($C36="",AK$12=""),"",SUMIFS(Tbl_Registro_Insumo[cant_ent],Tbl_Registro_Insumo[proveedor],$C$8,Tbl_Registro_Insumo[descripcion_insumo],$C36,Tbl_Registro_Insumo[id_solicitud],Detalle_Mes!$C$9,Tbl_Registro_Insumo[Fecha_Corte],"&lt;="&amp;AK$12)-SUMIFS(Tbl_Registro_Insumo[cant_dev],Tbl_Registro_Insumo[proveedor],$C$8,Tbl_Registro_Insumo[descripcion_insumo],$C36,Tbl_Registro_Insumo[id_solicitud],$C$9,Tbl_Registro_Insumo[Fecha_Corte],"&lt;="&amp;AK$12))</f>
        <v/>
      </c>
      <c r="AL36" s="2" t="str">
        <f>IF(OR($C36="",AL$12=""),"",SUMIFS(Tbl_Registro_Insumo[cant_ent],Tbl_Registro_Insumo[proveedor],$C$8,Tbl_Registro_Insumo[descripcion_insumo],$C36,Tbl_Registro_Insumo[id_solicitud],Detalle_Mes!$C$9,Tbl_Registro_Insumo[Fecha_Corte],"&lt;="&amp;AL$12)-SUMIFS(Tbl_Registro_Insumo[cant_dev],Tbl_Registro_Insumo[proveedor],$C$8,Tbl_Registro_Insumo[descripcion_insumo],$C36,Tbl_Registro_Insumo[id_solicitud],$C$9,Tbl_Registro_Insumo[Fecha_Corte],"&lt;="&amp;AL$12))</f>
        <v/>
      </c>
      <c r="AM36" s="2" t="str">
        <f>IF(OR($C36="",AM$12=""),"",SUMIFS(Tbl_Registro_Insumo[cant_ent],Tbl_Registro_Insumo[proveedor],$C$8,Tbl_Registro_Insumo[descripcion_insumo],$C36,Tbl_Registro_Insumo[id_solicitud],Detalle_Mes!$C$9,Tbl_Registro_Insumo[Fecha_Corte],"&lt;="&amp;AM$12)-SUMIFS(Tbl_Registro_Insumo[cant_dev],Tbl_Registro_Insumo[proveedor],$C$8,Tbl_Registro_Insumo[descripcion_insumo],$C36,Tbl_Registro_Insumo[id_solicitud],$C$9,Tbl_Registro_Insumo[Fecha_Corte],"&lt;="&amp;AM$12))</f>
        <v/>
      </c>
      <c r="AN36" s="2" t="str">
        <f>IF(OR($C36="",AN$12=""),"",SUMIFS(Tbl_Registro_Insumo[cant_ent],Tbl_Registro_Insumo[proveedor],$C$8,Tbl_Registro_Insumo[descripcion_insumo],$C36,Tbl_Registro_Insumo[id_solicitud],Detalle_Mes!$C$9,Tbl_Registro_Insumo[Fecha_Corte],"&lt;="&amp;AN$12)-SUMIFS(Tbl_Registro_Insumo[cant_dev],Tbl_Registro_Insumo[proveedor],$C$8,Tbl_Registro_Insumo[descripcion_insumo],$C36,Tbl_Registro_Insumo[id_solicitud],$C$9,Tbl_Registro_Insumo[Fecha_Corte],"&lt;="&amp;AN$12))</f>
        <v/>
      </c>
      <c r="AO36" s="2" t="str">
        <f>IF(OR($C36="",AO$12=""),"",SUMIFS(Tbl_Registro_Insumo[cant_ent],Tbl_Registro_Insumo[proveedor],$C$8,Tbl_Registro_Insumo[descripcion_insumo],$C36,Tbl_Registro_Insumo[id_solicitud],Detalle_Mes!$C$9,Tbl_Registro_Insumo[Fecha_Corte],"&lt;="&amp;AO$12)-SUMIFS(Tbl_Registro_Insumo[cant_dev],Tbl_Registro_Insumo[proveedor],$C$8,Tbl_Registro_Insumo[descripcion_insumo],$C36,Tbl_Registro_Insumo[id_solicitud],$C$9,Tbl_Registro_Insumo[Fecha_Corte],"&lt;="&amp;AO$12))</f>
        <v/>
      </c>
      <c r="AP36" s="2" t="str">
        <f>IF(OR($C36="",AP$12=""),"",SUMIFS(Tbl_Registro_Insumo[cant_ent],Tbl_Registro_Insumo[proveedor],$C$8,Tbl_Registro_Insumo[descripcion_insumo],$C36,Tbl_Registro_Insumo[id_solicitud],Detalle_Mes!$C$9,Tbl_Registro_Insumo[Fecha_Corte],"&lt;="&amp;AP$12)-SUMIFS(Tbl_Registro_Insumo[cant_dev],Tbl_Registro_Insumo[proveedor],$C$8,Tbl_Registro_Insumo[descripcion_insumo],$C36,Tbl_Registro_Insumo[id_solicitud],$C$9,Tbl_Registro_Insumo[Fecha_Corte],"&lt;="&amp;AP$12))</f>
        <v/>
      </c>
      <c r="AQ36" s="2" t="str">
        <f>IF(OR($C36="",AQ$12=""),"",SUMIFS(Tbl_Registro_Insumo[cant_ent],Tbl_Registro_Insumo[proveedor],$C$8,Tbl_Registro_Insumo[descripcion_insumo],$C36,Tbl_Registro_Insumo[id_solicitud],Detalle_Mes!$C$9,Tbl_Registro_Insumo[Fecha_Corte],"&lt;="&amp;AQ$12)-SUMIFS(Tbl_Registro_Insumo[cant_dev],Tbl_Registro_Insumo[proveedor],$C$8,Tbl_Registro_Insumo[descripcion_insumo],$C36,Tbl_Registro_Insumo[id_solicitud],$C$9,Tbl_Registro_Insumo[Fecha_Corte],"&lt;="&amp;AQ$12))</f>
        <v/>
      </c>
      <c r="AR36" s="2" t="str">
        <f>IF(OR($C36="",AR$12=""),"",SUMIFS(Tbl_Registro_Insumo[cant_ent],Tbl_Registro_Insumo[proveedor],$C$8,Tbl_Registro_Insumo[descripcion_insumo],$C36,Tbl_Registro_Insumo[id_solicitud],Detalle_Mes!$C$9,Tbl_Registro_Insumo[Fecha_Corte],"&lt;="&amp;AR$12)-SUMIFS(Tbl_Registro_Insumo[cant_dev],Tbl_Registro_Insumo[proveedor],$C$8,Tbl_Registro_Insumo[descripcion_insumo],$C36,Tbl_Registro_Insumo[id_solicitud],$C$9,Tbl_Registro_Insumo[Fecha_Corte],"&lt;="&amp;AR$12))</f>
        <v/>
      </c>
      <c r="AS36" s="2" t="str">
        <f>IF(OR($C36="",AS$12=""),"",SUMIFS(Tbl_Registro_Insumo[cant_ent],Tbl_Registro_Insumo[proveedor],$C$8,Tbl_Registro_Insumo[descripcion_insumo],$C36,Tbl_Registro_Insumo[id_solicitud],Detalle_Mes!$C$9,Tbl_Registro_Insumo[Fecha_Corte],"&lt;="&amp;AS$12)-SUMIFS(Tbl_Registro_Insumo[cant_dev],Tbl_Registro_Insumo[proveedor],$C$8,Tbl_Registro_Insumo[descripcion_insumo],$C36,Tbl_Registro_Insumo[id_solicitud],$C$9,Tbl_Registro_Insumo[Fecha_Corte],"&lt;="&amp;AS$12))</f>
        <v/>
      </c>
      <c r="AT36" s="2" t="str">
        <f>IF(OR($C36="",AT$12=""),"",SUMIFS(Tbl_Registro_Insumo[cant_ent],Tbl_Registro_Insumo[proveedor],$C$8,Tbl_Registro_Insumo[descripcion_insumo],$C36,Tbl_Registro_Insumo[id_solicitud],Detalle_Mes!$C$9,Tbl_Registro_Insumo[Fecha_Corte],"&lt;="&amp;AT$12)-SUMIFS(Tbl_Registro_Insumo[cant_dev],Tbl_Registro_Insumo[proveedor],$C$8,Tbl_Registro_Insumo[descripcion_insumo],$C36,Tbl_Registro_Insumo[id_solicitud],$C$9,Tbl_Registro_Insumo[Fecha_Corte],"&lt;="&amp;AT$12))</f>
        <v/>
      </c>
      <c r="AU36" s="2" t="str">
        <f>IF(OR($C36="",AU$12=""),"",SUMIFS(Tbl_Registro_Insumo[cant_ent],Tbl_Registro_Insumo[proveedor],$C$8,Tbl_Registro_Insumo[descripcion_insumo],$C36,Tbl_Registro_Insumo[id_solicitud],Detalle_Mes!$C$9,Tbl_Registro_Insumo[Fecha_Corte],"&lt;="&amp;AU$12)-SUMIFS(Tbl_Registro_Insumo[cant_dev],Tbl_Registro_Insumo[proveedor],$C$8,Tbl_Registro_Insumo[descripcion_insumo],$C36,Tbl_Registro_Insumo[id_solicitud],$C$9,Tbl_Registro_Insumo[Fecha_Corte],"&lt;="&amp;AU$12))</f>
        <v/>
      </c>
      <c r="AV36" s="2" t="str">
        <f>IF(OR($C36="",AV$12=""),"",SUMIFS(Tbl_Registro_Insumo[cant_ent],Tbl_Registro_Insumo[proveedor],$C$8,Tbl_Registro_Insumo[descripcion_insumo],$C36,Tbl_Registro_Insumo[id_solicitud],Detalle_Mes!$C$9,Tbl_Registro_Insumo[Fecha_Corte],"&lt;="&amp;AV$12)-SUMIFS(Tbl_Registro_Insumo[cant_dev],Tbl_Registro_Insumo[proveedor],$C$8,Tbl_Registro_Insumo[descripcion_insumo],$C36,Tbl_Registro_Insumo[id_solicitud],$C$9,Tbl_Registro_Insumo[Fecha_Corte],"&lt;="&amp;AV$12))</f>
        <v/>
      </c>
      <c r="AW36" s="2" t="str">
        <f>IF(OR($C36="",AW$12=""),"",SUMIFS(Tbl_Registro_Insumo[cant_ent],Tbl_Registro_Insumo[proveedor],$C$8,Tbl_Registro_Insumo[descripcion_insumo],$C36,Tbl_Registro_Insumo[id_solicitud],Detalle_Mes!$C$9,Tbl_Registro_Insumo[Fecha_Corte],"&lt;="&amp;AW$12)-SUMIFS(Tbl_Registro_Insumo[cant_dev],Tbl_Registro_Insumo[proveedor],$C$8,Tbl_Registro_Insumo[descripcion_insumo],$C36,Tbl_Registro_Insumo[id_solicitud],$C$9,Tbl_Registro_Insumo[Fecha_Corte],"&lt;="&amp;AW$12))</f>
        <v/>
      </c>
      <c r="AX36" s="2" t="str">
        <f>IF(OR($C36="",AX$12=""),"",SUMIFS(Tbl_Registro_Insumo[cant_ent],Tbl_Registro_Insumo[proveedor],$C$8,Tbl_Registro_Insumo[descripcion_insumo],$C36,Tbl_Registro_Insumo[id_solicitud],Detalle_Mes!$C$9,Tbl_Registro_Insumo[Fecha_Corte],"&lt;="&amp;AX$12)-SUMIFS(Tbl_Registro_Insumo[cant_dev],Tbl_Registro_Insumo[proveedor],$C$8,Tbl_Registro_Insumo[descripcion_insumo],$C36,Tbl_Registro_Insumo[id_solicitud],$C$9,Tbl_Registro_Insumo[Fecha_Corte],"&lt;="&amp;AX$12))</f>
        <v/>
      </c>
      <c r="AY36" s="2" t="str">
        <f>IF(OR($C36="",AY$12=""),"",SUMIFS(Tbl_Registro_Insumo[cant_ent],Tbl_Registro_Insumo[proveedor],$C$8,Tbl_Registro_Insumo[descripcion_insumo],$C36,Tbl_Registro_Insumo[id_solicitud],Detalle_Mes!$C$9,Tbl_Registro_Insumo[Fecha_Corte],"&lt;="&amp;AY$12)-SUMIFS(Tbl_Registro_Insumo[cant_dev],Tbl_Registro_Insumo[proveedor],$C$8,Tbl_Registro_Insumo[descripcion_insumo],$C36,Tbl_Registro_Insumo[id_solicitud],$C$9,Tbl_Registro_Insumo[Fecha_Corte],"&lt;="&amp;AY$12))</f>
        <v/>
      </c>
      <c r="AZ36" s="2" t="str">
        <f>IF(OR($C36="",AZ$12=""),"",SUMIFS(Tbl_Registro_Insumo[cant_ent],Tbl_Registro_Insumo[proveedor],$C$8,Tbl_Registro_Insumo[descripcion_insumo],$C36,Tbl_Registro_Insumo[id_solicitud],Detalle_Mes!$C$9,Tbl_Registro_Insumo[Fecha_Corte],"&lt;="&amp;AZ$12)-SUMIFS(Tbl_Registro_Insumo[cant_dev],Tbl_Registro_Insumo[proveedor],$C$8,Tbl_Registro_Insumo[descripcion_insumo],$C36,Tbl_Registro_Insumo[id_solicitud],$C$9,Tbl_Registro_Insumo[Fecha_Corte],"&lt;="&amp;AZ$12))</f>
        <v/>
      </c>
      <c r="BA36" s="2" t="str">
        <f>IF(OR($C36="",BA$12=""),"",SUMIFS(Tbl_Registro_Insumo[cant_ent],Tbl_Registro_Insumo[proveedor],$C$8,Tbl_Registro_Insumo[descripcion_insumo],$C36,Tbl_Registro_Insumo[id_solicitud],Detalle_Mes!$C$9,Tbl_Registro_Insumo[Fecha_Corte],"&lt;="&amp;BA$12)-SUMIFS(Tbl_Registro_Insumo[cant_dev],Tbl_Registro_Insumo[proveedor],$C$8,Tbl_Registro_Insumo[descripcion_insumo],$C36,Tbl_Registro_Insumo[id_solicitud],$C$9,Tbl_Registro_Insumo[Fecha_Corte],"&lt;="&amp;BA$12))</f>
        <v/>
      </c>
      <c r="BB36" s="2" t="str">
        <f>IF(OR($C36="",BB$12=""),"",SUMIFS(Tbl_Registro_Insumo[cant_ent],Tbl_Registro_Insumo[proveedor],$C$8,Tbl_Registro_Insumo[descripcion_insumo],$C36,Tbl_Registro_Insumo[id_solicitud],Detalle_Mes!$C$9,Tbl_Registro_Insumo[Fecha_Corte],"&lt;="&amp;BB$12)-SUMIFS(Tbl_Registro_Insumo[cant_dev],Tbl_Registro_Insumo[proveedor],$C$8,Tbl_Registro_Insumo[descripcion_insumo],$C36,Tbl_Registro_Insumo[id_solicitud],$C$9,Tbl_Registro_Insumo[Fecha_Corte],"&lt;="&amp;BB$12))</f>
        <v/>
      </c>
      <c r="BC36" s="2" t="str">
        <f>IF(OR($C36="",BC$12=""),"",SUMIFS(Tbl_Registro_Insumo[cant_ent],Tbl_Registro_Insumo[proveedor],$C$8,Tbl_Registro_Insumo[descripcion_insumo],$C36,Tbl_Registro_Insumo[id_solicitud],Detalle_Mes!$C$9,Tbl_Registro_Insumo[Fecha_Corte],"&lt;="&amp;BC$12)-SUMIFS(Tbl_Registro_Insumo[cant_dev],Tbl_Registro_Insumo[proveedor],$C$8,Tbl_Registro_Insumo[descripcion_insumo],$C36,Tbl_Registro_Insumo[id_solicitud],$C$9,Tbl_Registro_Insumo[Fecha_Corte],"&lt;="&amp;BC$12))</f>
        <v/>
      </c>
      <c r="BD36" s="2" t="str">
        <f>IF(OR($C36="",BD$12=""),"",SUMIFS(Tbl_Registro_Insumo[cant_ent],Tbl_Registro_Insumo[proveedor],$C$8,Tbl_Registro_Insumo[descripcion_insumo],$C36,Tbl_Registro_Insumo[id_solicitud],Detalle_Mes!$C$9,Tbl_Registro_Insumo[Fecha_Corte],"&lt;="&amp;BD$12)-SUMIFS(Tbl_Registro_Insumo[cant_dev],Tbl_Registro_Insumo[proveedor],$C$8,Tbl_Registro_Insumo[descripcion_insumo],$C36,Tbl_Registro_Insumo[id_solicitud],$C$9,Tbl_Registro_Insumo[Fecha_Corte],"&lt;="&amp;BD$12))</f>
        <v/>
      </c>
      <c r="BE36" s="2" t="str">
        <f>IF(OR($C36="",BE$12=""),"",SUMIFS(Tbl_Registro_Insumo[cant_ent],Tbl_Registro_Insumo[proveedor],$C$8,Tbl_Registro_Insumo[descripcion_insumo],$C36,Tbl_Registro_Insumo[id_solicitud],Detalle_Mes!$C$9,Tbl_Registro_Insumo[Fecha_Corte],"&lt;="&amp;BE$12)-SUMIFS(Tbl_Registro_Insumo[cant_dev],Tbl_Registro_Insumo[proveedor],$C$8,Tbl_Registro_Insumo[descripcion_insumo],$C36,Tbl_Registro_Insumo[id_solicitud],$C$9,Tbl_Registro_Insumo[Fecha_Corte],"&lt;="&amp;BE$12))</f>
        <v/>
      </c>
      <c r="BF36" s="2" t="str">
        <f>IF(OR($C36="",BF$12=""),"",SUMIFS(Tbl_Registro_Insumo[cant_ent],Tbl_Registro_Insumo[proveedor],$C$8,Tbl_Registro_Insumo[descripcion_insumo],$C36,Tbl_Registro_Insumo[id_solicitud],Detalle_Mes!$C$9,Tbl_Registro_Insumo[Fecha_Corte],"&lt;="&amp;BF$12)-SUMIFS(Tbl_Registro_Insumo[cant_dev],Tbl_Registro_Insumo[proveedor],$C$8,Tbl_Registro_Insumo[descripcion_insumo],$C36,Tbl_Registro_Insumo[id_solicitud],$C$9,Tbl_Registro_Insumo[Fecha_Corte],"&lt;="&amp;BF$12))</f>
        <v/>
      </c>
      <c r="BG36" s="2" t="str">
        <f>IF(OR($C36="",BG$12=""),"",SUMIFS(Tbl_Registro_Insumo[cant_ent],Tbl_Registro_Insumo[proveedor],$C$8,Tbl_Registro_Insumo[descripcion_insumo],$C36,Tbl_Registro_Insumo[id_solicitud],Detalle_Mes!$C$9,Tbl_Registro_Insumo[Fecha_Corte],"&lt;="&amp;BG$12)-SUMIFS(Tbl_Registro_Insumo[cant_dev],Tbl_Registro_Insumo[proveedor],$C$8,Tbl_Registro_Insumo[descripcion_insumo],$C36,Tbl_Registro_Insumo[id_solicitud],$C$9,Tbl_Registro_Insumo[Fecha_Corte],"&lt;="&amp;BG$12))</f>
        <v/>
      </c>
      <c r="BH36" s="2" t="str">
        <f>IF(OR($C36="",BH$12=""),"",SUMIFS(Tbl_Registro_Insumo[cant_ent],Tbl_Registro_Insumo[proveedor],$C$8,Tbl_Registro_Insumo[descripcion_insumo],$C36,Tbl_Registro_Insumo[id_solicitud],Detalle_Mes!$C$9,Tbl_Registro_Insumo[Fecha_Corte],"&lt;="&amp;BH$12)-SUMIFS(Tbl_Registro_Insumo[cant_dev],Tbl_Registro_Insumo[proveedor],$C$8,Tbl_Registro_Insumo[descripcion_insumo],$C36,Tbl_Registro_Insumo[id_solicitud],$C$9,Tbl_Registro_Insumo[Fecha_Corte],"&lt;="&amp;BH$12))</f>
        <v/>
      </c>
      <c r="BI36" s="2" t="str">
        <f>IF(OR($C36="",BI$12=""),"",SUMIFS(Tbl_Registro_Insumo[cant_ent],Tbl_Registro_Insumo[proveedor],$C$8,Tbl_Registro_Insumo[descripcion_insumo],$C36,Tbl_Registro_Insumo[id_solicitud],Detalle_Mes!$C$9,Tbl_Registro_Insumo[Fecha_Corte],"&lt;="&amp;BI$12)-SUMIFS(Tbl_Registro_Insumo[cant_dev],Tbl_Registro_Insumo[proveedor],$C$8,Tbl_Registro_Insumo[descripcion_insumo],$C36,Tbl_Registro_Insumo[id_solicitud],$C$9,Tbl_Registro_Insumo[Fecha_Corte],"&lt;="&amp;BI$12))</f>
        <v/>
      </c>
      <c r="BJ36" s="2" t="str">
        <f>IF(OR($C36="",BJ$12=""),"",SUMIFS(Tbl_Registro_Insumo[cant_ent],Tbl_Registro_Insumo[proveedor],$C$8,Tbl_Registro_Insumo[descripcion_insumo],$C36,Tbl_Registro_Insumo[id_solicitud],Detalle_Mes!$C$9,Tbl_Registro_Insumo[Fecha_Corte],"&lt;="&amp;BJ$12)-SUMIFS(Tbl_Registro_Insumo[cant_dev],Tbl_Registro_Insumo[proveedor],$C$8,Tbl_Registro_Insumo[descripcion_insumo],$C36,Tbl_Registro_Insumo[id_solicitud],$C$9,Tbl_Registro_Insumo[Fecha_Corte],"&lt;="&amp;BJ$12))</f>
        <v/>
      </c>
      <c r="BK36" s="2" t="str">
        <f>IF(OR($C36="",BK$12=""),"",SUMIFS(Tbl_Registro_Insumo[cant_ent],Tbl_Registro_Insumo[proveedor],$C$8,Tbl_Registro_Insumo[descripcion_insumo],$C36,Tbl_Registro_Insumo[id_solicitud],Detalle_Mes!$C$9,Tbl_Registro_Insumo[Fecha_Corte],"&lt;="&amp;BK$12)-SUMIFS(Tbl_Registro_Insumo[cant_dev],Tbl_Registro_Insumo[proveedor],$C$8,Tbl_Registro_Insumo[descripcion_insumo],$C36,Tbl_Registro_Insumo[id_solicitud],$C$9,Tbl_Registro_Insumo[Fecha_Corte],"&lt;="&amp;BK$12))</f>
        <v/>
      </c>
      <c r="BL36" s="2" t="str">
        <f>IF(OR($C36="",BL$12=""),"",SUMIFS(Tbl_Registro_Insumo[cant_ent],Tbl_Registro_Insumo[proveedor],$C$8,Tbl_Registro_Insumo[descripcion_insumo],$C36,Tbl_Registro_Insumo[id_solicitud],Detalle_Mes!$C$9,Tbl_Registro_Insumo[Fecha_Corte],"&lt;="&amp;BL$12)-SUMIFS(Tbl_Registro_Insumo[cant_dev],Tbl_Registro_Insumo[proveedor],$C$8,Tbl_Registro_Insumo[descripcion_insumo],$C36,Tbl_Registro_Insumo[id_solicitud],$C$9,Tbl_Registro_Insumo[Fecha_Corte],"&lt;="&amp;BL$12))</f>
        <v/>
      </c>
      <c r="BM36" s="2" t="str">
        <f>IF(OR($C36="",BM$12=""),"",SUMIFS(Tbl_Registro_Insumo[cant_ent],Tbl_Registro_Insumo[proveedor],$C$8,Tbl_Registro_Insumo[descripcion_insumo],$C36,Tbl_Registro_Insumo[id_solicitud],Detalle_Mes!$C$9,Tbl_Registro_Insumo[Fecha_Corte],"&lt;="&amp;BM$12)-SUMIFS(Tbl_Registro_Insumo[cant_dev],Tbl_Registro_Insumo[proveedor],$C$8,Tbl_Registro_Insumo[descripcion_insumo],$C36,Tbl_Registro_Insumo[id_solicitud],$C$9,Tbl_Registro_Insumo[Fecha_Corte],"&lt;="&amp;BM$12))</f>
        <v/>
      </c>
      <c r="BN36" s="2" t="str">
        <f>IF(OR($C36="",BN$12=""),"",SUMIFS(Tbl_Registro_Insumo[cant_ent],Tbl_Registro_Insumo[proveedor],$C$8,Tbl_Registro_Insumo[descripcion_insumo],$C36,Tbl_Registro_Insumo[id_solicitud],Detalle_Mes!$C$9,Tbl_Registro_Insumo[Fecha_Corte],"&lt;="&amp;BN$12)-SUMIFS(Tbl_Registro_Insumo[cant_dev],Tbl_Registro_Insumo[proveedor],$C$8,Tbl_Registro_Insumo[descripcion_insumo],$C36,Tbl_Registro_Insumo[id_solicitud],$C$9,Tbl_Registro_Insumo[Fecha_Corte],"&lt;="&amp;BN$12))</f>
        <v/>
      </c>
      <c r="BO36" s="2" t="str">
        <f>IF(OR($C36="",BO$12=""),"",SUMIFS(Tbl_Registro_Insumo[cant_ent],Tbl_Registro_Insumo[proveedor],$C$8,Tbl_Registro_Insumo[descripcion_insumo],$C36,Tbl_Registro_Insumo[id_solicitud],Detalle_Mes!$C$9,Tbl_Registro_Insumo[Fecha_Corte],"&lt;="&amp;BO$12)-SUMIFS(Tbl_Registro_Insumo[cant_dev],Tbl_Registro_Insumo[proveedor],$C$8,Tbl_Registro_Insumo[descripcion_insumo],$C36,Tbl_Registro_Insumo[id_solicitud],$C$9,Tbl_Registro_Insumo[Fecha_Corte],"&lt;="&amp;BO$12))</f>
        <v/>
      </c>
      <c r="BP36" s="2" t="str">
        <f>IF(OR($C36="",BP$12=""),"",SUMIFS(Tbl_Registro_Insumo[cant_ent],Tbl_Registro_Insumo[proveedor],$C$8,Tbl_Registro_Insumo[descripcion_insumo],$C36,Tbl_Registro_Insumo[id_solicitud],Detalle_Mes!$C$9,Tbl_Registro_Insumo[Fecha_Corte],"&lt;="&amp;BP$12)-SUMIFS(Tbl_Registro_Insumo[cant_dev],Tbl_Registro_Insumo[proveedor],$C$8,Tbl_Registro_Insumo[descripcion_insumo],$C36,Tbl_Registro_Insumo[id_solicitud],$C$9,Tbl_Registro_Insumo[Fecha_Corte],"&lt;="&amp;BP$12))</f>
        <v/>
      </c>
      <c r="BQ36" s="2" t="str">
        <f>IF(OR($C36="",BQ$12=""),"",SUMIFS(Tbl_Registro_Insumo[cant_ent],Tbl_Registro_Insumo[proveedor],$C$8,Tbl_Registro_Insumo[descripcion_insumo],$C36,Tbl_Registro_Insumo[id_solicitud],Detalle_Mes!$C$9,Tbl_Registro_Insumo[Fecha_Corte],"&lt;="&amp;BQ$12)-SUMIFS(Tbl_Registro_Insumo[cant_dev],Tbl_Registro_Insumo[proveedor],$C$8,Tbl_Registro_Insumo[descripcion_insumo],$C36,Tbl_Registro_Insumo[id_solicitud],$C$9,Tbl_Registro_Insumo[Fecha_Corte],"&lt;="&amp;BQ$12))</f>
        <v/>
      </c>
      <c r="BR36" s="2" t="str">
        <f>IF(OR($C36="",BR$12=""),"",SUMIFS(Tbl_Registro_Insumo[cant_ent],Tbl_Registro_Insumo[proveedor],$C$8,Tbl_Registro_Insumo[descripcion_insumo],$C36,Tbl_Registro_Insumo[id_solicitud],Detalle_Mes!$C$9,Tbl_Registro_Insumo[Fecha_Corte],"&lt;="&amp;BR$12)-SUMIFS(Tbl_Registro_Insumo[cant_dev],Tbl_Registro_Insumo[proveedor],$C$8,Tbl_Registro_Insumo[descripcion_insumo],$C36,Tbl_Registro_Insumo[id_solicitud],$C$9,Tbl_Registro_Insumo[Fecha_Corte],"&lt;="&amp;BR$12))</f>
        <v/>
      </c>
      <c r="BS36" s="2" t="str">
        <f>IF(OR($C36="",BS$12=""),"",SUMIFS(Tbl_Registro_Insumo[cant_ent],Tbl_Registro_Insumo[proveedor],$C$8,Tbl_Registro_Insumo[descripcion_insumo],$C36,Tbl_Registro_Insumo[id_solicitud],Detalle_Mes!$C$9,Tbl_Registro_Insumo[Fecha_Corte],"&lt;="&amp;BS$12)-SUMIFS(Tbl_Registro_Insumo[cant_dev],Tbl_Registro_Insumo[proveedor],$C$8,Tbl_Registro_Insumo[descripcion_insumo],$C36,Tbl_Registro_Insumo[id_solicitud],$C$9,Tbl_Registro_Insumo[Fecha_Corte],"&lt;="&amp;BS$12))</f>
        <v/>
      </c>
    </row>
    <row r="37" spans="2:71" s="7" customFormat="1" ht="19.2" customHeight="1" x14ac:dyDescent="0.3">
      <c r="B37" s="2"/>
      <c r="D37" s="20" t="str">
        <f>IF(C37="","",SUMIFS(Tbl_Registro_Insumo[cant_ent],Tbl_Registro_Insumo[proveedor],Detalle_Mes!$C$8,Tbl_Registro_Insumo[id_solicitud],Detalle_Mes!$C$9,Tbl_Registro_Insumo[descripcion_insumo],Detalle_Mes!C37,Tbl_Registro_Insumo[Fecha_Corte],"&lt;"&amp;Detalle_Mes!$F$8))</f>
        <v/>
      </c>
      <c r="E37" s="20" t="str">
        <f>IF(C37="","",SUMIFS(Tbl_Registro_Insumo[cant_dev],Tbl_Registro_Insumo[proveedor],Detalle_Mes!$C$8,Tbl_Registro_Insumo[id_solicitud],Detalle_Mes!$C$9,Tbl_Registro_Insumo[descripcion_insumo],Detalle_Mes!C37,Tbl_Registro_Insumo[Fecha_Corte],"&lt;"&amp;Detalle_Mes!$F$8))</f>
        <v/>
      </c>
      <c r="F37" s="20" t="str">
        <f t="shared" si="39"/>
        <v/>
      </c>
      <c r="H37" s="41" t="str">
        <f t="shared" si="38"/>
        <v/>
      </c>
      <c r="I37" s="2" t="str">
        <f>IF(OR($C37="",I$12=""),"",SUMIFS(Tbl_Registro_Insumo[cant_ent],Tbl_Registro_Insumo[proveedor],$C$8,Tbl_Registro_Insumo[descripcion_insumo],$C37,Tbl_Registro_Insumo[id_solicitud],Detalle_Mes!$C$9,Tbl_Registro_Insumo[Fecha_Corte],"&lt;"&amp;I$12)-SUMIFS(Tbl_Registro_Insumo[cant_dev],Tbl_Registro_Insumo[proveedor],$C$8,Tbl_Registro_Insumo[descripcion_insumo],$C37,Tbl_Registro_Insumo[id_solicitud],$C$9,Tbl_Registro_Insumo[Fecha_Corte],"&lt;="&amp;I$12))</f>
        <v/>
      </c>
      <c r="J37" s="2" t="str">
        <f>IF(OR($C37="",J$12=""),"",SUMIFS(Tbl_Registro_Insumo[cant_ent],Tbl_Registro_Insumo[proveedor],$C$8,Tbl_Registro_Insumo[descripcion_insumo],$C37,Tbl_Registro_Insumo[id_solicitud],Detalle_Mes!$C$9,Tbl_Registro_Insumo[Fecha_Corte],"&lt;="&amp;J$12)-SUMIFS(Tbl_Registro_Insumo[cant_dev],Tbl_Registro_Insumo[proveedor],$C$8,Tbl_Registro_Insumo[descripcion_insumo],$C37,Tbl_Registro_Insumo[id_solicitud],$C$9,Tbl_Registro_Insumo[Fecha_Corte],"&lt;="&amp;J$12))</f>
        <v/>
      </c>
      <c r="K37" s="2" t="str">
        <f>IF(OR($C37="",K$12=""),"",SUMIFS(Tbl_Registro_Insumo[cant_ent],Tbl_Registro_Insumo[proveedor],$C$8,Tbl_Registro_Insumo[descripcion_insumo],$C37,Tbl_Registro_Insumo[id_solicitud],Detalle_Mes!$C$9,Tbl_Registro_Insumo[Fecha_Corte],"&lt;="&amp;K$12)-SUMIFS(Tbl_Registro_Insumo[cant_dev],Tbl_Registro_Insumo[proveedor],$C$8,Tbl_Registro_Insumo[descripcion_insumo],$C37,Tbl_Registro_Insumo[id_solicitud],$C$9,Tbl_Registro_Insumo[Fecha_Corte],"&lt;="&amp;K$12))</f>
        <v/>
      </c>
      <c r="L37" s="2" t="str">
        <f>IF(OR($C37="",L$12=""),"",SUMIFS(Tbl_Registro_Insumo[cant_ent],Tbl_Registro_Insumo[proveedor],$C$8,Tbl_Registro_Insumo[descripcion_insumo],$C37,Tbl_Registro_Insumo[id_solicitud],Detalle_Mes!$C$9,Tbl_Registro_Insumo[Fecha_Corte],"&lt;="&amp;L$12)-SUMIFS(Tbl_Registro_Insumo[cant_dev],Tbl_Registro_Insumo[proveedor],$C$8,Tbl_Registro_Insumo[descripcion_insumo],$C37,Tbl_Registro_Insumo[id_solicitud],$C$9,Tbl_Registro_Insumo[Fecha_Corte],"&lt;="&amp;L$12))</f>
        <v/>
      </c>
      <c r="M37" s="2" t="str">
        <f>IF(OR($C37="",M$12=""),"",SUMIFS(Tbl_Registro_Insumo[cant_ent],Tbl_Registro_Insumo[proveedor],$C$8,Tbl_Registro_Insumo[descripcion_insumo],$C37,Tbl_Registro_Insumo[id_solicitud],Detalle_Mes!$C$9,Tbl_Registro_Insumo[Fecha_Corte],"&lt;="&amp;M$12)-SUMIFS(Tbl_Registro_Insumo[cant_dev],Tbl_Registro_Insumo[proveedor],$C$8,Tbl_Registro_Insumo[descripcion_insumo],$C37,Tbl_Registro_Insumo[id_solicitud],$C$9,Tbl_Registro_Insumo[Fecha_Corte],"&lt;="&amp;M$12))</f>
        <v/>
      </c>
      <c r="N37" s="2" t="str">
        <f>IF(OR($C37="",N$12=""),"",SUMIFS(Tbl_Registro_Insumo[cant_ent],Tbl_Registro_Insumo[proveedor],$C$8,Tbl_Registro_Insumo[descripcion_insumo],$C37,Tbl_Registro_Insumo[id_solicitud],Detalle_Mes!$C$9,Tbl_Registro_Insumo[Fecha_Corte],"&lt;="&amp;N$12)-SUMIFS(Tbl_Registro_Insumo[cant_dev],Tbl_Registro_Insumo[proveedor],$C$8,Tbl_Registro_Insumo[descripcion_insumo],$C37,Tbl_Registro_Insumo[id_solicitud],$C$9,Tbl_Registro_Insumo[Fecha_Corte],"&lt;="&amp;N$12))</f>
        <v/>
      </c>
      <c r="O37" s="2" t="str">
        <f>IF(OR($C37="",O$12=""),"",SUMIFS(Tbl_Registro_Insumo[cant_ent],Tbl_Registro_Insumo[proveedor],$C$8,Tbl_Registro_Insumo[descripcion_insumo],$C37,Tbl_Registro_Insumo[id_solicitud],Detalle_Mes!$C$9,Tbl_Registro_Insumo[Fecha_Corte],"&lt;="&amp;O$12)-SUMIFS(Tbl_Registro_Insumo[cant_dev],Tbl_Registro_Insumo[proveedor],$C$8,Tbl_Registro_Insumo[descripcion_insumo],$C37,Tbl_Registro_Insumo[id_solicitud],$C$9,Tbl_Registro_Insumo[Fecha_Corte],"&lt;="&amp;O$12))</f>
        <v/>
      </c>
      <c r="P37" s="2" t="str">
        <f>IF(OR($C37="",P$12=""),"",SUMIFS(Tbl_Registro_Insumo[cant_ent],Tbl_Registro_Insumo[proveedor],$C$8,Tbl_Registro_Insumo[descripcion_insumo],$C37,Tbl_Registro_Insumo[id_solicitud],Detalle_Mes!$C$9,Tbl_Registro_Insumo[Fecha_Corte],"&lt;="&amp;P$12)-SUMIFS(Tbl_Registro_Insumo[cant_dev],Tbl_Registro_Insumo[proveedor],$C$8,Tbl_Registro_Insumo[descripcion_insumo],$C37,Tbl_Registro_Insumo[id_solicitud],$C$9,Tbl_Registro_Insumo[Fecha_Corte],"&lt;="&amp;P$12))</f>
        <v/>
      </c>
      <c r="Q37" s="2" t="str">
        <f>IF(OR($C37="",Q$12=""),"",SUMIFS(Tbl_Registro_Insumo[cant_ent],Tbl_Registro_Insumo[proveedor],$C$8,Tbl_Registro_Insumo[descripcion_insumo],$C37,Tbl_Registro_Insumo[id_solicitud],Detalle_Mes!$C$9,Tbl_Registro_Insumo[Fecha_Corte],"&lt;="&amp;Q$12)-SUMIFS(Tbl_Registro_Insumo[cant_dev],Tbl_Registro_Insumo[proveedor],$C$8,Tbl_Registro_Insumo[descripcion_insumo],$C37,Tbl_Registro_Insumo[id_solicitud],$C$9,Tbl_Registro_Insumo[Fecha_Corte],"&lt;="&amp;Q$12))</f>
        <v/>
      </c>
      <c r="R37" s="2" t="str">
        <f>IF(OR($C37="",R$12=""),"",SUMIFS(Tbl_Registro_Insumo[cant_ent],Tbl_Registro_Insumo[proveedor],$C$8,Tbl_Registro_Insumo[descripcion_insumo],$C37,Tbl_Registro_Insumo[id_solicitud],Detalle_Mes!$C$9,Tbl_Registro_Insumo[Fecha_Corte],"&lt;="&amp;R$12)-SUMIFS(Tbl_Registro_Insumo[cant_dev],Tbl_Registro_Insumo[proveedor],$C$8,Tbl_Registro_Insumo[descripcion_insumo],$C37,Tbl_Registro_Insumo[id_solicitud],$C$9,Tbl_Registro_Insumo[Fecha_Corte],"&lt;="&amp;R$12))</f>
        <v/>
      </c>
      <c r="S37" s="2" t="str">
        <f>IF(OR($C37="",S$12=""),"",SUMIFS(Tbl_Registro_Insumo[cant_ent],Tbl_Registro_Insumo[proveedor],$C$8,Tbl_Registro_Insumo[descripcion_insumo],$C37,Tbl_Registro_Insumo[id_solicitud],Detalle_Mes!$C$9,Tbl_Registro_Insumo[Fecha_Corte],"&lt;="&amp;S$12)-SUMIFS(Tbl_Registro_Insumo[cant_dev],Tbl_Registro_Insumo[proveedor],$C$8,Tbl_Registro_Insumo[descripcion_insumo],$C37,Tbl_Registro_Insumo[id_solicitud],$C$9,Tbl_Registro_Insumo[Fecha_Corte],"&lt;="&amp;S$12))</f>
        <v/>
      </c>
      <c r="T37" s="2" t="str">
        <f>IF(OR($C37="",T$12=""),"",SUMIFS(Tbl_Registro_Insumo[cant_ent],Tbl_Registro_Insumo[proveedor],$C$8,Tbl_Registro_Insumo[descripcion_insumo],$C37,Tbl_Registro_Insumo[id_solicitud],Detalle_Mes!$C$9,Tbl_Registro_Insumo[Fecha_Corte],"&lt;="&amp;T$12)-SUMIFS(Tbl_Registro_Insumo[cant_dev],Tbl_Registro_Insumo[proveedor],$C$8,Tbl_Registro_Insumo[descripcion_insumo],$C37,Tbl_Registro_Insumo[id_solicitud],$C$9,Tbl_Registro_Insumo[Fecha_Corte],"&lt;="&amp;T$12))</f>
        <v/>
      </c>
      <c r="U37" s="2" t="str">
        <f>IF(OR($C37="",U$12=""),"",SUMIFS(Tbl_Registro_Insumo[cant_ent],Tbl_Registro_Insumo[proveedor],$C$8,Tbl_Registro_Insumo[descripcion_insumo],$C37,Tbl_Registro_Insumo[id_solicitud],Detalle_Mes!$C$9,Tbl_Registro_Insumo[Fecha_Corte],"&lt;="&amp;U$12)-SUMIFS(Tbl_Registro_Insumo[cant_dev],Tbl_Registro_Insumo[proveedor],$C$8,Tbl_Registro_Insumo[descripcion_insumo],$C37,Tbl_Registro_Insumo[id_solicitud],$C$9,Tbl_Registro_Insumo[Fecha_Corte],"&lt;="&amp;U$12))</f>
        <v/>
      </c>
      <c r="V37" s="2" t="str">
        <f>IF(OR($C37="",V$12=""),"",SUMIFS(Tbl_Registro_Insumo[cant_ent],Tbl_Registro_Insumo[proveedor],$C$8,Tbl_Registro_Insumo[descripcion_insumo],$C37,Tbl_Registro_Insumo[id_solicitud],Detalle_Mes!$C$9,Tbl_Registro_Insumo[Fecha_Corte],"&lt;="&amp;V$12)-SUMIFS(Tbl_Registro_Insumo[cant_dev],Tbl_Registro_Insumo[proveedor],$C$8,Tbl_Registro_Insumo[descripcion_insumo],$C37,Tbl_Registro_Insumo[id_solicitud],$C$9,Tbl_Registro_Insumo[Fecha_Corte],"&lt;="&amp;V$12))</f>
        <v/>
      </c>
      <c r="W37" s="2" t="str">
        <f>IF(OR($C37="",W$12=""),"",SUMIFS(Tbl_Registro_Insumo[cant_ent],Tbl_Registro_Insumo[proveedor],$C$8,Tbl_Registro_Insumo[descripcion_insumo],$C37,Tbl_Registro_Insumo[id_solicitud],Detalle_Mes!$C$9,Tbl_Registro_Insumo[Fecha_Corte],"&lt;="&amp;W$12)-SUMIFS(Tbl_Registro_Insumo[cant_dev],Tbl_Registro_Insumo[proveedor],$C$8,Tbl_Registro_Insumo[descripcion_insumo],$C37,Tbl_Registro_Insumo[id_solicitud],$C$9,Tbl_Registro_Insumo[Fecha_Corte],"&lt;="&amp;W$12))</f>
        <v/>
      </c>
      <c r="X37" s="2" t="str">
        <f>IF(OR($C37="",X$12=""),"",SUMIFS(Tbl_Registro_Insumo[cant_ent],Tbl_Registro_Insumo[proveedor],$C$8,Tbl_Registro_Insumo[descripcion_insumo],$C37,Tbl_Registro_Insumo[id_solicitud],Detalle_Mes!$C$9,Tbl_Registro_Insumo[Fecha_Corte],"&lt;="&amp;X$12)-SUMIFS(Tbl_Registro_Insumo[cant_dev],Tbl_Registro_Insumo[proveedor],$C$8,Tbl_Registro_Insumo[descripcion_insumo],$C37,Tbl_Registro_Insumo[id_solicitud],$C$9,Tbl_Registro_Insumo[Fecha_Corte],"&lt;="&amp;X$12))</f>
        <v/>
      </c>
      <c r="Y37" s="2" t="str">
        <f>IF(OR($C37="",Y$12=""),"",SUMIFS(Tbl_Registro_Insumo[cant_ent],Tbl_Registro_Insumo[proveedor],$C$8,Tbl_Registro_Insumo[descripcion_insumo],$C37,Tbl_Registro_Insumo[id_solicitud],Detalle_Mes!$C$9,Tbl_Registro_Insumo[Fecha_Corte],"&lt;="&amp;Y$12)-SUMIFS(Tbl_Registro_Insumo[cant_dev],Tbl_Registro_Insumo[proveedor],$C$8,Tbl_Registro_Insumo[descripcion_insumo],$C37,Tbl_Registro_Insumo[id_solicitud],$C$9,Tbl_Registro_Insumo[Fecha_Corte],"&lt;="&amp;Y$12))</f>
        <v/>
      </c>
      <c r="Z37" s="2" t="str">
        <f>IF(OR($C37="",Z$12=""),"",SUMIFS(Tbl_Registro_Insumo[cant_ent],Tbl_Registro_Insumo[proveedor],$C$8,Tbl_Registro_Insumo[descripcion_insumo],$C37,Tbl_Registro_Insumo[id_solicitud],Detalle_Mes!$C$9,Tbl_Registro_Insumo[Fecha_Corte],"&lt;="&amp;Z$12)-SUMIFS(Tbl_Registro_Insumo[cant_dev],Tbl_Registro_Insumo[proveedor],$C$8,Tbl_Registro_Insumo[descripcion_insumo],$C37,Tbl_Registro_Insumo[id_solicitud],$C$9,Tbl_Registro_Insumo[Fecha_Corte],"&lt;="&amp;Z$12))</f>
        <v/>
      </c>
      <c r="AA37" s="2" t="str">
        <f>IF(OR($C37="",AA$12=""),"",SUMIFS(Tbl_Registro_Insumo[cant_ent],Tbl_Registro_Insumo[proveedor],$C$8,Tbl_Registro_Insumo[descripcion_insumo],$C37,Tbl_Registro_Insumo[id_solicitud],Detalle_Mes!$C$9,Tbl_Registro_Insumo[Fecha_Corte],"&lt;="&amp;AA$12)-SUMIFS(Tbl_Registro_Insumo[cant_dev],Tbl_Registro_Insumo[proveedor],$C$8,Tbl_Registro_Insumo[descripcion_insumo],$C37,Tbl_Registro_Insumo[id_solicitud],$C$9,Tbl_Registro_Insumo[Fecha_Corte],"&lt;="&amp;AA$12))</f>
        <v/>
      </c>
      <c r="AB37" s="2" t="str">
        <f>IF(OR($C37="",AB$12=""),"",SUMIFS(Tbl_Registro_Insumo[cant_ent],Tbl_Registro_Insumo[proveedor],$C$8,Tbl_Registro_Insumo[descripcion_insumo],$C37,Tbl_Registro_Insumo[id_solicitud],Detalle_Mes!$C$9,Tbl_Registro_Insumo[Fecha_Corte],"&lt;="&amp;AB$12)-SUMIFS(Tbl_Registro_Insumo[cant_dev],Tbl_Registro_Insumo[proveedor],$C$8,Tbl_Registro_Insumo[descripcion_insumo],$C37,Tbl_Registro_Insumo[id_solicitud],$C$9,Tbl_Registro_Insumo[Fecha_Corte],"&lt;="&amp;AB$12))</f>
        <v/>
      </c>
      <c r="AC37" s="2" t="str">
        <f>IF(OR($C37="",AC$12=""),"",SUMIFS(Tbl_Registro_Insumo[cant_ent],Tbl_Registro_Insumo[proveedor],$C$8,Tbl_Registro_Insumo[descripcion_insumo],$C37,Tbl_Registro_Insumo[id_solicitud],Detalle_Mes!$C$9,Tbl_Registro_Insumo[Fecha_Corte],"&lt;="&amp;AC$12)-SUMIFS(Tbl_Registro_Insumo[cant_dev],Tbl_Registro_Insumo[proveedor],$C$8,Tbl_Registro_Insumo[descripcion_insumo],$C37,Tbl_Registro_Insumo[id_solicitud],$C$9,Tbl_Registro_Insumo[Fecha_Corte],"&lt;="&amp;AC$12))</f>
        <v/>
      </c>
      <c r="AD37" s="2" t="str">
        <f>IF(OR($C37="",AD$12=""),"",SUMIFS(Tbl_Registro_Insumo[cant_ent],Tbl_Registro_Insumo[proveedor],$C$8,Tbl_Registro_Insumo[descripcion_insumo],$C37,Tbl_Registro_Insumo[id_solicitud],Detalle_Mes!$C$9,Tbl_Registro_Insumo[Fecha_Corte],"&lt;="&amp;AD$12)-SUMIFS(Tbl_Registro_Insumo[cant_dev],Tbl_Registro_Insumo[proveedor],$C$8,Tbl_Registro_Insumo[descripcion_insumo],$C37,Tbl_Registro_Insumo[id_solicitud],$C$9,Tbl_Registro_Insumo[Fecha_Corte],"&lt;="&amp;AD$12))</f>
        <v/>
      </c>
      <c r="AE37" s="2" t="str">
        <f>IF(OR($C37="",AE$12=""),"",SUMIFS(Tbl_Registro_Insumo[cant_ent],Tbl_Registro_Insumo[proveedor],$C$8,Tbl_Registro_Insumo[descripcion_insumo],$C37,Tbl_Registro_Insumo[id_solicitud],Detalle_Mes!$C$9,Tbl_Registro_Insumo[Fecha_Corte],"&lt;="&amp;AE$12)-SUMIFS(Tbl_Registro_Insumo[cant_dev],Tbl_Registro_Insumo[proveedor],$C$8,Tbl_Registro_Insumo[descripcion_insumo],$C37,Tbl_Registro_Insumo[id_solicitud],$C$9,Tbl_Registro_Insumo[Fecha_Corte],"&lt;="&amp;AE$12))</f>
        <v/>
      </c>
      <c r="AF37" s="2" t="str">
        <f>IF(OR($C37="",AF$12=""),"",SUMIFS(Tbl_Registro_Insumo[cant_ent],Tbl_Registro_Insumo[proveedor],$C$8,Tbl_Registro_Insumo[descripcion_insumo],$C37,Tbl_Registro_Insumo[id_solicitud],Detalle_Mes!$C$9,Tbl_Registro_Insumo[Fecha_Corte],"&lt;="&amp;AF$12)-SUMIFS(Tbl_Registro_Insumo[cant_dev],Tbl_Registro_Insumo[proveedor],$C$8,Tbl_Registro_Insumo[descripcion_insumo],$C37,Tbl_Registro_Insumo[id_solicitud],$C$9,Tbl_Registro_Insumo[Fecha_Corte],"&lt;="&amp;AF$12))</f>
        <v/>
      </c>
      <c r="AG37" s="2" t="str">
        <f>IF(OR($C37="",AG$12=""),"",SUMIFS(Tbl_Registro_Insumo[cant_ent],Tbl_Registro_Insumo[proveedor],$C$8,Tbl_Registro_Insumo[descripcion_insumo],$C37,Tbl_Registro_Insumo[id_solicitud],Detalle_Mes!$C$9,Tbl_Registro_Insumo[Fecha_Corte],"&lt;="&amp;AG$12)-SUMIFS(Tbl_Registro_Insumo[cant_dev],Tbl_Registro_Insumo[proveedor],$C$8,Tbl_Registro_Insumo[descripcion_insumo],$C37,Tbl_Registro_Insumo[id_solicitud],$C$9,Tbl_Registro_Insumo[Fecha_Corte],"&lt;="&amp;AG$12))</f>
        <v/>
      </c>
      <c r="AH37" s="2" t="str">
        <f>IF(OR($C37="",AH$12=""),"",SUMIFS(Tbl_Registro_Insumo[cant_ent],Tbl_Registro_Insumo[proveedor],$C$8,Tbl_Registro_Insumo[descripcion_insumo],$C37,Tbl_Registro_Insumo[id_solicitud],Detalle_Mes!$C$9,Tbl_Registro_Insumo[Fecha_Corte],"&lt;="&amp;AH$12)-SUMIFS(Tbl_Registro_Insumo[cant_dev],Tbl_Registro_Insumo[proveedor],$C$8,Tbl_Registro_Insumo[descripcion_insumo],$C37,Tbl_Registro_Insumo[id_solicitud],$C$9,Tbl_Registro_Insumo[Fecha_Corte],"&lt;="&amp;AH$12))</f>
        <v/>
      </c>
      <c r="AI37" s="2" t="str">
        <f>IF(OR($C37="",AI$12=""),"",SUMIFS(Tbl_Registro_Insumo[cant_ent],Tbl_Registro_Insumo[proveedor],$C$8,Tbl_Registro_Insumo[descripcion_insumo],$C37,Tbl_Registro_Insumo[id_solicitud],Detalle_Mes!$C$9,Tbl_Registro_Insumo[Fecha_Corte],"&lt;="&amp;AI$12)-SUMIFS(Tbl_Registro_Insumo[cant_dev],Tbl_Registro_Insumo[proveedor],$C$8,Tbl_Registro_Insumo[descripcion_insumo],$C37,Tbl_Registro_Insumo[id_solicitud],$C$9,Tbl_Registro_Insumo[Fecha_Corte],"&lt;="&amp;AI$12))</f>
        <v/>
      </c>
      <c r="AJ37" s="2" t="str">
        <f>IF(OR($C37="",AJ$12=""),"",SUMIFS(Tbl_Registro_Insumo[cant_ent],Tbl_Registro_Insumo[proveedor],$C$8,Tbl_Registro_Insumo[descripcion_insumo],$C37,Tbl_Registro_Insumo[id_solicitud],Detalle_Mes!$C$9,Tbl_Registro_Insumo[Fecha_Corte],"&lt;="&amp;AJ$12)-SUMIFS(Tbl_Registro_Insumo[cant_dev],Tbl_Registro_Insumo[proveedor],$C$8,Tbl_Registro_Insumo[descripcion_insumo],$C37,Tbl_Registro_Insumo[id_solicitud],$C$9,Tbl_Registro_Insumo[Fecha_Corte],"&lt;="&amp;AJ$12))</f>
        <v/>
      </c>
      <c r="AK37" s="2" t="str">
        <f>IF(OR($C37="",AK$12=""),"",SUMIFS(Tbl_Registro_Insumo[cant_ent],Tbl_Registro_Insumo[proveedor],$C$8,Tbl_Registro_Insumo[descripcion_insumo],$C37,Tbl_Registro_Insumo[id_solicitud],Detalle_Mes!$C$9,Tbl_Registro_Insumo[Fecha_Corte],"&lt;="&amp;AK$12)-SUMIFS(Tbl_Registro_Insumo[cant_dev],Tbl_Registro_Insumo[proveedor],$C$8,Tbl_Registro_Insumo[descripcion_insumo],$C37,Tbl_Registro_Insumo[id_solicitud],$C$9,Tbl_Registro_Insumo[Fecha_Corte],"&lt;="&amp;AK$12))</f>
        <v/>
      </c>
      <c r="AL37" s="2" t="str">
        <f>IF(OR($C37="",AL$12=""),"",SUMIFS(Tbl_Registro_Insumo[cant_ent],Tbl_Registro_Insumo[proveedor],$C$8,Tbl_Registro_Insumo[descripcion_insumo],$C37,Tbl_Registro_Insumo[id_solicitud],Detalle_Mes!$C$9,Tbl_Registro_Insumo[Fecha_Corte],"&lt;="&amp;AL$12)-SUMIFS(Tbl_Registro_Insumo[cant_dev],Tbl_Registro_Insumo[proveedor],$C$8,Tbl_Registro_Insumo[descripcion_insumo],$C37,Tbl_Registro_Insumo[id_solicitud],$C$9,Tbl_Registro_Insumo[Fecha_Corte],"&lt;="&amp;AL$12))</f>
        <v/>
      </c>
      <c r="AM37" s="2" t="str">
        <f>IF(OR($C37="",AM$12=""),"",SUMIFS(Tbl_Registro_Insumo[cant_ent],Tbl_Registro_Insumo[proveedor],$C$8,Tbl_Registro_Insumo[descripcion_insumo],$C37,Tbl_Registro_Insumo[id_solicitud],Detalle_Mes!$C$9,Tbl_Registro_Insumo[Fecha_Corte],"&lt;="&amp;AM$12)-SUMIFS(Tbl_Registro_Insumo[cant_dev],Tbl_Registro_Insumo[proveedor],$C$8,Tbl_Registro_Insumo[descripcion_insumo],$C37,Tbl_Registro_Insumo[id_solicitud],$C$9,Tbl_Registro_Insumo[Fecha_Corte],"&lt;="&amp;AM$12))</f>
        <v/>
      </c>
      <c r="AN37" s="2" t="str">
        <f>IF(OR($C37="",AN$12=""),"",SUMIFS(Tbl_Registro_Insumo[cant_ent],Tbl_Registro_Insumo[proveedor],$C$8,Tbl_Registro_Insumo[descripcion_insumo],$C37,Tbl_Registro_Insumo[id_solicitud],Detalle_Mes!$C$9,Tbl_Registro_Insumo[Fecha_Corte],"&lt;="&amp;AN$12)-SUMIFS(Tbl_Registro_Insumo[cant_dev],Tbl_Registro_Insumo[proveedor],$C$8,Tbl_Registro_Insumo[descripcion_insumo],$C37,Tbl_Registro_Insumo[id_solicitud],$C$9,Tbl_Registro_Insumo[Fecha_Corte],"&lt;="&amp;AN$12))</f>
        <v/>
      </c>
      <c r="AO37" s="2" t="str">
        <f>IF(OR($C37="",AO$12=""),"",SUMIFS(Tbl_Registro_Insumo[cant_ent],Tbl_Registro_Insumo[proveedor],$C$8,Tbl_Registro_Insumo[descripcion_insumo],$C37,Tbl_Registro_Insumo[id_solicitud],Detalle_Mes!$C$9,Tbl_Registro_Insumo[Fecha_Corte],"&lt;="&amp;AO$12)-SUMIFS(Tbl_Registro_Insumo[cant_dev],Tbl_Registro_Insumo[proveedor],$C$8,Tbl_Registro_Insumo[descripcion_insumo],$C37,Tbl_Registro_Insumo[id_solicitud],$C$9,Tbl_Registro_Insumo[Fecha_Corte],"&lt;="&amp;AO$12))</f>
        <v/>
      </c>
      <c r="AP37" s="2" t="str">
        <f>IF(OR($C37="",AP$12=""),"",SUMIFS(Tbl_Registro_Insumo[cant_ent],Tbl_Registro_Insumo[proveedor],$C$8,Tbl_Registro_Insumo[descripcion_insumo],$C37,Tbl_Registro_Insumo[id_solicitud],Detalle_Mes!$C$9,Tbl_Registro_Insumo[Fecha_Corte],"&lt;="&amp;AP$12)-SUMIFS(Tbl_Registro_Insumo[cant_dev],Tbl_Registro_Insumo[proveedor],$C$8,Tbl_Registro_Insumo[descripcion_insumo],$C37,Tbl_Registro_Insumo[id_solicitud],$C$9,Tbl_Registro_Insumo[Fecha_Corte],"&lt;="&amp;AP$12))</f>
        <v/>
      </c>
      <c r="AQ37" s="2" t="str">
        <f>IF(OR($C37="",AQ$12=""),"",SUMIFS(Tbl_Registro_Insumo[cant_ent],Tbl_Registro_Insumo[proveedor],$C$8,Tbl_Registro_Insumo[descripcion_insumo],$C37,Tbl_Registro_Insumo[id_solicitud],Detalle_Mes!$C$9,Tbl_Registro_Insumo[Fecha_Corte],"&lt;="&amp;AQ$12)-SUMIFS(Tbl_Registro_Insumo[cant_dev],Tbl_Registro_Insumo[proveedor],$C$8,Tbl_Registro_Insumo[descripcion_insumo],$C37,Tbl_Registro_Insumo[id_solicitud],$C$9,Tbl_Registro_Insumo[Fecha_Corte],"&lt;="&amp;AQ$12))</f>
        <v/>
      </c>
      <c r="AR37" s="2" t="str">
        <f>IF(OR($C37="",AR$12=""),"",SUMIFS(Tbl_Registro_Insumo[cant_ent],Tbl_Registro_Insumo[proveedor],$C$8,Tbl_Registro_Insumo[descripcion_insumo],$C37,Tbl_Registro_Insumo[id_solicitud],Detalle_Mes!$C$9,Tbl_Registro_Insumo[Fecha_Corte],"&lt;="&amp;AR$12)-SUMIFS(Tbl_Registro_Insumo[cant_dev],Tbl_Registro_Insumo[proveedor],$C$8,Tbl_Registro_Insumo[descripcion_insumo],$C37,Tbl_Registro_Insumo[id_solicitud],$C$9,Tbl_Registro_Insumo[Fecha_Corte],"&lt;="&amp;AR$12))</f>
        <v/>
      </c>
      <c r="AS37" s="2" t="str">
        <f>IF(OR($C37="",AS$12=""),"",SUMIFS(Tbl_Registro_Insumo[cant_ent],Tbl_Registro_Insumo[proveedor],$C$8,Tbl_Registro_Insumo[descripcion_insumo],$C37,Tbl_Registro_Insumo[id_solicitud],Detalle_Mes!$C$9,Tbl_Registro_Insumo[Fecha_Corte],"&lt;="&amp;AS$12)-SUMIFS(Tbl_Registro_Insumo[cant_dev],Tbl_Registro_Insumo[proveedor],$C$8,Tbl_Registro_Insumo[descripcion_insumo],$C37,Tbl_Registro_Insumo[id_solicitud],$C$9,Tbl_Registro_Insumo[Fecha_Corte],"&lt;="&amp;AS$12))</f>
        <v/>
      </c>
      <c r="AT37" s="2" t="str">
        <f>IF(OR($C37="",AT$12=""),"",SUMIFS(Tbl_Registro_Insumo[cant_ent],Tbl_Registro_Insumo[proveedor],$C$8,Tbl_Registro_Insumo[descripcion_insumo],$C37,Tbl_Registro_Insumo[id_solicitud],Detalle_Mes!$C$9,Tbl_Registro_Insumo[Fecha_Corte],"&lt;="&amp;AT$12)-SUMIFS(Tbl_Registro_Insumo[cant_dev],Tbl_Registro_Insumo[proveedor],$C$8,Tbl_Registro_Insumo[descripcion_insumo],$C37,Tbl_Registro_Insumo[id_solicitud],$C$9,Tbl_Registro_Insumo[Fecha_Corte],"&lt;="&amp;AT$12))</f>
        <v/>
      </c>
      <c r="AU37" s="2" t="str">
        <f>IF(OR($C37="",AU$12=""),"",SUMIFS(Tbl_Registro_Insumo[cant_ent],Tbl_Registro_Insumo[proveedor],$C$8,Tbl_Registro_Insumo[descripcion_insumo],$C37,Tbl_Registro_Insumo[id_solicitud],Detalle_Mes!$C$9,Tbl_Registro_Insumo[Fecha_Corte],"&lt;="&amp;AU$12)-SUMIFS(Tbl_Registro_Insumo[cant_dev],Tbl_Registro_Insumo[proveedor],$C$8,Tbl_Registro_Insumo[descripcion_insumo],$C37,Tbl_Registro_Insumo[id_solicitud],$C$9,Tbl_Registro_Insumo[Fecha_Corte],"&lt;="&amp;AU$12))</f>
        <v/>
      </c>
      <c r="AV37" s="2" t="str">
        <f>IF(OR($C37="",AV$12=""),"",SUMIFS(Tbl_Registro_Insumo[cant_ent],Tbl_Registro_Insumo[proveedor],$C$8,Tbl_Registro_Insumo[descripcion_insumo],$C37,Tbl_Registro_Insumo[id_solicitud],Detalle_Mes!$C$9,Tbl_Registro_Insumo[Fecha_Corte],"&lt;="&amp;AV$12)-SUMIFS(Tbl_Registro_Insumo[cant_dev],Tbl_Registro_Insumo[proveedor],$C$8,Tbl_Registro_Insumo[descripcion_insumo],$C37,Tbl_Registro_Insumo[id_solicitud],$C$9,Tbl_Registro_Insumo[Fecha_Corte],"&lt;="&amp;AV$12))</f>
        <v/>
      </c>
      <c r="AW37" s="2" t="str">
        <f>IF(OR($C37="",AW$12=""),"",SUMIFS(Tbl_Registro_Insumo[cant_ent],Tbl_Registro_Insumo[proveedor],$C$8,Tbl_Registro_Insumo[descripcion_insumo],$C37,Tbl_Registro_Insumo[id_solicitud],Detalle_Mes!$C$9,Tbl_Registro_Insumo[Fecha_Corte],"&lt;="&amp;AW$12)-SUMIFS(Tbl_Registro_Insumo[cant_dev],Tbl_Registro_Insumo[proveedor],$C$8,Tbl_Registro_Insumo[descripcion_insumo],$C37,Tbl_Registro_Insumo[id_solicitud],$C$9,Tbl_Registro_Insumo[Fecha_Corte],"&lt;="&amp;AW$12))</f>
        <v/>
      </c>
      <c r="AX37" s="2" t="str">
        <f>IF(OR($C37="",AX$12=""),"",SUMIFS(Tbl_Registro_Insumo[cant_ent],Tbl_Registro_Insumo[proveedor],$C$8,Tbl_Registro_Insumo[descripcion_insumo],$C37,Tbl_Registro_Insumo[id_solicitud],Detalle_Mes!$C$9,Tbl_Registro_Insumo[Fecha_Corte],"&lt;="&amp;AX$12)-SUMIFS(Tbl_Registro_Insumo[cant_dev],Tbl_Registro_Insumo[proveedor],$C$8,Tbl_Registro_Insumo[descripcion_insumo],$C37,Tbl_Registro_Insumo[id_solicitud],$C$9,Tbl_Registro_Insumo[Fecha_Corte],"&lt;="&amp;AX$12))</f>
        <v/>
      </c>
      <c r="AY37" s="2" t="str">
        <f>IF(OR($C37="",AY$12=""),"",SUMIFS(Tbl_Registro_Insumo[cant_ent],Tbl_Registro_Insumo[proveedor],$C$8,Tbl_Registro_Insumo[descripcion_insumo],$C37,Tbl_Registro_Insumo[id_solicitud],Detalle_Mes!$C$9,Tbl_Registro_Insumo[Fecha_Corte],"&lt;="&amp;AY$12)-SUMIFS(Tbl_Registro_Insumo[cant_dev],Tbl_Registro_Insumo[proveedor],$C$8,Tbl_Registro_Insumo[descripcion_insumo],$C37,Tbl_Registro_Insumo[id_solicitud],$C$9,Tbl_Registro_Insumo[Fecha_Corte],"&lt;="&amp;AY$12))</f>
        <v/>
      </c>
      <c r="AZ37" s="2" t="str">
        <f>IF(OR($C37="",AZ$12=""),"",SUMIFS(Tbl_Registro_Insumo[cant_ent],Tbl_Registro_Insumo[proveedor],$C$8,Tbl_Registro_Insumo[descripcion_insumo],$C37,Tbl_Registro_Insumo[id_solicitud],Detalle_Mes!$C$9,Tbl_Registro_Insumo[Fecha_Corte],"&lt;="&amp;AZ$12)-SUMIFS(Tbl_Registro_Insumo[cant_dev],Tbl_Registro_Insumo[proveedor],$C$8,Tbl_Registro_Insumo[descripcion_insumo],$C37,Tbl_Registro_Insumo[id_solicitud],$C$9,Tbl_Registro_Insumo[Fecha_Corte],"&lt;="&amp;AZ$12))</f>
        <v/>
      </c>
      <c r="BA37" s="2" t="str">
        <f>IF(OR($C37="",BA$12=""),"",SUMIFS(Tbl_Registro_Insumo[cant_ent],Tbl_Registro_Insumo[proveedor],$C$8,Tbl_Registro_Insumo[descripcion_insumo],$C37,Tbl_Registro_Insumo[id_solicitud],Detalle_Mes!$C$9,Tbl_Registro_Insumo[Fecha_Corte],"&lt;="&amp;BA$12)-SUMIFS(Tbl_Registro_Insumo[cant_dev],Tbl_Registro_Insumo[proveedor],$C$8,Tbl_Registro_Insumo[descripcion_insumo],$C37,Tbl_Registro_Insumo[id_solicitud],$C$9,Tbl_Registro_Insumo[Fecha_Corte],"&lt;="&amp;BA$12))</f>
        <v/>
      </c>
      <c r="BB37" s="2" t="str">
        <f>IF(OR($C37="",BB$12=""),"",SUMIFS(Tbl_Registro_Insumo[cant_ent],Tbl_Registro_Insumo[proveedor],$C$8,Tbl_Registro_Insumo[descripcion_insumo],$C37,Tbl_Registro_Insumo[id_solicitud],Detalle_Mes!$C$9,Tbl_Registro_Insumo[Fecha_Corte],"&lt;="&amp;BB$12)-SUMIFS(Tbl_Registro_Insumo[cant_dev],Tbl_Registro_Insumo[proveedor],$C$8,Tbl_Registro_Insumo[descripcion_insumo],$C37,Tbl_Registro_Insumo[id_solicitud],$C$9,Tbl_Registro_Insumo[Fecha_Corte],"&lt;="&amp;BB$12))</f>
        <v/>
      </c>
      <c r="BC37" s="2" t="str">
        <f>IF(OR($C37="",BC$12=""),"",SUMIFS(Tbl_Registro_Insumo[cant_ent],Tbl_Registro_Insumo[proveedor],$C$8,Tbl_Registro_Insumo[descripcion_insumo],$C37,Tbl_Registro_Insumo[id_solicitud],Detalle_Mes!$C$9,Tbl_Registro_Insumo[Fecha_Corte],"&lt;="&amp;BC$12)-SUMIFS(Tbl_Registro_Insumo[cant_dev],Tbl_Registro_Insumo[proveedor],$C$8,Tbl_Registro_Insumo[descripcion_insumo],$C37,Tbl_Registro_Insumo[id_solicitud],$C$9,Tbl_Registro_Insumo[Fecha_Corte],"&lt;="&amp;BC$12))</f>
        <v/>
      </c>
      <c r="BD37" s="2" t="str">
        <f>IF(OR($C37="",BD$12=""),"",SUMIFS(Tbl_Registro_Insumo[cant_ent],Tbl_Registro_Insumo[proveedor],$C$8,Tbl_Registro_Insumo[descripcion_insumo],$C37,Tbl_Registro_Insumo[id_solicitud],Detalle_Mes!$C$9,Tbl_Registro_Insumo[Fecha_Corte],"&lt;="&amp;BD$12)-SUMIFS(Tbl_Registro_Insumo[cant_dev],Tbl_Registro_Insumo[proveedor],$C$8,Tbl_Registro_Insumo[descripcion_insumo],$C37,Tbl_Registro_Insumo[id_solicitud],$C$9,Tbl_Registro_Insumo[Fecha_Corte],"&lt;="&amp;BD$12))</f>
        <v/>
      </c>
      <c r="BE37" s="2" t="str">
        <f>IF(OR($C37="",BE$12=""),"",SUMIFS(Tbl_Registro_Insumo[cant_ent],Tbl_Registro_Insumo[proveedor],$C$8,Tbl_Registro_Insumo[descripcion_insumo],$C37,Tbl_Registro_Insumo[id_solicitud],Detalle_Mes!$C$9,Tbl_Registro_Insumo[Fecha_Corte],"&lt;="&amp;BE$12)-SUMIFS(Tbl_Registro_Insumo[cant_dev],Tbl_Registro_Insumo[proveedor],$C$8,Tbl_Registro_Insumo[descripcion_insumo],$C37,Tbl_Registro_Insumo[id_solicitud],$C$9,Tbl_Registro_Insumo[Fecha_Corte],"&lt;="&amp;BE$12))</f>
        <v/>
      </c>
      <c r="BF37" s="2" t="str">
        <f>IF(OR($C37="",BF$12=""),"",SUMIFS(Tbl_Registro_Insumo[cant_ent],Tbl_Registro_Insumo[proveedor],$C$8,Tbl_Registro_Insumo[descripcion_insumo],$C37,Tbl_Registro_Insumo[id_solicitud],Detalle_Mes!$C$9,Tbl_Registro_Insumo[Fecha_Corte],"&lt;="&amp;BF$12)-SUMIFS(Tbl_Registro_Insumo[cant_dev],Tbl_Registro_Insumo[proveedor],$C$8,Tbl_Registro_Insumo[descripcion_insumo],$C37,Tbl_Registro_Insumo[id_solicitud],$C$9,Tbl_Registro_Insumo[Fecha_Corte],"&lt;="&amp;BF$12))</f>
        <v/>
      </c>
      <c r="BG37" s="2" t="str">
        <f>IF(OR($C37="",BG$12=""),"",SUMIFS(Tbl_Registro_Insumo[cant_ent],Tbl_Registro_Insumo[proveedor],$C$8,Tbl_Registro_Insumo[descripcion_insumo],$C37,Tbl_Registro_Insumo[id_solicitud],Detalle_Mes!$C$9,Tbl_Registro_Insumo[Fecha_Corte],"&lt;="&amp;BG$12)-SUMIFS(Tbl_Registro_Insumo[cant_dev],Tbl_Registro_Insumo[proveedor],$C$8,Tbl_Registro_Insumo[descripcion_insumo],$C37,Tbl_Registro_Insumo[id_solicitud],$C$9,Tbl_Registro_Insumo[Fecha_Corte],"&lt;="&amp;BG$12))</f>
        <v/>
      </c>
      <c r="BH37" s="2" t="str">
        <f>IF(OR($C37="",BH$12=""),"",SUMIFS(Tbl_Registro_Insumo[cant_ent],Tbl_Registro_Insumo[proveedor],$C$8,Tbl_Registro_Insumo[descripcion_insumo],$C37,Tbl_Registro_Insumo[id_solicitud],Detalle_Mes!$C$9,Tbl_Registro_Insumo[Fecha_Corte],"&lt;="&amp;BH$12)-SUMIFS(Tbl_Registro_Insumo[cant_dev],Tbl_Registro_Insumo[proveedor],$C$8,Tbl_Registro_Insumo[descripcion_insumo],$C37,Tbl_Registro_Insumo[id_solicitud],$C$9,Tbl_Registro_Insumo[Fecha_Corte],"&lt;="&amp;BH$12))</f>
        <v/>
      </c>
      <c r="BI37" s="2" t="str">
        <f>IF(OR($C37="",BI$12=""),"",SUMIFS(Tbl_Registro_Insumo[cant_ent],Tbl_Registro_Insumo[proveedor],$C$8,Tbl_Registro_Insumo[descripcion_insumo],$C37,Tbl_Registro_Insumo[id_solicitud],Detalle_Mes!$C$9,Tbl_Registro_Insumo[Fecha_Corte],"&lt;="&amp;BI$12)-SUMIFS(Tbl_Registro_Insumo[cant_dev],Tbl_Registro_Insumo[proveedor],$C$8,Tbl_Registro_Insumo[descripcion_insumo],$C37,Tbl_Registro_Insumo[id_solicitud],$C$9,Tbl_Registro_Insumo[Fecha_Corte],"&lt;="&amp;BI$12))</f>
        <v/>
      </c>
      <c r="BJ37" s="2" t="str">
        <f>IF(OR($C37="",BJ$12=""),"",SUMIFS(Tbl_Registro_Insumo[cant_ent],Tbl_Registro_Insumo[proveedor],$C$8,Tbl_Registro_Insumo[descripcion_insumo],$C37,Tbl_Registro_Insumo[id_solicitud],Detalle_Mes!$C$9,Tbl_Registro_Insumo[Fecha_Corte],"&lt;="&amp;BJ$12)-SUMIFS(Tbl_Registro_Insumo[cant_dev],Tbl_Registro_Insumo[proveedor],$C$8,Tbl_Registro_Insumo[descripcion_insumo],$C37,Tbl_Registro_Insumo[id_solicitud],$C$9,Tbl_Registro_Insumo[Fecha_Corte],"&lt;="&amp;BJ$12))</f>
        <v/>
      </c>
      <c r="BK37" s="2" t="str">
        <f>IF(OR($C37="",BK$12=""),"",SUMIFS(Tbl_Registro_Insumo[cant_ent],Tbl_Registro_Insumo[proveedor],$C$8,Tbl_Registro_Insumo[descripcion_insumo],$C37,Tbl_Registro_Insumo[id_solicitud],Detalle_Mes!$C$9,Tbl_Registro_Insumo[Fecha_Corte],"&lt;="&amp;BK$12)-SUMIFS(Tbl_Registro_Insumo[cant_dev],Tbl_Registro_Insumo[proveedor],$C$8,Tbl_Registro_Insumo[descripcion_insumo],$C37,Tbl_Registro_Insumo[id_solicitud],$C$9,Tbl_Registro_Insumo[Fecha_Corte],"&lt;="&amp;BK$12))</f>
        <v/>
      </c>
      <c r="BL37" s="2" t="str">
        <f>IF(OR($C37="",BL$12=""),"",SUMIFS(Tbl_Registro_Insumo[cant_ent],Tbl_Registro_Insumo[proveedor],$C$8,Tbl_Registro_Insumo[descripcion_insumo],$C37,Tbl_Registro_Insumo[id_solicitud],Detalle_Mes!$C$9,Tbl_Registro_Insumo[Fecha_Corte],"&lt;="&amp;BL$12)-SUMIFS(Tbl_Registro_Insumo[cant_dev],Tbl_Registro_Insumo[proveedor],$C$8,Tbl_Registro_Insumo[descripcion_insumo],$C37,Tbl_Registro_Insumo[id_solicitud],$C$9,Tbl_Registro_Insumo[Fecha_Corte],"&lt;="&amp;BL$12))</f>
        <v/>
      </c>
      <c r="BM37" s="2" t="str">
        <f>IF(OR($C37="",BM$12=""),"",SUMIFS(Tbl_Registro_Insumo[cant_ent],Tbl_Registro_Insumo[proveedor],$C$8,Tbl_Registro_Insumo[descripcion_insumo],$C37,Tbl_Registro_Insumo[id_solicitud],Detalle_Mes!$C$9,Tbl_Registro_Insumo[Fecha_Corte],"&lt;="&amp;BM$12)-SUMIFS(Tbl_Registro_Insumo[cant_dev],Tbl_Registro_Insumo[proveedor],$C$8,Tbl_Registro_Insumo[descripcion_insumo],$C37,Tbl_Registro_Insumo[id_solicitud],$C$9,Tbl_Registro_Insumo[Fecha_Corte],"&lt;="&amp;BM$12))</f>
        <v/>
      </c>
      <c r="BN37" s="2" t="str">
        <f>IF(OR($C37="",BN$12=""),"",SUMIFS(Tbl_Registro_Insumo[cant_ent],Tbl_Registro_Insumo[proveedor],$C$8,Tbl_Registro_Insumo[descripcion_insumo],$C37,Tbl_Registro_Insumo[id_solicitud],Detalle_Mes!$C$9,Tbl_Registro_Insumo[Fecha_Corte],"&lt;="&amp;BN$12)-SUMIFS(Tbl_Registro_Insumo[cant_dev],Tbl_Registro_Insumo[proveedor],$C$8,Tbl_Registro_Insumo[descripcion_insumo],$C37,Tbl_Registro_Insumo[id_solicitud],$C$9,Tbl_Registro_Insumo[Fecha_Corte],"&lt;="&amp;BN$12))</f>
        <v/>
      </c>
      <c r="BO37" s="2" t="str">
        <f>IF(OR($C37="",BO$12=""),"",SUMIFS(Tbl_Registro_Insumo[cant_ent],Tbl_Registro_Insumo[proveedor],$C$8,Tbl_Registro_Insumo[descripcion_insumo],$C37,Tbl_Registro_Insumo[id_solicitud],Detalle_Mes!$C$9,Tbl_Registro_Insumo[Fecha_Corte],"&lt;="&amp;BO$12)-SUMIFS(Tbl_Registro_Insumo[cant_dev],Tbl_Registro_Insumo[proveedor],$C$8,Tbl_Registro_Insumo[descripcion_insumo],$C37,Tbl_Registro_Insumo[id_solicitud],$C$9,Tbl_Registro_Insumo[Fecha_Corte],"&lt;="&amp;BO$12))</f>
        <v/>
      </c>
      <c r="BP37" s="2" t="str">
        <f>IF(OR($C37="",BP$12=""),"",SUMIFS(Tbl_Registro_Insumo[cant_ent],Tbl_Registro_Insumo[proveedor],$C$8,Tbl_Registro_Insumo[descripcion_insumo],$C37,Tbl_Registro_Insumo[id_solicitud],Detalle_Mes!$C$9,Tbl_Registro_Insumo[Fecha_Corte],"&lt;="&amp;BP$12)-SUMIFS(Tbl_Registro_Insumo[cant_dev],Tbl_Registro_Insumo[proveedor],$C$8,Tbl_Registro_Insumo[descripcion_insumo],$C37,Tbl_Registro_Insumo[id_solicitud],$C$9,Tbl_Registro_Insumo[Fecha_Corte],"&lt;="&amp;BP$12))</f>
        <v/>
      </c>
      <c r="BQ37" s="2" t="str">
        <f>IF(OR($C37="",BQ$12=""),"",SUMIFS(Tbl_Registro_Insumo[cant_ent],Tbl_Registro_Insumo[proveedor],$C$8,Tbl_Registro_Insumo[descripcion_insumo],$C37,Tbl_Registro_Insumo[id_solicitud],Detalle_Mes!$C$9,Tbl_Registro_Insumo[Fecha_Corte],"&lt;="&amp;BQ$12)-SUMIFS(Tbl_Registro_Insumo[cant_dev],Tbl_Registro_Insumo[proveedor],$C$8,Tbl_Registro_Insumo[descripcion_insumo],$C37,Tbl_Registro_Insumo[id_solicitud],$C$9,Tbl_Registro_Insumo[Fecha_Corte],"&lt;="&amp;BQ$12))</f>
        <v/>
      </c>
      <c r="BR37" s="2" t="str">
        <f>IF(OR($C37="",BR$12=""),"",SUMIFS(Tbl_Registro_Insumo[cant_ent],Tbl_Registro_Insumo[proveedor],$C$8,Tbl_Registro_Insumo[descripcion_insumo],$C37,Tbl_Registro_Insumo[id_solicitud],Detalle_Mes!$C$9,Tbl_Registro_Insumo[Fecha_Corte],"&lt;="&amp;BR$12)-SUMIFS(Tbl_Registro_Insumo[cant_dev],Tbl_Registro_Insumo[proveedor],$C$8,Tbl_Registro_Insumo[descripcion_insumo],$C37,Tbl_Registro_Insumo[id_solicitud],$C$9,Tbl_Registro_Insumo[Fecha_Corte],"&lt;="&amp;BR$12))</f>
        <v/>
      </c>
      <c r="BS37" s="2" t="str">
        <f>IF(OR($C37="",BS$12=""),"",SUMIFS(Tbl_Registro_Insumo[cant_ent],Tbl_Registro_Insumo[proveedor],$C$8,Tbl_Registro_Insumo[descripcion_insumo],$C37,Tbl_Registro_Insumo[id_solicitud],Detalle_Mes!$C$9,Tbl_Registro_Insumo[Fecha_Corte],"&lt;="&amp;BS$12)-SUMIFS(Tbl_Registro_Insumo[cant_dev],Tbl_Registro_Insumo[proveedor],$C$8,Tbl_Registro_Insumo[descripcion_insumo],$C37,Tbl_Registro_Insumo[id_solicitud],$C$9,Tbl_Registro_Insumo[Fecha_Corte],"&lt;="&amp;BS$12))</f>
        <v/>
      </c>
    </row>
    <row r="38" spans="2:71" s="7" customFormat="1" ht="19.2" customHeight="1" x14ac:dyDescent="0.3">
      <c r="B38" s="2"/>
      <c r="D38" s="20" t="str">
        <f>IF(C38="","",SUMIFS(Tbl_Registro_Insumo[cant_ent],Tbl_Registro_Insumo[proveedor],Detalle_Mes!$C$8,Tbl_Registro_Insumo[id_solicitud],Detalle_Mes!$C$9,Tbl_Registro_Insumo[descripcion_insumo],Detalle_Mes!C38,Tbl_Registro_Insumo[Fecha_Corte],"&lt;"&amp;Detalle_Mes!$F$8))</f>
        <v/>
      </c>
      <c r="E38" s="20" t="str">
        <f>IF(C38="","",SUMIFS(Tbl_Registro_Insumo[cant_dev],Tbl_Registro_Insumo[proveedor],Detalle_Mes!$C$8,Tbl_Registro_Insumo[id_solicitud],Detalle_Mes!$C$9,Tbl_Registro_Insumo[descripcion_insumo],Detalle_Mes!C38,Tbl_Registro_Insumo[Fecha_Corte],"&lt;"&amp;Detalle_Mes!$F$8))</f>
        <v/>
      </c>
      <c r="F38" s="20" t="str">
        <f t="shared" si="39"/>
        <v/>
      </c>
      <c r="H38" s="41" t="str">
        <f t="shared" si="38"/>
        <v/>
      </c>
      <c r="I38" s="2" t="str">
        <f>IF(OR($C38="",I$12=""),"",SUMIFS(Tbl_Registro_Insumo[cant_ent],Tbl_Registro_Insumo[proveedor],$C$8,Tbl_Registro_Insumo[descripcion_insumo],$C38,Tbl_Registro_Insumo[id_solicitud],Detalle_Mes!$C$9,Tbl_Registro_Insumo[Fecha_Corte],"&lt;"&amp;I$12)-SUMIFS(Tbl_Registro_Insumo[cant_dev],Tbl_Registro_Insumo[proveedor],$C$8,Tbl_Registro_Insumo[descripcion_insumo],$C38,Tbl_Registro_Insumo[id_solicitud],$C$9,Tbl_Registro_Insumo[Fecha_Corte],"&lt;="&amp;I$12))</f>
        <v/>
      </c>
      <c r="J38" s="2" t="str">
        <f>IF(OR($C38="",J$12=""),"",SUMIFS(Tbl_Registro_Insumo[cant_ent],Tbl_Registro_Insumo[proveedor],$C$8,Tbl_Registro_Insumo[descripcion_insumo],$C38,Tbl_Registro_Insumo[id_solicitud],Detalle_Mes!$C$9,Tbl_Registro_Insumo[Fecha_Corte],"&lt;="&amp;J$12)-SUMIFS(Tbl_Registro_Insumo[cant_dev],Tbl_Registro_Insumo[proveedor],$C$8,Tbl_Registro_Insumo[descripcion_insumo],$C38,Tbl_Registro_Insumo[id_solicitud],$C$9,Tbl_Registro_Insumo[Fecha_Corte],"&lt;="&amp;J$12))</f>
        <v/>
      </c>
      <c r="K38" s="2" t="str">
        <f>IF(OR($C38="",K$12=""),"",SUMIFS(Tbl_Registro_Insumo[cant_ent],Tbl_Registro_Insumo[proveedor],$C$8,Tbl_Registro_Insumo[descripcion_insumo],$C38,Tbl_Registro_Insumo[id_solicitud],Detalle_Mes!$C$9,Tbl_Registro_Insumo[Fecha_Corte],"&lt;="&amp;K$12)-SUMIFS(Tbl_Registro_Insumo[cant_dev],Tbl_Registro_Insumo[proveedor],$C$8,Tbl_Registro_Insumo[descripcion_insumo],$C38,Tbl_Registro_Insumo[id_solicitud],$C$9,Tbl_Registro_Insumo[Fecha_Corte],"&lt;="&amp;K$12))</f>
        <v/>
      </c>
      <c r="L38" s="2" t="str">
        <f>IF(OR($C38="",L$12=""),"",SUMIFS(Tbl_Registro_Insumo[cant_ent],Tbl_Registro_Insumo[proveedor],$C$8,Tbl_Registro_Insumo[descripcion_insumo],$C38,Tbl_Registro_Insumo[id_solicitud],Detalle_Mes!$C$9,Tbl_Registro_Insumo[Fecha_Corte],"&lt;="&amp;L$12)-SUMIFS(Tbl_Registro_Insumo[cant_dev],Tbl_Registro_Insumo[proveedor],$C$8,Tbl_Registro_Insumo[descripcion_insumo],$C38,Tbl_Registro_Insumo[id_solicitud],$C$9,Tbl_Registro_Insumo[Fecha_Corte],"&lt;="&amp;L$12))</f>
        <v/>
      </c>
      <c r="M38" s="2" t="str">
        <f>IF(OR($C38="",M$12=""),"",SUMIFS(Tbl_Registro_Insumo[cant_ent],Tbl_Registro_Insumo[proveedor],$C$8,Tbl_Registro_Insumo[descripcion_insumo],$C38,Tbl_Registro_Insumo[id_solicitud],Detalle_Mes!$C$9,Tbl_Registro_Insumo[Fecha_Corte],"&lt;="&amp;M$12)-SUMIFS(Tbl_Registro_Insumo[cant_dev],Tbl_Registro_Insumo[proveedor],$C$8,Tbl_Registro_Insumo[descripcion_insumo],$C38,Tbl_Registro_Insumo[id_solicitud],$C$9,Tbl_Registro_Insumo[Fecha_Corte],"&lt;="&amp;M$12))</f>
        <v/>
      </c>
      <c r="N38" s="2" t="str">
        <f>IF(OR($C38="",N$12=""),"",SUMIFS(Tbl_Registro_Insumo[cant_ent],Tbl_Registro_Insumo[proveedor],$C$8,Tbl_Registro_Insumo[descripcion_insumo],$C38,Tbl_Registro_Insumo[id_solicitud],Detalle_Mes!$C$9,Tbl_Registro_Insumo[Fecha_Corte],"&lt;="&amp;N$12)-SUMIFS(Tbl_Registro_Insumo[cant_dev],Tbl_Registro_Insumo[proveedor],$C$8,Tbl_Registro_Insumo[descripcion_insumo],$C38,Tbl_Registro_Insumo[id_solicitud],$C$9,Tbl_Registro_Insumo[Fecha_Corte],"&lt;="&amp;N$12))</f>
        <v/>
      </c>
      <c r="O38" s="2" t="str">
        <f>IF(OR($C38="",O$12=""),"",SUMIFS(Tbl_Registro_Insumo[cant_ent],Tbl_Registro_Insumo[proveedor],$C$8,Tbl_Registro_Insumo[descripcion_insumo],$C38,Tbl_Registro_Insumo[id_solicitud],Detalle_Mes!$C$9,Tbl_Registro_Insumo[Fecha_Corte],"&lt;="&amp;O$12)-SUMIFS(Tbl_Registro_Insumo[cant_dev],Tbl_Registro_Insumo[proveedor],$C$8,Tbl_Registro_Insumo[descripcion_insumo],$C38,Tbl_Registro_Insumo[id_solicitud],$C$9,Tbl_Registro_Insumo[Fecha_Corte],"&lt;="&amp;O$12))</f>
        <v/>
      </c>
      <c r="P38" s="2" t="str">
        <f>IF(OR($C38="",P$12=""),"",SUMIFS(Tbl_Registro_Insumo[cant_ent],Tbl_Registro_Insumo[proveedor],$C$8,Tbl_Registro_Insumo[descripcion_insumo],$C38,Tbl_Registro_Insumo[id_solicitud],Detalle_Mes!$C$9,Tbl_Registro_Insumo[Fecha_Corte],"&lt;="&amp;P$12)-SUMIFS(Tbl_Registro_Insumo[cant_dev],Tbl_Registro_Insumo[proveedor],$C$8,Tbl_Registro_Insumo[descripcion_insumo],$C38,Tbl_Registro_Insumo[id_solicitud],$C$9,Tbl_Registro_Insumo[Fecha_Corte],"&lt;="&amp;P$12))</f>
        <v/>
      </c>
      <c r="Q38" s="2" t="str">
        <f>IF(OR($C38="",Q$12=""),"",SUMIFS(Tbl_Registro_Insumo[cant_ent],Tbl_Registro_Insumo[proveedor],$C$8,Tbl_Registro_Insumo[descripcion_insumo],$C38,Tbl_Registro_Insumo[id_solicitud],Detalle_Mes!$C$9,Tbl_Registro_Insumo[Fecha_Corte],"&lt;="&amp;Q$12)-SUMIFS(Tbl_Registro_Insumo[cant_dev],Tbl_Registro_Insumo[proveedor],$C$8,Tbl_Registro_Insumo[descripcion_insumo],$C38,Tbl_Registro_Insumo[id_solicitud],$C$9,Tbl_Registro_Insumo[Fecha_Corte],"&lt;="&amp;Q$12))</f>
        <v/>
      </c>
      <c r="R38" s="2" t="str">
        <f>IF(OR($C38="",R$12=""),"",SUMIFS(Tbl_Registro_Insumo[cant_ent],Tbl_Registro_Insumo[proveedor],$C$8,Tbl_Registro_Insumo[descripcion_insumo],$C38,Tbl_Registro_Insumo[id_solicitud],Detalle_Mes!$C$9,Tbl_Registro_Insumo[Fecha_Corte],"&lt;="&amp;R$12)-SUMIFS(Tbl_Registro_Insumo[cant_dev],Tbl_Registro_Insumo[proveedor],$C$8,Tbl_Registro_Insumo[descripcion_insumo],$C38,Tbl_Registro_Insumo[id_solicitud],$C$9,Tbl_Registro_Insumo[Fecha_Corte],"&lt;="&amp;R$12))</f>
        <v/>
      </c>
      <c r="S38" s="2" t="str">
        <f>IF(OR($C38="",S$12=""),"",SUMIFS(Tbl_Registro_Insumo[cant_ent],Tbl_Registro_Insumo[proveedor],$C$8,Tbl_Registro_Insumo[descripcion_insumo],$C38,Tbl_Registro_Insumo[id_solicitud],Detalle_Mes!$C$9,Tbl_Registro_Insumo[Fecha_Corte],"&lt;="&amp;S$12)-SUMIFS(Tbl_Registro_Insumo[cant_dev],Tbl_Registro_Insumo[proveedor],$C$8,Tbl_Registro_Insumo[descripcion_insumo],$C38,Tbl_Registro_Insumo[id_solicitud],$C$9,Tbl_Registro_Insumo[Fecha_Corte],"&lt;="&amp;S$12))</f>
        <v/>
      </c>
      <c r="T38" s="2" t="str">
        <f>IF(OR($C38="",T$12=""),"",SUMIFS(Tbl_Registro_Insumo[cant_ent],Tbl_Registro_Insumo[proveedor],$C$8,Tbl_Registro_Insumo[descripcion_insumo],$C38,Tbl_Registro_Insumo[id_solicitud],Detalle_Mes!$C$9,Tbl_Registro_Insumo[Fecha_Corte],"&lt;="&amp;T$12)-SUMIFS(Tbl_Registro_Insumo[cant_dev],Tbl_Registro_Insumo[proveedor],$C$8,Tbl_Registro_Insumo[descripcion_insumo],$C38,Tbl_Registro_Insumo[id_solicitud],$C$9,Tbl_Registro_Insumo[Fecha_Corte],"&lt;="&amp;T$12))</f>
        <v/>
      </c>
      <c r="U38" s="2" t="str">
        <f>IF(OR($C38="",U$12=""),"",SUMIFS(Tbl_Registro_Insumo[cant_ent],Tbl_Registro_Insumo[proveedor],$C$8,Tbl_Registro_Insumo[descripcion_insumo],$C38,Tbl_Registro_Insumo[id_solicitud],Detalle_Mes!$C$9,Tbl_Registro_Insumo[Fecha_Corte],"&lt;="&amp;U$12)-SUMIFS(Tbl_Registro_Insumo[cant_dev],Tbl_Registro_Insumo[proveedor],$C$8,Tbl_Registro_Insumo[descripcion_insumo],$C38,Tbl_Registro_Insumo[id_solicitud],$C$9,Tbl_Registro_Insumo[Fecha_Corte],"&lt;="&amp;U$12))</f>
        <v/>
      </c>
      <c r="V38" s="2" t="str">
        <f>IF(OR($C38="",V$12=""),"",SUMIFS(Tbl_Registro_Insumo[cant_ent],Tbl_Registro_Insumo[proveedor],$C$8,Tbl_Registro_Insumo[descripcion_insumo],$C38,Tbl_Registro_Insumo[id_solicitud],Detalle_Mes!$C$9,Tbl_Registro_Insumo[Fecha_Corte],"&lt;="&amp;V$12)-SUMIFS(Tbl_Registro_Insumo[cant_dev],Tbl_Registro_Insumo[proveedor],$C$8,Tbl_Registro_Insumo[descripcion_insumo],$C38,Tbl_Registro_Insumo[id_solicitud],$C$9,Tbl_Registro_Insumo[Fecha_Corte],"&lt;="&amp;V$12))</f>
        <v/>
      </c>
      <c r="W38" s="2" t="str">
        <f>IF(OR($C38="",W$12=""),"",SUMIFS(Tbl_Registro_Insumo[cant_ent],Tbl_Registro_Insumo[proveedor],$C$8,Tbl_Registro_Insumo[descripcion_insumo],$C38,Tbl_Registro_Insumo[id_solicitud],Detalle_Mes!$C$9,Tbl_Registro_Insumo[Fecha_Corte],"&lt;="&amp;W$12)-SUMIFS(Tbl_Registro_Insumo[cant_dev],Tbl_Registro_Insumo[proveedor],$C$8,Tbl_Registro_Insumo[descripcion_insumo],$C38,Tbl_Registro_Insumo[id_solicitud],$C$9,Tbl_Registro_Insumo[Fecha_Corte],"&lt;="&amp;W$12))</f>
        <v/>
      </c>
      <c r="X38" s="2" t="str">
        <f>IF(OR($C38="",X$12=""),"",SUMIFS(Tbl_Registro_Insumo[cant_ent],Tbl_Registro_Insumo[proveedor],$C$8,Tbl_Registro_Insumo[descripcion_insumo],$C38,Tbl_Registro_Insumo[id_solicitud],Detalle_Mes!$C$9,Tbl_Registro_Insumo[Fecha_Corte],"&lt;="&amp;X$12)-SUMIFS(Tbl_Registro_Insumo[cant_dev],Tbl_Registro_Insumo[proveedor],$C$8,Tbl_Registro_Insumo[descripcion_insumo],$C38,Tbl_Registro_Insumo[id_solicitud],$C$9,Tbl_Registro_Insumo[Fecha_Corte],"&lt;="&amp;X$12))</f>
        <v/>
      </c>
      <c r="Y38" s="2" t="str">
        <f>IF(OR($C38="",Y$12=""),"",SUMIFS(Tbl_Registro_Insumo[cant_ent],Tbl_Registro_Insumo[proveedor],$C$8,Tbl_Registro_Insumo[descripcion_insumo],$C38,Tbl_Registro_Insumo[id_solicitud],Detalle_Mes!$C$9,Tbl_Registro_Insumo[Fecha_Corte],"&lt;="&amp;Y$12)-SUMIFS(Tbl_Registro_Insumo[cant_dev],Tbl_Registro_Insumo[proveedor],$C$8,Tbl_Registro_Insumo[descripcion_insumo],$C38,Tbl_Registro_Insumo[id_solicitud],$C$9,Tbl_Registro_Insumo[Fecha_Corte],"&lt;="&amp;Y$12))</f>
        <v/>
      </c>
      <c r="Z38" s="2" t="str">
        <f>IF(OR($C38="",Z$12=""),"",SUMIFS(Tbl_Registro_Insumo[cant_ent],Tbl_Registro_Insumo[proveedor],$C$8,Tbl_Registro_Insumo[descripcion_insumo],$C38,Tbl_Registro_Insumo[id_solicitud],Detalle_Mes!$C$9,Tbl_Registro_Insumo[Fecha_Corte],"&lt;="&amp;Z$12)-SUMIFS(Tbl_Registro_Insumo[cant_dev],Tbl_Registro_Insumo[proveedor],$C$8,Tbl_Registro_Insumo[descripcion_insumo],$C38,Tbl_Registro_Insumo[id_solicitud],$C$9,Tbl_Registro_Insumo[Fecha_Corte],"&lt;="&amp;Z$12))</f>
        <v/>
      </c>
      <c r="AA38" s="2" t="str">
        <f>IF(OR($C38="",AA$12=""),"",SUMIFS(Tbl_Registro_Insumo[cant_ent],Tbl_Registro_Insumo[proveedor],$C$8,Tbl_Registro_Insumo[descripcion_insumo],$C38,Tbl_Registro_Insumo[id_solicitud],Detalle_Mes!$C$9,Tbl_Registro_Insumo[Fecha_Corte],"&lt;="&amp;AA$12)-SUMIFS(Tbl_Registro_Insumo[cant_dev],Tbl_Registro_Insumo[proveedor],$C$8,Tbl_Registro_Insumo[descripcion_insumo],$C38,Tbl_Registro_Insumo[id_solicitud],$C$9,Tbl_Registro_Insumo[Fecha_Corte],"&lt;="&amp;AA$12))</f>
        <v/>
      </c>
      <c r="AB38" s="2" t="str">
        <f>IF(OR($C38="",AB$12=""),"",SUMIFS(Tbl_Registro_Insumo[cant_ent],Tbl_Registro_Insumo[proveedor],$C$8,Tbl_Registro_Insumo[descripcion_insumo],$C38,Tbl_Registro_Insumo[id_solicitud],Detalle_Mes!$C$9,Tbl_Registro_Insumo[Fecha_Corte],"&lt;="&amp;AB$12)-SUMIFS(Tbl_Registro_Insumo[cant_dev],Tbl_Registro_Insumo[proveedor],$C$8,Tbl_Registro_Insumo[descripcion_insumo],$C38,Tbl_Registro_Insumo[id_solicitud],$C$9,Tbl_Registro_Insumo[Fecha_Corte],"&lt;="&amp;AB$12))</f>
        <v/>
      </c>
      <c r="AC38" s="2" t="str">
        <f>IF(OR($C38="",AC$12=""),"",SUMIFS(Tbl_Registro_Insumo[cant_ent],Tbl_Registro_Insumo[proveedor],$C$8,Tbl_Registro_Insumo[descripcion_insumo],$C38,Tbl_Registro_Insumo[id_solicitud],Detalle_Mes!$C$9,Tbl_Registro_Insumo[Fecha_Corte],"&lt;="&amp;AC$12)-SUMIFS(Tbl_Registro_Insumo[cant_dev],Tbl_Registro_Insumo[proveedor],$C$8,Tbl_Registro_Insumo[descripcion_insumo],$C38,Tbl_Registro_Insumo[id_solicitud],$C$9,Tbl_Registro_Insumo[Fecha_Corte],"&lt;="&amp;AC$12))</f>
        <v/>
      </c>
      <c r="AD38" s="2" t="str">
        <f>IF(OR($C38="",AD$12=""),"",SUMIFS(Tbl_Registro_Insumo[cant_ent],Tbl_Registro_Insumo[proveedor],$C$8,Tbl_Registro_Insumo[descripcion_insumo],$C38,Tbl_Registro_Insumo[id_solicitud],Detalle_Mes!$C$9,Tbl_Registro_Insumo[Fecha_Corte],"&lt;="&amp;AD$12)-SUMIFS(Tbl_Registro_Insumo[cant_dev],Tbl_Registro_Insumo[proveedor],$C$8,Tbl_Registro_Insumo[descripcion_insumo],$C38,Tbl_Registro_Insumo[id_solicitud],$C$9,Tbl_Registro_Insumo[Fecha_Corte],"&lt;="&amp;AD$12))</f>
        <v/>
      </c>
      <c r="AE38" s="2" t="str">
        <f>IF(OR($C38="",AE$12=""),"",SUMIFS(Tbl_Registro_Insumo[cant_ent],Tbl_Registro_Insumo[proveedor],$C$8,Tbl_Registro_Insumo[descripcion_insumo],$C38,Tbl_Registro_Insumo[id_solicitud],Detalle_Mes!$C$9,Tbl_Registro_Insumo[Fecha_Corte],"&lt;="&amp;AE$12)-SUMIFS(Tbl_Registro_Insumo[cant_dev],Tbl_Registro_Insumo[proveedor],$C$8,Tbl_Registro_Insumo[descripcion_insumo],$C38,Tbl_Registro_Insumo[id_solicitud],$C$9,Tbl_Registro_Insumo[Fecha_Corte],"&lt;="&amp;AE$12))</f>
        <v/>
      </c>
      <c r="AF38" s="2" t="str">
        <f>IF(OR($C38="",AF$12=""),"",SUMIFS(Tbl_Registro_Insumo[cant_ent],Tbl_Registro_Insumo[proveedor],$C$8,Tbl_Registro_Insumo[descripcion_insumo],$C38,Tbl_Registro_Insumo[id_solicitud],Detalle_Mes!$C$9,Tbl_Registro_Insumo[Fecha_Corte],"&lt;="&amp;AF$12)-SUMIFS(Tbl_Registro_Insumo[cant_dev],Tbl_Registro_Insumo[proveedor],$C$8,Tbl_Registro_Insumo[descripcion_insumo],$C38,Tbl_Registro_Insumo[id_solicitud],$C$9,Tbl_Registro_Insumo[Fecha_Corte],"&lt;="&amp;AF$12))</f>
        <v/>
      </c>
      <c r="AG38" s="2" t="str">
        <f>IF(OR($C38="",AG$12=""),"",SUMIFS(Tbl_Registro_Insumo[cant_ent],Tbl_Registro_Insumo[proveedor],$C$8,Tbl_Registro_Insumo[descripcion_insumo],$C38,Tbl_Registro_Insumo[id_solicitud],Detalle_Mes!$C$9,Tbl_Registro_Insumo[Fecha_Corte],"&lt;="&amp;AG$12)-SUMIFS(Tbl_Registro_Insumo[cant_dev],Tbl_Registro_Insumo[proveedor],$C$8,Tbl_Registro_Insumo[descripcion_insumo],$C38,Tbl_Registro_Insumo[id_solicitud],$C$9,Tbl_Registro_Insumo[Fecha_Corte],"&lt;="&amp;AG$12))</f>
        <v/>
      </c>
      <c r="AH38" s="2" t="str">
        <f>IF(OR($C38="",AH$12=""),"",SUMIFS(Tbl_Registro_Insumo[cant_ent],Tbl_Registro_Insumo[proveedor],$C$8,Tbl_Registro_Insumo[descripcion_insumo],$C38,Tbl_Registro_Insumo[id_solicitud],Detalle_Mes!$C$9,Tbl_Registro_Insumo[Fecha_Corte],"&lt;="&amp;AH$12)-SUMIFS(Tbl_Registro_Insumo[cant_dev],Tbl_Registro_Insumo[proveedor],$C$8,Tbl_Registro_Insumo[descripcion_insumo],$C38,Tbl_Registro_Insumo[id_solicitud],$C$9,Tbl_Registro_Insumo[Fecha_Corte],"&lt;="&amp;AH$12))</f>
        <v/>
      </c>
      <c r="AI38" s="2" t="str">
        <f>IF(OR($C38="",AI$12=""),"",SUMIFS(Tbl_Registro_Insumo[cant_ent],Tbl_Registro_Insumo[proveedor],$C$8,Tbl_Registro_Insumo[descripcion_insumo],$C38,Tbl_Registro_Insumo[id_solicitud],Detalle_Mes!$C$9,Tbl_Registro_Insumo[Fecha_Corte],"&lt;="&amp;AI$12)-SUMIFS(Tbl_Registro_Insumo[cant_dev],Tbl_Registro_Insumo[proveedor],$C$8,Tbl_Registro_Insumo[descripcion_insumo],$C38,Tbl_Registro_Insumo[id_solicitud],$C$9,Tbl_Registro_Insumo[Fecha_Corte],"&lt;="&amp;AI$12))</f>
        <v/>
      </c>
      <c r="AJ38" s="2" t="str">
        <f>IF(OR($C38="",AJ$12=""),"",SUMIFS(Tbl_Registro_Insumo[cant_ent],Tbl_Registro_Insumo[proveedor],$C$8,Tbl_Registro_Insumo[descripcion_insumo],$C38,Tbl_Registro_Insumo[id_solicitud],Detalle_Mes!$C$9,Tbl_Registro_Insumo[Fecha_Corte],"&lt;="&amp;AJ$12)-SUMIFS(Tbl_Registro_Insumo[cant_dev],Tbl_Registro_Insumo[proveedor],$C$8,Tbl_Registro_Insumo[descripcion_insumo],$C38,Tbl_Registro_Insumo[id_solicitud],$C$9,Tbl_Registro_Insumo[Fecha_Corte],"&lt;="&amp;AJ$12))</f>
        <v/>
      </c>
      <c r="AK38" s="2" t="str">
        <f>IF(OR($C38="",AK$12=""),"",SUMIFS(Tbl_Registro_Insumo[cant_ent],Tbl_Registro_Insumo[proveedor],$C$8,Tbl_Registro_Insumo[descripcion_insumo],$C38,Tbl_Registro_Insumo[id_solicitud],Detalle_Mes!$C$9,Tbl_Registro_Insumo[Fecha_Corte],"&lt;="&amp;AK$12)-SUMIFS(Tbl_Registro_Insumo[cant_dev],Tbl_Registro_Insumo[proveedor],$C$8,Tbl_Registro_Insumo[descripcion_insumo],$C38,Tbl_Registro_Insumo[id_solicitud],$C$9,Tbl_Registro_Insumo[Fecha_Corte],"&lt;="&amp;AK$12))</f>
        <v/>
      </c>
      <c r="AL38" s="2" t="str">
        <f>IF(OR($C38="",AL$12=""),"",SUMIFS(Tbl_Registro_Insumo[cant_ent],Tbl_Registro_Insumo[proveedor],$C$8,Tbl_Registro_Insumo[descripcion_insumo],$C38,Tbl_Registro_Insumo[id_solicitud],Detalle_Mes!$C$9,Tbl_Registro_Insumo[Fecha_Corte],"&lt;="&amp;AL$12)-SUMIFS(Tbl_Registro_Insumo[cant_dev],Tbl_Registro_Insumo[proveedor],$C$8,Tbl_Registro_Insumo[descripcion_insumo],$C38,Tbl_Registro_Insumo[id_solicitud],$C$9,Tbl_Registro_Insumo[Fecha_Corte],"&lt;="&amp;AL$12))</f>
        <v/>
      </c>
      <c r="AM38" s="2" t="str">
        <f>IF(OR($C38="",AM$12=""),"",SUMIFS(Tbl_Registro_Insumo[cant_ent],Tbl_Registro_Insumo[proveedor],$C$8,Tbl_Registro_Insumo[descripcion_insumo],$C38,Tbl_Registro_Insumo[id_solicitud],Detalle_Mes!$C$9,Tbl_Registro_Insumo[Fecha_Corte],"&lt;="&amp;AM$12)-SUMIFS(Tbl_Registro_Insumo[cant_dev],Tbl_Registro_Insumo[proveedor],$C$8,Tbl_Registro_Insumo[descripcion_insumo],$C38,Tbl_Registro_Insumo[id_solicitud],$C$9,Tbl_Registro_Insumo[Fecha_Corte],"&lt;="&amp;AM$12))</f>
        <v/>
      </c>
      <c r="AN38" s="2" t="str">
        <f>IF(OR($C38="",AN$12=""),"",SUMIFS(Tbl_Registro_Insumo[cant_ent],Tbl_Registro_Insumo[proveedor],$C$8,Tbl_Registro_Insumo[descripcion_insumo],$C38,Tbl_Registro_Insumo[id_solicitud],Detalle_Mes!$C$9,Tbl_Registro_Insumo[Fecha_Corte],"&lt;="&amp;AN$12)-SUMIFS(Tbl_Registro_Insumo[cant_dev],Tbl_Registro_Insumo[proveedor],$C$8,Tbl_Registro_Insumo[descripcion_insumo],$C38,Tbl_Registro_Insumo[id_solicitud],$C$9,Tbl_Registro_Insumo[Fecha_Corte],"&lt;="&amp;AN$12))</f>
        <v/>
      </c>
      <c r="AO38" s="2" t="str">
        <f>IF(OR($C38="",AO$12=""),"",SUMIFS(Tbl_Registro_Insumo[cant_ent],Tbl_Registro_Insumo[proveedor],$C$8,Tbl_Registro_Insumo[descripcion_insumo],$C38,Tbl_Registro_Insumo[id_solicitud],Detalle_Mes!$C$9,Tbl_Registro_Insumo[Fecha_Corte],"&lt;="&amp;AO$12)-SUMIFS(Tbl_Registro_Insumo[cant_dev],Tbl_Registro_Insumo[proveedor],$C$8,Tbl_Registro_Insumo[descripcion_insumo],$C38,Tbl_Registro_Insumo[id_solicitud],$C$9,Tbl_Registro_Insumo[Fecha_Corte],"&lt;="&amp;AO$12))</f>
        <v/>
      </c>
      <c r="AP38" s="2" t="str">
        <f>IF(OR($C38="",AP$12=""),"",SUMIFS(Tbl_Registro_Insumo[cant_ent],Tbl_Registro_Insumo[proveedor],$C$8,Tbl_Registro_Insumo[descripcion_insumo],$C38,Tbl_Registro_Insumo[id_solicitud],Detalle_Mes!$C$9,Tbl_Registro_Insumo[Fecha_Corte],"&lt;="&amp;AP$12)-SUMIFS(Tbl_Registro_Insumo[cant_dev],Tbl_Registro_Insumo[proveedor],$C$8,Tbl_Registro_Insumo[descripcion_insumo],$C38,Tbl_Registro_Insumo[id_solicitud],$C$9,Tbl_Registro_Insumo[Fecha_Corte],"&lt;="&amp;AP$12))</f>
        <v/>
      </c>
      <c r="AQ38" s="2" t="str">
        <f>IF(OR($C38="",AQ$12=""),"",SUMIFS(Tbl_Registro_Insumo[cant_ent],Tbl_Registro_Insumo[proveedor],$C$8,Tbl_Registro_Insumo[descripcion_insumo],$C38,Tbl_Registro_Insumo[id_solicitud],Detalle_Mes!$C$9,Tbl_Registro_Insumo[Fecha_Corte],"&lt;="&amp;AQ$12)-SUMIFS(Tbl_Registro_Insumo[cant_dev],Tbl_Registro_Insumo[proveedor],$C$8,Tbl_Registro_Insumo[descripcion_insumo],$C38,Tbl_Registro_Insumo[id_solicitud],$C$9,Tbl_Registro_Insumo[Fecha_Corte],"&lt;="&amp;AQ$12))</f>
        <v/>
      </c>
      <c r="AR38" s="2" t="str">
        <f>IF(OR($C38="",AR$12=""),"",SUMIFS(Tbl_Registro_Insumo[cant_ent],Tbl_Registro_Insumo[proveedor],$C$8,Tbl_Registro_Insumo[descripcion_insumo],$C38,Tbl_Registro_Insumo[id_solicitud],Detalle_Mes!$C$9,Tbl_Registro_Insumo[Fecha_Corte],"&lt;="&amp;AR$12)-SUMIFS(Tbl_Registro_Insumo[cant_dev],Tbl_Registro_Insumo[proveedor],$C$8,Tbl_Registro_Insumo[descripcion_insumo],$C38,Tbl_Registro_Insumo[id_solicitud],$C$9,Tbl_Registro_Insumo[Fecha_Corte],"&lt;="&amp;AR$12))</f>
        <v/>
      </c>
      <c r="AS38" s="2" t="str">
        <f>IF(OR($C38="",AS$12=""),"",SUMIFS(Tbl_Registro_Insumo[cant_ent],Tbl_Registro_Insumo[proveedor],$C$8,Tbl_Registro_Insumo[descripcion_insumo],$C38,Tbl_Registro_Insumo[id_solicitud],Detalle_Mes!$C$9,Tbl_Registro_Insumo[Fecha_Corte],"&lt;="&amp;AS$12)-SUMIFS(Tbl_Registro_Insumo[cant_dev],Tbl_Registro_Insumo[proveedor],$C$8,Tbl_Registro_Insumo[descripcion_insumo],$C38,Tbl_Registro_Insumo[id_solicitud],$C$9,Tbl_Registro_Insumo[Fecha_Corte],"&lt;="&amp;AS$12))</f>
        <v/>
      </c>
      <c r="AT38" s="2" t="str">
        <f>IF(OR($C38="",AT$12=""),"",SUMIFS(Tbl_Registro_Insumo[cant_ent],Tbl_Registro_Insumo[proveedor],$C$8,Tbl_Registro_Insumo[descripcion_insumo],$C38,Tbl_Registro_Insumo[id_solicitud],Detalle_Mes!$C$9,Tbl_Registro_Insumo[Fecha_Corte],"&lt;="&amp;AT$12)-SUMIFS(Tbl_Registro_Insumo[cant_dev],Tbl_Registro_Insumo[proveedor],$C$8,Tbl_Registro_Insumo[descripcion_insumo],$C38,Tbl_Registro_Insumo[id_solicitud],$C$9,Tbl_Registro_Insumo[Fecha_Corte],"&lt;="&amp;AT$12))</f>
        <v/>
      </c>
      <c r="AU38" s="2" t="str">
        <f>IF(OR($C38="",AU$12=""),"",SUMIFS(Tbl_Registro_Insumo[cant_ent],Tbl_Registro_Insumo[proveedor],$C$8,Tbl_Registro_Insumo[descripcion_insumo],$C38,Tbl_Registro_Insumo[id_solicitud],Detalle_Mes!$C$9,Tbl_Registro_Insumo[Fecha_Corte],"&lt;="&amp;AU$12)-SUMIFS(Tbl_Registro_Insumo[cant_dev],Tbl_Registro_Insumo[proveedor],$C$8,Tbl_Registro_Insumo[descripcion_insumo],$C38,Tbl_Registro_Insumo[id_solicitud],$C$9,Tbl_Registro_Insumo[Fecha_Corte],"&lt;="&amp;AU$12))</f>
        <v/>
      </c>
      <c r="AV38" s="2" t="str">
        <f>IF(OR($C38="",AV$12=""),"",SUMIFS(Tbl_Registro_Insumo[cant_ent],Tbl_Registro_Insumo[proveedor],$C$8,Tbl_Registro_Insumo[descripcion_insumo],$C38,Tbl_Registro_Insumo[id_solicitud],Detalle_Mes!$C$9,Tbl_Registro_Insumo[Fecha_Corte],"&lt;="&amp;AV$12)-SUMIFS(Tbl_Registro_Insumo[cant_dev],Tbl_Registro_Insumo[proveedor],$C$8,Tbl_Registro_Insumo[descripcion_insumo],$C38,Tbl_Registro_Insumo[id_solicitud],$C$9,Tbl_Registro_Insumo[Fecha_Corte],"&lt;="&amp;AV$12))</f>
        <v/>
      </c>
      <c r="AW38" s="2" t="str">
        <f>IF(OR($C38="",AW$12=""),"",SUMIFS(Tbl_Registro_Insumo[cant_ent],Tbl_Registro_Insumo[proveedor],$C$8,Tbl_Registro_Insumo[descripcion_insumo],$C38,Tbl_Registro_Insumo[id_solicitud],Detalle_Mes!$C$9,Tbl_Registro_Insumo[Fecha_Corte],"&lt;="&amp;AW$12)-SUMIFS(Tbl_Registro_Insumo[cant_dev],Tbl_Registro_Insumo[proveedor],$C$8,Tbl_Registro_Insumo[descripcion_insumo],$C38,Tbl_Registro_Insumo[id_solicitud],$C$9,Tbl_Registro_Insumo[Fecha_Corte],"&lt;="&amp;AW$12))</f>
        <v/>
      </c>
      <c r="AX38" s="2" t="str">
        <f>IF(OR($C38="",AX$12=""),"",SUMIFS(Tbl_Registro_Insumo[cant_ent],Tbl_Registro_Insumo[proveedor],$C$8,Tbl_Registro_Insumo[descripcion_insumo],$C38,Tbl_Registro_Insumo[id_solicitud],Detalle_Mes!$C$9,Tbl_Registro_Insumo[Fecha_Corte],"&lt;="&amp;AX$12)-SUMIFS(Tbl_Registro_Insumo[cant_dev],Tbl_Registro_Insumo[proveedor],$C$8,Tbl_Registro_Insumo[descripcion_insumo],$C38,Tbl_Registro_Insumo[id_solicitud],$C$9,Tbl_Registro_Insumo[Fecha_Corte],"&lt;="&amp;AX$12))</f>
        <v/>
      </c>
      <c r="AY38" s="2" t="str">
        <f>IF(OR($C38="",AY$12=""),"",SUMIFS(Tbl_Registro_Insumo[cant_ent],Tbl_Registro_Insumo[proveedor],$C$8,Tbl_Registro_Insumo[descripcion_insumo],$C38,Tbl_Registro_Insumo[id_solicitud],Detalle_Mes!$C$9,Tbl_Registro_Insumo[Fecha_Corte],"&lt;="&amp;AY$12)-SUMIFS(Tbl_Registro_Insumo[cant_dev],Tbl_Registro_Insumo[proveedor],$C$8,Tbl_Registro_Insumo[descripcion_insumo],$C38,Tbl_Registro_Insumo[id_solicitud],$C$9,Tbl_Registro_Insumo[Fecha_Corte],"&lt;="&amp;AY$12))</f>
        <v/>
      </c>
      <c r="AZ38" s="2" t="str">
        <f>IF(OR($C38="",AZ$12=""),"",SUMIFS(Tbl_Registro_Insumo[cant_ent],Tbl_Registro_Insumo[proveedor],$C$8,Tbl_Registro_Insumo[descripcion_insumo],$C38,Tbl_Registro_Insumo[id_solicitud],Detalle_Mes!$C$9,Tbl_Registro_Insumo[Fecha_Corte],"&lt;="&amp;AZ$12)-SUMIFS(Tbl_Registro_Insumo[cant_dev],Tbl_Registro_Insumo[proveedor],$C$8,Tbl_Registro_Insumo[descripcion_insumo],$C38,Tbl_Registro_Insumo[id_solicitud],$C$9,Tbl_Registro_Insumo[Fecha_Corte],"&lt;="&amp;AZ$12))</f>
        <v/>
      </c>
      <c r="BA38" s="2" t="str">
        <f>IF(OR($C38="",BA$12=""),"",SUMIFS(Tbl_Registro_Insumo[cant_ent],Tbl_Registro_Insumo[proveedor],$C$8,Tbl_Registro_Insumo[descripcion_insumo],$C38,Tbl_Registro_Insumo[id_solicitud],Detalle_Mes!$C$9,Tbl_Registro_Insumo[Fecha_Corte],"&lt;="&amp;BA$12)-SUMIFS(Tbl_Registro_Insumo[cant_dev],Tbl_Registro_Insumo[proveedor],$C$8,Tbl_Registro_Insumo[descripcion_insumo],$C38,Tbl_Registro_Insumo[id_solicitud],$C$9,Tbl_Registro_Insumo[Fecha_Corte],"&lt;="&amp;BA$12))</f>
        <v/>
      </c>
      <c r="BB38" s="2" t="str">
        <f>IF(OR($C38="",BB$12=""),"",SUMIFS(Tbl_Registro_Insumo[cant_ent],Tbl_Registro_Insumo[proveedor],$C$8,Tbl_Registro_Insumo[descripcion_insumo],$C38,Tbl_Registro_Insumo[id_solicitud],Detalle_Mes!$C$9,Tbl_Registro_Insumo[Fecha_Corte],"&lt;="&amp;BB$12)-SUMIFS(Tbl_Registro_Insumo[cant_dev],Tbl_Registro_Insumo[proveedor],$C$8,Tbl_Registro_Insumo[descripcion_insumo],$C38,Tbl_Registro_Insumo[id_solicitud],$C$9,Tbl_Registro_Insumo[Fecha_Corte],"&lt;="&amp;BB$12))</f>
        <v/>
      </c>
      <c r="BC38" s="2" t="str">
        <f>IF(OR($C38="",BC$12=""),"",SUMIFS(Tbl_Registro_Insumo[cant_ent],Tbl_Registro_Insumo[proveedor],$C$8,Tbl_Registro_Insumo[descripcion_insumo],$C38,Tbl_Registro_Insumo[id_solicitud],Detalle_Mes!$C$9,Tbl_Registro_Insumo[Fecha_Corte],"&lt;="&amp;BC$12)-SUMIFS(Tbl_Registro_Insumo[cant_dev],Tbl_Registro_Insumo[proveedor],$C$8,Tbl_Registro_Insumo[descripcion_insumo],$C38,Tbl_Registro_Insumo[id_solicitud],$C$9,Tbl_Registro_Insumo[Fecha_Corte],"&lt;="&amp;BC$12))</f>
        <v/>
      </c>
      <c r="BD38" s="2" t="str">
        <f>IF(OR($C38="",BD$12=""),"",SUMIFS(Tbl_Registro_Insumo[cant_ent],Tbl_Registro_Insumo[proveedor],$C$8,Tbl_Registro_Insumo[descripcion_insumo],$C38,Tbl_Registro_Insumo[id_solicitud],Detalle_Mes!$C$9,Tbl_Registro_Insumo[Fecha_Corte],"&lt;="&amp;BD$12)-SUMIFS(Tbl_Registro_Insumo[cant_dev],Tbl_Registro_Insumo[proveedor],$C$8,Tbl_Registro_Insumo[descripcion_insumo],$C38,Tbl_Registro_Insumo[id_solicitud],$C$9,Tbl_Registro_Insumo[Fecha_Corte],"&lt;="&amp;BD$12))</f>
        <v/>
      </c>
      <c r="BE38" s="2" t="str">
        <f>IF(OR($C38="",BE$12=""),"",SUMIFS(Tbl_Registro_Insumo[cant_ent],Tbl_Registro_Insumo[proveedor],$C$8,Tbl_Registro_Insumo[descripcion_insumo],$C38,Tbl_Registro_Insumo[id_solicitud],Detalle_Mes!$C$9,Tbl_Registro_Insumo[Fecha_Corte],"&lt;="&amp;BE$12)-SUMIFS(Tbl_Registro_Insumo[cant_dev],Tbl_Registro_Insumo[proveedor],$C$8,Tbl_Registro_Insumo[descripcion_insumo],$C38,Tbl_Registro_Insumo[id_solicitud],$C$9,Tbl_Registro_Insumo[Fecha_Corte],"&lt;="&amp;BE$12))</f>
        <v/>
      </c>
      <c r="BF38" s="2" t="str">
        <f>IF(OR($C38="",BF$12=""),"",SUMIFS(Tbl_Registro_Insumo[cant_ent],Tbl_Registro_Insumo[proveedor],$C$8,Tbl_Registro_Insumo[descripcion_insumo],$C38,Tbl_Registro_Insumo[id_solicitud],Detalle_Mes!$C$9,Tbl_Registro_Insumo[Fecha_Corte],"&lt;="&amp;BF$12)-SUMIFS(Tbl_Registro_Insumo[cant_dev],Tbl_Registro_Insumo[proveedor],$C$8,Tbl_Registro_Insumo[descripcion_insumo],$C38,Tbl_Registro_Insumo[id_solicitud],$C$9,Tbl_Registro_Insumo[Fecha_Corte],"&lt;="&amp;BF$12))</f>
        <v/>
      </c>
      <c r="BG38" s="2" t="str">
        <f>IF(OR($C38="",BG$12=""),"",SUMIFS(Tbl_Registro_Insumo[cant_ent],Tbl_Registro_Insumo[proveedor],$C$8,Tbl_Registro_Insumo[descripcion_insumo],$C38,Tbl_Registro_Insumo[id_solicitud],Detalle_Mes!$C$9,Tbl_Registro_Insumo[Fecha_Corte],"&lt;="&amp;BG$12)-SUMIFS(Tbl_Registro_Insumo[cant_dev],Tbl_Registro_Insumo[proveedor],$C$8,Tbl_Registro_Insumo[descripcion_insumo],$C38,Tbl_Registro_Insumo[id_solicitud],$C$9,Tbl_Registro_Insumo[Fecha_Corte],"&lt;="&amp;BG$12))</f>
        <v/>
      </c>
      <c r="BH38" s="2" t="str">
        <f>IF(OR($C38="",BH$12=""),"",SUMIFS(Tbl_Registro_Insumo[cant_ent],Tbl_Registro_Insumo[proveedor],$C$8,Tbl_Registro_Insumo[descripcion_insumo],$C38,Tbl_Registro_Insumo[id_solicitud],Detalle_Mes!$C$9,Tbl_Registro_Insumo[Fecha_Corte],"&lt;="&amp;BH$12)-SUMIFS(Tbl_Registro_Insumo[cant_dev],Tbl_Registro_Insumo[proveedor],$C$8,Tbl_Registro_Insumo[descripcion_insumo],$C38,Tbl_Registro_Insumo[id_solicitud],$C$9,Tbl_Registro_Insumo[Fecha_Corte],"&lt;="&amp;BH$12))</f>
        <v/>
      </c>
      <c r="BI38" s="2" t="str">
        <f>IF(OR($C38="",BI$12=""),"",SUMIFS(Tbl_Registro_Insumo[cant_ent],Tbl_Registro_Insumo[proveedor],$C$8,Tbl_Registro_Insumo[descripcion_insumo],$C38,Tbl_Registro_Insumo[id_solicitud],Detalle_Mes!$C$9,Tbl_Registro_Insumo[Fecha_Corte],"&lt;="&amp;BI$12)-SUMIFS(Tbl_Registro_Insumo[cant_dev],Tbl_Registro_Insumo[proveedor],$C$8,Tbl_Registro_Insumo[descripcion_insumo],$C38,Tbl_Registro_Insumo[id_solicitud],$C$9,Tbl_Registro_Insumo[Fecha_Corte],"&lt;="&amp;BI$12))</f>
        <v/>
      </c>
      <c r="BJ38" s="2" t="str">
        <f>IF(OR($C38="",BJ$12=""),"",SUMIFS(Tbl_Registro_Insumo[cant_ent],Tbl_Registro_Insumo[proveedor],$C$8,Tbl_Registro_Insumo[descripcion_insumo],$C38,Tbl_Registro_Insumo[id_solicitud],Detalle_Mes!$C$9,Tbl_Registro_Insumo[Fecha_Corte],"&lt;="&amp;BJ$12)-SUMIFS(Tbl_Registro_Insumo[cant_dev],Tbl_Registro_Insumo[proveedor],$C$8,Tbl_Registro_Insumo[descripcion_insumo],$C38,Tbl_Registro_Insumo[id_solicitud],$C$9,Tbl_Registro_Insumo[Fecha_Corte],"&lt;="&amp;BJ$12))</f>
        <v/>
      </c>
      <c r="BK38" s="2" t="str">
        <f>IF(OR($C38="",BK$12=""),"",SUMIFS(Tbl_Registro_Insumo[cant_ent],Tbl_Registro_Insumo[proveedor],$C$8,Tbl_Registro_Insumo[descripcion_insumo],$C38,Tbl_Registro_Insumo[id_solicitud],Detalle_Mes!$C$9,Tbl_Registro_Insumo[Fecha_Corte],"&lt;="&amp;BK$12)-SUMIFS(Tbl_Registro_Insumo[cant_dev],Tbl_Registro_Insumo[proveedor],$C$8,Tbl_Registro_Insumo[descripcion_insumo],$C38,Tbl_Registro_Insumo[id_solicitud],$C$9,Tbl_Registro_Insumo[Fecha_Corte],"&lt;="&amp;BK$12))</f>
        <v/>
      </c>
      <c r="BL38" s="2" t="str">
        <f>IF(OR($C38="",BL$12=""),"",SUMIFS(Tbl_Registro_Insumo[cant_ent],Tbl_Registro_Insumo[proveedor],$C$8,Tbl_Registro_Insumo[descripcion_insumo],$C38,Tbl_Registro_Insumo[id_solicitud],Detalle_Mes!$C$9,Tbl_Registro_Insumo[Fecha_Corte],"&lt;="&amp;BL$12)-SUMIFS(Tbl_Registro_Insumo[cant_dev],Tbl_Registro_Insumo[proveedor],$C$8,Tbl_Registro_Insumo[descripcion_insumo],$C38,Tbl_Registro_Insumo[id_solicitud],$C$9,Tbl_Registro_Insumo[Fecha_Corte],"&lt;="&amp;BL$12))</f>
        <v/>
      </c>
      <c r="BM38" s="2" t="str">
        <f>IF(OR($C38="",BM$12=""),"",SUMIFS(Tbl_Registro_Insumo[cant_ent],Tbl_Registro_Insumo[proveedor],$C$8,Tbl_Registro_Insumo[descripcion_insumo],$C38,Tbl_Registro_Insumo[id_solicitud],Detalle_Mes!$C$9,Tbl_Registro_Insumo[Fecha_Corte],"&lt;="&amp;BM$12)-SUMIFS(Tbl_Registro_Insumo[cant_dev],Tbl_Registro_Insumo[proveedor],$C$8,Tbl_Registro_Insumo[descripcion_insumo],$C38,Tbl_Registro_Insumo[id_solicitud],$C$9,Tbl_Registro_Insumo[Fecha_Corte],"&lt;="&amp;BM$12))</f>
        <v/>
      </c>
      <c r="BN38" s="2" t="str">
        <f>IF(OR($C38="",BN$12=""),"",SUMIFS(Tbl_Registro_Insumo[cant_ent],Tbl_Registro_Insumo[proveedor],$C$8,Tbl_Registro_Insumo[descripcion_insumo],$C38,Tbl_Registro_Insumo[id_solicitud],Detalle_Mes!$C$9,Tbl_Registro_Insumo[Fecha_Corte],"&lt;="&amp;BN$12)-SUMIFS(Tbl_Registro_Insumo[cant_dev],Tbl_Registro_Insumo[proveedor],$C$8,Tbl_Registro_Insumo[descripcion_insumo],$C38,Tbl_Registro_Insumo[id_solicitud],$C$9,Tbl_Registro_Insumo[Fecha_Corte],"&lt;="&amp;BN$12))</f>
        <v/>
      </c>
      <c r="BO38" s="2" t="str">
        <f>IF(OR($C38="",BO$12=""),"",SUMIFS(Tbl_Registro_Insumo[cant_ent],Tbl_Registro_Insumo[proveedor],$C$8,Tbl_Registro_Insumo[descripcion_insumo],$C38,Tbl_Registro_Insumo[id_solicitud],Detalle_Mes!$C$9,Tbl_Registro_Insumo[Fecha_Corte],"&lt;="&amp;BO$12)-SUMIFS(Tbl_Registro_Insumo[cant_dev],Tbl_Registro_Insumo[proveedor],$C$8,Tbl_Registro_Insumo[descripcion_insumo],$C38,Tbl_Registro_Insumo[id_solicitud],$C$9,Tbl_Registro_Insumo[Fecha_Corte],"&lt;="&amp;BO$12))</f>
        <v/>
      </c>
      <c r="BP38" s="2" t="str">
        <f>IF(OR($C38="",BP$12=""),"",SUMIFS(Tbl_Registro_Insumo[cant_ent],Tbl_Registro_Insumo[proveedor],$C$8,Tbl_Registro_Insumo[descripcion_insumo],$C38,Tbl_Registro_Insumo[id_solicitud],Detalle_Mes!$C$9,Tbl_Registro_Insumo[Fecha_Corte],"&lt;="&amp;BP$12)-SUMIFS(Tbl_Registro_Insumo[cant_dev],Tbl_Registro_Insumo[proveedor],$C$8,Tbl_Registro_Insumo[descripcion_insumo],$C38,Tbl_Registro_Insumo[id_solicitud],$C$9,Tbl_Registro_Insumo[Fecha_Corte],"&lt;="&amp;BP$12))</f>
        <v/>
      </c>
      <c r="BQ38" s="2" t="str">
        <f>IF(OR($C38="",BQ$12=""),"",SUMIFS(Tbl_Registro_Insumo[cant_ent],Tbl_Registro_Insumo[proveedor],$C$8,Tbl_Registro_Insumo[descripcion_insumo],$C38,Tbl_Registro_Insumo[id_solicitud],Detalle_Mes!$C$9,Tbl_Registro_Insumo[Fecha_Corte],"&lt;="&amp;BQ$12)-SUMIFS(Tbl_Registro_Insumo[cant_dev],Tbl_Registro_Insumo[proveedor],$C$8,Tbl_Registro_Insumo[descripcion_insumo],$C38,Tbl_Registro_Insumo[id_solicitud],$C$9,Tbl_Registro_Insumo[Fecha_Corte],"&lt;="&amp;BQ$12))</f>
        <v/>
      </c>
      <c r="BR38" s="2" t="str">
        <f>IF(OR($C38="",BR$12=""),"",SUMIFS(Tbl_Registro_Insumo[cant_ent],Tbl_Registro_Insumo[proveedor],$C$8,Tbl_Registro_Insumo[descripcion_insumo],$C38,Tbl_Registro_Insumo[id_solicitud],Detalle_Mes!$C$9,Tbl_Registro_Insumo[Fecha_Corte],"&lt;="&amp;BR$12)-SUMIFS(Tbl_Registro_Insumo[cant_dev],Tbl_Registro_Insumo[proveedor],$C$8,Tbl_Registro_Insumo[descripcion_insumo],$C38,Tbl_Registro_Insumo[id_solicitud],$C$9,Tbl_Registro_Insumo[Fecha_Corte],"&lt;="&amp;BR$12))</f>
        <v/>
      </c>
      <c r="BS38" s="2" t="str">
        <f>IF(OR($C38="",BS$12=""),"",SUMIFS(Tbl_Registro_Insumo[cant_ent],Tbl_Registro_Insumo[proveedor],$C$8,Tbl_Registro_Insumo[descripcion_insumo],$C38,Tbl_Registro_Insumo[id_solicitud],Detalle_Mes!$C$9,Tbl_Registro_Insumo[Fecha_Corte],"&lt;="&amp;BS$12)-SUMIFS(Tbl_Registro_Insumo[cant_dev],Tbl_Registro_Insumo[proveedor],$C$8,Tbl_Registro_Insumo[descripcion_insumo],$C38,Tbl_Registro_Insumo[id_solicitud],$C$9,Tbl_Registro_Insumo[Fecha_Corte],"&lt;="&amp;BS$12))</f>
        <v/>
      </c>
    </row>
    <row r="39" spans="2:71" s="7" customFormat="1" ht="19.2" customHeight="1" x14ac:dyDescent="0.3">
      <c r="B39" s="2"/>
      <c r="D39" s="20" t="str">
        <f>IF(C39="","",SUMIFS(Tbl_Registro_Insumo[cant_ent],Tbl_Registro_Insumo[proveedor],Detalle_Mes!$C$8,Tbl_Registro_Insumo[id_solicitud],Detalle_Mes!$C$9,Tbl_Registro_Insumo[descripcion_insumo],Detalle_Mes!C39,Tbl_Registro_Insumo[Fecha_Corte],"&lt;"&amp;Detalle_Mes!$F$8))</f>
        <v/>
      </c>
      <c r="E39" s="20" t="str">
        <f>IF(C39="","",SUMIFS(Tbl_Registro_Insumo[cant_dev],Tbl_Registro_Insumo[proveedor],Detalle_Mes!$C$8,Tbl_Registro_Insumo[id_solicitud],Detalle_Mes!$C$9,Tbl_Registro_Insumo[descripcion_insumo],Detalle_Mes!C39,Tbl_Registro_Insumo[Fecha_Corte],"&lt;"&amp;Detalle_Mes!$F$8))</f>
        <v/>
      </c>
      <c r="F39" s="20" t="str">
        <f t="shared" si="39"/>
        <v/>
      </c>
      <c r="H39" s="41" t="str">
        <f t="shared" si="38"/>
        <v/>
      </c>
      <c r="I39" s="2" t="str">
        <f>IF(OR($C39="",I$12=""),"",SUMIFS(Tbl_Registro_Insumo[cant_ent],Tbl_Registro_Insumo[proveedor],$C$8,Tbl_Registro_Insumo[descripcion_insumo],$C39,Tbl_Registro_Insumo[id_solicitud],Detalle_Mes!$C$9,Tbl_Registro_Insumo[Fecha_Corte],"&lt;"&amp;I$12)-SUMIFS(Tbl_Registro_Insumo[cant_dev],Tbl_Registro_Insumo[proveedor],$C$8,Tbl_Registro_Insumo[descripcion_insumo],$C39,Tbl_Registro_Insumo[id_solicitud],$C$9,Tbl_Registro_Insumo[Fecha_Corte],"&lt;="&amp;I$12))</f>
        <v/>
      </c>
      <c r="J39" s="2" t="str">
        <f>IF(OR($C39="",J$12=""),"",SUMIFS(Tbl_Registro_Insumo[cant_ent],Tbl_Registro_Insumo[proveedor],$C$8,Tbl_Registro_Insumo[descripcion_insumo],$C39,Tbl_Registro_Insumo[id_solicitud],Detalle_Mes!$C$9,Tbl_Registro_Insumo[Fecha_Corte],"&lt;="&amp;J$12)-SUMIFS(Tbl_Registro_Insumo[cant_dev],Tbl_Registro_Insumo[proveedor],$C$8,Tbl_Registro_Insumo[descripcion_insumo],$C39,Tbl_Registro_Insumo[id_solicitud],$C$9,Tbl_Registro_Insumo[Fecha_Corte],"&lt;="&amp;J$12))</f>
        <v/>
      </c>
      <c r="K39" s="2" t="str">
        <f>IF(OR($C39="",K$12=""),"",SUMIFS(Tbl_Registro_Insumo[cant_ent],Tbl_Registro_Insumo[proveedor],$C$8,Tbl_Registro_Insumo[descripcion_insumo],$C39,Tbl_Registro_Insumo[id_solicitud],Detalle_Mes!$C$9,Tbl_Registro_Insumo[Fecha_Corte],"&lt;="&amp;K$12)-SUMIFS(Tbl_Registro_Insumo[cant_dev],Tbl_Registro_Insumo[proveedor],$C$8,Tbl_Registro_Insumo[descripcion_insumo],$C39,Tbl_Registro_Insumo[id_solicitud],$C$9,Tbl_Registro_Insumo[Fecha_Corte],"&lt;="&amp;K$12))</f>
        <v/>
      </c>
      <c r="L39" s="2" t="str">
        <f>IF(OR($C39="",L$12=""),"",SUMIFS(Tbl_Registro_Insumo[cant_ent],Tbl_Registro_Insumo[proveedor],$C$8,Tbl_Registro_Insumo[descripcion_insumo],$C39,Tbl_Registro_Insumo[id_solicitud],Detalle_Mes!$C$9,Tbl_Registro_Insumo[Fecha_Corte],"&lt;="&amp;L$12)-SUMIFS(Tbl_Registro_Insumo[cant_dev],Tbl_Registro_Insumo[proveedor],$C$8,Tbl_Registro_Insumo[descripcion_insumo],$C39,Tbl_Registro_Insumo[id_solicitud],$C$9,Tbl_Registro_Insumo[Fecha_Corte],"&lt;="&amp;L$12))</f>
        <v/>
      </c>
      <c r="M39" s="2" t="str">
        <f>IF(OR($C39="",M$12=""),"",SUMIFS(Tbl_Registro_Insumo[cant_ent],Tbl_Registro_Insumo[proveedor],$C$8,Tbl_Registro_Insumo[descripcion_insumo],$C39,Tbl_Registro_Insumo[id_solicitud],Detalle_Mes!$C$9,Tbl_Registro_Insumo[Fecha_Corte],"&lt;="&amp;M$12)-SUMIFS(Tbl_Registro_Insumo[cant_dev],Tbl_Registro_Insumo[proveedor],$C$8,Tbl_Registro_Insumo[descripcion_insumo],$C39,Tbl_Registro_Insumo[id_solicitud],$C$9,Tbl_Registro_Insumo[Fecha_Corte],"&lt;="&amp;M$12))</f>
        <v/>
      </c>
      <c r="N39" s="2" t="str">
        <f>IF(OR($C39="",N$12=""),"",SUMIFS(Tbl_Registro_Insumo[cant_ent],Tbl_Registro_Insumo[proveedor],$C$8,Tbl_Registro_Insumo[descripcion_insumo],$C39,Tbl_Registro_Insumo[id_solicitud],Detalle_Mes!$C$9,Tbl_Registro_Insumo[Fecha_Corte],"&lt;="&amp;N$12)-SUMIFS(Tbl_Registro_Insumo[cant_dev],Tbl_Registro_Insumo[proveedor],$C$8,Tbl_Registro_Insumo[descripcion_insumo],$C39,Tbl_Registro_Insumo[id_solicitud],$C$9,Tbl_Registro_Insumo[Fecha_Corte],"&lt;="&amp;N$12))</f>
        <v/>
      </c>
      <c r="O39" s="2" t="str">
        <f>IF(OR($C39="",O$12=""),"",SUMIFS(Tbl_Registro_Insumo[cant_ent],Tbl_Registro_Insumo[proveedor],$C$8,Tbl_Registro_Insumo[descripcion_insumo],$C39,Tbl_Registro_Insumo[id_solicitud],Detalle_Mes!$C$9,Tbl_Registro_Insumo[Fecha_Corte],"&lt;="&amp;O$12)-SUMIFS(Tbl_Registro_Insumo[cant_dev],Tbl_Registro_Insumo[proveedor],$C$8,Tbl_Registro_Insumo[descripcion_insumo],$C39,Tbl_Registro_Insumo[id_solicitud],$C$9,Tbl_Registro_Insumo[Fecha_Corte],"&lt;="&amp;O$12))</f>
        <v/>
      </c>
      <c r="P39" s="2" t="str">
        <f>IF(OR($C39="",P$12=""),"",SUMIFS(Tbl_Registro_Insumo[cant_ent],Tbl_Registro_Insumo[proveedor],$C$8,Tbl_Registro_Insumo[descripcion_insumo],$C39,Tbl_Registro_Insumo[id_solicitud],Detalle_Mes!$C$9,Tbl_Registro_Insumo[Fecha_Corte],"&lt;="&amp;P$12)-SUMIFS(Tbl_Registro_Insumo[cant_dev],Tbl_Registro_Insumo[proveedor],$C$8,Tbl_Registro_Insumo[descripcion_insumo],$C39,Tbl_Registro_Insumo[id_solicitud],$C$9,Tbl_Registro_Insumo[Fecha_Corte],"&lt;="&amp;P$12))</f>
        <v/>
      </c>
      <c r="Q39" s="2" t="str">
        <f>IF(OR($C39="",Q$12=""),"",SUMIFS(Tbl_Registro_Insumo[cant_ent],Tbl_Registro_Insumo[proveedor],$C$8,Tbl_Registro_Insumo[descripcion_insumo],$C39,Tbl_Registro_Insumo[id_solicitud],Detalle_Mes!$C$9,Tbl_Registro_Insumo[Fecha_Corte],"&lt;="&amp;Q$12)-SUMIFS(Tbl_Registro_Insumo[cant_dev],Tbl_Registro_Insumo[proveedor],$C$8,Tbl_Registro_Insumo[descripcion_insumo],$C39,Tbl_Registro_Insumo[id_solicitud],$C$9,Tbl_Registro_Insumo[Fecha_Corte],"&lt;="&amp;Q$12))</f>
        <v/>
      </c>
      <c r="R39" s="2" t="str">
        <f>IF(OR($C39="",R$12=""),"",SUMIFS(Tbl_Registro_Insumo[cant_ent],Tbl_Registro_Insumo[proveedor],$C$8,Tbl_Registro_Insumo[descripcion_insumo],$C39,Tbl_Registro_Insumo[id_solicitud],Detalle_Mes!$C$9,Tbl_Registro_Insumo[Fecha_Corte],"&lt;="&amp;R$12)-SUMIFS(Tbl_Registro_Insumo[cant_dev],Tbl_Registro_Insumo[proveedor],$C$8,Tbl_Registro_Insumo[descripcion_insumo],$C39,Tbl_Registro_Insumo[id_solicitud],$C$9,Tbl_Registro_Insumo[Fecha_Corte],"&lt;="&amp;R$12))</f>
        <v/>
      </c>
      <c r="S39" s="2" t="str">
        <f>IF(OR($C39="",S$12=""),"",SUMIFS(Tbl_Registro_Insumo[cant_ent],Tbl_Registro_Insumo[proveedor],$C$8,Tbl_Registro_Insumo[descripcion_insumo],$C39,Tbl_Registro_Insumo[id_solicitud],Detalle_Mes!$C$9,Tbl_Registro_Insumo[Fecha_Corte],"&lt;="&amp;S$12)-SUMIFS(Tbl_Registro_Insumo[cant_dev],Tbl_Registro_Insumo[proveedor],$C$8,Tbl_Registro_Insumo[descripcion_insumo],$C39,Tbl_Registro_Insumo[id_solicitud],$C$9,Tbl_Registro_Insumo[Fecha_Corte],"&lt;="&amp;S$12))</f>
        <v/>
      </c>
      <c r="T39" s="2" t="str">
        <f>IF(OR($C39="",T$12=""),"",SUMIFS(Tbl_Registro_Insumo[cant_ent],Tbl_Registro_Insumo[proveedor],$C$8,Tbl_Registro_Insumo[descripcion_insumo],$C39,Tbl_Registro_Insumo[id_solicitud],Detalle_Mes!$C$9,Tbl_Registro_Insumo[Fecha_Corte],"&lt;="&amp;T$12)-SUMIFS(Tbl_Registro_Insumo[cant_dev],Tbl_Registro_Insumo[proveedor],$C$8,Tbl_Registro_Insumo[descripcion_insumo],$C39,Tbl_Registro_Insumo[id_solicitud],$C$9,Tbl_Registro_Insumo[Fecha_Corte],"&lt;="&amp;T$12))</f>
        <v/>
      </c>
      <c r="U39" s="2" t="str">
        <f>IF(OR($C39="",U$12=""),"",SUMIFS(Tbl_Registro_Insumo[cant_ent],Tbl_Registro_Insumo[proveedor],$C$8,Tbl_Registro_Insumo[descripcion_insumo],$C39,Tbl_Registro_Insumo[id_solicitud],Detalle_Mes!$C$9,Tbl_Registro_Insumo[Fecha_Corte],"&lt;="&amp;U$12)-SUMIFS(Tbl_Registro_Insumo[cant_dev],Tbl_Registro_Insumo[proveedor],$C$8,Tbl_Registro_Insumo[descripcion_insumo],$C39,Tbl_Registro_Insumo[id_solicitud],$C$9,Tbl_Registro_Insumo[Fecha_Corte],"&lt;="&amp;U$12))</f>
        <v/>
      </c>
      <c r="V39" s="2" t="str">
        <f>IF(OR($C39="",V$12=""),"",SUMIFS(Tbl_Registro_Insumo[cant_ent],Tbl_Registro_Insumo[proveedor],$C$8,Tbl_Registro_Insumo[descripcion_insumo],$C39,Tbl_Registro_Insumo[id_solicitud],Detalle_Mes!$C$9,Tbl_Registro_Insumo[Fecha_Corte],"&lt;="&amp;V$12)-SUMIFS(Tbl_Registro_Insumo[cant_dev],Tbl_Registro_Insumo[proveedor],$C$8,Tbl_Registro_Insumo[descripcion_insumo],$C39,Tbl_Registro_Insumo[id_solicitud],$C$9,Tbl_Registro_Insumo[Fecha_Corte],"&lt;="&amp;V$12))</f>
        <v/>
      </c>
      <c r="W39" s="2" t="str">
        <f>IF(OR($C39="",W$12=""),"",SUMIFS(Tbl_Registro_Insumo[cant_ent],Tbl_Registro_Insumo[proveedor],$C$8,Tbl_Registro_Insumo[descripcion_insumo],$C39,Tbl_Registro_Insumo[id_solicitud],Detalle_Mes!$C$9,Tbl_Registro_Insumo[Fecha_Corte],"&lt;="&amp;W$12)-SUMIFS(Tbl_Registro_Insumo[cant_dev],Tbl_Registro_Insumo[proveedor],$C$8,Tbl_Registro_Insumo[descripcion_insumo],$C39,Tbl_Registro_Insumo[id_solicitud],$C$9,Tbl_Registro_Insumo[Fecha_Corte],"&lt;="&amp;W$12))</f>
        <v/>
      </c>
      <c r="X39" s="2" t="str">
        <f>IF(OR($C39="",X$12=""),"",SUMIFS(Tbl_Registro_Insumo[cant_ent],Tbl_Registro_Insumo[proveedor],$C$8,Tbl_Registro_Insumo[descripcion_insumo],$C39,Tbl_Registro_Insumo[id_solicitud],Detalle_Mes!$C$9,Tbl_Registro_Insumo[Fecha_Corte],"&lt;="&amp;X$12)-SUMIFS(Tbl_Registro_Insumo[cant_dev],Tbl_Registro_Insumo[proveedor],$C$8,Tbl_Registro_Insumo[descripcion_insumo],$C39,Tbl_Registro_Insumo[id_solicitud],$C$9,Tbl_Registro_Insumo[Fecha_Corte],"&lt;="&amp;X$12))</f>
        <v/>
      </c>
      <c r="Y39" s="2" t="str">
        <f>IF(OR($C39="",Y$12=""),"",SUMIFS(Tbl_Registro_Insumo[cant_ent],Tbl_Registro_Insumo[proveedor],$C$8,Tbl_Registro_Insumo[descripcion_insumo],$C39,Tbl_Registro_Insumo[id_solicitud],Detalle_Mes!$C$9,Tbl_Registro_Insumo[Fecha_Corte],"&lt;="&amp;Y$12)-SUMIFS(Tbl_Registro_Insumo[cant_dev],Tbl_Registro_Insumo[proveedor],$C$8,Tbl_Registro_Insumo[descripcion_insumo],$C39,Tbl_Registro_Insumo[id_solicitud],$C$9,Tbl_Registro_Insumo[Fecha_Corte],"&lt;="&amp;Y$12))</f>
        <v/>
      </c>
      <c r="Z39" s="2" t="str">
        <f>IF(OR($C39="",Z$12=""),"",SUMIFS(Tbl_Registro_Insumo[cant_ent],Tbl_Registro_Insumo[proveedor],$C$8,Tbl_Registro_Insumo[descripcion_insumo],$C39,Tbl_Registro_Insumo[id_solicitud],Detalle_Mes!$C$9,Tbl_Registro_Insumo[Fecha_Corte],"&lt;="&amp;Z$12)-SUMIFS(Tbl_Registro_Insumo[cant_dev],Tbl_Registro_Insumo[proveedor],$C$8,Tbl_Registro_Insumo[descripcion_insumo],$C39,Tbl_Registro_Insumo[id_solicitud],$C$9,Tbl_Registro_Insumo[Fecha_Corte],"&lt;="&amp;Z$12))</f>
        <v/>
      </c>
      <c r="AA39" s="2" t="str">
        <f>IF(OR($C39="",AA$12=""),"",SUMIFS(Tbl_Registro_Insumo[cant_ent],Tbl_Registro_Insumo[proveedor],$C$8,Tbl_Registro_Insumo[descripcion_insumo],$C39,Tbl_Registro_Insumo[id_solicitud],Detalle_Mes!$C$9,Tbl_Registro_Insumo[Fecha_Corte],"&lt;="&amp;AA$12)-SUMIFS(Tbl_Registro_Insumo[cant_dev],Tbl_Registro_Insumo[proveedor],$C$8,Tbl_Registro_Insumo[descripcion_insumo],$C39,Tbl_Registro_Insumo[id_solicitud],$C$9,Tbl_Registro_Insumo[Fecha_Corte],"&lt;="&amp;AA$12))</f>
        <v/>
      </c>
      <c r="AB39" s="2" t="str">
        <f>IF(OR($C39="",AB$12=""),"",SUMIFS(Tbl_Registro_Insumo[cant_ent],Tbl_Registro_Insumo[proveedor],$C$8,Tbl_Registro_Insumo[descripcion_insumo],$C39,Tbl_Registro_Insumo[id_solicitud],Detalle_Mes!$C$9,Tbl_Registro_Insumo[Fecha_Corte],"&lt;="&amp;AB$12)-SUMIFS(Tbl_Registro_Insumo[cant_dev],Tbl_Registro_Insumo[proveedor],$C$8,Tbl_Registro_Insumo[descripcion_insumo],$C39,Tbl_Registro_Insumo[id_solicitud],$C$9,Tbl_Registro_Insumo[Fecha_Corte],"&lt;="&amp;AB$12))</f>
        <v/>
      </c>
      <c r="AC39" s="2" t="str">
        <f>IF(OR($C39="",AC$12=""),"",SUMIFS(Tbl_Registro_Insumo[cant_ent],Tbl_Registro_Insumo[proveedor],$C$8,Tbl_Registro_Insumo[descripcion_insumo],$C39,Tbl_Registro_Insumo[id_solicitud],Detalle_Mes!$C$9,Tbl_Registro_Insumo[Fecha_Corte],"&lt;="&amp;AC$12)-SUMIFS(Tbl_Registro_Insumo[cant_dev],Tbl_Registro_Insumo[proveedor],$C$8,Tbl_Registro_Insumo[descripcion_insumo],$C39,Tbl_Registro_Insumo[id_solicitud],$C$9,Tbl_Registro_Insumo[Fecha_Corte],"&lt;="&amp;AC$12))</f>
        <v/>
      </c>
      <c r="AD39" s="2" t="str">
        <f>IF(OR($C39="",AD$12=""),"",SUMIFS(Tbl_Registro_Insumo[cant_ent],Tbl_Registro_Insumo[proveedor],$C$8,Tbl_Registro_Insumo[descripcion_insumo],$C39,Tbl_Registro_Insumo[id_solicitud],Detalle_Mes!$C$9,Tbl_Registro_Insumo[Fecha_Corte],"&lt;="&amp;AD$12)-SUMIFS(Tbl_Registro_Insumo[cant_dev],Tbl_Registro_Insumo[proveedor],$C$8,Tbl_Registro_Insumo[descripcion_insumo],$C39,Tbl_Registro_Insumo[id_solicitud],$C$9,Tbl_Registro_Insumo[Fecha_Corte],"&lt;="&amp;AD$12))</f>
        <v/>
      </c>
      <c r="AE39" s="2" t="str">
        <f>IF(OR($C39="",AE$12=""),"",SUMIFS(Tbl_Registro_Insumo[cant_ent],Tbl_Registro_Insumo[proveedor],$C$8,Tbl_Registro_Insumo[descripcion_insumo],$C39,Tbl_Registro_Insumo[id_solicitud],Detalle_Mes!$C$9,Tbl_Registro_Insumo[Fecha_Corte],"&lt;="&amp;AE$12)-SUMIFS(Tbl_Registro_Insumo[cant_dev],Tbl_Registro_Insumo[proveedor],$C$8,Tbl_Registro_Insumo[descripcion_insumo],$C39,Tbl_Registro_Insumo[id_solicitud],$C$9,Tbl_Registro_Insumo[Fecha_Corte],"&lt;="&amp;AE$12))</f>
        <v/>
      </c>
      <c r="AF39" s="2" t="str">
        <f>IF(OR($C39="",AF$12=""),"",SUMIFS(Tbl_Registro_Insumo[cant_ent],Tbl_Registro_Insumo[proveedor],$C$8,Tbl_Registro_Insumo[descripcion_insumo],$C39,Tbl_Registro_Insumo[id_solicitud],Detalle_Mes!$C$9,Tbl_Registro_Insumo[Fecha_Corte],"&lt;="&amp;AF$12)-SUMIFS(Tbl_Registro_Insumo[cant_dev],Tbl_Registro_Insumo[proveedor],$C$8,Tbl_Registro_Insumo[descripcion_insumo],$C39,Tbl_Registro_Insumo[id_solicitud],$C$9,Tbl_Registro_Insumo[Fecha_Corte],"&lt;="&amp;AF$12))</f>
        <v/>
      </c>
      <c r="AG39" s="2" t="str">
        <f>IF(OR($C39="",AG$12=""),"",SUMIFS(Tbl_Registro_Insumo[cant_ent],Tbl_Registro_Insumo[proveedor],$C$8,Tbl_Registro_Insumo[descripcion_insumo],$C39,Tbl_Registro_Insumo[id_solicitud],Detalle_Mes!$C$9,Tbl_Registro_Insumo[Fecha_Corte],"&lt;="&amp;AG$12)-SUMIFS(Tbl_Registro_Insumo[cant_dev],Tbl_Registro_Insumo[proveedor],$C$8,Tbl_Registro_Insumo[descripcion_insumo],$C39,Tbl_Registro_Insumo[id_solicitud],$C$9,Tbl_Registro_Insumo[Fecha_Corte],"&lt;="&amp;AG$12))</f>
        <v/>
      </c>
      <c r="AH39" s="2" t="str">
        <f>IF(OR($C39="",AH$12=""),"",SUMIFS(Tbl_Registro_Insumo[cant_ent],Tbl_Registro_Insumo[proveedor],$C$8,Tbl_Registro_Insumo[descripcion_insumo],$C39,Tbl_Registro_Insumo[id_solicitud],Detalle_Mes!$C$9,Tbl_Registro_Insumo[Fecha_Corte],"&lt;="&amp;AH$12)-SUMIFS(Tbl_Registro_Insumo[cant_dev],Tbl_Registro_Insumo[proveedor],$C$8,Tbl_Registro_Insumo[descripcion_insumo],$C39,Tbl_Registro_Insumo[id_solicitud],$C$9,Tbl_Registro_Insumo[Fecha_Corte],"&lt;="&amp;AH$12))</f>
        <v/>
      </c>
      <c r="AI39" s="2" t="str">
        <f>IF(OR($C39="",AI$12=""),"",SUMIFS(Tbl_Registro_Insumo[cant_ent],Tbl_Registro_Insumo[proveedor],$C$8,Tbl_Registro_Insumo[descripcion_insumo],$C39,Tbl_Registro_Insumo[id_solicitud],Detalle_Mes!$C$9,Tbl_Registro_Insumo[Fecha_Corte],"&lt;="&amp;AI$12)-SUMIFS(Tbl_Registro_Insumo[cant_dev],Tbl_Registro_Insumo[proveedor],$C$8,Tbl_Registro_Insumo[descripcion_insumo],$C39,Tbl_Registro_Insumo[id_solicitud],$C$9,Tbl_Registro_Insumo[Fecha_Corte],"&lt;="&amp;AI$12))</f>
        <v/>
      </c>
      <c r="AJ39" s="2" t="str">
        <f>IF(OR($C39="",AJ$12=""),"",SUMIFS(Tbl_Registro_Insumo[cant_ent],Tbl_Registro_Insumo[proveedor],$C$8,Tbl_Registro_Insumo[descripcion_insumo],$C39,Tbl_Registro_Insumo[id_solicitud],Detalle_Mes!$C$9,Tbl_Registro_Insumo[Fecha_Corte],"&lt;="&amp;AJ$12)-SUMIFS(Tbl_Registro_Insumo[cant_dev],Tbl_Registro_Insumo[proveedor],$C$8,Tbl_Registro_Insumo[descripcion_insumo],$C39,Tbl_Registro_Insumo[id_solicitud],$C$9,Tbl_Registro_Insumo[Fecha_Corte],"&lt;="&amp;AJ$12))</f>
        <v/>
      </c>
      <c r="AK39" s="2" t="str">
        <f>IF(OR($C39="",AK$12=""),"",SUMIFS(Tbl_Registro_Insumo[cant_ent],Tbl_Registro_Insumo[proveedor],$C$8,Tbl_Registro_Insumo[descripcion_insumo],$C39,Tbl_Registro_Insumo[id_solicitud],Detalle_Mes!$C$9,Tbl_Registro_Insumo[Fecha_Corte],"&lt;="&amp;AK$12)-SUMIFS(Tbl_Registro_Insumo[cant_dev],Tbl_Registro_Insumo[proveedor],$C$8,Tbl_Registro_Insumo[descripcion_insumo],$C39,Tbl_Registro_Insumo[id_solicitud],$C$9,Tbl_Registro_Insumo[Fecha_Corte],"&lt;="&amp;AK$12))</f>
        <v/>
      </c>
      <c r="AL39" s="2" t="str">
        <f>IF(OR($C39="",AL$12=""),"",SUMIFS(Tbl_Registro_Insumo[cant_ent],Tbl_Registro_Insumo[proveedor],$C$8,Tbl_Registro_Insumo[descripcion_insumo],$C39,Tbl_Registro_Insumo[id_solicitud],Detalle_Mes!$C$9,Tbl_Registro_Insumo[Fecha_Corte],"&lt;="&amp;AL$12)-SUMIFS(Tbl_Registro_Insumo[cant_dev],Tbl_Registro_Insumo[proveedor],$C$8,Tbl_Registro_Insumo[descripcion_insumo],$C39,Tbl_Registro_Insumo[id_solicitud],$C$9,Tbl_Registro_Insumo[Fecha_Corte],"&lt;="&amp;AL$12))</f>
        <v/>
      </c>
      <c r="AM39" s="2" t="str">
        <f>IF(OR($C39="",AM$12=""),"",SUMIFS(Tbl_Registro_Insumo[cant_ent],Tbl_Registro_Insumo[proveedor],$C$8,Tbl_Registro_Insumo[descripcion_insumo],$C39,Tbl_Registro_Insumo[id_solicitud],Detalle_Mes!$C$9,Tbl_Registro_Insumo[Fecha_Corte],"&lt;="&amp;AM$12)-SUMIFS(Tbl_Registro_Insumo[cant_dev],Tbl_Registro_Insumo[proveedor],$C$8,Tbl_Registro_Insumo[descripcion_insumo],$C39,Tbl_Registro_Insumo[id_solicitud],$C$9,Tbl_Registro_Insumo[Fecha_Corte],"&lt;="&amp;AM$12))</f>
        <v/>
      </c>
      <c r="AN39" s="2" t="str">
        <f>IF(OR($C39="",AN$12=""),"",SUMIFS(Tbl_Registro_Insumo[cant_ent],Tbl_Registro_Insumo[proveedor],$C$8,Tbl_Registro_Insumo[descripcion_insumo],$C39,Tbl_Registro_Insumo[id_solicitud],Detalle_Mes!$C$9,Tbl_Registro_Insumo[Fecha_Corte],"&lt;="&amp;AN$12)-SUMIFS(Tbl_Registro_Insumo[cant_dev],Tbl_Registro_Insumo[proveedor],$C$8,Tbl_Registro_Insumo[descripcion_insumo],$C39,Tbl_Registro_Insumo[id_solicitud],$C$9,Tbl_Registro_Insumo[Fecha_Corte],"&lt;="&amp;AN$12))</f>
        <v/>
      </c>
      <c r="AO39" s="2" t="str">
        <f>IF(OR($C39="",AO$12=""),"",SUMIFS(Tbl_Registro_Insumo[cant_ent],Tbl_Registro_Insumo[proveedor],$C$8,Tbl_Registro_Insumo[descripcion_insumo],$C39,Tbl_Registro_Insumo[id_solicitud],Detalle_Mes!$C$9,Tbl_Registro_Insumo[Fecha_Corte],"&lt;="&amp;AO$12)-SUMIFS(Tbl_Registro_Insumo[cant_dev],Tbl_Registro_Insumo[proveedor],$C$8,Tbl_Registro_Insumo[descripcion_insumo],$C39,Tbl_Registro_Insumo[id_solicitud],$C$9,Tbl_Registro_Insumo[Fecha_Corte],"&lt;="&amp;AO$12))</f>
        <v/>
      </c>
      <c r="AP39" s="2" t="str">
        <f>IF(OR($C39="",AP$12=""),"",SUMIFS(Tbl_Registro_Insumo[cant_ent],Tbl_Registro_Insumo[proveedor],$C$8,Tbl_Registro_Insumo[descripcion_insumo],$C39,Tbl_Registro_Insumo[id_solicitud],Detalle_Mes!$C$9,Tbl_Registro_Insumo[Fecha_Corte],"&lt;="&amp;AP$12)-SUMIFS(Tbl_Registro_Insumo[cant_dev],Tbl_Registro_Insumo[proveedor],$C$8,Tbl_Registro_Insumo[descripcion_insumo],$C39,Tbl_Registro_Insumo[id_solicitud],$C$9,Tbl_Registro_Insumo[Fecha_Corte],"&lt;="&amp;AP$12))</f>
        <v/>
      </c>
      <c r="AQ39" s="2" t="str">
        <f>IF(OR($C39="",AQ$12=""),"",SUMIFS(Tbl_Registro_Insumo[cant_ent],Tbl_Registro_Insumo[proveedor],$C$8,Tbl_Registro_Insumo[descripcion_insumo],$C39,Tbl_Registro_Insumo[id_solicitud],Detalle_Mes!$C$9,Tbl_Registro_Insumo[Fecha_Corte],"&lt;="&amp;AQ$12)-SUMIFS(Tbl_Registro_Insumo[cant_dev],Tbl_Registro_Insumo[proveedor],$C$8,Tbl_Registro_Insumo[descripcion_insumo],$C39,Tbl_Registro_Insumo[id_solicitud],$C$9,Tbl_Registro_Insumo[Fecha_Corte],"&lt;="&amp;AQ$12))</f>
        <v/>
      </c>
      <c r="AR39" s="2" t="str">
        <f>IF(OR($C39="",AR$12=""),"",SUMIFS(Tbl_Registro_Insumo[cant_ent],Tbl_Registro_Insumo[proveedor],$C$8,Tbl_Registro_Insumo[descripcion_insumo],$C39,Tbl_Registro_Insumo[id_solicitud],Detalle_Mes!$C$9,Tbl_Registro_Insumo[Fecha_Corte],"&lt;="&amp;AR$12)-SUMIFS(Tbl_Registro_Insumo[cant_dev],Tbl_Registro_Insumo[proveedor],$C$8,Tbl_Registro_Insumo[descripcion_insumo],$C39,Tbl_Registro_Insumo[id_solicitud],$C$9,Tbl_Registro_Insumo[Fecha_Corte],"&lt;="&amp;AR$12))</f>
        <v/>
      </c>
      <c r="AS39" s="2" t="str">
        <f>IF(OR($C39="",AS$12=""),"",SUMIFS(Tbl_Registro_Insumo[cant_ent],Tbl_Registro_Insumo[proveedor],$C$8,Tbl_Registro_Insumo[descripcion_insumo],$C39,Tbl_Registro_Insumo[id_solicitud],Detalle_Mes!$C$9,Tbl_Registro_Insumo[Fecha_Corte],"&lt;="&amp;AS$12)-SUMIFS(Tbl_Registro_Insumo[cant_dev],Tbl_Registro_Insumo[proveedor],$C$8,Tbl_Registro_Insumo[descripcion_insumo],$C39,Tbl_Registro_Insumo[id_solicitud],$C$9,Tbl_Registro_Insumo[Fecha_Corte],"&lt;="&amp;AS$12))</f>
        <v/>
      </c>
      <c r="AT39" s="2" t="str">
        <f>IF(OR($C39="",AT$12=""),"",SUMIFS(Tbl_Registro_Insumo[cant_ent],Tbl_Registro_Insumo[proveedor],$C$8,Tbl_Registro_Insumo[descripcion_insumo],$C39,Tbl_Registro_Insumo[id_solicitud],Detalle_Mes!$C$9,Tbl_Registro_Insumo[Fecha_Corte],"&lt;="&amp;AT$12)-SUMIFS(Tbl_Registro_Insumo[cant_dev],Tbl_Registro_Insumo[proveedor],$C$8,Tbl_Registro_Insumo[descripcion_insumo],$C39,Tbl_Registro_Insumo[id_solicitud],$C$9,Tbl_Registro_Insumo[Fecha_Corte],"&lt;="&amp;AT$12))</f>
        <v/>
      </c>
      <c r="AU39" s="2" t="str">
        <f>IF(OR($C39="",AU$12=""),"",SUMIFS(Tbl_Registro_Insumo[cant_ent],Tbl_Registro_Insumo[proveedor],$C$8,Tbl_Registro_Insumo[descripcion_insumo],$C39,Tbl_Registro_Insumo[id_solicitud],Detalle_Mes!$C$9,Tbl_Registro_Insumo[Fecha_Corte],"&lt;="&amp;AU$12)-SUMIFS(Tbl_Registro_Insumo[cant_dev],Tbl_Registro_Insumo[proveedor],$C$8,Tbl_Registro_Insumo[descripcion_insumo],$C39,Tbl_Registro_Insumo[id_solicitud],$C$9,Tbl_Registro_Insumo[Fecha_Corte],"&lt;="&amp;AU$12))</f>
        <v/>
      </c>
      <c r="AV39" s="2" t="str">
        <f>IF(OR($C39="",AV$12=""),"",SUMIFS(Tbl_Registro_Insumo[cant_ent],Tbl_Registro_Insumo[proveedor],$C$8,Tbl_Registro_Insumo[descripcion_insumo],$C39,Tbl_Registro_Insumo[id_solicitud],Detalle_Mes!$C$9,Tbl_Registro_Insumo[Fecha_Corte],"&lt;="&amp;AV$12)-SUMIFS(Tbl_Registro_Insumo[cant_dev],Tbl_Registro_Insumo[proveedor],$C$8,Tbl_Registro_Insumo[descripcion_insumo],$C39,Tbl_Registro_Insumo[id_solicitud],$C$9,Tbl_Registro_Insumo[Fecha_Corte],"&lt;="&amp;AV$12))</f>
        <v/>
      </c>
      <c r="AW39" s="2" t="str">
        <f>IF(OR($C39="",AW$12=""),"",SUMIFS(Tbl_Registro_Insumo[cant_ent],Tbl_Registro_Insumo[proveedor],$C$8,Tbl_Registro_Insumo[descripcion_insumo],$C39,Tbl_Registro_Insumo[id_solicitud],Detalle_Mes!$C$9,Tbl_Registro_Insumo[Fecha_Corte],"&lt;="&amp;AW$12)-SUMIFS(Tbl_Registro_Insumo[cant_dev],Tbl_Registro_Insumo[proveedor],$C$8,Tbl_Registro_Insumo[descripcion_insumo],$C39,Tbl_Registro_Insumo[id_solicitud],$C$9,Tbl_Registro_Insumo[Fecha_Corte],"&lt;="&amp;AW$12))</f>
        <v/>
      </c>
      <c r="AX39" s="2" t="str">
        <f>IF(OR($C39="",AX$12=""),"",SUMIFS(Tbl_Registro_Insumo[cant_ent],Tbl_Registro_Insumo[proveedor],$C$8,Tbl_Registro_Insumo[descripcion_insumo],$C39,Tbl_Registro_Insumo[id_solicitud],Detalle_Mes!$C$9,Tbl_Registro_Insumo[Fecha_Corte],"&lt;="&amp;AX$12)-SUMIFS(Tbl_Registro_Insumo[cant_dev],Tbl_Registro_Insumo[proveedor],$C$8,Tbl_Registro_Insumo[descripcion_insumo],$C39,Tbl_Registro_Insumo[id_solicitud],$C$9,Tbl_Registro_Insumo[Fecha_Corte],"&lt;="&amp;AX$12))</f>
        <v/>
      </c>
      <c r="AY39" s="2" t="str">
        <f>IF(OR($C39="",AY$12=""),"",SUMIFS(Tbl_Registro_Insumo[cant_ent],Tbl_Registro_Insumo[proveedor],$C$8,Tbl_Registro_Insumo[descripcion_insumo],$C39,Tbl_Registro_Insumo[id_solicitud],Detalle_Mes!$C$9,Tbl_Registro_Insumo[Fecha_Corte],"&lt;="&amp;AY$12)-SUMIFS(Tbl_Registro_Insumo[cant_dev],Tbl_Registro_Insumo[proveedor],$C$8,Tbl_Registro_Insumo[descripcion_insumo],$C39,Tbl_Registro_Insumo[id_solicitud],$C$9,Tbl_Registro_Insumo[Fecha_Corte],"&lt;="&amp;AY$12))</f>
        <v/>
      </c>
      <c r="AZ39" s="2" t="str">
        <f>IF(OR($C39="",AZ$12=""),"",SUMIFS(Tbl_Registro_Insumo[cant_ent],Tbl_Registro_Insumo[proveedor],$C$8,Tbl_Registro_Insumo[descripcion_insumo],$C39,Tbl_Registro_Insumo[id_solicitud],Detalle_Mes!$C$9,Tbl_Registro_Insumo[Fecha_Corte],"&lt;="&amp;AZ$12)-SUMIFS(Tbl_Registro_Insumo[cant_dev],Tbl_Registro_Insumo[proveedor],$C$8,Tbl_Registro_Insumo[descripcion_insumo],$C39,Tbl_Registro_Insumo[id_solicitud],$C$9,Tbl_Registro_Insumo[Fecha_Corte],"&lt;="&amp;AZ$12))</f>
        <v/>
      </c>
      <c r="BA39" s="2" t="str">
        <f>IF(OR($C39="",BA$12=""),"",SUMIFS(Tbl_Registro_Insumo[cant_ent],Tbl_Registro_Insumo[proveedor],$C$8,Tbl_Registro_Insumo[descripcion_insumo],$C39,Tbl_Registro_Insumo[id_solicitud],Detalle_Mes!$C$9,Tbl_Registro_Insumo[Fecha_Corte],"&lt;="&amp;BA$12)-SUMIFS(Tbl_Registro_Insumo[cant_dev],Tbl_Registro_Insumo[proveedor],$C$8,Tbl_Registro_Insumo[descripcion_insumo],$C39,Tbl_Registro_Insumo[id_solicitud],$C$9,Tbl_Registro_Insumo[Fecha_Corte],"&lt;="&amp;BA$12))</f>
        <v/>
      </c>
      <c r="BB39" s="2" t="str">
        <f>IF(OR($C39="",BB$12=""),"",SUMIFS(Tbl_Registro_Insumo[cant_ent],Tbl_Registro_Insumo[proveedor],$C$8,Tbl_Registro_Insumo[descripcion_insumo],$C39,Tbl_Registro_Insumo[id_solicitud],Detalle_Mes!$C$9,Tbl_Registro_Insumo[Fecha_Corte],"&lt;="&amp;BB$12)-SUMIFS(Tbl_Registro_Insumo[cant_dev],Tbl_Registro_Insumo[proveedor],$C$8,Tbl_Registro_Insumo[descripcion_insumo],$C39,Tbl_Registro_Insumo[id_solicitud],$C$9,Tbl_Registro_Insumo[Fecha_Corte],"&lt;="&amp;BB$12))</f>
        <v/>
      </c>
      <c r="BC39" s="2" t="str">
        <f>IF(OR($C39="",BC$12=""),"",SUMIFS(Tbl_Registro_Insumo[cant_ent],Tbl_Registro_Insumo[proveedor],$C$8,Tbl_Registro_Insumo[descripcion_insumo],$C39,Tbl_Registro_Insumo[id_solicitud],Detalle_Mes!$C$9,Tbl_Registro_Insumo[Fecha_Corte],"&lt;="&amp;BC$12)-SUMIFS(Tbl_Registro_Insumo[cant_dev],Tbl_Registro_Insumo[proveedor],$C$8,Tbl_Registro_Insumo[descripcion_insumo],$C39,Tbl_Registro_Insumo[id_solicitud],$C$9,Tbl_Registro_Insumo[Fecha_Corte],"&lt;="&amp;BC$12))</f>
        <v/>
      </c>
      <c r="BD39" s="2" t="str">
        <f>IF(OR($C39="",BD$12=""),"",SUMIFS(Tbl_Registro_Insumo[cant_ent],Tbl_Registro_Insumo[proveedor],$C$8,Tbl_Registro_Insumo[descripcion_insumo],$C39,Tbl_Registro_Insumo[id_solicitud],Detalle_Mes!$C$9,Tbl_Registro_Insumo[Fecha_Corte],"&lt;="&amp;BD$12)-SUMIFS(Tbl_Registro_Insumo[cant_dev],Tbl_Registro_Insumo[proveedor],$C$8,Tbl_Registro_Insumo[descripcion_insumo],$C39,Tbl_Registro_Insumo[id_solicitud],$C$9,Tbl_Registro_Insumo[Fecha_Corte],"&lt;="&amp;BD$12))</f>
        <v/>
      </c>
      <c r="BE39" s="2" t="str">
        <f>IF(OR($C39="",BE$12=""),"",SUMIFS(Tbl_Registro_Insumo[cant_ent],Tbl_Registro_Insumo[proveedor],$C$8,Tbl_Registro_Insumo[descripcion_insumo],$C39,Tbl_Registro_Insumo[id_solicitud],Detalle_Mes!$C$9,Tbl_Registro_Insumo[Fecha_Corte],"&lt;="&amp;BE$12)-SUMIFS(Tbl_Registro_Insumo[cant_dev],Tbl_Registro_Insumo[proveedor],$C$8,Tbl_Registro_Insumo[descripcion_insumo],$C39,Tbl_Registro_Insumo[id_solicitud],$C$9,Tbl_Registro_Insumo[Fecha_Corte],"&lt;="&amp;BE$12))</f>
        <v/>
      </c>
      <c r="BF39" s="2" t="str">
        <f>IF(OR($C39="",BF$12=""),"",SUMIFS(Tbl_Registro_Insumo[cant_ent],Tbl_Registro_Insumo[proveedor],$C$8,Tbl_Registro_Insumo[descripcion_insumo],$C39,Tbl_Registro_Insumo[id_solicitud],Detalle_Mes!$C$9,Tbl_Registro_Insumo[Fecha_Corte],"&lt;="&amp;BF$12)-SUMIFS(Tbl_Registro_Insumo[cant_dev],Tbl_Registro_Insumo[proveedor],$C$8,Tbl_Registro_Insumo[descripcion_insumo],$C39,Tbl_Registro_Insumo[id_solicitud],$C$9,Tbl_Registro_Insumo[Fecha_Corte],"&lt;="&amp;BF$12))</f>
        <v/>
      </c>
      <c r="BG39" s="2" t="str">
        <f>IF(OR($C39="",BG$12=""),"",SUMIFS(Tbl_Registro_Insumo[cant_ent],Tbl_Registro_Insumo[proveedor],$C$8,Tbl_Registro_Insumo[descripcion_insumo],$C39,Tbl_Registro_Insumo[id_solicitud],Detalle_Mes!$C$9,Tbl_Registro_Insumo[Fecha_Corte],"&lt;="&amp;BG$12)-SUMIFS(Tbl_Registro_Insumo[cant_dev],Tbl_Registro_Insumo[proveedor],$C$8,Tbl_Registro_Insumo[descripcion_insumo],$C39,Tbl_Registro_Insumo[id_solicitud],$C$9,Tbl_Registro_Insumo[Fecha_Corte],"&lt;="&amp;BG$12))</f>
        <v/>
      </c>
      <c r="BH39" s="2" t="str">
        <f>IF(OR($C39="",BH$12=""),"",SUMIFS(Tbl_Registro_Insumo[cant_ent],Tbl_Registro_Insumo[proveedor],$C$8,Tbl_Registro_Insumo[descripcion_insumo],$C39,Tbl_Registro_Insumo[id_solicitud],Detalle_Mes!$C$9,Tbl_Registro_Insumo[Fecha_Corte],"&lt;="&amp;BH$12)-SUMIFS(Tbl_Registro_Insumo[cant_dev],Tbl_Registro_Insumo[proveedor],$C$8,Tbl_Registro_Insumo[descripcion_insumo],$C39,Tbl_Registro_Insumo[id_solicitud],$C$9,Tbl_Registro_Insumo[Fecha_Corte],"&lt;="&amp;BH$12))</f>
        <v/>
      </c>
      <c r="BI39" s="2" t="str">
        <f>IF(OR($C39="",BI$12=""),"",SUMIFS(Tbl_Registro_Insumo[cant_ent],Tbl_Registro_Insumo[proveedor],$C$8,Tbl_Registro_Insumo[descripcion_insumo],$C39,Tbl_Registro_Insumo[id_solicitud],Detalle_Mes!$C$9,Tbl_Registro_Insumo[Fecha_Corte],"&lt;="&amp;BI$12)-SUMIFS(Tbl_Registro_Insumo[cant_dev],Tbl_Registro_Insumo[proveedor],$C$8,Tbl_Registro_Insumo[descripcion_insumo],$C39,Tbl_Registro_Insumo[id_solicitud],$C$9,Tbl_Registro_Insumo[Fecha_Corte],"&lt;="&amp;BI$12))</f>
        <v/>
      </c>
      <c r="BJ39" s="2" t="str">
        <f>IF(OR($C39="",BJ$12=""),"",SUMIFS(Tbl_Registro_Insumo[cant_ent],Tbl_Registro_Insumo[proveedor],$C$8,Tbl_Registro_Insumo[descripcion_insumo],$C39,Tbl_Registro_Insumo[id_solicitud],Detalle_Mes!$C$9,Tbl_Registro_Insumo[Fecha_Corte],"&lt;="&amp;BJ$12)-SUMIFS(Tbl_Registro_Insumo[cant_dev],Tbl_Registro_Insumo[proveedor],$C$8,Tbl_Registro_Insumo[descripcion_insumo],$C39,Tbl_Registro_Insumo[id_solicitud],$C$9,Tbl_Registro_Insumo[Fecha_Corte],"&lt;="&amp;BJ$12))</f>
        <v/>
      </c>
      <c r="BK39" s="2" t="str">
        <f>IF(OR($C39="",BK$12=""),"",SUMIFS(Tbl_Registro_Insumo[cant_ent],Tbl_Registro_Insumo[proveedor],$C$8,Tbl_Registro_Insumo[descripcion_insumo],$C39,Tbl_Registro_Insumo[id_solicitud],Detalle_Mes!$C$9,Tbl_Registro_Insumo[Fecha_Corte],"&lt;="&amp;BK$12)-SUMIFS(Tbl_Registro_Insumo[cant_dev],Tbl_Registro_Insumo[proveedor],$C$8,Tbl_Registro_Insumo[descripcion_insumo],$C39,Tbl_Registro_Insumo[id_solicitud],$C$9,Tbl_Registro_Insumo[Fecha_Corte],"&lt;="&amp;BK$12))</f>
        <v/>
      </c>
      <c r="BL39" s="2" t="str">
        <f>IF(OR($C39="",BL$12=""),"",SUMIFS(Tbl_Registro_Insumo[cant_ent],Tbl_Registro_Insumo[proveedor],$C$8,Tbl_Registro_Insumo[descripcion_insumo],$C39,Tbl_Registro_Insumo[id_solicitud],Detalle_Mes!$C$9,Tbl_Registro_Insumo[Fecha_Corte],"&lt;="&amp;BL$12)-SUMIFS(Tbl_Registro_Insumo[cant_dev],Tbl_Registro_Insumo[proveedor],$C$8,Tbl_Registro_Insumo[descripcion_insumo],$C39,Tbl_Registro_Insumo[id_solicitud],$C$9,Tbl_Registro_Insumo[Fecha_Corte],"&lt;="&amp;BL$12))</f>
        <v/>
      </c>
      <c r="BM39" s="2" t="str">
        <f>IF(OR($C39="",BM$12=""),"",SUMIFS(Tbl_Registro_Insumo[cant_ent],Tbl_Registro_Insumo[proveedor],$C$8,Tbl_Registro_Insumo[descripcion_insumo],$C39,Tbl_Registro_Insumo[id_solicitud],Detalle_Mes!$C$9,Tbl_Registro_Insumo[Fecha_Corte],"&lt;="&amp;BM$12)-SUMIFS(Tbl_Registro_Insumo[cant_dev],Tbl_Registro_Insumo[proveedor],$C$8,Tbl_Registro_Insumo[descripcion_insumo],$C39,Tbl_Registro_Insumo[id_solicitud],$C$9,Tbl_Registro_Insumo[Fecha_Corte],"&lt;="&amp;BM$12))</f>
        <v/>
      </c>
      <c r="BN39" s="2" t="str">
        <f>IF(OR($C39="",BN$12=""),"",SUMIFS(Tbl_Registro_Insumo[cant_ent],Tbl_Registro_Insumo[proveedor],$C$8,Tbl_Registro_Insumo[descripcion_insumo],$C39,Tbl_Registro_Insumo[id_solicitud],Detalle_Mes!$C$9,Tbl_Registro_Insumo[Fecha_Corte],"&lt;="&amp;BN$12)-SUMIFS(Tbl_Registro_Insumo[cant_dev],Tbl_Registro_Insumo[proveedor],$C$8,Tbl_Registro_Insumo[descripcion_insumo],$C39,Tbl_Registro_Insumo[id_solicitud],$C$9,Tbl_Registro_Insumo[Fecha_Corte],"&lt;="&amp;BN$12))</f>
        <v/>
      </c>
      <c r="BO39" s="2" t="str">
        <f>IF(OR($C39="",BO$12=""),"",SUMIFS(Tbl_Registro_Insumo[cant_ent],Tbl_Registro_Insumo[proveedor],$C$8,Tbl_Registro_Insumo[descripcion_insumo],$C39,Tbl_Registro_Insumo[id_solicitud],Detalle_Mes!$C$9,Tbl_Registro_Insumo[Fecha_Corte],"&lt;="&amp;BO$12)-SUMIFS(Tbl_Registro_Insumo[cant_dev],Tbl_Registro_Insumo[proveedor],$C$8,Tbl_Registro_Insumo[descripcion_insumo],$C39,Tbl_Registro_Insumo[id_solicitud],$C$9,Tbl_Registro_Insumo[Fecha_Corte],"&lt;="&amp;BO$12))</f>
        <v/>
      </c>
      <c r="BP39" s="2" t="str">
        <f>IF(OR($C39="",BP$12=""),"",SUMIFS(Tbl_Registro_Insumo[cant_ent],Tbl_Registro_Insumo[proveedor],$C$8,Tbl_Registro_Insumo[descripcion_insumo],$C39,Tbl_Registro_Insumo[id_solicitud],Detalle_Mes!$C$9,Tbl_Registro_Insumo[Fecha_Corte],"&lt;="&amp;BP$12)-SUMIFS(Tbl_Registro_Insumo[cant_dev],Tbl_Registro_Insumo[proveedor],$C$8,Tbl_Registro_Insumo[descripcion_insumo],$C39,Tbl_Registro_Insumo[id_solicitud],$C$9,Tbl_Registro_Insumo[Fecha_Corte],"&lt;="&amp;BP$12))</f>
        <v/>
      </c>
      <c r="BQ39" s="2" t="str">
        <f>IF(OR($C39="",BQ$12=""),"",SUMIFS(Tbl_Registro_Insumo[cant_ent],Tbl_Registro_Insumo[proveedor],$C$8,Tbl_Registro_Insumo[descripcion_insumo],$C39,Tbl_Registro_Insumo[id_solicitud],Detalle_Mes!$C$9,Tbl_Registro_Insumo[Fecha_Corte],"&lt;="&amp;BQ$12)-SUMIFS(Tbl_Registro_Insumo[cant_dev],Tbl_Registro_Insumo[proveedor],$C$8,Tbl_Registro_Insumo[descripcion_insumo],$C39,Tbl_Registro_Insumo[id_solicitud],$C$9,Tbl_Registro_Insumo[Fecha_Corte],"&lt;="&amp;BQ$12))</f>
        <v/>
      </c>
      <c r="BR39" s="2" t="str">
        <f>IF(OR($C39="",BR$12=""),"",SUMIFS(Tbl_Registro_Insumo[cant_ent],Tbl_Registro_Insumo[proveedor],$C$8,Tbl_Registro_Insumo[descripcion_insumo],$C39,Tbl_Registro_Insumo[id_solicitud],Detalle_Mes!$C$9,Tbl_Registro_Insumo[Fecha_Corte],"&lt;="&amp;BR$12)-SUMIFS(Tbl_Registro_Insumo[cant_dev],Tbl_Registro_Insumo[proveedor],$C$8,Tbl_Registro_Insumo[descripcion_insumo],$C39,Tbl_Registro_Insumo[id_solicitud],$C$9,Tbl_Registro_Insumo[Fecha_Corte],"&lt;="&amp;BR$12))</f>
        <v/>
      </c>
      <c r="BS39" s="2" t="str">
        <f>IF(OR($C39="",BS$12=""),"",SUMIFS(Tbl_Registro_Insumo[cant_ent],Tbl_Registro_Insumo[proveedor],$C$8,Tbl_Registro_Insumo[descripcion_insumo],$C39,Tbl_Registro_Insumo[id_solicitud],Detalle_Mes!$C$9,Tbl_Registro_Insumo[Fecha_Corte],"&lt;="&amp;BS$12)-SUMIFS(Tbl_Registro_Insumo[cant_dev],Tbl_Registro_Insumo[proveedor],$C$8,Tbl_Registro_Insumo[descripcion_insumo],$C39,Tbl_Registro_Insumo[id_solicitud],$C$9,Tbl_Registro_Insumo[Fecha_Corte],"&lt;="&amp;BS$12))</f>
        <v/>
      </c>
    </row>
    <row r="40" spans="2:71" s="7" customFormat="1" ht="19.2" customHeight="1" x14ac:dyDescent="0.3">
      <c r="B40" s="2"/>
      <c r="D40" s="20" t="str">
        <f>IF(C40="","",SUMIFS(Tbl_Registro_Insumo[cant_ent],Tbl_Registro_Insumo[proveedor],Detalle_Mes!$C$8,Tbl_Registro_Insumo[id_solicitud],Detalle_Mes!$C$9,Tbl_Registro_Insumo[descripcion_insumo],Detalle_Mes!C40,Tbl_Registro_Insumo[Fecha_Corte],"&lt;"&amp;Detalle_Mes!$F$8))</f>
        <v/>
      </c>
      <c r="E40" s="20" t="str">
        <f>IF(C40="","",SUMIFS(Tbl_Registro_Insumo[cant_dev],Tbl_Registro_Insumo[proveedor],Detalle_Mes!$C$8,Tbl_Registro_Insumo[id_solicitud],Detalle_Mes!$C$9,Tbl_Registro_Insumo[descripcion_insumo],Detalle_Mes!C40,Tbl_Registro_Insumo[Fecha_Corte],"&lt;"&amp;Detalle_Mes!$F$8))</f>
        <v/>
      </c>
      <c r="F40" s="20" t="str">
        <f t="shared" si="39"/>
        <v/>
      </c>
      <c r="H40" s="41" t="str">
        <f t="shared" si="38"/>
        <v/>
      </c>
      <c r="I40" s="2" t="str">
        <f>IF(OR($C40="",I$12=""),"",SUMIFS(Tbl_Registro_Insumo[cant_ent],Tbl_Registro_Insumo[proveedor],$C$8,Tbl_Registro_Insumo[descripcion_insumo],$C40,Tbl_Registro_Insumo[id_solicitud],Detalle_Mes!$C$9,Tbl_Registro_Insumo[Fecha_Corte],"&lt;"&amp;I$12)-SUMIFS(Tbl_Registro_Insumo[cant_dev],Tbl_Registro_Insumo[proveedor],$C$8,Tbl_Registro_Insumo[descripcion_insumo],$C40,Tbl_Registro_Insumo[id_solicitud],$C$9,Tbl_Registro_Insumo[Fecha_Corte],"&lt;="&amp;I$12))</f>
        <v/>
      </c>
      <c r="J40" s="2" t="str">
        <f>IF(OR($C40="",J$12=""),"",SUMIFS(Tbl_Registro_Insumo[cant_ent],Tbl_Registro_Insumo[proveedor],$C$8,Tbl_Registro_Insumo[descripcion_insumo],$C40,Tbl_Registro_Insumo[id_solicitud],Detalle_Mes!$C$9,Tbl_Registro_Insumo[Fecha_Corte],"&lt;="&amp;J$12)-SUMIFS(Tbl_Registro_Insumo[cant_dev],Tbl_Registro_Insumo[proveedor],$C$8,Tbl_Registro_Insumo[descripcion_insumo],$C40,Tbl_Registro_Insumo[id_solicitud],$C$9,Tbl_Registro_Insumo[Fecha_Corte],"&lt;="&amp;J$12))</f>
        <v/>
      </c>
      <c r="K40" s="2" t="str">
        <f>IF(OR($C40="",K$12=""),"",SUMIFS(Tbl_Registro_Insumo[cant_ent],Tbl_Registro_Insumo[proveedor],$C$8,Tbl_Registro_Insumo[descripcion_insumo],$C40,Tbl_Registro_Insumo[id_solicitud],Detalle_Mes!$C$9,Tbl_Registro_Insumo[Fecha_Corte],"&lt;="&amp;K$12)-SUMIFS(Tbl_Registro_Insumo[cant_dev],Tbl_Registro_Insumo[proveedor],$C$8,Tbl_Registro_Insumo[descripcion_insumo],$C40,Tbl_Registro_Insumo[id_solicitud],$C$9,Tbl_Registro_Insumo[Fecha_Corte],"&lt;="&amp;K$12))</f>
        <v/>
      </c>
      <c r="L40" s="2" t="str">
        <f>IF(OR($C40="",L$12=""),"",SUMIFS(Tbl_Registro_Insumo[cant_ent],Tbl_Registro_Insumo[proveedor],$C$8,Tbl_Registro_Insumo[descripcion_insumo],$C40,Tbl_Registro_Insumo[id_solicitud],Detalle_Mes!$C$9,Tbl_Registro_Insumo[Fecha_Corte],"&lt;="&amp;L$12)-SUMIFS(Tbl_Registro_Insumo[cant_dev],Tbl_Registro_Insumo[proveedor],$C$8,Tbl_Registro_Insumo[descripcion_insumo],$C40,Tbl_Registro_Insumo[id_solicitud],$C$9,Tbl_Registro_Insumo[Fecha_Corte],"&lt;="&amp;L$12))</f>
        <v/>
      </c>
      <c r="M40" s="2" t="str">
        <f>IF(OR($C40="",M$12=""),"",SUMIFS(Tbl_Registro_Insumo[cant_ent],Tbl_Registro_Insumo[proveedor],$C$8,Tbl_Registro_Insumo[descripcion_insumo],$C40,Tbl_Registro_Insumo[id_solicitud],Detalle_Mes!$C$9,Tbl_Registro_Insumo[Fecha_Corte],"&lt;="&amp;M$12)-SUMIFS(Tbl_Registro_Insumo[cant_dev],Tbl_Registro_Insumo[proveedor],$C$8,Tbl_Registro_Insumo[descripcion_insumo],$C40,Tbl_Registro_Insumo[id_solicitud],$C$9,Tbl_Registro_Insumo[Fecha_Corte],"&lt;="&amp;M$12))</f>
        <v/>
      </c>
      <c r="N40" s="2" t="str">
        <f>IF(OR($C40="",N$12=""),"",SUMIFS(Tbl_Registro_Insumo[cant_ent],Tbl_Registro_Insumo[proveedor],$C$8,Tbl_Registro_Insumo[descripcion_insumo],$C40,Tbl_Registro_Insumo[id_solicitud],Detalle_Mes!$C$9,Tbl_Registro_Insumo[Fecha_Corte],"&lt;="&amp;N$12)-SUMIFS(Tbl_Registro_Insumo[cant_dev],Tbl_Registro_Insumo[proveedor],$C$8,Tbl_Registro_Insumo[descripcion_insumo],$C40,Tbl_Registro_Insumo[id_solicitud],$C$9,Tbl_Registro_Insumo[Fecha_Corte],"&lt;="&amp;N$12))</f>
        <v/>
      </c>
      <c r="O40" s="2" t="str">
        <f>IF(OR($C40="",O$12=""),"",SUMIFS(Tbl_Registro_Insumo[cant_ent],Tbl_Registro_Insumo[proveedor],$C$8,Tbl_Registro_Insumo[descripcion_insumo],$C40,Tbl_Registro_Insumo[id_solicitud],Detalle_Mes!$C$9,Tbl_Registro_Insumo[Fecha_Corte],"&lt;="&amp;O$12)-SUMIFS(Tbl_Registro_Insumo[cant_dev],Tbl_Registro_Insumo[proveedor],$C$8,Tbl_Registro_Insumo[descripcion_insumo],$C40,Tbl_Registro_Insumo[id_solicitud],$C$9,Tbl_Registro_Insumo[Fecha_Corte],"&lt;="&amp;O$12))</f>
        <v/>
      </c>
      <c r="P40" s="2" t="str">
        <f>IF(OR($C40="",P$12=""),"",SUMIFS(Tbl_Registro_Insumo[cant_ent],Tbl_Registro_Insumo[proveedor],$C$8,Tbl_Registro_Insumo[descripcion_insumo],$C40,Tbl_Registro_Insumo[id_solicitud],Detalle_Mes!$C$9,Tbl_Registro_Insumo[Fecha_Corte],"&lt;="&amp;P$12)-SUMIFS(Tbl_Registro_Insumo[cant_dev],Tbl_Registro_Insumo[proveedor],$C$8,Tbl_Registro_Insumo[descripcion_insumo],$C40,Tbl_Registro_Insumo[id_solicitud],$C$9,Tbl_Registro_Insumo[Fecha_Corte],"&lt;="&amp;P$12))</f>
        <v/>
      </c>
      <c r="Q40" s="2" t="str">
        <f>IF(OR($C40="",Q$12=""),"",SUMIFS(Tbl_Registro_Insumo[cant_ent],Tbl_Registro_Insumo[proveedor],$C$8,Tbl_Registro_Insumo[descripcion_insumo],$C40,Tbl_Registro_Insumo[id_solicitud],Detalle_Mes!$C$9,Tbl_Registro_Insumo[Fecha_Corte],"&lt;="&amp;Q$12)-SUMIFS(Tbl_Registro_Insumo[cant_dev],Tbl_Registro_Insumo[proveedor],$C$8,Tbl_Registro_Insumo[descripcion_insumo],$C40,Tbl_Registro_Insumo[id_solicitud],$C$9,Tbl_Registro_Insumo[Fecha_Corte],"&lt;="&amp;Q$12))</f>
        <v/>
      </c>
      <c r="R40" s="2" t="str">
        <f>IF(OR($C40="",R$12=""),"",SUMIFS(Tbl_Registro_Insumo[cant_ent],Tbl_Registro_Insumo[proveedor],$C$8,Tbl_Registro_Insumo[descripcion_insumo],$C40,Tbl_Registro_Insumo[id_solicitud],Detalle_Mes!$C$9,Tbl_Registro_Insumo[Fecha_Corte],"&lt;="&amp;R$12)-SUMIFS(Tbl_Registro_Insumo[cant_dev],Tbl_Registro_Insumo[proveedor],$C$8,Tbl_Registro_Insumo[descripcion_insumo],$C40,Tbl_Registro_Insumo[id_solicitud],$C$9,Tbl_Registro_Insumo[Fecha_Corte],"&lt;="&amp;R$12))</f>
        <v/>
      </c>
      <c r="S40" s="2" t="str">
        <f>IF(OR($C40="",S$12=""),"",SUMIFS(Tbl_Registro_Insumo[cant_ent],Tbl_Registro_Insumo[proveedor],$C$8,Tbl_Registro_Insumo[descripcion_insumo],$C40,Tbl_Registro_Insumo[id_solicitud],Detalle_Mes!$C$9,Tbl_Registro_Insumo[Fecha_Corte],"&lt;="&amp;S$12)-SUMIFS(Tbl_Registro_Insumo[cant_dev],Tbl_Registro_Insumo[proveedor],$C$8,Tbl_Registro_Insumo[descripcion_insumo],$C40,Tbl_Registro_Insumo[id_solicitud],$C$9,Tbl_Registro_Insumo[Fecha_Corte],"&lt;="&amp;S$12))</f>
        <v/>
      </c>
      <c r="T40" s="2" t="str">
        <f>IF(OR($C40="",T$12=""),"",SUMIFS(Tbl_Registro_Insumo[cant_ent],Tbl_Registro_Insumo[proveedor],$C$8,Tbl_Registro_Insumo[descripcion_insumo],$C40,Tbl_Registro_Insumo[id_solicitud],Detalle_Mes!$C$9,Tbl_Registro_Insumo[Fecha_Corte],"&lt;="&amp;T$12)-SUMIFS(Tbl_Registro_Insumo[cant_dev],Tbl_Registro_Insumo[proveedor],$C$8,Tbl_Registro_Insumo[descripcion_insumo],$C40,Tbl_Registro_Insumo[id_solicitud],$C$9,Tbl_Registro_Insumo[Fecha_Corte],"&lt;="&amp;T$12))</f>
        <v/>
      </c>
      <c r="U40" s="2" t="str">
        <f>IF(OR($C40="",U$12=""),"",SUMIFS(Tbl_Registro_Insumo[cant_ent],Tbl_Registro_Insumo[proveedor],$C$8,Tbl_Registro_Insumo[descripcion_insumo],$C40,Tbl_Registro_Insumo[id_solicitud],Detalle_Mes!$C$9,Tbl_Registro_Insumo[Fecha_Corte],"&lt;="&amp;U$12)-SUMIFS(Tbl_Registro_Insumo[cant_dev],Tbl_Registro_Insumo[proveedor],$C$8,Tbl_Registro_Insumo[descripcion_insumo],$C40,Tbl_Registro_Insumo[id_solicitud],$C$9,Tbl_Registro_Insumo[Fecha_Corte],"&lt;="&amp;U$12))</f>
        <v/>
      </c>
      <c r="V40" s="2" t="str">
        <f>IF(OR($C40="",V$12=""),"",SUMIFS(Tbl_Registro_Insumo[cant_ent],Tbl_Registro_Insumo[proveedor],$C$8,Tbl_Registro_Insumo[descripcion_insumo],$C40,Tbl_Registro_Insumo[id_solicitud],Detalle_Mes!$C$9,Tbl_Registro_Insumo[Fecha_Corte],"&lt;="&amp;V$12)-SUMIFS(Tbl_Registro_Insumo[cant_dev],Tbl_Registro_Insumo[proveedor],$C$8,Tbl_Registro_Insumo[descripcion_insumo],$C40,Tbl_Registro_Insumo[id_solicitud],$C$9,Tbl_Registro_Insumo[Fecha_Corte],"&lt;="&amp;V$12))</f>
        <v/>
      </c>
      <c r="W40" s="2" t="str">
        <f>IF(OR($C40="",W$12=""),"",SUMIFS(Tbl_Registro_Insumo[cant_ent],Tbl_Registro_Insumo[proveedor],$C$8,Tbl_Registro_Insumo[descripcion_insumo],$C40,Tbl_Registro_Insumo[id_solicitud],Detalle_Mes!$C$9,Tbl_Registro_Insumo[Fecha_Corte],"&lt;="&amp;W$12)-SUMIFS(Tbl_Registro_Insumo[cant_dev],Tbl_Registro_Insumo[proveedor],$C$8,Tbl_Registro_Insumo[descripcion_insumo],$C40,Tbl_Registro_Insumo[id_solicitud],$C$9,Tbl_Registro_Insumo[Fecha_Corte],"&lt;="&amp;W$12))</f>
        <v/>
      </c>
      <c r="X40" s="2" t="str">
        <f>IF(OR($C40="",X$12=""),"",SUMIFS(Tbl_Registro_Insumo[cant_ent],Tbl_Registro_Insumo[proveedor],$C$8,Tbl_Registro_Insumo[descripcion_insumo],$C40,Tbl_Registro_Insumo[id_solicitud],Detalle_Mes!$C$9,Tbl_Registro_Insumo[Fecha_Corte],"&lt;="&amp;X$12)-SUMIFS(Tbl_Registro_Insumo[cant_dev],Tbl_Registro_Insumo[proveedor],$C$8,Tbl_Registro_Insumo[descripcion_insumo],$C40,Tbl_Registro_Insumo[id_solicitud],$C$9,Tbl_Registro_Insumo[Fecha_Corte],"&lt;="&amp;X$12))</f>
        <v/>
      </c>
      <c r="Y40" s="2" t="str">
        <f>IF(OR($C40="",Y$12=""),"",SUMIFS(Tbl_Registro_Insumo[cant_ent],Tbl_Registro_Insumo[proveedor],$C$8,Tbl_Registro_Insumo[descripcion_insumo],$C40,Tbl_Registro_Insumo[id_solicitud],Detalle_Mes!$C$9,Tbl_Registro_Insumo[Fecha_Corte],"&lt;="&amp;Y$12)-SUMIFS(Tbl_Registro_Insumo[cant_dev],Tbl_Registro_Insumo[proveedor],$C$8,Tbl_Registro_Insumo[descripcion_insumo],$C40,Tbl_Registro_Insumo[id_solicitud],$C$9,Tbl_Registro_Insumo[Fecha_Corte],"&lt;="&amp;Y$12))</f>
        <v/>
      </c>
      <c r="Z40" s="2" t="str">
        <f>IF(OR($C40="",Z$12=""),"",SUMIFS(Tbl_Registro_Insumo[cant_ent],Tbl_Registro_Insumo[proveedor],$C$8,Tbl_Registro_Insumo[descripcion_insumo],$C40,Tbl_Registro_Insumo[id_solicitud],Detalle_Mes!$C$9,Tbl_Registro_Insumo[Fecha_Corte],"&lt;="&amp;Z$12)-SUMIFS(Tbl_Registro_Insumo[cant_dev],Tbl_Registro_Insumo[proveedor],$C$8,Tbl_Registro_Insumo[descripcion_insumo],$C40,Tbl_Registro_Insumo[id_solicitud],$C$9,Tbl_Registro_Insumo[Fecha_Corte],"&lt;="&amp;Z$12))</f>
        <v/>
      </c>
      <c r="AA40" s="2" t="str">
        <f>IF(OR($C40="",AA$12=""),"",SUMIFS(Tbl_Registro_Insumo[cant_ent],Tbl_Registro_Insumo[proveedor],$C$8,Tbl_Registro_Insumo[descripcion_insumo],$C40,Tbl_Registro_Insumo[id_solicitud],Detalle_Mes!$C$9,Tbl_Registro_Insumo[Fecha_Corte],"&lt;="&amp;AA$12)-SUMIFS(Tbl_Registro_Insumo[cant_dev],Tbl_Registro_Insumo[proveedor],$C$8,Tbl_Registro_Insumo[descripcion_insumo],$C40,Tbl_Registro_Insumo[id_solicitud],$C$9,Tbl_Registro_Insumo[Fecha_Corte],"&lt;="&amp;AA$12))</f>
        <v/>
      </c>
      <c r="AB40" s="2" t="str">
        <f>IF(OR($C40="",AB$12=""),"",SUMIFS(Tbl_Registro_Insumo[cant_ent],Tbl_Registro_Insumo[proveedor],$C$8,Tbl_Registro_Insumo[descripcion_insumo],$C40,Tbl_Registro_Insumo[id_solicitud],Detalle_Mes!$C$9,Tbl_Registro_Insumo[Fecha_Corte],"&lt;="&amp;AB$12)-SUMIFS(Tbl_Registro_Insumo[cant_dev],Tbl_Registro_Insumo[proveedor],$C$8,Tbl_Registro_Insumo[descripcion_insumo],$C40,Tbl_Registro_Insumo[id_solicitud],$C$9,Tbl_Registro_Insumo[Fecha_Corte],"&lt;="&amp;AB$12))</f>
        <v/>
      </c>
      <c r="AC40" s="2" t="str">
        <f>IF(OR($C40="",AC$12=""),"",SUMIFS(Tbl_Registro_Insumo[cant_ent],Tbl_Registro_Insumo[proveedor],$C$8,Tbl_Registro_Insumo[descripcion_insumo],$C40,Tbl_Registro_Insumo[id_solicitud],Detalle_Mes!$C$9,Tbl_Registro_Insumo[Fecha_Corte],"&lt;="&amp;AC$12)-SUMIFS(Tbl_Registro_Insumo[cant_dev],Tbl_Registro_Insumo[proveedor],$C$8,Tbl_Registro_Insumo[descripcion_insumo],$C40,Tbl_Registro_Insumo[id_solicitud],$C$9,Tbl_Registro_Insumo[Fecha_Corte],"&lt;="&amp;AC$12))</f>
        <v/>
      </c>
      <c r="AD40" s="2" t="str">
        <f>IF(OR($C40="",AD$12=""),"",SUMIFS(Tbl_Registro_Insumo[cant_ent],Tbl_Registro_Insumo[proveedor],$C$8,Tbl_Registro_Insumo[descripcion_insumo],$C40,Tbl_Registro_Insumo[id_solicitud],Detalle_Mes!$C$9,Tbl_Registro_Insumo[Fecha_Corte],"&lt;="&amp;AD$12)-SUMIFS(Tbl_Registro_Insumo[cant_dev],Tbl_Registro_Insumo[proveedor],$C$8,Tbl_Registro_Insumo[descripcion_insumo],$C40,Tbl_Registro_Insumo[id_solicitud],$C$9,Tbl_Registro_Insumo[Fecha_Corte],"&lt;="&amp;AD$12))</f>
        <v/>
      </c>
      <c r="AE40" s="2" t="str">
        <f>IF(OR($C40="",AE$12=""),"",SUMIFS(Tbl_Registro_Insumo[cant_ent],Tbl_Registro_Insumo[proveedor],$C$8,Tbl_Registro_Insumo[descripcion_insumo],$C40,Tbl_Registro_Insumo[id_solicitud],Detalle_Mes!$C$9,Tbl_Registro_Insumo[Fecha_Corte],"&lt;="&amp;AE$12)-SUMIFS(Tbl_Registro_Insumo[cant_dev],Tbl_Registro_Insumo[proveedor],$C$8,Tbl_Registro_Insumo[descripcion_insumo],$C40,Tbl_Registro_Insumo[id_solicitud],$C$9,Tbl_Registro_Insumo[Fecha_Corte],"&lt;="&amp;AE$12))</f>
        <v/>
      </c>
      <c r="AF40" s="2" t="str">
        <f>IF(OR($C40="",AF$12=""),"",SUMIFS(Tbl_Registro_Insumo[cant_ent],Tbl_Registro_Insumo[proveedor],$C$8,Tbl_Registro_Insumo[descripcion_insumo],$C40,Tbl_Registro_Insumo[id_solicitud],Detalle_Mes!$C$9,Tbl_Registro_Insumo[Fecha_Corte],"&lt;="&amp;AF$12)-SUMIFS(Tbl_Registro_Insumo[cant_dev],Tbl_Registro_Insumo[proveedor],$C$8,Tbl_Registro_Insumo[descripcion_insumo],$C40,Tbl_Registro_Insumo[id_solicitud],$C$9,Tbl_Registro_Insumo[Fecha_Corte],"&lt;="&amp;AF$12))</f>
        <v/>
      </c>
      <c r="AG40" s="2" t="str">
        <f>IF(OR($C40="",AG$12=""),"",SUMIFS(Tbl_Registro_Insumo[cant_ent],Tbl_Registro_Insumo[proveedor],$C$8,Tbl_Registro_Insumo[descripcion_insumo],$C40,Tbl_Registro_Insumo[id_solicitud],Detalle_Mes!$C$9,Tbl_Registro_Insumo[Fecha_Corte],"&lt;="&amp;AG$12)-SUMIFS(Tbl_Registro_Insumo[cant_dev],Tbl_Registro_Insumo[proveedor],$C$8,Tbl_Registro_Insumo[descripcion_insumo],$C40,Tbl_Registro_Insumo[id_solicitud],$C$9,Tbl_Registro_Insumo[Fecha_Corte],"&lt;="&amp;AG$12))</f>
        <v/>
      </c>
      <c r="AH40" s="2" t="str">
        <f>IF(OR($C40="",AH$12=""),"",SUMIFS(Tbl_Registro_Insumo[cant_ent],Tbl_Registro_Insumo[proveedor],$C$8,Tbl_Registro_Insumo[descripcion_insumo],$C40,Tbl_Registro_Insumo[id_solicitud],Detalle_Mes!$C$9,Tbl_Registro_Insumo[Fecha_Corte],"&lt;="&amp;AH$12)-SUMIFS(Tbl_Registro_Insumo[cant_dev],Tbl_Registro_Insumo[proveedor],$C$8,Tbl_Registro_Insumo[descripcion_insumo],$C40,Tbl_Registro_Insumo[id_solicitud],$C$9,Tbl_Registro_Insumo[Fecha_Corte],"&lt;="&amp;AH$12))</f>
        <v/>
      </c>
      <c r="AI40" s="2" t="str">
        <f>IF(OR($C40="",AI$12=""),"",SUMIFS(Tbl_Registro_Insumo[cant_ent],Tbl_Registro_Insumo[proveedor],$C$8,Tbl_Registro_Insumo[descripcion_insumo],$C40,Tbl_Registro_Insumo[id_solicitud],Detalle_Mes!$C$9,Tbl_Registro_Insumo[Fecha_Corte],"&lt;="&amp;AI$12)-SUMIFS(Tbl_Registro_Insumo[cant_dev],Tbl_Registro_Insumo[proveedor],$C$8,Tbl_Registro_Insumo[descripcion_insumo],$C40,Tbl_Registro_Insumo[id_solicitud],$C$9,Tbl_Registro_Insumo[Fecha_Corte],"&lt;="&amp;AI$12))</f>
        <v/>
      </c>
      <c r="AJ40" s="2" t="str">
        <f>IF(OR($C40="",AJ$12=""),"",SUMIFS(Tbl_Registro_Insumo[cant_ent],Tbl_Registro_Insumo[proveedor],$C$8,Tbl_Registro_Insumo[descripcion_insumo],$C40,Tbl_Registro_Insumo[id_solicitud],Detalle_Mes!$C$9,Tbl_Registro_Insumo[Fecha_Corte],"&lt;="&amp;AJ$12)-SUMIFS(Tbl_Registro_Insumo[cant_dev],Tbl_Registro_Insumo[proveedor],$C$8,Tbl_Registro_Insumo[descripcion_insumo],$C40,Tbl_Registro_Insumo[id_solicitud],$C$9,Tbl_Registro_Insumo[Fecha_Corte],"&lt;="&amp;AJ$12))</f>
        <v/>
      </c>
      <c r="AK40" s="2" t="str">
        <f>IF(OR($C40="",AK$12=""),"",SUMIFS(Tbl_Registro_Insumo[cant_ent],Tbl_Registro_Insumo[proveedor],$C$8,Tbl_Registro_Insumo[descripcion_insumo],$C40,Tbl_Registro_Insumo[id_solicitud],Detalle_Mes!$C$9,Tbl_Registro_Insumo[Fecha_Corte],"&lt;="&amp;AK$12)-SUMIFS(Tbl_Registro_Insumo[cant_dev],Tbl_Registro_Insumo[proveedor],$C$8,Tbl_Registro_Insumo[descripcion_insumo],$C40,Tbl_Registro_Insumo[id_solicitud],$C$9,Tbl_Registro_Insumo[Fecha_Corte],"&lt;="&amp;AK$12))</f>
        <v/>
      </c>
      <c r="AL40" s="2" t="str">
        <f>IF(OR($C40="",AL$12=""),"",SUMIFS(Tbl_Registro_Insumo[cant_ent],Tbl_Registro_Insumo[proveedor],$C$8,Tbl_Registro_Insumo[descripcion_insumo],$C40,Tbl_Registro_Insumo[id_solicitud],Detalle_Mes!$C$9,Tbl_Registro_Insumo[Fecha_Corte],"&lt;="&amp;AL$12)-SUMIFS(Tbl_Registro_Insumo[cant_dev],Tbl_Registro_Insumo[proveedor],$C$8,Tbl_Registro_Insumo[descripcion_insumo],$C40,Tbl_Registro_Insumo[id_solicitud],$C$9,Tbl_Registro_Insumo[Fecha_Corte],"&lt;="&amp;AL$12))</f>
        <v/>
      </c>
      <c r="AM40" s="2" t="str">
        <f>IF(OR($C40="",AM$12=""),"",SUMIFS(Tbl_Registro_Insumo[cant_ent],Tbl_Registro_Insumo[proveedor],$C$8,Tbl_Registro_Insumo[descripcion_insumo],$C40,Tbl_Registro_Insumo[id_solicitud],Detalle_Mes!$C$9,Tbl_Registro_Insumo[Fecha_Corte],"&lt;="&amp;AM$12)-SUMIFS(Tbl_Registro_Insumo[cant_dev],Tbl_Registro_Insumo[proveedor],$C$8,Tbl_Registro_Insumo[descripcion_insumo],$C40,Tbl_Registro_Insumo[id_solicitud],$C$9,Tbl_Registro_Insumo[Fecha_Corte],"&lt;="&amp;AM$12))</f>
        <v/>
      </c>
      <c r="AN40" s="2" t="str">
        <f>IF(OR($C40="",AN$12=""),"",SUMIFS(Tbl_Registro_Insumo[cant_ent],Tbl_Registro_Insumo[proveedor],$C$8,Tbl_Registro_Insumo[descripcion_insumo],$C40,Tbl_Registro_Insumo[id_solicitud],Detalle_Mes!$C$9,Tbl_Registro_Insumo[Fecha_Corte],"&lt;="&amp;AN$12)-SUMIFS(Tbl_Registro_Insumo[cant_dev],Tbl_Registro_Insumo[proveedor],$C$8,Tbl_Registro_Insumo[descripcion_insumo],$C40,Tbl_Registro_Insumo[id_solicitud],$C$9,Tbl_Registro_Insumo[Fecha_Corte],"&lt;="&amp;AN$12))</f>
        <v/>
      </c>
      <c r="AO40" s="2" t="str">
        <f>IF(OR($C40="",AO$12=""),"",SUMIFS(Tbl_Registro_Insumo[cant_ent],Tbl_Registro_Insumo[proveedor],$C$8,Tbl_Registro_Insumo[descripcion_insumo],$C40,Tbl_Registro_Insumo[id_solicitud],Detalle_Mes!$C$9,Tbl_Registro_Insumo[Fecha_Corte],"&lt;="&amp;AO$12)-SUMIFS(Tbl_Registro_Insumo[cant_dev],Tbl_Registro_Insumo[proveedor],$C$8,Tbl_Registro_Insumo[descripcion_insumo],$C40,Tbl_Registro_Insumo[id_solicitud],$C$9,Tbl_Registro_Insumo[Fecha_Corte],"&lt;="&amp;AO$12))</f>
        <v/>
      </c>
      <c r="AP40" s="2" t="str">
        <f>IF(OR($C40="",AP$12=""),"",SUMIFS(Tbl_Registro_Insumo[cant_ent],Tbl_Registro_Insumo[proveedor],$C$8,Tbl_Registro_Insumo[descripcion_insumo],$C40,Tbl_Registro_Insumo[id_solicitud],Detalle_Mes!$C$9,Tbl_Registro_Insumo[Fecha_Corte],"&lt;="&amp;AP$12)-SUMIFS(Tbl_Registro_Insumo[cant_dev],Tbl_Registro_Insumo[proveedor],$C$8,Tbl_Registro_Insumo[descripcion_insumo],$C40,Tbl_Registro_Insumo[id_solicitud],$C$9,Tbl_Registro_Insumo[Fecha_Corte],"&lt;="&amp;AP$12))</f>
        <v/>
      </c>
      <c r="AQ40" s="2" t="str">
        <f>IF(OR($C40="",AQ$12=""),"",SUMIFS(Tbl_Registro_Insumo[cant_ent],Tbl_Registro_Insumo[proveedor],$C$8,Tbl_Registro_Insumo[descripcion_insumo],$C40,Tbl_Registro_Insumo[id_solicitud],Detalle_Mes!$C$9,Tbl_Registro_Insumo[Fecha_Corte],"&lt;="&amp;AQ$12)-SUMIFS(Tbl_Registro_Insumo[cant_dev],Tbl_Registro_Insumo[proveedor],$C$8,Tbl_Registro_Insumo[descripcion_insumo],$C40,Tbl_Registro_Insumo[id_solicitud],$C$9,Tbl_Registro_Insumo[Fecha_Corte],"&lt;="&amp;AQ$12))</f>
        <v/>
      </c>
      <c r="AR40" s="2" t="str">
        <f>IF(OR($C40="",AR$12=""),"",SUMIFS(Tbl_Registro_Insumo[cant_ent],Tbl_Registro_Insumo[proveedor],$C$8,Tbl_Registro_Insumo[descripcion_insumo],$C40,Tbl_Registro_Insumo[id_solicitud],Detalle_Mes!$C$9,Tbl_Registro_Insumo[Fecha_Corte],"&lt;="&amp;AR$12)-SUMIFS(Tbl_Registro_Insumo[cant_dev],Tbl_Registro_Insumo[proveedor],$C$8,Tbl_Registro_Insumo[descripcion_insumo],$C40,Tbl_Registro_Insumo[id_solicitud],$C$9,Tbl_Registro_Insumo[Fecha_Corte],"&lt;="&amp;AR$12))</f>
        <v/>
      </c>
      <c r="AS40" s="2" t="str">
        <f>IF(OR($C40="",AS$12=""),"",SUMIFS(Tbl_Registro_Insumo[cant_ent],Tbl_Registro_Insumo[proveedor],$C$8,Tbl_Registro_Insumo[descripcion_insumo],$C40,Tbl_Registro_Insumo[id_solicitud],Detalle_Mes!$C$9,Tbl_Registro_Insumo[Fecha_Corte],"&lt;="&amp;AS$12)-SUMIFS(Tbl_Registro_Insumo[cant_dev],Tbl_Registro_Insumo[proveedor],$C$8,Tbl_Registro_Insumo[descripcion_insumo],$C40,Tbl_Registro_Insumo[id_solicitud],$C$9,Tbl_Registro_Insumo[Fecha_Corte],"&lt;="&amp;AS$12))</f>
        <v/>
      </c>
      <c r="AT40" s="2" t="str">
        <f>IF(OR($C40="",AT$12=""),"",SUMIFS(Tbl_Registro_Insumo[cant_ent],Tbl_Registro_Insumo[proveedor],$C$8,Tbl_Registro_Insumo[descripcion_insumo],$C40,Tbl_Registro_Insumo[id_solicitud],Detalle_Mes!$C$9,Tbl_Registro_Insumo[Fecha_Corte],"&lt;="&amp;AT$12)-SUMIFS(Tbl_Registro_Insumo[cant_dev],Tbl_Registro_Insumo[proveedor],$C$8,Tbl_Registro_Insumo[descripcion_insumo],$C40,Tbl_Registro_Insumo[id_solicitud],$C$9,Tbl_Registro_Insumo[Fecha_Corte],"&lt;="&amp;AT$12))</f>
        <v/>
      </c>
      <c r="AU40" s="2" t="str">
        <f>IF(OR($C40="",AU$12=""),"",SUMIFS(Tbl_Registro_Insumo[cant_ent],Tbl_Registro_Insumo[proveedor],$C$8,Tbl_Registro_Insumo[descripcion_insumo],$C40,Tbl_Registro_Insumo[id_solicitud],Detalle_Mes!$C$9,Tbl_Registro_Insumo[Fecha_Corte],"&lt;="&amp;AU$12)-SUMIFS(Tbl_Registro_Insumo[cant_dev],Tbl_Registro_Insumo[proveedor],$C$8,Tbl_Registro_Insumo[descripcion_insumo],$C40,Tbl_Registro_Insumo[id_solicitud],$C$9,Tbl_Registro_Insumo[Fecha_Corte],"&lt;="&amp;AU$12))</f>
        <v/>
      </c>
      <c r="AV40" s="2" t="str">
        <f>IF(OR($C40="",AV$12=""),"",SUMIFS(Tbl_Registro_Insumo[cant_ent],Tbl_Registro_Insumo[proveedor],$C$8,Tbl_Registro_Insumo[descripcion_insumo],$C40,Tbl_Registro_Insumo[id_solicitud],Detalle_Mes!$C$9,Tbl_Registro_Insumo[Fecha_Corte],"&lt;="&amp;AV$12)-SUMIFS(Tbl_Registro_Insumo[cant_dev],Tbl_Registro_Insumo[proveedor],$C$8,Tbl_Registro_Insumo[descripcion_insumo],$C40,Tbl_Registro_Insumo[id_solicitud],$C$9,Tbl_Registro_Insumo[Fecha_Corte],"&lt;="&amp;AV$12))</f>
        <v/>
      </c>
      <c r="AW40" s="2" t="str">
        <f>IF(OR($C40="",AW$12=""),"",SUMIFS(Tbl_Registro_Insumo[cant_ent],Tbl_Registro_Insumo[proveedor],$C$8,Tbl_Registro_Insumo[descripcion_insumo],$C40,Tbl_Registro_Insumo[id_solicitud],Detalle_Mes!$C$9,Tbl_Registro_Insumo[Fecha_Corte],"&lt;="&amp;AW$12)-SUMIFS(Tbl_Registro_Insumo[cant_dev],Tbl_Registro_Insumo[proveedor],$C$8,Tbl_Registro_Insumo[descripcion_insumo],$C40,Tbl_Registro_Insumo[id_solicitud],$C$9,Tbl_Registro_Insumo[Fecha_Corte],"&lt;="&amp;AW$12))</f>
        <v/>
      </c>
      <c r="AX40" s="2" t="str">
        <f>IF(OR($C40="",AX$12=""),"",SUMIFS(Tbl_Registro_Insumo[cant_ent],Tbl_Registro_Insumo[proveedor],$C$8,Tbl_Registro_Insumo[descripcion_insumo],$C40,Tbl_Registro_Insumo[id_solicitud],Detalle_Mes!$C$9,Tbl_Registro_Insumo[Fecha_Corte],"&lt;="&amp;AX$12)-SUMIFS(Tbl_Registro_Insumo[cant_dev],Tbl_Registro_Insumo[proveedor],$C$8,Tbl_Registro_Insumo[descripcion_insumo],$C40,Tbl_Registro_Insumo[id_solicitud],$C$9,Tbl_Registro_Insumo[Fecha_Corte],"&lt;="&amp;AX$12))</f>
        <v/>
      </c>
      <c r="AY40" s="2" t="str">
        <f>IF(OR($C40="",AY$12=""),"",SUMIFS(Tbl_Registro_Insumo[cant_ent],Tbl_Registro_Insumo[proveedor],$C$8,Tbl_Registro_Insumo[descripcion_insumo],$C40,Tbl_Registro_Insumo[id_solicitud],Detalle_Mes!$C$9,Tbl_Registro_Insumo[Fecha_Corte],"&lt;="&amp;AY$12)-SUMIFS(Tbl_Registro_Insumo[cant_dev],Tbl_Registro_Insumo[proveedor],$C$8,Tbl_Registro_Insumo[descripcion_insumo],$C40,Tbl_Registro_Insumo[id_solicitud],$C$9,Tbl_Registro_Insumo[Fecha_Corte],"&lt;="&amp;AY$12))</f>
        <v/>
      </c>
      <c r="AZ40" s="2" t="str">
        <f>IF(OR($C40="",AZ$12=""),"",SUMIFS(Tbl_Registro_Insumo[cant_ent],Tbl_Registro_Insumo[proveedor],$C$8,Tbl_Registro_Insumo[descripcion_insumo],$C40,Tbl_Registro_Insumo[id_solicitud],Detalle_Mes!$C$9,Tbl_Registro_Insumo[Fecha_Corte],"&lt;="&amp;AZ$12)-SUMIFS(Tbl_Registro_Insumo[cant_dev],Tbl_Registro_Insumo[proveedor],$C$8,Tbl_Registro_Insumo[descripcion_insumo],$C40,Tbl_Registro_Insumo[id_solicitud],$C$9,Tbl_Registro_Insumo[Fecha_Corte],"&lt;="&amp;AZ$12))</f>
        <v/>
      </c>
      <c r="BA40" s="2" t="str">
        <f>IF(OR($C40="",BA$12=""),"",SUMIFS(Tbl_Registro_Insumo[cant_ent],Tbl_Registro_Insumo[proveedor],$C$8,Tbl_Registro_Insumo[descripcion_insumo],$C40,Tbl_Registro_Insumo[id_solicitud],Detalle_Mes!$C$9,Tbl_Registro_Insumo[Fecha_Corte],"&lt;="&amp;BA$12)-SUMIFS(Tbl_Registro_Insumo[cant_dev],Tbl_Registro_Insumo[proveedor],$C$8,Tbl_Registro_Insumo[descripcion_insumo],$C40,Tbl_Registro_Insumo[id_solicitud],$C$9,Tbl_Registro_Insumo[Fecha_Corte],"&lt;="&amp;BA$12))</f>
        <v/>
      </c>
      <c r="BB40" s="2" t="str">
        <f>IF(OR($C40="",BB$12=""),"",SUMIFS(Tbl_Registro_Insumo[cant_ent],Tbl_Registro_Insumo[proveedor],$C$8,Tbl_Registro_Insumo[descripcion_insumo],$C40,Tbl_Registro_Insumo[id_solicitud],Detalle_Mes!$C$9,Tbl_Registro_Insumo[Fecha_Corte],"&lt;="&amp;BB$12)-SUMIFS(Tbl_Registro_Insumo[cant_dev],Tbl_Registro_Insumo[proveedor],$C$8,Tbl_Registro_Insumo[descripcion_insumo],$C40,Tbl_Registro_Insumo[id_solicitud],$C$9,Tbl_Registro_Insumo[Fecha_Corte],"&lt;="&amp;BB$12))</f>
        <v/>
      </c>
      <c r="BC40" s="2" t="str">
        <f>IF(OR($C40="",BC$12=""),"",SUMIFS(Tbl_Registro_Insumo[cant_ent],Tbl_Registro_Insumo[proveedor],$C$8,Tbl_Registro_Insumo[descripcion_insumo],$C40,Tbl_Registro_Insumo[id_solicitud],Detalle_Mes!$C$9,Tbl_Registro_Insumo[Fecha_Corte],"&lt;="&amp;BC$12)-SUMIFS(Tbl_Registro_Insumo[cant_dev],Tbl_Registro_Insumo[proveedor],$C$8,Tbl_Registro_Insumo[descripcion_insumo],$C40,Tbl_Registro_Insumo[id_solicitud],$C$9,Tbl_Registro_Insumo[Fecha_Corte],"&lt;="&amp;BC$12))</f>
        <v/>
      </c>
      <c r="BD40" s="2" t="str">
        <f>IF(OR($C40="",BD$12=""),"",SUMIFS(Tbl_Registro_Insumo[cant_ent],Tbl_Registro_Insumo[proveedor],$C$8,Tbl_Registro_Insumo[descripcion_insumo],$C40,Tbl_Registro_Insumo[id_solicitud],Detalle_Mes!$C$9,Tbl_Registro_Insumo[Fecha_Corte],"&lt;="&amp;BD$12)-SUMIFS(Tbl_Registro_Insumo[cant_dev],Tbl_Registro_Insumo[proveedor],$C$8,Tbl_Registro_Insumo[descripcion_insumo],$C40,Tbl_Registro_Insumo[id_solicitud],$C$9,Tbl_Registro_Insumo[Fecha_Corte],"&lt;="&amp;BD$12))</f>
        <v/>
      </c>
      <c r="BE40" s="2" t="str">
        <f>IF(OR($C40="",BE$12=""),"",SUMIFS(Tbl_Registro_Insumo[cant_ent],Tbl_Registro_Insumo[proveedor],$C$8,Tbl_Registro_Insumo[descripcion_insumo],$C40,Tbl_Registro_Insumo[id_solicitud],Detalle_Mes!$C$9,Tbl_Registro_Insumo[Fecha_Corte],"&lt;="&amp;BE$12)-SUMIFS(Tbl_Registro_Insumo[cant_dev],Tbl_Registro_Insumo[proveedor],$C$8,Tbl_Registro_Insumo[descripcion_insumo],$C40,Tbl_Registro_Insumo[id_solicitud],$C$9,Tbl_Registro_Insumo[Fecha_Corte],"&lt;="&amp;BE$12))</f>
        <v/>
      </c>
      <c r="BF40" s="2" t="str">
        <f>IF(OR($C40="",BF$12=""),"",SUMIFS(Tbl_Registro_Insumo[cant_ent],Tbl_Registro_Insumo[proveedor],$C$8,Tbl_Registro_Insumo[descripcion_insumo],$C40,Tbl_Registro_Insumo[id_solicitud],Detalle_Mes!$C$9,Tbl_Registro_Insumo[Fecha_Corte],"&lt;="&amp;BF$12)-SUMIFS(Tbl_Registro_Insumo[cant_dev],Tbl_Registro_Insumo[proveedor],$C$8,Tbl_Registro_Insumo[descripcion_insumo],$C40,Tbl_Registro_Insumo[id_solicitud],$C$9,Tbl_Registro_Insumo[Fecha_Corte],"&lt;="&amp;BF$12))</f>
        <v/>
      </c>
      <c r="BG40" s="2" t="str">
        <f>IF(OR($C40="",BG$12=""),"",SUMIFS(Tbl_Registro_Insumo[cant_ent],Tbl_Registro_Insumo[proveedor],$C$8,Tbl_Registro_Insumo[descripcion_insumo],$C40,Tbl_Registro_Insumo[id_solicitud],Detalle_Mes!$C$9,Tbl_Registro_Insumo[Fecha_Corte],"&lt;="&amp;BG$12)-SUMIFS(Tbl_Registro_Insumo[cant_dev],Tbl_Registro_Insumo[proveedor],$C$8,Tbl_Registro_Insumo[descripcion_insumo],$C40,Tbl_Registro_Insumo[id_solicitud],$C$9,Tbl_Registro_Insumo[Fecha_Corte],"&lt;="&amp;BG$12))</f>
        <v/>
      </c>
      <c r="BH40" s="2" t="str">
        <f>IF(OR($C40="",BH$12=""),"",SUMIFS(Tbl_Registro_Insumo[cant_ent],Tbl_Registro_Insumo[proveedor],$C$8,Tbl_Registro_Insumo[descripcion_insumo],$C40,Tbl_Registro_Insumo[id_solicitud],Detalle_Mes!$C$9,Tbl_Registro_Insumo[Fecha_Corte],"&lt;="&amp;BH$12)-SUMIFS(Tbl_Registro_Insumo[cant_dev],Tbl_Registro_Insumo[proveedor],$C$8,Tbl_Registro_Insumo[descripcion_insumo],$C40,Tbl_Registro_Insumo[id_solicitud],$C$9,Tbl_Registro_Insumo[Fecha_Corte],"&lt;="&amp;BH$12))</f>
        <v/>
      </c>
      <c r="BI40" s="2" t="str">
        <f>IF(OR($C40="",BI$12=""),"",SUMIFS(Tbl_Registro_Insumo[cant_ent],Tbl_Registro_Insumo[proveedor],$C$8,Tbl_Registro_Insumo[descripcion_insumo],$C40,Tbl_Registro_Insumo[id_solicitud],Detalle_Mes!$C$9,Tbl_Registro_Insumo[Fecha_Corte],"&lt;="&amp;BI$12)-SUMIFS(Tbl_Registro_Insumo[cant_dev],Tbl_Registro_Insumo[proveedor],$C$8,Tbl_Registro_Insumo[descripcion_insumo],$C40,Tbl_Registro_Insumo[id_solicitud],$C$9,Tbl_Registro_Insumo[Fecha_Corte],"&lt;="&amp;BI$12))</f>
        <v/>
      </c>
      <c r="BJ40" s="2" t="str">
        <f>IF(OR($C40="",BJ$12=""),"",SUMIFS(Tbl_Registro_Insumo[cant_ent],Tbl_Registro_Insumo[proveedor],$C$8,Tbl_Registro_Insumo[descripcion_insumo],$C40,Tbl_Registro_Insumo[id_solicitud],Detalle_Mes!$C$9,Tbl_Registro_Insumo[Fecha_Corte],"&lt;="&amp;BJ$12)-SUMIFS(Tbl_Registro_Insumo[cant_dev],Tbl_Registro_Insumo[proveedor],$C$8,Tbl_Registro_Insumo[descripcion_insumo],$C40,Tbl_Registro_Insumo[id_solicitud],$C$9,Tbl_Registro_Insumo[Fecha_Corte],"&lt;="&amp;BJ$12))</f>
        <v/>
      </c>
      <c r="BK40" s="2" t="str">
        <f>IF(OR($C40="",BK$12=""),"",SUMIFS(Tbl_Registro_Insumo[cant_ent],Tbl_Registro_Insumo[proveedor],$C$8,Tbl_Registro_Insumo[descripcion_insumo],$C40,Tbl_Registro_Insumo[id_solicitud],Detalle_Mes!$C$9,Tbl_Registro_Insumo[Fecha_Corte],"&lt;="&amp;BK$12)-SUMIFS(Tbl_Registro_Insumo[cant_dev],Tbl_Registro_Insumo[proveedor],$C$8,Tbl_Registro_Insumo[descripcion_insumo],$C40,Tbl_Registro_Insumo[id_solicitud],$C$9,Tbl_Registro_Insumo[Fecha_Corte],"&lt;="&amp;BK$12))</f>
        <v/>
      </c>
      <c r="BL40" s="2" t="str">
        <f>IF(OR($C40="",BL$12=""),"",SUMIFS(Tbl_Registro_Insumo[cant_ent],Tbl_Registro_Insumo[proveedor],$C$8,Tbl_Registro_Insumo[descripcion_insumo],$C40,Tbl_Registro_Insumo[id_solicitud],Detalle_Mes!$C$9,Tbl_Registro_Insumo[Fecha_Corte],"&lt;="&amp;BL$12)-SUMIFS(Tbl_Registro_Insumo[cant_dev],Tbl_Registro_Insumo[proveedor],$C$8,Tbl_Registro_Insumo[descripcion_insumo],$C40,Tbl_Registro_Insumo[id_solicitud],$C$9,Tbl_Registro_Insumo[Fecha_Corte],"&lt;="&amp;BL$12))</f>
        <v/>
      </c>
      <c r="BM40" s="2" t="str">
        <f>IF(OR($C40="",BM$12=""),"",SUMIFS(Tbl_Registro_Insumo[cant_ent],Tbl_Registro_Insumo[proveedor],$C$8,Tbl_Registro_Insumo[descripcion_insumo],$C40,Tbl_Registro_Insumo[id_solicitud],Detalle_Mes!$C$9,Tbl_Registro_Insumo[Fecha_Corte],"&lt;="&amp;BM$12)-SUMIFS(Tbl_Registro_Insumo[cant_dev],Tbl_Registro_Insumo[proveedor],$C$8,Tbl_Registro_Insumo[descripcion_insumo],$C40,Tbl_Registro_Insumo[id_solicitud],$C$9,Tbl_Registro_Insumo[Fecha_Corte],"&lt;="&amp;BM$12))</f>
        <v/>
      </c>
      <c r="BN40" s="2" t="str">
        <f>IF(OR($C40="",BN$12=""),"",SUMIFS(Tbl_Registro_Insumo[cant_ent],Tbl_Registro_Insumo[proveedor],$C$8,Tbl_Registro_Insumo[descripcion_insumo],$C40,Tbl_Registro_Insumo[id_solicitud],Detalle_Mes!$C$9,Tbl_Registro_Insumo[Fecha_Corte],"&lt;="&amp;BN$12)-SUMIFS(Tbl_Registro_Insumo[cant_dev],Tbl_Registro_Insumo[proveedor],$C$8,Tbl_Registro_Insumo[descripcion_insumo],$C40,Tbl_Registro_Insumo[id_solicitud],$C$9,Tbl_Registro_Insumo[Fecha_Corte],"&lt;="&amp;BN$12))</f>
        <v/>
      </c>
      <c r="BO40" s="2" t="str">
        <f>IF(OR($C40="",BO$12=""),"",SUMIFS(Tbl_Registro_Insumo[cant_ent],Tbl_Registro_Insumo[proveedor],$C$8,Tbl_Registro_Insumo[descripcion_insumo],$C40,Tbl_Registro_Insumo[id_solicitud],Detalle_Mes!$C$9,Tbl_Registro_Insumo[Fecha_Corte],"&lt;="&amp;BO$12)-SUMIFS(Tbl_Registro_Insumo[cant_dev],Tbl_Registro_Insumo[proveedor],$C$8,Tbl_Registro_Insumo[descripcion_insumo],$C40,Tbl_Registro_Insumo[id_solicitud],$C$9,Tbl_Registro_Insumo[Fecha_Corte],"&lt;="&amp;BO$12))</f>
        <v/>
      </c>
      <c r="BP40" s="2" t="str">
        <f>IF(OR($C40="",BP$12=""),"",SUMIFS(Tbl_Registro_Insumo[cant_ent],Tbl_Registro_Insumo[proveedor],$C$8,Tbl_Registro_Insumo[descripcion_insumo],$C40,Tbl_Registro_Insumo[id_solicitud],Detalle_Mes!$C$9,Tbl_Registro_Insumo[Fecha_Corte],"&lt;="&amp;BP$12)-SUMIFS(Tbl_Registro_Insumo[cant_dev],Tbl_Registro_Insumo[proveedor],$C$8,Tbl_Registro_Insumo[descripcion_insumo],$C40,Tbl_Registro_Insumo[id_solicitud],$C$9,Tbl_Registro_Insumo[Fecha_Corte],"&lt;="&amp;BP$12))</f>
        <v/>
      </c>
      <c r="BQ40" s="2" t="str">
        <f>IF(OR($C40="",BQ$12=""),"",SUMIFS(Tbl_Registro_Insumo[cant_ent],Tbl_Registro_Insumo[proveedor],$C$8,Tbl_Registro_Insumo[descripcion_insumo],$C40,Tbl_Registro_Insumo[id_solicitud],Detalle_Mes!$C$9,Tbl_Registro_Insumo[Fecha_Corte],"&lt;="&amp;BQ$12)-SUMIFS(Tbl_Registro_Insumo[cant_dev],Tbl_Registro_Insumo[proveedor],$C$8,Tbl_Registro_Insumo[descripcion_insumo],$C40,Tbl_Registro_Insumo[id_solicitud],$C$9,Tbl_Registro_Insumo[Fecha_Corte],"&lt;="&amp;BQ$12))</f>
        <v/>
      </c>
      <c r="BR40" s="2" t="str">
        <f>IF(OR($C40="",BR$12=""),"",SUMIFS(Tbl_Registro_Insumo[cant_ent],Tbl_Registro_Insumo[proveedor],$C$8,Tbl_Registro_Insumo[descripcion_insumo],$C40,Tbl_Registro_Insumo[id_solicitud],Detalle_Mes!$C$9,Tbl_Registro_Insumo[Fecha_Corte],"&lt;="&amp;BR$12)-SUMIFS(Tbl_Registro_Insumo[cant_dev],Tbl_Registro_Insumo[proveedor],$C$8,Tbl_Registro_Insumo[descripcion_insumo],$C40,Tbl_Registro_Insumo[id_solicitud],$C$9,Tbl_Registro_Insumo[Fecha_Corte],"&lt;="&amp;BR$12))</f>
        <v/>
      </c>
      <c r="BS40" s="2" t="str">
        <f>IF(OR($C40="",BS$12=""),"",SUMIFS(Tbl_Registro_Insumo[cant_ent],Tbl_Registro_Insumo[proveedor],$C$8,Tbl_Registro_Insumo[descripcion_insumo],$C40,Tbl_Registro_Insumo[id_solicitud],Detalle_Mes!$C$9,Tbl_Registro_Insumo[Fecha_Corte],"&lt;="&amp;BS$12)-SUMIFS(Tbl_Registro_Insumo[cant_dev],Tbl_Registro_Insumo[proveedor],$C$8,Tbl_Registro_Insumo[descripcion_insumo],$C40,Tbl_Registro_Insumo[id_solicitud],$C$9,Tbl_Registro_Insumo[Fecha_Corte],"&lt;="&amp;BS$12))</f>
        <v/>
      </c>
    </row>
    <row r="41" spans="2:71" s="7" customFormat="1" ht="19.2" customHeight="1" x14ac:dyDescent="0.3">
      <c r="B41" s="2"/>
      <c r="D41" s="20" t="str">
        <f>IF(C41="","",SUMIFS(Tbl_Registro_Insumo[cant_ent],Tbl_Registro_Insumo[proveedor],Detalle_Mes!$C$8,Tbl_Registro_Insumo[id_solicitud],Detalle_Mes!$C$9,Tbl_Registro_Insumo[descripcion_insumo],Detalle_Mes!C41,Tbl_Registro_Insumo[Fecha_Corte],"&lt;"&amp;Detalle_Mes!$F$8))</f>
        <v/>
      </c>
      <c r="E41" s="20" t="str">
        <f>IF(C41="","",SUMIFS(Tbl_Registro_Insumo[cant_dev],Tbl_Registro_Insumo[proveedor],Detalle_Mes!$C$8,Tbl_Registro_Insumo[id_solicitud],Detalle_Mes!$C$9,Tbl_Registro_Insumo[descripcion_insumo],Detalle_Mes!C41,Tbl_Registro_Insumo[Fecha_Corte],"&lt;"&amp;Detalle_Mes!$F$8))</f>
        <v/>
      </c>
      <c r="F41" s="20" t="str">
        <f t="shared" si="39"/>
        <v/>
      </c>
      <c r="H41" s="41" t="str">
        <f t="shared" si="38"/>
        <v/>
      </c>
      <c r="I41" s="2" t="str">
        <f>IF(OR($C41="",I$12=""),"",SUMIFS(Tbl_Registro_Insumo[cant_ent],Tbl_Registro_Insumo[proveedor],$C$8,Tbl_Registro_Insumo[descripcion_insumo],$C41,Tbl_Registro_Insumo[id_solicitud],Detalle_Mes!$C$9,Tbl_Registro_Insumo[Fecha_Corte],"&lt;"&amp;I$12)-SUMIFS(Tbl_Registro_Insumo[cant_dev],Tbl_Registro_Insumo[proveedor],$C$8,Tbl_Registro_Insumo[descripcion_insumo],$C41,Tbl_Registro_Insumo[id_solicitud],$C$9,Tbl_Registro_Insumo[Fecha_Corte],"&lt;="&amp;I$12))</f>
        <v/>
      </c>
      <c r="J41" s="2" t="str">
        <f>IF(OR($C41="",J$12=""),"",SUMIFS(Tbl_Registro_Insumo[cant_ent],Tbl_Registro_Insumo[proveedor],$C$8,Tbl_Registro_Insumo[descripcion_insumo],$C41,Tbl_Registro_Insumo[id_solicitud],Detalle_Mes!$C$9,Tbl_Registro_Insumo[Fecha_Corte],"&lt;="&amp;J$12)-SUMIFS(Tbl_Registro_Insumo[cant_dev],Tbl_Registro_Insumo[proveedor],$C$8,Tbl_Registro_Insumo[descripcion_insumo],$C41,Tbl_Registro_Insumo[id_solicitud],$C$9,Tbl_Registro_Insumo[Fecha_Corte],"&lt;="&amp;J$12))</f>
        <v/>
      </c>
      <c r="K41" s="2" t="str">
        <f>IF(OR($C41="",K$12=""),"",SUMIFS(Tbl_Registro_Insumo[cant_ent],Tbl_Registro_Insumo[proveedor],$C$8,Tbl_Registro_Insumo[descripcion_insumo],$C41,Tbl_Registro_Insumo[id_solicitud],Detalle_Mes!$C$9,Tbl_Registro_Insumo[Fecha_Corte],"&lt;="&amp;K$12)-SUMIFS(Tbl_Registro_Insumo[cant_dev],Tbl_Registro_Insumo[proveedor],$C$8,Tbl_Registro_Insumo[descripcion_insumo],$C41,Tbl_Registro_Insumo[id_solicitud],$C$9,Tbl_Registro_Insumo[Fecha_Corte],"&lt;="&amp;K$12))</f>
        <v/>
      </c>
      <c r="L41" s="2" t="str">
        <f>IF(OR($C41="",L$12=""),"",SUMIFS(Tbl_Registro_Insumo[cant_ent],Tbl_Registro_Insumo[proveedor],$C$8,Tbl_Registro_Insumo[descripcion_insumo],$C41,Tbl_Registro_Insumo[id_solicitud],Detalle_Mes!$C$9,Tbl_Registro_Insumo[Fecha_Corte],"&lt;="&amp;L$12)-SUMIFS(Tbl_Registro_Insumo[cant_dev],Tbl_Registro_Insumo[proveedor],$C$8,Tbl_Registro_Insumo[descripcion_insumo],$C41,Tbl_Registro_Insumo[id_solicitud],$C$9,Tbl_Registro_Insumo[Fecha_Corte],"&lt;="&amp;L$12))</f>
        <v/>
      </c>
      <c r="M41" s="2" t="str">
        <f>IF(OR($C41="",M$12=""),"",SUMIFS(Tbl_Registro_Insumo[cant_ent],Tbl_Registro_Insumo[proveedor],$C$8,Tbl_Registro_Insumo[descripcion_insumo],$C41,Tbl_Registro_Insumo[id_solicitud],Detalle_Mes!$C$9,Tbl_Registro_Insumo[Fecha_Corte],"&lt;="&amp;M$12)-SUMIFS(Tbl_Registro_Insumo[cant_dev],Tbl_Registro_Insumo[proveedor],$C$8,Tbl_Registro_Insumo[descripcion_insumo],$C41,Tbl_Registro_Insumo[id_solicitud],$C$9,Tbl_Registro_Insumo[Fecha_Corte],"&lt;="&amp;M$12))</f>
        <v/>
      </c>
      <c r="N41" s="2" t="str">
        <f>IF(OR($C41="",N$12=""),"",SUMIFS(Tbl_Registro_Insumo[cant_ent],Tbl_Registro_Insumo[proveedor],$C$8,Tbl_Registro_Insumo[descripcion_insumo],$C41,Tbl_Registro_Insumo[id_solicitud],Detalle_Mes!$C$9,Tbl_Registro_Insumo[Fecha_Corte],"&lt;="&amp;N$12)-SUMIFS(Tbl_Registro_Insumo[cant_dev],Tbl_Registro_Insumo[proveedor],$C$8,Tbl_Registro_Insumo[descripcion_insumo],$C41,Tbl_Registro_Insumo[id_solicitud],$C$9,Tbl_Registro_Insumo[Fecha_Corte],"&lt;="&amp;N$12))</f>
        <v/>
      </c>
      <c r="O41" s="2" t="str">
        <f>IF(OR($C41="",O$12=""),"",SUMIFS(Tbl_Registro_Insumo[cant_ent],Tbl_Registro_Insumo[proveedor],$C$8,Tbl_Registro_Insumo[descripcion_insumo],$C41,Tbl_Registro_Insumo[id_solicitud],Detalle_Mes!$C$9,Tbl_Registro_Insumo[Fecha_Corte],"&lt;="&amp;O$12)-SUMIFS(Tbl_Registro_Insumo[cant_dev],Tbl_Registro_Insumo[proveedor],$C$8,Tbl_Registro_Insumo[descripcion_insumo],$C41,Tbl_Registro_Insumo[id_solicitud],$C$9,Tbl_Registro_Insumo[Fecha_Corte],"&lt;="&amp;O$12))</f>
        <v/>
      </c>
      <c r="P41" s="2" t="str">
        <f>IF(OR($C41="",P$12=""),"",SUMIFS(Tbl_Registro_Insumo[cant_ent],Tbl_Registro_Insumo[proveedor],$C$8,Tbl_Registro_Insumo[descripcion_insumo],$C41,Tbl_Registro_Insumo[id_solicitud],Detalle_Mes!$C$9,Tbl_Registro_Insumo[Fecha_Corte],"&lt;="&amp;P$12)-SUMIFS(Tbl_Registro_Insumo[cant_dev],Tbl_Registro_Insumo[proveedor],$C$8,Tbl_Registro_Insumo[descripcion_insumo],$C41,Tbl_Registro_Insumo[id_solicitud],$C$9,Tbl_Registro_Insumo[Fecha_Corte],"&lt;="&amp;P$12))</f>
        <v/>
      </c>
      <c r="Q41" s="2" t="str">
        <f>IF(OR($C41="",Q$12=""),"",SUMIFS(Tbl_Registro_Insumo[cant_ent],Tbl_Registro_Insumo[proveedor],$C$8,Tbl_Registro_Insumo[descripcion_insumo],$C41,Tbl_Registro_Insumo[id_solicitud],Detalle_Mes!$C$9,Tbl_Registro_Insumo[Fecha_Corte],"&lt;="&amp;Q$12)-SUMIFS(Tbl_Registro_Insumo[cant_dev],Tbl_Registro_Insumo[proveedor],$C$8,Tbl_Registro_Insumo[descripcion_insumo],$C41,Tbl_Registro_Insumo[id_solicitud],$C$9,Tbl_Registro_Insumo[Fecha_Corte],"&lt;="&amp;Q$12))</f>
        <v/>
      </c>
      <c r="R41" s="2" t="str">
        <f>IF(OR($C41="",R$12=""),"",SUMIFS(Tbl_Registro_Insumo[cant_ent],Tbl_Registro_Insumo[proveedor],$C$8,Tbl_Registro_Insumo[descripcion_insumo],$C41,Tbl_Registro_Insumo[id_solicitud],Detalle_Mes!$C$9,Tbl_Registro_Insumo[Fecha_Corte],"&lt;="&amp;R$12)-SUMIFS(Tbl_Registro_Insumo[cant_dev],Tbl_Registro_Insumo[proveedor],$C$8,Tbl_Registro_Insumo[descripcion_insumo],$C41,Tbl_Registro_Insumo[id_solicitud],$C$9,Tbl_Registro_Insumo[Fecha_Corte],"&lt;="&amp;R$12))</f>
        <v/>
      </c>
      <c r="S41" s="2" t="str">
        <f>IF(OR($C41="",S$12=""),"",SUMIFS(Tbl_Registro_Insumo[cant_ent],Tbl_Registro_Insumo[proveedor],$C$8,Tbl_Registro_Insumo[descripcion_insumo],$C41,Tbl_Registro_Insumo[id_solicitud],Detalle_Mes!$C$9,Tbl_Registro_Insumo[Fecha_Corte],"&lt;="&amp;S$12)-SUMIFS(Tbl_Registro_Insumo[cant_dev],Tbl_Registro_Insumo[proveedor],$C$8,Tbl_Registro_Insumo[descripcion_insumo],$C41,Tbl_Registro_Insumo[id_solicitud],$C$9,Tbl_Registro_Insumo[Fecha_Corte],"&lt;="&amp;S$12))</f>
        <v/>
      </c>
      <c r="T41" s="2" t="str">
        <f>IF(OR($C41="",T$12=""),"",SUMIFS(Tbl_Registro_Insumo[cant_ent],Tbl_Registro_Insumo[proveedor],$C$8,Tbl_Registro_Insumo[descripcion_insumo],$C41,Tbl_Registro_Insumo[id_solicitud],Detalle_Mes!$C$9,Tbl_Registro_Insumo[Fecha_Corte],"&lt;="&amp;T$12)-SUMIFS(Tbl_Registro_Insumo[cant_dev],Tbl_Registro_Insumo[proveedor],$C$8,Tbl_Registro_Insumo[descripcion_insumo],$C41,Tbl_Registro_Insumo[id_solicitud],$C$9,Tbl_Registro_Insumo[Fecha_Corte],"&lt;="&amp;T$12))</f>
        <v/>
      </c>
      <c r="U41" s="2" t="str">
        <f>IF(OR($C41="",U$12=""),"",SUMIFS(Tbl_Registro_Insumo[cant_ent],Tbl_Registro_Insumo[proveedor],$C$8,Tbl_Registro_Insumo[descripcion_insumo],$C41,Tbl_Registro_Insumo[id_solicitud],Detalle_Mes!$C$9,Tbl_Registro_Insumo[Fecha_Corte],"&lt;="&amp;U$12)-SUMIFS(Tbl_Registro_Insumo[cant_dev],Tbl_Registro_Insumo[proveedor],$C$8,Tbl_Registro_Insumo[descripcion_insumo],$C41,Tbl_Registro_Insumo[id_solicitud],$C$9,Tbl_Registro_Insumo[Fecha_Corte],"&lt;="&amp;U$12))</f>
        <v/>
      </c>
      <c r="V41" s="2" t="str">
        <f>IF(OR($C41="",V$12=""),"",SUMIFS(Tbl_Registro_Insumo[cant_ent],Tbl_Registro_Insumo[proveedor],$C$8,Tbl_Registro_Insumo[descripcion_insumo],$C41,Tbl_Registro_Insumo[id_solicitud],Detalle_Mes!$C$9,Tbl_Registro_Insumo[Fecha_Corte],"&lt;="&amp;V$12)-SUMIFS(Tbl_Registro_Insumo[cant_dev],Tbl_Registro_Insumo[proveedor],$C$8,Tbl_Registro_Insumo[descripcion_insumo],$C41,Tbl_Registro_Insumo[id_solicitud],$C$9,Tbl_Registro_Insumo[Fecha_Corte],"&lt;="&amp;V$12))</f>
        <v/>
      </c>
      <c r="W41" s="2" t="str">
        <f>IF(OR($C41="",W$12=""),"",SUMIFS(Tbl_Registro_Insumo[cant_ent],Tbl_Registro_Insumo[proveedor],$C$8,Tbl_Registro_Insumo[descripcion_insumo],$C41,Tbl_Registro_Insumo[id_solicitud],Detalle_Mes!$C$9,Tbl_Registro_Insumo[Fecha_Corte],"&lt;="&amp;W$12)-SUMIFS(Tbl_Registro_Insumo[cant_dev],Tbl_Registro_Insumo[proveedor],$C$8,Tbl_Registro_Insumo[descripcion_insumo],$C41,Tbl_Registro_Insumo[id_solicitud],$C$9,Tbl_Registro_Insumo[Fecha_Corte],"&lt;="&amp;W$12))</f>
        <v/>
      </c>
      <c r="X41" s="2" t="str">
        <f>IF(OR($C41="",X$12=""),"",SUMIFS(Tbl_Registro_Insumo[cant_ent],Tbl_Registro_Insumo[proveedor],$C$8,Tbl_Registro_Insumo[descripcion_insumo],$C41,Tbl_Registro_Insumo[id_solicitud],Detalle_Mes!$C$9,Tbl_Registro_Insumo[Fecha_Corte],"&lt;="&amp;X$12)-SUMIFS(Tbl_Registro_Insumo[cant_dev],Tbl_Registro_Insumo[proveedor],$C$8,Tbl_Registro_Insumo[descripcion_insumo],$C41,Tbl_Registro_Insumo[id_solicitud],$C$9,Tbl_Registro_Insumo[Fecha_Corte],"&lt;="&amp;X$12))</f>
        <v/>
      </c>
      <c r="Y41" s="2" t="str">
        <f>IF(OR($C41="",Y$12=""),"",SUMIFS(Tbl_Registro_Insumo[cant_ent],Tbl_Registro_Insumo[proveedor],$C$8,Tbl_Registro_Insumo[descripcion_insumo],$C41,Tbl_Registro_Insumo[id_solicitud],Detalle_Mes!$C$9,Tbl_Registro_Insumo[Fecha_Corte],"&lt;="&amp;Y$12)-SUMIFS(Tbl_Registro_Insumo[cant_dev],Tbl_Registro_Insumo[proveedor],$C$8,Tbl_Registro_Insumo[descripcion_insumo],$C41,Tbl_Registro_Insumo[id_solicitud],$C$9,Tbl_Registro_Insumo[Fecha_Corte],"&lt;="&amp;Y$12))</f>
        <v/>
      </c>
      <c r="Z41" s="2" t="str">
        <f>IF(OR($C41="",Z$12=""),"",SUMIFS(Tbl_Registro_Insumo[cant_ent],Tbl_Registro_Insumo[proveedor],$C$8,Tbl_Registro_Insumo[descripcion_insumo],$C41,Tbl_Registro_Insumo[id_solicitud],Detalle_Mes!$C$9,Tbl_Registro_Insumo[Fecha_Corte],"&lt;="&amp;Z$12)-SUMIFS(Tbl_Registro_Insumo[cant_dev],Tbl_Registro_Insumo[proveedor],$C$8,Tbl_Registro_Insumo[descripcion_insumo],$C41,Tbl_Registro_Insumo[id_solicitud],$C$9,Tbl_Registro_Insumo[Fecha_Corte],"&lt;="&amp;Z$12))</f>
        <v/>
      </c>
      <c r="AA41" s="2" t="str">
        <f>IF(OR($C41="",AA$12=""),"",SUMIFS(Tbl_Registro_Insumo[cant_ent],Tbl_Registro_Insumo[proveedor],$C$8,Tbl_Registro_Insumo[descripcion_insumo],$C41,Tbl_Registro_Insumo[id_solicitud],Detalle_Mes!$C$9,Tbl_Registro_Insumo[Fecha_Corte],"&lt;="&amp;AA$12)-SUMIFS(Tbl_Registro_Insumo[cant_dev],Tbl_Registro_Insumo[proveedor],$C$8,Tbl_Registro_Insumo[descripcion_insumo],$C41,Tbl_Registro_Insumo[id_solicitud],$C$9,Tbl_Registro_Insumo[Fecha_Corte],"&lt;="&amp;AA$12))</f>
        <v/>
      </c>
      <c r="AB41" s="2" t="str">
        <f>IF(OR($C41="",AB$12=""),"",SUMIFS(Tbl_Registro_Insumo[cant_ent],Tbl_Registro_Insumo[proveedor],$C$8,Tbl_Registro_Insumo[descripcion_insumo],$C41,Tbl_Registro_Insumo[id_solicitud],Detalle_Mes!$C$9,Tbl_Registro_Insumo[Fecha_Corte],"&lt;="&amp;AB$12)-SUMIFS(Tbl_Registro_Insumo[cant_dev],Tbl_Registro_Insumo[proveedor],$C$8,Tbl_Registro_Insumo[descripcion_insumo],$C41,Tbl_Registro_Insumo[id_solicitud],$C$9,Tbl_Registro_Insumo[Fecha_Corte],"&lt;="&amp;AB$12))</f>
        <v/>
      </c>
      <c r="AC41" s="2" t="str">
        <f>IF(OR($C41="",AC$12=""),"",SUMIFS(Tbl_Registro_Insumo[cant_ent],Tbl_Registro_Insumo[proveedor],$C$8,Tbl_Registro_Insumo[descripcion_insumo],$C41,Tbl_Registro_Insumo[id_solicitud],Detalle_Mes!$C$9,Tbl_Registro_Insumo[Fecha_Corte],"&lt;="&amp;AC$12)-SUMIFS(Tbl_Registro_Insumo[cant_dev],Tbl_Registro_Insumo[proveedor],$C$8,Tbl_Registro_Insumo[descripcion_insumo],$C41,Tbl_Registro_Insumo[id_solicitud],$C$9,Tbl_Registro_Insumo[Fecha_Corte],"&lt;="&amp;AC$12))</f>
        <v/>
      </c>
      <c r="AD41" s="2" t="str">
        <f>IF(OR($C41="",AD$12=""),"",SUMIFS(Tbl_Registro_Insumo[cant_ent],Tbl_Registro_Insumo[proveedor],$C$8,Tbl_Registro_Insumo[descripcion_insumo],$C41,Tbl_Registro_Insumo[id_solicitud],Detalle_Mes!$C$9,Tbl_Registro_Insumo[Fecha_Corte],"&lt;="&amp;AD$12)-SUMIFS(Tbl_Registro_Insumo[cant_dev],Tbl_Registro_Insumo[proveedor],$C$8,Tbl_Registro_Insumo[descripcion_insumo],$C41,Tbl_Registro_Insumo[id_solicitud],$C$9,Tbl_Registro_Insumo[Fecha_Corte],"&lt;="&amp;AD$12))</f>
        <v/>
      </c>
      <c r="AE41" s="2" t="str">
        <f>IF(OR($C41="",AE$12=""),"",SUMIFS(Tbl_Registro_Insumo[cant_ent],Tbl_Registro_Insumo[proveedor],$C$8,Tbl_Registro_Insumo[descripcion_insumo],$C41,Tbl_Registro_Insumo[id_solicitud],Detalle_Mes!$C$9,Tbl_Registro_Insumo[Fecha_Corte],"&lt;="&amp;AE$12)-SUMIFS(Tbl_Registro_Insumo[cant_dev],Tbl_Registro_Insumo[proveedor],$C$8,Tbl_Registro_Insumo[descripcion_insumo],$C41,Tbl_Registro_Insumo[id_solicitud],$C$9,Tbl_Registro_Insumo[Fecha_Corte],"&lt;="&amp;AE$12))</f>
        <v/>
      </c>
      <c r="AF41" s="2" t="str">
        <f>IF(OR($C41="",AF$12=""),"",SUMIFS(Tbl_Registro_Insumo[cant_ent],Tbl_Registro_Insumo[proveedor],$C$8,Tbl_Registro_Insumo[descripcion_insumo],$C41,Tbl_Registro_Insumo[id_solicitud],Detalle_Mes!$C$9,Tbl_Registro_Insumo[Fecha_Corte],"&lt;="&amp;AF$12)-SUMIFS(Tbl_Registro_Insumo[cant_dev],Tbl_Registro_Insumo[proveedor],$C$8,Tbl_Registro_Insumo[descripcion_insumo],$C41,Tbl_Registro_Insumo[id_solicitud],$C$9,Tbl_Registro_Insumo[Fecha_Corte],"&lt;="&amp;AF$12))</f>
        <v/>
      </c>
      <c r="AG41" s="2" t="str">
        <f>IF(OR($C41="",AG$12=""),"",SUMIFS(Tbl_Registro_Insumo[cant_ent],Tbl_Registro_Insumo[proveedor],$C$8,Tbl_Registro_Insumo[descripcion_insumo],$C41,Tbl_Registro_Insumo[id_solicitud],Detalle_Mes!$C$9,Tbl_Registro_Insumo[Fecha_Corte],"&lt;="&amp;AG$12)-SUMIFS(Tbl_Registro_Insumo[cant_dev],Tbl_Registro_Insumo[proveedor],$C$8,Tbl_Registro_Insumo[descripcion_insumo],$C41,Tbl_Registro_Insumo[id_solicitud],$C$9,Tbl_Registro_Insumo[Fecha_Corte],"&lt;="&amp;AG$12))</f>
        <v/>
      </c>
      <c r="AH41" s="2" t="str">
        <f>IF(OR($C41="",AH$12=""),"",SUMIFS(Tbl_Registro_Insumo[cant_ent],Tbl_Registro_Insumo[proveedor],$C$8,Tbl_Registro_Insumo[descripcion_insumo],$C41,Tbl_Registro_Insumo[id_solicitud],Detalle_Mes!$C$9,Tbl_Registro_Insumo[Fecha_Corte],"&lt;="&amp;AH$12)-SUMIFS(Tbl_Registro_Insumo[cant_dev],Tbl_Registro_Insumo[proveedor],$C$8,Tbl_Registro_Insumo[descripcion_insumo],$C41,Tbl_Registro_Insumo[id_solicitud],$C$9,Tbl_Registro_Insumo[Fecha_Corte],"&lt;="&amp;AH$12))</f>
        <v/>
      </c>
      <c r="AI41" s="2" t="str">
        <f>IF(OR($C41="",AI$12=""),"",SUMIFS(Tbl_Registro_Insumo[cant_ent],Tbl_Registro_Insumo[proveedor],$C$8,Tbl_Registro_Insumo[descripcion_insumo],$C41,Tbl_Registro_Insumo[id_solicitud],Detalle_Mes!$C$9,Tbl_Registro_Insumo[Fecha_Corte],"&lt;="&amp;AI$12)-SUMIFS(Tbl_Registro_Insumo[cant_dev],Tbl_Registro_Insumo[proveedor],$C$8,Tbl_Registro_Insumo[descripcion_insumo],$C41,Tbl_Registro_Insumo[id_solicitud],$C$9,Tbl_Registro_Insumo[Fecha_Corte],"&lt;="&amp;AI$12))</f>
        <v/>
      </c>
      <c r="AJ41" s="2" t="str">
        <f>IF(OR($C41="",AJ$12=""),"",SUMIFS(Tbl_Registro_Insumo[cant_ent],Tbl_Registro_Insumo[proveedor],$C$8,Tbl_Registro_Insumo[descripcion_insumo],$C41,Tbl_Registro_Insumo[id_solicitud],Detalle_Mes!$C$9,Tbl_Registro_Insumo[Fecha_Corte],"&lt;="&amp;AJ$12)-SUMIFS(Tbl_Registro_Insumo[cant_dev],Tbl_Registro_Insumo[proveedor],$C$8,Tbl_Registro_Insumo[descripcion_insumo],$C41,Tbl_Registro_Insumo[id_solicitud],$C$9,Tbl_Registro_Insumo[Fecha_Corte],"&lt;="&amp;AJ$12))</f>
        <v/>
      </c>
      <c r="AK41" s="2" t="str">
        <f>IF(OR($C41="",AK$12=""),"",SUMIFS(Tbl_Registro_Insumo[cant_ent],Tbl_Registro_Insumo[proveedor],$C$8,Tbl_Registro_Insumo[descripcion_insumo],$C41,Tbl_Registro_Insumo[id_solicitud],Detalle_Mes!$C$9,Tbl_Registro_Insumo[Fecha_Corte],"&lt;="&amp;AK$12)-SUMIFS(Tbl_Registro_Insumo[cant_dev],Tbl_Registro_Insumo[proveedor],$C$8,Tbl_Registro_Insumo[descripcion_insumo],$C41,Tbl_Registro_Insumo[id_solicitud],$C$9,Tbl_Registro_Insumo[Fecha_Corte],"&lt;="&amp;AK$12))</f>
        <v/>
      </c>
      <c r="AL41" s="2" t="str">
        <f>IF(OR($C41="",AL$12=""),"",SUMIFS(Tbl_Registro_Insumo[cant_ent],Tbl_Registro_Insumo[proveedor],$C$8,Tbl_Registro_Insumo[descripcion_insumo],$C41,Tbl_Registro_Insumo[id_solicitud],Detalle_Mes!$C$9,Tbl_Registro_Insumo[Fecha_Corte],"&lt;="&amp;AL$12)-SUMIFS(Tbl_Registro_Insumo[cant_dev],Tbl_Registro_Insumo[proveedor],$C$8,Tbl_Registro_Insumo[descripcion_insumo],$C41,Tbl_Registro_Insumo[id_solicitud],$C$9,Tbl_Registro_Insumo[Fecha_Corte],"&lt;="&amp;AL$12))</f>
        <v/>
      </c>
      <c r="AM41" s="2" t="str">
        <f>IF(OR($C41="",AM$12=""),"",SUMIFS(Tbl_Registro_Insumo[cant_ent],Tbl_Registro_Insumo[proveedor],$C$8,Tbl_Registro_Insumo[descripcion_insumo],$C41,Tbl_Registro_Insumo[id_solicitud],Detalle_Mes!$C$9,Tbl_Registro_Insumo[Fecha_Corte],"&lt;="&amp;AM$12)-SUMIFS(Tbl_Registro_Insumo[cant_dev],Tbl_Registro_Insumo[proveedor],$C$8,Tbl_Registro_Insumo[descripcion_insumo],$C41,Tbl_Registro_Insumo[id_solicitud],$C$9,Tbl_Registro_Insumo[Fecha_Corte],"&lt;="&amp;AM$12))</f>
        <v/>
      </c>
      <c r="AN41" s="2" t="str">
        <f>IF(OR($C41="",AN$12=""),"",SUMIFS(Tbl_Registro_Insumo[cant_ent],Tbl_Registro_Insumo[proveedor],$C$8,Tbl_Registro_Insumo[descripcion_insumo],$C41,Tbl_Registro_Insumo[id_solicitud],Detalle_Mes!$C$9,Tbl_Registro_Insumo[Fecha_Corte],"&lt;="&amp;AN$12)-SUMIFS(Tbl_Registro_Insumo[cant_dev],Tbl_Registro_Insumo[proveedor],$C$8,Tbl_Registro_Insumo[descripcion_insumo],$C41,Tbl_Registro_Insumo[id_solicitud],$C$9,Tbl_Registro_Insumo[Fecha_Corte],"&lt;="&amp;AN$12))</f>
        <v/>
      </c>
      <c r="AO41" s="2" t="str">
        <f>IF(OR($C41="",AO$12=""),"",SUMIFS(Tbl_Registro_Insumo[cant_ent],Tbl_Registro_Insumo[proveedor],$C$8,Tbl_Registro_Insumo[descripcion_insumo],$C41,Tbl_Registro_Insumo[id_solicitud],Detalle_Mes!$C$9,Tbl_Registro_Insumo[Fecha_Corte],"&lt;="&amp;AO$12)-SUMIFS(Tbl_Registro_Insumo[cant_dev],Tbl_Registro_Insumo[proveedor],$C$8,Tbl_Registro_Insumo[descripcion_insumo],$C41,Tbl_Registro_Insumo[id_solicitud],$C$9,Tbl_Registro_Insumo[Fecha_Corte],"&lt;="&amp;AO$12))</f>
        <v/>
      </c>
      <c r="AP41" s="2" t="str">
        <f>IF(OR($C41="",AP$12=""),"",SUMIFS(Tbl_Registro_Insumo[cant_ent],Tbl_Registro_Insumo[proveedor],$C$8,Tbl_Registro_Insumo[descripcion_insumo],$C41,Tbl_Registro_Insumo[id_solicitud],Detalle_Mes!$C$9,Tbl_Registro_Insumo[Fecha_Corte],"&lt;="&amp;AP$12)-SUMIFS(Tbl_Registro_Insumo[cant_dev],Tbl_Registro_Insumo[proveedor],$C$8,Tbl_Registro_Insumo[descripcion_insumo],$C41,Tbl_Registro_Insumo[id_solicitud],$C$9,Tbl_Registro_Insumo[Fecha_Corte],"&lt;="&amp;AP$12))</f>
        <v/>
      </c>
      <c r="AQ41" s="2" t="str">
        <f>IF(OR($C41="",AQ$12=""),"",SUMIFS(Tbl_Registro_Insumo[cant_ent],Tbl_Registro_Insumo[proveedor],$C$8,Tbl_Registro_Insumo[descripcion_insumo],$C41,Tbl_Registro_Insumo[id_solicitud],Detalle_Mes!$C$9,Tbl_Registro_Insumo[Fecha_Corte],"&lt;="&amp;AQ$12)-SUMIFS(Tbl_Registro_Insumo[cant_dev],Tbl_Registro_Insumo[proveedor],$C$8,Tbl_Registro_Insumo[descripcion_insumo],$C41,Tbl_Registro_Insumo[id_solicitud],$C$9,Tbl_Registro_Insumo[Fecha_Corte],"&lt;="&amp;AQ$12))</f>
        <v/>
      </c>
      <c r="AR41" s="2" t="str">
        <f>IF(OR($C41="",AR$12=""),"",SUMIFS(Tbl_Registro_Insumo[cant_ent],Tbl_Registro_Insumo[proveedor],$C$8,Tbl_Registro_Insumo[descripcion_insumo],$C41,Tbl_Registro_Insumo[id_solicitud],Detalle_Mes!$C$9,Tbl_Registro_Insumo[Fecha_Corte],"&lt;="&amp;AR$12)-SUMIFS(Tbl_Registro_Insumo[cant_dev],Tbl_Registro_Insumo[proveedor],$C$8,Tbl_Registro_Insumo[descripcion_insumo],$C41,Tbl_Registro_Insumo[id_solicitud],$C$9,Tbl_Registro_Insumo[Fecha_Corte],"&lt;="&amp;AR$12))</f>
        <v/>
      </c>
      <c r="AS41" s="2" t="str">
        <f>IF(OR($C41="",AS$12=""),"",SUMIFS(Tbl_Registro_Insumo[cant_ent],Tbl_Registro_Insumo[proveedor],$C$8,Tbl_Registro_Insumo[descripcion_insumo],$C41,Tbl_Registro_Insumo[id_solicitud],Detalle_Mes!$C$9,Tbl_Registro_Insumo[Fecha_Corte],"&lt;="&amp;AS$12)-SUMIFS(Tbl_Registro_Insumo[cant_dev],Tbl_Registro_Insumo[proveedor],$C$8,Tbl_Registro_Insumo[descripcion_insumo],$C41,Tbl_Registro_Insumo[id_solicitud],$C$9,Tbl_Registro_Insumo[Fecha_Corte],"&lt;="&amp;AS$12))</f>
        <v/>
      </c>
      <c r="AT41" s="2" t="str">
        <f>IF(OR($C41="",AT$12=""),"",SUMIFS(Tbl_Registro_Insumo[cant_ent],Tbl_Registro_Insumo[proveedor],$C$8,Tbl_Registro_Insumo[descripcion_insumo],$C41,Tbl_Registro_Insumo[id_solicitud],Detalle_Mes!$C$9,Tbl_Registro_Insumo[Fecha_Corte],"&lt;="&amp;AT$12)-SUMIFS(Tbl_Registro_Insumo[cant_dev],Tbl_Registro_Insumo[proveedor],$C$8,Tbl_Registro_Insumo[descripcion_insumo],$C41,Tbl_Registro_Insumo[id_solicitud],$C$9,Tbl_Registro_Insumo[Fecha_Corte],"&lt;="&amp;AT$12))</f>
        <v/>
      </c>
      <c r="AU41" s="2" t="str">
        <f>IF(OR($C41="",AU$12=""),"",SUMIFS(Tbl_Registro_Insumo[cant_ent],Tbl_Registro_Insumo[proveedor],$C$8,Tbl_Registro_Insumo[descripcion_insumo],$C41,Tbl_Registro_Insumo[id_solicitud],Detalle_Mes!$C$9,Tbl_Registro_Insumo[Fecha_Corte],"&lt;="&amp;AU$12)-SUMIFS(Tbl_Registro_Insumo[cant_dev],Tbl_Registro_Insumo[proveedor],$C$8,Tbl_Registro_Insumo[descripcion_insumo],$C41,Tbl_Registro_Insumo[id_solicitud],$C$9,Tbl_Registro_Insumo[Fecha_Corte],"&lt;="&amp;AU$12))</f>
        <v/>
      </c>
      <c r="AV41" s="2" t="str">
        <f>IF(OR($C41="",AV$12=""),"",SUMIFS(Tbl_Registro_Insumo[cant_ent],Tbl_Registro_Insumo[proveedor],$C$8,Tbl_Registro_Insumo[descripcion_insumo],$C41,Tbl_Registro_Insumo[id_solicitud],Detalle_Mes!$C$9,Tbl_Registro_Insumo[Fecha_Corte],"&lt;="&amp;AV$12)-SUMIFS(Tbl_Registro_Insumo[cant_dev],Tbl_Registro_Insumo[proveedor],$C$8,Tbl_Registro_Insumo[descripcion_insumo],$C41,Tbl_Registro_Insumo[id_solicitud],$C$9,Tbl_Registro_Insumo[Fecha_Corte],"&lt;="&amp;AV$12))</f>
        <v/>
      </c>
      <c r="AW41" s="2" t="str">
        <f>IF(OR($C41="",AW$12=""),"",SUMIFS(Tbl_Registro_Insumo[cant_ent],Tbl_Registro_Insumo[proveedor],$C$8,Tbl_Registro_Insumo[descripcion_insumo],$C41,Tbl_Registro_Insumo[id_solicitud],Detalle_Mes!$C$9,Tbl_Registro_Insumo[Fecha_Corte],"&lt;="&amp;AW$12)-SUMIFS(Tbl_Registro_Insumo[cant_dev],Tbl_Registro_Insumo[proveedor],$C$8,Tbl_Registro_Insumo[descripcion_insumo],$C41,Tbl_Registro_Insumo[id_solicitud],$C$9,Tbl_Registro_Insumo[Fecha_Corte],"&lt;="&amp;AW$12))</f>
        <v/>
      </c>
      <c r="AX41" s="2" t="str">
        <f>IF(OR($C41="",AX$12=""),"",SUMIFS(Tbl_Registro_Insumo[cant_ent],Tbl_Registro_Insumo[proveedor],$C$8,Tbl_Registro_Insumo[descripcion_insumo],$C41,Tbl_Registro_Insumo[id_solicitud],Detalle_Mes!$C$9,Tbl_Registro_Insumo[Fecha_Corte],"&lt;="&amp;AX$12)-SUMIFS(Tbl_Registro_Insumo[cant_dev],Tbl_Registro_Insumo[proveedor],$C$8,Tbl_Registro_Insumo[descripcion_insumo],$C41,Tbl_Registro_Insumo[id_solicitud],$C$9,Tbl_Registro_Insumo[Fecha_Corte],"&lt;="&amp;AX$12))</f>
        <v/>
      </c>
      <c r="AY41" s="2" t="str">
        <f>IF(OR($C41="",AY$12=""),"",SUMIFS(Tbl_Registro_Insumo[cant_ent],Tbl_Registro_Insumo[proveedor],$C$8,Tbl_Registro_Insumo[descripcion_insumo],$C41,Tbl_Registro_Insumo[id_solicitud],Detalle_Mes!$C$9,Tbl_Registro_Insumo[Fecha_Corte],"&lt;="&amp;AY$12)-SUMIFS(Tbl_Registro_Insumo[cant_dev],Tbl_Registro_Insumo[proveedor],$C$8,Tbl_Registro_Insumo[descripcion_insumo],$C41,Tbl_Registro_Insumo[id_solicitud],$C$9,Tbl_Registro_Insumo[Fecha_Corte],"&lt;="&amp;AY$12))</f>
        <v/>
      </c>
      <c r="AZ41" s="2" t="str">
        <f>IF(OR($C41="",AZ$12=""),"",SUMIFS(Tbl_Registro_Insumo[cant_ent],Tbl_Registro_Insumo[proveedor],$C$8,Tbl_Registro_Insumo[descripcion_insumo],$C41,Tbl_Registro_Insumo[id_solicitud],Detalle_Mes!$C$9,Tbl_Registro_Insumo[Fecha_Corte],"&lt;="&amp;AZ$12)-SUMIFS(Tbl_Registro_Insumo[cant_dev],Tbl_Registro_Insumo[proveedor],$C$8,Tbl_Registro_Insumo[descripcion_insumo],$C41,Tbl_Registro_Insumo[id_solicitud],$C$9,Tbl_Registro_Insumo[Fecha_Corte],"&lt;="&amp;AZ$12))</f>
        <v/>
      </c>
      <c r="BA41" s="2" t="str">
        <f>IF(OR($C41="",BA$12=""),"",SUMIFS(Tbl_Registro_Insumo[cant_ent],Tbl_Registro_Insumo[proveedor],$C$8,Tbl_Registro_Insumo[descripcion_insumo],$C41,Tbl_Registro_Insumo[id_solicitud],Detalle_Mes!$C$9,Tbl_Registro_Insumo[Fecha_Corte],"&lt;="&amp;BA$12)-SUMIFS(Tbl_Registro_Insumo[cant_dev],Tbl_Registro_Insumo[proveedor],$C$8,Tbl_Registro_Insumo[descripcion_insumo],$C41,Tbl_Registro_Insumo[id_solicitud],$C$9,Tbl_Registro_Insumo[Fecha_Corte],"&lt;="&amp;BA$12))</f>
        <v/>
      </c>
      <c r="BB41" s="2" t="str">
        <f>IF(OR($C41="",BB$12=""),"",SUMIFS(Tbl_Registro_Insumo[cant_ent],Tbl_Registro_Insumo[proveedor],$C$8,Tbl_Registro_Insumo[descripcion_insumo],$C41,Tbl_Registro_Insumo[id_solicitud],Detalle_Mes!$C$9,Tbl_Registro_Insumo[Fecha_Corte],"&lt;="&amp;BB$12)-SUMIFS(Tbl_Registro_Insumo[cant_dev],Tbl_Registro_Insumo[proveedor],$C$8,Tbl_Registro_Insumo[descripcion_insumo],$C41,Tbl_Registro_Insumo[id_solicitud],$C$9,Tbl_Registro_Insumo[Fecha_Corte],"&lt;="&amp;BB$12))</f>
        <v/>
      </c>
      <c r="BC41" s="2" t="str">
        <f>IF(OR($C41="",BC$12=""),"",SUMIFS(Tbl_Registro_Insumo[cant_ent],Tbl_Registro_Insumo[proveedor],$C$8,Tbl_Registro_Insumo[descripcion_insumo],$C41,Tbl_Registro_Insumo[id_solicitud],Detalle_Mes!$C$9,Tbl_Registro_Insumo[Fecha_Corte],"&lt;="&amp;BC$12)-SUMIFS(Tbl_Registro_Insumo[cant_dev],Tbl_Registro_Insumo[proveedor],$C$8,Tbl_Registro_Insumo[descripcion_insumo],$C41,Tbl_Registro_Insumo[id_solicitud],$C$9,Tbl_Registro_Insumo[Fecha_Corte],"&lt;="&amp;BC$12))</f>
        <v/>
      </c>
      <c r="BD41" s="2" t="str">
        <f>IF(OR($C41="",BD$12=""),"",SUMIFS(Tbl_Registro_Insumo[cant_ent],Tbl_Registro_Insumo[proveedor],$C$8,Tbl_Registro_Insumo[descripcion_insumo],$C41,Tbl_Registro_Insumo[id_solicitud],Detalle_Mes!$C$9,Tbl_Registro_Insumo[Fecha_Corte],"&lt;="&amp;BD$12)-SUMIFS(Tbl_Registro_Insumo[cant_dev],Tbl_Registro_Insumo[proveedor],$C$8,Tbl_Registro_Insumo[descripcion_insumo],$C41,Tbl_Registro_Insumo[id_solicitud],$C$9,Tbl_Registro_Insumo[Fecha_Corte],"&lt;="&amp;BD$12))</f>
        <v/>
      </c>
      <c r="BE41" s="2" t="str">
        <f>IF(OR($C41="",BE$12=""),"",SUMIFS(Tbl_Registro_Insumo[cant_ent],Tbl_Registro_Insumo[proveedor],$C$8,Tbl_Registro_Insumo[descripcion_insumo],$C41,Tbl_Registro_Insumo[id_solicitud],Detalle_Mes!$C$9,Tbl_Registro_Insumo[Fecha_Corte],"&lt;="&amp;BE$12)-SUMIFS(Tbl_Registro_Insumo[cant_dev],Tbl_Registro_Insumo[proveedor],$C$8,Tbl_Registro_Insumo[descripcion_insumo],$C41,Tbl_Registro_Insumo[id_solicitud],$C$9,Tbl_Registro_Insumo[Fecha_Corte],"&lt;="&amp;BE$12))</f>
        <v/>
      </c>
      <c r="BF41" s="2" t="str">
        <f>IF(OR($C41="",BF$12=""),"",SUMIFS(Tbl_Registro_Insumo[cant_ent],Tbl_Registro_Insumo[proveedor],$C$8,Tbl_Registro_Insumo[descripcion_insumo],$C41,Tbl_Registro_Insumo[id_solicitud],Detalle_Mes!$C$9,Tbl_Registro_Insumo[Fecha_Corte],"&lt;="&amp;BF$12)-SUMIFS(Tbl_Registro_Insumo[cant_dev],Tbl_Registro_Insumo[proveedor],$C$8,Tbl_Registro_Insumo[descripcion_insumo],$C41,Tbl_Registro_Insumo[id_solicitud],$C$9,Tbl_Registro_Insumo[Fecha_Corte],"&lt;="&amp;BF$12))</f>
        <v/>
      </c>
      <c r="BG41" s="2" t="str">
        <f>IF(OR($C41="",BG$12=""),"",SUMIFS(Tbl_Registro_Insumo[cant_ent],Tbl_Registro_Insumo[proveedor],$C$8,Tbl_Registro_Insumo[descripcion_insumo],$C41,Tbl_Registro_Insumo[id_solicitud],Detalle_Mes!$C$9,Tbl_Registro_Insumo[Fecha_Corte],"&lt;="&amp;BG$12)-SUMIFS(Tbl_Registro_Insumo[cant_dev],Tbl_Registro_Insumo[proveedor],$C$8,Tbl_Registro_Insumo[descripcion_insumo],$C41,Tbl_Registro_Insumo[id_solicitud],$C$9,Tbl_Registro_Insumo[Fecha_Corte],"&lt;="&amp;BG$12))</f>
        <v/>
      </c>
      <c r="BH41" s="2" t="str">
        <f>IF(OR($C41="",BH$12=""),"",SUMIFS(Tbl_Registro_Insumo[cant_ent],Tbl_Registro_Insumo[proveedor],$C$8,Tbl_Registro_Insumo[descripcion_insumo],$C41,Tbl_Registro_Insumo[id_solicitud],Detalle_Mes!$C$9,Tbl_Registro_Insumo[Fecha_Corte],"&lt;="&amp;BH$12)-SUMIFS(Tbl_Registro_Insumo[cant_dev],Tbl_Registro_Insumo[proveedor],$C$8,Tbl_Registro_Insumo[descripcion_insumo],$C41,Tbl_Registro_Insumo[id_solicitud],$C$9,Tbl_Registro_Insumo[Fecha_Corte],"&lt;="&amp;BH$12))</f>
        <v/>
      </c>
      <c r="BI41" s="2" t="str">
        <f>IF(OR($C41="",BI$12=""),"",SUMIFS(Tbl_Registro_Insumo[cant_ent],Tbl_Registro_Insumo[proveedor],$C$8,Tbl_Registro_Insumo[descripcion_insumo],$C41,Tbl_Registro_Insumo[id_solicitud],Detalle_Mes!$C$9,Tbl_Registro_Insumo[Fecha_Corte],"&lt;="&amp;BI$12)-SUMIFS(Tbl_Registro_Insumo[cant_dev],Tbl_Registro_Insumo[proveedor],$C$8,Tbl_Registro_Insumo[descripcion_insumo],$C41,Tbl_Registro_Insumo[id_solicitud],$C$9,Tbl_Registro_Insumo[Fecha_Corte],"&lt;="&amp;BI$12))</f>
        <v/>
      </c>
      <c r="BJ41" s="2" t="str">
        <f>IF(OR($C41="",BJ$12=""),"",SUMIFS(Tbl_Registro_Insumo[cant_ent],Tbl_Registro_Insumo[proveedor],$C$8,Tbl_Registro_Insumo[descripcion_insumo],$C41,Tbl_Registro_Insumo[id_solicitud],Detalle_Mes!$C$9,Tbl_Registro_Insumo[Fecha_Corte],"&lt;="&amp;BJ$12)-SUMIFS(Tbl_Registro_Insumo[cant_dev],Tbl_Registro_Insumo[proveedor],$C$8,Tbl_Registro_Insumo[descripcion_insumo],$C41,Tbl_Registro_Insumo[id_solicitud],$C$9,Tbl_Registro_Insumo[Fecha_Corte],"&lt;="&amp;BJ$12))</f>
        <v/>
      </c>
      <c r="BK41" s="2" t="str">
        <f>IF(OR($C41="",BK$12=""),"",SUMIFS(Tbl_Registro_Insumo[cant_ent],Tbl_Registro_Insumo[proveedor],$C$8,Tbl_Registro_Insumo[descripcion_insumo],$C41,Tbl_Registro_Insumo[id_solicitud],Detalle_Mes!$C$9,Tbl_Registro_Insumo[Fecha_Corte],"&lt;="&amp;BK$12)-SUMIFS(Tbl_Registro_Insumo[cant_dev],Tbl_Registro_Insumo[proveedor],$C$8,Tbl_Registro_Insumo[descripcion_insumo],$C41,Tbl_Registro_Insumo[id_solicitud],$C$9,Tbl_Registro_Insumo[Fecha_Corte],"&lt;="&amp;BK$12))</f>
        <v/>
      </c>
      <c r="BL41" s="2" t="str">
        <f>IF(OR($C41="",BL$12=""),"",SUMIFS(Tbl_Registro_Insumo[cant_ent],Tbl_Registro_Insumo[proveedor],$C$8,Tbl_Registro_Insumo[descripcion_insumo],$C41,Tbl_Registro_Insumo[id_solicitud],Detalle_Mes!$C$9,Tbl_Registro_Insumo[Fecha_Corte],"&lt;="&amp;BL$12)-SUMIFS(Tbl_Registro_Insumo[cant_dev],Tbl_Registro_Insumo[proveedor],$C$8,Tbl_Registro_Insumo[descripcion_insumo],$C41,Tbl_Registro_Insumo[id_solicitud],$C$9,Tbl_Registro_Insumo[Fecha_Corte],"&lt;="&amp;BL$12))</f>
        <v/>
      </c>
      <c r="BM41" s="2" t="str">
        <f>IF(OR($C41="",BM$12=""),"",SUMIFS(Tbl_Registro_Insumo[cant_ent],Tbl_Registro_Insumo[proveedor],$C$8,Tbl_Registro_Insumo[descripcion_insumo],$C41,Tbl_Registro_Insumo[id_solicitud],Detalle_Mes!$C$9,Tbl_Registro_Insumo[Fecha_Corte],"&lt;="&amp;BM$12)-SUMIFS(Tbl_Registro_Insumo[cant_dev],Tbl_Registro_Insumo[proveedor],$C$8,Tbl_Registro_Insumo[descripcion_insumo],$C41,Tbl_Registro_Insumo[id_solicitud],$C$9,Tbl_Registro_Insumo[Fecha_Corte],"&lt;="&amp;BM$12))</f>
        <v/>
      </c>
      <c r="BN41" s="2" t="str">
        <f>IF(OR($C41="",BN$12=""),"",SUMIFS(Tbl_Registro_Insumo[cant_ent],Tbl_Registro_Insumo[proveedor],$C$8,Tbl_Registro_Insumo[descripcion_insumo],$C41,Tbl_Registro_Insumo[id_solicitud],Detalle_Mes!$C$9,Tbl_Registro_Insumo[Fecha_Corte],"&lt;="&amp;BN$12)-SUMIFS(Tbl_Registro_Insumo[cant_dev],Tbl_Registro_Insumo[proveedor],$C$8,Tbl_Registro_Insumo[descripcion_insumo],$C41,Tbl_Registro_Insumo[id_solicitud],$C$9,Tbl_Registro_Insumo[Fecha_Corte],"&lt;="&amp;BN$12))</f>
        <v/>
      </c>
      <c r="BO41" s="2" t="str">
        <f>IF(OR($C41="",BO$12=""),"",SUMIFS(Tbl_Registro_Insumo[cant_ent],Tbl_Registro_Insumo[proveedor],$C$8,Tbl_Registro_Insumo[descripcion_insumo],$C41,Tbl_Registro_Insumo[id_solicitud],Detalle_Mes!$C$9,Tbl_Registro_Insumo[Fecha_Corte],"&lt;="&amp;BO$12)-SUMIFS(Tbl_Registro_Insumo[cant_dev],Tbl_Registro_Insumo[proveedor],$C$8,Tbl_Registro_Insumo[descripcion_insumo],$C41,Tbl_Registro_Insumo[id_solicitud],$C$9,Tbl_Registro_Insumo[Fecha_Corte],"&lt;="&amp;BO$12))</f>
        <v/>
      </c>
      <c r="BP41" s="2" t="str">
        <f>IF(OR($C41="",BP$12=""),"",SUMIFS(Tbl_Registro_Insumo[cant_ent],Tbl_Registro_Insumo[proveedor],$C$8,Tbl_Registro_Insumo[descripcion_insumo],$C41,Tbl_Registro_Insumo[id_solicitud],Detalle_Mes!$C$9,Tbl_Registro_Insumo[Fecha_Corte],"&lt;="&amp;BP$12)-SUMIFS(Tbl_Registro_Insumo[cant_dev],Tbl_Registro_Insumo[proveedor],$C$8,Tbl_Registro_Insumo[descripcion_insumo],$C41,Tbl_Registro_Insumo[id_solicitud],$C$9,Tbl_Registro_Insumo[Fecha_Corte],"&lt;="&amp;BP$12))</f>
        <v/>
      </c>
      <c r="BQ41" s="2" t="str">
        <f>IF(OR($C41="",BQ$12=""),"",SUMIFS(Tbl_Registro_Insumo[cant_ent],Tbl_Registro_Insumo[proveedor],$C$8,Tbl_Registro_Insumo[descripcion_insumo],$C41,Tbl_Registro_Insumo[id_solicitud],Detalle_Mes!$C$9,Tbl_Registro_Insumo[Fecha_Corte],"&lt;="&amp;BQ$12)-SUMIFS(Tbl_Registro_Insumo[cant_dev],Tbl_Registro_Insumo[proveedor],$C$8,Tbl_Registro_Insumo[descripcion_insumo],$C41,Tbl_Registro_Insumo[id_solicitud],$C$9,Tbl_Registro_Insumo[Fecha_Corte],"&lt;="&amp;BQ$12))</f>
        <v/>
      </c>
      <c r="BR41" s="2" t="str">
        <f>IF(OR($C41="",BR$12=""),"",SUMIFS(Tbl_Registro_Insumo[cant_ent],Tbl_Registro_Insumo[proveedor],$C$8,Tbl_Registro_Insumo[descripcion_insumo],$C41,Tbl_Registro_Insumo[id_solicitud],Detalle_Mes!$C$9,Tbl_Registro_Insumo[Fecha_Corte],"&lt;="&amp;BR$12)-SUMIFS(Tbl_Registro_Insumo[cant_dev],Tbl_Registro_Insumo[proveedor],$C$8,Tbl_Registro_Insumo[descripcion_insumo],$C41,Tbl_Registro_Insumo[id_solicitud],$C$9,Tbl_Registro_Insumo[Fecha_Corte],"&lt;="&amp;BR$12))</f>
        <v/>
      </c>
      <c r="BS41" s="2" t="str">
        <f>IF(OR($C41="",BS$12=""),"",SUMIFS(Tbl_Registro_Insumo[cant_ent],Tbl_Registro_Insumo[proveedor],$C$8,Tbl_Registro_Insumo[descripcion_insumo],$C41,Tbl_Registro_Insumo[id_solicitud],Detalle_Mes!$C$9,Tbl_Registro_Insumo[Fecha_Corte],"&lt;="&amp;BS$12)-SUMIFS(Tbl_Registro_Insumo[cant_dev],Tbl_Registro_Insumo[proveedor],$C$8,Tbl_Registro_Insumo[descripcion_insumo],$C41,Tbl_Registro_Insumo[id_solicitud],$C$9,Tbl_Registro_Insumo[Fecha_Corte],"&lt;="&amp;BS$12))</f>
        <v/>
      </c>
    </row>
    <row r="42" spans="2:71" s="7" customFormat="1" ht="19.2" customHeight="1" x14ac:dyDescent="0.3">
      <c r="B42" s="2"/>
      <c r="D42" s="20" t="str">
        <f>IF(C42="","",SUMIFS(Tbl_Registro_Insumo[cant_ent],Tbl_Registro_Insumo[proveedor],Detalle_Mes!$C$8,Tbl_Registro_Insumo[id_solicitud],Detalle_Mes!$C$9,Tbl_Registro_Insumo[descripcion_insumo],Detalle_Mes!C42,Tbl_Registro_Insumo[Fecha_Corte],"&lt;"&amp;Detalle_Mes!$F$8))</f>
        <v/>
      </c>
      <c r="E42" s="20" t="str">
        <f>IF(C42="","",SUMIFS(Tbl_Registro_Insumo[cant_dev],Tbl_Registro_Insumo[proveedor],Detalle_Mes!$C$8,Tbl_Registro_Insumo[id_solicitud],Detalle_Mes!$C$9,Tbl_Registro_Insumo[descripcion_insumo],Detalle_Mes!C42,Tbl_Registro_Insumo[Fecha_Corte],"&lt;"&amp;Detalle_Mes!$F$8))</f>
        <v/>
      </c>
      <c r="F42" s="20" t="str">
        <f t="shared" si="39"/>
        <v/>
      </c>
      <c r="H42" s="41" t="str">
        <f t="shared" si="38"/>
        <v/>
      </c>
      <c r="I42" s="2" t="str">
        <f>IF(OR($C42="",I$12=""),"",SUMIFS(Tbl_Registro_Insumo[cant_ent],Tbl_Registro_Insumo[proveedor],$C$8,Tbl_Registro_Insumo[descripcion_insumo],$C42,Tbl_Registro_Insumo[id_solicitud],Detalle_Mes!$C$9,Tbl_Registro_Insumo[Fecha_Corte],"&lt;"&amp;I$12)-SUMIFS(Tbl_Registro_Insumo[cant_dev],Tbl_Registro_Insumo[proveedor],$C$8,Tbl_Registro_Insumo[descripcion_insumo],$C42,Tbl_Registro_Insumo[id_solicitud],$C$9,Tbl_Registro_Insumo[Fecha_Corte],"&lt;="&amp;I$12))</f>
        <v/>
      </c>
      <c r="J42" s="2" t="str">
        <f>IF(OR($C42="",J$12=""),"",SUMIFS(Tbl_Registro_Insumo[cant_ent],Tbl_Registro_Insumo[proveedor],$C$8,Tbl_Registro_Insumo[descripcion_insumo],$C42,Tbl_Registro_Insumo[id_solicitud],Detalle_Mes!$C$9,Tbl_Registro_Insumo[Fecha_Corte],"&lt;="&amp;J$12)-SUMIFS(Tbl_Registro_Insumo[cant_dev],Tbl_Registro_Insumo[proveedor],$C$8,Tbl_Registro_Insumo[descripcion_insumo],$C42,Tbl_Registro_Insumo[id_solicitud],$C$9,Tbl_Registro_Insumo[Fecha_Corte],"&lt;="&amp;J$12))</f>
        <v/>
      </c>
      <c r="K42" s="2" t="str">
        <f>IF(OR($C42="",K$12=""),"",SUMIFS(Tbl_Registro_Insumo[cant_ent],Tbl_Registro_Insumo[proveedor],$C$8,Tbl_Registro_Insumo[descripcion_insumo],$C42,Tbl_Registro_Insumo[id_solicitud],Detalle_Mes!$C$9,Tbl_Registro_Insumo[Fecha_Corte],"&lt;="&amp;K$12)-SUMIFS(Tbl_Registro_Insumo[cant_dev],Tbl_Registro_Insumo[proveedor],$C$8,Tbl_Registro_Insumo[descripcion_insumo],$C42,Tbl_Registro_Insumo[id_solicitud],$C$9,Tbl_Registro_Insumo[Fecha_Corte],"&lt;="&amp;K$12))</f>
        <v/>
      </c>
      <c r="L42" s="2" t="str">
        <f>IF(OR($C42="",L$12=""),"",SUMIFS(Tbl_Registro_Insumo[cant_ent],Tbl_Registro_Insumo[proveedor],$C$8,Tbl_Registro_Insumo[descripcion_insumo],$C42,Tbl_Registro_Insumo[id_solicitud],Detalle_Mes!$C$9,Tbl_Registro_Insumo[Fecha_Corte],"&lt;="&amp;L$12)-SUMIFS(Tbl_Registro_Insumo[cant_dev],Tbl_Registro_Insumo[proveedor],$C$8,Tbl_Registro_Insumo[descripcion_insumo],$C42,Tbl_Registro_Insumo[id_solicitud],$C$9,Tbl_Registro_Insumo[Fecha_Corte],"&lt;="&amp;L$12))</f>
        <v/>
      </c>
      <c r="M42" s="2" t="str">
        <f>IF(OR($C42="",M$12=""),"",SUMIFS(Tbl_Registro_Insumo[cant_ent],Tbl_Registro_Insumo[proveedor],$C$8,Tbl_Registro_Insumo[descripcion_insumo],$C42,Tbl_Registro_Insumo[id_solicitud],Detalle_Mes!$C$9,Tbl_Registro_Insumo[Fecha_Corte],"&lt;="&amp;M$12)-SUMIFS(Tbl_Registro_Insumo[cant_dev],Tbl_Registro_Insumo[proveedor],$C$8,Tbl_Registro_Insumo[descripcion_insumo],$C42,Tbl_Registro_Insumo[id_solicitud],$C$9,Tbl_Registro_Insumo[Fecha_Corte],"&lt;="&amp;M$12))</f>
        <v/>
      </c>
      <c r="N42" s="2" t="str">
        <f>IF(OR($C42="",N$12=""),"",SUMIFS(Tbl_Registro_Insumo[cant_ent],Tbl_Registro_Insumo[proveedor],$C$8,Tbl_Registro_Insumo[descripcion_insumo],$C42,Tbl_Registro_Insumo[id_solicitud],Detalle_Mes!$C$9,Tbl_Registro_Insumo[Fecha_Corte],"&lt;="&amp;N$12)-SUMIFS(Tbl_Registro_Insumo[cant_dev],Tbl_Registro_Insumo[proveedor],$C$8,Tbl_Registro_Insumo[descripcion_insumo],$C42,Tbl_Registro_Insumo[id_solicitud],$C$9,Tbl_Registro_Insumo[Fecha_Corte],"&lt;="&amp;N$12))</f>
        <v/>
      </c>
      <c r="O42" s="2" t="str">
        <f>IF(OR($C42="",O$12=""),"",SUMIFS(Tbl_Registro_Insumo[cant_ent],Tbl_Registro_Insumo[proveedor],$C$8,Tbl_Registro_Insumo[descripcion_insumo],$C42,Tbl_Registro_Insumo[id_solicitud],Detalle_Mes!$C$9,Tbl_Registro_Insumo[Fecha_Corte],"&lt;="&amp;O$12)-SUMIFS(Tbl_Registro_Insumo[cant_dev],Tbl_Registro_Insumo[proveedor],$C$8,Tbl_Registro_Insumo[descripcion_insumo],$C42,Tbl_Registro_Insumo[id_solicitud],$C$9,Tbl_Registro_Insumo[Fecha_Corte],"&lt;="&amp;O$12))</f>
        <v/>
      </c>
      <c r="P42" s="2" t="str">
        <f>IF(OR($C42="",P$12=""),"",SUMIFS(Tbl_Registro_Insumo[cant_ent],Tbl_Registro_Insumo[proveedor],$C$8,Tbl_Registro_Insumo[descripcion_insumo],$C42,Tbl_Registro_Insumo[id_solicitud],Detalle_Mes!$C$9,Tbl_Registro_Insumo[Fecha_Corte],"&lt;="&amp;P$12)-SUMIFS(Tbl_Registro_Insumo[cant_dev],Tbl_Registro_Insumo[proveedor],$C$8,Tbl_Registro_Insumo[descripcion_insumo],$C42,Tbl_Registro_Insumo[id_solicitud],$C$9,Tbl_Registro_Insumo[Fecha_Corte],"&lt;="&amp;P$12))</f>
        <v/>
      </c>
      <c r="Q42" s="2" t="str">
        <f>IF(OR($C42="",Q$12=""),"",SUMIFS(Tbl_Registro_Insumo[cant_ent],Tbl_Registro_Insumo[proveedor],$C$8,Tbl_Registro_Insumo[descripcion_insumo],$C42,Tbl_Registro_Insumo[id_solicitud],Detalle_Mes!$C$9,Tbl_Registro_Insumo[Fecha_Corte],"&lt;="&amp;Q$12)-SUMIFS(Tbl_Registro_Insumo[cant_dev],Tbl_Registro_Insumo[proveedor],$C$8,Tbl_Registro_Insumo[descripcion_insumo],$C42,Tbl_Registro_Insumo[id_solicitud],$C$9,Tbl_Registro_Insumo[Fecha_Corte],"&lt;="&amp;Q$12))</f>
        <v/>
      </c>
      <c r="R42" s="2" t="str">
        <f>IF(OR($C42="",R$12=""),"",SUMIFS(Tbl_Registro_Insumo[cant_ent],Tbl_Registro_Insumo[proveedor],$C$8,Tbl_Registro_Insumo[descripcion_insumo],$C42,Tbl_Registro_Insumo[id_solicitud],Detalle_Mes!$C$9,Tbl_Registro_Insumo[Fecha_Corte],"&lt;="&amp;R$12)-SUMIFS(Tbl_Registro_Insumo[cant_dev],Tbl_Registro_Insumo[proveedor],$C$8,Tbl_Registro_Insumo[descripcion_insumo],$C42,Tbl_Registro_Insumo[id_solicitud],$C$9,Tbl_Registro_Insumo[Fecha_Corte],"&lt;="&amp;R$12))</f>
        <v/>
      </c>
      <c r="S42" s="2" t="str">
        <f>IF(OR($C42="",S$12=""),"",SUMIFS(Tbl_Registro_Insumo[cant_ent],Tbl_Registro_Insumo[proveedor],$C$8,Tbl_Registro_Insumo[descripcion_insumo],$C42,Tbl_Registro_Insumo[id_solicitud],Detalle_Mes!$C$9,Tbl_Registro_Insumo[Fecha_Corte],"&lt;="&amp;S$12)-SUMIFS(Tbl_Registro_Insumo[cant_dev],Tbl_Registro_Insumo[proveedor],$C$8,Tbl_Registro_Insumo[descripcion_insumo],$C42,Tbl_Registro_Insumo[id_solicitud],$C$9,Tbl_Registro_Insumo[Fecha_Corte],"&lt;="&amp;S$12))</f>
        <v/>
      </c>
      <c r="T42" s="2" t="str">
        <f>IF(OR($C42="",T$12=""),"",SUMIFS(Tbl_Registro_Insumo[cant_ent],Tbl_Registro_Insumo[proveedor],$C$8,Tbl_Registro_Insumo[descripcion_insumo],$C42,Tbl_Registro_Insumo[id_solicitud],Detalle_Mes!$C$9,Tbl_Registro_Insumo[Fecha_Corte],"&lt;="&amp;T$12)-SUMIFS(Tbl_Registro_Insumo[cant_dev],Tbl_Registro_Insumo[proveedor],$C$8,Tbl_Registro_Insumo[descripcion_insumo],$C42,Tbl_Registro_Insumo[id_solicitud],$C$9,Tbl_Registro_Insumo[Fecha_Corte],"&lt;="&amp;T$12))</f>
        <v/>
      </c>
      <c r="U42" s="2" t="str">
        <f>IF(OR($C42="",U$12=""),"",SUMIFS(Tbl_Registro_Insumo[cant_ent],Tbl_Registro_Insumo[proveedor],$C$8,Tbl_Registro_Insumo[descripcion_insumo],$C42,Tbl_Registro_Insumo[id_solicitud],Detalle_Mes!$C$9,Tbl_Registro_Insumo[Fecha_Corte],"&lt;="&amp;U$12)-SUMIFS(Tbl_Registro_Insumo[cant_dev],Tbl_Registro_Insumo[proveedor],$C$8,Tbl_Registro_Insumo[descripcion_insumo],$C42,Tbl_Registro_Insumo[id_solicitud],$C$9,Tbl_Registro_Insumo[Fecha_Corte],"&lt;="&amp;U$12))</f>
        <v/>
      </c>
      <c r="V42" s="2" t="str">
        <f>IF(OR($C42="",V$12=""),"",SUMIFS(Tbl_Registro_Insumo[cant_ent],Tbl_Registro_Insumo[proveedor],$C$8,Tbl_Registro_Insumo[descripcion_insumo],$C42,Tbl_Registro_Insumo[id_solicitud],Detalle_Mes!$C$9,Tbl_Registro_Insumo[Fecha_Corte],"&lt;="&amp;V$12)-SUMIFS(Tbl_Registro_Insumo[cant_dev],Tbl_Registro_Insumo[proveedor],$C$8,Tbl_Registro_Insumo[descripcion_insumo],$C42,Tbl_Registro_Insumo[id_solicitud],$C$9,Tbl_Registro_Insumo[Fecha_Corte],"&lt;="&amp;V$12))</f>
        <v/>
      </c>
      <c r="W42" s="2" t="str">
        <f>IF(OR($C42="",W$12=""),"",SUMIFS(Tbl_Registro_Insumo[cant_ent],Tbl_Registro_Insumo[proveedor],$C$8,Tbl_Registro_Insumo[descripcion_insumo],$C42,Tbl_Registro_Insumo[id_solicitud],Detalle_Mes!$C$9,Tbl_Registro_Insumo[Fecha_Corte],"&lt;="&amp;W$12)-SUMIFS(Tbl_Registro_Insumo[cant_dev],Tbl_Registro_Insumo[proveedor],$C$8,Tbl_Registro_Insumo[descripcion_insumo],$C42,Tbl_Registro_Insumo[id_solicitud],$C$9,Tbl_Registro_Insumo[Fecha_Corte],"&lt;="&amp;W$12))</f>
        <v/>
      </c>
      <c r="X42" s="2" t="str">
        <f>IF(OR($C42="",X$12=""),"",SUMIFS(Tbl_Registro_Insumo[cant_ent],Tbl_Registro_Insumo[proveedor],$C$8,Tbl_Registro_Insumo[descripcion_insumo],$C42,Tbl_Registro_Insumo[id_solicitud],Detalle_Mes!$C$9,Tbl_Registro_Insumo[Fecha_Corte],"&lt;="&amp;X$12)-SUMIFS(Tbl_Registro_Insumo[cant_dev],Tbl_Registro_Insumo[proveedor],$C$8,Tbl_Registro_Insumo[descripcion_insumo],$C42,Tbl_Registro_Insumo[id_solicitud],$C$9,Tbl_Registro_Insumo[Fecha_Corte],"&lt;="&amp;X$12))</f>
        <v/>
      </c>
      <c r="Y42" s="2" t="str">
        <f>IF(OR($C42="",Y$12=""),"",SUMIFS(Tbl_Registro_Insumo[cant_ent],Tbl_Registro_Insumo[proveedor],$C$8,Tbl_Registro_Insumo[descripcion_insumo],$C42,Tbl_Registro_Insumo[id_solicitud],Detalle_Mes!$C$9,Tbl_Registro_Insumo[Fecha_Corte],"&lt;="&amp;Y$12)-SUMIFS(Tbl_Registro_Insumo[cant_dev],Tbl_Registro_Insumo[proveedor],$C$8,Tbl_Registro_Insumo[descripcion_insumo],$C42,Tbl_Registro_Insumo[id_solicitud],$C$9,Tbl_Registro_Insumo[Fecha_Corte],"&lt;="&amp;Y$12))</f>
        <v/>
      </c>
      <c r="Z42" s="2" t="str">
        <f>IF(OR($C42="",Z$12=""),"",SUMIFS(Tbl_Registro_Insumo[cant_ent],Tbl_Registro_Insumo[proveedor],$C$8,Tbl_Registro_Insumo[descripcion_insumo],$C42,Tbl_Registro_Insumo[id_solicitud],Detalle_Mes!$C$9,Tbl_Registro_Insumo[Fecha_Corte],"&lt;="&amp;Z$12)-SUMIFS(Tbl_Registro_Insumo[cant_dev],Tbl_Registro_Insumo[proveedor],$C$8,Tbl_Registro_Insumo[descripcion_insumo],$C42,Tbl_Registro_Insumo[id_solicitud],$C$9,Tbl_Registro_Insumo[Fecha_Corte],"&lt;="&amp;Z$12))</f>
        <v/>
      </c>
      <c r="AA42" s="2" t="str">
        <f>IF(OR($C42="",AA$12=""),"",SUMIFS(Tbl_Registro_Insumo[cant_ent],Tbl_Registro_Insumo[proveedor],$C$8,Tbl_Registro_Insumo[descripcion_insumo],$C42,Tbl_Registro_Insumo[id_solicitud],Detalle_Mes!$C$9,Tbl_Registro_Insumo[Fecha_Corte],"&lt;="&amp;AA$12)-SUMIFS(Tbl_Registro_Insumo[cant_dev],Tbl_Registro_Insumo[proveedor],$C$8,Tbl_Registro_Insumo[descripcion_insumo],$C42,Tbl_Registro_Insumo[id_solicitud],$C$9,Tbl_Registro_Insumo[Fecha_Corte],"&lt;="&amp;AA$12))</f>
        <v/>
      </c>
      <c r="AB42" s="2" t="str">
        <f>IF(OR($C42="",AB$12=""),"",SUMIFS(Tbl_Registro_Insumo[cant_ent],Tbl_Registro_Insumo[proveedor],$C$8,Tbl_Registro_Insumo[descripcion_insumo],$C42,Tbl_Registro_Insumo[id_solicitud],Detalle_Mes!$C$9,Tbl_Registro_Insumo[Fecha_Corte],"&lt;="&amp;AB$12)-SUMIFS(Tbl_Registro_Insumo[cant_dev],Tbl_Registro_Insumo[proveedor],$C$8,Tbl_Registro_Insumo[descripcion_insumo],$C42,Tbl_Registro_Insumo[id_solicitud],$C$9,Tbl_Registro_Insumo[Fecha_Corte],"&lt;="&amp;AB$12))</f>
        <v/>
      </c>
      <c r="AC42" s="2" t="str">
        <f>IF(OR($C42="",AC$12=""),"",SUMIFS(Tbl_Registro_Insumo[cant_ent],Tbl_Registro_Insumo[proveedor],$C$8,Tbl_Registro_Insumo[descripcion_insumo],$C42,Tbl_Registro_Insumo[id_solicitud],Detalle_Mes!$C$9,Tbl_Registro_Insumo[Fecha_Corte],"&lt;="&amp;AC$12)-SUMIFS(Tbl_Registro_Insumo[cant_dev],Tbl_Registro_Insumo[proveedor],$C$8,Tbl_Registro_Insumo[descripcion_insumo],$C42,Tbl_Registro_Insumo[id_solicitud],$C$9,Tbl_Registro_Insumo[Fecha_Corte],"&lt;="&amp;AC$12))</f>
        <v/>
      </c>
      <c r="AD42" s="2" t="str">
        <f>IF(OR($C42="",AD$12=""),"",SUMIFS(Tbl_Registro_Insumo[cant_ent],Tbl_Registro_Insumo[proveedor],$C$8,Tbl_Registro_Insumo[descripcion_insumo],$C42,Tbl_Registro_Insumo[id_solicitud],Detalle_Mes!$C$9,Tbl_Registro_Insumo[Fecha_Corte],"&lt;="&amp;AD$12)-SUMIFS(Tbl_Registro_Insumo[cant_dev],Tbl_Registro_Insumo[proveedor],$C$8,Tbl_Registro_Insumo[descripcion_insumo],$C42,Tbl_Registro_Insumo[id_solicitud],$C$9,Tbl_Registro_Insumo[Fecha_Corte],"&lt;="&amp;AD$12))</f>
        <v/>
      </c>
      <c r="AE42" s="2" t="str">
        <f>IF(OR($C42="",AE$12=""),"",SUMIFS(Tbl_Registro_Insumo[cant_ent],Tbl_Registro_Insumo[proveedor],$C$8,Tbl_Registro_Insumo[descripcion_insumo],$C42,Tbl_Registro_Insumo[id_solicitud],Detalle_Mes!$C$9,Tbl_Registro_Insumo[Fecha_Corte],"&lt;="&amp;AE$12)-SUMIFS(Tbl_Registro_Insumo[cant_dev],Tbl_Registro_Insumo[proveedor],$C$8,Tbl_Registro_Insumo[descripcion_insumo],$C42,Tbl_Registro_Insumo[id_solicitud],$C$9,Tbl_Registro_Insumo[Fecha_Corte],"&lt;="&amp;AE$12))</f>
        <v/>
      </c>
      <c r="AF42" s="2" t="str">
        <f>IF(OR($C42="",AF$12=""),"",SUMIFS(Tbl_Registro_Insumo[cant_ent],Tbl_Registro_Insumo[proveedor],$C$8,Tbl_Registro_Insumo[descripcion_insumo],$C42,Tbl_Registro_Insumo[id_solicitud],Detalle_Mes!$C$9,Tbl_Registro_Insumo[Fecha_Corte],"&lt;="&amp;AF$12)-SUMIFS(Tbl_Registro_Insumo[cant_dev],Tbl_Registro_Insumo[proveedor],$C$8,Tbl_Registro_Insumo[descripcion_insumo],$C42,Tbl_Registro_Insumo[id_solicitud],$C$9,Tbl_Registro_Insumo[Fecha_Corte],"&lt;="&amp;AF$12))</f>
        <v/>
      </c>
      <c r="AG42" s="2" t="str">
        <f>IF(OR($C42="",AG$12=""),"",SUMIFS(Tbl_Registro_Insumo[cant_ent],Tbl_Registro_Insumo[proveedor],$C$8,Tbl_Registro_Insumo[descripcion_insumo],$C42,Tbl_Registro_Insumo[id_solicitud],Detalle_Mes!$C$9,Tbl_Registro_Insumo[Fecha_Corte],"&lt;="&amp;AG$12)-SUMIFS(Tbl_Registro_Insumo[cant_dev],Tbl_Registro_Insumo[proveedor],$C$8,Tbl_Registro_Insumo[descripcion_insumo],$C42,Tbl_Registro_Insumo[id_solicitud],$C$9,Tbl_Registro_Insumo[Fecha_Corte],"&lt;="&amp;AG$12))</f>
        <v/>
      </c>
      <c r="AH42" s="2" t="str">
        <f>IF(OR($C42="",AH$12=""),"",SUMIFS(Tbl_Registro_Insumo[cant_ent],Tbl_Registro_Insumo[proveedor],$C$8,Tbl_Registro_Insumo[descripcion_insumo],$C42,Tbl_Registro_Insumo[id_solicitud],Detalle_Mes!$C$9,Tbl_Registro_Insumo[Fecha_Corte],"&lt;="&amp;AH$12)-SUMIFS(Tbl_Registro_Insumo[cant_dev],Tbl_Registro_Insumo[proveedor],$C$8,Tbl_Registro_Insumo[descripcion_insumo],$C42,Tbl_Registro_Insumo[id_solicitud],$C$9,Tbl_Registro_Insumo[Fecha_Corte],"&lt;="&amp;AH$12))</f>
        <v/>
      </c>
      <c r="AI42" s="2" t="str">
        <f>IF(OR($C42="",AI$12=""),"",SUMIFS(Tbl_Registro_Insumo[cant_ent],Tbl_Registro_Insumo[proveedor],$C$8,Tbl_Registro_Insumo[descripcion_insumo],$C42,Tbl_Registro_Insumo[id_solicitud],Detalle_Mes!$C$9,Tbl_Registro_Insumo[Fecha_Corte],"&lt;="&amp;AI$12)-SUMIFS(Tbl_Registro_Insumo[cant_dev],Tbl_Registro_Insumo[proveedor],$C$8,Tbl_Registro_Insumo[descripcion_insumo],$C42,Tbl_Registro_Insumo[id_solicitud],$C$9,Tbl_Registro_Insumo[Fecha_Corte],"&lt;="&amp;AI$12))</f>
        <v/>
      </c>
      <c r="AJ42" s="2" t="str">
        <f>IF(OR($C42="",AJ$12=""),"",SUMIFS(Tbl_Registro_Insumo[cant_ent],Tbl_Registro_Insumo[proveedor],$C$8,Tbl_Registro_Insumo[descripcion_insumo],$C42,Tbl_Registro_Insumo[id_solicitud],Detalle_Mes!$C$9,Tbl_Registro_Insumo[Fecha_Corte],"&lt;="&amp;AJ$12)-SUMIFS(Tbl_Registro_Insumo[cant_dev],Tbl_Registro_Insumo[proveedor],$C$8,Tbl_Registro_Insumo[descripcion_insumo],$C42,Tbl_Registro_Insumo[id_solicitud],$C$9,Tbl_Registro_Insumo[Fecha_Corte],"&lt;="&amp;AJ$12))</f>
        <v/>
      </c>
      <c r="AK42" s="2" t="str">
        <f>IF(OR($C42="",AK$12=""),"",SUMIFS(Tbl_Registro_Insumo[cant_ent],Tbl_Registro_Insumo[proveedor],$C$8,Tbl_Registro_Insumo[descripcion_insumo],$C42,Tbl_Registro_Insumo[id_solicitud],Detalle_Mes!$C$9,Tbl_Registro_Insumo[Fecha_Corte],"&lt;="&amp;AK$12)-SUMIFS(Tbl_Registro_Insumo[cant_dev],Tbl_Registro_Insumo[proveedor],$C$8,Tbl_Registro_Insumo[descripcion_insumo],$C42,Tbl_Registro_Insumo[id_solicitud],$C$9,Tbl_Registro_Insumo[Fecha_Corte],"&lt;="&amp;AK$12))</f>
        <v/>
      </c>
      <c r="AL42" s="2" t="str">
        <f>IF(OR($C42="",AL$12=""),"",SUMIFS(Tbl_Registro_Insumo[cant_ent],Tbl_Registro_Insumo[proveedor],$C$8,Tbl_Registro_Insumo[descripcion_insumo],$C42,Tbl_Registro_Insumo[id_solicitud],Detalle_Mes!$C$9,Tbl_Registro_Insumo[Fecha_Corte],"&lt;="&amp;AL$12)-SUMIFS(Tbl_Registro_Insumo[cant_dev],Tbl_Registro_Insumo[proveedor],$C$8,Tbl_Registro_Insumo[descripcion_insumo],$C42,Tbl_Registro_Insumo[id_solicitud],$C$9,Tbl_Registro_Insumo[Fecha_Corte],"&lt;="&amp;AL$12))</f>
        <v/>
      </c>
      <c r="AM42" s="2" t="str">
        <f>IF(OR($C42="",AM$12=""),"",SUMIFS(Tbl_Registro_Insumo[cant_ent],Tbl_Registro_Insumo[proveedor],$C$8,Tbl_Registro_Insumo[descripcion_insumo],$C42,Tbl_Registro_Insumo[id_solicitud],Detalle_Mes!$C$9,Tbl_Registro_Insumo[Fecha_Corte],"&lt;="&amp;AM$12)-SUMIFS(Tbl_Registro_Insumo[cant_dev],Tbl_Registro_Insumo[proveedor],$C$8,Tbl_Registro_Insumo[descripcion_insumo],$C42,Tbl_Registro_Insumo[id_solicitud],$C$9,Tbl_Registro_Insumo[Fecha_Corte],"&lt;="&amp;AM$12))</f>
        <v/>
      </c>
      <c r="AN42" s="2" t="str">
        <f>IF(OR($C42="",AN$12=""),"",SUMIFS(Tbl_Registro_Insumo[cant_ent],Tbl_Registro_Insumo[proveedor],$C$8,Tbl_Registro_Insumo[descripcion_insumo],$C42,Tbl_Registro_Insumo[id_solicitud],Detalle_Mes!$C$9,Tbl_Registro_Insumo[Fecha_Corte],"&lt;="&amp;AN$12)-SUMIFS(Tbl_Registro_Insumo[cant_dev],Tbl_Registro_Insumo[proveedor],$C$8,Tbl_Registro_Insumo[descripcion_insumo],$C42,Tbl_Registro_Insumo[id_solicitud],$C$9,Tbl_Registro_Insumo[Fecha_Corte],"&lt;="&amp;AN$12))</f>
        <v/>
      </c>
      <c r="AO42" s="2" t="str">
        <f>IF(OR($C42="",AO$12=""),"",SUMIFS(Tbl_Registro_Insumo[cant_ent],Tbl_Registro_Insumo[proveedor],$C$8,Tbl_Registro_Insumo[descripcion_insumo],$C42,Tbl_Registro_Insumo[id_solicitud],Detalle_Mes!$C$9,Tbl_Registro_Insumo[Fecha_Corte],"&lt;="&amp;AO$12)-SUMIFS(Tbl_Registro_Insumo[cant_dev],Tbl_Registro_Insumo[proveedor],$C$8,Tbl_Registro_Insumo[descripcion_insumo],$C42,Tbl_Registro_Insumo[id_solicitud],$C$9,Tbl_Registro_Insumo[Fecha_Corte],"&lt;="&amp;AO$12))</f>
        <v/>
      </c>
      <c r="AP42" s="2" t="str">
        <f>IF(OR($C42="",AP$12=""),"",SUMIFS(Tbl_Registro_Insumo[cant_ent],Tbl_Registro_Insumo[proveedor],$C$8,Tbl_Registro_Insumo[descripcion_insumo],$C42,Tbl_Registro_Insumo[id_solicitud],Detalle_Mes!$C$9,Tbl_Registro_Insumo[Fecha_Corte],"&lt;="&amp;AP$12)-SUMIFS(Tbl_Registro_Insumo[cant_dev],Tbl_Registro_Insumo[proveedor],$C$8,Tbl_Registro_Insumo[descripcion_insumo],$C42,Tbl_Registro_Insumo[id_solicitud],$C$9,Tbl_Registro_Insumo[Fecha_Corte],"&lt;="&amp;AP$12))</f>
        <v/>
      </c>
      <c r="AQ42" s="2" t="str">
        <f>IF(OR($C42="",AQ$12=""),"",SUMIFS(Tbl_Registro_Insumo[cant_ent],Tbl_Registro_Insumo[proveedor],$C$8,Tbl_Registro_Insumo[descripcion_insumo],$C42,Tbl_Registro_Insumo[id_solicitud],Detalle_Mes!$C$9,Tbl_Registro_Insumo[Fecha_Corte],"&lt;="&amp;AQ$12)-SUMIFS(Tbl_Registro_Insumo[cant_dev],Tbl_Registro_Insumo[proveedor],$C$8,Tbl_Registro_Insumo[descripcion_insumo],$C42,Tbl_Registro_Insumo[id_solicitud],$C$9,Tbl_Registro_Insumo[Fecha_Corte],"&lt;="&amp;AQ$12))</f>
        <v/>
      </c>
      <c r="AR42" s="2" t="str">
        <f>IF(OR($C42="",AR$12=""),"",SUMIFS(Tbl_Registro_Insumo[cant_ent],Tbl_Registro_Insumo[proveedor],$C$8,Tbl_Registro_Insumo[descripcion_insumo],$C42,Tbl_Registro_Insumo[id_solicitud],Detalle_Mes!$C$9,Tbl_Registro_Insumo[Fecha_Corte],"&lt;="&amp;AR$12)-SUMIFS(Tbl_Registro_Insumo[cant_dev],Tbl_Registro_Insumo[proveedor],$C$8,Tbl_Registro_Insumo[descripcion_insumo],$C42,Tbl_Registro_Insumo[id_solicitud],$C$9,Tbl_Registro_Insumo[Fecha_Corte],"&lt;="&amp;AR$12))</f>
        <v/>
      </c>
      <c r="AS42" s="2" t="str">
        <f>IF(OR($C42="",AS$12=""),"",SUMIFS(Tbl_Registro_Insumo[cant_ent],Tbl_Registro_Insumo[proveedor],$C$8,Tbl_Registro_Insumo[descripcion_insumo],$C42,Tbl_Registro_Insumo[id_solicitud],Detalle_Mes!$C$9,Tbl_Registro_Insumo[Fecha_Corte],"&lt;="&amp;AS$12)-SUMIFS(Tbl_Registro_Insumo[cant_dev],Tbl_Registro_Insumo[proveedor],$C$8,Tbl_Registro_Insumo[descripcion_insumo],$C42,Tbl_Registro_Insumo[id_solicitud],$C$9,Tbl_Registro_Insumo[Fecha_Corte],"&lt;="&amp;AS$12))</f>
        <v/>
      </c>
      <c r="AT42" s="2" t="str">
        <f>IF(OR($C42="",AT$12=""),"",SUMIFS(Tbl_Registro_Insumo[cant_ent],Tbl_Registro_Insumo[proveedor],$C$8,Tbl_Registro_Insumo[descripcion_insumo],$C42,Tbl_Registro_Insumo[id_solicitud],Detalle_Mes!$C$9,Tbl_Registro_Insumo[Fecha_Corte],"&lt;="&amp;AT$12)-SUMIFS(Tbl_Registro_Insumo[cant_dev],Tbl_Registro_Insumo[proveedor],$C$8,Tbl_Registro_Insumo[descripcion_insumo],$C42,Tbl_Registro_Insumo[id_solicitud],$C$9,Tbl_Registro_Insumo[Fecha_Corte],"&lt;="&amp;AT$12))</f>
        <v/>
      </c>
      <c r="AU42" s="2" t="str">
        <f>IF(OR($C42="",AU$12=""),"",SUMIFS(Tbl_Registro_Insumo[cant_ent],Tbl_Registro_Insumo[proveedor],$C$8,Tbl_Registro_Insumo[descripcion_insumo],$C42,Tbl_Registro_Insumo[id_solicitud],Detalle_Mes!$C$9,Tbl_Registro_Insumo[Fecha_Corte],"&lt;="&amp;AU$12)-SUMIFS(Tbl_Registro_Insumo[cant_dev],Tbl_Registro_Insumo[proveedor],$C$8,Tbl_Registro_Insumo[descripcion_insumo],$C42,Tbl_Registro_Insumo[id_solicitud],$C$9,Tbl_Registro_Insumo[Fecha_Corte],"&lt;="&amp;AU$12))</f>
        <v/>
      </c>
      <c r="AV42" s="2" t="str">
        <f>IF(OR($C42="",AV$12=""),"",SUMIFS(Tbl_Registro_Insumo[cant_ent],Tbl_Registro_Insumo[proveedor],$C$8,Tbl_Registro_Insumo[descripcion_insumo],$C42,Tbl_Registro_Insumo[id_solicitud],Detalle_Mes!$C$9,Tbl_Registro_Insumo[Fecha_Corte],"&lt;="&amp;AV$12)-SUMIFS(Tbl_Registro_Insumo[cant_dev],Tbl_Registro_Insumo[proveedor],$C$8,Tbl_Registro_Insumo[descripcion_insumo],$C42,Tbl_Registro_Insumo[id_solicitud],$C$9,Tbl_Registro_Insumo[Fecha_Corte],"&lt;="&amp;AV$12))</f>
        <v/>
      </c>
      <c r="AW42" s="2" t="str">
        <f>IF(OR($C42="",AW$12=""),"",SUMIFS(Tbl_Registro_Insumo[cant_ent],Tbl_Registro_Insumo[proveedor],$C$8,Tbl_Registro_Insumo[descripcion_insumo],$C42,Tbl_Registro_Insumo[id_solicitud],Detalle_Mes!$C$9,Tbl_Registro_Insumo[Fecha_Corte],"&lt;="&amp;AW$12)-SUMIFS(Tbl_Registro_Insumo[cant_dev],Tbl_Registro_Insumo[proveedor],$C$8,Tbl_Registro_Insumo[descripcion_insumo],$C42,Tbl_Registro_Insumo[id_solicitud],$C$9,Tbl_Registro_Insumo[Fecha_Corte],"&lt;="&amp;AW$12))</f>
        <v/>
      </c>
      <c r="AX42" s="2" t="str">
        <f>IF(OR($C42="",AX$12=""),"",SUMIFS(Tbl_Registro_Insumo[cant_ent],Tbl_Registro_Insumo[proveedor],$C$8,Tbl_Registro_Insumo[descripcion_insumo],$C42,Tbl_Registro_Insumo[id_solicitud],Detalle_Mes!$C$9,Tbl_Registro_Insumo[Fecha_Corte],"&lt;="&amp;AX$12)-SUMIFS(Tbl_Registro_Insumo[cant_dev],Tbl_Registro_Insumo[proveedor],$C$8,Tbl_Registro_Insumo[descripcion_insumo],$C42,Tbl_Registro_Insumo[id_solicitud],$C$9,Tbl_Registro_Insumo[Fecha_Corte],"&lt;="&amp;AX$12))</f>
        <v/>
      </c>
      <c r="AY42" s="2" t="str">
        <f>IF(OR($C42="",AY$12=""),"",SUMIFS(Tbl_Registro_Insumo[cant_ent],Tbl_Registro_Insumo[proveedor],$C$8,Tbl_Registro_Insumo[descripcion_insumo],$C42,Tbl_Registro_Insumo[id_solicitud],Detalle_Mes!$C$9,Tbl_Registro_Insumo[Fecha_Corte],"&lt;="&amp;AY$12)-SUMIFS(Tbl_Registro_Insumo[cant_dev],Tbl_Registro_Insumo[proveedor],$C$8,Tbl_Registro_Insumo[descripcion_insumo],$C42,Tbl_Registro_Insumo[id_solicitud],$C$9,Tbl_Registro_Insumo[Fecha_Corte],"&lt;="&amp;AY$12))</f>
        <v/>
      </c>
      <c r="AZ42" s="2" t="str">
        <f>IF(OR($C42="",AZ$12=""),"",SUMIFS(Tbl_Registro_Insumo[cant_ent],Tbl_Registro_Insumo[proveedor],$C$8,Tbl_Registro_Insumo[descripcion_insumo],$C42,Tbl_Registro_Insumo[id_solicitud],Detalle_Mes!$C$9,Tbl_Registro_Insumo[Fecha_Corte],"&lt;="&amp;AZ$12)-SUMIFS(Tbl_Registro_Insumo[cant_dev],Tbl_Registro_Insumo[proveedor],$C$8,Tbl_Registro_Insumo[descripcion_insumo],$C42,Tbl_Registro_Insumo[id_solicitud],$C$9,Tbl_Registro_Insumo[Fecha_Corte],"&lt;="&amp;AZ$12))</f>
        <v/>
      </c>
      <c r="BA42" s="2" t="str">
        <f>IF(OR($C42="",BA$12=""),"",SUMIFS(Tbl_Registro_Insumo[cant_ent],Tbl_Registro_Insumo[proveedor],$C$8,Tbl_Registro_Insumo[descripcion_insumo],$C42,Tbl_Registro_Insumo[id_solicitud],Detalle_Mes!$C$9,Tbl_Registro_Insumo[Fecha_Corte],"&lt;="&amp;BA$12)-SUMIFS(Tbl_Registro_Insumo[cant_dev],Tbl_Registro_Insumo[proveedor],$C$8,Tbl_Registro_Insumo[descripcion_insumo],$C42,Tbl_Registro_Insumo[id_solicitud],$C$9,Tbl_Registro_Insumo[Fecha_Corte],"&lt;="&amp;BA$12))</f>
        <v/>
      </c>
      <c r="BB42" s="2" t="str">
        <f>IF(OR($C42="",BB$12=""),"",SUMIFS(Tbl_Registro_Insumo[cant_ent],Tbl_Registro_Insumo[proveedor],$C$8,Tbl_Registro_Insumo[descripcion_insumo],$C42,Tbl_Registro_Insumo[id_solicitud],Detalle_Mes!$C$9,Tbl_Registro_Insumo[Fecha_Corte],"&lt;="&amp;BB$12)-SUMIFS(Tbl_Registro_Insumo[cant_dev],Tbl_Registro_Insumo[proveedor],$C$8,Tbl_Registro_Insumo[descripcion_insumo],$C42,Tbl_Registro_Insumo[id_solicitud],$C$9,Tbl_Registro_Insumo[Fecha_Corte],"&lt;="&amp;BB$12))</f>
        <v/>
      </c>
      <c r="BC42" s="2" t="str">
        <f>IF(OR($C42="",BC$12=""),"",SUMIFS(Tbl_Registro_Insumo[cant_ent],Tbl_Registro_Insumo[proveedor],$C$8,Tbl_Registro_Insumo[descripcion_insumo],$C42,Tbl_Registro_Insumo[id_solicitud],Detalle_Mes!$C$9,Tbl_Registro_Insumo[Fecha_Corte],"&lt;="&amp;BC$12)-SUMIFS(Tbl_Registro_Insumo[cant_dev],Tbl_Registro_Insumo[proveedor],$C$8,Tbl_Registro_Insumo[descripcion_insumo],$C42,Tbl_Registro_Insumo[id_solicitud],$C$9,Tbl_Registro_Insumo[Fecha_Corte],"&lt;="&amp;BC$12))</f>
        <v/>
      </c>
      <c r="BD42" s="2" t="str">
        <f>IF(OR($C42="",BD$12=""),"",SUMIFS(Tbl_Registro_Insumo[cant_ent],Tbl_Registro_Insumo[proveedor],$C$8,Tbl_Registro_Insumo[descripcion_insumo],$C42,Tbl_Registro_Insumo[id_solicitud],Detalle_Mes!$C$9,Tbl_Registro_Insumo[Fecha_Corte],"&lt;="&amp;BD$12)-SUMIFS(Tbl_Registro_Insumo[cant_dev],Tbl_Registro_Insumo[proveedor],$C$8,Tbl_Registro_Insumo[descripcion_insumo],$C42,Tbl_Registro_Insumo[id_solicitud],$C$9,Tbl_Registro_Insumo[Fecha_Corte],"&lt;="&amp;BD$12))</f>
        <v/>
      </c>
      <c r="BE42" s="2" t="str">
        <f>IF(OR($C42="",BE$12=""),"",SUMIFS(Tbl_Registro_Insumo[cant_ent],Tbl_Registro_Insumo[proveedor],$C$8,Tbl_Registro_Insumo[descripcion_insumo],$C42,Tbl_Registro_Insumo[id_solicitud],Detalle_Mes!$C$9,Tbl_Registro_Insumo[Fecha_Corte],"&lt;="&amp;BE$12)-SUMIFS(Tbl_Registro_Insumo[cant_dev],Tbl_Registro_Insumo[proveedor],$C$8,Tbl_Registro_Insumo[descripcion_insumo],$C42,Tbl_Registro_Insumo[id_solicitud],$C$9,Tbl_Registro_Insumo[Fecha_Corte],"&lt;="&amp;BE$12))</f>
        <v/>
      </c>
      <c r="BF42" s="2" t="str">
        <f>IF(OR($C42="",BF$12=""),"",SUMIFS(Tbl_Registro_Insumo[cant_ent],Tbl_Registro_Insumo[proveedor],$C$8,Tbl_Registro_Insumo[descripcion_insumo],$C42,Tbl_Registro_Insumo[id_solicitud],Detalle_Mes!$C$9,Tbl_Registro_Insumo[Fecha_Corte],"&lt;="&amp;BF$12)-SUMIFS(Tbl_Registro_Insumo[cant_dev],Tbl_Registro_Insumo[proveedor],$C$8,Tbl_Registro_Insumo[descripcion_insumo],$C42,Tbl_Registro_Insumo[id_solicitud],$C$9,Tbl_Registro_Insumo[Fecha_Corte],"&lt;="&amp;BF$12))</f>
        <v/>
      </c>
      <c r="BG42" s="2" t="str">
        <f>IF(OR($C42="",BG$12=""),"",SUMIFS(Tbl_Registro_Insumo[cant_ent],Tbl_Registro_Insumo[proveedor],$C$8,Tbl_Registro_Insumo[descripcion_insumo],$C42,Tbl_Registro_Insumo[id_solicitud],Detalle_Mes!$C$9,Tbl_Registro_Insumo[Fecha_Corte],"&lt;="&amp;BG$12)-SUMIFS(Tbl_Registro_Insumo[cant_dev],Tbl_Registro_Insumo[proveedor],$C$8,Tbl_Registro_Insumo[descripcion_insumo],$C42,Tbl_Registro_Insumo[id_solicitud],$C$9,Tbl_Registro_Insumo[Fecha_Corte],"&lt;="&amp;BG$12))</f>
        <v/>
      </c>
      <c r="BH42" s="2" t="str">
        <f>IF(OR($C42="",BH$12=""),"",SUMIFS(Tbl_Registro_Insumo[cant_ent],Tbl_Registro_Insumo[proveedor],$C$8,Tbl_Registro_Insumo[descripcion_insumo],$C42,Tbl_Registro_Insumo[id_solicitud],Detalle_Mes!$C$9,Tbl_Registro_Insumo[Fecha_Corte],"&lt;="&amp;BH$12)-SUMIFS(Tbl_Registro_Insumo[cant_dev],Tbl_Registro_Insumo[proveedor],$C$8,Tbl_Registro_Insumo[descripcion_insumo],$C42,Tbl_Registro_Insumo[id_solicitud],$C$9,Tbl_Registro_Insumo[Fecha_Corte],"&lt;="&amp;BH$12))</f>
        <v/>
      </c>
      <c r="BI42" s="2" t="str">
        <f>IF(OR($C42="",BI$12=""),"",SUMIFS(Tbl_Registro_Insumo[cant_ent],Tbl_Registro_Insumo[proveedor],$C$8,Tbl_Registro_Insumo[descripcion_insumo],$C42,Tbl_Registro_Insumo[id_solicitud],Detalle_Mes!$C$9,Tbl_Registro_Insumo[Fecha_Corte],"&lt;="&amp;BI$12)-SUMIFS(Tbl_Registro_Insumo[cant_dev],Tbl_Registro_Insumo[proveedor],$C$8,Tbl_Registro_Insumo[descripcion_insumo],$C42,Tbl_Registro_Insumo[id_solicitud],$C$9,Tbl_Registro_Insumo[Fecha_Corte],"&lt;="&amp;BI$12))</f>
        <v/>
      </c>
      <c r="BJ42" s="2" t="str">
        <f>IF(OR($C42="",BJ$12=""),"",SUMIFS(Tbl_Registro_Insumo[cant_ent],Tbl_Registro_Insumo[proveedor],$C$8,Tbl_Registro_Insumo[descripcion_insumo],$C42,Tbl_Registro_Insumo[id_solicitud],Detalle_Mes!$C$9,Tbl_Registro_Insumo[Fecha_Corte],"&lt;="&amp;BJ$12)-SUMIFS(Tbl_Registro_Insumo[cant_dev],Tbl_Registro_Insumo[proveedor],$C$8,Tbl_Registro_Insumo[descripcion_insumo],$C42,Tbl_Registro_Insumo[id_solicitud],$C$9,Tbl_Registro_Insumo[Fecha_Corte],"&lt;="&amp;BJ$12))</f>
        <v/>
      </c>
      <c r="BK42" s="2" t="str">
        <f>IF(OR($C42="",BK$12=""),"",SUMIFS(Tbl_Registro_Insumo[cant_ent],Tbl_Registro_Insumo[proveedor],$C$8,Tbl_Registro_Insumo[descripcion_insumo],$C42,Tbl_Registro_Insumo[id_solicitud],Detalle_Mes!$C$9,Tbl_Registro_Insumo[Fecha_Corte],"&lt;="&amp;BK$12)-SUMIFS(Tbl_Registro_Insumo[cant_dev],Tbl_Registro_Insumo[proveedor],$C$8,Tbl_Registro_Insumo[descripcion_insumo],$C42,Tbl_Registro_Insumo[id_solicitud],$C$9,Tbl_Registro_Insumo[Fecha_Corte],"&lt;="&amp;BK$12))</f>
        <v/>
      </c>
      <c r="BL42" s="2" t="str">
        <f>IF(OR($C42="",BL$12=""),"",SUMIFS(Tbl_Registro_Insumo[cant_ent],Tbl_Registro_Insumo[proveedor],$C$8,Tbl_Registro_Insumo[descripcion_insumo],$C42,Tbl_Registro_Insumo[id_solicitud],Detalle_Mes!$C$9,Tbl_Registro_Insumo[Fecha_Corte],"&lt;="&amp;BL$12)-SUMIFS(Tbl_Registro_Insumo[cant_dev],Tbl_Registro_Insumo[proveedor],$C$8,Tbl_Registro_Insumo[descripcion_insumo],$C42,Tbl_Registro_Insumo[id_solicitud],$C$9,Tbl_Registro_Insumo[Fecha_Corte],"&lt;="&amp;BL$12))</f>
        <v/>
      </c>
      <c r="BM42" s="2" t="str">
        <f>IF(OR($C42="",BM$12=""),"",SUMIFS(Tbl_Registro_Insumo[cant_ent],Tbl_Registro_Insumo[proveedor],$C$8,Tbl_Registro_Insumo[descripcion_insumo],$C42,Tbl_Registro_Insumo[id_solicitud],Detalle_Mes!$C$9,Tbl_Registro_Insumo[Fecha_Corte],"&lt;="&amp;BM$12)-SUMIFS(Tbl_Registro_Insumo[cant_dev],Tbl_Registro_Insumo[proveedor],$C$8,Tbl_Registro_Insumo[descripcion_insumo],$C42,Tbl_Registro_Insumo[id_solicitud],$C$9,Tbl_Registro_Insumo[Fecha_Corte],"&lt;="&amp;BM$12))</f>
        <v/>
      </c>
      <c r="BN42" s="2" t="str">
        <f>IF(OR($C42="",BN$12=""),"",SUMIFS(Tbl_Registro_Insumo[cant_ent],Tbl_Registro_Insumo[proveedor],$C$8,Tbl_Registro_Insumo[descripcion_insumo],$C42,Tbl_Registro_Insumo[id_solicitud],Detalle_Mes!$C$9,Tbl_Registro_Insumo[Fecha_Corte],"&lt;="&amp;BN$12)-SUMIFS(Tbl_Registro_Insumo[cant_dev],Tbl_Registro_Insumo[proveedor],$C$8,Tbl_Registro_Insumo[descripcion_insumo],$C42,Tbl_Registro_Insumo[id_solicitud],$C$9,Tbl_Registro_Insumo[Fecha_Corte],"&lt;="&amp;BN$12))</f>
        <v/>
      </c>
      <c r="BO42" s="2" t="str">
        <f>IF(OR($C42="",BO$12=""),"",SUMIFS(Tbl_Registro_Insumo[cant_ent],Tbl_Registro_Insumo[proveedor],$C$8,Tbl_Registro_Insumo[descripcion_insumo],$C42,Tbl_Registro_Insumo[id_solicitud],Detalle_Mes!$C$9,Tbl_Registro_Insumo[Fecha_Corte],"&lt;="&amp;BO$12)-SUMIFS(Tbl_Registro_Insumo[cant_dev],Tbl_Registro_Insumo[proveedor],$C$8,Tbl_Registro_Insumo[descripcion_insumo],$C42,Tbl_Registro_Insumo[id_solicitud],$C$9,Tbl_Registro_Insumo[Fecha_Corte],"&lt;="&amp;BO$12))</f>
        <v/>
      </c>
      <c r="BP42" s="2" t="str">
        <f>IF(OR($C42="",BP$12=""),"",SUMIFS(Tbl_Registro_Insumo[cant_ent],Tbl_Registro_Insumo[proveedor],$C$8,Tbl_Registro_Insumo[descripcion_insumo],$C42,Tbl_Registro_Insumo[id_solicitud],Detalle_Mes!$C$9,Tbl_Registro_Insumo[Fecha_Corte],"&lt;="&amp;BP$12)-SUMIFS(Tbl_Registro_Insumo[cant_dev],Tbl_Registro_Insumo[proveedor],$C$8,Tbl_Registro_Insumo[descripcion_insumo],$C42,Tbl_Registro_Insumo[id_solicitud],$C$9,Tbl_Registro_Insumo[Fecha_Corte],"&lt;="&amp;BP$12))</f>
        <v/>
      </c>
      <c r="BQ42" s="2" t="str">
        <f>IF(OR($C42="",BQ$12=""),"",SUMIFS(Tbl_Registro_Insumo[cant_ent],Tbl_Registro_Insumo[proveedor],$C$8,Tbl_Registro_Insumo[descripcion_insumo],$C42,Tbl_Registro_Insumo[id_solicitud],Detalle_Mes!$C$9,Tbl_Registro_Insumo[Fecha_Corte],"&lt;="&amp;BQ$12)-SUMIFS(Tbl_Registro_Insumo[cant_dev],Tbl_Registro_Insumo[proveedor],$C$8,Tbl_Registro_Insumo[descripcion_insumo],$C42,Tbl_Registro_Insumo[id_solicitud],$C$9,Tbl_Registro_Insumo[Fecha_Corte],"&lt;="&amp;BQ$12))</f>
        <v/>
      </c>
      <c r="BR42" s="2" t="str">
        <f>IF(OR($C42="",BR$12=""),"",SUMIFS(Tbl_Registro_Insumo[cant_ent],Tbl_Registro_Insumo[proveedor],$C$8,Tbl_Registro_Insumo[descripcion_insumo],$C42,Tbl_Registro_Insumo[id_solicitud],Detalle_Mes!$C$9,Tbl_Registro_Insumo[Fecha_Corte],"&lt;="&amp;BR$12)-SUMIFS(Tbl_Registro_Insumo[cant_dev],Tbl_Registro_Insumo[proveedor],$C$8,Tbl_Registro_Insumo[descripcion_insumo],$C42,Tbl_Registro_Insumo[id_solicitud],$C$9,Tbl_Registro_Insumo[Fecha_Corte],"&lt;="&amp;BR$12))</f>
        <v/>
      </c>
      <c r="BS42" s="2" t="str">
        <f>IF(OR($C42="",BS$12=""),"",SUMIFS(Tbl_Registro_Insumo[cant_ent],Tbl_Registro_Insumo[proveedor],$C$8,Tbl_Registro_Insumo[descripcion_insumo],$C42,Tbl_Registro_Insumo[id_solicitud],Detalle_Mes!$C$9,Tbl_Registro_Insumo[Fecha_Corte],"&lt;="&amp;BS$12)-SUMIFS(Tbl_Registro_Insumo[cant_dev],Tbl_Registro_Insumo[proveedor],$C$8,Tbl_Registro_Insumo[descripcion_insumo],$C42,Tbl_Registro_Insumo[id_solicitud],$C$9,Tbl_Registro_Insumo[Fecha_Corte],"&lt;="&amp;BS$12))</f>
        <v/>
      </c>
    </row>
    <row r="43" spans="2:71" s="7" customFormat="1" ht="19.2" customHeight="1" x14ac:dyDescent="0.3">
      <c r="B43" s="2"/>
      <c r="D43" s="20" t="str">
        <f>IF(C43="","",SUMIFS(Tbl_Registro_Insumo[cant_ent],Tbl_Registro_Insumo[proveedor],Detalle_Mes!$C$8,Tbl_Registro_Insumo[id_solicitud],Detalle_Mes!$C$9,Tbl_Registro_Insumo[descripcion_insumo],Detalle_Mes!C43,Tbl_Registro_Insumo[Fecha_Corte],"&lt;"&amp;Detalle_Mes!$F$8))</f>
        <v/>
      </c>
      <c r="E43" s="20" t="str">
        <f>IF(C43="","",SUMIFS(Tbl_Registro_Insumo[cant_dev],Tbl_Registro_Insumo[proveedor],Detalle_Mes!$C$8,Tbl_Registro_Insumo[id_solicitud],Detalle_Mes!$C$9,Tbl_Registro_Insumo[descripcion_insumo],Detalle_Mes!C43,Tbl_Registro_Insumo[Fecha_Corte],"&lt;"&amp;Detalle_Mes!$F$8))</f>
        <v/>
      </c>
      <c r="F43" s="20" t="str">
        <f t="shared" si="39"/>
        <v/>
      </c>
      <c r="H43" s="41" t="str">
        <f t="shared" si="38"/>
        <v/>
      </c>
      <c r="I43" s="2" t="str">
        <f>IF(OR($C43="",I$12=""),"",SUMIFS(Tbl_Registro_Insumo[cant_ent],Tbl_Registro_Insumo[proveedor],$C$8,Tbl_Registro_Insumo[descripcion_insumo],$C43,Tbl_Registro_Insumo[id_solicitud],Detalle_Mes!$C$9,Tbl_Registro_Insumo[Fecha_Corte],"&lt;"&amp;I$12)-SUMIFS(Tbl_Registro_Insumo[cant_dev],Tbl_Registro_Insumo[proveedor],$C$8,Tbl_Registro_Insumo[descripcion_insumo],$C43,Tbl_Registro_Insumo[id_solicitud],$C$9,Tbl_Registro_Insumo[Fecha_Corte],"&lt;="&amp;I$12))</f>
        <v/>
      </c>
      <c r="J43" s="2" t="str">
        <f>IF(OR($C43="",J$12=""),"",SUMIFS(Tbl_Registro_Insumo[cant_ent],Tbl_Registro_Insumo[proveedor],$C$8,Tbl_Registro_Insumo[descripcion_insumo],$C43,Tbl_Registro_Insumo[id_solicitud],Detalle_Mes!$C$9,Tbl_Registro_Insumo[Fecha_Corte],"&lt;="&amp;J$12)-SUMIFS(Tbl_Registro_Insumo[cant_dev],Tbl_Registro_Insumo[proveedor],$C$8,Tbl_Registro_Insumo[descripcion_insumo],$C43,Tbl_Registro_Insumo[id_solicitud],$C$9,Tbl_Registro_Insumo[Fecha_Corte],"&lt;="&amp;J$12))</f>
        <v/>
      </c>
      <c r="K43" s="2" t="str">
        <f>IF(OR($C43="",K$12=""),"",SUMIFS(Tbl_Registro_Insumo[cant_ent],Tbl_Registro_Insumo[proveedor],$C$8,Tbl_Registro_Insumo[descripcion_insumo],$C43,Tbl_Registro_Insumo[id_solicitud],Detalle_Mes!$C$9,Tbl_Registro_Insumo[Fecha_Corte],"&lt;="&amp;K$12)-SUMIFS(Tbl_Registro_Insumo[cant_dev],Tbl_Registro_Insumo[proveedor],$C$8,Tbl_Registro_Insumo[descripcion_insumo],$C43,Tbl_Registro_Insumo[id_solicitud],$C$9,Tbl_Registro_Insumo[Fecha_Corte],"&lt;="&amp;K$12))</f>
        <v/>
      </c>
      <c r="L43" s="2" t="str">
        <f>IF(OR($C43="",L$12=""),"",SUMIFS(Tbl_Registro_Insumo[cant_ent],Tbl_Registro_Insumo[proveedor],$C$8,Tbl_Registro_Insumo[descripcion_insumo],$C43,Tbl_Registro_Insumo[id_solicitud],Detalle_Mes!$C$9,Tbl_Registro_Insumo[Fecha_Corte],"&lt;="&amp;L$12)-SUMIFS(Tbl_Registro_Insumo[cant_dev],Tbl_Registro_Insumo[proveedor],$C$8,Tbl_Registro_Insumo[descripcion_insumo],$C43,Tbl_Registro_Insumo[id_solicitud],$C$9,Tbl_Registro_Insumo[Fecha_Corte],"&lt;="&amp;L$12))</f>
        <v/>
      </c>
      <c r="M43" s="2" t="str">
        <f>IF(OR($C43="",M$12=""),"",SUMIFS(Tbl_Registro_Insumo[cant_ent],Tbl_Registro_Insumo[proveedor],$C$8,Tbl_Registro_Insumo[descripcion_insumo],$C43,Tbl_Registro_Insumo[id_solicitud],Detalle_Mes!$C$9,Tbl_Registro_Insumo[Fecha_Corte],"&lt;="&amp;M$12)-SUMIFS(Tbl_Registro_Insumo[cant_dev],Tbl_Registro_Insumo[proveedor],$C$8,Tbl_Registro_Insumo[descripcion_insumo],$C43,Tbl_Registro_Insumo[id_solicitud],$C$9,Tbl_Registro_Insumo[Fecha_Corte],"&lt;="&amp;M$12))</f>
        <v/>
      </c>
      <c r="N43" s="2" t="str">
        <f>IF(OR($C43="",N$12=""),"",SUMIFS(Tbl_Registro_Insumo[cant_ent],Tbl_Registro_Insumo[proveedor],$C$8,Tbl_Registro_Insumo[descripcion_insumo],$C43,Tbl_Registro_Insumo[id_solicitud],Detalle_Mes!$C$9,Tbl_Registro_Insumo[Fecha_Corte],"&lt;="&amp;N$12)-SUMIFS(Tbl_Registro_Insumo[cant_dev],Tbl_Registro_Insumo[proveedor],$C$8,Tbl_Registro_Insumo[descripcion_insumo],$C43,Tbl_Registro_Insumo[id_solicitud],$C$9,Tbl_Registro_Insumo[Fecha_Corte],"&lt;="&amp;N$12))</f>
        <v/>
      </c>
      <c r="O43" s="2" t="str">
        <f>IF(OR($C43="",O$12=""),"",SUMIFS(Tbl_Registro_Insumo[cant_ent],Tbl_Registro_Insumo[proveedor],$C$8,Tbl_Registro_Insumo[descripcion_insumo],$C43,Tbl_Registro_Insumo[id_solicitud],Detalle_Mes!$C$9,Tbl_Registro_Insumo[Fecha_Corte],"&lt;="&amp;O$12)-SUMIFS(Tbl_Registro_Insumo[cant_dev],Tbl_Registro_Insumo[proveedor],$C$8,Tbl_Registro_Insumo[descripcion_insumo],$C43,Tbl_Registro_Insumo[id_solicitud],$C$9,Tbl_Registro_Insumo[Fecha_Corte],"&lt;="&amp;O$12))</f>
        <v/>
      </c>
      <c r="P43" s="2" t="str">
        <f>IF(OR($C43="",P$12=""),"",SUMIFS(Tbl_Registro_Insumo[cant_ent],Tbl_Registro_Insumo[proveedor],$C$8,Tbl_Registro_Insumo[descripcion_insumo],$C43,Tbl_Registro_Insumo[id_solicitud],Detalle_Mes!$C$9,Tbl_Registro_Insumo[Fecha_Corte],"&lt;="&amp;P$12)-SUMIFS(Tbl_Registro_Insumo[cant_dev],Tbl_Registro_Insumo[proveedor],$C$8,Tbl_Registro_Insumo[descripcion_insumo],$C43,Tbl_Registro_Insumo[id_solicitud],$C$9,Tbl_Registro_Insumo[Fecha_Corte],"&lt;="&amp;P$12))</f>
        <v/>
      </c>
      <c r="Q43" s="2" t="str">
        <f>IF(OR($C43="",Q$12=""),"",SUMIFS(Tbl_Registro_Insumo[cant_ent],Tbl_Registro_Insumo[proveedor],$C$8,Tbl_Registro_Insumo[descripcion_insumo],$C43,Tbl_Registro_Insumo[id_solicitud],Detalle_Mes!$C$9,Tbl_Registro_Insumo[Fecha_Corte],"&lt;="&amp;Q$12)-SUMIFS(Tbl_Registro_Insumo[cant_dev],Tbl_Registro_Insumo[proveedor],$C$8,Tbl_Registro_Insumo[descripcion_insumo],$C43,Tbl_Registro_Insumo[id_solicitud],$C$9,Tbl_Registro_Insumo[Fecha_Corte],"&lt;="&amp;Q$12))</f>
        <v/>
      </c>
      <c r="R43" s="2" t="str">
        <f>IF(OR($C43="",R$12=""),"",SUMIFS(Tbl_Registro_Insumo[cant_ent],Tbl_Registro_Insumo[proveedor],$C$8,Tbl_Registro_Insumo[descripcion_insumo],$C43,Tbl_Registro_Insumo[id_solicitud],Detalle_Mes!$C$9,Tbl_Registro_Insumo[Fecha_Corte],"&lt;="&amp;R$12)-SUMIFS(Tbl_Registro_Insumo[cant_dev],Tbl_Registro_Insumo[proveedor],$C$8,Tbl_Registro_Insumo[descripcion_insumo],$C43,Tbl_Registro_Insumo[id_solicitud],$C$9,Tbl_Registro_Insumo[Fecha_Corte],"&lt;="&amp;R$12))</f>
        <v/>
      </c>
      <c r="S43" s="2" t="str">
        <f>IF(OR($C43="",S$12=""),"",SUMIFS(Tbl_Registro_Insumo[cant_ent],Tbl_Registro_Insumo[proveedor],$C$8,Tbl_Registro_Insumo[descripcion_insumo],$C43,Tbl_Registro_Insumo[id_solicitud],Detalle_Mes!$C$9,Tbl_Registro_Insumo[Fecha_Corte],"&lt;="&amp;S$12)-SUMIFS(Tbl_Registro_Insumo[cant_dev],Tbl_Registro_Insumo[proveedor],$C$8,Tbl_Registro_Insumo[descripcion_insumo],$C43,Tbl_Registro_Insumo[id_solicitud],$C$9,Tbl_Registro_Insumo[Fecha_Corte],"&lt;="&amp;S$12))</f>
        <v/>
      </c>
      <c r="T43" s="2" t="str">
        <f>IF(OR($C43="",T$12=""),"",SUMIFS(Tbl_Registro_Insumo[cant_ent],Tbl_Registro_Insumo[proveedor],$C$8,Tbl_Registro_Insumo[descripcion_insumo],$C43,Tbl_Registro_Insumo[id_solicitud],Detalle_Mes!$C$9,Tbl_Registro_Insumo[Fecha_Corte],"&lt;="&amp;T$12)-SUMIFS(Tbl_Registro_Insumo[cant_dev],Tbl_Registro_Insumo[proveedor],$C$8,Tbl_Registro_Insumo[descripcion_insumo],$C43,Tbl_Registro_Insumo[id_solicitud],$C$9,Tbl_Registro_Insumo[Fecha_Corte],"&lt;="&amp;T$12))</f>
        <v/>
      </c>
      <c r="U43" s="2" t="str">
        <f>IF(OR($C43="",U$12=""),"",SUMIFS(Tbl_Registro_Insumo[cant_ent],Tbl_Registro_Insumo[proveedor],$C$8,Tbl_Registro_Insumo[descripcion_insumo],$C43,Tbl_Registro_Insumo[id_solicitud],Detalle_Mes!$C$9,Tbl_Registro_Insumo[Fecha_Corte],"&lt;="&amp;U$12)-SUMIFS(Tbl_Registro_Insumo[cant_dev],Tbl_Registro_Insumo[proveedor],$C$8,Tbl_Registro_Insumo[descripcion_insumo],$C43,Tbl_Registro_Insumo[id_solicitud],$C$9,Tbl_Registro_Insumo[Fecha_Corte],"&lt;="&amp;U$12))</f>
        <v/>
      </c>
      <c r="V43" s="2" t="str">
        <f>IF(OR($C43="",V$12=""),"",SUMIFS(Tbl_Registro_Insumo[cant_ent],Tbl_Registro_Insumo[proveedor],$C$8,Tbl_Registro_Insumo[descripcion_insumo],$C43,Tbl_Registro_Insumo[id_solicitud],Detalle_Mes!$C$9,Tbl_Registro_Insumo[Fecha_Corte],"&lt;="&amp;V$12)-SUMIFS(Tbl_Registro_Insumo[cant_dev],Tbl_Registro_Insumo[proveedor],$C$8,Tbl_Registro_Insumo[descripcion_insumo],$C43,Tbl_Registro_Insumo[id_solicitud],$C$9,Tbl_Registro_Insumo[Fecha_Corte],"&lt;="&amp;V$12))</f>
        <v/>
      </c>
      <c r="W43" s="2" t="str">
        <f>IF(OR($C43="",W$12=""),"",SUMIFS(Tbl_Registro_Insumo[cant_ent],Tbl_Registro_Insumo[proveedor],$C$8,Tbl_Registro_Insumo[descripcion_insumo],$C43,Tbl_Registro_Insumo[id_solicitud],Detalle_Mes!$C$9,Tbl_Registro_Insumo[Fecha_Corte],"&lt;="&amp;W$12)-SUMIFS(Tbl_Registro_Insumo[cant_dev],Tbl_Registro_Insumo[proveedor],$C$8,Tbl_Registro_Insumo[descripcion_insumo],$C43,Tbl_Registro_Insumo[id_solicitud],$C$9,Tbl_Registro_Insumo[Fecha_Corte],"&lt;="&amp;W$12))</f>
        <v/>
      </c>
      <c r="X43" s="2" t="str">
        <f>IF(OR($C43="",X$12=""),"",SUMIFS(Tbl_Registro_Insumo[cant_ent],Tbl_Registro_Insumo[proveedor],$C$8,Tbl_Registro_Insumo[descripcion_insumo],$C43,Tbl_Registro_Insumo[id_solicitud],Detalle_Mes!$C$9,Tbl_Registro_Insumo[Fecha_Corte],"&lt;="&amp;X$12)-SUMIFS(Tbl_Registro_Insumo[cant_dev],Tbl_Registro_Insumo[proveedor],$C$8,Tbl_Registro_Insumo[descripcion_insumo],$C43,Tbl_Registro_Insumo[id_solicitud],$C$9,Tbl_Registro_Insumo[Fecha_Corte],"&lt;="&amp;X$12))</f>
        <v/>
      </c>
      <c r="Y43" s="2" t="str">
        <f>IF(OR($C43="",Y$12=""),"",SUMIFS(Tbl_Registro_Insumo[cant_ent],Tbl_Registro_Insumo[proveedor],$C$8,Tbl_Registro_Insumo[descripcion_insumo],$C43,Tbl_Registro_Insumo[id_solicitud],Detalle_Mes!$C$9,Tbl_Registro_Insumo[Fecha_Corte],"&lt;="&amp;Y$12)-SUMIFS(Tbl_Registro_Insumo[cant_dev],Tbl_Registro_Insumo[proveedor],$C$8,Tbl_Registro_Insumo[descripcion_insumo],$C43,Tbl_Registro_Insumo[id_solicitud],$C$9,Tbl_Registro_Insumo[Fecha_Corte],"&lt;="&amp;Y$12))</f>
        <v/>
      </c>
      <c r="Z43" s="2" t="str">
        <f>IF(OR($C43="",Z$12=""),"",SUMIFS(Tbl_Registro_Insumo[cant_ent],Tbl_Registro_Insumo[proveedor],$C$8,Tbl_Registro_Insumo[descripcion_insumo],$C43,Tbl_Registro_Insumo[id_solicitud],Detalle_Mes!$C$9,Tbl_Registro_Insumo[Fecha_Corte],"&lt;="&amp;Z$12)-SUMIFS(Tbl_Registro_Insumo[cant_dev],Tbl_Registro_Insumo[proveedor],$C$8,Tbl_Registro_Insumo[descripcion_insumo],$C43,Tbl_Registro_Insumo[id_solicitud],$C$9,Tbl_Registro_Insumo[Fecha_Corte],"&lt;="&amp;Z$12))</f>
        <v/>
      </c>
      <c r="AA43" s="2" t="str">
        <f>IF(OR($C43="",AA$12=""),"",SUMIFS(Tbl_Registro_Insumo[cant_ent],Tbl_Registro_Insumo[proveedor],$C$8,Tbl_Registro_Insumo[descripcion_insumo],$C43,Tbl_Registro_Insumo[id_solicitud],Detalle_Mes!$C$9,Tbl_Registro_Insumo[Fecha_Corte],"&lt;="&amp;AA$12)-SUMIFS(Tbl_Registro_Insumo[cant_dev],Tbl_Registro_Insumo[proveedor],$C$8,Tbl_Registro_Insumo[descripcion_insumo],$C43,Tbl_Registro_Insumo[id_solicitud],$C$9,Tbl_Registro_Insumo[Fecha_Corte],"&lt;="&amp;AA$12))</f>
        <v/>
      </c>
      <c r="AB43" s="2" t="str">
        <f>IF(OR($C43="",AB$12=""),"",SUMIFS(Tbl_Registro_Insumo[cant_ent],Tbl_Registro_Insumo[proveedor],$C$8,Tbl_Registro_Insumo[descripcion_insumo],$C43,Tbl_Registro_Insumo[id_solicitud],Detalle_Mes!$C$9,Tbl_Registro_Insumo[Fecha_Corte],"&lt;="&amp;AB$12)-SUMIFS(Tbl_Registro_Insumo[cant_dev],Tbl_Registro_Insumo[proveedor],$C$8,Tbl_Registro_Insumo[descripcion_insumo],$C43,Tbl_Registro_Insumo[id_solicitud],$C$9,Tbl_Registro_Insumo[Fecha_Corte],"&lt;="&amp;AB$12))</f>
        <v/>
      </c>
      <c r="AC43" s="2" t="str">
        <f>IF(OR($C43="",AC$12=""),"",SUMIFS(Tbl_Registro_Insumo[cant_ent],Tbl_Registro_Insumo[proveedor],$C$8,Tbl_Registro_Insumo[descripcion_insumo],$C43,Tbl_Registro_Insumo[id_solicitud],Detalle_Mes!$C$9,Tbl_Registro_Insumo[Fecha_Corte],"&lt;="&amp;AC$12)-SUMIFS(Tbl_Registro_Insumo[cant_dev],Tbl_Registro_Insumo[proveedor],$C$8,Tbl_Registro_Insumo[descripcion_insumo],$C43,Tbl_Registro_Insumo[id_solicitud],$C$9,Tbl_Registro_Insumo[Fecha_Corte],"&lt;="&amp;AC$12))</f>
        <v/>
      </c>
      <c r="AD43" s="2" t="str">
        <f>IF(OR($C43="",AD$12=""),"",SUMIFS(Tbl_Registro_Insumo[cant_ent],Tbl_Registro_Insumo[proveedor],$C$8,Tbl_Registro_Insumo[descripcion_insumo],$C43,Tbl_Registro_Insumo[id_solicitud],Detalle_Mes!$C$9,Tbl_Registro_Insumo[Fecha_Corte],"&lt;="&amp;AD$12)-SUMIFS(Tbl_Registro_Insumo[cant_dev],Tbl_Registro_Insumo[proveedor],$C$8,Tbl_Registro_Insumo[descripcion_insumo],$C43,Tbl_Registro_Insumo[id_solicitud],$C$9,Tbl_Registro_Insumo[Fecha_Corte],"&lt;="&amp;AD$12))</f>
        <v/>
      </c>
      <c r="AE43" s="2" t="str">
        <f>IF(OR($C43="",AE$12=""),"",SUMIFS(Tbl_Registro_Insumo[cant_ent],Tbl_Registro_Insumo[proveedor],$C$8,Tbl_Registro_Insumo[descripcion_insumo],$C43,Tbl_Registro_Insumo[id_solicitud],Detalle_Mes!$C$9,Tbl_Registro_Insumo[Fecha_Corte],"&lt;="&amp;AE$12)-SUMIFS(Tbl_Registro_Insumo[cant_dev],Tbl_Registro_Insumo[proveedor],$C$8,Tbl_Registro_Insumo[descripcion_insumo],$C43,Tbl_Registro_Insumo[id_solicitud],$C$9,Tbl_Registro_Insumo[Fecha_Corte],"&lt;="&amp;AE$12))</f>
        <v/>
      </c>
      <c r="AF43" s="2" t="str">
        <f>IF(OR($C43="",AF$12=""),"",SUMIFS(Tbl_Registro_Insumo[cant_ent],Tbl_Registro_Insumo[proveedor],$C$8,Tbl_Registro_Insumo[descripcion_insumo],$C43,Tbl_Registro_Insumo[id_solicitud],Detalle_Mes!$C$9,Tbl_Registro_Insumo[Fecha_Corte],"&lt;="&amp;AF$12)-SUMIFS(Tbl_Registro_Insumo[cant_dev],Tbl_Registro_Insumo[proveedor],$C$8,Tbl_Registro_Insumo[descripcion_insumo],$C43,Tbl_Registro_Insumo[id_solicitud],$C$9,Tbl_Registro_Insumo[Fecha_Corte],"&lt;="&amp;AF$12))</f>
        <v/>
      </c>
      <c r="AG43" s="2" t="str">
        <f>IF(OR($C43="",AG$12=""),"",SUMIFS(Tbl_Registro_Insumo[cant_ent],Tbl_Registro_Insumo[proveedor],$C$8,Tbl_Registro_Insumo[descripcion_insumo],$C43,Tbl_Registro_Insumo[id_solicitud],Detalle_Mes!$C$9,Tbl_Registro_Insumo[Fecha_Corte],"&lt;="&amp;AG$12)-SUMIFS(Tbl_Registro_Insumo[cant_dev],Tbl_Registro_Insumo[proveedor],$C$8,Tbl_Registro_Insumo[descripcion_insumo],$C43,Tbl_Registro_Insumo[id_solicitud],$C$9,Tbl_Registro_Insumo[Fecha_Corte],"&lt;="&amp;AG$12))</f>
        <v/>
      </c>
      <c r="AH43" s="2" t="str">
        <f>IF(OR($C43="",AH$12=""),"",SUMIFS(Tbl_Registro_Insumo[cant_ent],Tbl_Registro_Insumo[proveedor],$C$8,Tbl_Registro_Insumo[descripcion_insumo],$C43,Tbl_Registro_Insumo[id_solicitud],Detalle_Mes!$C$9,Tbl_Registro_Insumo[Fecha_Corte],"&lt;="&amp;AH$12)-SUMIFS(Tbl_Registro_Insumo[cant_dev],Tbl_Registro_Insumo[proveedor],$C$8,Tbl_Registro_Insumo[descripcion_insumo],$C43,Tbl_Registro_Insumo[id_solicitud],$C$9,Tbl_Registro_Insumo[Fecha_Corte],"&lt;="&amp;AH$12))</f>
        <v/>
      </c>
      <c r="AI43" s="2" t="str">
        <f>IF(OR($C43="",AI$12=""),"",SUMIFS(Tbl_Registro_Insumo[cant_ent],Tbl_Registro_Insumo[proveedor],$C$8,Tbl_Registro_Insumo[descripcion_insumo],$C43,Tbl_Registro_Insumo[id_solicitud],Detalle_Mes!$C$9,Tbl_Registro_Insumo[Fecha_Corte],"&lt;="&amp;AI$12)-SUMIFS(Tbl_Registro_Insumo[cant_dev],Tbl_Registro_Insumo[proveedor],$C$8,Tbl_Registro_Insumo[descripcion_insumo],$C43,Tbl_Registro_Insumo[id_solicitud],$C$9,Tbl_Registro_Insumo[Fecha_Corte],"&lt;="&amp;AI$12))</f>
        <v/>
      </c>
      <c r="AJ43" s="2" t="str">
        <f>IF(OR($C43="",AJ$12=""),"",SUMIFS(Tbl_Registro_Insumo[cant_ent],Tbl_Registro_Insumo[proveedor],$C$8,Tbl_Registro_Insumo[descripcion_insumo],$C43,Tbl_Registro_Insumo[id_solicitud],Detalle_Mes!$C$9,Tbl_Registro_Insumo[Fecha_Corte],"&lt;="&amp;AJ$12)-SUMIFS(Tbl_Registro_Insumo[cant_dev],Tbl_Registro_Insumo[proveedor],$C$8,Tbl_Registro_Insumo[descripcion_insumo],$C43,Tbl_Registro_Insumo[id_solicitud],$C$9,Tbl_Registro_Insumo[Fecha_Corte],"&lt;="&amp;AJ$12))</f>
        <v/>
      </c>
      <c r="AK43" s="2" t="str">
        <f>IF(OR($C43="",AK$12=""),"",SUMIFS(Tbl_Registro_Insumo[cant_ent],Tbl_Registro_Insumo[proveedor],$C$8,Tbl_Registro_Insumo[descripcion_insumo],$C43,Tbl_Registro_Insumo[id_solicitud],Detalle_Mes!$C$9,Tbl_Registro_Insumo[Fecha_Corte],"&lt;="&amp;AK$12)-SUMIFS(Tbl_Registro_Insumo[cant_dev],Tbl_Registro_Insumo[proveedor],$C$8,Tbl_Registro_Insumo[descripcion_insumo],$C43,Tbl_Registro_Insumo[id_solicitud],$C$9,Tbl_Registro_Insumo[Fecha_Corte],"&lt;="&amp;AK$12))</f>
        <v/>
      </c>
      <c r="AL43" s="2" t="str">
        <f>IF(OR($C43="",AL$12=""),"",SUMIFS(Tbl_Registro_Insumo[cant_ent],Tbl_Registro_Insumo[proveedor],$C$8,Tbl_Registro_Insumo[descripcion_insumo],$C43,Tbl_Registro_Insumo[id_solicitud],Detalle_Mes!$C$9,Tbl_Registro_Insumo[Fecha_Corte],"&lt;="&amp;AL$12)-SUMIFS(Tbl_Registro_Insumo[cant_dev],Tbl_Registro_Insumo[proveedor],$C$8,Tbl_Registro_Insumo[descripcion_insumo],$C43,Tbl_Registro_Insumo[id_solicitud],$C$9,Tbl_Registro_Insumo[Fecha_Corte],"&lt;="&amp;AL$12))</f>
        <v/>
      </c>
      <c r="AM43" s="2" t="str">
        <f>IF(OR($C43="",AM$12=""),"",SUMIFS(Tbl_Registro_Insumo[cant_ent],Tbl_Registro_Insumo[proveedor],$C$8,Tbl_Registro_Insumo[descripcion_insumo],$C43,Tbl_Registro_Insumo[id_solicitud],Detalle_Mes!$C$9,Tbl_Registro_Insumo[Fecha_Corte],"&lt;="&amp;AM$12)-SUMIFS(Tbl_Registro_Insumo[cant_dev],Tbl_Registro_Insumo[proveedor],$C$8,Tbl_Registro_Insumo[descripcion_insumo],$C43,Tbl_Registro_Insumo[id_solicitud],$C$9,Tbl_Registro_Insumo[Fecha_Corte],"&lt;="&amp;AM$12))</f>
        <v/>
      </c>
      <c r="AN43" s="2" t="str">
        <f>IF(OR($C43="",AN$12=""),"",SUMIFS(Tbl_Registro_Insumo[cant_ent],Tbl_Registro_Insumo[proveedor],$C$8,Tbl_Registro_Insumo[descripcion_insumo],$C43,Tbl_Registro_Insumo[id_solicitud],Detalle_Mes!$C$9,Tbl_Registro_Insumo[Fecha_Corte],"&lt;="&amp;AN$12)-SUMIFS(Tbl_Registro_Insumo[cant_dev],Tbl_Registro_Insumo[proveedor],$C$8,Tbl_Registro_Insumo[descripcion_insumo],$C43,Tbl_Registro_Insumo[id_solicitud],$C$9,Tbl_Registro_Insumo[Fecha_Corte],"&lt;="&amp;AN$12))</f>
        <v/>
      </c>
      <c r="AO43" s="2" t="str">
        <f>IF(OR($C43="",AO$12=""),"",SUMIFS(Tbl_Registro_Insumo[cant_ent],Tbl_Registro_Insumo[proveedor],$C$8,Tbl_Registro_Insumo[descripcion_insumo],$C43,Tbl_Registro_Insumo[id_solicitud],Detalle_Mes!$C$9,Tbl_Registro_Insumo[Fecha_Corte],"&lt;="&amp;AO$12)-SUMIFS(Tbl_Registro_Insumo[cant_dev],Tbl_Registro_Insumo[proveedor],$C$8,Tbl_Registro_Insumo[descripcion_insumo],$C43,Tbl_Registro_Insumo[id_solicitud],$C$9,Tbl_Registro_Insumo[Fecha_Corte],"&lt;="&amp;AO$12))</f>
        <v/>
      </c>
      <c r="AP43" s="2" t="str">
        <f>IF(OR($C43="",AP$12=""),"",SUMIFS(Tbl_Registro_Insumo[cant_ent],Tbl_Registro_Insumo[proveedor],$C$8,Tbl_Registro_Insumo[descripcion_insumo],$C43,Tbl_Registro_Insumo[id_solicitud],Detalle_Mes!$C$9,Tbl_Registro_Insumo[Fecha_Corte],"&lt;="&amp;AP$12)-SUMIFS(Tbl_Registro_Insumo[cant_dev],Tbl_Registro_Insumo[proveedor],$C$8,Tbl_Registro_Insumo[descripcion_insumo],$C43,Tbl_Registro_Insumo[id_solicitud],$C$9,Tbl_Registro_Insumo[Fecha_Corte],"&lt;="&amp;AP$12))</f>
        <v/>
      </c>
      <c r="AQ43" s="2" t="str">
        <f>IF(OR($C43="",AQ$12=""),"",SUMIFS(Tbl_Registro_Insumo[cant_ent],Tbl_Registro_Insumo[proveedor],$C$8,Tbl_Registro_Insumo[descripcion_insumo],$C43,Tbl_Registro_Insumo[id_solicitud],Detalle_Mes!$C$9,Tbl_Registro_Insumo[Fecha_Corte],"&lt;="&amp;AQ$12)-SUMIFS(Tbl_Registro_Insumo[cant_dev],Tbl_Registro_Insumo[proveedor],$C$8,Tbl_Registro_Insumo[descripcion_insumo],$C43,Tbl_Registro_Insumo[id_solicitud],$C$9,Tbl_Registro_Insumo[Fecha_Corte],"&lt;="&amp;AQ$12))</f>
        <v/>
      </c>
      <c r="AR43" s="2" t="str">
        <f>IF(OR($C43="",AR$12=""),"",SUMIFS(Tbl_Registro_Insumo[cant_ent],Tbl_Registro_Insumo[proveedor],$C$8,Tbl_Registro_Insumo[descripcion_insumo],$C43,Tbl_Registro_Insumo[id_solicitud],Detalle_Mes!$C$9,Tbl_Registro_Insumo[Fecha_Corte],"&lt;="&amp;AR$12)-SUMIFS(Tbl_Registro_Insumo[cant_dev],Tbl_Registro_Insumo[proveedor],$C$8,Tbl_Registro_Insumo[descripcion_insumo],$C43,Tbl_Registro_Insumo[id_solicitud],$C$9,Tbl_Registro_Insumo[Fecha_Corte],"&lt;="&amp;AR$12))</f>
        <v/>
      </c>
      <c r="AS43" s="2" t="str">
        <f>IF(OR($C43="",AS$12=""),"",SUMIFS(Tbl_Registro_Insumo[cant_ent],Tbl_Registro_Insumo[proveedor],$C$8,Tbl_Registro_Insumo[descripcion_insumo],$C43,Tbl_Registro_Insumo[id_solicitud],Detalle_Mes!$C$9,Tbl_Registro_Insumo[Fecha_Corte],"&lt;="&amp;AS$12)-SUMIFS(Tbl_Registro_Insumo[cant_dev],Tbl_Registro_Insumo[proveedor],$C$8,Tbl_Registro_Insumo[descripcion_insumo],$C43,Tbl_Registro_Insumo[id_solicitud],$C$9,Tbl_Registro_Insumo[Fecha_Corte],"&lt;="&amp;AS$12))</f>
        <v/>
      </c>
      <c r="AT43" s="2" t="str">
        <f>IF(OR($C43="",AT$12=""),"",SUMIFS(Tbl_Registro_Insumo[cant_ent],Tbl_Registro_Insumo[proveedor],$C$8,Tbl_Registro_Insumo[descripcion_insumo],$C43,Tbl_Registro_Insumo[id_solicitud],Detalle_Mes!$C$9,Tbl_Registro_Insumo[Fecha_Corte],"&lt;="&amp;AT$12)-SUMIFS(Tbl_Registro_Insumo[cant_dev],Tbl_Registro_Insumo[proveedor],$C$8,Tbl_Registro_Insumo[descripcion_insumo],$C43,Tbl_Registro_Insumo[id_solicitud],$C$9,Tbl_Registro_Insumo[Fecha_Corte],"&lt;="&amp;AT$12))</f>
        <v/>
      </c>
      <c r="AU43" s="2" t="str">
        <f>IF(OR($C43="",AU$12=""),"",SUMIFS(Tbl_Registro_Insumo[cant_ent],Tbl_Registro_Insumo[proveedor],$C$8,Tbl_Registro_Insumo[descripcion_insumo],$C43,Tbl_Registro_Insumo[id_solicitud],Detalle_Mes!$C$9,Tbl_Registro_Insumo[Fecha_Corte],"&lt;="&amp;AU$12)-SUMIFS(Tbl_Registro_Insumo[cant_dev],Tbl_Registro_Insumo[proveedor],$C$8,Tbl_Registro_Insumo[descripcion_insumo],$C43,Tbl_Registro_Insumo[id_solicitud],$C$9,Tbl_Registro_Insumo[Fecha_Corte],"&lt;="&amp;AU$12))</f>
        <v/>
      </c>
      <c r="AV43" s="2" t="str">
        <f>IF(OR($C43="",AV$12=""),"",SUMIFS(Tbl_Registro_Insumo[cant_ent],Tbl_Registro_Insumo[proveedor],$C$8,Tbl_Registro_Insumo[descripcion_insumo],$C43,Tbl_Registro_Insumo[id_solicitud],Detalle_Mes!$C$9,Tbl_Registro_Insumo[Fecha_Corte],"&lt;="&amp;AV$12)-SUMIFS(Tbl_Registro_Insumo[cant_dev],Tbl_Registro_Insumo[proveedor],$C$8,Tbl_Registro_Insumo[descripcion_insumo],$C43,Tbl_Registro_Insumo[id_solicitud],$C$9,Tbl_Registro_Insumo[Fecha_Corte],"&lt;="&amp;AV$12))</f>
        <v/>
      </c>
      <c r="AW43" s="2" t="str">
        <f>IF(OR($C43="",AW$12=""),"",SUMIFS(Tbl_Registro_Insumo[cant_ent],Tbl_Registro_Insumo[proveedor],$C$8,Tbl_Registro_Insumo[descripcion_insumo],$C43,Tbl_Registro_Insumo[id_solicitud],Detalle_Mes!$C$9,Tbl_Registro_Insumo[Fecha_Corte],"&lt;="&amp;AW$12)-SUMIFS(Tbl_Registro_Insumo[cant_dev],Tbl_Registro_Insumo[proveedor],$C$8,Tbl_Registro_Insumo[descripcion_insumo],$C43,Tbl_Registro_Insumo[id_solicitud],$C$9,Tbl_Registro_Insumo[Fecha_Corte],"&lt;="&amp;AW$12))</f>
        <v/>
      </c>
      <c r="AX43" s="2" t="str">
        <f>IF(OR($C43="",AX$12=""),"",SUMIFS(Tbl_Registro_Insumo[cant_ent],Tbl_Registro_Insumo[proveedor],$C$8,Tbl_Registro_Insumo[descripcion_insumo],$C43,Tbl_Registro_Insumo[id_solicitud],Detalle_Mes!$C$9,Tbl_Registro_Insumo[Fecha_Corte],"&lt;="&amp;AX$12)-SUMIFS(Tbl_Registro_Insumo[cant_dev],Tbl_Registro_Insumo[proveedor],$C$8,Tbl_Registro_Insumo[descripcion_insumo],$C43,Tbl_Registro_Insumo[id_solicitud],$C$9,Tbl_Registro_Insumo[Fecha_Corte],"&lt;="&amp;AX$12))</f>
        <v/>
      </c>
      <c r="AY43" s="2" t="str">
        <f>IF(OR($C43="",AY$12=""),"",SUMIFS(Tbl_Registro_Insumo[cant_ent],Tbl_Registro_Insumo[proveedor],$C$8,Tbl_Registro_Insumo[descripcion_insumo],$C43,Tbl_Registro_Insumo[id_solicitud],Detalle_Mes!$C$9,Tbl_Registro_Insumo[Fecha_Corte],"&lt;="&amp;AY$12)-SUMIFS(Tbl_Registro_Insumo[cant_dev],Tbl_Registro_Insumo[proveedor],$C$8,Tbl_Registro_Insumo[descripcion_insumo],$C43,Tbl_Registro_Insumo[id_solicitud],$C$9,Tbl_Registro_Insumo[Fecha_Corte],"&lt;="&amp;AY$12))</f>
        <v/>
      </c>
      <c r="AZ43" s="2" t="str">
        <f>IF(OR($C43="",AZ$12=""),"",SUMIFS(Tbl_Registro_Insumo[cant_ent],Tbl_Registro_Insumo[proveedor],$C$8,Tbl_Registro_Insumo[descripcion_insumo],$C43,Tbl_Registro_Insumo[id_solicitud],Detalle_Mes!$C$9,Tbl_Registro_Insumo[Fecha_Corte],"&lt;="&amp;AZ$12)-SUMIFS(Tbl_Registro_Insumo[cant_dev],Tbl_Registro_Insumo[proveedor],$C$8,Tbl_Registro_Insumo[descripcion_insumo],$C43,Tbl_Registro_Insumo[id_solicitud],$C$9,Tbl_Registro_Insumo[Fecha_Corte],"&lt;="&amp;AZ$12))</f>
        <v/>
      </c>
      <c r="BA43" s="2" t="str">
        <f>IF(OR($C43="",BA$12=""),"",SUMIFS(Tbl_Registro_Insumo[cant_ent],Tbl_Registro_Insumo[proveedor],$C$8,Tbl_Registro_Insumo[descripcion_insumo],$C43,Tbl_Registro_Insumo[id_solicitud],Detalle_Mes!$C$9,Tbl_Registro_Insumo[Fecha_Corte],"&lt;="&amp;BA$12)-SUMIFS(Tbl_Registro_Insumo[cant_dev],Tbl_Registro_Insumo[proveedor],$C$8,Tbl_Registro_Insumo[descripcion_insumo],$C43,Tbl_Registro_Insumo[id_solicitud],$C$9,Tbl_Registro_Insumo[Fecha_Corte],"&lt;="&amp;BA$12))</f>
        <v/>
      </c>
      <c r="BB43" s="2" t="str">
        <f>IF(OR($C43="",BB$12=""),"",SUMIFS(Tbl_Registro_Insumo[cant_ent],Tbl_Registro_Insumo[proveedor],$C$8,Tbl_Registro_Insumo[descripcion_insumo],$C43,Tbl_Registro_Insumo[id_solicitud],Detalle_Mes!$C$9,Tbl_Registro_Insumo[Fecha_Corte],"&lt;="&amp;BB$12)-SUMIFS(Tbl_Registro_Insumo[cant_dev],Tbl_Registro_Insumo[proveedor],$C$8,Tbl_Registro_Insumo[descripcion_insumo],$C43,Tbl_Registro_Insumo[id_solicitud],$C$9,Tbl_Registro_Insumo[Fecha_Corte],"&lt;="&amp;BB$12))</f>
        <v/>
      </c>
      <c r="BC43" s="2" t="str">
        <f>IF(OR($C43="",BC$12=""),"",SUMIFS(Tbl_Registro_Insumo[cant_ent],Tbl_Registro_Insumo[proveedor],$C$8,Tbl_Registro_Insumo[descripcion_insumo],$C43,Tbl_Registro_Insumo[id_solicitud],Detalle_Mes!$C$9,Tbl_Registro_Insumo[Fecha_Corte],"&lt;="&amp;BC$12)-SUMIFS(Tbl_Registro_Insumo[cant_dev],Tbl_Registro_Insumo[proveedor],$C$8,Tbl_Registro_Insumo[descripcion_insumo],$C43,Tbl_Registro_Insumo[id_solicitud],$C$9,Tbl_Registro_Insumo[Fecha_Corte],"&lt;="&amp;BC$12))</f>
        <v/>
      </c>
      <c r="BD43" s="2" t="str">
        <f>IF(OR($C43="",BD$12=""),"",SUMIFS(Tbl_Registro_Insumo[cant_ent],Tbl_Registro_Insumo[proveedor],$C$8,Tbl_Registro_Insumo[descripcion_insumo],$C43,Tbl_Registro_Insumo[id_solicitud],Detalle_Mes!$C$9,Tbl_Registro_Insumo[Fecha_Corte],"&lt;="&amp;BD$12)-SUMIFS(Tbl_Registro_Insumo[cant_dev],Tbl_Registro_Insumo[proveedor],$C$8,Tbl_Registro_Insumo[descripcion_insumo],$C43,Tbl_Registro_Insumo[id_solicitud],$C$9,Tbl_Registro_Insumo[Fecha_Corte],"&lt;="&amp;BD$12))</f>
        <v/>
      </c>
      <c r="BE43" s="2" t="str">
        <f>IF(OR($C43="",BE$12=""),"",SUMIFS(Tbl_Registro_Insumo[cant_ent],Tbl_Registro_Insumo[proveedor],$C$8,Tbl_Registro_Insumo[descripcion_insumo],$C43,Tbl_Registro_Insumo[id_solicitud],Detalle_Mes!$C$9,Tbl_Registro_Insumo[Fecha_Corte],"&lt;="&amp;BE$12)-SUMIFS(Tbl_Registro_Insumo[cant_dev],Tbl_Registro_Insumo[proveedor],$C$8,Tbl_Registro_Insumo[descripcion_insumo],$C43,Tbl_Registro_Insumo[id_solicitud],$C$9,Tbl_Registro_Insumo[Fecha_Corte],"&lt;="&amp;BE$12))</f>
        <v/>
      </c>
      <c r="BF43" s="2" t="str">
        <f>IF(OR($C43="",BF$12=""),"",SUMIFS(Tbl_Registro_Insumo[cant_ent],Tbl_Registro_Insumo[proveedor],$C$8,Tbl_Registro_Insumo[descripcion_insumo],$C43,Tbl_Registro_Insumo[id_solicitud],Detalle_Mes!$C$9,Tbl_Registro_Insumo[Fecha_Corte],"&lt;="&amp;BF$12)-SUMIFS(Tbl_Registro_Insumo[cant_dev],Tbl_Registro_Insumo[proveedor],$C$8,Tbl_Registro_Insumo[descripcion_insumo],$C43,Tbl_Registro_Insumo[id_solicitud],$C$9,Tbl_Registro_Insumo[Fecha_Corte],"&lt;="&amp;BF$12))</f>
        <v/>
      </c>
      <c r="BG43" s="2" t="str">
        <f>IF(OR($C43="",BG$12=""),"",SUMIFS(Tbl_Registro_Insumo[cant_ent],Tbl_Registro_Insumo[proveedor],$C$8,Tbl_Registro_Insumo[descripcion_insumo],$C43,Tbl_Registro_Insumo[id_solicitud],Detalle_Mes!$C$9,Tbl_Registro_Insumo[Fecha_Corte],"&lt;="&amp;BG$12)-SUMIFS(Tbl_Registro_Insumo[cant_dev],Tbl_Registro_Insumo[proveedor],$C$8,Tbl_Registro_Insumo[descripcion_insumo],$C43,Tbl_Registro_Insumo[id_solicitud],$C$9,Tbl_Registro_Insumo[Fecha_Corte],"&lt;="&amp;BG$12))</f>
        <v/>
      </c>
      <c r="BH43" s="2" t="str">
        <f>IF(OR($C43="",BH$12=""),"",SUMIFS(Tbl_Registro_Insumo[cant_ent],Tbl_Registro_Insumo[proveedor],$C$8,Tbl_Registro_Insumo[descripcion_insumo],$C43,Tbl_Registro_Insumo[id_solicitud],Detalle_Mes!$C$9,Tbl_Registro_Insumo[Fecha_Corte],"&lt;="&amp;BH$12)-SUMIFS(Tbl_Registro_Insumo[cant_dev],Tbl_Registro_Insumo[proveedor],$C$8,Tbl_Registro_Insumo[descripcion_insumo],$C43,Tbl_Registro_Insumo[id_solicitud],$C$9,Tbl_Registro_Insumo[Fecha_Corte],"&lt;="&amp;BH$12))</f>
        <v/>
      </c>
      <c r="BI43" s="2" t="str">
        <f>IF(OR($C43="",BI$12=""),"",SUMIFS(Tbl_Registro_Insumo[cant_ent],Tbl_Registro_Insumo[proveedor],$C$8,Tbl_Registro_Insumo[descripcion_insumo],$C43,Tbl_Registro_Insumo[id_solicitud],Detalle_Mes!$C$9,Tbl_Registro_Insumo[Fecha_Corte],"&lt;="&amp;BI$12)-SUMIFS(Tbl_Registro_Insumo[cant_dev],Tbl_Registro_Insumo[proveedor],$C$8,Tbl_Registro_Insumo[descripcion_insumo],$C43,Tbl_Registro_Insumo[id_solicitud],$C$9,Tbl_Registro_Insumo[Fecha_Corte],"&lt;="&amp;BI$12))</f>
        <v/>
      </c>
      <c r="BJ43" s="2" t="str">
        <f>IF(OR($C43="",BJ$12=""),"",SUMIFS(Tbl_Registro_Insumo[cant_ent],Tbl_Registro_Insumo[proveedor],$C$8,Tbl_Registro_Insumo[descripcion_insumo],$C43,Tbl_Registro_Insumo[id_solicitud],Detalle_Mes!$C$9,Tbl_Registro_Insumo[Fecha_Corte],"&lt;="&amp;BJ$12)-SUMIFS(Tbl_Registro_Insumo[cant_dev],Tbl_Registro_Insumo[proveedor],$C$8,Tbl_Registro_Insumo[descripcion_insumo],$C43,Tbl_Registro_Insumo[id_solicitud],$C$9,Tbl_Registro_Insumo[Fecha_Corte],"&lt;="&amp;BJ$12))</f>
        <v/>
      </c>
      <c r="BK43" s="2" t="str">
        <f>IF(OR($C43="",BK$12=""),"",SUMIFS(Tbl_Registro_Insumo[cant_ent],Tbl_Registro_Insumo[proveedor],$C$8,Tbl_Registro_Insumo[descripcion_insumo],$C43,Tbl_Registro_Insumo[id_solicitud],Detalle_Mes!$C$9,Tbl_Registro_Insumo[Fecha_Corte],"&lt;="&amp;BK$12)-SUMIFS(Tbl_Registro_Insumo[cant_dev],Tbl_Registro_Insumo[proveedor],$C$8,Tbl_Registro_Insumo[descripcion_insumo],$C43,Tbl_Registro_Insumo[id_solicitud],$C$9,Tbl_Registro_Insumo[Fecha_Corte],"&lt;="&amp;BK$12))</f>
        <v/>
      </c>
      <c r="BL43" s="2" t="str">
        <f>IF(OR($C43="",BL$12=""),"",SUMIFS(Tbl_Registro_Insumo[cant_ent],Tbl_Registro_Insumo[proveedor],$C$8,Tbl_Registro_Insumo[descripcion_insumo],$C43,Tbl_Registro_Insumo[id_solicitud],Detalle_Mes!$C$9,Tbl_Registro_Insumo[Fecha_Corte],"&lt;="&amp;BL$12)-SUMIFS(Tbl_Registro_Insumo[cant_dev],Tbl_Registro_Insumo[proveedor],$C$8,Tbl_Registro_Insumo[descripcion_insumo],$C43,Tbl_Registro_Insumo[id_solicitud],$C$9,Tbl_Registro_Insumo[Fecha_Corte],"&lt;="&amp;BL$12))</f>
        <v/>
      </c>
      <c r="BM43" s="2" t="str">
        <f>IF(OR($C43="",BM$12=""),"",SUMIFS(Tbl_Registro_Insumo[cant_ent],Tbl_Registro_Insumo[proveedor],$C$8,Tbl_Registro_Insumo[descripcion_insumo],$C43,Tbl_Registro_Insumo[id_solicitud],Detalle_Mes!$C$9,Tbl_Registro_Insumo[Fecha_Corte],"&lt;="&amp;BM$12)-SUMIFS(Tbl_Registro_Insumo[cant_dev],Tbl_Registro_Insumo[proveedor],$C$8,Tbl_Registro_Insumo[descripcion_insumo],$C43,Tbl_Registro_Insumo[id_solicitud],$C$9,Tbl_Registro_Insumo[Fecha_Corte],"&lt;="&amp;BM$12))</f>
        <v/>
      </c>
      <c r="BN43" s="2" t="str">
        <f>IF(OR($C43="",BN$12=""),"",SUMIFS(Tbl_Registro_Insumo[cant_ent],Tbl_Registro_Insumo[proveedor],$C$8,Tbl_Registro_Insumo[descripcion_insumo],$C43,Tbl_Registro_Insumo[id_solicitud],Detalle_Mes!$C$9,Tbl_Registro_Insumo[Fecha_Corte],"&lt;="&amp;BN$12)-SUMIFS(Tbl_Registro_Insumo[cant_dev],Tbl_Registro_Insumo[proveedor],$C$8,Tbl_Registro_Insumo[descripcion_insumo],$C43,Tbl_Registro_Insumo[id_solicitud],$C$9,Tbl_Registro_Insumo[Fecha_Corte],"&lt;="&amp;BN$12))</f>
        <v/>
      </c>
      <c r="BO43" s="2" t="str">
        <f>IF(OR($C43="",BO$12=""),"",SUMIFS(Tbl_Registro_Insumo[cant_ent],Tbl_Registro_Insumo[proveedor],$C$8,Tbl_Registro_Insumo[descripcion_insumo],$C43,Tbl_Registro_Insumo[id_solicitud],Detalle_Mes!$C$9,Tbl_Registro_Insumo[Fecha_Corte],"&lt;="&amp;BO$12)-SUMIFS(Tbl_Registro_Insumo[cant_dev],Tbl_Registro_Insumo[proveedor],$C$8,Tbl_Registro_Insumo[descripcion_insumo],$C43,Tbl_Registro_Insumo[id_solicitud],$C$9,Tbl_Registro_Insumo[Fecha_Corte],"&lt;="&amp;BO$12))</f>
        <v/>
      </c>
      <c r="BP43" s="2" t="str">
        <f>IF(OR($C43="",BP$12=""),"",SUMIFS(Tbl_Registro_Insumo[cant_ent],Tbl_Registro_Insumo[proveedor],$C$8,Tbl_Registro_Insumo[descripcion_insumo],$C43,Tbl_Registro_Insumo[id_solicitud],Detalle_Mes!$C$9,Tbl_Registro_Insumo[Fecha_Corte],"&lt;="&amp;BP$12)-SUMIFS(Tbl_Registro_Insumo[cant_dev],Tbl_Registro_Insumo[proveedor],$C$8,Tbl_Registro_Insumo[descripcion_insumo],$C43,Tbl_Registro_Insumo[id_solicitud],$C$9,Tbl_Registro_Insumo[Fecha_Corte],"&lt;="&amp;BP$12))</f>
        <v/>
      </c>
      <c r="BQ43" s="2" t="str">
        <f>IF(OR($C43="",BQ$12=""),"",SUMIFS(Tbl_Registro_Insumo[cant_ent],Tbl_Registro_Insumo[proveedor],$C$8,Tbl_Registro_Insumo[descripcion_insumo],$C43,Tbl_Registro_Insumo[id_solicitud],Detalle_Mes!$C$9,Tbl_Registro_Insumo[Fecha_Corte],"&lt;="&amp;BQ$12)-SUMIFS(Tbl_Registro_Insumo[cant_dev],Tbl_Registro_Insumo[proveedor],$C$8,Tbl_Registro_Insumo[descripcion_insumo],$C43,Tbl_Registro_Insumo[id_solicitud],$C$9,Tbl_Registro_Insumo[Fecha_Corte],"&lt;="&amp;BQ$12))</f>
        <v/>
      </c>
      <c r="BR43" s="2" t="str">
        <f>IF(OR($C43="",BR$12=""),"",SUMIFS(Tbl_Registro_Insumo[cant_ent],Tbl_Registro_Insumo[proveedor],$C$8,Tbl_Registro_Insumo[descripcion_insumo],$C43,Tbl_Registro_Insumo[id_solicitud],Detalle_Mes!$C$9,Tbl_Registro_Insumo[Fecha_Corte],"&lt;="&amp;BR$12)-SUMIFS(Tbl_Registro_Insumo[cant_dev],Tbl_Registro_Insumo[proveedor],$C$8,Tbl_Registro_Insumo[descripcion_insumo],$C43,Tbl_Registro_Insumo[id_solicitud],$C$9,Tbl_Registro_Insumo[Fecha_Corte],"&lt;="&amp;BR$12))</f>
        <v/>
      </c>
      <c r="BS43" s="2" t="str">
        <f>IF(OR($C43="",BS$12=""),"",SUMIFS(Tbl_Registro_Insumo[cant_ent],Tbl_Registro_Insumo[proveedor],$C$8,Tbl_Registro_Insumo[descripcion_insumo],$C43,Tbl_Registro_Insumo[id_solicitud],Detalle_Mes!$C$9,Tbl_Registro_Insumo[Fecha_Corte],"&lt;="&amp;BS$12)-SUMIFS(Tbl_Registro_Insumo[cant_dev],Tbl_Registro_Insumo[proveedor],$C$8,Tbl_Registro_Insumo[descripcion_insumo],$C43,Tbl_Registro_Insumo[id_solicitud],$C$9,Tbl_Registro_Insumo[Fecha_Corte],"&lt;="&amp;BS$12))</f>
        <v/>
      </c>
    </row>
    <row r="44" spans="2:71" s="7" customFormat="1" ht="19.2" customHeight="1" x14ac:dyDescent="0.3">
      <c r="B44" s="2"/>
      <c r="D44" s="20" t="str">
        <f>IF(C44="","",SUMIFS(Tbl_Registro_Insumo[cant_ent],Tbl_Registro_Insumo[proveedor],Detalle_Mes!$C$8,Tbl_Registro_Insumo[id_solicitud],Detalle_Mes!$C$9,Tbl_Registro_Insumo[descripcion_insumo],Detalle_Mes!C44,Tbl_Registro_Insumo[Fecha_Corte],"&lt;"&amp;Detalle_Mes!$F$8))</f>
        <v/>
      </c>
      <c r="E44" s="20" t="str">
        <f>IF(C44="","",SUMIFS(Tbl_Registro_Insumo[cant_dev],Tbl_Registro_Insumo[proveedor],Detalle_Mes!$C$8,Tbl_Registro_Insumo[id_solicitud],Detalle_Mes!$C$9,Tbl_Registro_Insumo[descripcion_insumo],Detalle_Mes!C44,Tbl_Registro_Insumo[Fecha_Corte],"&lt;"&amp;Detalle_Mes!$F$8))</f>
        <v/>
      </c>
      <c r="F44" s="20" t="str">
        <f t="shared" si="39"/>
        <v/>
      </c>
      <c r="H44" s="41" t="str">
        <f t="shared" si="38"/>
        <v/>
      </c>
      <c r="I44" s="2" t="str">
        <f>IF(OR($C44="",I$12=""),"",SUMIFS(Tbl_Registro_Insumo[cant_ent],Tbl_Registro_Insumo[proveedor],$C$8,Tbl_Registro_Insumo[descripcion_insumo],$C44,Tbl_Registro_Insumo[id_solicitud],Detalle_Mes!$C$9,Tbl_Registro_Insumo[Fecha_Corte],"&lt;"&amp;I$12)-SUMIFS(Tbl_Registro_Insumo[cant_dev],Tbl_Registro_Insumo[proveedor],$C$8,Tbl_Registro_Insumo[descripcion_insumo],$C44,Tbl_Registro_Insumo[id_solicitud],$C$9,Tbl_Registro_Insumo[Fecha_Corte],"&lt;="&amp;I$12))</f>
        <v/>
      </c>
      <c r="J44" s="2" t="str">
        <f>IF(OR($C44="",J$12=""),"",SUMIFS(Tbl_Registro_Insumo[cant_ent],Tbl_Registro_Insumo[proveedor],$C$8,Tbl_Registro_Insumo[descripcion_insumo],$C44,Tbl_Registro_Insumo[id_solicitud],Detalle_Mes!$C$9,Tbl_Registro_Insumo[Fecha_Corte],"&lt;="&amp;J$12)-SUMIFS(Tbl_Registro_Insumo[cant_dev],Tbl_Registro_Insumo[proveedor],$C$8,Tbl_Registro_Insumo[descripcion_insumo],$C44,Tbl_Registro_Insumo[id_solicitud],$C$9,Tbl_Registro_Insumo[Fecha_Corte],"&lt;="&amp;J$12))</f>
        <v/>
      </c>
      <c r="K44" s="2" t="str">
        <f>IF(OR($C44="",K$12=""),"",SUMIFS(Tbl_Registro_Insumo[cant_ent],Tbl_Registro_Insumo[proveedor],$C$8,Tbl_Registro_Insumo[descripcion_insumo],$C44,Tbl_Registro_Insumo[id_solicitud],Detalle_Mes!$C$9,Tbl_Registro_Insumo[Fecha_Corte],"&lt;="&amp;K$12)-SUMIFS(Tbl_Registro_Insumo[cant_dev],Tbl_Registro_Insumo[proveedor],$C$8,Tbl_Registro_Insumo[descripcion_insumo],$C44,Tbl_Registro_Insumo[id_solicitud],$C$9,Tbl_Registro_Insumo[Fecha_Corte],"&lt;="&amp;K$12))</f>
        <v/>
      </c>
      <c r="L44" s="2" t="str">
        <f>IF(OR($C44="",L$12=""),"",SUMIFS(Tbl_Registro_Insumo[cant_ent],Tbl_Registro_Insumo[proveedor],$C$8,Tbl_Registro_Insumo[descripcion_insumo],$C44,Tbl_Registro_Insumo[id_solicitud],Detalle_Mes!$C$9,Tbl_Registro_Insumo[Fecha_Corte],"&lt;="&amp;L$12)-SUMIFS(Tbl_Registro_Insumo[cant_dev],Tbl_Registro_Insumo[proveedor],$C$8,Tbl_Registro_Insumo[descripcion_insumo],$C44,Tbl_Registro_Insumo[id_solicitud],$C$9,Tbl_Registro_Insumo[Fecha_Corte],"&lt;="&amp;L$12))</f>
        <v/>
      </c>
      <c r="M44" s="2" t="str">
        <f>IF(OR($C44="",M$12=""),"",SUMIFS(Tbl_Registro_Insumo[cant_ent],Tbl_Registro_Insumo[proveedor],$C$8,Tbl_Registro_Insumo[descripcion_insumo],$C44,Tbl_Registro_Insumo[id_solicitud],Detalle_Mes!$C$9,Tbl_Registro_Insumo[Fecha_Corte],"&lt;="&amp;M$12)-SUMIFS(Tbl_Registro_Insumo[cant_dev],Tbl_Registro_Insumo[proveedor],$C$8,Tbl_Registro_Insumo[descripcion_insumo],$C44,Tbl_Registro_Insumo[id_solicitud],$C$9,Tbl_Registro_Insumo[Fecha_Corte],"&lt;="&amp;M$12))</f>
        <v/>
      </c>
      <c r="N44" s="2" t="str">
        <f>IF(OR($C44="",N$12=""),"",SUMIFS(Tbl_Registro_Insumo[cant_ent],Tbl_Registro_Insumo[proveedor],$C$8,Tbl_Registro_Insumo[descripcion_insumo],$C44,Tbl_Registro_Insumo[id_solicitud],Detalle_Mes!$C$9,Tbl_Registro_Insumo[Fecha_Corte],"&lt;="&amp;N$12)-SUMIFS(Tbl_Registro_Insumo[cant_dev],Tbl_Registro_Insumo[proveedor],$C$8,Tbl_Registro_Insumo[descripcion_insumo],$C44,Tbl_Registro_Insumo[id_solicitud],$C$9,Tbl_Registro_Insumo[Fecha_Corte],"&lt;="&amp;N$12))</f>
        <v/>
      </c>
      <c r="O44" s="2" t="str">
        <f>IF(OR($C44="",O$12=""),"",SUMIFS(Tbl_Registro_Insumo[cant_ent],Tbl_Registro_Insumo[proveedor],$C$8,Tbl_Registro_Insumo[descripcion_insumo],$C44,Tbl_Registro_Insumo[id_solicitud],Detalle_Mes!$C$9,Tbl_Registro_Insumo[Fecha_Corte],"&lt;="&amp;O$12)-SUMIFS(Tbl_Registro_Insumo[cant_dev],Tbl_Registro_Insumo[proveedor],$C$8,Tbl_Registro_Insumo[descripcion_insumo],$C44,Tbl_Registro_Insumo[id_solicitud],$C$9,Tbl_Registro_Insumo[Fecha_Corte],"&lt;="&amp;O$12))</f>
        <v/>
      </c>
      <c r="P44" s="2" t="str">
        <f>IF(OR($C44="",P$12=""),"",SUMIFS(Tbl_Registro_Insumo[cant_ent],Tbl_Registro_Insumo[proveedor],$C$8,Tbl_Registro_Insumo[descripcion_insumo],$C44,Tbl_Registro_Insumo[id_solicitud],Detalle_Mes!$C$9,Tbl_Registro_Insumo[Fecha_Corte],"&lt;="&amp;P$12)-SUMIFS(Tbl_Registro_Insumo[cant_dev],Tbl_Registro_Insumo[proveedor],$C$8,Tbl_Registro_Insumo[descripcion_insumo],$C44,Tbl_Registro_Insumo[id_solicitud],$C$9,Tbl_Registro_Insumo[Fecha_Corte],"&lt;="&amp;P$12))</f>
        <v/>
      </c>
      <c r="Q44" s="2" t="str">
        <f>IF(OR($C44="",Q$12=""),"",SUMIFS(Tbl_Registro_Insumo[cant_ent],Tbl_Registro_Insumo[proveedor],$C$8,Tbl_Registro_Insumo[descripcion_insumo],$C44,Tbl_Registro_Insumo[id_solicitud],Detalle_Mes!$C$9,Tbl_Registro_Insumo[Fecha_Corte],"&lt;="&amp;Q$12)-SUMIFS(Tbl_Registro_Insumo[cant_dev],Tbl_Registro_Insumo[proveedor],$C$8,Tbl_Registro_Insumo[descripcion_insumo],$C44,Tbl_Registro_Insumo[id_solicitud],$C$9,Tbl_Registro_Insumo[Fecha_Corte],"&lt;="&amp;Q$12))</f>
        <v/>
      </c>
      <c r="R44" s="2" t="str">
        <f>IF(OR($C44="",R$12=""),"",SUMIFS(Tbl_Registro_Insumo[cant_ent],Tbl_Registro_Insumo[proveedor],$C$8,Tbl_Registro_Insumo[descripcion_insumo],$C44,Tbl_Registro_Insumo[id_solicitud],Detalle_Mes!$C$9,Tbl_Registro_Insumo[Fecha_Corte],"&lt;="&amp;R$12)-SUMIFS(Tbl_Registro_Insumo[cant_dev],Tbl_Registro_Insumo[proveedor],$C$8,Tbl_Registro_Insumo[descripcion_insumo],$C44,Tbl_Registro_Insumo[id_solicitud],$C$9,Tbl_Registro_Insumo[Fecha_Corte],"&lt;="&amp;R$12))</f>
        <v/>
      </c>
      <c r="S44" s="2" t="str">
        <f>IF(OR($C44="",S$12=""),"",SUMIFS(Tbl_Registro_Insumo[cant_ent],Tbl_Registro_Insumo[proveedor],$C$8,Tbl_Registro_Insumo[descripcion_insumo],$C44,Tbl_Registro_Insumo[id_solicitud],Detalle_Mes!$C$9,Tbl_Registro_Insumo[Fecha_Corte],"&lt;="&amp;S$12)-SUMIFS(Tbl_Registro_Insumo[cant_dev],Tbl_Registro_Insumo[proveedor],$C$8,Tbl_Registro_Insumo[descripcion_insumo],$C44,Tbl_Registro_Insumo[id_solicitud],$C$9,Tbl_Registro_Insumo[Fecha_Corte],"&lt;="&amp;S$12))</f>
        <v/>
      </c>
      <c r="T44" s="2" t="str">
        <f>IF(OR($C44="",T$12=""),"",SUMIFS(Tbl_Registro_Insumo[cant_ent],Tbl_Registro_Insumo[proveedor],$C$8,Tbl_Registro_Insumo[descripcion_insumo],$C44,Tbl_Registro_Insumo[id_solicitud],Detalle_Mes!$C$9,Tbl_Registro_Insumo[Fecha_Corte],"&lt;="&amp;T$12)-SUMIFS(Tbl_Registro_Insumo[cant_dev],Tbl_Registro_Insumo[proveedor],$C$8,Tbl_Registro_Insumo[descripcion_insumo],$C44,Tbl_Registro_Insumo[id_solicitud],$C$9,Tbl_Registro_Insumo[Fecha_Corte],"&lt;="&amp;T$12))</f>
        <v/>
      </c>
      <c r="U44" s="2" t="str">
        <f>IF(OR($C44="",U$12=""),"",SUMIFS(Tbl_Registro_Insumo[cant_ent],Tbl_Registro_Insumo[proveedor],$C$8,Tbl_Registro_Insumo[descripcion_insumo],$C44,Tbl_Registro_Insumo[id_solicitud],Detalle_Mes!$C$9,Tbl_Registro_Insumo[Fecha_Corte],"&lt;="&amp;U$12)-SUMIFS(Tbl_Registro_Insumo[cant_dev],Tbl_Registro_Insumo[proveedor],$C$8,Tbl_Registro_Insumo[descripcion_insumo],$C44,Tbl_Registro_Insumo[id_solicitud],$C$9,Tbl_Registro_Insumo[Fecha_Corte],"&lt;="&amp;U$12))</f>
        <v/>
      </c>
      <c r="V44" s="2" t="str">
        <f>IF(OR($C44="",V$12=""),"",SUMIFS(Tbl_Registro_Insumo[cant_ent],Tbl_Registro_Insumo[proveedor],$C$8,Tbl_Registro_Insumo[descripcion_insumo],$C44,Tbl_Registro_Insumo[id_solicitud],Detalle_Mes!$C$9,Tbl_Registro_Insumo[Fecha_Corte],"&lt;="&amp;V$12)-SUMIFS(Tbl_Registro_Insumo[cant_dev],Tbl_Registro_Insumo[proveedor],$C$8,Tbl_Registro_Insumo[descripcion_insumo],$C44,Tbl_Registro_Insumo[id_solicitud],$C$9,Tbl_Registro_Insumo[Fecha_Corte],"&lt;="&amp;V$12))</f>
        <v/>
      </c>
      <c r="W44" s="2" t="str">
        <f>IF(OR($C44="",W$12=""),"",SUMIFS(Tbl_Registro_Insumo[cant_ent],Tbl_Registro_Insumo[proveedor],$C$8,Tbl_Registro_Insumo[descripcion_insumo],$C44,Tbl_Registro_Insumo[id_solicitud],Detalle_Mes!$C$9,Tbl_Registro_Insumo[Fecha_Corte],"&lt;="&amp;W$12)-SUMIFS(Tbl_Registro_Insumo[cant_dev],Tbl_Registro_Insumo[proveedor],$C$8,Tbl_Registro_Insumo[descripcion_insumo],$C44,Tbl_Registro_Insumo[id_solicitud],$C$9,Tbl_Registro_Insumo[Fecha_Corte],"&lt;="&amp;W$12))</f>
        <v/>
      </c>
      <c r="X44" s="2" t="str">
        <f>IF(OR($C44="",X$12=""),"",SUMIFS(Tbl_Registro_Insumo[cant_ent],Tbl_Registro_Insumo[proveedor],$C$8,Tbl_Registro_Insumo[descripcion_insumo],$C44,Tbl_Registro_Insumo[id_solicitud],Detalle_Mes!$C$9,Tbl_Registro_Insumo[Fecha_Corte],"&lt;="&amp;X$12)-SUMIFS(Tbl_Registro_Insumo[cant_dev],Tbl_Registro_Insumo[proveedor],$C$8,Tbl_Registro_Insumo[descripcion_insumo],$C44,Tbl_Registro_Insumo[id_solicitud],$C$9,Tbl_Registro_Insumo[Fecha_Corte],"&lt;="&amp;X$12))</f>
        <v/>
      </c>
      <c r="Y44" s="2" t="str">
        <f>IF(OR($C44="",Y$12=""),"",SUMIFS(Tbl_Registro_Insumo[cant_ent],Tbl_Registro_Insumo[proveedor],$C$8,Tbl_Registro_Insumo[descripcion_insumo],$C44,Tbl_Registro_Insumo[id_solicitud],Detalle_Mes!$C$9,Tbl_Registro_Insumo[Fecha_Corte],"&lt;="&amp;Y$12)-SUMIFS(Tbl_Registro_Insumo[cant_dev],Tbl_Registro_Insumo[proveedor],$C$8,Tbl_Registro_Insumo[descripcion_insumo],$C44,Tbl_Registro_Insumo[id_solicitud],$C$9,Tbl_Registro_Insumo[Fecha_Corte],"&lt;="&amp;Y$12))</f>
        <v/>
      </c>
      <c r="Z44" s="2" t="str">
        <f>IF(OR($C44="",Z$12=""),"",SUMIFS(Tbl_Registro_Insumo[cant_ent],Tbl_Registro_Insumo[proveedor],$C$8,Tbl_Registro_Insumo[descripcion_insumo],$C44,Tbl_Registro_Insumo[id_solicitud],Detalle_Mes!$C$9,Tbl_Registro_Insumo[Fecha_Corte],"&lt;="&amp;Z$12)-SUMIFS(Tbl_Registro_Insumo[cant_dev],Tbl_Registro_Insumo[proveedor],$C$8,Tbl_Registro_Insumo[descripcion_insumo],$C44,Tbl_Registro_Insumo[id_solicitud],$C$9,Tbl_Registro_Insumo[Fecha_Corte],"&lt;="&amp;Z$12))</f>
        <v/>
      </c>
      <c r="AA44" s="2" t="str">
        <f>IF(OR($C44="",AA$12=""),"",SUMIFS(Tbl_Registro_Insumo[cant_ent],Tbl_Registro_Insumo[proveedor],$C$8,Tbl_Registro_Insumo[descripcion_insumo],$C44,Tbl_Registro_Insumo[id_solicitud],Detalle_Mes!$C$9,Tbl_Registro_Insumo[Fecha_Corte],"&lt;="&amp;AA$12)-SUMIFS(Tbl_Registro_Insumo[cant_dev],Tbl_Registro_Insumo[proveedor],$C$8,Tbl_Registro_Insumo[descripcion_insumo],$C44,Tbl_Registro_Insumo[id_solicitud],$C$9,Tbl_Registro_Insumo[Fecha_Corte],"&lt;="&amp;AA$12))</f>
        <v/>
      </c>
      <c r="AB44" s="2" t="str">
        <f>IF(OR($C44="",AB$12=""),"",SUMIFS(Tbl_Registro_Insumo[cant_ent],Tbl_Registro_Insumo[proveedor],$C$8,Tbl_Registro_Insumo[descripcion_insumo],$C44,Tbl_Registro_Insumo[id_solicitud],Detalle_Mes!$C$9,Tbl_Registro_Insumo[Fecha_Corte],"&lt;="&amp;AB$12)-SUMIFS(Tbl_Registro_Insumo[cant_dev],Tbl_Registro_Insumo[proveedor],$C$8,Tbl_Registro_Insumo[descripcion_insumo],$C44,Tbl_Registro_Insumo[id_solicitud],$C$9,Tbl_Registro_Insumo[Fecha_Corte],"&lt;="&amp;AB$12))</f>
        <v/>
      </c>
      <c r="AC44" s="2" t="str">
        <f>IF(OR($C44="",AC$12=""),"",SUMIFS(Tbl_Registro_Insumo[cant_ent],Tbl_Registro_Insumo[proveedor],$C$8,Tbl_Registro_Insumo[descripcion_insumo],$C44,Tbl_Registro_Insumo[id_solicitud],Detalle_Mes!$C$9,Tbl_Registro_Insumo[Fecha_Corte],"&lt;="&amp;AC$12)-SUMIFS(Tbl_Registro_Insumo[cant_dev],Tbl_Registro_Insumo[proveedor],$C$8,Tbl_Registro_Insumo[descripcion_insumo],$C44,Tbl_Registro_Insumo[id_solicitud],$C$9,Tbl_Registro_Insumo[Fecha_Corte],"&lt;="&amp;AC$12))</f>
        <v/>
      </c>
      <c r="AD44" s="2" t="str">
        <f>IF(OR($C44="",AD$12=""),"",SUMIFS(Tbl_Registro_Insumo[cant_ent],Tbl_Registro_Insumo[proveedor],$C$8,Tbl_Registro_Insumo[descripcion_insumo],$C44,Tbl_Registro_Insumo[id_solicitud],Detalle_Mes!$C$9,Tbl_Registro_Insumo[Fecha_Corte],"&lt;="&amp;AD$12)-SUMIFS(Tbl_Registro_Insumo[cant_dev],Tbl_Registro_Insumo[proveedor],$C$8,Tbl_Registro_Insumo[descripcion_insumo],$C44,Tbl_Registro_Insumo[id_solicitud],$C$9,Tbl_Registro_Insumo[Fecha_Corte],"&lt;="&amp;AD$12))</f>
        <v/>
      </c>
      <c r="AE44" s="2" t="str">
        <f>IF(OR($C44="",AE$12=""),"",SUMIFS(Tbl_Registro_Insumo[cant_ent],Tbl_Registro_Insumo[proveedor],$C$8,Tbl_Registro_Insumo[descripcion_insumo],$C44,Tbl_Registro_Insumo[id_solicitud],Detalle_Mes!$C$9,Tbl_Registro_Insumo[Fecha_Corte],"&lt;="&amp;AE$12)-SUMIFS(Tbl_Registro_Insumo[cant_dev],Tbl_Registro_Insumo[proveedor],$C$8,Tbl_Registro_Insumo[descripcion_insumo],$C44,Tbl_Registro_Insumo[id_solicitud],$C$9,Tbl_Registro_Insumo[Fecha_Corte],"&lt;="&amp;AE$12))</f>
        <v/>
      </c>
      <c r="AF44" s="2" t="str">
        <f>IF(OR($C44="",AF$12=""),"",SUMIFS(Tbl_Registro_Insumo[cant_ent],Tbl_Registro_Insumo[proveedor],$C$8,Tbl_Registro_Insumo[descripcion_insumo],$C44,Tbl_Registro_Insumo[id_solicitud],Detalle_Mes!$C$9,Tbl_Registro_Insumo[Fecha_Corte],"&lt;="&amp;AF$12)-SUMIFS(Tbl_Registro_Insumo[cant_dev],Tbl_Registro_Insumo[proveedor],$C$8,Tbl_Registro_Insumo[descripcion_insumo],$C44,Tbl_Registro_Insumo[id_solicitud],$C$9,Tbl_Registro_Insumo[Fecha_Corte],"&lt;="&amp;AF$12))</f>
        <v/>
      </c>
      <c r="AG44" s="2" t="str">
        <f>IF(OR($C44="",AG$12=""),"",SUMIFS(Tbl_Registro_Insumo[cant_ent],Tbl_Registro_Insumo[proveedor],$C$8,Tbl_Registro_Insumo[descripcion_insumo],$C44,Tbl_Registro_Insumo[id_solicitud],Detalle_Mes!$C$9,Tbl_Registro_Insumo[Fecha_Corte],"&lt;="&amp;AG$12)-SUMIFS(Tbl_Registro_Insumo[cant_dev],Tbl_Registro_Insumo[proveedor],$C$8,Tbl_Registro_Insumo[descripcion_insumo],$C44,Tbl_Registro_Insumo[id_solicitud],$C$9,Tbl_Registro_Insumo[Fecha_Corte],"&lt;="&amp;AG$12))</f>
        <v/>
      </c>
      <c r="AH44" s="2" t="str">
        <f>IF(OR($C44="",AH$12=""),"",SUMIFS(Tbl_Registro_Insumo[cant_ent],Tbl_Registro_Insumo[proveedor],$C$8,Tbl_Registro_Insumo[descripcion_insumo],$C44,Tbl_Registro_Insumo[id_solicitud],Detalle_Mes!$C$9,Tbl_Registro_Insumo[Fecha_Corte],"&lt;="&amp;AH$12)-SUMIFS(Tbl_Registro_Insumo[cant_dev],Tbl_Registro_Insumo[proveedor],$C$8,Tbl_Registro_Insumo[descripcion_insumo],$C44,Tbl_Registro_Insumo[id_solicitud],$C$9,Tbl_Registro_Insumo[Fecha_Corte],"&lt;="&amp;AH$12))</f>
        <v/>
      </c>
      <c r="AI44" s="2" t="str">
        <f>IF(OR($C44="",AI$12=""),"",SUMIFS(Tbl_Registro_Insumo[cant_ent],Tbl_Registro_Insumo[proveedor],$C$8,Tbl_Registro_Insumo[descripcion_insumo],$C44,Tbl_Registro_Insumo[id_solicitud],Detalle_Mes!$C$9,Tbl_Registro_Insumo[Fecha_Corte],"&lt;="&amp;AI$12)-SUMIFS(Tbl_Registro_Insumo[cant_dev],Tbl_Registro_Insumo[proveedor],$C$8,Tbl_Registro_Insumo[descripcion_insumo],$C44,Tbl_Registro_Insumo[id_solicitud],$C$9,Tbl_Registro_Insumo[Fecha_Corte],"&lt;="&amp;AI$12))</f>
        <v/>
      </c>
      <c r="AJ44" s="2" t="str">
        <f>IF(OR($C44="",AJ$12=""),"",SUMIFS(Tbl_Registro_Insumo[cant_ent],Tbl_Registro_Insumo[proveedor],$C$8,Tbl_Registro_Insumo[descripcion_insumo],$C44,Tbl_Registro_Insumo[id_solicitud],Detalle_Mes!$C$9,Tbl_Registro_Insumo[Fecha_Corte],"&lt;="&amp;AJ$12)-SUMIFS(Tbl_Registro_Insumo[cant_dev],Tbl_Registro_Insumo[proveedor],$C$8,Tbl_Registro_Insumo[descripcion_insumo],$C44,Tbl_Registro_Insumo[id_solicitud],$C$9,Tbl_Registro_Insumo[Fecha_Corte],"&lt;="&amp;AJ$12))</f>
        <v/>
      </c>
      <c r="AK44" s="2" t="str">
        <f>IF(OR($C44="",AK$12=""),"",SUMIFS(Tbl_Registro_Insumo[cant_ent],Tbl_Registro_Insumo[proveedor],$C$8,Tbl_Registro_Insumo[descripcion_insumo],$C44,Tbl_Registro_Insumo[id_solicitud],Detalle_Mes!$C$9,Tbl_Registro_Insumo[Fecha_Corte],"&lt;="&amp;AK$12)-SUMIFS(Tbl_Registro_Insumo[cant_dev],Tbl_Registro_Insumo[proveedor],$C$8,Tbl_Registro_Insumo[descripcion_insumo],$C44,Tbl_Registro_Insumo[id_solicitud],$C$9,Tbl_Registro_Insumo[Fecha_Corte],"&lt;="&amp;AK$12))</f>
        <v/>
      </c>
      <c r="AL44" s="2" t="str">
        <f>IF(OR($C44="",AL$12=""),"",SUMIFS(Tbl_Registro_Insumo[cant_ent],Tbl_Registro_Insumo[proveedor],$C$8,Tbl_Registro_Insumo[descripcion_insumo],$C44,Tbl_Registro_Insumo[id_solicitud],Detalle_Mes!$C$9,Tbl_Registro_Insumo[Fecha_Corte],"&lt;="&amp;AL$12)-SUMIFS(Tbl_Registro_Insumo[cant_dev],Tbl_Registro_Insumo[proveedor],$C$8,Tbl_Registro_Insumo[descripcion_insumo],$C44,Tbl_Registro_Insumo[id_solicitud],$C$9,Tbl_Registro_Insumo[Fecha_Corte],"&lt;="&amp;AL$12))</f>
        <v/>
      </c>
      <c r="AM44" s="2" t="str">
        <f>IF(OR($C44="",AM$12=""),"",SUMIFS(Tbl_Registro_Insumo[cant_ent],Tbl_Registro_Insumo[proveedor],$C$8,Tbl_Registro_Insumo[descripcion_insumo],$C44,Tbl_Registro_Insumo[id_solicitud],Detalle_Mes!$C$9,Tbl_Registro_Insumo[Fecha_Corte],"&lt;="&amp;AM$12)-SUMIFS(Tbl_Registro_Insumo[cant_dev],Tbl_Registro_Insumo[proveedor],$C$8,Tbl_Registro_Insumo[descripcion_insumo],$C44,Tbl_Registro_Insumo[id_solicitud],$C$9,Tbl_Registro_Insumo[Fecha_Corte],"&lt;="&amp;AM$12))</f>
        <v/>
      </c>
      <c r="AN44" s="2" t="str">
        <f>IF(OR($C44="",AN$12=""),"",SUMIFS(Tbl_Registro_Insumo[cant_ent],Tbl_Registro_Insumo[proveedor],$C$8,Tbl_Registro_Insumo[descripcion_insumo],$C44,Tbl_Registro_Insumo[id_solicitud],Detalle_Mes!$C$9,Tbl_Registro_Insumo[Fecha_Corte],"&lt;="&amp;AN$12)-SUMIFS(Tbl_Registro_Insumo[cant_dev],Tbl_Registro_Insumo[proveedor],$C$8,Tbl_Registro_Insumo[descripcion_insumo],$C44,Tbl_Registro_Insumo[id_solicitud],$C$9,Tbl_Registro_Insumo[Fecha_Corte],"&lt;="&amp;AN$12))</f>
        <v/>
      </c>
      <c r="AO44" s="2" t="str">
        <f>IF(OR($C44="",AO$12=""),"",SUMIFS(Tbl_Registro_Insumo[cant_ent],Tbl_Registro_Insumo[proveedor],$C$8,Tbl_Registro_Insumo[descripcion_insumo],$C44,Tbl_Registro_Insumo[id_solicitud],Detalle_Mes!$C$9,Tbl_Registro_Insumo[Fecha_Corte],"&lt;="&amp;AO$12)-SUMIFS(Tbl_Registro_Insumo[cant_dev],Tbl_Registro_Insumo[proveedor],$C$8,Tbl_Registro_Insumo[descripcion_insumo],$C44,Tbl_Registro_Insumo[id_solicitud],$C$9,Tbl_Registro_Insumo[Fecha_Corte],"&lt;="&amp;AO$12))</f>
        <v/>
      </c>
      <c r="AP44" s="2" t="str">
        <f>IF(OR($C44="",AP$12=""),"",SUMIFS(Tbl_Registro_Insumo[cant_ent],Tbl_Registro_Insumo[proveedor],$C$8,Tbl_Registro_Insumo[descripcion_insumo],$C44,Tbl_Registro_Insumo[id_solicitud],Detalle_Mes!$C$9,Tbl_Registro_Insumo[Fecha_Corte],"&lt;="&amp;AP$12)-SUMIFS(Tbl_Registro_Insumo[cant_dev],Tbl_Registro_Insumo[proveedor],$C$8,Tbl_Registro_Insumo[descripcion_insumo],$C44,Tbl_Registro_Insumo[id_solicitud],$C$9,Tbl_Registro_Insumo[Fecha_Corte],"&lt;="&amp;AP$12))</f>
        <v/>
      </c>
      <c r="AQ44" s="2" t="str">
        <f>IF(OR($C44="",AQ$12=""),"",SUMIFS(Tbl_Registro_Insumo[cant_ent],Tbl_Registro_Insumo[proveedor],$C$8,Tbl_Registro_Insumo[descripcion_insumo],$C44,Tbl_Registro_Insumo[id_solicitud],Detalle_Mes!$C$9,Tbl_Registro_Insumo[Fecha_Corte],"&lt;="&amp;AQ$12)-SUMIFS(Tbl_Registro_Insumo[cant_dev],Tbl_Registro_Insumo[proveedor],$C$8,Tbl_Registro_Insumo[descripcion_insumo],$C44,Tbl_Registro_Insumo[id_solicitud],$C$9,Tbl_Registro_Insumo[Fecha_Corte],"&lt;="&amp;AQ$12))</f>
        <v/>
      </c>
      <c r="AR44" s="2" t="str">
        <f>IF(OR($C44="",AR$12=""),"",SUMIFS(Tbl_Registro_Insumo[cant_ent],Tbl_Registro_Insumo[proveedor],$C$8,Tbl_Registro_Insumo[descripcion_insumo],$C44,Tbl_Registro_Insumo[id_solicitud],Detalle_Mes!$C$9,Tbl_Registro_Insumo[Fecha_Corte],"&lt;="&amp;AR$12)-SUMIFS(Tbl_Registro_Insumo[cant_dev],Tbl_Registro_Insumo[proveedor],$C$8,Tbl_Registro_Insumo[descripcion_insumo],$C44,Tbl_Registro_Insumo[id_solicitud],$C$9,Tbl_Registro_Insumo[Fecha_Corte],"&lt;="&amp;AR$12))</f>
        <v/>
      </c>
      <c r="AS44" s="2" t="str">
        <f>IF(OR($C44="",AS$12=""),"",SUMIFS(Tbl_Registro_Insumo[cant_ent],Tbl_Registro_Insumo[proveedor],$C$8,Tbl_Registro_Insumo[descripcion_insumo],$C44,Tbl_Registro_Insumo[id_solicitud],Detalle_Mes!$C$9,Tbl_Registro_Insumo[Fecha_Corte],"&lt;="&amp;AS$12)-SUMIFS(Tbl_Registro_Insumo[cant_dev],Tbl_Registro_Insumo[proveedor],$C$8,Tbl_Registro_Insumo[descripcion_insumo],$C44,Tbl_Registro_Insumo[id_solicitud],$C$9,Tbl_Registro_Insumo[Fecha_Corte],"&lt;="&amp;AS$12))</f>
        <v/>
      </c>
      <c r="AT44" s="2" t="str">
        <f>IF(OR($C44="",AT$12=""),"",SUMIFS(Tbl_Registro_Insumo[cant_ent],Tbl_Registro_Insumo[proveedor],$C$8,Tbl_Registro_Insumo[descripcion_insumo],$C44,Tbl_Registro_Insumo[id_solicitud],Detalle_Mes!$C$9,Tbl_Registro_Insumo[Fecha_Corte],"&lt;="&amp;AT$12)-SUMIFS(Tbl_Registro_Insumo[cant_dev],Tbl_Registro_Insumo[proveedor],$C$8,Tbl_Registro_Insumo[descripcion_insumo],$C44,Tbl_Registro_Insumo[id_solicitud],$C$9,Tbl_Registro_Insumo[Fecha_Corte],"&lt;="&amp;AT$12))</f>
        <v/>
      </c>
      <c r="AU44" s="2" t="str">
        <f>IF(OR($C44="",AU$12=""),"",SUMIFS(Tbl_Registro_Insumo[cant_ent],Tbl_Registro_Insumo[proveedor],$C$8,Tbl_Registro_Insumo[descripcion_insumo],$C44,Tbl_Registro_Insumo[id_solicitud],Detalle_Mes!$C$9,Tbl_Registro_Insumo[Fecha_Corte],"&lt;="&amp;AU$12)-SUMIFS(Tbl_Registro_Insumo[cant_dev],Tbl_Registro_Insumo[proveedor],$C$8,Tbl_Registro_Insumo[descripcion_insumo],$C44,Tbl_Registro_Insumo[id_solicitud],$C$9,Tbl_Registro_Insumo[Fecha_Corte],"&lt;="&amp;AU$12))</f>
        <v/>
      </c>
      <c r="AV44" s="2" t="str">
        <f>IF(OR($C44="",AV$12=""),"",SUMIFS(Tbl_Registro_Insumo[cant_ent],Tbl_Registro_Insumo[proveedor],$C$8,Tbl_Registro_Insumo[descripcion_insumo],$C44,Tbl_Registro_Insumo[id_solicitud],Detalle_Mes!$C$9,Tbl_Registro_Insumo[Fecha_Corte],"&lt;="&amp;AV$12)-SUMIFS(Tbl_Registro_Insumo[cant_dev],Tbl_Registro_Insumo[proveedor],$C$8,Tbl_Registro_Insumo[descripcion_insumo],$C44,Tbl_Registro_Insumo[id_solicitud],$C$9,Tbl_Registro_Insumo[Fecha_Corte],"&lt;="&amp;AV$12))</f>
        <v/>
      </c>
      <c r="AW44" s="2" t="str">
        <f>IF(OR($C44="",AW$12=""),"",SUMIFS(Tbl_Registro_Insumo[cant_ent],Tbl_Registro_Insumo[proveedor],$C$8,Tbl_Registro_Insumo[descripcion_insumo],$C44,Tbl_Registro_Insumo[id_solicitud],Detalle_Mes!$C$9,Tbl_Registro_Insumo[Fecha_Corte],"&lt;="&amp;AW$12)-SUMIFS(Tbl_Registro_Insumo[cant_dev],Tbl_Registro_Insumo[proveedor],$C$8,Tbl_Registro_Insumo[descripcion_insumo],$C44,Tbl_Registro_Insumo[id_solicitud],$C$9,Tbl_Registro_Insumo[Fecha_Corte],"&lt;="&amp;AW$12))</f>
        <v/>
      </c>
      <c r="AX44" s="2" t="str">
        <f>IF(OR($C44="",AX$12=""),"",SUMIFS(Tbl_Registro_Insumo[cant_ent],Tbl_Registro_Insumo[proveedor],$C$8,Tbl_Registro_Insumo[descripcion_insumo],$C44,Tbl_Registro_Insumo[id_solicitud],Detalle_Mes!$C$9,Tbl_Registro_Insumo[Fecha_Corte],"&lt;="&amp;AX$12)-SUMIFS(Tbl_Registro_Insumo[cant_dev],Tbl_Registro_Insumo[proveedor],$C$8,Tbl_Registro_Insumo[descripcion_insumo],$C44,Tbl_Registro_Insumo[id_solicitud],$C$9,Tbl_Registro_Insumo[Fecha_Corte],"&lt;="&amp;AX$12))</f>
        <v/>
      </c>
      <c r="AY44" s="2" t="str">
        <f>IF(OR($C44="",AY$12=""),"",SUMIFS(Tbl_Registro_Insumo[cant_ent],Tbl_Registro_Insumo[proveedor],$C$8,Tbl_Registro_Insumo[descripcion_insumo],$C44,Tbl_Registro_Insumo[id_solicitud],Detalle_Mes!$C$9,Tbl_Registro_Insumo[Fecha_Corte],"&lt;="&amp;AY$12)-SUMIFS(Tbl_Registro_Insumo[cant_dev],Tbl_Registro_Insumo[proveedor],$C$8,Tbl_Registro_Insumo[descripcion_insumo],$C44,Tbl_Registro_Insumo[id_solicitud],$C$9,Tbl_Registro_Insumo[Fecha_Corte],"&lt;="&amp;AY$12))</f>
        <v/>
      </c>
      <c r="AZ44" s="2" t="str">
        <f>IF(OR($C44="",AZ$12=""),"",SUMIFS(Tbl_Registro_Insumo[cant_ent],Tbl_Registro_Insumo[proveedor],$C$8,Tbl_Registro_Insumo[descripcion_insumo],$C44,Tbl_Registro_Insumo[id_solicitud],Detalle_Mes!$C$9,Tbl_Registro_Insumo[Fecha_Corte],"&lt;="&amp;AZ$12)-SUMIFS(Tbl_Registro_Insumo[cant_dev],Tbl_Registro_Insumo[proveedor],$C$8,Tbl_Registro_Insumo[descripcion_insumo],$C44,Tbl_Registro_Insumo[id_solicitud],$C$9,Tbl_Registro_Insumo[Fecha_Corte],"&lt;="&amp;AZ$12))</f>
        <v/>
      </c>
      <c r="BA44" s="2" t="str">
        <f>IF(OR($C44="",BA$12=""),"",SUMIFS(Tbl_Registro_Insumo[cant_ent],Tbl_Registro_Insumo[proveedor],$C$8,Tbl_Registro_Insumo[descripcion_insumo],$C44,Tbl_Registro_Insumo[id_solicitud],Detalle_Mes!$C$9,Tbl_Registro_Insumo[Fecha_Corte],"&lt;="&amp;BA$12)-SUMIFS(Tbl_Registro_Insumo[cant_dev],Tbl_Registro_Insumo[proveedor],$C$8,Tbl_Registro_Insumo[descripcion_insumo],$C44,Tbl_Registro_Insumo[id_solicitud],$C$9,Tbl_Registro_Insumo[Fecha_Corte],"&lt;="&amp;BA$12))</f>
        <v/>
      </c>
      <c r="BB44" s="2" t="str">
        <f>IF(OR($C44="",BB$12=""),"",SUMIFS(Tbl_Registro_Insumo[cant_ent],Tbl_Registro_Insumo[proveedor],$C$8,Tbl_Registro_Insumo[descripcion_insumo],$C44,Tbl_Registro_Insumo[id_solicitud],Detalle_Mes!$C$9,Tbl_Registro_Insumo[Fecha_Corte],"&lt;="&amp;BB$12)-SUMIFS(Tbl_Registro_Insumo[cant_dev],Tbl_Registro_Insumo[proveedor],$C$8,Tbl_Registro_Insumo[descripcion_insumo],$C44,Tbl_Registro_Insumo[id_solicitud],$C$9,Tbl_Registro_Insumo[Fecha_Corte],"&lt;="&amp;BB$12))</f>
        <v/>
      </c>
      <c r="BC44" s="2" t="str">
        <f>IF(OR($C44="",BC$12=""),"",SUMIFS(Tbl_Registro_Insumo[cant_ent],Tbl_Registro_Insumo[proveedor],$C$8,Tbl_Registro_Insumo[descripcion_insumo],$C44,Tbl_Registro_Insumo[id_solicitud],Detalle_Mes!$C$9,Tbl_Registro_Insumo[Fecha_Corte],"&lt;="&amp;BC$12)-SUMIFS(Tbl_Registro_Insumo[cant_dev],Tbl_Registro_Insumo[proveedor],$C$8,Tbl_Registro_Insumo[descripcion_insumo],$C44,Tbl_Registro_Insumo[id_solicitud],$C$9,Tbl_Registro_Insumo[Fecha_Corte],"&lt;="&amp;BC$12))</f>
        <v/>
      </c>
      <c r="BD44" s="2" t="str">
        <f>IF(OR($C44="",BD$12=""),"",SUMIFS(Tbl_Registro_Insumo[cant_ent],Tbl_Registro_Insumo[proveedor],$C$8,Tbl_Registro_Insumo[descripcion_insumo],$C44,Tbl_Registro_Insumo[id_solicitud],Detalle_Mes!$C$9,Tbl_Registro_Insumo[Fecha_Corte],"&lt;="&amp;BD$12)-SUMIFS(Tbl_Registro_Insumo[cant_dev],Tbl_Registro_Insumo[proveedor],$C$8,Tbl_Registro_Insumo[descripcion_insumo],$C44,Tbl_Registro_Insumo[id_solicitud],$C$9,Tbl_Registro_Insumo[Fecha_Corte],"&lt;="&amp;BD$12))</f>
        <v/>
      </c>
      <c r="BE44" s="2" t="str">
        <f>IF(OR($C44="",BE$12=""),"",SUMIFS(Tbl_Registro_Insumo[cant_ent],Tbl_Registro_Insumo[proveedor],$C$8,Tbl_Registro_Insumo[descripcion_insumo],$C44,Tbl_Registro_Insumo[id_solicitud],Detalle_Mes!$C$9,Tbl_Registro_Insumo[Fecha_Corte],"&lt;="&amp;BE$12)-SUMIFS(Tbl_Registro_Insumo[cant_dev],Tbl_Registro_Insumo[proveedor],$C$8,Tbl_Registro_Insumo[descripcion_insumo],$C44,Tbl_Registro_Insumo[id_solicitud],$C$9,Tbl_Registro_Insumo[Fecha_Corte],"&lt;="&amp;BE$12))</f>
        <v/>
      </c>
      <c r="BF44" s="2" t="str">
        <f>IF(OR($C44="",BF$12=""),"",SUMIFS(Tbl_Registro_Insumo[cant_ent],Tbl_Registro_Insumo[proveedor],$C$8,Tbl_Registro_Insumo[descripcion_insumo],$C44,Tbl_Registro_Insumo[id_solicitud],Detalle_Mes!$C$9,Tbl_Registro_Insumo[Fecha_Corte],"&lt;="&amp;BF$12)-SUMIFS(Tbl_Registro_Insumo[cant_dev],Tbl_Registro_Insumo[proveedor],$C$8,Tbl_Registro_Insumo[descripcion_insumo],$C44,Tbl_Registro_Insumo[id_solicitud],$C$9,Tbl_Registro_Insumo[Fecha_Corte],"&lt;="&amp;BF$12))</f>
        <v/>
      </c>
      <c r="BG44" s="2" t="str">
        <f>IF(OR($C44="",BG$12=""),"",SUMIFS(Tbl_Registro_Insumo[cant_ent],Tbl_Registro_Insumo[proveedor],$C$8,Tbl_Registro_Insumo[descripcion_insumo],$C44,Tbl_Registro_Insumo[id_solicitud],Detalle_Mes!$C$9,Tbl_Registro_Insumo[Fecha_Corte],"&lt;="&amp;BG$12)-SUMIFS(Tbl_Registro_Insumo[cant_dev],Tbl_Registro_Insumo[proveedor],$C$8,Tbl_Registro_Insumo[descripcion_insumo],$C44,Tbl_Registro_Insumo[id_solicitud],$C$9,Tbl_Registro_Insumo[Fecha_Corte],"&lt;="&amp;BG$12))</f>
        <v/>
      </c>
      <c r="BH44" s="2" t="str">
        <f>IF(OR($C44="",BH$12=""),"",SUMIFS(Tbl_Registro_Insumo[cant_ent],Tbl_Registro_Insumo[proveedor],$C$8,Tbl_Registro_Insumo[descripcion_insumo],$C44,Tbl_Registro_Insumo[id_solicitud],Detalle_Mes!$C$9,Tbl_Registro_Insumo[Fecha_Corte],"&lt;="&amp;BH$12)-SUMIFS(Tbl_Registro_Insumo[cant_dev],Tbl_Registro_Insumo[proveedor],$C$8,Tbl_Registro_Insumo[descripcion_insumo],$C44,Tbl_Registro_Insumo[id_solicitud],$C$9,Tbl_Registro_Insumo[Fecha_Corte],"&lt;="&amp;BH$12))</f>
        <v/>
      </c>
      <c r="BI44" s="2" t="str">
        <f>IF(OR($C44="",BI$12=""),"",SUMIFS(Tbl_Registro_Insumo[cant_ent],Tbl_Registro_Insumo[proveedor],$C$8,Tbl_Registro_Insumo[descripcion_insumo],$C44,Tbl_Registro_Insumo[id_solicitud],Detalle_Mes!$C$9,Tbl_Registro_Insumo[Fecha_Corte],"&lt;="&amp;BI$12)-SUMIFS(Tbl_Registro_Insumo[cant_dev],Tbl_Registro_Insumo[proveedor],$C$8,Tbl_Registro_Insumo[descripcion_insumo],$C44,Tbl_Registro_Insumo[id_solicitud],$C$9,Tbl_Registro_Insumo[Fecha_Corte],"&lt;="&amp;BI$12))</f>
        <v/>
      </c>
      <c r="BJ44" s="2" t="str">
        <f>IF(OR($C44="",BJ$12=""),"",SUMIFS(Tbl_Registro_Insumo[cant_ent],Tbl_Registro_Insumo[proveedor],$C$8,Tbl_Registro_Insumo[descripcion_insumo],$C44,Tbl_Registro_Insumo[id_solicitud],Detalle_Mes!$C$9,Tbl_Registro_Insumo[Fecha_Corte],"&lt;="&amp;BJ$12)-SUMIFS(Tbl_Registro_Insumo[cant_dev],Tbl_Registro_Insumo[proveedor],$C$8,Tbl_Registro_Insumo[descripcion_insumo],$C44,Tbl_Registro_Insumo[id_solicitud],$C$9,Tbl_Registro_Insumo[Fecha_Corte],"&lt;="&amp;BJ$12))</f>
        <v/>
      </c>
      <c r="BK44" s="2" t="str">
        <f>IF(OR($C44="",BK$12=""),"",SUMIFS(Tbl_Registro_Insumo[cant_ent],Tbl_Registro_Insumo[proveedor],$C$8,Tbl_Registro_Insumo[descripcion_insumo],$C44,Tbl_Registro_Insumo[id_solicitud],Detalle_Mes!$C$9,Tbl_Registro_Insumo[Fecha_Corte],"&lt;="&amp;BK$12)-SUMIFS(Tbl_Registro_Insumo[cant_dev],Tbl_Registro_Insumo[proveedor],$C$8,Tbl_Registro_Insumo[descripcion_insumo],$C44,Tbl_Registro_Insumo[id_solicitud],$C$9,Tbl_Registro_Insumo[Fecha_Corte],"&lt;="&amp;BK$12))</f>
        <v/>
      </c>
      <c r="BL44" s="2" t="str">
        <f>IF(OR($C44="",BL$12=""),"",SUMIFS(Tbl_Registro_Insumo[cant_ent],Tbl_Registro_Insumo[proveedor],$C$8,Tbl_Registro_Insumo[descripcion_insumo],$C44,Tbl_Registro_Insumo[id_solicitud],Detalle_Mes!$C$9,Tbl_Registro_Insumo[Fecha_Corte],"&lt;="&amp;BL$12)-SUMIFS(Tbl_Registro_Insumo[cant_dev],Tbl_Registro_Insumo[proveedor],$C$8,Tbl_Registro_Insumo[descripcion_insumo],$C44,Tbl_Registro_Insumo[id_solicitud],$C$9,Tbl_Registro_Insumo[Fecha_Corte],"&lt;="&amp;BL$12))</f>
        <v/>
      </c>
      <c r="BM44" s="2" t="str">
        <f>IF(OR($C44="",BM$12=""),"",SUMIFS(Tbl_Registro_Insumo[cant_ent],Tbl_Registro_Insumo[proveedor],$C$8,Tbl_Registro_Insumo[descripcion_insumo],$C44,Tbl_Registro_Insumo[id_solicitud],Detalle_Mes!$C$9,Tbl_Registro_Insumo[Fecha_Corte],"&lt;="&amp;BM$12)-SUMIFS(Tbl_Registro_Insumo[cant_dev],Tbl_Registro_Insumo[proveedor],$C$8,Tbl_Registro_Insumo[descripcion_insumo],$C44,Tbl_Registro_Insumo[id_solicitud],$C$9,Tbl_Registro_Insumo[Fecha_Corte],"&lt;="&amp;BM$12))</f>
        <v/>
      </c>
      <c r="BN44" s="2" t="str">
        <f>IF(OR($C44="",BN$12=""),"",SUMIFS(Tbl_Registro_Insumo[cant_ent],Tbl_Registro_Insumo[proveedor],$C$8,Tbl_Registro_Insumo[descripcion_insumo],$C44,Tbl_Registro_Insumo[id_solicitud],Detalle_Mes!$C$9,Tbl_Registro_Insumo[Fecha_Corte],"&lt;="&amp;BN$12)-SUMIFS(Tbl_Registro_Insumo[cant_dev],Tbl_Registro_Insumo[proveedor],$C$8,Tbl_Registro_Insumo[descripcion_insumo],$C44,Tbl_Registro_Insumo[id_solicitud],$C$9,Tbl_Registro_Insumo[Fecha_Corte],"&lt;="&amp;BN$12))</f>
        <v/>
      </c>
      <c r="BO44" s="2" t="str">
        <f>IF(OR($C44="",BO$12=""),"",SUMIFS(Tbl_Registro_Insumo[cant_ent],Tbl_Registro_Insumo[proveedor],$C$8,Tbl_Registro_Insumo[descripcion_insumo],$C44,Tbl_Registro_Insumo[id_solicitud],Detalle_Mes!$C$9,Tbl_Registro_Insumo[Fecha_Corte],"&lt;="&amp;BO$12)-SUMIFS(Tbl_Registro_Insumo[cant_dev],Tbl_Registro_Insumo[proveedor],$C$8,Tbl_Registro_Insumo[descripcion_insumo],$C44,Tbl_Registro_Insumo[id_solicitud],$C$9,Tbl_Registro_Insumo[Fecha_Corte],"&lt;="&amp;BO$12))</f>
        <v/>
      </c>
      <c r="BP44" s="2" t="str">
        <f>IF(OR($C44="",BP$12=""),"",SUMIFS(Tbl_Registro_Insumo[cant_ent],Tbl_Registro_Insumo[proveedor],$C$8,Tbl_Registro_Insumo[descripcion_insumo],$C44,Tbl_Registro_Insumo[id_solicitud],Detalle_Mes!$C$9,Tbl_Registro_Insumo[Fecha_Corte],"&lt;="&amp;BP$12)-SUMIFS(Tbl_Registro_Insumo[cant_dev],Tbl_Registro_Insumo[proveedor],$C$8,Tbl_Registro_Insumo[descripcion_insumo],$C44,Tbl_Registro_Insumo[id_solicitud],$C$9,Tbl_Registro_Insumo[Fecha_Corte],"&lt;="&amp;BP$12))</f>
        <v/>
      </c>
      <c r="BQ44" s="2" t="str">
        <f>IF(OR($C44="",BQ$12=""),"",SUMIFS(Tbl_Registro_Insumo[cant_ent],Tbl_Registro_Insumo[proveedor],$C$8,Tbl_Registro_Insumo[descripcion_insumo],$C44,Tbl_Registro_Insumo[id_solicitud],Detalle_Mes!$C$9,Tbl_Registro_Insumo[Fecha_Corte],"&lt;="&amp;BQ$12)-SUMIFS(Tbl_Registro_Insumo[cant_dev],Tbl_Registro_Insumo[proveedor],$C$8,Tbl_Registro_Insumo[descripcion_insumo],$C44,Tbl_Registro_Insumo[id_solicitud],$C$9,Tbl_Registro_Insumo[Fecha_Corte],"&lt;="&amp;BQ$12))</f>
        <v/>
      </c>
      <c r="BR44" s="2" t="str">
        <f>IF(OR($C44="",BR$12=""),"",SUMIFS(Tbl_Registro_Insumo[cant_ent],Tbl_Registro_Insumo[proveedor],$C$8,Tbl_Registro_Insumo[descripcion_insumo],$C44,Tbl_Registro_Insumo[id_solicitud],Detalle_Mes!$C$9,Tbl_Registro_Insumo[Fecha_Corte],"&lt;="&amp;BR$12)-SUMIFS(Tbl_Registro_Insumo[cant_dev],Tbl_Registro_Insumo[proveedor],$C$8,Tbl_Registro_Insumo[descripcion_insumo],$C44,Tbl_Registro_Insumo[id_solicitud],$C$9,Tbl_Registro_Insumo[Fecha_Corte],"&lt;="&amp;BR$12))</f>
        <v/>
      </c>
      <c r="BS44" s="2" t="str">
        <f>IF(OR($C44="",BS$12=""),"",SUMIFS(Tbl_Registro_Insumo[cant_ent],Tbl_Registro_Insumo[proveedor],$C$8,Tbl_Registro_Insumo[descripcion_insumo],$C44,Tbl_Registro_Insumo[id_solicitud],Detalle_Mes!$C$9,Tbl_Registro_Insumo[Fecha_Corte],"&lt;="&amp;BS$12)-SUMIFS(Tbl_Registro_Insumo[cant_dev],Tbl_Registro_Insumo[proveedor],$C$8,Tbl_Registro_Insumo[descripcion_insumo],$C44,Tbl_Registro_Insumo[id_solicitud],$C$9,Tbl_Registro_Insumo[Fecha_Corte],"&lt;="&amp;BS$12))</f>
        <v/>
      </c>
    </row>
    <row r="45" spans="2:71" s="7" customFormat="1" ht="19.2" customHeight="1" x14ac:dyDescent="0.3">
      <c r="B45" s="2"/>
      <c r="D45" s="20" t="str">
        <f>IF(C45="","",SUMIFS(Tbl_Registro_Insumo[cant_ent],Tbl_Registro_Insumo[proveedor],Detalle_Mes!$C$8,Tbl_Registro_Insumo[id_solicitud],Detalle_Mes!$C$9,Tbl_Registro_Insumo[descripcion_insumo],Detalle_Mes!C45,Tbl_Registro_Insumo[Fecha_Corte],"&lt;"&amp;Detalle_Mes!$F$8))</f>
        <v/>
      </c>
      <c r="E45" s="20" t="str">
        <f>IF(C45="","",SUMIFS(Tbl_Registro_Insumo[cant_dev],Tbl_Registro_Insumo[proveedor],Detalle_Mes!$C$8,Tbl_Registro_Insumo[id_solicitud],Detalle_Mes!$C$9,Tbl_Registro_Insumo[descripcion_insumo],Detalle_Mes!C45,Tbl_Registro_Insumo[Fecha_Corte],"&lt;"&amp;Detalle_Mes!$F$8))</f>
        <v/>
      </c>
      <c r="F45" s="20" t="str">
        <f t="shared" si="39"/>
        <v/>
      </c>
      <c r="H45" s="41" t="str">
        <f t="shared" ref="H45:H76" si="40">IF(C45="","",SUM(J45:BS45))</f>
        <v/>
      </c>
      <c r="I45" s="2" t="str">
        <f>IF(OR($C45="",I$12=""),"",SUMIFS(Tbl_Registro_Insumo[cant_ent],Tbl_Registro_Insumo[proveedor],$C$8,Tbl_Registro_Insumo[descripcion_insumo],$C45,Tbl_Registro_Insumo[id_solicitud],Detalle_Mes!$C$9,Tbl_Registro_Insumo[Fecha_Corte],"&lt;"&amp;I$12)-SUMIFS(Tbl_Registro_Insumo[cant_dev],Tbl_Registro_Insumo[proveedor],$C$8,Tbl_Registro_Insumo[descripcion_insumo],$C45,Tbl_Registro_Insumo[id_solicitud],$C$9,Tbl_Registro_Insumo[Fecha_Corte],"&lt;="&amp;I$12))</f>
        <v/>
      </c>
      <c r="J45" s="2" t="str">
        <f>IF(OR($C45="",J$12=""),"",SUMIFS(Tbl_Registro_Insumo[cant_ent],Tbl_Registro_Insumo[proveedor],$C$8,Tbl_Registro_Insumo[descripcion_insumo],$C45,Tbl_Registro_Insumo[id_solicitud],Detalle_Mes!$C$9,Tbl_Registro_Insumo[Fecha_Corte],"&lt;="&amp;J$12)-SUMIFS(Tbl_Registro_Insumo[cant_dev],Tbl_Registro_Insumo[proveedor],$C$8,Tbl_Registro_Insumo[descripcion_insumo],$C45,Tbl_Registro_Insumo[id_solicitud],$C$9,Tbl_Registro_Insumo[Fecha_Corte],"&lt;="&amp;J$12))</f>
        <v/>
      </c>
      <c r="K45" s="2" t="str">
        <f>IF(OR($C45="",K$12=""),"",SUMIFS(Tbl_Registro_Insumo[cant_ent],Tbl_Registro_Insumo[proveedor],$C$8,Tbl_Registro_Insumo[descripcion_insumo],$C45,Tbl_Registro_Insumo[id_solicitud],Detalle_Mes!$C$9,Tbl_Registro_Insumo[Fecha_Corte],"&lt;="&amp;K$12)-SUMIFS(Tbl_Registro_Insumo[cant_dev],Tbl_Registro_Insumo[proveedor],$C$8,Tbl_Registro_Insumo[descripcion_insumo],$C45,Tbl_Registro_Insumo[id_solicitud],$C$9,Tbl_Registro_Insumo[Fecha_Corte],"&lt;="&amp;K$12))</f>
        <v/>
      </c>
      <c r="L45" s="2" t="str">
        <f>IF(OR($C45="",L$12=""),"",SUMIFS(Tbl_Registro_Insumo[cant_ent],Tbl_Registro_Insumo[proveedor],$C$8,Tbl_Registro_Insumo[descripcion_insumo],$C45,Tbl_Registro_Insumo[id_solicitud],Detalle_Mes!$C$9,Tbl_Registro_Insumo[Fecha_Corte],"&lt;="&amp;L$12)-SUMIFS(Tbl_Registro_Insumo[cant_dev],Tbl_Registro_Insumo[proveedor],$C$8,Tbl_Registro_Insumo[descripcion_insumo],$C45,Tbl_Registro_Insumo[id_solicitud],$C$9,Tbl_Registro_Insumo[Fecha_Corte],"&lt;="&amp;L$12))</f>
        <v/>
      </c>
      <c r="M45" s="2" t="str">
        <f>IF(OR($C45="",M$12=""),"",SUMIFS(Tbl_Registro_Insumo[cant_ent],Tbl_Registro_Insumo[proveedor],$C$8,Tbl_Registro_Insumo[descripcion_insumo],$C45,Tbl_Registro_Insumo[id_solicitud],Detalle_Mes!$C$9,Tbl_Registro_Insumo[Fecha_Corte],"&lt;="&amp;M$12)-SUMIFS(Tbl_Registro_Insumo[cant_dev],Tbl_Registro_Insumo[proveedor],$C$8,Tbl_Registro_Insumo[descripcion_insumo],$C45,Tbl_Registro_Insumo[id_solicitud],$C$9,Tbl_Registro_Insumo[Fecha_Corte],"&lt;="&amp;M$12))</f>
        <v/>
      </c>
      <c r="N45" s="2" t="str">
        <f>IF(OR($C45="",N$12=""),"",SUMIFS(Tbl_Registro_Insumo[cant_ent],Tbl_Registro_Insumo[proveedor],$C$8,Tbl_Registro_Insumo[descripcion_insumo],$C45,Tbl_Registro_Insumo[id_solicitud],Detalle_Mes!$C$9,Tbl_Registro_Insumo[Fecha_Corte],"&lt;="&amp;N$12)-SUMIFS(Tbl_Registro_Insumo[cant_dev],Tbl_Registro_Insumo[proveedor],$C$8,Tbl_Registro_Insumo[descripcion_insumo],$C45,Tbl_Registro_Insumo[id_solicitud],$C$9,Tbl_Registro_Insumo[Fecha_Corte],"&lt;="&amp;N$12))</f>
        <v/>
      </c>
      <c r="O45" s="2" t="str">
        <f>IF(OR($C45="",O$12=""),"",SUMIFS(Tbl_Registro_Insumo[cant_ent],Tbl_Registro_Insumo[proveedor],$C$8,Tbl_Registro_Insumo[descripcion_insumo],$C45,Tbl_Registro_Insumo[id_solicitud],Detalle_Mes!$C$9,Tbl_Registro_Insumo[Fecha_Corte],"&lt;="&amp;O$12)-SUMIFS(Tbl_Registro_Insumo[cant_dev],Tbl_Registro_Insumo[proveedor],$C$8,Tbl_Registro_Insumo[descripcion_insumo],$C45,Tbl_Registro_Insumo[id_solicitud],$C$9,Tbl_Registro_Insumo[Fecha_Corte],"&lt;="&amp;O$12))</f>
        <v/>
      </c>
      <c r="P45" s="2" t="str">
        <f>IF(OR($C45="",P$12=""),"",SUMIFS(Tbl_Registro_Insumo[cant_ent],Tbl_Registro_Insumo[proveedor],$C$8,Tbl_Registro_Insumo[descripcion_insumo],$C45,Tbl_Registro_Insumo[id_solicitud],Detalle_Mes!$C$9,Tbl_Registro_Insumo[Fecha_Corte],"&lt;="&amp;P$12)-SUMIFS(Tbl_Registro_Insumo[cant_dev],Tbl_Registro_Insumo[proveedor],$C$8,Tbl_Registro_Insumo[descripcion_insumo],$C45,Tbl_Registro_Insumo[id_solicitud],$C$9,Tbl_Registro_Insumo[Fecha_Corte],"&lt;="&amp;P$12))</f>
        <v/>
      </c>
      <c r="Q45" s="2" t="str">
        <f>IF(OR($C45="",Q$12=""),"",SUMIFS(Tbl_Registro_Insumo[cant_ent],Tbl_Registro_Insumo[proveedor],$C$8,Tbl_Registro_Insumo[descripcion_insumo],$C45,Tbl_Registro_Insumo[id_solicitud],Detalle_Mes!$C$9,Tbl_Registro_Insumo[Fecha_Corte],"&lt;="&amp;Q$12)-SUMIFS(Tbl_Registro_Insumo[cant_dev],Tbl_Registro_Insumo[proveedor],$C$8,Tbl_Registro_Insumo[descripcion_insumo],$C45,Tbl_Registro_Insumo[id_solicitud],$C$9,Tbl_Registro_Insumo[Fecha_Corte],"&lt;="&amp;Q$12))</f>
        <v/>
      </c>
      <c r="R45" s="2" t="str">
        <f>IF(OR($C45="",R$12=""),"",SUMIFS(Tbl_Registro_Insumo[cant_ent],Tbl_Registro_Insumo[proveedor],$C$8,Tbl_Registro_Insumo[descripcion_insumo],$C45,Tbl_Registro_Insumo[id_solicitud],Detalle_Mes!$C$9,Tbl_Registro_Insumo[Fecha_Corte],"&lt;="&amp;R$12)-SUMIFS(Tbl_Registro_Insumo[cant_dev],Tbl_Registro_Insumo[proveedor],$C$8,Tbl_Registro_Insumo[descripcion_insumo],$C45,Tbl_Registro_Insumo[id_solicitud],$C$9,Tbl_Registro_Insumo[Fecha_Corte],"&lt;="&amp;R$12))</f>
        <v/>
      </c>
      <c r="S45" s="2" t="str">
        <f>IF(OR($C45="",S$12=""),"",SUMIFS(Tbl_Registro_Insumo[cant_ent],Tbl_Registro_Insumo[proveedor],$C$8,Tbl_Registro_Insumo[descripcion_insumo],$C45,Tbl_Registro_Insumo[id_solicitud],Detalle_Mes!$C$9,Tbl_Registro_Insumo[Fecha_Corte],"&lt;="&amp;S$12)-SUMIFS(Tbl_Registro_Insumo[cant_dev],Tbl_Registro_Insumo[proveedor],$C$8,Tbl_Registro_Insumo[descripcion_insumo],$C45,Tbl_Registro_Insumo[id_solicitud],$C$9,Tbl_Registro_Insumo[Fecha_Corte],"&lt;="&amp;S$12))</f>
        <v/>
      </c>
      <c r="T45" s="2" t="str">
        <f>IF(OR($C45="",T$12=""),"",SUMIFS(Tbl_Registro_Insumo[cant_ent],Tbl_Registro_Insumo[proveedor],$C$8,Tbl_Registro_Insumo[descripcion_insumo],$C45,Tbl_Registro_Insumo[id_solicitud],Detalle_Mes!$C$9,Tbl_Registro_Insumo[Fecha_Corte],"&lt;="&amp;T$12)-SUMIFS(Tbl_Registro_Insumo[cant_dev],Tbl_Registro_Insumo[proveedor],$C$8,Tbl_Registro_Insumo[descripcion_insumo],$C45,Tbl_Registro_Insumo[id_solicitud],$C$9,Tbl_Registro_Insumo[Fecha_Corte],"&lt;="&amp;T$12))</f>
        <v/>
      </c>
      <c r="U45" s="2" t="str">
        <f>IF(OR($C45="",U$12=""),"",SUMIFS(Tbl_Registro_Insumo[cant_ent],Tbl_Registro_Insumo[proveedor],$C$8,Tbl_Registro_Insumo[descripcion_insumo],$C45,Tbl_Registro_Insumo[id_solicitud],Detalle_Mes!$C$9,Tbl_Registro_Insumo[Fecha_Corte],"&lt;="&amp;U$12)-SUMIFS(Tbl_Registro_Insumo[cant_dev],Tbl_Registro_Insumo[proveedor],$C$8,Tbl_Registro_Insumo[descripcion_insumo],$C45,Tbl_Registro_Insumo[id_solicitud],$C$9,Tbl_Registro_Insumo[Fecha_Corte],"&lt;="&amp;U$12))</f>
        <v/>
      </c>
      <c r="V45" s="2" t="str">
        <f>IF(OR($C45="",V$12=""),"",SUMIFS(Tbl_Registro_Insumo[cant_ent],Tbl_Registro_Insumo[proveedor],$C$8,Tbl_Registro_Insumo[descripcion_insumo],$C45,Tbl_Registro_Insumo[id_solicitud],Detalle_Mes!$C$9,Tbl_Registro_Insumo[Fecha_Corte],"&lt;="&amp;V$12)-SUMIFS(Tbl_Registro_Insumo[cant_dev],Tbl_Registro_Insumo[proveedor],$C$8,Tbl_Registro_Insumo[descripcion_insumo],$C45,Tbl_Registro_Insumo[id_solicitud],$C$9,Tbl_Registro_Insumo[Fecha_Corte],"&lt;="&amp;V$12))</f>
        <v/>
      </c>
      <c r="W45" s="2" t="str">
        <f>IF(OR($C45="",W$12=""),"",SUMIFS(Tbl_Registro_Insumo[cant_ent],Tbl_Registro_Insumo[proveedor],$C$8,Tbl_Registro_Insumo[descripcion_insumo],$C45,Tbl_Registro_Insumo[id_solicitud],Detalle_Mes!$C$9,Tbl_Registro_Insumo[Fecha_Corte],"&lt;="&amp;W$12)-SUMIFS(Tbl_Registro_Insumo[cant_dev],Tbl_Registro_Insumo[proveedor],$C$8,Tbl_Registro_Insumo[descripcion_insumo],$C45,Tbl_Registro_Insumo[id_solicitud],$C$9,Tbl_Registro_Insumo[Fecha_Corte],"&lt;="&amp;W$12))</f>
        <v/>
      </c>
      <c r="X45" s="2" t="str">
        <f>IF(OR($C45="",X$12=""),"",SUMIFS(Tbl_Registro_Insumo[cant_ent],Tbl_Registro_Insumo[proveedor],$C$8,Tbl_Registro_Insumo[descripcion_insumo],$C45,Tbl_Registro_Insumo[id_solicitud],Detalle_Mes!$C$9,Tbl_Registro_Insumo[Fecha_Corte],"&lt;="&amp;X$12)-SUMIFS(Tbl_Registro_Insumo[cant_dev],Tbl_Registro_Insumo[proveedor],$C$8,Tbl_Registro_Insumo[descripcion_insumo],$C45,Tbl_Registro_Insumo[id_solicitud],$C$9,Tbl_Registro_Insumo[Fecha_Corte],"&lt;="&amp;X$12))</f>
        <v/>
      </c>
      <c r="Y45" s="2" t="str">
        <f>IF(OR($C45="",Y$12=""),"",SUMIFS(Tbl_Registro_Insumo[cant_ent],Tbl_Registro_Insumo[proveedor],$C$8,Tbl_Registro_Insumo[descripcion_insumo],$C45,Tbl_Registro_Insumo[id_solicitud],Detalle_Mes!$C$9,Tbl_Registro_Insumo[Fecha_Corte],"&lt;="&amp;Y$12)-SUMIFS(Tbl_Registro_Insumo[cant_dev],Tbl_Registro_Insumo[proveedor],$C$8,Tbl_Registro_Insumo[descripcion_insumo],$C45,Tbl_Registro_Insumo[id_solicitud],$C$9,Tbl_Registro_Insumo[Fecha_Corte],"&lt;="&amp;Y$12))</f>
        <v/>
      </c>
      <c r="Z45" s="2" t="str">
        <f>IF(OR($C45="",Z$12=""),"",SUMIFS(Tbl_Registro_Insumo[cant_ent],Tbl_Registro_Insumo[proveedor],$C$8,Tbl_Registro_Insumo[descripcion_insumo],$C45,Tbl_Registro_Insumo[id_solicitud],Detalle_Mes!$C$9,Tbl_Registro_Insumo[Fecha_Corte],"&lt;="&amp;Z$12)-SUMIFS(Tbl_Registro_Insumo[cant_dev],Tbl_Registro_Insumo[proveedor],$C$8,Tbl_Registro_Insumo[descripcion_insumo],$C45,Tbl_Registro_Insumo[id_solicitud],$C$9,Tbl_Registro_Insumo[Fecha_Corte],"&lt;="&amp;Z$12))</f>
        <v/>
      </c>
      <c r="AA45" s="2" t="str">
        <f>IF(OR($C45="",AA$12=""),"",SUMIFS(Tbl_Registro_Insumo[cant_ent],Tbl_Registro_Insumo[proveedor],$C$8,Tbl_Registro_Insumo[descripcion_insumo],$C45,Tbl_Registro_Insumo[id_solicitud],Detalle_Mes!$C$9,Tbl_Registro_Insumo[Fecha_Corte],"&lt;="&amp;AA$12)-SUMIFS(Tbl_Registro_Insumo[cant_dev],Tbl_Registro_Insumo[proveedor],$C$8,Tbl_Registro_Insumo[descripcion_insumo],$C45,Tbl_Registro_Insumo[id_solicitud],$C$9,Tbl_Registro_Insumo[Fecha_Corte],"&lt;="&amp;AA$12))</f>
        <v/>
      </c>
      <c r="AB45" s="2" t="str">
        <f>IF(OR($C45="",AB$12=""),"",SUMIFS(Tbl_Registro_Insumo[cant_ent],Tbl_Registro_Insumo[proveedor],$C$8,Tbl_Registro_Insumo[descripcion_insumo],$C45,Tbl_Registro_Insumo[id_solicitud],Detalle_Mes!$C$9,Tbl_Registro_Insumo[Fecha_Corte],"&lt;="&amp;AB$12)-SUMIFS(Tbl_Registro_Insumo[cant_dev],Tbl_Registro_Insumo[proveedor],$C$8,Tbl_Registro_Insumo[descripcion_insumo],$C45,Tbl_Registro_Insumo[id_solicitud],$C$9,Tbl_Registro_Insumo[Fecha_Corte],"&lt;="&amp;AB$12))</f>
        <v/>
      </c>
      <c r="AC45" s="2" t="str">
        <f>IF(OR($C45="",AC$12=""),"",SUMIFS(Tbl_Registro_Insumo[cant_ent],Tbl_Registro_Insumo[proveedor],$C$8,Tbl_Registro_Insumo[descripcion_insumo],$C45,Tbl_Registro_Insumo[id_solicitud],Detalle_Mes!$C$9,Tbl_Registro_Insumo[Fecha_Corte],"&lt;="&amp;AC$12)-SUMIFS(Tbl_Registro_Insumo[cant_dev],Tbl_Registro_Insumo[proveedor],$C$8,Tbl_Registro_Insumo[descripcion_insumo],$C45,Tbl_Registro_Insumo[id_solicitud],$C$9,Tbl_Registro_Insumo[Fecha_Corte],"&lt;="&amp;AC$12))</f>
        <v/>
      </c>
      <c r="AD45" s="2" t="str">
        <f>IF(OR($C45="",AD$12=""),"",SUMIFS(Tbl_Registro_Insumo[cant_ent],Tbl_Registro_Insumo[proveedor],$C$8,Tbl_Registro_Insumo[descripcion_insumo],$C45,Tbl_Registro_Insumo[id_solicitud],Detalle_Mes!$C$9,Tbl_Registro_Insumo[Fecha_Corte],"&lt;="&amp;AD$12)-SUMIFS(Tbl_Registro_Insumo[cant_dev],Tbl_Registro_Insumo[proveedor],$C$8,Tbl_Registro_Insumo[descripcion_insumo],$C45,Tbl_Registro_Insumo[id_solicitud],$C$9,Tbl_Registro_Insumo[Fecha_Corte],"&lt;="&amp;AD$12))</f>
        <v/>
      </c>
      <c r="AE45" s="2" t="str">
        <f>IF(OR($C45="",AE$12=""),"",SUMIFS(Tbl_Registro_Insumo[cant_ent],Tbl_Registro_Insumo[proveedor],$C$8,Tbl_Registro_Insumo[descripcion_insumo],$C45,Tbl_Registro_Insumo[id_solicitud],Detalle_Mes!$C$9,Tbl_Registro_Insumo[Fecha_Corte],"&lt;="&amp;AE$12)-SUMIFS(Tbl_Registro_Insumo[cant_dev],Tbl_Registro_Insumo[proveedor],$C$8,Tbl_Registro_Insumo[descripcion_insumo],$C45,Tbl_Registro_Insumo[id_solicitud],$C$9,Tbl_Registro_Insumo[Fecha_Corte],"&lt;="&amp;AE$12))</f>
        <v/>
      </c>
      <c r="AF45" s="2" t="str">
        <f>IF(OR($C45="",AF$12=""),"",SUMIFS(Tbl_Registro_Insumo[cant_ent],Tbl_Registro_Insumo[proveedor],$C$8,Tbl_Registro_Insumo[descripcion_insumo],$C45,Tbl_Registro_Insumo[id_solicitud],Detalle_Mes!$C$9,Tbl_Registro_Insumo[Fecha_Corte],"&lt;="&amp;AF$12)-SUMIFS(Tbl_Registro_Insumo[cant_dev],Tbl_Registro_Insumo[proveedor],$C$8,Tbl_Registro_Insumo[descripcion_insumo],$C45,Tbl_Registro_Insumo[id_solicitud],$C$9,Tbl_Registro_Insumo[Fecha_Corte],"&lt;="&amp;AF$12))</f>
        <v/>
      </c>
      <c r="AG45" s="2" t="str">
        <f>IF(OR($C45="",AG$12=""),"",SUMIFS(Tbl_Registro_Insumo[cant_ent],Tbl_Registro_Insumo[proveedor],$C$8,Tbl_Registro_Insumo[descripcion_insumo],$C45,Tbl_Registro_Insumo[id_solicitud],Detalle_Mes!$C$9,Tbl_Registro_Insumo[Fecha_Corte],"&lt;="&amp;AG$12)-SUMIFS(Tbl_Registro_Insumo[cant_dev],Tbl_Registro_Insumo[proveedor],$C$8,Tbl_Registro_Insumo[descripcion_insumo],$C45,Tbl_Registro_Insumo[id_solicitud],$C$9,Tbl_Registro_Insumo[Fecha_Corte],"&lt;="&amp;AG$12))</f>
        <v/>
      </c>
      <c r="AH45" s="2" t="str">
        <f>IF(OR($C45="",AH$12=""),"",SUMIFS(Tbl_Registro_Insumo[cant_ent],Tbl_Registro_Insumo[proveedor],$C$8,Tbl_Registro_Insumo[descripcion_insumo],$C45,Tbl_Registro_Insumo[id_solicitud],Detalle_Mes!$C$9,Tbl_Registro_Insumo[Fecha_Corte],"&lt;="&amp;AH$12)-SUMIFS(Tbl_Registro_Insumo[cant_dev],Tbl_Registro_Insumo[proveedor],$C$8,Tbl_Registro_Insumo[descripcion_insumo],$C45,Tbl_Registro_Insumo[id_solicitud],$C$9,Tbl_Registro_Insumo[Fecha_Corte],"&lt;="&amp;AH$12))</f>
        <v/>
      </c>
      <c r="AI45" s="2" t="str">
        <f>IF(OR($C45="",AI$12=""),"",SUMIFS(Tbl_Registro_Insumo[cant_ent],Tbl_Registro_Insumo[proveedor],$C$8,Tbl_Registro_Insumo[descripcion_insumo],$C45,Tbl_Registro_Insumo[id_solicitud],Detalle_Mes!$C$9,Tbl_Registro_Insumo[Fecha_Corte],"&lt;="&amp;AI$12)-SUMIFS(Tbl_Registro_Insumo[cant_dev],Tbl_Registro_Insumo[proveedor],$C$8,Tbl_Registro_Insumo[descripcion_insumo],$C45,Tbl_Registro_Insumo[id_solicitud],$C$9,Tbl_Registro_Insumo[Fecha_Corte],"&lt;="&amp;AI$12))</f>
        <v/>
      </c>
      <c r="AJ45" s="2" t="str">
        <f>IF(OR($C45="",AJ$12=""),"",SUMIFS(Tbl_Registro_Insumo[cant_ent],Tbl_Registro_Insumo[proveedor],$C$8,Tbl_Registro_Insumo[descripcion_insumo],$C45,Tbl_Registro_Insumo[id_solicitud],Detalle_Mes!$C$9,Tbl_Registro_Insumo[Fecha_Corte],"&lt;="&amp;AJ$12)-SUMIFS(Tbl_Registro_Insumo[cant_dev],Tbl_Registro_Insumo[proveedor],$C$8,Tbl_Registro_Insumo[descripcion_insumo],$C45,Tbl_Registro_Insumo[id_solicitud],$C$9,Tbl_Registro_Insumo[Fecha_Corte],"&lt;="&amp;AJ$12))</f>
        <v/>
      </c>
      <c r="AK45" s="2" t="str">
        <f>IF(OR($C45="",AK$12=""),"",SUMIFS(Tbl_Registro_Insumo[cant_ent],Tbl_Registro_Insumo[proveedor],$C$8,Tbl_Registro_Insumo[descripcion_insumo],$C45,Tbl_Registro_Insumo[id_solicitud],Detalle_Mes!$C$9,Tbl_Registro_Insumo[Fecha_Corte],"&lt;="&amp;AK$12)-SUMIFS(Tbl_Registro_Insumo[cant_dev],Tbl_Registro_Insumo[proveedor],$C$8,Tbl_Registro_Insumo[descripcion_insumo],$C45,Tbl_Registro_Insumo[id_solicitud],$C$9,Tbl_Registro_Insumo[Fecha_Corte],"&lt;="&amp;AK$12))</f>
        <v/>
      </c>
      <c r="AL45" s="2" t="str">
        <f>IF(OR($C45="",AL$12=""),"",SUMIFS(Tbl_Registro_Insumo[cant_ent],Tbl_Registro_Insumo[proveedor],$C$8,Tbl_Registro_Insumo[descripcion_insumo],$C45,Tbl_Registro_Insumo[id_solicitud],Detalle_Mes!$C$9,Tbl_Registro_Insumo[Fecha_Corte],"&lt;="&amp;AL$12)-SUMIFS(Tbl_Registro_Insumo[cant_dev],Tbl_Registro_Insumo[proveedor],$C$8,Tbl_Registro_Insumo[descripcion_insumo],$C45,Tbl_Registro_Insumo[id_solicitud],$C$9,Tbl_Registro_Insumo[Fecha_Corte],"&lt;="&amp;AL$12))</f>
        <v/>
      </c>
      <c r="AM45" s="2" t="str">
        <f>IF(OR($C45="",AM$12=""),"",SUMIFS(Tbl_Registro_Insumo[cant_ent],Tbl_Registro_Insumo[proveedor],$C$8,Tbl_Registro_Insumo[descripcion_insumo],$C45,Tbl_Registro_Insumo[id_solicitud],Detalle_Mes!$C$9,Tbl_Registro_Insumo[Fecha_Corte],"&lt;="&amp;AM$12)-SUMIFS(Tbl_Registro_Insumo[cant_dev],Tbl_Registro_Insumo[proveedor],$C$8,Tbl_Registro_Insumo[descripcion_insumo],$C45,Tbl_Registro_Insumo[id_solicitud],$C$9,Tbl_Registro_Insumo[Fecha_Corte],"&lt;="&amp;AM$12))</f>
        <v/>
      </c>
      <c r="AN45" s="2" t="str">
        <f>IF(OR($C45="",AN$12=""),"",SUMIFS(Tbl_Registro_Insumo[cant_ent],Tbl_Registro_Insumo[proveedor],$C$8,Tbl_Registro_Insumo[descripcion_insumo],$C45,Tbl_Registro_Insumo[id_solicitud],Detalle_Mes!$C$9,Tbl_Registro_Insumo[Fecha_Corte],"&lt;="&amp;AN$12)-SUMIFS(Tbl_Registro_Insumo[cant_dev],Tbl_Registro_Insumo[proveedor],$C$8,Tbl_Registro_Insumo[descripcion_insumo],$C45,Tbl_Registro_Insumo[id_solicitud],$C$9,Tbl_Registro_Insumo[Fecha_Corte],"&lt;="&amp;AN$12))</f>
        <v/>
      </c>
      <c r="AO45" s="2" t="str">
        <f>IF(OR($C45="",AO$12=""),"",SUMIFS(Tbl_Registro_Insumo[cant_ent],Tbl_Registro_Insumo[proveedor],$C$8,Tbl_Registro_Insumo[descripcion_insumo],$C45,Tbl_Registro_Insumo[id_solicitud],Detalle_Mes!$C$9,Tbl_Registro_Insumo[Fecha_Corte],"&lt;="&amp;AO$12)-SUMIFS(Tbl_Registro_Insumo[cant_dev],Tbl_Registro_Insumo[proveedor],$C$8,Tbl_Registro_Insumo[descripcion_insumo],$C45,Tbl_Registro_Insumo[id_solicitud],$C$9,Tbl_Registro_Insumo[Fecha_Corte],"&lt;="&amp;AO$12))</f>
        <v/>
      </c>
      <c r="AP45" s="2" t="str">
        <f>IF(OR($C45="",AP$12=""),"",SUMIFS(Tbl_Registro_Insumo[cant_ent],Tbl_Registro_Insumo[proveedor],$C$8,Tbl_Registro_Insumo[descripcion_insumo],$C45,Tbl_Registro_Insumo[id_solicitud],Detalle_Mes!$C$9,Tbl_Registro_Insumo[Fecha_Corte],"&lt;="&amp;AP$12)-SUMIFS(Tbl_Registro_Insumo[cant_dev],Tbl_Registro_Insumo[proveedor],$C$8,Tbl_Registro_Insumo[descripcion_insumo],$C45,Tbl_Registro_Insumo[id_solicitud],$C$9,Tbl_Registro_Insumo[Fecha_Corte],"&lt;="&amp;AP$12))</f>
        <v/>
      </c>
      <c r="AQ45" s="2" t="str">
        <f>IF(OR($C45="",AQ$12=""),"",SUMIFS(Tbl_Registro_Insumo[cant_ent],Tbl_Registro_Insumo[proveedor],$C$8,Tbl_Registro_Insumo[descripcion_insumo],$C45,Tbl_Registro_Insumo[id_solicitud],Detalle_Mes!$C$9,Tbl_Registro_Insumo[Fecha_Corte],"&lt;="&amp;AQ$12)-SUMIFS(Tbl_Registro_Insumo[cant_dev],Tbl_Registro_Insumo[proveedor],$C$8,Tbl_Registro_Insumo[descripcion_insumo],$C45,Tbl_Registro_Insumo[id_solicitud],$C$9,Tbl_Registro_Insumo[Fecha_Corte],"&lt;="&amp;AQ$12))</f>
        <v/>
      </c>
      <c r="AR45" s="2" t="str">
        <f>IF(OR($C45="",AR$12=""),"",SUMIFS(Tbl_Registro_Insumo[cant_ent],Tbl_Registro_Insumo[proveedor],$C$8,Tbl_Registro_Insumo[descripcion_insumo],$C45,Tbl_Registro_Insumo[id_solicitud],Detalle_Mes!$C$9,Tbl_Registro_Insumo[Fecha_Corte],"&lt;="&amp;AR$12)-SUMIFS(Tbl_Registro_Insumo[cant_dev],Tbl_Registro_Insumo[proveedor],$C$8,Tbl_Registro_Insumo[descripcion_insumo],$C45,Tbl_Registro_Insumo[id_solicitud],$C$9,Tbl_Registro_Insumo[Fecha_Corte],"&lt;="&amp;AR$12))</f>
        <v/>
      </c>
      <c r="AS45" s="2" t="str">
        <f>IF(OR($C45="",AS$12=""),"",SUMIFS(Tbl_Registro_Insumo[cant_ent],Tbl_Registro_Insumo[proveedor],$C$8,Tbl_Registro_Insumo[descripcion_insumo],$C45,Tbl_Registro_Insumo[id_solicitud],Detalle_Mes!$C$9,Tbl_Registro_Insumo[Fecha_Corte],"&lt;="&amp;AS$12)-SUMIFS(Tbl_Registro_Insumo[cant_dev],Tbl_Registro_Insumo[proveedor],$C$8,Tbl_Registro_Insumo[descripcion_insumo],$C45,Tbl_Registro_Insumo[id_solicitud],$C$9,Tbl_Registro_Insumo[Fecha_Corte],"&lt;="&amp;AS$12))</f>
        <v/>
      </c>
      <c r="AT45" s="2" t="str">
        <f>IF(OR($C45="",AT$12=""),"",SUMIFS(Tbl_Registro_Insumo[cant_ent],Tbl_Registro_Insumo[proveedor],$C$8,Tbl_Registro_Insumo[descripcion_insumo],$C45,Tbl_Registro_Insumo[id_solicitud],Detalle_Mes!$C$9,Tbl_Registro_Insumo[Fecha_Corte],"&lt;="&amp;AT$12)-SUMIFS(Tbl_Registro_Insumo[cant_dev],Tbl_Registro_Insumo[proveedor],$C$8,Tbl_Registro_Insumo[descripcion_insumo],$C45,Tbl_Registro_Insumo[id_solicitud],$C$9,Tbl_Registro_Insumo[Fecha_Corte],"&lt;="&amp;AT$12))</f>
        <v/>
      </c>
      <c r="AU45" s="2" t="str">
        <f>IF(OR($C45="",AU$12=""),"",SUMIFS(Tbl_Registro_Insumo[cant_ent],Tbl_Registro_Insumo[proveedor],$C$8,Tbl_Registro_Insumo[descripcion_insumo],$C45,Tbl_Registro_Insumo[id_solicitud],Detalle_Mes!$C$9,Tbl_Registro_Insumo[Fecha_Corte],"&lt;="&amp;AU$12)-SUMIFS(Tbl_Registro_Insumo[cant_dev],Tbl_Registro_Insumo[proveedor],$C$8,Tbl_Registro_Insumo[descripcion_insumo],$C45,Tbl_Registro_Insumo[id_solicitud],$C$9,Tbl_Registro_Insumo[Fecha_Corte],"&lt;="&amp;AU$12))</f>
        <v/>
      </c>
      <c r="AV45" s="2" t="str">
        <f>IF(OR($C45="",AV$12=""),"",SUMIFS(Tbl_Registro_Insumo[cant_ent],Tbl_Registro_Insumo[proveedor],$C$8,Tbl_Registro_Insumo[descripcion_insumo],$C45,Tbl_Registro_Insumo[id_solicitud],Detalle_Mes!$C$9,Tbl_Registro_Insumo[Fecha_Corte],"&lt;="&amp;AV$12)-SUMIFS(Tbl_Registro_Insumo[cant_dev],Tbl_Registro_Insumo[proveedor],$C$8,Tbl_Registro_Insumo[descripcion_insumo],$C45,Tbl_Registro_Insumo[id_solicitud],$C$9,Tbl_Registro_Insumo[Fecha_Corte],"&lt;="&amp;AV$12))</f>
        <v/>
      </c>
      <c r="AW45" s="2" t="str">
        <f>IF(OR($C45="",AW$12=""),"",SUMIFS(Tbl_Registro_Insumo[cant_ent],Tbl_Registro_Insumo[proveedor],$C$8,Tbl_Registro_Insumo[descripcion_insumo],$C45,Tbl_Registro_Insumo[id_solicitud],Detalle_Mes!$C$9,Tbl_Registro_Insumo[Fecha_Corte],"&lt;="&amp;AW$12)-SUMIFS(Tbl_Registro_Insumo[cant_dev],Tbl_Registro_Insumo[proveedor],$C$8,Tbl_Registro_Insumo[descripcion_insumo],$C45,Tbl_Registro_Insumo[id_solicitud],$C$9,Tbl_Registro_Insumo[Fecha_Corte],"&lt;="&amp;AW$12))</f>
        <v/>
      </c>
      <c r="AX45" s="2" t="str">
        <f>IF(OR($C45="",AX$12=""),"",SUMIFS(Tbl_Registro_Insumo[cant_ent],Tbl_Registro_Insumo[proveedor],$C$8,Tbl_Registro_Insumo[descripcion_insumo],$C45,Tbl_Registro_Insumo[id_solicitud],Detalle_Mes!$C$9,Tbl_Registro_Insumo[Fecha_Corte],"&lt;="&amp;AX$12)-SUMIFS(Tbl_Registro_Insumo[cant_dev],Tbl_Registro_Insumo[proveedor],$C$8,Tbl_Registro_Insumo[descripcion_insumo],$C45,Tbl_Registro_Insumo[id_solicitud],$C$9,Tbl_Registro_Insumo[Fecha_Corte],"&lt;="&amp;AX$12))</f>
        <v/>
      </c>
      <c r="AY45" s="2" t="str">
        <f>IF(OR($C45="",AY$12=""),"",SUMIFS(Tbl_Registro_Insumo[cant_ent],Tbl_Registro_Insumo[proveedor],$C$8,Tbl_Registro_Insumo[descripcion_insumo],$C45,Tbl_Registro_Insumo[id_solicitud],Detalle_Mes!$C$9,Tbl_Registro_Insumo[Fecha_Corte],"&lt;="&amp;AY$12)-SUMIFS(Tbl_Registro_Insumo[cant_dev],Tbl_Registro_Insumo[proveedor],$C$8,Tbl_Registro_Insumo[descripcion_insumo],$C45,Tbl_Registro_Insumo[id_solicitud],$C$9,Tbl_Registro_Insumo[Fecha_Corte],"&lt;="&amp;AY$12))</f>
        <v/>
      </c>
      <c r="AZ45" s="2" t="str">
        <f>IF(OR($C45="",AZ$12=""),"",SUMIFS(Tbl_Registro_Insumo[cant_ent],Tbl_Registro_Insumo[proveedor],$C$8,Tbl_Registro_Insumo[descripcion_insumo],$C45,Tbl_Registro_Insumo[id_solicitud],Detalle_Mes!$C$9,Tbl_Registro_Insumo[Fecha_Corte],"&lt;="&amp;AZ$12)-SUMIFS(Tbl_Registro_Insumo[cant_dev],Tbl_Registro_Insumo[proveedor],$C$8,Tbl_Registro_Insumo[descripcion_insumo],$C45,Tbl_Registro_Insumo[id_solicitud],$C$9,Tbl_Registro_Insumo[Fecha_Corte],"&lt;="&amp;AZ$12))</f>
        <v/>
      </c>
      <c r="BA45" s="2" t="str">
        <f>IF(OR($C45="",BA$12=""),"",SUMIFS(Tbl_Registro_Insumo[cant_ent],Tbl_Registro_Insumo[proveedor],$C$8,Tbl_Registro_Insumo[descripcion_insumo],$C45,Tbl_Registro_Insumo[id_solicitud],Detalle_Mes!$C$9,Tbl_Registro_Insumo[Fecha_Corte],"&lt;="&amp;BA$12)-SUMIFS(Tbl_Registro_Insumo[cant_dev],Tbl_Registro_Insumo[proveedor],$C$8,Tbl_Registro_Insumo[descripcion_insumo],$C45,Tbl_Registro_Insumo[id_solicitud],$C$9,Tbl_Registro_Insumo[Fecha_Corte],"&lt;="&amp;BA$12))</f>
        <v/>
      </c>
      <c r="BB45" s="2" t="str">
        <f>IF(OR($C45="",BB$12=""),"",SUMIFS(Tbl_Registro_Insumo[cant_ent],Tbl_Registro_Insumo[proveedor],$C$8,Tbl_Registro_Insumo[descripcion_insumo],$C45,Tbl_Registro_Insumo[id_solicitud],Detalle_Mes!$C$9,Tbl_Registro_Insumo[Fecha_Corte],"&lt;="&amp;BB$12)-SUMIFS(Tbl_Registro_Insumo[cant_dev],Tbl_Registro_Insumo[proveedor],$C$8,Tbl_Registro_Insumo[descripcion_insumo],$C45,Tbl_Registro_Insumo[id_solicitud],$C$9,Tbl_Registro_Insumo[Fecha_Corte],"&lt;="&amp;BB$12))</f>
        <v/>
      </c>
      <c r="BC45" s="2" t="str">
        <f>IF(OR($C45="",BC$12=""),"",SUMIFS(Tbl_Registro_Insumo[cant_ent],Tbl_Registro_Insumo[proveedor],$C$8,Tbl_Registro_Insumo[descripcion_insumo],$C45,Tbl_Registro_Insumo[id_solicitud],Detalle_Mes!$C$9,Tbl_Registro_Insumo[Fecha_Corte],"&lt;="&amp;BC$12)-SUMIFS(Tbl_Registro_Insumo[cant_dev],Tbl_Registro_Insumo[proveedor],$C$8,Tbl_Registro_Insumo[descripcion_insumo],$C45,Tbl_Registro_Insumo[id_solicitud],$C$9,Tbl_Registro_Insumo[Fecha_Corte],"&lt;="&amp;BC$12))</f>
        <v/>
      </c>
      <c r="BD45" s="2" t="str">
        <f>IF(OR($C45="",BD$12=""),"",SUMIFS(Tbl_Registro_Insumo[cant_ent],Tbl_Registro_Insumo[proveedor],$C$8,Tbl_Registro_Insumo[descripcion_insumo],$C45,Tbl_Registro_Insumo[id_solicitud],Detalle_Mes!$C$9,Tbl_Registro_Insumo[Fecha_Corte],"&lt;="&amp;BD$12)-SUMIFS(Tbl_Registro_Insumo[cant_dev],Tbl_Registro_Insumo[proveedor],$C$8,Tbl_Registro_Insumo[descripcion_insumo],$C45,Tbl_Registro_Insumo[id_solicitud],$C$9,Tbl_Registro_Insumo[Fecha_Corte],"&lt;="&amp;BD$12))</f>
        <v/>
      </c>
      <c r="BE45" s="2" t="str">
        <f>IF(OR($C45="",BE$12=""),"",SUMIFS(Tbl_Registro_Insumo[cant_ent],Tbl_Registro_Insumo[proveedor],$C$8,Tbl_Registro_Insumo[descripcion_insumo],$C45,Tbl_Registro_Insumo[id_solicitud],Detalle_Mes!$C$9,Tbl_Registro_Insumo[Fecha_Corte],"&lt;="&amp;BE$12)-SUMIFS(Tbl_Registro_Insumo[cant_dev],Tbl_Registro_Insumo[proveedor],$C$8,Tbl_Registro_Insumo[descripcion_insumo],$C45,Tbl_Registro_Insumo[id_solicitud],$C$9,Tbl_Registro_Insumo[Fecha_Corte],"&lt;="&amp;BE$12))</f>
        <v/>
      </c>
      <c r="BF45" s="2" t="str">
        <f>IF(OR($C45="",BF$12=""),"",SUMIFS(Tbl_Registro_Insumo[cant_ent],Tbl_Registro_Insumo[proveedor],$C$8,Tbl_Registro_Insumo[descripcion_insumo],$C45,Tbl_Registro_Insumo[id_solicitud],Detalle_Mes!$C$9,Tbl_Registro_Insumo[Fecha_Corte],"&lt;="&amp;BF$12)-SUMIFS(Tbl_Registro_Insumo[cant_dev],Tbl_Registro_Insumo[proveedor],$C$8,Tbl_Registro_Insumo[descripcion_insumo],$C45,Tbl_Registro_Insumo[id_solicitud],$C$9,Tbl_Registro_Insumo[Fecha_Corte],"&lt;="&amp;BF$12))</f>
        <v/>
      </c>
      <c r="BG45" s="2" t="str">
        <f>IF(OR($C45="",BG$12=""),"",SUMIFS(Tbl_Registro_Insumo[cant_ent],Tbl_Registro_Insumo[proveedor],$C$8,Tbl_Registro_Insumo[descripcion_insumo],$C45,Tbl_Registro_Insumo[id_solicitud],Detalle_Mes!$C$9,Tbl_Registro_Insumo[Fecha_Corte],"&lt;="&amp;BG$12)-SUMIFS(Tbl_Registro_Insumo[cant_dev],Tbl_Registro_Insumo[proveedor],$C$8,Tbl_Registro_Insumo[descripcion_insumo],$C45,Tbl_Registro_Insumo[id_solicitud],$C$9,Tbl_Registro_Insumo[Fecha_Corte],"&lt;="&amp;BG$12))</f>
        <v/>
      </c>
      <c r="BH45" s="2" t="str">
        <f>IF(OR($C45="",BH$12=""),"",SUMIFS(Tbl_Registro_Insumo[cant_ent],Tbl_Registro_Insumo[proveedor],$C$8,Tbl_Registro_Insumo[descripcion_insumo],$C45,Tbl_Registro_Insumo[id_solicitud],Detalle_Mes!$C$9,Tbl_Registro_Insumo[Fecha_Corte],"&lt;="&amp;BH$12)-SUMIFS(Tbl_Registro_Insumo[cant_dev],Tbl_Registro_Insumo[proveedor],$C$8,Tbl_Registro_Insumo[descripcion_insumo],$C45,Tbl_Registro_Insumo[id_solicitud],$C$9,Tbl_Registro_Insumo[Fecha_Corte],"&lt;="&amp;BH$12))</f>
        <v/>
      </c>
      <c r="BI45" s="2" t="str">
        <f>IF(OR($C45="",BI$12=""),"",SUMIFS(Tbl_Registro_Insumo[cant_ent],Tbl_Registro_Insumo[proveedor],$C$8,Tbl_Registro_Insumo[descripcion_insumo],$C45,Tbl_Registro_Insumo[id_solicitud],Detalle_Mes!$C$9,Tbl_Registro_Insumo[Fecha_Corte],"&lt;="&amp;BI$12)-SUMIFS(Tbl_Registro_Insumo[cant_dev],Tbl_Registro_Insumo[proveedor],$C$8,Tbl_Registro_Insumo[descripcion_insumo],$C45,Tbl_Registro_Insumo[id_solicitud],$C$9,Tbl_Registro_Insumo[Fecha_Corte],"&lt;="&amp;BI$12))</f>
        <v/>
      </c>
      <c r="BJ45" s="2" t="str">
        <f>IF(OR($C45="",BJ$12=""),"",SUMIFS(Tbl_Registro_Insumo[cant_ent],Tbl_Registro_Insumo[proveedor],$C$8,Tbl_Registro_Insumo[descripcion_insumo],$C45,Tbl_Registro_Insumo[id_solicitud],Detalle_Mes!$C$9,Tbl_Registro_Insumo[Fecha_Corte],"&lt;="&amp;BJ$12)-SUMIFS(Tbl_Registro_Insumo[cant_dev],Tbl_Registro_Insumo[proveedor],$C$8,Tbl_Registro_Insumo[descripcion_insumo],$C45,Tbl_Registro_Insumo[id_solicitud],$C$9,Tbl_Registro_Insumo[Fecha_Corte],"&lt;="&amp;BJ$12))</f>
        <v/>
      </c>
      <c r="BK45" s="2" t="str">
        <f>IF(OR($C45="",BK$12=""),"",SUMIFS(Tbl_Registro_Insumo[cant_ent],Tbl_Registro_Insumo[proveedor],$C$8,Tbl_Registro_Insumo[descripcion_insumo],$C45,Tbl_Registro_Insumo[id_solicitud],Detalle_Mes!$C$9,Tbl_Registro_Insumo[Fecha_Corte],"&lt;="&amp;BK$12)-SUMIFS(Tbl_Registro_Insumo[cant_dev],Tbl_Registro_Insumo[proveedor],$C$8,Tbl_Registro_Insumo[descripcion_insumo],$C45,Tbl_Registro_Insumo[id_solicitud],$C$9,Tbl_Registro_Insumo[Fecha_Corte],"&lt;="&amp;BK$12))</f>
        <v/>
      </c>
      <c r="BL45" s="2" t="str">
        <f>IF(OR($C45="",BL$12=""),"",SUMIFS(Tbl_Registro_Insumo[cant_ent],Tbl_Registro_Insumo[proveedor],$C$8,Tbl_Registro_Insumo[descripcion_insumo],$C45,Tbl_Registro_Insumo[id_solicitud],Detalle_Mes!$C$9,Tbl_Registro_Insumo[Fecha_Corte],"&lt;="&amp;BL$12)-SUMIFS(Tbl_Registro_Insumo[cant_dev],Tbl_Registro_Insumo[proveedor],$C$8,Tbl_Registro_Insumo[descripcion_insumo],$C45,Tbl_Registro_Insumo[id_solicitud],$C$9,Tbl_Registro_Insumo[Fecha_Corte],"&lt;="&amp;BL$12))</f>
        <v/>
      </c>
      <c r="BM45" s="2" t="str">
        <f>IF(OR($C45="",BM$12=""),"",SUMIFS(Tbl_Registro_Insumo[cant_ent],Tbl_Registro_Insumo[proveedor],$C$8,Tbl_Registro_Insumo[descripcion_insumo],$C45,Tbl_Registro_Insumo[id_solicitud],Detalle_Mes!$C$9,Tbl_Registro_Insumo[Fecha_Corte],"&lt;="&amp;BM$12)-SUMIFS(Tbl_Registro_Insumo[cant_dev],Tbl_Registro_Insumo[proveedor],$C$8,Tbl_Registro_Insumo[descripcion_insumo],$C45,Tbl_Registro_Insumo[id_solicitud],$C$9,Tbl_Registro_Insumo[Fecha_Corte],"&lt;="&amp;BM$12))</f>
        <v/>
      </c>
      <c r="BN45" s="2" t="str">
        <f>IF(OR($C45="",BN$12=""),"",SUMIFS(Tbl_Registro_Insumo[cant_ent],Tbl_Registro_Insumo[proveedor],$C$8,Tbl_Registro_Insumo[descripcion_insumo],$C45,Tbl_Registro_Insumo[id_solicitud],Detalle_Mes!$C$9,Tbl_Registro_Insumo[Fecha_Corte],"&lt;="&amp;BN$12)-SUMIFS(Tbl_Registro_Insumo[cant_dev],Tbl_Registro_Insumo[proveedor],$C$8,Tbl_Registro_Insumo[descripcion_insumo],$C45,Tbl_Registro_Insumo[id_solicitud],$C$9,Tbl_Registro_Insumo[Fecha_Corte],"&lt;="&amp;BN$12))</f>
        <v/>
      </c>
      <c r="BO45" s="2" t="str">
        <f>IF(OR($C45="",BO$12=""),"",SUMIFS(Tbl_Registro_Insumo[cant_ent],Tbl_Registro_Insumo[proveedor],$C$8,Tbl_Registro_Insumo[descripcion_insumo],$C45,Tbl_Registro_Insumo[id_solicitud],Detalle_Mes!$C$9,Tbl_Registro_Insumo[Fecha_Corte],"&lt;="&amp;BO$12)-SUMIFS(Tbl_Registro_Insumo[cant_dev],Tbl_Registro_Insumo[proveedor],$C$8,Tbl_Registro_Insumo[descripcion_insumo],$C45,Tbl_Registro_Insumo[id_solicitud],$C$9,Tbl_Registro_Insumo[Fecha_Corte],"&lt;="&amp;BO$12))</f>
        <v/>
      </c>
      <c r="BP45" s="2" t="str">
        <f>IF(OR($C45="",BP$12=""),"",SUMIFS(Tbl_Registro_Insumo[cant_ent],Tbl_Registro_Insumo[proveedor],$C$8,Tbl_Registro_Insumo[descripcion_insumo],$C45,Tbl_Registro_Insumo[id_solicitud],Detalle_Mes!$C$9,Tbl_Registro_Insumo[Fecha_Corte],"&lt;="&amp;BP$12)-SUMIFS(Tbl_Registro_Insumo[cant_dev],Tbl_Registro_Insumo[proveedor],$C$8,Tbl_Registro_Insumo[descripcion_insumo],$C45,Tbl_Registro_Insumo[id_solicitud],$C$9,Tbl_Registro_Insumo[Fecha_Corte],"&lt;="&amp;BP$12))</f>
        <v/>
      </c>
      <c r="BQ45" s="2" t="str">
        <f>IF(OR($C45="",BQ$12=""),"",SUMIFS(Tbl_Registro_Insumo[cant_ent],Tbl_Registro_Insumo[proveedor],$C$8,Tbl_Registro_Insumo[descripcion_insumo],$C45,Tbl_Registro_Insumo[id_solicitud],Detalle_Mes!$C$9,Tbl_Registro_Insumo[Fecha_Corte],"&lt;="&amp;BQ$12)-SUMIFS(Tbl_Registro_Insumo[cant_dev],Tbl_Registro_Insumo[proveedor],$C$8,Tbl_Registro_Insumo[descripcion_insumo],$C45,Tbl_Registro_Insumo[id_solicitud],$C$9,Tbl_Registro_Insumo[Fecha_Corte],"&lt;="&amp;BQ$12))</f>
        <v/>
      </c>
      <c r="BR45" s="2" t="str">
        <f>IF(OR($C45="",BR$12=""),"",SUMIFS(Tbl_Registro_Insumo[cant_ent],Tbl_Registro_Insumo[proveedor],$C$8,Tbl_Registro_Insumo[descripcion_insumo],$C45,Tbl_Registro_Insumo[id_solicitud],Detalle_Mes!$C$9,Tbl_Registro_Insumo[Fecha_Corte],"&lt;="&amp;BR$12)-SUMIFS(Tbl_Registro_Insumo[cant_dev],Tbl_Registro_Insumo[proveedor],$C$8,Tbl_Registro_Insumo[descripcion_insumo],$C45,Tbl_Registro_Insumo[id_solicitud],$C$9,Tbl_Registro_Insumo[Fecha_Corte],"&lt;="&amp;BR$12))</f>
        <v/>
      </c>
      <c r="BS45" s="2" t="str">
        <f>IF(OR($C45="",BS$12=""),"",SUMIFS(Tbl_Registro_Insumo[cant_ent],Tbl_Registro_Insumo[proveedor],$C$8,Tbl_Registro_Insumo[descripcion_insumo],$C45,Tbl_Registro_Insumo[id_solicitud],Detalle_Mes!$C$9,Tbl_Registro_Insumo[Fecha_Corte],"&lt;="&amp;BS$12)-SUMIFS(Tbl_Registro_Insumo[cant_dev],Tbl_Registro_Insumo[proveedor],$C$8,Tbl_Registro_Insumo[descripcion_insumo],$C45,Tbl_Registro_Insumo[id_solicitud],$C$9,Tbl_Registro_Insumo[Fecha_Corte],"&lt;="&amp;BS$12))</f>
        <v/>
      </c>
    </row>
    <row r="46" spans="2:71" s="7" customFormat="1" ht="19.2" customHeight="1" x14ac:dyDescent="0.3">
      <c r="B46" s="2"/>
      <c r="D46" s="20" t="str">
        <f>IF(C46="","",SUMIFS(Tbl_Registro_Insumo[cant_ent],Tbl_Registro_Insumo[proveedor],Detalle_Mes!$C$8,Tbl_Registro_Insumo[id_solicitud],Detalle_Mes!$C$9,Tbl_Registro_Insumo[descripcion_insumo],Detalle_Mes!C46,Tbl_Registro_Insumo[Fecha_Corte],"&lt;"&amp;Detalle_Mes!$F$8))</f>
        <v/>
      </c>
      <c r="E46" s="20" t="str">
        <f>IF(C46="","",SUMIFS(Tbl_Registro_Insumo[cant_dev],Tbl_Registro_Insumo[proveedor],Detalle_Mes!$C$8,Tbl_Registro_Insumo[id_solicitud],Detalle_Mes!$C$9,Tbl_Registro_Insumo[descripcion_insumo],Detalle_Mes!C46,Tbl_Registro_Insumo[Fecha_Corte],"&lt;"&amp;Detalle_Mes!$F$8))</f>
        <v/>
      </c>
      <c r="F46" s="20" t="str">
        <f t="shared" si="39"/>
        <v/>
      </c>
      <c r="H46" s="41" t="str">
        <f t="shared" si="40"/>
        <v/>
      </c>
      <c r="I46" s="2" t="str">
        <f>IF(OR($C46="",I$12=""),"",SUMIFS(Tbl_Registro_Insumo[cant_ent],Tbl_Registro_Insumo[proveedor],$C$8,Tbl_Registro_Insumo[descripcion_insumo],$C46,Tbl_Registro_Insumo[id_solicitud],Detalle_Mes!$C$9,Tbl_Registro_Insumo[Fecha_Corte],"&lt;"&amp;I$12)-SUMIFS(Tbl_Registro_Insumo[cant_dev],Tbl_Registro_Insumo[proveedor],$C$8,Tbl_Registro_Insumo[descripcion_insumo],$C46,Tbl_Registro_Insumo[id_solicitud],$C$9,Tbl_Registro_Insumo[Fecha_Corte],"&lt;="&amp;I$12))</f>
        <v/>
      </c>
      <c r="J46" s="2" t="str">
        <f>IF(OR($C46="",J$12=""),"",SUMIFS(Tbl_Registro_Insumo[cant_ent],Tbl_Registro_Insumo[proveedor],$C$8,Tbl_Registro_Insumo[descripcion_insumo],$C46,Tbl_Registro_Insumo[id_solicitud],Detalle_Mes!$C$9,Tbl_Registro_Insumo[Fecha_Corte],"&lt;="&amp;J$12)-SUMIFS(Tbl_Registro_Insumo[cant_dev],Tbl_Registro_Insumo[proveedor],$C$8,Tbl_Registro_Insumo[descripcion_insumo],$C46,Tbl_Registro_Insumo[id_solicitud],$C$9,Tbl_Registro_Insumo[Fecha_Corte],"&lt;="&amp;J$12))</f>
        <v/>
      </c>
      <c r="K46" s="2" t="str">
        <f>IF(OR($C46="",K$12=""),"",SUMIFS(Tbl_Registro_Insumo[cant_ent],Tbl_Registro_Insumo[proveedor],$C$8,Tbl_Registro_Insumo[descripcion_insumo],$C46,Tbl_Registro_Insumo[id_solicitud],Detalle_Mes!$C$9,Tbl_Registro_Insumo[Fecha_Corte],"&lt;="&amp;K$12)-SUMIFS(Tbl_Registro_Insumo[cant_dev],Tbl_Registro_Insumo[proveedor],$C$8,Tbl_Registro_Insumo[descripcion_insumo],$C46,Tbl_Registro_Insumo[id_solicitud],$C$9,Tbl_Registro_Insumo[Fecha_Corte],"&lt;="&amp;K$12))</f>
        <v/>
      </c>
      <c r="L46" s="2" t="str">
        <f>IF(OR($C46="",L$12=""),"",SUMIFS(Tbl_Registro_Insumo[cant_ent],Tbl_Registro_Insumo[proveedor],$C$8,Tbl_Registro_Insumo[descripcion_insumo],$C46,Tbl_Registro_Insumo[id_solicitud],Detalle_Mes!$C$9,Tbl_Registro_Insumo[Fecha_Corte],"&lt;="&amp;L$12)-SUMIFS(Tbl_Registro_Insumo[cant_dev],Tbl_Registro_Insumo[proveedor],$C$8,Tbl_Registro_Insumo[descripcion_insumo],$C46,Tbl_Registro_Insumo[id_solicitud],$C$9,Tbl_Registro_Insumo[Fecha_Corte],"&lt;="&amp;L$12))</f>
        <v/>
      </c>
      <c r="M46" s="2" t="str">
        <f>IF(OR($C46="",M$12=""),"",SUMIFS(Tbl_Registro_Insumo[cant_ent],Tbl_Registro_Insumo[proveedor],$C$8,Tbl_Registro_Insumo[descripcion_insumo],$C46,Tbl_Registro_Insumo[id_solicitud],Detalle_Mes!$C$9,Tbl_Registro_Insumo[Fecha_Corte],"&lt;="&amp;M$12)-SUMIFS(Tbl_Registro_Insumo[cant_dev],Tbl_Registro_Insumo[proveedor],$C$8,Tbl_Registro_Insumo[descripcion_insumo],$C46,Tbl_Registro_Insumo[id_solicitud],$C$9,Tbl_Registro_Insumo[Fecha_Corte],"&lt;="&amp;M$12))</f>
        <v/>
      </c>
      <c r="N46" s="2" t="str">
        <f>IF(OR($C46="",N$12=""),"",SUMIFS(Tbl_Registro_Insumo[cant_ent],Tbl_Registro_Insumo[proveedor],$C$8,Tbl_Registro_Insumo[descripcion_insumo],$C46,Tbl_Registro_Insumo[id_solicitud],Detalle_Mes!$C$9,Tbl_Registro_Insumo[Fecha_Corte],"&lt;="&amp;N$12)-SUMIFS(Tbl_Registro_Insumo[cant_dev],Tbl_Registro_Insumo[proveedor],$C$8,Tbl_Registro_Insumo[descripcion_insumo],$C46,Tbl_Registro_Insumo[id_solicitud],$C$9,Tbl_Registro_Insumo[Fecha_Corte],"&lt;="&amp;N$12))</f>
        <v/>
      </c>
      <c r="O46" s="2" t="str">
        <f>IF(OR($C46="",O$12=""),"",SUMIFS(Tbl_Registro_Insumo[cant_ent],Tbl_Registro_Insumo[proveedor],$C$8,Tbl_Registro_Insumo[descripcion_insumo],$C46,Tbl_Registro_Insumo[id_solicitud],Detalle_Mes!$C$9,Tbl_Registro_Insumo[Fecha_Corte],"&lt;="&amp;O$12)-SUMIFS(Tbl_Registro_Insumo[cant_dev],Tbl_Registro_Insumo[proveedor],$C$8,Tbl_Registro_Insumo[descripcion_insumo],$C46,Tbl_Registro_Insumo[id_solicitud],$C$9,Tbl_Registro_Insumo[Fecha_Corte],"&lt;="&amp;O$12))</f>
        <v/>
      </c>
      <c r="P46" s="2" t="str">
        <f>IF(OR($C46="",P$12=""),"",SUMIFS(Tbl_Registro_Insumo[cant_ent],Tbl_Registro_Insumo[proveedor],$C$8,Tbl_Registro_Insumo[descripcion_insumo],$C46,Tbl_Registro_Insumo[id_solicitud],Detalle_Mes!$C$9,Tbl_Registro_Insumo[Fecha_Corte],"&lt;="&amp;P$12)-SUMIFS(Tbl_Registro_Insumo[cant_dev],Tbl_Registro_Insumo[proveedor],$C$8,Tbl_Registro_Insumo[descripcion_insumo],$C46,Tbl_Registro_Insumo[id_solicitud],$C$9,Tbl_Registro_Insumo[Fecha_Corte],"&lt;="&amp;P$12))</f>
        <v/>
      </c>
      <c r="Q46" s="2" t="str">
        <f>IF(OR($C46="",Q$12=""),"",SUMIFS(Tbl_Registro_Insumo[cant_ent],Tbl_Registro_Insumo[proveedor],$C$8,Tbl_Registro_Insumo[descripcion_insumo],$C46,Tbl_Registro_Insumo[id_solicitud],Detalle_Mes!$C$9,Tbl_Registro_Insumo[Fecha_Corte],"&lt;="&amp;Q$12)-SUMIFS(Tbl_Registro_Insumo[cant_dev],Tbl_Registro_Insumo[proveedor],$C$8,Tbl_Registro_Insumo[descripcion_insumo],$C46,Tbl_Registro_Insumo[id_solicitud],$C$9,Tbl_Registro_Insumo[Fecha_Corte],"&lt;="&amp;Q$12))</f>
        <v/>
      </c>
      <c r="R46" s="2" t="str">
        <f>IF(OR($C46="",R$12=""),"",SUMIFS(Tbl_Registro_Insumo[cant_ent],Tbl_Registro_Insumo[proveedor],$C$8,Tbl_Registro_Insumo[descripcion_insumo],$C46,Tbl_Registro_Insumo[id_solicitud],Detalle_Mes!$C$9,Tbl_Registro_Insumo[Fecha_Corte],"&lt;="&amp;R$12)-SUMIFS(Tbl_Registro_Insumo[cant_dev],Tbl_Registro_Insumo[proveedor],$C$8,Tbl_Registro_Insumo[descripcion_insumo],$C46,Tbl_Registro_Insumo[id_solicitud],$C$9,Tbl_Registro_Insumo[Fecha_Corte],"&lt;="&amp;R$12))</f>
        <v/>
      </c>
      <c r="S46" s="2" t="str">
        <f>IF(OR($C46="",S$12=""),"",SUMIFS(Tbl_Registro_Insumo[cant_ent],Tbl_Registro_Insumo[proveedor],$C$8,Tbl_Registro_Insumo[descripcion_insumo],$C46,Tbl_Registro_Insumo[id_solicitud],Detalle_Mes!$C$9,Tbl_Registro_Insumo[Fecha_Corte],"&lt;="&amp;S$12)-SUMIFS(Tbl_Registro_Insumo[cant_dev],Tbl_Registro_Insumo[proveedor],$C$8,Tbl_Registro_Insumo[descripcion_insumo],$C46,Tbl_Registro_Insumo[id_solicitud],$C$9,Tbl_Registro_Insumo[Fecha_Corte],"&lt;="&amp;S$12))</f>
        <v/>
      </c>
      <c r="T46" s="2" t="str">
        <f>IF(OR($C46="",T$12=""),"",SUMIFS(Tbl_Registro_Insumo[cant_ent],Tbl_Registro_Insumo[proveedor],$C$8,Tbl_Registro_Insumo[descripcion_insumo],$C46,Tbl_Registro_Insumo[id_solicitud],Detalle_Mes!$C$9,Tbl_Registro_Insumo[Fecha_Corte],"&lt;="&amp;T$12)-SUMIFS(Tbl_Registro_Insumo[cant_dev],Tbl_Registro_Insumo[proveedor],$C$8,Tbl_Registro_Insumo[descripcion_insumo],$C46,Tbl_Registro_Insumo[id_solicitud],$C$9,Tbl_Registro_Insumo[Fecha_Corte],"&lt;="&amp;T$12))</f>
        <v/>
      </c>
      <c r="U46" s="2" t="str">
        <f>IF(OR($C46="",U$12=""),"",SUMIFS(Tbl_Registro_Insumo[cant_ent],Tbl_Registro_Insumo[proveedor],$C$8,Tbl_Registro_Insumo[descripcion_insumo],$C46,Tbl_Registro_Insumo[id_solicitud],Detalle_Mes!$C$9,Tbl_Registro_Insumo[Fecha_Corte],"&lt;="&amp;U$12)-SUMIFS(Tbl_Registro_Insumo[cant_dev],Tbl_Registro_Insumo[proveedor],$C$8,Tbl_Registro_Insumo[descripcion_insumo],$C46,Tbl_Registro_Insumo[id_solicitud],$C$9,Tbl_Registro_Insumo[Fecha_Corte],"&lt;="&amp;U$12))</f>
        <v/>
      </c>
      <c r="V46" s="2" t="str">
        <f>IF(OR($C46="",V$12=""),"",SUMIFS(Tbl_Registro_Insumo[cant_ent],Tbl_Registro_Insumo[proveedor],$C$8,Tbl_Registro_Insumo[descripcion_insumo],$C46,Tbl_Registro_Insumo[id_solicitud],Detalle_Mes!$C$9,Tbl_Registro_Insumo[Fecha_Corte],"&lt;="&amp;V$12)-SUMIFS(Tbl_Registro_Insumo[cant_dev],Tbl_Registro_Insumo[proveedor],$C$8,Tbl_Registro_Insumo[descripcion_insumo],$C46,Tbl_Registro_Insumo[id_solicitud],$C$9,Tbl_Registro_Insumo[Fecha_Corte],"&lt;="&amp;V$12))</f>
        <v/>
      </c>
      <c r="W46" s="2" t="str">
        <f>IF(OR($C46="",W$12=""),"",SUMIFS(Tbl_Registro_Insumo[cant_ent],Tbl_Registro_Insumo[proveedor],$C$8,Tbl_Registro_Insumo[descripcion_insumo],$C46,Tbl_Registro_Insumo[id_solicitud],Detalle_Mes!$C$9,Tbl_Registro_Insumo[Fecha_Corte],"&lt;="&amp;W$12)-SUMIFS(Tbl_Registro_Insumo[cant_dev],Tbl_Registro_Insumo[proveedor],$C$8,Tbl_Registro_Insumo[descripcion_insumo],$C46,Tbl_Registro_Insumo[id_solicitud],$C$9,Tbl_Registro_Insumo[Fecha_Corte],"&lt;="&amp;W$12))</f>
        <v/>
      </c>
      <c r="X46" s="2" t="str">
        <f>IF(OR($C46="",X$12=""),"",SUMIFS(Tbl_Registro_Insumo[cant_ent],Tbl_Registro_Insumo[proveedor],$C$8,Tbl_Registro_Insumo[descripcion_insumo],$C46,Tbl_Registro_Insumo[id_solicitud],Detalle_Mes!$C$9,Tbl_Registro_Insumo[Fecha_Corte],"&lt;="&amp;X$12)-SUMIFS(Tbl_Registro_Insumo[cant_dev],Tbl_Registro_Insumo[proveedor],$C$8,Tbl_Registro_Insumo[descripcion_insumo],$C46,Tbl_Registro_Insumo[id_solicitud],$C$9,Tbl_Registro_Insumo[Fecha_Corte],"&lt;="&amp;X$12))</f>
        <v/>
      </c>
      <c r="Y46" s="2" t="str">
        <f>IF(OR($C46="",Y$12=""),"",SUMIFS(Tbl_Registro_Insumo[cant_ent],Tbl_Registro_Insumo[proveedor],$C$8,Tbl_Registro_Insumo[descripcion_insumo],$C46,Tbl_Registro_Insumo[id_solicitud],Detalle_Mes!$C$9,Tbl_Registro_Insumo[Fecha_Corte],"&lt;="&amp;Y$12)-SUMIFS(Tbl_Registro_Insumo[cant_dev],Tbl_Registro_Insumo[proveedor],$C$8,Tbl_Registro_Insumo[descripcion_insumo],$C46,Tbl_Registro_Insumo[id_solicitud],$C$9,Tbl_Registro_Insumo[Fecha_Corte],"&lt;="&amp;Y$12))</f>
        <v/>
      </c>
      <c r="Z46" s="2" t="str">
        <f>IF(OR($C46="",Z$12=""),"",SUMIFS(Tbl_Registro_Insumo[cant_ent],Tbl_Registro_Insumo[proveedor],$C$8,Tbl_Registro_Insumo[descripcion_insumo],$C46,Tbl_Registro_Insumo[id_solicitud],Detalle_Mes!$C$9,Tbl_Registro_Insumo[Fecha_Corte],"&lt;="&amp;Z$12)-SUMIFS(Tbl_Registro_Insumo[cant_dev],Tbl_Registro_Insumo[proveedor],$C$8,Tbl_Registro_Insumo[descripcion_insumo],$C46,Tbl_Registro_Insumo[id_solicitud],$C$9,Tbl_Registro_Insumo[Fecha_Corte],"&lt;="&amp;Z$12))</f>
        <v/>
      </c>
      <c r="AA46" s="2" t="str">
        <f>IF(OR($C46="",AA$12=""),"",SUMIFS(Tbl_Registro_Insumo[cant_ent],Tbl_Registro_Insumo[proveedor],$C$8,Tbl_Registro_Insumo[descripcion_insumo],$C46,Tbl_Registro_Insumo[id_solicitud],Detalle_Mes!$C$9,Tbl_Registro_Insumo[Fecha_Corte],"&lt;="&amp;AA$12)-SUMIFS(Tbl_Registro_Insumo[cant_dev],Tbl_Registro_Insumo[proveedor],$C$8,Tbl_Registro_Insumo[descripcion_insumo],$C46,Tbl_Registro_Insumo[id_solicitud],$C$9,Tbl_Registro_Insumo[Fecha_Corte],"&lt;="&amp;AA$12))</f>
        <v/>
      </c>
      <c r="AB46" s="2" t="str">
        <f>IF(OR($C46="",AB$12=""),"",SUMIFS(Tbl_Registro_Insumo[cant_ent],Tbl_Registro_Insumo[proveedor],$C$8,Tbl_Registro_Insumo[descripcion_insumo],$C46,Tbl_Registro_Insumo[id_solicitud],Detalle_Mes!$C$9,Tbl_Registro_Insumo[Fecha_Corte],"&lt;="&amp;AB$12)-SUMIFS(Tbl_Registro_Insumo[cant_dev],Tbl_Registro_Insumo[proveedor],$C$8,Tbl_Registro_Insumo[descripcion_insumo],$C46,Tbl_Registro_Insumo[id_solicitud],$C$9,Tbl_Registro_Insumo[Fecha_Corte],"&lt;="&amp;AB$12))</f>
        <v/>
      </c>
      <c r="AC46" s="2" t="str">
        <f>IF(OR($C46="",AC$12=""),"",SUMIFS(Tbl_Registro_Insumo[cant_ent],Tbl_Registro_Insumo[proveedor],$C$8,Tbl_Registro_Insumo[descripcion_insumo],$C46,Tbl_Registro_Insumo[id_solicitud],Detalle_Mes!$C$9,Tbl_Registro_Insumo[Fecha_Corte],"&lt;="&amp;AC$12)-SUMIFS(Tbl_Registro_Insumo[cant_dev],Tbl_Registro_Insumo[proveedor],$C$8,Tbl_Registro_Insumo[descripcion_insumo],$C46,Tbl_Registro_Insumo[id_solicitud],$C$9,Tbl_Registro_Insumo[Fecha_Corte],"&lt;="&amp;AC$12))</f>
        <v/>
      </c>
      <c r="AD46" s="2" t="str">
        <f>IF(OR($C46="",AD$12=""),"",SUMIFS(Tbl_Registro_Insumo[cant_ent],Tbl_Registro_Insumo[proveedor],$C$8,Tbl_Registro_Insumo[descripcion_insumo],$C46,Tbl_Registro_Insumo[id_solicitud],Detalle_Mes!$C$9,Tbl_Registro_Insumo[Fecha_Corte],"&lt;="&amp;AD$12)-SUMIFS(Tbl_Registro_Insumo[cant_dev],Tbl_Registro_Insumo[proveedor],$C$8,Tbl_Registro_Insumo[descripcion_insumo],$C46,Tbl_Registro_Insumo[id_solicitud],$C$9,Tbl_Registro_Insumo[Fecha_Corte],"&lt;="&amp;AD$12))</f>
        <v/>
      </c>
      <c r="AE46" s="2" t="str">
        <f>IF(OR($C46="",AE$12=""),"",SUMIFS(Tbl_Registro_Insumo[cant_ent],Tbl_Registro_Insumo[proveedor],$C$8,Tbl_Registro_Insumo[descripcion_insumo],$C46,Tbl_Registro_Insumo[id_solicitud],Detalle_Mes!$C$9,Tbl_Registro_Insumo[Fecha_Corte],"&lt;="&amp;AE$12)-SUMIFS(Tbl_Registro_Insumo[cant_dev],Tbl_Registro_Insumo[proveedor],$C$8,Tbl_Registro_Insumo[descripcion_insumo],$C46,Tbl_Registro_Insumo[id_solicitud],$C$9,Tbl_Registro_Insumo[Fecha_Corte],"&lt;="&amp;AE$12))</f>
        <v/>
      </c>
      <c r="AF46" s="2" t="str">
        <f>IF(OR($C46="",AF$12=""),"",SUMIFS(Tbl_Registro_Insumo[cant_ent],Tbl_Registro_Insumo[proveedor],$C$8,Tbl_Registro_Insumo[descripcion_insumo],$C46,Tbl_Registro_Insumo[id_solicitud],Detalle_Mes!$C$9,Tbl_Registro_Insumo[Fecha_Corte],"&lt;="&amp;AF$12)-SUMIFS(Tbl_Registro_Insumo[cant_dev],Tbl_Registro_Insumo[proveedor],$C$8,Tbl_Registro_Insumo[descripcion_insumo],$C46,Tbl_Registro_Insumo[id_solicitud],$C$9,Tbl_Registro_Insumo[Fecha_Corte],"&lt;="&amp;AF$12))</f>
        <v/>
      </c>
      <c r="AG46" s="2" t="str">
        <f>IF(OR($C46="",AG$12=""),"",SUMIFS(Tbl_Registro_Insumo[cant_ent],Tbl_Registro_Insumo[proveedor],$C$8,Tbl_Registro_Insumo[descripcion_insumo],$C46,Tbl_Registro_Insumo[id_solicitud],Detalle_Mes!$C$9,Tbl_Registro_Insumo[Fecha_Corte],"&lt;="&amp;AG$12)-SUMIFS(Tbl_Registro_Insumo[cant_dev],Tbl_Registro_Insumo[proveedor],$C$8,Tbl_Registro_Insumo[descripcion_insumo],$C46,Tbl_Registro_Insumo[id_solicitud],$C$9,Tbl_Registro_Insumo[Fecha_Corte],"&lt;="&amp;AG$12))</f>
        <v/>
      </c>
      <c r="AH46" s="2" t="str">
        <f>IF(OR($C46="",AH$12=""),"",SUMIFS(Tbl_Registro_Insumo[cant_ent],Tbl_Registro_Insumo[proveedor],$C$8,Tbl_Registro_Insumo[descripcion_insumo],$C46,Tbl_Registro_Insumo[id_solicitud],Detalle_Mes!$C$9,Tbl_Registro_Insumo[Fecha_Corte],"&lt;="&amp;AH$12)-SUMIFS(Tbl_Registro_Insumo[cant_dev],Tbl_Registro_Insumo[proveedor],$C$8,Tbl_Registro_Insumo[descripcion_insumo],$C46,Tbl_Registro_Insumo[id_solicitud],$C$9,Tbl_Registro_Insumo[Fecha_Corte],"&lt;="&amp;AH$12))</f>
        <v/>
      </c>
      <c r="AI46" s="2" t="str">
        <f>IF(OR($C46="",AI$12=""),"",SUMIFS(Tbl_Registro_Insumo[cant_ent],Tbl_Registro_Insumo[proveedor],$C$8,Tbl_Registro_Insumo[descripcion_insumo],$C46,Tbl_Registro_Insumo[id_solicitud],Detalle_Mes!$C$9,Tbl_Registro_Insumo[Fecha_Corte],"&lt;="&amp;AI$12)-SUMIFS(Tbl_Registro_Insumo[cant_dev],Tbl_Registro_Insumo[proveedor],$C$8,Tbl_Registro_Insumo[descripcion_insumo],$C46,Tbl_Registro_Insumo[id_solicitud],$C$9,Tbl_Registro_Insumo[Fecha_Corte],"&lt;="&amp;AI$12))</f>
        <v/>
      </c>
      <c r="AJ46" s="2" t="str">
        <f>IF(OR($C46="",AJ$12=""),"",SUMIFS(Tbl_Registro_Insumo[cant_ent],Tbl_Registro_Insumo[proveedor],$C$8,Tbl_Registro_Insumo[descripcion_insumo],$C46,Tbl_Registro_Insumo[id_solicitud],Detalle_Mes!$C$9,Tbl_Registro_Insumo[Fecha_Corte],"&lt;="&amp;AJ$12)-SUMIFS(Tbl_Registro_Insumo[cant_dev],Tbl_Registro_Insumo[proveedor],$C$8,Tbl_Registro_Insumo[descripcion_insumo],$C46,Tbl_Registro_Insumo[id_solicitud],$C$9,Tbl_Registro_Insumo[Fecha_Corte],"&lt;="&amp;AJ$12))</f>
        <v/>
      </c>
      <c r="AK46" s="2" t="str">
        <f>IF(OR($C46="",AK$12=""),"",SUMIFS(Tbl_Registro_Insumo[cant_ent],Tbl_Registro_Insumo[proveedor],$C$8,Tbl_Registro_Insumo[descripcion_insumo],$C46,Tbl_Registro_Insumo[id_solicitud],Detalle_Mes!$C$9,Tbl_Registro_Insumo[Fecha_Corte],"&lt;="&amp;AK$12)-SUMIFS(Tbl_Registro_Insumo[cant_dev],Tbl_Registro_Insumo[proveedor],$C$8,Tbl_Registro_Insumo[descripcion_insumo],$C46,Tbl_Registro_Insumo[id_solicitud],$C$9,Tbl_Registro_Insumo[Fecha_Corte],"&lt;="&amp;AK$12))</f>
        <v/>
      </c>
      <c r="AL46" s="2" t="str">
        <f>IF(OR($C46="",AL$12=""),"",SUMIFS(Tbl_Registro_Insumo[cant_ent],Tbl_Registro_Insumo[proveedor],$C$8,Tbl_Registro_Insumo[descripcion_insumo],$C46,Tbl_Registro_Insumo[id_solicitud],Detalle_Mes!$C$9,Tbl_Registro_Insumo[Fecha_Corte],"&lt;="&amp;AL$12)-SUMIFS(Tbl_Registro_Insumo[cant_dev],Tbl_Registro_Insumo[proveedor],$C$8,Tbl_Registro_Insumo[descripcion_insumo],$C46,Tbl_Registro_Insumo[id_solicitud],$C$9,Tbl_Registro_Insumo[Fecha_Corte],"&lt;="&amp;AL$12))</f>
        <v/>
      </c>
      <c r="AM46" s="2" t="str">
        <f>IF(OR($C46="",AM$12=""),"",SUMIFS(Tbl_Registro_Insumo[cant_ent],Tbl_Registro_Insumo[proveedor],$C$8,Tbl_Registro_Insumo[descripcion_insumo],$C46,Tbl_Registro_Insumo[id_solicitud],Detalle_Mes!$C$9,Tbl_Registro_Insumo[Fecha_Corte],"&lt;="&amp;AM$12)-SUMIFS(Tbl_Registro_Insumo[cant_dev],Tbl_Registro_Insumo[proveedor],$C$8,Tbl_Registro_Insumo[descripcion_insumo],$C46,Tbl_Registro_Insumo[id_solicitud],$C$9,Tbl_Registro_Insumo[Fecha_Corte],"&lt;="&amp;AM$12))</f>
        <v/>
      </c>
      <c r="AN46" s="2" t="str">
        <f>IF(OR($C46="",AN$12=""),"",SUMIFS(Tbl_Registro_Insumo[cant_ent],Tbl_Registro_Insumo[proveedor],$C$8,Tbl_Registro_Insumo[descripcion_insumo],$C46,Tbl_Registro_Insumo[id_solicitud],Detalle_Mes!$C$9,Tbl_Registro_Insumo[Fecha_Corte],"&lt;="&amp;AN$12)-SUMIFS(Tbl_Registro_Insumo[cant_dev],Tbl_Registro_Insumo[proveedor],$C$8,Tbl_Registro_Insumo[descripcion_insumo],$C46,Tbl_Registro_Insumo[id_solicitud],$C$9,Tbl_Registro_Insumo[Fecha_Corte],"&lt;="&amp;AN$12))</f>
        <v/>
      </c>
      <c r="AO46" s="2" t="str">
        <f>IF(OR($C46="",AO$12=""),"",SUMIFS(Tbl_Registro_Insumo[cant_ent],Tbl_Registro_Insumo[proveedor],$C$8,Tbl_Registro_Insumo[descripcion_insumo],$C46,Tbl_Registro_Insumo[id_solicitud],Detalle_Mes!$C$9,Tbl_Registro_Insumo[Fecha_Corte],"&lt;="&amp;AO$12)-SUMIFS(Tbl_Registro_Insumo[cant_dev],Tbl_Registro_Insumo[proveedor],$C$8,Tbl_Registro_Insumo[descripcion_insumo],$C46,Tbl_Registro_Insumo[id_solicitud],$C$9,Tbl_Registro_Insumo[Fecha_Corte],"&lt;="&amp;AO$12))</f>
        <v/>
      </c>
      <c r="AP46" s="2" t="str">
        <f>IF(OR($C46="",AP$12=""),"",SUMIFS(Tbl_Registro_Insumo[cant_ent],Tbl_Registro_Insumo[proveedor],$C$8,Tbl_Registro_Insumo[descripcion_insumo],$C46,Tbl_Registro_Insumo[id_solicitud],Detalle_Mes!$C$9,Tbl_Registro_Insumo[Fecha_Corte],"&lt;="&amp;AP$12)-SUMIFS(Tbl_Registro_Insumo[cant_dev],Tbl_Registro_Insumo[proveedor],$C$8,Tbl_Registro_Insumo[descripcion_insumo],$C46,Tbl_Registro_Insumo[id_solicitud],$C$9,Tbl_Registro_Insumo[Fecha_Corte],"&lt;="&amp;AP$12))</f>
        <v/>
      </c>
      <c r="AQ46" s="2" t="str">
        <f>IF(OR($C46="",AQ$12=""),"",SUMIFS(Tbl_Registro_Insumo[cant_ent],Tbl_Registro_Insumo[proveedor],$C$8,Tbl_Registro_Insumo[descripcion_insumo],$C46,Tbl_Registro_Insumo[id_solicitud],Detalle_Mes!$C$9,Tbl_Registro_Insumo[Fecha_Corte],"&lt;="&amp;AQ$12)-SUMIFS(Tbl_Registro_Insumo[cant_dev],Tbl_Registro_Insumo[proveedor],$C$8,Tbl_Registro_Insumo[descripcion_insumo],$C46,Tbl_Registro_Insumo[id_solicitud],$C$9,Tbl_Registro_Insumo[Fecha_Corte],"&lt;="&amp;AQ$12))</f>
        <v/>
      </c>
      <c r="AR46" s="2" t="str">
        <f>IF(OR($C46="",AR$12=""),"",SUMIFS(Tbl_Registro_Insumo[cant_ent],Tbl_Registro_Insumo[proveedor],$C$8,Tbl_Registro_Insumo[descripcion_insumo],$C46,Tbl_Registro_Insumo[id_solicitud],Detalle_Mes!$C$9,Tbl_Registro_Insumo[Fecha_Corte],"&lt;="&amp;AR$12)-SUMIFS(Tbl_Registro_Insumo[cant_dev],Tbl_Registro_Insumo[proveedor],$C$8,Tbl_Registro_Insumo[descripcion_insumo],$C46,Tbl_Registro_Insumo[id_solicitud],$C$9,Tbl_Registro_Insumo[Fecha_Corte],"&lt;="&amp;AR$12))</f>
        <v/>
      </c>
      <c r="AS46" s="2" t="str">
        <f>IF(OR($C46="",AS$12=""),"",SUMIFS(Tbl_Registro_Insumo[cant_ent],Tbl_Registro_Insumo[proveedor],$C$8,Tbl_Registro_Insumo[descripcion_insumo],$C46,Tbl_Registro_Insumo[id_solicitud],Detalle_Mes!$C$9,Tbl_Registro_Insumo[Fecha_Corte],"&lt;="&amp;AS$12)-SUMIFS(Tbl_Registro_Insumo[cant_dev],Tbl_Registro_Insumo[proveedor],$C$8,Tbl_Registro_Insumo[descripcion_insumo],$C46,Tbl_Registro_Insumo[id_solicitud],$C$9,Tbl_Registro_Insumo[Fecha_Corte],"&lt;="&amp;AS$12))</f>
        <v/>
      </c>
      <c r="AT46" s="2" t="str">
        <f>IF(OR($C46="",AT$12=""),"",SUMIFS(Tbl_Registro_Insumo[cant_ent],Tbl_Registro_Insumo[proveedor],$C$8,Tbl_Registro_Insumo[descripcion_insumo],$C46,Tbl_Registro_Insumo[id_solicitud],Detalle_Mes!$C$9,Tbl_Registro_Insumo[Fecha_Corte],"&lt;="&amp;AT$12)-SUMIFS(Tbl_Registro_Insumo[cant_dev],Tbl_Registro_Insumo[proveedor],$C$8,Tbl_Registro_Insumo[descripcion_insumo],$C46,Tbl_Registro_Insumo[id_solicitud],$C$9,Tbl_Registro_Insumo[Fecha_Corte],"&lt;="&amp;AT$12))</f>
        <v/>
      </c>
      <c r="AU46" s="2" t="str">
        <f>IF(OR($C46="",AU$12=""),"",SUMIFS(Tbl_Registro_Insumo[cant_ent],Tbl_Registro_Insumo[proveedor],$C$8,Tbl_Registro_Insumo[descripcion_insumo],$C46,Tbl_Registro_Insumo[id_solicitud],Detalle_Mes!$C$9,Tbl_Registro_Insumo[Fecha_Corte],"&lt;="&amp;AU$12)-SUMIFS(Tbl_Registro_Insumo[cant_dev],Tbl_Registro_Insumo[proveedor],$C$8,Tbl_Registro_Insumo[descripcion_insumo],$C46,Tbl_Registro_Insumo[id_solicitud],$C$9,Tbl_Registro_Insumo[Fecha_Corte],"&lt;="&amp;AU$12))</f>
        <v/>
      </c>
      <c r="AV46" s="2" t="str">
        <f>IF(OR($C46="",AV$12=""),"",SUMIFS(Tbl_Registro_Insumo[cant_ent],Tbl_Registro_Insumo[proveedor],$C$8,Tbl_Registro_Insumo[descripcion_insumo],$C46,Tbl_Registro_Insumo[id_solicitud],Detalle_Mes!$C$9,Tbl_Registro_Insumo[Fecha_Corte],"&lt;="&amp;AV$12)-SUMIFS(Tbl_Registro_Insumo[cant_dev],Tbl_Registro_Insumo[proveedor],$C$8,Tbl_Registro_Insumo[descripcion_insumo],$C46,Tbl_Registro_Insumo[id_solicitud],$C$9,Tbl_Registro_Insumo[Fecha_Corte],"&lt;="&amp;AV$12))</f>
        <v/>
      </c>
      <c r="AW46" s="2" t="str">
        <f>IF(OR($C46="",AW$12=""),"",SUMIFS(Tbl_Registro_Insumo[cant_ent],Tbl_Registro_Insumo[proveedor],$C$8,Tbl_Registro_Insumo[descripcion_insumo],$C46,Tbl_Registro_Insumo[id_solicitud],Detalle_Mes!$C$9,Tbl_Registro_Insumo[Fecha_Corte],"&lt;="&amp;AW$12)-SUMIFS(Tbl_Registro_Insumo[cant_dev],Tbl_Registro_Insumo[proveedor],$C$8,Tbl_Registro_Insumo[descripcion_insumo],$C46,Tbl_Registro_Insumo[id_solicitud],$C$9,Tbl_Registro_Insumo[Fecha_Corte],"&lt;="&amp;AW$12))</f>
        <v/>
      </c>
      <c r="AX46" s="2" t="str">
        <f>IF(OR($C46="",AX$12=""),"",SUMIFS(Tbl_Registro_Insumo[cant_ent],Tbl_Registro_Insumo[proveedor],$C$8,Tbl_Registro_Insumo[descripcion_insumo],$C46,Tbl_Registro_Insumo[id_solicitud],Detalle_Mes!$C$9,Tbl_Registro_Insumo[Fecha_Corte],"&lt;="&amp;AX$12)-SUMIFS(Tbl_Registro_Insumo[cant_dev],Tbl_Registro_Insumo[proveedor],$C$8,Tbl_Registro_Insumo[descripcion_insumo],$C46,Tbl_Registro_Insumo[id_solicitud],$C$9,Tbl_Registro_Insumo[Fecha_Corte],"&lt;="&amp;AX$12))</f>
        <v/>
      </c>
      <c r="AY46" s="2" t="str">
        <f>IF(OR($C46="",AY$12=""),"",SUMIFS(Tbl_Registro_Insumo[cant_ent],Tbl_Registro_Insumo[proveedor],$C$8,Tbl_Registro_Insumo[descripcion_insumo],$C46,Tbl_Registro_Insumo[id_solicitud],Detalle_Mes!$C$9,Tbl_Registro_Insumo[Fecha_Corte],"&lt;="&amp;AY$12)-SUMIFS(Tbl_Registro_Insumo[cant_dev],Tbl_Registro_Insumo[proveedor],$C$8,Tbl_Registro_Insumo[descripcion_insumo],$C46,Tbl_Registro_Insumo[id_solicitud],$C$9,Tbl_Registro_Insumo[Fecha_Corte],"&lt;="&amp;AY$12))</f>
        <v/>
      </c>
      <c r="AZ46" s="2" t="str">
        <f>IF(OR($C46="",AZ$12=""),"",SUMIFS(Tbl_Registro_Insumo[cant_ent],Tbl_Registro_Insumo[proveedor],$C$8,Tbl_Registro_Insumo[descripcion_insumo],$C46,Tbl_Registro_Insumo[id_solicitud],Detalle_Mes!$C$9,Tbl_Registro_Insumo[Fecha_Corte],"&lt;="&amp;AZ$12)-SUMIFS(Tbl_Registro_Insumo[cant_dev],Tbl_Registro_Insumo[proveedor],$C$8,Tbl_Registro_Insumo[descripcion_insumo],$C46,Tbl_Registro_Insumo[id_solicitud],$C$9,Tbl_Registro_Insumo[Fecha_Corte],"&lt;="&amp;AZ$12))</f>
        <v/>
      </c>
      <c r="BA46" s="2" t="str">
        <f>IF(OR($C46="",BA$12=""),"",SUMIFS(Tbl_Registro_Insumo[cant_ent],Tbl_Registro_Insumo[proveedor],$C$8,Tbl_Registro_Insumo[descripcion_insumo],$C46,Tbl_Registro_Insumo[id_solicitud],Detalle_Mes!$C$9,Tbl_Registro_Insumo[Fecha_Corte],"&lt;="&amp;BA$12)-SUMIFS(Tbl_Registro_Insumo[cant_dev],Tbl_Registro_Insumo[proveedor],$C$8,Tbl_Registro_Insumo[descripcion_insumo],$C46,Tbl_Registro_Insumo[id_solicitud],$C$9,Tbl_Registro_Insumo[Fecha_Corte],"&lt;="&amp;BA$12))</f>
        <v/>
      </c>
      <c r="BB46" s="2" t="str">
        <f>IF(OR($C46="",BB$12=""),"",SUMIFS(Tbl_Registro_Insumo[cant_ent],Tbl_Registro_Insumo[proveedor],$C$8,Tbl_Registro_Insumo[descripcion_insumo],$C46,Tbl_Registro_Insumo[id_solicitud],Detalle_Mes!$C$9,Tbl_Registro_Insumo[Fecha_Corte],"&lt;="&amp;BB$12)-SUMIFS(Tbl_Registro_Insumo[cant_dev],Tbl_Registro_Insumo[proveedor],$C$8,Tbl_Registro_Insumo[descripcion_insumo],$C46,Tbl_Registro_Insumo[id_solicitud],$C$9,Tbl_Registro_Insumo[Fecha_Corte],"&lt;="&amp;BB$12))</f>
        <v/>
      </c>
      <c r="BC46" s="2" t="str">
        <f>IF(OR($C46="",BC$12=""),"",SUMIFS(Tbl_Registro_Insumo[cant_ent],Tbl_Registro_Insumo[proveedor],$C$8,Tbl_Registro_Insumo[descripcion_insumo],$C46,Tbl_Registro_Insumo[id_solicitud],Detalle_Mes!$C$9,Tbl_Registro_Insumo[Fecha_Corte],"&lt;="&amp;BC$12)-SUMIFS(Tbl_Registro_Insumo[cant_dev],Tbl_Registro_Insumo[proveedor],$C$8,Tbl_Registro_Insumo[descripcion_insumo],$C46,Tbl_Registro_Insumo[id_solicitud],$C$9,Tbl_Registro_Insumo[Fecha_Corte],"&lt;="&amp;BC$12))</f>
        <v/>
      </c>
      <c r="BD46" s="2" t="str">
        <f>IF(OR($C46="",BD$12=""),"",SUMIFS(Tbl_Registro_Insumo[cant_ent],Tbl_Registro_Insumo[proveedor],$C$8,Tbl_Registro_Insumo[descripcion_insumo],$C46,Tbl_Registro_Insumo[id_solicitud],Detalle_Mes!$C$9,Tbl_Registro_Insumo[Fecha_Corte],"&lt;="&amp;BD$12)-SUMIFS(Tbl_Registro_Insumo[cant_dev],Tbl_Registro_Insumo[proveedor],$C$8,Tbl_Registro_Insumo[descripcion_insumo],$C46,Tbl_Registro_Insumo[id_solicitud],$C$9,Tbl_Registro_Insumo[Fecha_Corte],"&lt;="&amp;BD$12))</f>
        <v/>
      </c>
      <c r="BE46" s="2" t="str">
        <f>IF(OR($C46="",BE$12=""),"",SUMIFS(Tbl_Registro_Insumo[cant_ent],Tbl_Registro_Insumo[proveedor],$C$8,Tbl_Registro_Insumo[descripcion_insumo],$C46,Tbl_Registro_Insumo[id_solicitud],Detalle_Mes!$C$9,Tbl_Registro_Insumo[Fecha_Corte],"&lt;="&amp;BE$12)-SUMIFS(Tbl_Registro_Insumo[cant_dev],Tbl_Registro_Insumo[proveedor],$C$8,Tbl_Registro_Insumo[descripcion_insumo],$C46,Tbl_Registro_Insumo[id_solicitud],$C$9,Tbl_Registro_Insumo[Fecha_Corte],"&lt;="&amp;BE$12))</f>
        <v/>
      </c>
      <c r="BF46" s="2" t="str">
        <f>IF(OR($C46="",BF$12=""),"",SUMIFS(Tbl_Registro_Insumo[cant_ent],Tbl_Registro_Insumo[proveedor],$C$8,Tbl_Registro_Insumo[descripcion_insumo],$C46,Tbl_Registro_Insumo[id_solicitud],Detalle_Mes!$C$9,Tbl_Registro_Insumo[Fecha_Corte],"&lt;="&amp;BF$12)-SUMIFS(Tbl_Registro_Insumo[cant_dev],Tbl_Registro_Insumo[proveedor],$C$8,Tbl_Registro_Insumo[descripcion_insumo],$C46,Tbl_Registro_Insumo[id_solicitud],$C$9,Tbl_Registro_Insumo[Fecha_Corte],"&lt;="&amp;BF$12))</f>
        <v/>
      </c>
      <c r="BG46" s="2" t="str">
        <f>IF(OR($C46="",BG$12=""),"",SUMIFS(Tbl_Registro_Insumo[cant_ent],Tbl_Registro_Insumo[proveedor],$C$8,Tbl_Registro_Insumo[descripcion_insumo],$C46,Tbl_Registro_Insumo[id_solicitud],Detalle_Mes!$C$9,Tbl_Registro_Insumo[Fecha_Corte],"&lt;="&amp;BG$12)-SUMIFS(Tbl_Registro_Insumo[cant_dev],Tbl_Registro_Insumo[proveedor],$C$8,Tbl_Registro_Insumo[descripcion_insumo],$C46,Tbl_Registro_Insumo[id_solicitud],$C$9,Tbl_Registro_Insumo[Fecha_Corte],"&lt;="&amp;BG$12))</f>
        <v/>
      </c>
      <c r="BH46" s="2" t="str">
        <f>IF(OR($C46="",BH$12=""),"",SUMIFS(Tbl_Registro_Insumo[cant_ent],Tbl_Registro_Insumo[proveedor],$C$8,Tbl_Registro_Insumo[descripcion_insumo],$C46,Tbl_Registro_Insumo[id_solicitud],Detalle_Mes!$C$9,Tbl_Registro_Insumo[Fecha_Corte],"&lt;="&amp;BH$12)-SUMIFS(Tbl_Registro_Insumo[cant_dev],Tbl_Registro_Insumo[proveedor],$C$8,Tbl_Registro_Insumo[descripcion_insumo],$C46,Tbl_Registro_Insumo[id_solicitud],$C$9,Tbl_Registro_Insumo[Fecha_Corte],"&lt;="&amp;BH$12))</f>
        <v/>
      </c>
      <c r="BI46" s="2" t="str">
        <f>IF(OR($C46="",BI$12=""),"",SUMIFS(Tbl_Registro_Insumo[cant_ent],Tbl_Registro_Insumo[proveedor],$C$8,Tbl_Registro_Insumo[descripcion_insumo],$C46,Tbl_Registro_Insumo[id_solicitud],Detalle_Mes!$C$9,Tbl_Registro_Insumo[Fecha_Corte],"&lt;="&amp;BI$12)-SUMIFS(Tbl_Registro_Insumo[cant_dev],Tbl_Registro_Insumo[proveedor],$C$8,Tbl_Registro_Insumo[descripcion_insumo],$C46,Tbl_Registro_Insumo[id_solicitud],$C$9,Tbl_Registro_Insumo[Fecha_Corte],"&lt;="&amp;BI$12))</f>
        <v/>
      </c>
      <c r="BJ46" s="2" t="str">
        <f>IF(OR($C46="",BJ$12=""),"",SUMIFS(Tbl_Registro_Insumo[cant_ent],Tbl_Registro_Insumo[proveedor],$C$8,Tbl_Registro_Insumo[descripcion_insumo],$C46,Tbl_Registro_Insumo[id_solicitud],Detalle_Mes!$C$9,Tbl_Registro_Insumo[Fecha_Corte],"&lt;="&amp;BJ$12)-SUMIFS(Tbl_Registro_Insumo[cant_dev],Tbl_Registro_Insumo[proveedor],$C$8,Tbl_Registro_Insumo[descripcion_insumo],$C46,Tbl_Registro_Insumo[id_solicitud],$C$9,Tbl_Registro_Insumo[Fecha_Corte],"&lt;="&amp;BJ$12))</f>
        <v/>
      </c>
      <c r="BK46" s="2" t="str">
        <f>IF(OR($C46="",BK$12=""),"",SUMIFS(Tbl_Registro_Insumo[cant_ent],Tbl_Registro_Insumo[proveedor],$C$8,Tbl_Registro_Insumo[descripcion_insumo],$C46,Tbl_Registro_Insumo[id_solicitud],Detalle_Mes!$C$9,Tbl_Registro_Insumo[Fecha_Corte],"&lt;="&amp;BK$12)-SUMIFS(Tbl_Registro_Insumo[cant_dev],Tbl_Registro_Insumo[proveedor],$C$8,Tbl_Registro_Insumo[descripcion_insumo],$C46,Tbl_Registro_Insumo[id_solicitud],$C$9,Tbl_Registro_Insumo[Fecha_Corte],"&lt;="&amp;BK$12))</f>
        <v/>
      </c>
      <c r="BL46" s="2" t="str">
        <f>IF(OR($C46="",BL$12=""),"",SUMIFS(Tbl_Registro_Insumo[cant_ent],Tbl_Registro_Insumo[proveedor],$C$8,Tbl_Registro_Insumo[descripcion_insumo],$C46,Tbl_Registro_Insumo[id_solicitud],Detalle_Mes!$C$9,Tbl_Registro_Insumo[Fecha_Corte],"&lt;="&amp;BL$12)-SUMIFS(Tbl_Registro_Insumo[cant_dev],Tbl_Registro_Insumo[proveedor],$C$8,Tbl_Registro_Insumo[descripcion_insumo],$C46,Tbl_Registro_Insumo[id_solicitud],$C$9,Tbl_Registro_Insumo[Fecha_Corte],"&lt;="&amp;BL$12))</f>
        <v/>
      </c>
      <c r="BM46" s="2" t="str">
        <f>IF(OR($C46="",BM$12=""),"",SUMIFS(Tbl_Registro_Insumo[cant_ent],Tbl_Registro_Insumo[proveedor],$C$8,Tbl_Registro_Insumo[descripcion_insumo],$C46,Tbl_Registro_Insumo[id_solicitud],Detalle_Mes!$C$9,Tbl_Registro_Insumo[Fecha_Corte],"&lt;="&amp;BM$12)-SUMIFS(Tbl_Registro_Insumo[cant_dev],Tbl_Registro_Insumo[proveedor],$C$8,Tbl_Registro_Insumo[descripcion_insumo],$C46,Tbl_Registro_Insumo[id_solicitud],$C$9,Tbl_Registro_Insumo[Fecha_Corte],"&lt;="&amp;BM$12))</f>
        <v/>
      </c>
      <c r="BN46" s="2" t="str">
        <f>IF(OR($C46="",BN$12=""),"",SUMIFS(Tbl_Registro_Insumo[cant_ent],Tbl_Registro_Insumo[proveedor],$C$8,Tbl_Registro_Insumo[descripcion_insumo],$C46,Tbl_Registro_Insumo[id_solicitud],Detalle_Mes!$C$9,Tbl_Registro_Insumo[Fecha_Corte],"&lt;="&amp;BN$12)-SUMIFS(Tbl_Registro_Insumo[cant_dev],Tbl_Registro_Insumo[proveedor],$C$8,Tbl_Registro_Insumo[descripcion_insumo],$C46,Tbl_Registro_Insumo[id_solicitud],$C$9,Tbl_Registro_Insumo[Fecha_Corte],"&lt;="&amp;BN$12))</f>
        <v/>
      </c>
      <c r="BO46" s="2" t="str">
        <f>IF(OR($C46="",BO$12=""),"",SUMIFS(Tbl_Registro_Insumo[cant_ent],Tbl_Registro_Insumo[proveedor],$C$8,Tbl_Registro_Insumo[descripcion_insumo],$C46,Tbl_Registro_Insumo[id_solicitud],Detalle_Mes!$C$9,Tbl_Registro_Insumo[Fecha_Corte],"&lt;="&amp;BO$12)-SUMIFS(Tbl_Registro_Insumo[cant_dev],Tbl_Registro_Insumo[proveedor],$C$8,Tbl_Registro_Insumo[descripcion_insumo],$C46,Tbl_Registro_Insumo[id_solicitud],$C$9,Tbl_Registro_Insumo[Fecha_Corte],"&lt;="&amp;BO$12))</f>
        <v/>
      </c>
      <c r="BP46" s="2" t="str">
        <f>IF(OR($C46="",BP$12=""),"",SUMIFS(Tbl_Registro_Insumo[cant_ent],Tbl_Registro_Insumo[proveedor],$C$8,Tbl_Registro_Insumo[descripcion_insumo],$C46,Tbl_Registro_Insumo[id_solicitud],Detalle_Mes!$C$9,Tbl_Registro_Insumo[Fecha_Corte],"&lt;="&amp;BP$12)-SUMIFS(Tbl_Registro_Insumo[cant_dev],Tbl_Registro_Insumo[proveedor],$C$8,Tbl_Registro_Insumo[descripcion_insumo],$C46,Tbl_Registro_Insumo[id_solicitud],$C$9,Tbl_Registro_Insumo[Fecha_Corte],"&lt;="&amp;BP$12))</f>
        <v/>
      </c>
      <c r="BQ46" s="2" t="str">
        <f>IF(OR($C46="",BQ$12=""),"",SUMIFS(Tbl_Registro_Insumo[cant_ent],Tbl_Registro_Insumo[proveedor],$C$8,Tbl_Registro_Insumo[descripcion_insumo],$C46,Tbl_Registro_Insumo[id_solicitud],Detalle_Mes!$C$9,Tbl_Registro_Insumo[Fecha_Corte],"&lt;="&amp;BQ$12)-SUMIFS(Tbl_Registro_Insumo[cant_dev],Tbl_Registro_Insumo[proveedor],$C$8,Tbl_Registro_Insumo[descripcion_insumo],$C46,Tbl_Registro_Insumo[id_solicitud],$C$9,Tbl_Registro_Insumo[Fecha_Corte],"&lt;="&amp;BQ$12))</f>
        <v/>
      </c>
      <c r="BR46" s="2" t="str">
        <f>IF(OR($C46="",BR$12=""),"",SUMIFS(Tbl_Registro_Insumo[cant_ent],Tbl_Registro_Insumo[proveedor],$C$8,Tbl_Registro_Insumo[descripcion_insumo],$C46,Tbl_Registro_Insumo[id_solicitud],Detalle_Mes!$C$9,Tbl_Registro_Insumo[Fecha_Corte],"&lt;="&amp;BR$12)-SUMIFS(Tbl_Registro_Insumo[cant_dev],Tbl_Registro_Insumo[proveedor],$C$8,Tbl_Registro_Insumo[descripcion_insumo],$C46,Tbl_Registro_Insumo[id_solicitud],$C$9,Tbl_Registro_Insumo[Fecha_Corte],"&lt;="&amp;BR$12))</f>
        <v/>
      </c>
      <c r="BS46" s="2" t="str">
        <f>IF(OR($C46="",BS$12=""),"",SUMIFS(Tbl_Registro_Insumo[cant_ent],Tbl_Registro_Insumo[proveedor],$C$8,Tbl_Registro_Insumo[descripcion_insumo],$C46,Tbl_Registro_Insumo[id_solicitud],Detalle_Mes!$C$9,Tbl_Registro_Insumo[Fecha_Corte],"&lt;="&amp;BS$12)-SUMIFS(Tbl_Registro_Insumo[cant_dev],Tbl_Registro_Insumo[proveedor],$C$8,Tbl_Registro_Insumo[descripcion_insumo],$C46,Tbl_Registro_Insumo[id_solicitud],$C$9,Tbl_Registro_Insumo[Fecha_Corte],"&lt;="&amp;BS$12))</f>
        <v/>
      </c>
    </row>
    <row r="47" spans="2:71" s="7" customFormat="1" ht="19.2" customHeight="1" x14ac:dyDescent="0.3">
      <c r="B47" s="2"/>
      <c r="D47" s="20" t="str">
        <f>IF(C47="","",SUMIFS(Tbl_Registro_Insumo[cant_ent],Tbl_Registro_Insumo[proveedor],Detalle_Mes!$C$8,Tbl_Registro_Insumo[id_solicitud],Detalle_Mes!$C$9,Tbl_Registro_Insumo[descripcion_insumo],Detalle_Mes!C47,Tbl_Registro_Insumo[Fecha_Corte],"&lt;"&amp;Detalle_Mes!$F$8))</f>
        <v/>
      </c>
      <c r="E47" s="20" t="str">
        <f>IF(C47="","",SUMIFS(Tbl_Registro_Insumo[cant_dev],Tbl_Registro_Insumo[proveedor],Detalle_Mes!$C$8,Tbl_Registro_Insumo[id_solicitud],Detalle_Mes!$C$9,Tbl_Registro_Insumo[descripcion_insumo],Detalle_Mes!C47,Tbl_Registro_Insumo[Fecha_Corte],"&lt;"&amp;Detalle_Mes!$F$8))</f>
        <v/>
      </c>
      <c r="F47" s="20" t="str">
        <f t="shared" si="39"/>
        <v/>
      </c>
      <c r="H47" s="41" t="str">
        <f t="shared" si="40"/>
        <v/>
      </c>
      <c r="I47" s="2" t="str">
        <f>IF(OR($C47="",I$12=""),"",SUMIFS(Tbl_Registro_Insumo[cant_ent],Tbl_Registro_Insumo[proveedor],$C$8,Tbl_Registro_Insumo[descripcion_insumo],$C47,Tbl_Registro_Insumo[id_solicitud],Detalle_Mes!$C$9,Tbl_Registro_Insumo[Fecha_Corte],"&lt;"&amp;I$12)-SUMIFS(Tbl_Registro_Insumo[cant_dev],Tbl_Registro_Insumo[proveedor],$C$8,Tbl_Registro_Insumo[descripcion_insumo],$C47,Tbl_Registro_Insumo[id_solicitud],$C$9,Tbl_Registro_Insumo[Fecha_Corte],"&lt;="&amp;I$12))</f>
        <v/>
      </c>
      <c r="J47" s="2" t="str">
        <f>IF(OR($C47="",J$12=""),"",SUMIFS(Tbl_Registro_Insumo[cant_ent],Tbl_Registro_Insumo[proveedor],$C$8,Tbl_Registro_Insumo[descripcion_insumo],$C47,Tbl_Registro_Insumo[id_solicitud],Detalle_Mes!$C$9,Tbl_Registro_Insumo[Fecha_Corte],"&lt;="&amp;J$12)-SUMIFS(Tbl_Registro_Insumo[cant_dev],Tbl_Registro_Insumo[proveedor],$C$8,Tbl_Registro_Insumo[descripcion_insumo],$C47,Tbl_Registro_Insumo[id_solicitud],$C$9,Tbl_Registro_Insumo[Fecha_Corte],"&lt;="&amp;J$12))</f>
        <v/>
      </c>
      <c r="K47" s="2" t="str">
        <f>IF(OR($C47="",K$12=""),"",SUMIFS(Tbl_Registro_Insumo[cant_ent],Tbl_Registro_Insumo[proveedor],$C$8,Tbl_Registro_Insumo[descripcion_insumo],$C47,Tbl_Registro_Insumo[id_solicitud],Detalle_Mes!$C$9,Tbl_Registro_Insumo[Fecha_Corte],"&lt;="&amp;K$12)-SUMIFS(Tbl_Registro_Insumo[cant_dev],Tbl_Registro_Insumo[proveedor],$C$8,Tbl_Registro_Insumo[descripcion_insumo],$C47,Tbl_Registro_Insumo[id_solicitud],$C$9,Tbl_Registro_Insumo[Fecha_Corte],"&lt;="&amp;K$12))</f>
        <v/>
      </c>
      <c r="L47" s="2" t="str">
        <f>IF(OR($C47="",L$12=""),"",SUMIFS(Tbl_Registro_Insumo[cant_ent],Tbl_Registro_Insumo[proveedor],$C$8,Tbl_Registro_Insumo[descripcion_insumo],$C47,Tbl_Registro_Insumo[id_solicitud],Detalle_Mes!$C$9,Tbl_Registro_Insumo[Fecha_Corte],"&lt;="&amp;L$12)-SUMIFS(Tbl_Registro_Insumo[cant_dev],Tbl_Registro_Insumo[proveedor],$C$8,Tbl_Registro_Insumo[descripcion_insumo],$C47,Tbl_Registro_Insumo[id_solicitud],$C$9,Tbl_Registro_Insumo[Fecha_Corte],"&lt;="&amp;L$12))</f>
        <v/>
      </c>
      <c r="M47" s="2" t="str">
        <f>IF(OR($C47="",M$12=""),"",SUMIFS(Tbl_Registro_Insumo[cant_ent],Tbl_Registro_Insumo[proveedor],$C$8,Tbl_Registro_Insumo[descripcion_insumo],$C47,Tbl_Registro_Insumo[id_solicitud],Detalle_Mes!$C$9,Tbl_Registro_Insumo[Fecha_Corte],"&lt;="&amp;M$12)-SUMIFS(Tbl_Registro_Insumo[cant_dev],Tbl_Registro_Insumo[proveedor],$C$8,Tbl_Registro_Insumo[descripcion_insumo],$C47,Tbl_Registro_Insumo[id_solicitud],$C$9,Tbl_Registro_Insumo[Fecha_Corte],"&lt;="&amp;M$12))</f>
        <v/>
      </c>
      <c r="N47" s="2" t="str">
        <f>IF(OR($C47="",N$12=""),"",SUMIFS(Tbl_Registro_Insumo[cant_ent],Tbl_Registro_Insumo[proveedor],$C$8,Tbl_Registro_Insumo[descripcion_insumo],$C47,Tbl_Registro_Insumo[id_solicitud],Detalle_Mes!$C$9,Tbl_Registro_Insumo[Fecha_Corte],"&lt;="&amp;N$12)-SUMIFS(Tbl_Registro_Insumo[cant_dev],Tbl_Registro_Insumo[proveedor],$C$8,Tbl_Registro_Insumo[descripcion_insumo],$C47,Tbl_Registro_Insumo[id_solicitud],$C$9,Tbl_Registro_Insumo[Fecha_Corte],"&lt;="&amp;N$12))</f>
        <v/>
      </c>
      <c r="O47" s="2" t="str">
        <f>IF(OR($C47="",O$12=""),"",SUMIFS(Tbl_Registro_Insumo[cant_ent],Tbl_Registro_Insumo[proveedor],$C$8,Tbl_Registro_Insumo[descripcion_insumo],$C47,Tbl_Registro_Insumo[id_solicitud],Detalle_Mes!$C$9,Tbl_Registro_Insumo[Fecha_Corte],"&lt;="&amp;O$12)-SUMIFS(Tbl_Registro_Insumo[cant_dev],Tbl_Registro_Insumo[proveedor],$C$8,Tbl_Registro_Insumo[descripcion_insumo],$C47,Tbl_Registro_Insumo[id_solicitud],$C$9,Tbl_Registro_Insumo[Fecha_Corte],"&lt;="&amp;O$12))</f>
        <v/>
      </c>
      <c r="P47" s="2" t="str">
        <f>IF(OR($C47="",P$12=""),"",SUMIFS(Tbl_Registro_Insumo[cant_ent],Tbl_Registro_Insumo[proveedor],$C$8,Tbl_Registro_Insumo[descripcion_insumo],$C47,Tbl_Registro_Insumo[id_solicitud],Detalle_Mes!$C$9,Tbl_Registro_Insumo[Fecha_Corte],"&lt;="&amp;P$12)-SUMIFS(Tbl_Registro_Insumo[cant_dev],Tbl_Registro_Insumo[proveedor],$C$8,Tbl_Registro_Insumo[descripcion_insumo],$C47,Tbl_Registro_Insumo[id_solicitud],$C$9,Tbl_Registro_Insumo[Fecha_Corte],"&lt;="&amp;P$12))</f>
        <v/>
      </c>
      <c r="Q47" s="2" t="str">
        <f>IF(OR($C47="",Q$12=""),"",SUMIFS(Tbl_Registro_Insumo[cant_ent],Tbl_Registro_Insumo[proveedor],$C$8,Tbl_Registro_Insumo[descripcion_insumo],$C47,Tbl_Registro_Insumo[id_solicitud],Detalle_Mes!$C$9,Tbl_Registro_Insumo[Fecha_Corte],"&lt;="&amp;Q$12)-SUMIFS(Tbl_Registro_Insumo[cant_dev],Tbl_Registro_Insumo[proveedor],$C$8,Tbl_Registro_Insumo[descripcion_insumo],$C47,Tbl_Registro_Insumo[id_solicitud],$C$9,Tbl_Registro_Insumo[Fecha_Corte],"&lt;="&amp;Q$12))</f>
        <v/>
      </c>
      <c r="R47" s="2" t="str">
        <f>IF(OR($C47="",R$12=""),"",SUMIFS(Tbl_Registro_Insumo[cant_ent],Tbl_Registro_Insumo[proveedor],$C$8,Tbl_Registro_Insumo[descripcion_insumo],$C47,Tbl_Registro_Insumo[id_solicitud],Detalle_Mes!$C$9,Tbl_Registro_Insumo[Fecha_Corte],"&lt;="&amp;R$12)-SUMIFS(Tbl_Registro_Insumo[cant_dev],Tbl_Registro_Insumo[proveedor],$C$8,Tbl_Registro_Insumo[descripcion_insumo],$C47,Tbl_Registro_Insumo[id_solicitud],$C$9,Tbl_Registro_Insumo[Fecha_Corte],"&lt;="&amp;R$12))</f>
        <v/>
      </c>
      <c r="S47" s="2" t="str">
        <f>IF(OR($C47="",S$12=""),"",SUMIFS(Tbl_Registro_Insumo[cant_ent],Tbl_Registro_Insumo[proveedor],$C$8,Tbl_Registro_Insumo[descripcion_insumo],$C47,Tbl_Registro_Insumo[id_solicitud],Detalle_Mes!$C$9,Tbl_Registro_Insumo[Fecha_Corte],"&lt;="&amp;S$12)-SUMIFS(Tbl_Registro_Insumo[cant_dev],Tbl_Registro_Insumo[proveedor],$C$8,Tbl_Registro_Insumo[descripcion_insumo],$C47,Tbl_Registro_Insumo[id_solicitud],$C$9,Tbl_Registro_Insumo[Fecha_Corte],"&lt;="&amp;S$12))</f>
        <v/>
      </c>
      <c r="T47" s="2" t="str">
        <f>IF(OR($C47="",T$12=""),"",SUMIFS(Tbl_Registro_Insumo[cant_ent],Tbl_Registro_Insumo[proveedor],$C$8,Tbl_Registro_Insumo[descripcion_insumo],$C47,Tbl_Registro_Insumo[id_solicitud],Detalle_Mes!$C$9,Tbl_Registro_Insumo[Fecha_Corte],"&lt;="&amp;T$12)-SUMIFS(Tbl_Registro_Insumo[cant_dev],Tbl_Registro_Insumo[proveedor],$C$8,Tbl_Registro_Insumo[descripcion_insumo],$C47,Tbl_Registro_Insumo[id_solicitud],$C$9,Tbl_Registro_Insumo[Fecha_Corte],"&lt;="&amp;T$12))</f>
        <v/>
      </c>
      <c r="U47" s="2" t="str">
        <f>IF(OR($C47="",U$12=""),"",SUMIFS(Tbl_Registro_Insumo[cant_ent],Tbl_Registro_Insumo[proveedor],$C$8,Tbl_Registro_Insumo[descripcion_insumo],$C47,Tbl_Registro_Insumo[id_solicitud],Detalle_Mes!$C$9,Tbl_Registro_Insumo[Fecha_Corte],"&lt;="&amp;U$12)-SUMIFS(Tbl_Registro_Insumo[cant_dev],Tbl_Registro_Insumo[proveedor],$C$8,Tbl_Registro_Insumo[descripcion_insumo],$C47,Tbl_Registro_Insumo[id_solicitud],$C$9,Tbl_Registro_Insumo[Fecha_Corte],"&lt;="&amp;U$12))</f>
        <v/>
      </c>
      <c r="V47" s="2" t="str">
        <f>IF(OR($C47="",V$12=""),"",SUMIFS(Tbl_Registro_Insumo[cant_ent],Tbl_Registro_Insumo[proveedor],$C$8,Tbl_Registro_Insumo[descripcion_insumo],$C47,Tbl_Registro_Insumo[id_solicitud],Detalle_Mes!$C$9,Tbl_Registro_Insumo[Fecha_Corte],"&lt;="&amp;V$12)-SUMIFS(Tbl_Registro_Insumo[cant_dev],Tbl_Registro_Insumo[proveedor],$C$8,Tbl_Registro_Insumo[descripcion_insumo],$C47,Tbl_Registro_Insumo[id_solicitud],$C$9,Tbl_Registro_Insumo[Fecha_Corte],"&lt;="&amp;V$12))</f>
        <v/>
      </c>
      <c r="W47" s="2" t="str">
        <f>IF(OR($C47="",W$12=""),"",SUMIFS(Tbl_Registro_Insumo[cant_ent],Tbl_Registro_Insumo[proveedor],$C$8,Tbl_Registro_Insumo[descripcion_insumo],$C47,Tbl_Registro_Insumo[id_solicitud],Detalle_Mes!$C$9,Tbl_Registro_Insumo[Fecha_Corte],"&lt;="&amp;W$12)-SUMIFS(Tbl_Registro_Insumo[cant_dev],Tbl_Registro_Insumo[proveedor],$C$8,Tbl_Registro_Insumo[descripcion_insumo],$C47,Tbl_Registro_Insumo[id_solicitud],$C$9,Tbl_Registro_Insumo[Fecha_Corte],"&lt;="&amp;W$12))</f>
        <v/>
      </c>
      <c r="X47" s="2" t="str">
        <f>IF(OR($C47="",X$12=""),"",SUMIFS(Tbl_Registro_Insumo[cant_ent],Tbl_Registro_Insumo[proveedor],$C$8,Tbl_Registro_Insumo[descripcion_insumo],$C47,Tbl_Registro_Insumo[id_solicitud],Detalle_Mes!$C$9,Tbl_Registro_Insumo[Fecha_Corte],"&lt;="&amp;X$12)-SUMIFS(Tbl_Registro_Insumo[cant_dev],Tbl_Registro_Insumo[proveedor],$C$8,Tbl_Registro_Insumo[descripcion_insumo],$C47,Tbl_Registro_Insumo[id_solicitud],$C$9,Tbl_Registro_Insumo[Fecha_Corte],"&lt;="&amp;X$12))</f>
        <v/>
      </c>
      <c r="Y47" s="2" t="str">
        <f>IF(OR($C47="",Y$12=""),"",SUMIFS(Tbl_Registro_Insumo[cant_ent],Tbl_Registro_Insumo[proveedor],$C$8,Tbl_Registro_Insumo[descripcion_insumo],$C47,Tbl_Registro_Insumo[id_solicitud],Detalle_Mes!$C$9,Tbl_Registro_Insumo[Fecha_Corte],"&lt;="&amp;Y$12)-SUMIFS(Tbl_Registro_Insumo[cant_dev],Tbl_Registro_Insumo[proveedor],$C$8,Tbl_Registro_Insumo[descripcion_insumo],$C47,Tbl_Registro_Insumo[id_solicitud],$C$9,Tbl_Registro_Insumo[Fecha_Corte],"&lt;="&amp;Y$12))</f>
        <v/>
      </c>
      <c r="Z47" s="2" t="str">
        <f>IF(OR($C47="",Z$12=""),"",SUMIFS(Tbl_Registro_Insumo[cant_ent],Tbl_Registro_Insumo[proveedor],$C$8,Tbl_Registro_Insumo[descripcion_insumo],$C47,Tbl_Registro_Insumo[id_solicitud],Detalle_Mes!$C$9,Tbl_Registro_Insumo[Fecha_Corte],"&lt;="&amp;Z$12)-SUMIFS(Tbl_Registro_Insumo[cant_dev],Tbl_Registro_Insumo[proveedor],$C$8,Tbl_Registro_Insumo[descripcion_insumo],$C47,Tbl_Registro_Insumo[id_solicitud],$C$9,Tbl_Registro_Insumo[Fecha_Corte],"&lt;="&amp;Z$12))</f>
        <v/>
      </c>
      <c r="AA47" s="2" t="str">
        <f>IF(OR($C47="",AA$12=""),"",SUMIFS(Tbl_Registro_Insumo[cant_ent],Tbl_Registro_Insumo[proveedor],$C$8,Tbl_Registro_Insumo[descripcion_insumo],$C47,Tbl_Registro_Insumo[id_solicitud],Detalle_Mes!$C$9,Tbl_Registro_Insumo[Fecha_Corte],"&lt;="&amp;AA$12)-SUMIFS(Tbl_Registro_Insumo[cant_dev],Tbl_Registro_Insumo[proveedor],$C$8,Tbl_Registro_Insumo[descripcion_insumo],$C47,Tbl_Registro_Insumo[id_solicitud],$C$9,Tbl_Registro_Insumo[Fecha_Corte],"&lt;="&amp;AA$12))</f>
        <v/>
      </c>
      <c r="AB47" s="2" t="str">
        <f>IF(OR($C47="",AB$12=""),"",SUMIFS(Tbl_Registro_Insumo[cant_ent],Tbl_Registro_Insumo[proveedor],$C$8,Tbl_Registro_Insumo[descripcion_insumo],$C47,Tbl_Registro_Insumo[id_solicitud],Detalle_Mes!$C$9,Tbl_Registro_Insumo[Fecha_Corte],"&lt;="&amp;AB$12)-SUMIFS(Tbl_Registro_Insumo[cant_dev],Tbl_Registro_Insumo[proveedor],$C$8,Tbl_Registro_Insumo[descripcion_insumo],$C47,Tbl_Registro_Insumo[id_solicitud],$C$9,Tbl_Registro_Insumo[Fecha_Corte],"&lt;="&amp;AB$12))</f>
        <v/>
      </c>
      <c r="AC47" s="2" t="str">
        <f>IF(OR($C47="",AC$12=""),"",SUMIFS(Tbl_Registro_Insumo[cant_ent],Tbl_Registro_Insumo[proveedor],$C$8,Tbl_Registro_Insumo[descripcion_insumo],$C47,Tbl_Registro_Insumo[id_solicitud],Detalle_Mes!$C$9,Tbl_Registro_Insumo[Fecha_Corte],"&lt;="&amp;AC$12)-SUMIFS(Tbl_Registro_Insumo[cant_dev],Tbl_Registro_Insumo[proveedor],$C$8,Tbl_Registro_Insumo[descripcion_insumo],$C47,Tbl_Registro_Insumo[id_solicitud],$C$9,Tbl_Registro_Insumo[Fecha_Corte],"&lt;="&amp;AC$12))</f>
        <v/>
      </c>
      <c r="AD47" s="2" t="str">
        <f>IF(OR($C47="",AD$12=""),"",SUMIFS(Tbl_Registro_Insumo[cant_ent],Tbl_Registro_Insumo[proveedor],$C$8,Tbl_Registro_Insumo[descripcion_insumo],$C47,Tbl_Registro_Insumo[id_solicitud],Detalle_Mes!$C$9,Tbl_Registro_Insumo[Fecha_Corte],"&lt;="&amp;AD$12)-SUMIFS(Tbl_Registro_Insumo[cant_dev],Tbl_Registro_Insumo[proveedor],$C$8,Tbl_Registro_Insumo[descripcion_insumo],$C47,Tbl_Registro_Insumo[id_solicitud],$C$9,Tbl_Registro_Insumo[Fecha_Corte],"&lt;="&amp;AD$12))</f>
        <v/>
      </c>
      <c r="AE47" s="2" t="str">
        <f>IF(OR($C47="",AE$12=""),"",SUMIFS(Tbl_Registro_Insumo[cant_ent],Tbl_Registro_Insumo[proveedor],$C$8,Tbl_Registro_Insumo[descripcion_insumo],$C47,Tbl_Registro_Insumo[id_solicitud],Detalle_Mes!$C$9,Tbl_Registro_Insumo[Fecha_Corte],"&lt;="&amp;AE$12)-SUMIFS(Tbl_Registro_Insumo[cant_dev],Tbl_Registro_Insumo[proveedor],$C$8,Tbl_Registro_Insumo[descripcion_insumo],$C47,Tbl_Registro_Insumo[id_solicitud],$C$9,Tbl_Registro_Insumo[Fecha_Corte],"&lt;="&amp;AE$12))</f>
        <v/>
      </c>
      <c r="AF47" s="2" t="str">
        <f>IF(OR($C47="",AF$12=""),"",SUMIFS(Tbl_Registro_Insumo[cant_ent],Tbl_Registro_Insumo[proveedor],$C$8,Tbl_Registro_Insumo[descripcion_insumo],$C47,Tbl_Registro_Insumo[id_solicitud],Detalle_Mes!$C$9,Tbl_Registro_Insumo[Fecha_Corte],"&lt;="&amp;AF$12)-SUMIFS(Tbl_Registro_Insumo[cant_dev],Tbl_Registro_Insumo[proveedor],$C$8,Tbl_Registro_Insumo[descripcion_insumo],$C47,Tbl_Registro_Insumo[id_solicitud],$C$9,Tbl_Registro_Insumo[Fecha_Corte],"&lt;="&amp;AF$12))</f>
        <v/>
      </c>
      <c r="AG47" s="2" t="str">
        <f>IF(OR($C47="",AG$12=""),"",SUMIFS(Tbl_Registro_Insumo[cant_ent],Tbl_Registro_Insumo[proveedor],$C$8,Tbl_Registro_Insumo[descripcion_insumo],$C47,Tbl_Registro_Insumo[id_solicitud],Detalle_Mes!$C$9,Tbl_Registro_Insumo[Fecha_Corte],"&lt;="&amp;AG$12)-SUMIFS(Tbl_Registro_Insumo[cant_dev],Tbl_Registro_Insumo[proveedor],$C$8,Tbl_Registro_Insumo[descripcion_insumo],$C47,Tbl_Registro_Insumo[id_solicitud],$C$9,Tbl_Registro_Insumo[Fecha_Corte],"&lt;="&amp;AG$12))</f>
        <v/>
      </c>
      <c r="AH47" s="2" t="str">
        <f>IF(OR($C47="",AH$12=""),"",SUMIFS(Tbl_Registro_Insumo[cant_ent],Tbl_Registro_Insumo[proveedor],$C$8,Tbl_Registro_Insumo[descripcion_insumo],$C47,Tbl_Registro_Insumo[id_solicitud],Detalle_Mes!$C$9,Tbl_Registro_Insumo[Fecha_Corte],"&lt;="&amp;AH$12)-SUMIFS(Tbl_Registro_Insumo[cant_dev],Tbl_Registro_Insumo[proveedor],$C$8,Tbl_Registro_Insumo[descripcion_insumo],$C47,Tbl_Registro_Insumo[id_solicitud],$C$9,Tbl_Registro_Insumo[Fecha_Corte],"&lt;="&amp;AH$12))</f>
        <v/>
      </c>
      <c r="AI47" s="2" t="str">
        <f>IF(OR($C47="",AI$12=""),"",SUMIFS(Tbl_Registro_Insumo[cant_ent],Tbl_Registro_Insumo[proveedor],$C$8,Tbl_Registro_Insumo[descripcion_insumo],$C47,Tbl_Registro_Insumo[id_solicitud],Detalle_Mes!$C$9,Tbl_Registro_Insumo[Fecha_Corte],"&lt;="&amp;AI$12)-SUMIFS(Tbl_Registro_Insumo[cant_dev],Tbl_Registro_Insumo[proveedor],$C$8,Tbl_Registro_Insumo[descripcion_insumo],$C47,Tbl_Registro_Insumo[id_solicitud],$C$9,Tbl_Registro_Insumo[Fecha_Corte],"&lt;="&amp;AI$12))</f>
        <v/>
      </c>
      <c r="AJ47" s="2" t="str">
        <f>IF(OR($C47="",AJ$12=""),"",SUMIFS(Tbl_Registro_Insumo[cant_ent],Tbl_Registro_Insumo[proveedor],$C$8,Tbl_Registro_Insumo[descripcion_insumo],$C47,Tbl_Registro_Insumo[id_solicitud],Detalle_Mes!$C$9,Tbl_Registro_Insumo[Fecha_Corte],"&lt;="&amp;AJ$12)-SUMIFS(Tbl_Registro_Insumo[cant_dev],Tbl_Registro_Insumo[proveedor],$C$8,Tbl_Registro_Insumo[descripcion_insumo],$C47,Tbl_Registro_Insumo[id_solicitud],$C$9,Tbl_Registro_Insumo[Fecha_Corte],"&lt;="&amp;AJ$12))</f>
        <v/>
      </c>
      <c r="AK47" s="2" t="str">
        <f>IF(OR($C47="",AK$12=""),"",SUMIFS(Tbl_Registro_Insumo[cant_ent],Tbl_Registro_Insumo[proveedor],$C$8,Tbl_Registro_Insumo[descripcion_insumo],$C47,Tbl_Registro_Insumo[id_solicitud],Detalle_Mes!$C$9,Tbl_Registro_Insumo[Fecha_Corte],"&lt;="&amp;AK$12)-SUMIFS(Tbl_Registro_Insumo[cant_dev],Tbl_Registro_Insumo[proveedor],$C$8,Tbl_Registro_Insumo[descripcion_insumo],$C47,Tbl_Registro_Insumo[id_solicitud],$C$9,Tbl_Registro_Insumo[Fecha_Corte],"&lt;="&amp;AK$12))</f>
        <v/>
      </c>
      <c r="AL47" s="2" t="str">
        <f>IF(OR($C47="",AL$12=""),"",SUMIFS(Tbl_Registro_Insumo[cant_ent],Tbl_Registro_Insumo[proveedor],$C$8,Tbl_Registro_Insumo[descripcion_insumo],$C47,Tbl_Registro_Insumo[id_solicitud],Detalle_Mes!$C$9,Tbl_Registro_Insumo[Fecha_Corte],"&lt;="&amp;AL$12)-SUMIFS(Tbl_Registro_Insumo[cant_dev],Tbl_Registro_Insumo[proveedor],$C$8,Tbl_Registro_Insumo[descripcion_insumo],$C47,Tbl_Registro_Insumo[id_solicitud],$C$9,Tbl_Registro_Insumo[Fecha_Corte],"&lt;="&amp;AL$12))</f>
        <v/>
      </c>
      <c r="AM47" s="2" t="str">
        <f>IF(OR($C47="",AM$12=""),"",SUMIFS(Tbl_Registro_Insumo[cant_ent],Tbl_Registro_Insumo[proveedor],$C$8,Tbl_Registro_Insumo[descripcion_insumo],$C47,Tbl_Registro_Insumo[id_solicitud],Detalle_Mes!$C$9,Tbl_Registro_Insumo[Fecha_Corte],"&lt;="&amp;AM$12)-SUMIFS(Tbl_Registro_Insumo[cant_dev],Tbl_Registro_Insumo[proveedor],$C$8,Tbl_Registro_Insumo[descripcion_insumo],$C47,Tbl_Registro_Insumo[id_solicitud],$C$9,Tbl_Registro_Insumo[Fecha_Corte],"&lt;="&amp;AM$12))</f>
        <v/>
      </c>
      <c r="AN47" s="2" t="str">
        <f>IF(OR($C47="",AN$12=""),"",SUMIFS(Tbl_Registro_Insumo[cant_ent],Tbl_Registro_Insumo[proveedor],$C$8,Tbl_Registro_Insumo[descripcion_insumo],$C47,Tbl_Registro_Insumo[id_solicitud],Detalle_Mes!$C$9,Tbl_Registro_Insumo[Fecha_Corte],"&lt;="&amp;AN$12)-SUMIFS(Tbl_Registro_Insumo[cant_dev],Tbl_Registro_Insumo[proveedor],$C$8,Tbl_Registro_Insumo[descripcion_insumo],$C47,Tbl_Registro_Insumo[id_solicitud],$C$9,Tbl_Registro_Insumo[Fecha_Corte],"&lt;="&amp;AN$12))</f>
        <v/>
      </c>
      <c r="AO47" s="2" t="str">
        <f>IF(OR($C47="",AO$12=""),"",SUMIFS(Tbl_Registro_Insumo[cant_ent],Tbl_Registro_Insumo[proveedor],$C$8,Tbl_Registro_Insumo[descripcion_insumo],$C47,Tbl_Registro_Insumo[id_solicitud],Detalle_Mes!$C$9,Tbl_Registro_Insumo[Fecha_Corte],"&lt;="&amp;AO$12)-SUMIFS(Tbl_Registro_Insumo[cant_dev],Tbl_Registro_Insumo[proveedor],$C$8,Tbl_Registro_Insumo[descripcion_insumo],$C47,Tbl_Registro_Insumo[id_solicitud],$C$9,Tbl_Registro_Insumo[Fecha_Corte],"&lt;="&amp;AO$12))</f>
        <v/>
      </c>
      <c r="AP47" s="2" t="str">
        <f>IF(OR($C47="",AP$12=""),"",SUMIFS(Tbl_Registro_Insumo[cant_ent],Tbl_Registro_Insumo[proveedor],$C$8,Tbl_Registro_Insumo[descripcion_insumo],$C47,Tbl_Registro_Insumo[id_solicitud],Detalle_Mes!$C$9,Tbl_Registro_Insumo[Fecha_Corte],"&lt;="&amp;AP$12)-SUMIFS(Tbl_Registro_Insumo[cant_dev],Tbl_Registro_Insumo[proveedor],$C$8,Tbl_Registro_Insumo[descripcion_insumo],$C47,Tbl_Registro_Insumo[id_solicitud],$C$9,Tbl_Registro_Insumo[Fecha_Corte],"&lt;="&amp;AP$12))</f>
        <v/>
      </c>
      <c r="AQ47" s="2" t="str">
        <f>IF(OR($C47="",AQ$12=""),"",SUMIFS(Tbl_Registro_Insumo[cant_ent],Tbl_Registro_Insumo[proveedor],$C$8,Tbl_Registro_Insumo[descripcion_insumo],$C47,Tbl_Registro_Insumo[id_solicitud],Detalle_Mes!$C$9,Tbl_Registro_Insumo[Fecha_Corte],"&lt;="&amp;AQ$12)-SUMIFS(Tbl_Registro_Insumo[cant_dev],Tbl_Registro_Insumo[proveedor],$C$8,Tbl_Registro_Insumo[descripcion_insumo],$C47,Tbl_Registro_Insumo[id_solicitud],$C$9,Tbl_Registro_Insumo[Fecha_Corte],"&lt;="&amp;AQ$12))</f>
        <v/>
      </c>
      <c r="AR47" s="2" t="str">
        <f>IF(OR($C47="",AR$12=""),"",SUMIFS(Tbl_Registro_Insumo[cant_ent],Tbl_Registro_Insumo[proveedor],$C$8,Tbl_Registro_Insumo[descripcion_insumo],$C47,Tbl_Registro_Insumo[id_solicitud],Detalle_Mes!$C$9,Tbl_Registro_Insumo[Fecha_Corte],"&lt;="&amp;AR$12)-SUMIFS(Tbl_Registro_Insumo[cant_dev],Tbl_Registro_Insumo[proveedor],$C$8,Tbl_Registro_Insumo[descripcion_insumo],$C47,Tbl_Registro_Insumo[id_solicitud],$C$9,Tbl_Registro_Insumo[Fecha_Corte],"&lt;="&amp;AR$12))</f>
        <v/>
      </c>
      <c r="AS47" s="2" t="str">
        <f>IF(OR($C47="",AS$12=""),"",SUMIFS(Tbl_Registro_Insumo[cant_ent],Tbl_Registro_Insumo[proveedor],$C$8,Tbl_Registro_Insumo[descripcion_insumo],$C47,Tbl_Registro_Insumo[id_solicitud],Detalle_Mes!$C$9,Tbl_Registro_Insumo[Fecha_Corte],"&lt;="&amp;AS$12)-SUMIFS(Tbl_Registro_Insumo[cant_dev],Tbl_Registro_Insumo[proveedor],$C$8,Tbl_Registro_Insumo[descripcion_insumo],$C47,Tbl_Registro_Insumo[id_solicitud],$C$9,Tbl_Registro_Insumo[Fecha_Corte],"&lt;="&amp;AS$12))</f>
        <v/>
      </c>
      <c r="AT47" s="2" t="str">
        <f>IF(OR($C47="",AT$12=""),"",SUMIFS(Tbl_Registro_Insumo[cant_ent],Tbl_Registro_Insumo[proveedor],$C$8,Tbl_Registro_Insumo[descripcion_insumo],$C47,Tbl_Registro_Insumo[id_solicitud],Detalle_Mes!$C$9,Tbl_Registro_Insumo[Fecha_Corte],"&lt;="&amp;AT$12)-SUMIFS(Tbl_Registro_Insumo[cant_dev],Tbl_Registro_Insumo[proveedor],$C$8,Tbl_Registro_Insumo[descripcion_insumo],$C47,Tbl_Registro_Insumo[id_solicitud],$C$9,Tbl_Registro_Insumo[Fecha_Corte],"&lt;="&amp;AT$12))</f>
        <v/>
      </c>
      <c r="AU47" s="2" t="str">
        <f>IF(OR($C47="",AU$12=""),"",SUMIFS(Tbl_Registro_Insumo[cant_ent],Tbl_Registro_Insumo[proveedor],$C$8,Tbl_Registro_Insumo[descripcion_insumo],$C47,Tbl_Registro_Insumo[id_solicitud],Detalle_Mes!$C$9,Tbl_Registro_Insumo[Fecha_Corte],"&lt;="&amp;AU$12)-SUMIFS(Tbl_Registro_Insumo[cant_dev],Tbl_Registro_Insumo[proveedor],$C$8,Tbl_Registro_Insumo[descripcion_insumo],$C47,Tbl_Registro_Insumo[id_solicitud],$C$9,Tbl_Registro_Insumo[Fecha_Corte],"&lt;="&amp;AU$12))</f>
        <v/>
      </c>
      <c r="AV47" s="2" t="str">
        <f>IF(OR($C47="",AV$12=""),"",SUMIFS(Tbl_Registro_Insumo[cant_ent],Tbl_Registro_Insumo[proveedor],$C$8,Tbl_Registro_Insumo[descripcion_insumo],$C47,Tbl_Registro_Insumo[id_solicitud],Detalle_Mes!$C$9,Tbl_Registro_Insumo[Fecha_Corte],"&lt;="&amp;AV$12)-SUMIFS(Tbl_Registro_Insumo[cant_dev],Tbl_Registro_Insumo[proveedor],$C$8,Tbl_Registro_Insumo[descripcion_insumo],$C47,Tbl_Registro_Insumo[id_solicitud],$C$9,Tbl_Registro_Insumo[Fecha_Corte],"&lt;="&amp;AV$12))</f>
        <v/>
      </c>
      <c r="AW47" s="2" t="str">
        <f>IF(OR($C47="",AW$12=""),"",SUMIFS(Tbl_Registro_Insumo[cant_ent],Tbl_Registro_Insumo[proveedor],$C$8,Tbl_Registro_Insumo[descripcion_insumo],$C47,Tbl_Registro_Insumo[id_solicitud],Detalle_Mes!$C$9,Tbl_Registro_Insumo[Fecha_Corte],"&lt;="&amp;AW$12)-SUMIFS(Tbl_Registro_Insumo[cant_dev],Tbl_Registro_Insumo[proveedor],$C$8,Tbl_Registro_Insumo[descripcion_insumo],$C47,Tbl_Registro_Insumo[id_solicitud],$C$9,Tbl_Registro_Insumo[Fecha_Corte],"&lt;="&amp;AW$12))</f>
        <v/>
      </c>
      <c r="AX47" s="2" t="str">
        <f>IF(OR($C47="",AX$12=""),"",SUMIFS(Tbl_Registro_Insumo[cant_ent],Tbl_Registro_Insumo[proveedor],$C$8,Tbl_Registro_Insumo[descripcion_insumo],$C47,Tbl_Registro_Insumo[id_solicitud],Detalle_Mes!$C$9,Tbl_Registro_Insumo[Fecha_Corte],"&lt;="&amp;AX$12)-SUMIFS(Tbl_Registro_Insumo[cant_dev],Tbl_Registro_Insumo[proveedor],$C$8,Tbl_Registro_Insumo[descripcion_insumo],$C47,Tbl_Registro_Insumo[id_solicitud],$C$9,Tbl_Registro_Insumo[Fecha_Corte],"&lt;="&amp;AX$12))</f>
        <v/>
      </c>
      <c r="AY47" s="2" t="str">
        <f>IF(OR($C47="",AY$12=""),"",SUMIFS(Tbl_Registro_Insumo[cant_ent],Tbl_Registro_Insumo[proveedor],$C$8,Tbl_Registro_Insumo[descripcion_insumo],$C47,Tbl_Registro_Insumo[id_solicitud],Detalle_Mes!$C$9,Tbl_Registro_Insumo[Fecha_Corte],"&lt;="&amp;AY$12)-SUMIFS(Tbl_Registro_Insumo[cant_dev],Tbl_Registro_Insumo[proveedor],$C$8,Tbl_Registro_Insumo[descripcion_insumo],$C47,Tbl_Registro_Insumo[id_solicitud],$C$9,Tbl_Registro_Insumo[Fecha_Corte],"&lt;="&amp;AY$12))</f>
        <v/>
      </c>
      <c r="AZ47" s="2" t="str">
        <f>IF(OR($C47="",AZ$12=""),"",SUMIFS(Tbl_Registro_Insumo[cant_ent],Tbl_Registro_Insumo[proveedor],$C$8,Tbl_Registro_Insumo[descripcion_insumo],$C47,Tbl_Registro_Insumo[id_solicitud],Detalle_Mes!$C$9,Tbl_Registro_Insumo[Fecha_Corte],"&lt;="&amp;AZ$12)-SUMIFS(Tbl_Registro_Insumo[cant_dev],Tbl_Registro_Insumo[proveedor],$C$8,Tbl_Registro_Insumo[descripcion_insumo],$C47,Tbl_Registro_Insumo[id_solicitud],$C$9,Tbl_Registro_Insumo[Fecha_Corte],"&lt;="&amp;AZ$12))</f>
        <v/>
      </c>
      <c r="BA47" s="2" t="str">
        <f>IF(OR($C47="",BA$12=""),"",SUMIFS(Tbl_Registro_Insumo[cant_ent],Tbl_Registro_Insumo[proveedor],$C$8,Tbl_Registro_Insumo[descripcion_insumo],$C47,Tbl_Registro_Insumo[id_solicitud],Detalle_Mes!$C$9,Tbl_Registro_Insumo[Fecha_Corte],"&lt;="&amp;BA$12)-SUMIFS(Tbl_Registro_Insumo[cant_dev],Tbl_Registro_Insumo[proveedor],$C$8,Tbl_Registro_Insumo[descripcion_insumo],$C47,Tbl_Registro_Insumo[id_solicitud],$C$9,Tbl_Registro_Insumo[Fecha_Corte],"&lt;="&amp;BA$12))</f>
        <v/>
      </c>
      <c r="BB47" s="2" t="str">
        <f>IF(OR($C47="",BB$12=""),"",SUMIFS(Tbl_Registro_Insumo[cant_ent],Tbl_Registro_Insumo[proveedor],$C$8,Tbl_Registro_Insumo[descripcion_insumo],$C47,Tbl_Registro_Insumo[id_solicitud],Detalle_Mes!$C$9,Tbl_Registro_Insumo[Fecha_Corte],"&lt;="&amp;BB$12)-SUMIFS(Tbl_Registro_Insumo[cant_dev],Tbl_Registro_Insumo[proveedor],$C$8,Tbl_Registro_Insumo[descripcion_insumo],$C47,Tbl_Registro_Insumo[id_solicitud],$C$9,Tbl_Registro_Insumo[Fecha_Corte],"&lt;="&amp;BB$12))</f>
        <v/>
      </c>
      <c r="BC47" s="2" t="str">
        <f>IF(OR($C47="",BC$12=""),"",SUMIFS(Tbl_Registro_Insumo[cant_ent],Tbl_Registro_Insumo[proveedor],$C$8,Tbl_Registro_Insumo[descripcion_insumo],$C47,Tbl_Registro_Insumo[id_solicitud],Detalle_Mes!$C$9,Tbl_Registro_Insumo[Fecha_Corte],"&lt;="&amp;BC$12)-SUMIFS(Tbl_Registro_Insumo[cant_dev],Tbl_Registro_Insumo[proveedor],$C$8,Tbl_Registro_Insumo[descripcion_insumo],$C47,Tbl_Registro_Insumo[id_solicitud],$C$9,Tbl_Registro_Insumo[Fecha_Corte],"&lt;="&amp;BC$12))</f>
        <v/>
      </c>
      <c r="BD47" s="2" t="str">
        <f>IF(OR($C47="",BD$12=""),"",SUMIFS(Tbl_Registro_Insumo[cant_ent],Tbl_Registro_Insumo[proveedor],$C$8,Tbl_Registro_Insumo[descripcion_insumo],$C47,Tbl_Registro_Insumo[id_solicitud],Detalle_Mes!$C$9,Tbl_Registro_Insumo[Fecha_Corte],"&lt;="&amp;BD$12)-SUMIFS(Tbl_Registro_Insumo[cant_dev],Tbl_Registro_Insumo[proveedor],$C$8,Tbl_Registro_Insumo[descripcion_insumo],$C47,Tbl_Registro_Insumo[id_solicitud],$C$9,Tbl_Registro_Insumo[Fecha_Corte],"&lt;="&amp;BD$12))</f>
        <v/>
      </c>
      <c r="BE47" s="2" t="str">
        <f>IF(OR($C47="",BE$12=""),"",SUMIFS(Tbl_Registro_Insumo[cant_ent],Tbl_Registro_Insumo[proveedor],$C$8,Tbl_Registro_Insumo[descripcion_insumo],$C47,Tbl_Registro_Insumo[id_solicitud],Detalle_Mes!$C$9,Tbl_Registro_Insumo[Fecha_Corte],"&lt;="&amp;BE$12)-SUMIFS(Tbl_Registro_Insumo[cant_dev],Tbl_Registro_Insumo[proveedor],$C$8,Tbl_Registro_Insumo[descripcion_insumo],$C47,Tbl_Registro_Insumo[id_solicitud],$C$9,Tbl_Registro_Insumo[Fecha_Corte],"&lt;="&amp;BE$12))</f>
        <v/>
      </c>
      <c r="BF47" s="2" t="str">
        <f>IF(OR($C47="",BF$12=""),"",SUMIFS(Tbl_Registro_Insumo[cant_ent],Tbl_Registro_Insumo[proveedor],$C$8,Tbl_Registro_Insumo[descripcion_insumo],$C47,Tbl_Registro_Insumo[id_solicitud],Detalle_Mes!$C$9,Tbl_Registro_Insumo[Fecha_Corte],"&lt;="&amp;BF$12)-SUMIFS(Tbl_Registro_Insumo[cant_dev],Tbl_Registro_Insumo[proveedor],$C$8,Tbl_Registro_Insumo[descripcion_insumo],$C47,Tbl_Registro_Insumo[id_solicitud],$C$9,Tbl_Registro_Insumo[Fecha_Corte],"&lt;="&amp;BF$12))</f>
        <v/>
      </c>
      <c r="BG47" s="2" t="str">
        <f>IF(OR($C47="",BG$12=""),"",SUMIFS(Tbl_Registro_Insumo[cant_ent],Tbl_Registro_Insumo[proveedor],$C$8,Tbl_Registro_Insumo[descripcion_insumo],$C47,Tbl_Registro_Insumo[id_solicitud],Detalle_Mes!$C$9,Tbl_Registro_Insumo[Fecha_Corte],"&lt;="&amp;BG$12)-SUMIFS(Tbl_Registro_Insumo[cant_dev],Tbl_Registro_Insumo[proveedor],$C$8,Tbl_Registro_Insumo[descripcion_insumo],$C47,Tbl_Registro_Insumo[id_solicitud],$C$9,Tbl_Registro_Insumo[Fecha_Corte],"&lt;="&amp;BG$12))</f>
        <v/>
      </c>
      <c r="BH47" s="2" t="str">
        <f>IF(OR($C47="",BH$12=""),"",SUMIFS(Tbl_Registro_Insumo[cant_ent],Tbl_Registro_Insumo[proveedor],$C$8,Tbl_Registro_Insumo[descripcion_insumo],$C47,Tbl_Registro_Insumo[id_solicitud],Detalle_Mes!$C$9,Tbl_Registro_Insumo[Fecha_Corte],"&lt;="&amp;BH$12)-SUMIFS(Tbl_Registro_Insumo[cant_dev],Tbl_Registro_Insumo[proveedor],$C$8,Tbl_Registro_Insumo[descripcion_insumo],$C47,Tbl_Registro_Insumo[id_solicitud],$C$9,Tbl_Registro_Insumo[Fecha_Corte],"&lt;="&amp;BH$12))</f>
        <v/>
      </c>
      <c r="BI47" s="2" t="str">
        <f>IF(OR($C47="",BI$12=""),"",SUMIFS(Tbl_Registro_Insumo[cant_ent],Tbl_Registro_Insumo[proveedor],$C$8,Tbl_Registro_Insumo[descripcion_insumo],$C47,Tbl_Registro_Insumo[id_solicitud],Detalle_Mes!$C$9,Tbl_Registro_Insumo[Fecha_Corte],"&lt;="&amp;BI$12)-SUMIFS(Tbl_Registro_Insumo[cant_dev],Tbl_Registro_Insumo[proveedor],$C$8,Tbl_Registro_Insumo[descripcion_insumo],$C47,Tbl_Registro_Insumo[id_solicitud],$C$9,Tbl_Registro_Insumo[Fecha_Corte],"&lt;="&amp;BI$12))</f>
        <v/>
      </c>
      <c r="BJ47" s="2" t="str">
        <f>IF(OR($C47="",BJ$12=""),"",SUMIFS(Tbl_Registro_Insumo[cant_ent],Tbl_Registro_Insumo[proveedor],$C$8,Tbl_Registro_Insumo[descripcion_insumo],$C47,Tbl_Registro_Insumo[id_solicitud],Detalle_Mes!$C$9,Tbl_Registro_Insumo[Fecha_Corte],"&lt;="&amp;BJ$12)-SUMIFS(Tbl_Registro_Insumo[cant_dev],Tbl_Registro_Insumo[proveedor],$C$8,Tbl_Registro_Insumo[descripcion_insumo],$C47,Tbl_Registro_Insumo[id_solicitud],$C$9,Tbl_Registro_Insumo[Fecha_Corte],"&lt;="&amp;BJ$12))</f>
        <v/>
      </c>
      <c r="BK47" s="2" t="str">
        <f>IF(OR($C47="",BK$12=""),"",SUMIFS(Tbl_Registro_Insumo[cant_ent],Tbl_Registro_Insumo[proveedor],$C$8,Tbl_Registro_Insumo[descripcion_insumo],$C47,Tbl_Registro_Insumo[id_solicitud],Detalle_Mes!$C$9,Tbl_Registro_Insumo[Fecha_Corte],"&lt;="&amp;BK$12)-SUMIFS(Tbl_Registro_Insumo[cant_dev],Tbl_Registro_Insumo[proveedor],$C$8,Tbl_Registro_Insumo[descripcion_insumo],$C47,Tbl_Registro_Insumo[id_solicitud],$C$9,Tbl_Registro_Insumo[Fecha_Corte],"&lt;="&amp;BK$12))</f>
        <v/>
      </c>
      <c r="BL47" s="2" t="str">
        <f>IF(OR($C47="",BL$12=""),"",SUMIFS(Tbl_Registro_Insumo[cant_ent],Tbl_Registro_Insumo[proveedor],$C$8,Tbl_Registro_Insumo[descripcion_insumo],$C47,Tbl_Registro_Insumo[id_solicitud],Detalle_Mes!$C$9,Tbl_Registro_Insumo[Fecha_Corte],"&lt;="&amp;BL$12)-SUMIFS(Tbl_Registro_Insumo[cant_dev],Tbl_Registro_Insumo[proveedor],$C$8,Tbl_Registro_Insumo[descripcion_insumo],$C47,Tbl_Registro_Insumo[id_solicitud],$C$9,Tbl_Registro_Insumo[Fecha_Corte],"&lt;="&amp;BL$12))</f>
        <v/>
      </c>
      <c r="BM47" s="2" t="str">
        <f>IF(OR($C47="",BM$12=""),"",SUMIFS(Tbl_Registro_Insumo[cant_ent],Tbl_Registro_Insumo[proveedor],$C$8,Tbl_Registro_Insumo[descripcion_insumo],$C47,Tbl_Registro_Insumo[id_solicitud],Detalle_Mes!$C$9,Tbl_Registro_Insumo[Fecha_Corte],"&lt;="&amp;BM$12)-SUMIFS(Tbl_Registro_Insumo[cant_dev],Tbl_Registro_Insumo[proveedor],$C$8,Tbl_Registro_Insumo[descripcion_insumo],$C47,Tbl_Registro_Insumo[id_solicitud],$C$9,Tbl_Registro_Insumo[Fecha_Corte],"&lt;="&amp;BM$12))</f>
        <v/>
      </c>
      <c r="BN47" s="2" t="str">
        <f>IF(OR($C47="",BN$12=""),"",SUMIFS(Tbl_Registro_Insumo[cant_ent],Tbl_Registro_Insumo[proveedor],$C$8,Tbl_Registro_Insumo[descripcion_insumo],$C47,Tbl_Registro_Insumo[id_solicitud],Detalle_Mes!$C$9,Tbl_Registro_Insumo[Fecha_Corte],"&lt;="&amp;BN$12)-SUMIFS(Tbl_Registro_Insumo[cant_dev],Tbl_Registro_Insumo[proveedor],$C$8,Tbl_Registro_Insumo[descripcion_insumo],$C47,Tbl_Registro_Insumo[id_solicitud],$C$9,Tbl_Registro_Insumo[Fecha_Corte],"&lt;="&amp;BN$12))</f>
        <v/>
      </c>
      <c r="BO47" s="2" t="str">
        <f>IF(OR($C47="",BO$12=""),"",SUMIFS(Tbl_Registro_Insumo[cant_ent],Tbl_Registro_Insumo[proveedor],$C$8,Tbl_Registro_Insumo[descripcion_insumo],$C47,Tbl_Registro_Insumo[id_solicitud],Detalle_Mes!$C$9,Tbl_Registro_Insumo[Fecha_Corte],"&lt;="&amp;BO$12)-SUMIFS(Tbl_Registro_Insumo[cant_dev],Tbl_Registro_Insumo[proveedor],$C$8,Tbl_Registro_Insumo[descripcion_insumo],$C47,Tbl_Registro_Insumo[id_solicitud],$C$9,Tbl_Registro_Insumo[Fecha_Corte],"&lt;="&amp;BO$12))</f>
        <v/>
      </c>
      <c r="BP47" s="2" t="str">
        <f>IF(OR($C47="",BP$12=""),"",SUMIFS(Tbl_Registro_Insumo[cant_ent],Tbl_Registro_Insumo[proveedor],$C$8,Tbl_Registro_Insumo[descripcion_insumo],$C47,Tbl_Registro_Insumo[id_solicitud],Detalle_Mes!$C$9,Tbl_Registro_Insumo[Fecha_Corte],"&lt;="&amp;BP$12)-SUMIFS(Tbl_Registro_Insumo[cant_dev],Tbl_Registro_Insumo[proveedor],$C$8,Tbl_Registro_Insumo[descripcion_insumo],$C47,Tbl_Registro_Insumo[id_solicitud],$C$9,Tbl_Registro_Insumo[Fecha_Corte],"&lt;="&amp;BP$12))</f>
        <v/>
      </c>
      <c r="BQ47" s="2" t="str">
        <f>IF(OR($C47="",BQ$12=""),"",SUMIFS(Tbl_Registro_Insumo[cant_ent],Tbl_Registro_Insumo[proveedor],$C$8,Tbl_Registro_Insumo[descripcion_insumo],$C47,Tbl_Registro_Insumo[id_solicitud],Detalle_Mes!$C$9,Tbl_Registro_Insumo[Fecha_Corte],"&lt;="&amp;BQ$12)-SUMIFS(Tbl_Registro_Insumo[cant_dev],Tbl_Registro_Insumo[proveedor],$C$8,Tbl_Registro_Insumo[descripcion_insumo],$C47,Tbl_Registro_Insumo[id_solicitud],$C$9,Tbl_Registro_Insumo[Fecha_Corte],"&lt;="&amp;BQ$12))</f>
        <v/>
      </c>
      <c r="BR47" s="2" t="str">
        <f>IF(OR($C47="",BR$12=""),"",SUMIFS(Tbl_Registro_Insumo[cant_ent],Tbl_Registro_Insumo[proveedor],$C$8,Tbl_Registro_Insumo[descripcion_insumo],$C47,Tbl_Registro_Insumo[id_solicitud],Detalle_Mes!$C$9,Tbl_Registro_Insumo[Fecha_Corte],"&lt;="&amp;BR$12)-SUMIFS(Tbl_Registro_Insumo[cant_dev],Tbl_Registro_Insumo[proveedor],$C$8,Tbl_Registro_Insumo[descripcion_insumo],$C47,Tbl_Registro_Insumo[id_solicitud],$C$9,Tbl_Registro_Insumo[Fecha_Corte],"&lt;="&amp;BR$12))</f>
        <v/>
      </c>
      <c r="BS47" s="2" t="str">
        <f>IF(OR($C47="",BS$12=""),"",SUMIFS(Tbl_Registro_Insumo[cant_ent],Tbl_Registro_Insumo[proveedor],$C$8,Tbl_Registro_Insumo[descripcion_insumo],$C47,Tbl_Registro_Insumo[id_solicitud],Detalle_Mes!$C$9,Tbl_Registro_Insumo[Fecha_Corte],"&lt;="&amp;BS$12)-SUMIFS(Tbl_Registro_Insumo[cant_dev],Tbl_Registro_Insumo[proveedor],$C$8,Tbl_Registro_Insumo[descripcion_insumo],$C47,Tbl_Registro_Insumo[id_solicitud],$C$9,Tbl_Registro_Insumo[Fecha_Corte],"&lt;="&amp;BS$12))</f>
        <v/>
      </c>
    </row>
    <row r="48" spans="2:71" s="7" customFormat="1" ht="19.2" customHeight="1" x14ac:dyDescent="0.3">
      <c r="B48" s="2"/>
      <c r="D48" s="20" t="str">
        <f>IF(C48="","",SUMIFS(Tbl_Registro_Insumo[cant_ent],Tbl_Registro_Insumo[proveedor],Detalle_Mes!$C$8,Tbl_Registro_Insumo[id_solicitud],Detalle_Mes!$C$9,Tbl_Registro_Insumo[descripcion_insumo],Detalle_Mes!C48,Tbl_Registro_Insumo[Fecha_Corte],"&lt;"&amp;Detalle_Mes!$F$8))</f>
        <v/>
      </c>
      <c r="E48" s="20" t="str">
        <f>IF(C48="","",SUMIFS(Tbl_Registro_Insumo[cant_dev],Tbl_Registro_Insumo[proveedor],Detalle_Mes!$C$8,Tbl_Registro_Insumo[id_solicitud],Detalle_Mes!$C$9,Tbl_Registro_Insumo[descripcion_insumo],Detalle_Mes!C48,Tbl_Registro_Insumo[Fecha_Corte],"&lt;"&amp;Detalle_Mes!$F$8))</f>
        <v/>
      </c>
      <c r="F48" s="20" t="str">
        <f t="shared" si="39"/>
        <v/>
      </c>
      <c r="H48" s="41" t="str">
        <f t="shared" si="40"/>
        <v/>
      </c>
      <c r="I48" s="2" t="str">
        <f>IF(OR($C48="",I$12=""),"",SUMIFS(Tbl_Registro_Insumo[cant_ent],Tbl_Registro_Insumo[proveedor],$C$8,Tbl_Registro_Insumo[descripcion_insumo],$C48,Tbl_Registro_Insumo[id_solicitud],Detalle_Mes!$C$9,Tbl_Registro_Insumo[Fecha_Corte],"&lt;"&amp;I$12)-SUMIFS(Tbl_Registro_Insumo[cant_dev],Tbl_Registro_Insumo[proveedor],$C$8,Tbl_Registro_Insumo[descripcion_insumo],$C48,Tbl_Registro_Insumo[id_solicitud],$C$9,Tbl_Registro_Insumo[Fecha_Corte],"&lt;="&amp;I$12))</f>
        <v/>
      </c>
      <c r="J48" s="2" t="str">
        <f>IF(OR($C48="",J$12=""),"",SUMIFS(Tbl_Registro_Insumo[cant_ent],Tbl_Registro_Insumo[proveedor],$C$8,Tbl_Registro_Insumo[descripcion_insumo],$C48,Tbl_Registro_Insumo[id_solicitud],Detalle_Mes!$C$9,Tbl_Registro_Insumo[Fecha_Corte],"&lt;="&amp;J$12)-SUMIFS(Tbl_Registro_Insumo[cant_dev],Tbl_Registro_Insumo[proveedor],$C$8,Tbl_Registro_Insumo[descripcion_insumo],$C48,Tbl_Registro_Insumo[id_solicitud],$C$9,Tbl_Registro_Insumo[Fecha_Corte],"&lt;="&amp;J$12))</f>
        <v/>
      </c>
      <c r="K48" s="2" t="str">
        <f>IF(OR($C48="",K$12=""),"",SUMIFS(Tbl_Registro_Insumo[cant_ent],Tbl_Registro_Insumo[proveedor],$C$8,Tbl_Registro_Insumo[descripcion_insumo],$C48,Tbl_Registro_Insumo[id_solicitud],Detalle_Mes!$C$9,Tbl_Registro_Insumo[Fecha_Corte],"&lt;="&amp;K$12)-SUMIFS(Tbl_Registro_Insumo[cant_dev],Tbl_Registro_Insumo[proveedor],$C$8,Tbl_Registro_Insumo[descripcion_insumo],$C48,Tbl_Registro_Insumo[id_solicitud],$C$9,Tbl_Registro_Insumo[Fecha_Corte],"&lt;="&amp;K$12))</f>
        <v/>
      </c>
      <c r="L48" s="2" t="str">
        <f>IF(OR($C48="",L$12=""),"",SUMIFS(Tbl_Registro_Insumo[cant_ent],Tbl_Registro_Insumo[proveedor],$C$8,Tbl_Registro_Insumo[descripcion_insumo],$C48,Tbl_Registro_Insumo[id_solicitud],Detalle_Mes!$C$9,Tbl_Registro_Insumo[Fecha_Corte],"&lt;="&amp;L$12)-SUMIFS(Tbl_Registro_Insumo[cant_dev],Tbl_Registro_Insumo[proveedor],$C$8,Tbl_Registro_Insumo[descripcion_insumo],$C48,Tbl_Registro_Insumo[id_solicitud],$C$9,Tbl_Registro_Insumo[Fecha_Corte],"&lt;="&amp;L$12))</f>
        <v/>
      </c>
      <c r="M48" s="2" t="str">
        <f>IF(OR($C48="",M$12=""),"",SUMIFS(Tbl_Registro_Insumo[cant_ent],Tbl_Registro_Insumo[proveedor],$C$8,Tbl_Registro_Insumo[descripcion_insumo],$C48,Tbl_Registro_Insumo[id_solicitud],Detalle_Mes!$C$9,Tbl_Registro_Insumo[Fecha_Corte],"&lt;="&amp;M$12)-SUMIFS(Tbl_Registro_Insumo[cant_dev],Tbl_Registro_Insumo[proveedor],$C$8,Tbl_Registro_Insumo[descripcion_insumo],$C48,Tbl_Registro_Insumo[id_solicitud],$C$9,Tbl_Registro_Insumo[Fecha_Corte],"&lt;="&amp;M$12))</f>
        <v/>
      </c>
      <c r="N48" s="2" t="str">
        <f>IF(OR($C48="",N$12=""),"",SUMIFS(Tbl_Registro_Insumo[cant_ent],Tbl_Registro_Insumo[proveedor],$C$8,Tbl_Registro_Insumo[descripcion_insumo],$C48,Tbl_Registro_Insumo[id_solicitud],Detalle_Mes!$C$9,Tbl_Registro_Insumo[Fecha_Corte],"&lt;="&amp;N$12)-SUMIFS(Tbl_Registro_Insumo[cant_dev],Tbl_Registro_Insumo[proveedor],$C$8,Tbl_Registro_Insumo[descripcion_insumo],$C48,Tbl_Registro_Insumo[id_solicitud],$C$9,Tbl_Registro_Insumo[Fecha_Corte],"&lt;="&amp;N$12))</f>
        <v/>
      </c>
      <c r="O48" s="2" t="str">
        <f>IF(OR($C48="",O$12=""),"",SUMIFS(Tbl_Registro_Insumo[cant_ent],Tbl_Registro_Insumo[proveedor],$C$8,Tbl_Registro_Insumo[descripcion_insumo],$C48,Tbl_Registro_Insumo[id_solicitud],Detalle_Mes!$C$9,Tbl_Registro_Insumo[Fecha_Corte],"&lt;="&amp;O$12)-SUMIFS(Tbl_Registro_Insumo[cant_dev],Tbl_Registro_Insumo[proveedor],$C$8,Tbl_Registro_Insumo[descripcion_insumo],$C48,Tbl_Registro_Insumo[id_solicitud],$C$9,Tbl_Registro_Insumo[Fecha_Corte],"&lt;="&amp;O$12))</f>
        <v/>
      </c>
      <c r="P48" s="2" t="str">
        <f>IF(OR($C48="",P$12=""),"",SUMIFS(Tbl_Registro_Insumo[cant_ent],Tbl_Registro_Insumo[proveedor],$C$8,Tbl_Registro_Insumo[descripcion_insumo],$C48,Tbl_Registro_Insumo[id_solicitud],Detalle_Mes!$C$9,Tbl_Registro_Insumo[Fecha_Corte],"&lt;="&amp;P$12)-SUMIFS(Tbl_Registro_Insumo[cant_dev],Tbl_Registro_Insumo[proveedor],$C$8,Tbl_Registro_Insumo[descripcion_insumo],$C48,Tbl_Registro_Insumo[id_solicitud],$C$9,Tbl_Registro_Insumo[Fecha_Corte],"&lt;="&amp;P$12))</f>
        <v/>
      </c>
      <c r="Q48" s="2" t="str">
        <f>IF(OR($C48="",Q$12=""),"",SUMIFS(Tbl_Registro_Insumo[cant_ent],Tbl_Registro_Insumo[proveedor],$C$8,Tbl_Registro_Insumo[descripcion_insumo],$C48,Tbl_Registro_Insumo[id_solicitud],Detalle_Mes!$C$9,Tbl_Registro_Insumo[Fecha_Corte],"&lt;="&amp;Q$12)-SUMIFS(Tbl_Registro_Insumo[cant_dev],Tbl_Registro_Insumo[proveedor],$C$8,Tbl_Registro_Insumo[descripcion_insumo],$C48,Tbl_Registro_Insumo[id_solicitud],$C$9,Tbl_Registro_Insumo[Fecha_Corte],"&lt;="&amp;Q$12))</f>
        <v/>
      </c>
      <c r="R48" s="2" t="str">
        <f>IF(OR($C48="",R$12=""),"",SUMIFS(Tbl_Registro_Insumo[cant_ent],Tbl_Registro_Insumo[proveedor],$C$8,Tbl_Registro_Insumo[descripcion_insumo],$C48,Tbl_Registro_Insumo[id_solicitud],Detalle_Mes!$C$9,Tbl_Registro_Insumo[Fecha_Corte],"&lt;="&amp;R$12)-SUMIFS(Tbl_Registro_Insumo[cant_dev],Tbl_Registro_Insumo[proveedor],$C$8,Tbl_Registro_Insumo[descripcion_insumo],$C48,Tbl_Registro_Insumo[id_solicitud],$C$9,Tbl_Registro_Insumo[Fecha_Corte],"&lt;="&amp;R$12))</f>
        <v/>
      </c>
      <c r="S48" s="2" t="str">
        <f>IF(OR($C48="",S$12=""),"",SUMIFS(Tbl_Registro_Insumo[cant_ent],Tbl_Registro_Insumo[proveedor],$C$8,Tbl_Registro_Insumo[descripcion_insumo],$C48,Tbl_Registro_Insumo[id_solicitud],Detalle_Mes!$C$9,Tbl_Registro_Insumo[Fecha_Corte],"&lt;="&amp;S$12)-SUMIFS(Tbl_Registro_Insumo[cant_dev],Tbl_Registro_Insumo[proveedor],$C$8,Tbl_Registro_Insumo[descripcion_insumo],$C48,Tbl_Registro_Insumo[id_solicitud],$C$9,Tbl_Registro_Insumo[Fecha_Corte],"&lt;="&amp;S$12))</f>
        <v/>
      </c>
      <c r="T48" s="2" t="str">
        <f>IF(OR($C48="",T$12=""),"",SUMIFS(Tbl_Registro_Insumo[cant_ent],Tbl_Registro_Insumo[proveedor],$C$8,Tbl_Registro_Insumo[descripcion_insumo],$C48,Tbl_Registro_Insumo[id_solicitud],Detalle_Mes!$C$9,Tbl_Registro_Insumo[Fecha_Corte],"&lt;="&amp;T$12)-SUMIFS(Tbl_Registro_Insumo[cant_dev],Tbl_Registro_Insumo[proveedor],$C$8,Tbl_Registro_Insumo[descripcion_insumo],$C48,Tbl_Registro_Insumo[id_solicitud],$C$9,Tbl_Registro_Insumo[Fecha_Corte],"&lt;="&amp;T$12))</f>
        <v/>
      </c>
      <c r="U48" s="2" t="str">
        <f>IF(OR($C48="",U$12=""),"",SUMIFS(Tbl_Registro_Insumo[cant_ent],Tbl_Registro_Insumo[proveedor],$C$8,Tbl_Registro_Insumo[descripcion_insumo],$C48,Tbl_Registro_Insumo[id_solicitud],Detalle_Mes!$C$9,Tbl_Registro_Insumo[Fecha_Corte],"&lt;="&amp;U$12)-SUMIFS(Tbl_Registro_Insumo[cant_dev],Tbl_Registro_Insumo[proveedor],$C$8,Tbl_Registro_Insumo[descripcion_insumo],$C48,Tbl_Registro_Insumo[id_solicitud],$C$9,Tbl_Registro_Insumo[Fecha_Corte],"&lt;="&amp;U$12))</f>
        <v/>
      </c>
      <c r="V48" s="2" t="str">
        <f>IF(OR($C48="",V$12=""),"",SUMIFS(Tbl_Registro_Insumo[cant_ent],Tbl_Registro_Insumo[proveedor],$C$8,Tbl_Registro_Insumo[descripcion_insumo],$C48,Tbl_Registro_Insumo[id_solicitud],Detalle_Mes!$C$9,Tbl_Registro_Insumo[Fecha_Corte],"&lt;="&amp;V$12)-SUMIFS(Tbl_Registro_Insumo[cant_dev],Tbl_Registro_Insumo[proveedor],$C$8,Tbl_Registro_Insumo[descripcion_insumo],$C48,Tbl_Registro_Insumo[id_solicitud],$C$9,Tbl_Registro_Insumo[Fecha_Corte],"&lt;="&amp;V$12))</f>
        <v/>
      </c>
      <c r="W48" s="2" t="str">
        <f>IF(OR($C48="",W$12=""),"",SUMIFS(Tbl_Registro_Insumo[cant_ent],Tbl_Registro_Insumo[proveedor],$C$8,Tbl_Registro_Insumo[descripcion_insumo],$C48,Tbl_Registro_Insumo[id_solicitud],Detalle_Mes!$C$9,Tbl_Registro_Insumo[Fecha_Corte],"&lt;="&amp;W$12)-SUMIFS(Tbl_Registro_Insumo[cant_dev],Tbl_Registro_Insumo[proveedor],$C$8,Tbl_Registro_Insumo[descripcion_insumo],$C48,Tbl_Registro_Insumo[id_solicitud],$C$9,Tbl_Registro_Insumo[Fecha_Corte],"&lt;="&amp;W$12))</f>
        <v/>
      </c>
      <c r="X48" s="2" t="str">
        <f>IF(OR($C48="",X$12=""),"",SUMIFS(Tbl_Registro_Insumo[cant_ent],Tbl_Registro_Insumo[proveedor],$C$8,Tbl_Registro_Insumo[descripcion_insumo],$C48,Tbl_Registro_Insumo[id_solicitud],Detalle_Mes!$C$9,Tbl_Registro_Insumo[Fecha_Corte],"&lt;="&amp;X$12)-SUMIFS(Tbl_Registro_Insumo[cant_dev],Tbl_Registro_Insumo[proveedor],$C$8,Tbl_Registro_Insumo[descripcion_insumo],$C48,Tbl_Registro_Insumo[id_solicitud],$C$9,Tbl_Registro_Insumo[Fecha_Corte],"&lt;="&amp;X$12))</f>
        <v/>
      </c>
      <c r="Y48" s="2" t="str">
        <f>IF(OR($C48="",Y$12=""),"",SUMIFS(Tbl_Registro_Insumo[cant_ent],Tbl_Registro_Insumo[proveedor],$C$8,Tbl_Registro_Insumo[descripcion_insumo],$C48,Tbl_Registro_Insumo[id_solicitud],Detalle_Mes!$C$9,Tbl_Registro_Insumo[Fecha_Corte],"&lt;="&amp;Y$12)-SUMIFS(Tbl_Registro_Insumo[cant_dev],Tbl_Registro_Insumo[proveedor],$C$8,Tbl_Registro_Insumo[descripcion_insumo],$C48,Tbl_Registro_Insumo[id_solicitud],$C$9,Tbl_Registro_Insumo[Fecha_Corte],"&lt;="&amp;Y$12))</f>
        <v/>
      </c>
      <c r="Z48" s="2" t="str">
        <f>IF(OR($C48="",Z$12=""),"",SUMIFS(Tbl_Registro_Insumo[cant_ent],Tbl_Registro_Insumo[proveedor],$C$8,Tbl_Registro_Insumo[descripcion_insumo],$C48,Tbl_Registro_Insumo[id_solicitud],Detalle_Mes!$C$9,Tbl_Registro_Insumo[Fecha_Corte],"&lt;="&amp;Z$12)-SUMIFS(Tbl_Registro_Insumo[cant_dev],Tbl_Registro_Insumo[proveedor],$C$8,Tbl_Registro_Insumo[descripcion_insumo],$C48,Tbl_Registro_Insumo[id_solicitud],$C$9,Tbl_Registro_Insumo[Fecha_Corte],"&lt;="&amp;Z$12))</f>
        <v/>
      </c>
      <c r="AA48" s="2" t="str">
        <f>IF(OR($C48="",AA$12=""),"",SUMIFS(Tbl_Registro_Insumo[cant_ent],Tbl_Registro_Insumo[proveedor],$C$8,Tbl_Registro_Insumo[descripcion_insumo],$C48,Tbl_Registro_Insumo[id_solicitud],Detalle_Mes!$C$9,Tbl_Registro_Insumo[Fecha_Corte],"&lt;="&amp;AA$12)-SUMIFS(Tbl_Registro_Insumo[cant_dev],Tbl_Registro_Insumo[proveedor],$C$8,Tbl_Registro_Insumo[descripcion_insumo],$C48,Tbl_Registro_Insumo[id_solicitud],$C$9,Tbl_Registro_Insumo[Fecha_Corte],"&lt;="&amp;AA$12))</f>
        <v/>
      </c>
      <c r="AB48" s="2" t="str">
        <f>IF(OR($C48="",AB$12=""),"",SUMIFS(Tbl_Registro_Insumo[cant_ent],Tbl_Registro_Insumo[proveedor],$C$8,Tbl_Registro_Insumo[descripcion_insumo],$C48,Tbl_Registro_Insumo[id_solicitud],Detalle_Mes!$C$9,Tbl_Registro_Insumo[Fecha_Corte],"&lt;="&amp;AB$12)-SUMIFS(Tbl_Registro_Insumo[cant_dev],Tbl_Registro_Insumo[proveedor],$C$8,Tbl_Registro_Insumo[descripcion_insumo],$C48,Tbl_Registro_Insumo[id_solicitud],$C$9,Tbl_Registro_Insumo[Fecha_Corte],"&lt;="&amp;AB$12))</f>
        <v/>
      </c>
      <c r="AC48" s="2" t="str">
        <f>IF(OR($C48="",AC$12=""),"",SUMIFS(Tbl_Registro_Insumo[cant_ent],Tbl_Registro_Insumo[proveedor],$C$8,Tbl_Registro_Insumo[descripcion_insumo],$C48,Tbl_Registro_Insumo[id_solicitud],Detalle_Mes!$C$9,Tbl_Registro_Insumo[Fecha_Corte],"&lt;="&amp;AC$12)-SUMIFS(Tbl_Registro_Insumo[cant_dev],Tbl_Registro_Insumo[proveedor],$C$8,Tbl_Registro_Insumo[descripcion_insumo],$C48,Tbl_Registro_Insumo[id_solicitud],$C$9,Tbl_Registro_Insumo[Fecha_Corte],"&lt;="&amp;AC$12))</f>
        <v/>
      </c>
      <c r="AD48" s="2" t="str">
        <f>IF(OR($C48="",AD$12=""),"",SUMIFS(Tbl_Registro_Insumo[cant_ent],Tbl_Registro_Insumo[proveedor],$C$8,Tbl_Registro_Insumo[descripcion_insumo],$C48,Tbl_Registro_Insumo[id_solicitud],Detalle_Mes!$C$9,Tbl_Registro_Insumo[Fecha_Corte],"&lt;="&amp;AD$12)-SUMIFS(Tbl_Registro_Insumo[cant_dev],Tbl_Registro_Insumo[proveedor],$C$8,Tbl_Registro_Insumo[descripcion_insumo],$C48,Tbl_Registro_Insumo[id_solicitud],$C$9,Tbl_Registro_Insumo[Fecha_Corte],"&lt;="&amp;AD$12))</f>
        <v/>
      </c>
      <c r="AE48" s="2" t="str">
        <f>IF(OR($C48="",AE$12=""),"",SUMIFS(Tbl_Registro_Insumo[cant_ent],Tbl_Registro_Insumo[proveedor],$C$8,Tbl_Registro_Insumo[descripcion_insumo],$C48,Tbl_Registro_Insumo[id_solicitud],Detalle_Mes!$C$9,Tbl_Registro_Insumo[Fecha_Corte],"&lt;="&amp;AE$12)-SUMIFS(Tbl_Registro_Insumo[cant_dev],Tbl_Registro_Insumo[proveedor],$C$8,Tbl_Registro_Insumo[descripcion_insumo],$C48,Tbl_Registro_Insumo[id_solicitud],$C$9,Tbl_Registro_Insumo[Fecha_Corte],"&lt;="&amp;AE$12))</f>
        <v/>
      </c>
      <c r="AF48" s="2" t="str">
        <f>IF(OR($C48="",AF$12=""),"",SUMIFS(Tbl_Registro_Insumo[cant_ent],Tbl_Registro_Insumo[proveedor],$C$8,Tbl_Registro_Insumo[descripcion_insumo],$C48,Tbl_Registro_Insumo[id_solicitud],Detalle_Mes!$C$9,Tbl_Registro_Insumo[Fecha_Corte],"&lt;="&amp;AF$12)-SUMIFS(Tbl_Registro_Insumo[cant_dev],Tbl_Registro_Insumo[proveedor],$C$8,Tbl_Registro_Insumo[descripcion_insumo],$C48,Tbl_Registro_Insumo[id_solicitud],$C$9,Tbl_Registro_Insumo[Fecha_Corte],"&lt;="&amp;AF$12))</f>
        <v/>
      </c>
      <c r="AG48" s="2" t="str">
        <f>IF(OR($C48="",AG$12=""),"",SUMIFS(Tbl_Registro_Insumo[cant_ent],Tbl_Registro_Insumo[proveedor],$C$8,Tbl_Registro_Insumo[descripcion_insumo],$C48,Tbl_Registro_Insumo[id_solicitud],Detalle_Mes!$C$9,Tbl_Registro_Insumo[Fecha_Corte],"&lt;="&amp;AG$12)-SUMIFS(Tbl_Registro_Insumo[cant_dev],Tbl_Registro_Insumo[proveedor],$C$8,Tbl_Registro_Insumo[descripcion_insumo],$C48,Tbl_Registro_Insumo[id_solicitud],$C$9,Tbl_Registro_Insumo[Fecha_Corte],"&lt;="&amp;AG$12))</f>
        <v/>
      </c>
      <c r="AH48" s="2" t="str">
        <f>IF(OR($C48="",AH$12=""),"",SUMIFS(Tbl_Registro_Insumo[cant_ent],Tbl_Registro_Insumo[proveedor],$C$8,Tbl_Registro_Insumo[descripcion_insumo],$C48,Tbl_Registro_Insumo[id_solicitud],Detalle_Mes!$C$9,Tbl_Registro_Insumo[Fecha_Corte],"&lt;="&amp;AH$12)-SUMIFS(Tbl_Registro_Insumo[cant_dev],Tbl_Registro_Insumo[proveedor],$C$8,Tbl_Registro_Insumo[descripcion_insumo],$C48,Tbl_Registro_Insumo[id_solicitud],$C$9,Tbl_Registro_Insumo[Fecha_Corte],"&lt;="&amp;AH$12))</f>
        <v/>
      </c>
      <c r="AI48" s="2" t="str">
        <f>IF(OR($C48="",AI$12=""),"",SUMIFS(Tbl_Registro_Insumo[cant_ent],Tbl_Registro_Insumo[proveedor],$C$8,Tbl_Registro_Insumo[descripcion_insumo],$C48,Tbl_Registro_Insumo[id_solicitud],Detalle_Mes!$C$9,Tbl_Registro_Insumo[Fecha_Corte],"&lt;="&amp;AI$12)-SUMIFS(Tbl_Registro_Insumo[cant_dev],Tbl_Registro_Insumo[proveedor],$C$8,Tbl_Registro_Insumo[descripcion_insumo],$C48,Tbl_Registro_Insumo[id_solicitud],$C$9,Tbl_Registro_Insumo[Fecha_Corte],"&lt;="&amp;AI$12))</f>
        <v/>
      </c>
      <c r="AJ48" s="2" t="str">
        <f>IF(OR($C48="",AJ$12=""),"",SUMIFS(Tbl_Registro_Insumo[cant_ent],Tbl_Registro_Insumo[proveedor],$C$8,Tbl_Registro_Insumo[descripcion_insumo],$C48,Tbl_Registro_Insumo[id_solicitud],Detalle_Mes!$C$9,Tbl_Registro_Insumo[Fecha_Corte],"&lt;="&amp;AJ$12)-SUMIFS(Tbl_Registro_Insumo[cant_dev],Tbl_Registro_Insumo[proveedor],$C$8,Tbl_Registro_Insumo[descripcion_insumo],$C48,Tbl_Registro_Insumo[id_solicitud],$C$9,Tbl_Registro_Insumo[Fecha_Corte],"&lt;="&amp;AJ$12))</f>
        <v/>
      </c>
      <c r="AK48" s="2" t="str">
        <f>IF(OR($C48="",AK$12=""),"",SUMIFS(Tbl_Registro_Insumo[cant_ent],Tbl_Registro_Insumo[proveedor],$C$8,Tbl_Registro_Insumo[descripcion_insumo],$C48,Tbl_Registro_Insumo[id_solicitud],Detalle_Mes!$C$9,Tbl_Registro_Insumo[Fecha_Corte],"&lt;="&amp;AK$12)-SUMIFS(Tbl_Registro_Insumo[cant_dev],Tbl_Registro_Insumo[proveedor],$C$8,Tbl_Registro_Insumo[descripcion_insumo],$C48,Tbl_Registro_Insumo[id_solicitud],$C$9,Tbl_Registro_Insumo[Fecha_Corte],"&lt;="&amp;AK$12))</f>
        <v/>
      </c>
      <c r="AL48" s="2" t="str">
        <f>IF(OR($C48="",AL$12=""),"",SUMIFS(Tbl_Registro_Insumo[cant_ent],Tbl_Registro_Insumo[proveedor],$C$8,Tbl_Registro_Insumo[descripcion_insumo],$C48,Tbl_Registro_Insumo[id_solicitud],Detalle_Mes!$C$9,Tbl_Registro_Insumo[Fecha_Corte],"&lt;="&amp;AL$12)-SUMIFS(Tbl_Registro_Insumo[cant_dev],Tbl_Registro_Insumo[proveedor],$C$8,Tbl_Registro_Insumo[descripcion_insumo],$C48,Tbl_Registro_Insumo[id_solicitud],$C$9,Tbl_Registro_Insumo[Fecha_Corte],"&lt;="&amp;AL$12))</f>
        <v/>
      </c>
      <c r="AM48" s="2" t="str">
        <f>IF(OR($C48="",AM$12=""),"",SUMIFS(Tbl_Registro_Insumo[cant_ent],Tbl_Registro_Insumo[proveedor],$C$8,Tbl_Registro_Insumo[descripcion_insumo],$C48,Tbl_Registro_Insumo[id_solicitud],Detalle_Mes!$C$9,Tbl_Registro_Insumo[Fecha_Corte],"&lt;="&amp;AM$12)-SUMIFS(Tbl_Registro_Insumo[cant_dev],Tbl_Registro_Insumo[proveedor],$C$8,Tbl_Registro_Insumo[descripcion_insumo],$C48,Tbl_Registro_Insumo[id_solicitud],$C$9,Tbl_Registro_Insumo[Fecha_Corte],"&lt;="&amp;AM$12))</f>
        <v/>
      </c>
      <c r="AN48" s="2" t="str">
        <f>IF(OR($C48="",AN$12=""),"",SUMIFS(Tbl_Registro_Insumo[cant_ent],Tbl_Registro_Insumo[proveedor],$C$8,Tbl_Registro_Insumo[descripcion_insumo],$C48,Tbl_Registro_Insumo[id_solicitud],Detalle_Mes!$C$9,Tbl_Registro_Insumo[Fecha_Corte],"&lt;="&amp;AN$12)-SUMIFS(Tbl_Registro_Insumo[cant_dev],Tbl_Registro_Insumo[proveedor],$C$8,Tbl_Registro_Insumo[descripcion_insumo],$C48,Tbl_Registro_Insumo[id_solicitud],$C$9,Tbl_Registro_Insumo[Fecha_Corte],"&lt;="&amp;AN$12))</f>
        <v/>
      </c>
      <c r="AO48" s="2" t="str">
        <f>IF(OR($C48="",AO$12=""),"",SUMIFS(Tbl_Registro_Insumo[cant_ent],Tbl_Registro_Insumo[proveedor],$C$8,Tbl_Registro_Insumo[descripcion_insumo],$C48,Tbl_Registro_Insumo[id_solicitud],Detalle_Mes!$C$9,Tbl_Registro_Insumo[Fecha_Corte],"&lt;="&amp;AO$12)-SUMIFS(Tbl_Registro_Insumo[cant_dev],Tbl_Registro_Insumo[proveedor],$C$8,Tbl_Registro_Insumo[descripcion_insumo],$C48,Tbl_Registro_Insumo[id_solicitud],$C$9,Tbl_Registro_Insumo[Fecha_Corte],"&lt;="&amp;AO$12))</f>
        <v/>
      </c>
      <c r="AP48" s="2" t="str">
        <f>IF(OR($C48="",AP$12=""),"",SUMIFS(Tbl_Registro_Insumo[cant_ent],Tbl_Registro_Insumo[proveedor],$C$8,Tbl_Registro_Insumo[descripcion_insumo],$C48,Tbl_Registro_Insumo[id_solicitud],Detalle_Mes!$C$9,Tbl_Registro_Insumo[Fecha_Corte],"&lt;="&amp;AP$12)-SUMIFS(Tbl_Registro_Insumo[cant_dev],Tbl_Registro_Insumo[proveedor],$C$8,Tbl_Registro_Insumo[descripcion_insumo],$C48,Tbl_Registro_Insumo[id_solicitud],$C$9,Tbl_Registro_Insumo[Fecha_Corte],"&lt;="&amp;AP$12))</f>
        <v/>
      </c>
      <c r="AQ48" s="2" t="str">
        <f>IF(OR($C48="",AQ$12=""),"",SUMIFS(Tbl_Registro_Insumo[cant_ent],Tbl_Registro_Insumo[proveedor],$C$8,Tbl_Registro_Insumo[descripcion_insumo],$C48,Tbl_Registro_Insumo[id_solicitud],Detalle_Mes!$C$9,Tbl_Registro_Insumo[Fecha_Corte],"&lt;="&amp;AQ$12)-SUMIFS(Tbl_Registro_Insumo[cant_dev],Tbl_Registro_Insumo[proveedor],$C$8,Tbl_Registro_Insumo[descripcion_insumo],$C48,Tbl_Registro_Insumo[id_solicitud],$C$9,Tbl_Registro_Insumo[Fecha_Corte],"&lt;="&amp;AQ$12))</f>
        <v/>
      </c>
      <c r="AR48" s="2" t="str">
        <f>IF(OR($C48="",AR$12=""),"",SUMIFS(Tbl_Registro_Insumo[cant_ent],Tbl_Registro_Insumo[proveedor],$C$8,Tbl_Registro_Insumo[descripcion_insumo],$C48,Tbl_Registro_Insumo[id_solicitud],Detalle_Mes!$C$9,Tbl_Registro_Insumo[Fecha_Corte],"&lt;="&amp;AR$12)-SUMIFS(Tbl_Registro_Insumo[cant_dev],Tbl_Registro_Insumo[proveedor],$C$8,Tbl_Registro_Insumo[descripcion_insumo],$C48,Tbl_Registro_Insumo[id_solicitud],$C$9,Tbl_Registro_Insumo[Fecha_Corte],"&lt;="&amp;AR$12))</f>
        <v/>
      </c>
      <c r="AS48" s="2" t="str">
        <f>IF(OR($C48="",AS$12=""),"",SUMIFS(Tbl_Registro_Insumo[cant_ent],Tbl_Registro_Insumo[proveedor],$C$8,Tbl_Registro_Insumo[descripcion_insumo],$C48,Tbl_Registro_Insumo[id_solicitud],Detalle_Mes!$C$9,Tbl_Registro_Insumo[Fecha_Corte],"&lt;="&amp;AS$12)-SUMIFS(Tbl_Registro_Insumo[cant_dev],Tbl_Registro_Insumo[proveedor],$C$8,Tbl_Registro_Insumo[descripcion_insumo],$C48,Tbl_Registro_Insumo[id_solicitud],$C$9,Tbl_Registro_Insumo[Fecha_Corte],"&lt;="&amp;AS$12))</f>
        <v/>
      </c>
      <c r="AT48" s="2" t="str">
        <f>IF(OR($C48="",AT$12=""),"",SUMIFS(Tbl_Registro_Insumo[cant_ent],Tbl_Registro_Insumo[proveedor],$C$8,Tbl_Registro_Insumo[descripcion_insumo],$C48,Tbl_Registro_Insumo[id_solicitud],Detalle_Mes!$C$9,Tbl_Registro_Insumo[Fecha_Corte],"&lt;="&amp;AT$12)-SUMIFS(Tbl_Registro_Insumo[cant_dev],Tbl_Registro_Insumo[proveedor],$C$8,Tbl_Registro_Insumo[descripcion_insumo],$C48,Tbl_Registro_Insumo[id_solicitud],$C$9,Tbl_Registro_Insumo[Fecha_Corte],"&lt;="&amp;AT$12))</f>
        <v/>
      </c>
      <c r="AU48" s="2" t="str">
        <f>IF(OR($C48="",AU$12=""),"",SUMIFS(Tbl_Registro_Insumo[cant_ent],Tbl_Registro_Insumo[proveedor],$C$8,Tbl_Registro_Insumo[descripcion_insumo],$C48,Tbl_Registro_Insumo[id_solicitud],Detalle_Mes!$C$9,Tbl_Registro_Insumo[Fecha_Corte],"&lt;="&amp;AU$12)-SUMIFS(Tbl_Registro_Insumo[cant_dev],Tbl_Registro_Insumo[proveedor],$C$8,Tbl_Registro_Insumo[descripcion_insumo],$C48,Tbl_Registro_Insumo[id_solicitud],$C$9,Tbl_Registro_Insumo[Fecha_Corte],"&lt;="&amp;AU$12))</f>
        <v/>
      </c>
      <c r="AV48" s="2" t="str">
        <f>IF(OR($C48="",AV$12=""),"",SUMIFS(Tbl_Registro_Insumo[cant_ent],Tbl_Registro_Insumo[proveedor],$C$8,Tbl_Registro_Insumo[descripcion_insumo],$C48,Tbl_Registro_Insumo[id_solicitud],Detalle_Mes!$C$9,Tbl_Registro_Insumo[Fecha_Corte],"&lt;="&amp;AV$12)-SUMIFS(Tbl_Registro_Insumo[cant_dev],Tbl_Registro_Insumo[proveedor],$C$8,Tbl_Registro_Insumo[descripcion_insumo],$C48,Tbl_Registro_Insumo[id_solicitud],$C$9,Tbl_Registro_Insumo[Fecha_Corte],"&lt;="&amp;AV$12))</f>
        <v/>
      </c>
      <c r="AW48" s="2" t="str">
        <f>IF(OR($C48="",AW$12=""),"",SUMIFS(Tbl_Registro_Insumo[cant_ent],Tbl_Registro_Insumo[proveedor],$C$8,Tbl_Registro_Insumo[descripcion_insumo],$C48,Tbl_Registro_Insumo[id_solicitud],Detalle_Mes!$C$9,Tbl_Registro_Insumo[Fecha_Corte],"&lt;="&amp;AW$12)-SUMIFS(Tbl_Registro_Insumo[cant_dev],Tbl_Registro_Insumo[proveedor],$C$8,Tbl_Registro_Insumo[descripcion_insumo],$C48,Tbl_Registro_Insumo[id_solicitud],$C$9,Tbl_Registro_Insumo[Fecha_Corte],"&lt;="&amp;AW$12))</f>
        <v/>
      </c>
      <c r="AX48" s="2" t="str">
        <f>IF(OR($C48="",AX$12=""),"",SUMIFS(Tbl_Registro_Insumo[cant_ent],Tbl_Registro_Insumo[proveedor],$C$8,Tbl_Registro_Insumo[descripcion_insumo],$C48,Tbl_Registro_Insumo[id_solicitud],Detalle_Mes!$C$9,Tbl_Registro_Insumo[Fecha_Corte],"&lt;="&amp;AX$12)-SUMIFS(Tbl_Registro_Insumo[cant_dev],Tbl_Registro_Insumo[proveedor],$C$8,Tbl_Registro_Insumo[descripcion_insumo],$C48,Tbl_Registro_Insumo[id_solicitud],$C$9,Tbl_Registro_Insumo[Fecha_Corte],"&lt;="&amp;AX$12))</f>
        <v/>
      </c>
      <c r="AY48" s="2" t="str">
        <f>IF(OR($C48="",AY$12=""),"",SUMIFS(Tbl_Registro_Insumo[cant_ent],Tbl_Registro_Insumo[proveedor],$C$8,Tbl_Registro_Insumo[descripcion_insumo],$C48,Tbl_Registro_Insumo[id_solicitud],Detalle_Mes!$C$9,Tbl_Registro_Insumo[Fecha_Corte],"&lt;="&amp;AY$12)-SUMIFS(Tbl_Registro_Insumo[cant_dev],Tbl_Registro_Insumo[proveedor],$C$8,Tbl_Registro_Insumo[descripcion_insumo],$C48,Tbl_Registro_Insumo[id_solicitud],$C$9,Tbl_Registro_Insumo[Fecha_Corte],"&lt;="&amp;AY$12))</f>
        <v/>
      </c>
      <c r="AZ48" s="2" t="str">
        <f>IF(OR($C48="",AZ$12=""),"",SUMIFS(Tbl_Registro_Insumo[cant_ent],Tbl_Registro_Insumo[proveedor],$C$8,Tbl_Registro_Insumo[descripcion_insumo],$C48,Tbl_Registro_Insumo[id_solicitud],Detalle_Mes!$C$9,Tbl_Registro_Insumo[Fecha_Corte],"&lt;="&amp;AZ$12)-SUMIFS(Tbl_Registro_Insumo[cant_dev],Tbl_Registro_Insumo[proveedor],$C$8,Tbl_Registro_Insumo[descripcion_insumo],$C48,Tbl_Registro_Insumo[id_solicitud],$C$9,Tbl_Registro_Insumo[Fecha_Corte],"&lt;="&amp;AZ$12))</f>
        <v/>
      </c>
      <c r="BA48" s="2" t="str">
        <f>IF(OR($C48="",BA$12=""),"",SUMIFS(Tbl_Registro_Insumo[cant_ent],Tbl_Registro_Insumo[proveedor],$C$8,Tbl_Registro_Insumo[descripcion_insumo],$C48,Tbl_Registro_Insumo[id_solicitud],Detalle_Mes!$C$9,Tbl_Registro_Insumo[Fecha_Corte],"&lt;="&amp;BA$12)-SUMIFS(Tbl_Registro_Insumo[cant_dev],Tbl_Registro_Insumo[proveedor],$C$8,Tbl_Registro_Insumo[descripcion_insumo],$C48,Tbl_Registro_Insumo[id_solicitud],$C$9,Tbl_Registro_Insumo[Fecha_Corte],"&lt;="&amp;BA$12))</f>
        <v/>
      </c>
      <c r="BB48" s="2" t="str">
        <f>IF(OR($C48="",BB$12=""),"",SUMIFS(Tbl_Registro_Insumo[cant_ent],Tbl_Registro_Insumo[proveedor],$C$8,Tbl_Registro_Insumo[descripcion_insumo],$C48,Tbl_Registro_Insumo[id_solicitud],Detalle_Mes!$C$9,Tbl_Registro_Insumo[Fecha_Corte],"&lt;="&amp;BB$12)-SUMIFS(Tbl_Registro_Insumo[cant_dev],Tbl_Registro_Insumo[proveedor],$C$8,Tbl_Registro_Insumo[descripcion_insumo],$C48,Tbl_Registro_Insumo[id_solicitud],$C$9,Tbl_Registro_Insumo[Fecha_Corte],"&lt;="&amp;BB$12))</f>
        <v/>
      </c>
      <c r="BC48" s="2" t="str">
        <f>IF(OR($C48="",BC$12=""),"",SUMIFS(Tbl_Registro_Insumo[cant_ent],Tbl_Registro_Insumo[proveedor],$C$8,Tbl_Registro_Insumo[descripcion_insumo],$C48,Tbl_Registro_Insumo[id_solicitud],Detalle_Mes!$C$9,Tbl_Registro_Insumo[Fecha_Corte],"&lt;="&amp;BC$12)-SUMIFS(Tbl_Registro_Insumo[cant_dev],Tbl_Registro_Insumo[proveedor],$C$8,Tbl_Registro_Insumo[descripcion_insumo],$C48,Tbl_Registro_Insumo[id_solicitud],$C$9,Tbl_Registro_Insumo[Fecha_Corte],"&lt;="&amp;BC$12))</f>
        <v/>
      </c>
      <c r="BD48" s="2" t="str">
        <f>IF(OR($C48="",BD$12=""),"",SUMIFS(Tbl_Registro_Insumo[cant_ent],Tbl_Registro_Insumo[proveedor],$C$8,Tbl_Registro_Insumo[descripcion_insumo],$C48,Tbl_Registro_Insumo[id_solicitud],Detalle_Mes!$C$9,Tbl_Registro_Insumo[Fecha_Corte],"&lt;="&amp;BD$12)-SUMIFS(Tbl_Registro_Insumo[cant_dev],Tbl_Registro_Insumo[proveedor],$C$8,Tbl_Registro_Insumo[descripcion_insumo],$C48,Tbl_Registro_Insumo[id_solicitud],$C$9,Tbl_Registro_Insumo[Fecha_Corte],"&lt;="&amp;BD$12))</f>
        <v/>
      </c>
      <c r="BE48" s="2" t="str">
        <f>IF(OR($C48="",BE$12=""),"",SUMIFS(Tbl_Registro_Insumo[cant_ent],Tbl_Registro_Insumo[proveedor],$C$8,Tbl_Registro_Insumo[descripcion_insumo],$C48,Tbl_Registro_Insumo[id_solicitud],Detalle_Mes!$C$9,Tbl_Registro_Insumo[Fecha_Corte],"&lt;="&amp;BE$12)-SUMIFS(Tbl_Registro_Insumo[cant_dev],Tbl_Registro_Insumo[proveedor],$C$8,Tbl_Registro_Insumo[descripcion_insumo],$C48,Tbl_Registro_Insumo[id_solicitud],$C$9,Tbl_Registro_Insumo[Fecha_Corte],"&lt;="&amp;BE$12))</f>
        <v/>
      </c>
      <c r="BF48" s="2" t="str">
        <f>IF(OR($C48="",BF$12=""),"",SUMIFS(Tbl_Registro_Insumo[cant_ent],Tbl_Registro_Insumo[proveedor],$C$8,Tbl_Registro_Insumo[descripcion_insumo],$C48,Tbl_Registro_Insumo[id_solicitud],Detalle_Mes!$C$9,Tbl_Registro_Insumo[Fecha_Corte],"&lt;="&amp;BF$12)-SUMIFS(Tbl_Registro_Insumo[cant_dev],Tbl_Registro_Insumo[proveedor],$C$8,Tbl_Registro_Insumo[descripcion_insumo],$C48,Tbl_Registro_Insumo[id_solicitud],$C$9,Tbl_Registro_Insumo[Fecha_Corte],"&lt;="&amp;BF$12))</f>
        <v/>
      </c>
      <c r="BG48" s="2" t="str">
        <f>IF(OR($C48="",BG$12=""),"",SUMIFS(Tbl_Registro_Insumo[cant_ent],Tbl_Registro_Insumo[proveedor],$C$8,Tbl_Registro_Insumo[descripcion_insumo],$C48,Tbl_Registro_Insumo[id_solicitud],Detalle_Mes!$C$9,Tbl_Registro_Insumo[Fecha_Corte],"&lt;="&amp;BG$12)-SUMIFS(Tbl_Registro_Insumo[cant_dev],Tbl_Registro_Insumo[proveedor],$C$8,Tbl_Registro_Insumo[descripcion_insumo],$C48,Tbl_Registro_Insumo[id_solicitud],$C$9,Tbl_Registro_Insumo[Fecha_Corte],"&lt;="&amp;BG$12))</f>
        <v/>
      </c>
      <c r="BH48" s="2" t="str">
        <f>IF(OR($C48="",BH$12=""),"",SUMIFS(Tbl_Registro_Insumo[cant_ent],Tbl_Registro_Insumo[proveedor],$C$8,Tbl_Registro_Insumo[descripcion_insumo],$C48,Tbl_Registro_Insumo[id_solicitud],Detalle_Mes!$C$9,Tbl_Registro_Insumo[Fecha_Corte],"&lt;="&amp;BH$12)-SUMIFS(Tbl_Registro_Insumo[cant_dev],Tbl_Registro_Insumo[proveedor],$C$8,Tbl_Registro_Insumo[descripcion_insumo],$C48,Tbl_Registro_Insumo[id_solicitud],$C$9,Tbl_Registro_Insumo[Fecha_Corte],"&lt;="&amp;BH$12))</f>
        <v/>
      </c>
      <c r="BI48" s="2" t="str">
        <f>IF(OR($C48="",BI$12=""),"",SUMIFS(Tbl_Registro_Insumo[cant_ent],Tbl_Registro_Insumo[proveedor],$C$8,Tbl_Registro_Insumo[descripcion_insumo],$C48,Tbl_Registro_Insumo[id_solicitud],Detalle_Mes!$C$9,Tbl_Registro_Insumo[Fecha_Corte],"&lt;="&amp;BI$12)-SUMIFS(Tbl_Registro_Insumo[cant_dev],Tbl_Registro_Insumo[proveedor],$C$8,Tbl_Registro_Insumo[descripcion_insumo],$C48,Tbl_Registro_Insumo[id_solicitud],$C$9,Tbl_Registro_Insumo[Fecha_Corte],"&lt;="&amp;BI$12))</f>
        <v/>
      </c>
      <c r="BJ48" s="2" t="str">
        <f>IF(OR($C48="",BJ$12=""),"",SUMIFS(Tbl_Registro_Insumo[cant_ent],Tbl_Registro_Insumo[proveedor],$C$8,Tbl_Registro_Insumo[descripcion_insumo],$C48,Tbl_Registro_Insumo[id_solicitud],Detalle_Mes!$C$9,Tbl_Registro_Insumo[Fecha_Corte],"&lt;="&amp;BJ$12)-SUMIFS(Tbl_Registro_Insumo[cant_dev],Tbl_Registro_Insumo[proveedor],$C$8,Tbl_Registro_Insumo[descripcion_insumo],$C48,Tbl_Registro_Insumo[id_solicitud],$C$9,Tbl_Registro_Insumo[Fecha_Corte],"&lt;="&amp;BJ$12))</f>
        <v/>
      </c>
      <c r="BK48" s="2" t="str">
        <f>IF(OR($C48="",BK$12=""),"",SUMIFS(Tbl_Registro_Insumo[cant_ent],Tbl_Registro_Insumo[proveedor],$C$8,Tbl_Registro_Insumo[descripcion_insumo],$C48,Tbl_Registro_Insumo[id_solicitud],Detalle_Mes!$C$9,Tbl_Registro_Insumo[Fecha_Corte],"&lt;="&amp;BK$12)-SUMIFS(Tbl_Registro_Insumo[cant_dev],Tbl_Registro_Insumo[proveedor],$C$8,Tbl_Registro_Insumo[descripcion_insumo],$C48,Tbl_Registro_Insumo[id_solicitud],$C$9,Tbl_Registro_Insumo[Fecha_Corte],"&lt;="&amp;BK$12))</f>
        <v/>
      </c>
      <c r="BL48" s="2" t="str">
        <f>IF(OR($C48="",BL$12=""),"",SUMIFS(Tbl_Registro_Insumo[cant_ent],Tbl_Registro_Insumo[proveedor],$C$8,Tbl_Registro_Insumo[descripcion_insumo],$C48,Tbl_Registro_Insumo[id_solicitud],Detalle_Mes!$C$9,Tbl_Registro_Insumo[Fecha_Corte],"&lt;="&amp;BL$12)-SUMIFS(Tbl_Registro_Insumo[cant_dev],Tbl_Registro_Insumo[proveedor],$C$8,Tbl_Registro_Insumo[descripcion_insumo],$C48,Tbl_Registro_Insumo[id_solicitud],$C$9,Tbl_Registro_Insumo[Fecha_Corte],"&lt;="&amp;BL$12))</f>
        <v/>
      </c>
      <c r="BM48" s="2" t="str">
        <f>IF(OR($C48="",BM$12=""),"",SUMIFS(Tbl_Registro_Insumo[cant_ent],Tbl_Registro_Insumo[proveedor],$C$8,Tbl_Registro_Insumo[descripcion_insumo],$C48,Tbl_Registro_Insumo[id_solicitud],Detalle_Mes!$C$9,Tbl_Registro_Insumo[Fecha_Corte],"&lt;="&amp;BM$12)-SUMIFS(Tbl_Registro_Insumo[cant_dev],Tbl_Registro_Insumo[proveedor],$C$8,Tbl_Registro_Insumo[descripcion_insumo],$C48,Tbl_Registro_Insumo[id_solicitud],$C$9,Tbl_Registro_Insumo[Fecha_Corte],"&lt;="&amp;BM$12))</f>
        <v/>
      </c>
      <c r="BN48" s="2" t="str">
        <f>IF(OR($C48="",BN$12=""),"",SUMIFS(Tbl_Registro_Insumo[cant_ent],Tbl_Registro_Insumo[proveedor],$C$8,Tbl_Registro_Insumo[descripcion_insumo],$C48,Tbl_Registro_Insumo[id_solicitud],Detalle_Mes!$C$9,Tbl_Registro_Insumo[Fecha_Corte],"&lt;="&amp;BN$12)-SUMIFS(Tbl_Registro_Insumo[cant_dev],Tbl_Registro_Insumo[proveedor],$C$8,Tbl_Registro_Insumo[descripcion_insumo],$C48,Tbl_Registro_Insumo[id_solicitud],$C$9,Tbl_Registro_Insumo[Fecha_Corte],"&lt;="&amp;BN$12))</f>
        <v/>
      </c>
      <c r="BO48" s="2" t="str">
        <f>IF(OR($C48="",BO$12=""),"",SUMIFS(Tbl_Registro_Insumo[cant_ent],Tbl_Registro_Insumo[proveedor],$C$8,Tbl_Registro_Insumo[descripcion_insumo],$C48,Tbl_Registro_Insumo[id_solicitud],Detalle_Mes!$C$9,Tbl_Registro_Insumo[Fecha_Corte],"&lt;="&amp;BO$12)-SUMIFS(Tbl_Registro_Insumo[cant_dev],Tbl_Registro_Insumo[proveedor],$C$8,Tbl_Registro_Insumo[descripcion_insumo],$C48,Tbl_Registro_Insumo[id_solicitud],$C$9,Tbl_Registro_Insumo[Fecha_Corte],"&lt;="&amp;BO$12))</f>
        <v/>
      </c>
      <c r="BP48" s="2" t="str">
        <f>IF(OR($C48="",BP$12=""),"",SUMIFS(Tbl_Registro_Insumo[cant_ent],Tbl_Registro_Insumo[proveedor],$C$8,Tbl_Registro_Insumo[descripcion_insumo],$C48,Tbl_Registro_Insumo[id_solicitud],Detalle_Mes!$C$9,Tbl_Registro_Insumo[Fecha_Corte],"&lt;="&amp;BP$12)-SUMIFS(Tbl_Registro_Insumo[cant_dev],Tbl_Registro_Insumo[proveedor],$C$8,Tbl_Registro_Insumo[descripcion_insumo],$C48,Tbl_Registro_Insumo[id_solicitud],$C$9,Tbl_Registro_Insumo[Fecha_Corte],"&lt;="&amp;BP$12))</f>
        <v/>
      </c>
      <c r="BQ48" s="2" t="str">
        <f>IF(OR($C48="",BQ$12=""),"",SUMIFS(Tbl_Registro_Insumo[cant_ent],Tbl_Registro_Insumo[proveedor],$C$8,Tbl_Registro_Insumo[descripcion_insumo],$C48,Tbl_Registro_Insumo[id_solicitud],Detalle_Mes!$C$9,Tbl_Registro_Insumo[Fecha_Corte],"&lt;="&amp;BQ$12)-SUMIFS(Tbl_Registro_Insumo[cant_dev],Tbl_Registro_Insumo[proveedor],$C$8,Tbl_Registro_Insumo[descripcion_insumo],$C48,Tbl_Registro_Insumo[id_solicitud],$C$9,Tbl_Registro_Insumo[Fecha_Corte],"&lt;="&amp;BQ$12))</f>
        <v/>
      </c>
      <c r="BR48" s="2" t="str">
        <f>IF(OR($C48="",BR$12=""),"",SUMIFS(Tbl_Registro_Insumo[cant_ent],Tbl_Registro_Insumo[proveedor],$C$8,Tbl_Registro_Insumo[descripcion_insumo],$C48,Tbl_Registro_Insumo[id_solicitud],Detalle_Mes!$C$9,Tbl_Registro_Insumo[Fecha_Corte],"&lt;="&amp;BR$12)-SUMIFS(Tbl_Registro_Insumo[cant_dev],Tbl_Registro_Insumo[proveedor],$C$8,Tbl_Registro_Insumo[descripcion_insumo],$C48,Tbl_Registro_Insumo[id_solicitud],$C$9,Tbl_Registro_Insumo[Fecha_Corte],"&lt;="&amp;BR$12))</f>
        <v/>
      </c>
      <c r="BS48" s="2" t="str">
        <f>IF(OR($C48="",BS$12=""),"",SUMIFS(Tbl_Registro_Insumo[cant_ent],Tbl_Registro_Insumo[proveedor],$C$8,Tbl_Registro_Insumo[descripcion_insumo],$C48,Tbl_Registro_Insumo[id_solicitud],Detalle_Mes!$C$9,Tbl_Registro_Insumo[Fecha_Corte],"&lt;="&amp;BS$12)-SUMIFS(Tbl_Registro_Insumo[cant_dev],Tbl_Registro_Insumo[proveedor],$C$8,Tbl_Registro_Insumo[descripcion_insumo],$C48,Tbl_Registro_Insumo[id_solicitud],$C$9,Tbl_Registro_Insumo[Fecha_Corte],"&lt;="&amp;BS$12))</f>
        <v/>
      </c>
    </row>
    <row r="49" spans="2:71" s="7" customFormat="1" ht="19.2" customHeight="1" x14ac:dyDescent="0.3">
      <c r="B49" s="2"/>
      <c r="D49" s="20" t="str">
        <f>IF(C49="","",SUMIFS(Tbl_Registro_Insumo[cant_ent],Tbl_Registro_Insumo[proveedor],Detalle_Mes!$C$8,Tbl_Registro_Insumo[id_solicitud],Detalle_Mes!$C$9,Tbl_Registro_Insumo[descripcion_insumo],Detalle_Mes!C49,Tbl_Registro_Insumo[Fecha_Corte],"&lt;"&amp;Detalle_Mes!$F$8))</f>
        <v/>
      </c>
      <c r="E49" s="20" t="str">
        <f>IF(C49="","",SUMIFS(Tbl_Registro_Insumo[cant_dev],Tbl_Registro_Insumo[proveedor],Detalle_Mes!$C$8,Tbl_Registro_Insumo[id_solicitud],Detalle_Mes!$C$9,Tbl_Registro_Insumo[descripcion_insumo],Detalle_Mes!C49,Tbl_Registro_Insumo[Fecha_Corte],"&lt;"&amp;Detalle_Mes!$F$8))</f>
        <v/>
      </c>
      <c r="F49" s="20" t="str">
        <f t="shared" si="39"/>
        <v/>
      </c>
      <c r="H49" s="41" t="str">
        <f t="shared" si="40"/>
        <v/>
      </c>
      <c r="I49" s="2" t="str">
        <f>IF(OR($C49="",I$12=""),"",SUMIFS(Tbl_Registro_Insumo[cant_ent],Tbl_Registro_Insumo[proveedor],$C$8,Tbl_Registro_Insumo[descripcion_insumo],$C49,Tbl_Registro_Insumo[id_solicitud],Detalle_Mes!$C$9,Tbl_Registro_Insumo[Fecha_Corte],"&lt;"&amp;I$12)-SUMIFS(Tbl_Registro_Insumo[cant_dev],Tbl_Registro_Insumo[proveedor],$C$8,Tbl_Registro_Insumo[descripcion_insumo],$C49,Tbl_Registro_Insumo[id_solicitud],$C$9,Tbl_Registro_Insumo[Fecha_Corte],"&lt;="&amp;I$12))</f>
        <v/>
      </c>
      <c r="J49" s="2" t="str">
        <f>IF(OR($C49="",J$12=""),"",SUMIFS(Tbl_Registro_Insumo[cant_ent],Tbl_Registro_Insumo[proveedor],$C$8,Tbl_Registro_Insumo[descripcion_insumo],$C49,Tbl_Registro_Insumo[id_solicitud],Detalle_Mes!$C$9,Tbl_Registro_Insumo[Fecha_Corte],"&lt;="&amp;J$12)-SUMIFS(Tbl_Registro_Insumo[cant_dev],Tbl_Registro_Insumo[proveedor],$C$8,Tbl_Registro_Insumo[descripcion_insumo],$C49,Tbl_Registro_Insumo[id_solicitud],$C$9,Tbl_Registro_Insumo[Fecha_Corte],"&lt;="&amp;J$12))</f>
        <v/>
      </c>
      <c r="K49" s="2" t="str">
        <f>IF(OR($C49="",K$12=""),"",SUMIFS(Tbl_Registro_Insumo[cant_ent],Tbl_Registro_Insumo[proveedor],$C$8,Tbl_Registro_Insumo[descripcion_insumo],$C49,Tbl_Registro_Insumo[id_solicitud],Detalle_Mes!$C$9,Tbl_Registro_Insumo[Fecha_Corte],"&lt;="&amp;K$12)-SUMIFS(Tbl_Registro_Insumo[cant_dev],Tbl_Registro_Insumo[proveedor],$C$8,Tbl_Registro_Insumo[descripcion_insumo],$C49,Tbl_Registro_Insumo[id_solicitud],$C$9,Tbl_Registro_Insumo[Fecha_Corte],"&lt;="&amp;K$12))</f>
        <v/>
      </c>
      <c r="L49" s="2" t="str">
        <f>IF(OR($C49="",L$12=""),"",SUMIFS(Tbl_Registro_Insumo[cant_ent],Tbl_Registro_Insumo[proveedor],$C$8,Tbl_Registro_Insumo[descripcion_insumo],$C49,Tbl_Registro_Insumo[id_solicitud],Detalle_Mes!$C$9,Tbl_Registro_Insumo[Fecha_Corte],"&lt;="&amp;L$12)-SUMIFS(Tbl_Registro_Insumo[cant_dev],Tbl_Registro_Insumo[proveedor],$C$8,Tbl_Registro_Insumo[descripcion_insumo],$C49,Tbl_Registro_Insumo[id_solicitud],$C$9,Tbl_Registro_Insumo[Fecha_Corte],"&lt;="&amp;L$12))</f>
        <v/>
      </c>
      <c r="M49" s="2" t="str">
        <f>IF(OR($C49="",M$12=""),"",SUMIFS(Tbl_Registro_Insumo[cant_ent],Tbl_Registro_Insumo[proveedor],$C$8,Tbl_Registro_Insumo[descripcion_insumo],$C49,Tbl_Registro_Insumo[id_solicitud],Detalle_Mes!$C$9,Tbl_Registro_Insumo[Fecha_Corte],"&lt;="&amp;M$12)-SUMIFS(Tbl_Registro_Insumo[cant_dev],Tbl_Registro_Insumo[proveedor],$C$8,Tbl_Registro_Insumo[descripcion_insumo],$C49,Tbl_Registro_Insumo[id_solicitud],$C$9,Tbl_Registro_Insumo[Fecha_Corte],"&lt;="&amp;M$12))</f>
        <v/>
      </c>
      <c r="N49" s="2" t="str">
        <f>IF(OR($C49="",N$12=""),"",SUMIFS(Tbl_Registro_Insumo[cant_ent],Tbl_Registro_Insumo[proveedor],$C$8,Tbl_Registro_Insumo[descripcion_insumo],$C49,Tbl_Registro_Insumo[id_solicitud],Detalle_Mes!$C$9,Tbl_Registro_Insumo[Fecha_Corte],"&lt;="&amp;N$12)-SUMIFS(Tbl_Registro_Insumo[cant_dev],Tbl_Registro_Insumo[proveedor],$C$8,Tbl_Registro_Insumo[descripcion_insumo],$C49,Tbl_Registro_Insumo[id_solicitud],$C$9,Tbl_Registro_Insumo[Fecha_Corte],"&lt;="&amp;N$12))</f>
        <v/>
      </c>
      <c r="O49" s="2" t="str">
        <f>IF(OR($C49="",O$12=""),"",SUMIFS(Tbl_Registro_Insumo[cant_ent],Tbl_Registro_Insumo[proveedor],$C$8,Tbl_Registro_Insumo[descripcion_insumo],$C49,Tbl_Registro_Insumo[id_solicitud],Detalle_Mes!$C$9,Tbl_Registro_Insumo[Fecha_Corte],"&lt;="&amp;O$12)-SUMIFS(Tbl_Registro_Insumo[cant_dev],Tbl_Registro_Insumo[proveedor],$C$8,Tbl_Registro_Insumo[descripcion_insumo],$C49,Tbl_Registro_Insumo[id_solicitud],$C$9,Tbl_Registro_Insumo[Fecha_Corte],"&lt;="&amp;O$12))</f>
        <v/>
      </c>
      <c r="P49" s="2" t="str">
        <f>IF(OR($C49="",P$12=""),"",SUMIFS(Tbl_Registro_Insumo[cant_ent],Tbl_Registro_Insumo[proveedor],$C$8,Tbl_Registro_Insumo[descripcion_insumo],$C49,Tbl_Registro_Insumo[id_solicitud],Detalle_Mes!$C$9,Tbl_Registro_Insumo[Fecha_Corte],"&lt;="&amp;P$12)-SUMIFS(Tbl_Registro_Insumo[cant_dev],Tbl_Registro_Insumo[proveedor],$C$8,Tbl_Registro_Insumo[descripcion_insumo],$C49,Tbl_Registro_Insumo[id_solicitud],$C$9,Tbl_Registro_Insumo[Fecha_Corte],"&lt;="&amp;P$12))</f>
        <v/>
      </c>
      <c r="Q49" s="2" t="str">
        <f>IF(OR($C49="",Q$12=""),"",SUMIFS(Tbl_Registro_Insumo[cant_ent],Tbl_Registro_Insumo[proveedor],$C$8,Tbl_Registro_Insumo[descripcion_insumo],$C49,Tbl_Registro_Insumo[id_solicitud],Detalle_Mes!$C$9,Tbl_Registro_Insumo[Fecha_Corte],"&lt;="&amp;Q$12)-SUMIFS(Tbl_Registro_Insumo[cant_dev],Tbl_Registro_Insumo[proveedor],$C$8,Tbl_Registro_Insumo[descripcion_insumo],$C49,Tbl_Registro_Insumo[id_solicitud],$C$9,Tbl_Registro_Insumo[Fecha_Corte],"&lt;="&amp;Q$12))</f>
        <v/>
      </c>
      <c r="R49" s="2" t="str">
        <f>IF(OR($C49="",R$12=""),"",SUMIFS(Tbl_Registro_Insumo[cant_ent],Tbl_Registro_Insumo[proveedor],$C$8,Tbl_Registro_Insumo[descripcion_insumo],$C49,Tbl_Registro_Insumo[id_solicitud],Detalle_Mes!$C$9,Tbl_Registro_Insumo[Fecha_Corte],"&lt;="&amp;R$12)-SUMIFS(Tbl_Registro_Insumo[cant_dev],Tbl_Registro_Insumo[proveedor],$C$8,Tbl_Registro_Insumo[descripcion_insumo],$C49,Tbl_Registro_Insumo[id_solicitud],$C$9,Tbl_Registro_Insumo[Fecha_Corte],"&lt;="&amp;R$12))</f>
        <v/>
      </c>
      <c r="S49" s="2" t="str">
        <f>IF(OR($C49="",S$12=""),"",SUMIFS(Tbl_Registro_Insumo[cant_ent],Tbl_Registro_Insumo[proveedor],$C$8,Tbl_Registro_Insumo[descripcion_insumo],$C49,Tbl_Registro_Insumo[id_solicitud],Detalle_Mes!$C$9,Tbl_Registro_Insumo[Fecha_Corte],"&lt;="&amp;S$12)-SUMIFS(Tbl_Registro_Insumo[cant_dev],Tbl_Registro_Insumo[proveedor],$C$8,Tbl_Registro_Insumo[descripcion_insumo],$C49,Tbl_Registro_Insumo[id_solicitud],$C$9,Tbl_Registro_Insumo[Fecha_Corte],"&lt;="&amp;S$12))</f>
        <v/>
      </c>
      <c r="T49" s="2" t="str">
        <f>IF(OR($C49="",T$12=""),"",SUMIFS(Tbl_Registro_Insumo[cant_ent],Tbl_Registro_Insumo[proveedor],$C$8,Tbl_Registro_Insumo[descripcion_insumo],$C49,Tbl_Registro_Insumo[id_solicitud],Detalle_Mes!$C$9,Tbl_Registro_Insumo[Fecha_Corte],"&lt;="&amp;T$12)-SUMIFS(Tbl_Registro_Insumo[cant_dev],Tbl_Registro_Insumo[proveedor],$C$8,Tbl_Registro_Insumo[descripcion_insumo],$C49,Tbl_Registro_Insumo[id_solicitud],$C$9,Tbl_Registro_Insumo[Fecha_Corte],"&lt;="&amp;T$12))</f>
        <v/>
      </c>
      <c r="U49" s="2" t="str">
        <f>IF(OR($C49="",U$12=""),"",SUMIFS(Tbl_Registro_Insumo[cant_ent],Tbl_Registro_Insumo[proveedor],$C$8,Tbl_Registro_Insumo[descripcion_insumo],$C49,Tbl_Registro_Insumo[id_solicitud],Detalle_Mes!$C$9,Tbl_Registro_Insumo[Fecha_Corte],"&lt;="&amp;U$12)-SUMIFS(Tbl_Registro_Insumo[cant_dev],Tbl_Registro_Insumo[proveedor],$C$8,Tbl_Registro_Insumo[descripcion_insumo],$C49,Tbl_Registro_Insumo[id_solicitud],$C$9,Tbl_Registro_Insumo[Fecha_Corte],"&lt;="&amp;U$12))</f>
        <v/>
      </c>
      <c r="V49" s="2" t="str">
        <f>IF(OR($C49="",V$12=""),"",SUMIFS(Tbl_Registro_Insumo[cant_ent],Tbl_Registro_Insumo[proveedor],$C$8,Tbl_Registro_Insumo[descripcion_insumo],$C49,Tbl_Registro_Insumo[id_solicitud],Detalle_Mes!$C$9,Tbl_Registro_Insumo[Fecha_Corte],"&lt;="&amp;V$12)-SUMIFS(Tbl_Registro_Insumo[cant_dev],Tbl_Registro_Insumo[proveedor],$C$8,Tbl_Registro_Insumo[descripcion_insumo],$C49,Tbl_Registro_Insumo[id_solicitud],$C$9,Tbl_Registro_Insumo[Fecha_Corte],"&lt;="&amp;V$12))</f>
        <v/>
      </c>
      <c r="W49" s="2" t="str">
        <f>IF(OR($C49="",W$12=""),"",SUMIFS(Tbl_Registro_Insumo[cant_ent],Tbl_Registro_Insumo[proveedor],$C$8,Tbl_Registro_Insumo[descripcion_insumo],$C49,Tbl_Registro_Insumo[id_solicitud],Detalle_Mes!$C$9,Tbl_Registro_Insumo[Fecha_Corte],"&lt;="&amp;W$12)-SUMIFS(Tbl_Registro_Insumo[cant_dev],Tbl_Registro_Insumo[proveedor],$C$8,Tbl_Registro_Insumo[descripcion_insumo],$C49,Tbl_Registro_Insumo[id_solicitud],$C$9,Tbl_Registro_Insumo[Fecha_Corte],"&lt;="&amp;W$12))</f>
        <v/>
      </c>
      <c r="X49" s="2" t="str">
        <f>IF(OR($C49="",X$12=""),"",SUMIFS(Tbl_Registro_Insumo[cant_ent],Tbl_Registro_Insumo[proveedor],$C$8,Tbl_Registro_Insumo[descripcion_insumo],$C49,Tbl_Registro_Insumo[id_solicitud],Detalle_Mes!$C$9,Tbl_Registro_Insumo[Fecha_Corte],"&lt;="&amp;X$12)-SUMIFS(Tbl_Registro_Insumo[cant_dev],Tbl_Registro_Insumo[proveedor],$C$8,Tbl_Registro_Insumo[descripcion_insumo],$C49,Tbl_Registro_Insumo[id_solicitud],$C$9,Tbl_Registro_Insumo[Fecha_Corte],"&lt;="&amp;X$12))</f>
        <v/>
      </c>
      <c r="Y49" s="2" t="str">
        <f>IF(OR($C49="",Y$12=""),"",SUMIFS(Tbl_Registro_Insumo[cant_ent],Tbl_Registro_Insumo[proveedor],$C$8,Tbl_Registro_Insumo[descripcion_insumo],$C49,Tbl_Registro_Insumo[id_solicitud],Detalle_Mes!$C$9,Tbl_Registro_Insumo[Fecha_Corte],"&lt;="&amp;Y$12)-SUMIFS(Tbl_Registro_Insumo[cant_dev],Tbl_Registro_Insumo[proveedor],$C$8,Tbl_Registro_Insumo[descripcion_insumo],$C49,Tbl_Registro_Insumo[id_solicitud],$C$9,Tbl_Registro_Insumo[Fecha_Corte],"&lt;="&amp;Y$12))</f>
        <v/>
      </c>
      <c r="Z49" s="2" t="str">
        <f>IF(OR($C49="",Z$12=""),"",SUMIFS(Tbl_Registro_Insumo[cant_ent],Tbl_Registro_Insumo[proveedor],$C$8,Tbl_Registro_Insumo[descripcion_insumo],$C49,Tbl_Registro_Insumo[id_solicitud],Detalle_Mes!$C$9,Tbl_Registro_Insumo[Fecha_Corte],"&lt;="&amp;Z$12)-SUMIFS(Tbl_Registro_Insumo[cant_dev],Tbl_Registro_Insumo[proveedor],$C$8,Tbl_Registro_Insumo[descripcion_insumo],$C49,Tbl_Registro_Insumo[id_solicitud],$C$9,Tbl_Registro_Insumo[Fecha_Corte],"&lt;="&amp;Z$12))</f>
        <v/>
      </c>
      <c r="AA49" s="2" t="str">
        <f>IF(OR($C49="",AA$12=""),"",SUMIFS(Tbl_Registro_Insumo[cant_ent],Tbl_Registro_Insumo[proveedor],$C$8,Tbl_Registro_Insumo[descripcion_insumo],$C49,Tbl_Registro_Insumo[id_solicitud],Detalle_Mes!$C$9,Tbl_Registro_Insumo[Fecha_Corte],"&lt;="&amp;AA$12)-SUMIFS(Tbl_Registro_Insumo[cant_dev],Tbl_Registro_Insumo[proveedor],$C$8,Tbl_Registro_Insumo[descripcion_insumo],$C49,Tbl_Registro_Insumo[id_solicitud],$C$9,Tbl_Registro_Insumo[Fecha_Corte],"&lt;="&amp;AA$12))</f>
        <v/>
      </c>
      <c r="AB49" s="2" t="str">
        <f>IF(OR($C49="",AB$12=""),"",SUMIFS(Tbl_Registro_Insumo[cant_ent],Tbl_Registro_Insumo[proveedor],$C$8,Tbl_Registro_Insumo[descripcion_insumo],$C49,Tbl_Registro_Insumo[id_solicitud],Detalle_Mes!$C$9,Tbl_Registro_Insumo[Fecha_Corte],"&lt;="&amp;AB$12)-SUMIFS(Tbl_Registro_Insumo[cant_dev],Tbl_Registro_Insumo[proveedor],$C$8,Tbl_Registro_Insumo[descripcion_insumo],$C49,Tbl_Registro_Insumo[id_solicitud],$C$9,Tbl_Registro_Insumo[Fecha_Corte],"&lt;="&amp;AB$12))</f>
        <v/>
      </c>
      <c r="AC49" s="2" t="str">
        <f>IF(OR($C49="",AC$12=""),"",SUMIFS(Tbl_Registro_Insumo[cant_ent],Tbl_Registro_Insumo[proveedor],$C$8,Tbl_Registro_Insumo[descripcion_insumo],$C49,Tbl_Registro_Insumo[id_solicitud],Detalle_Mes!$C$9,Tbl_Registro_Insumo[Fecha_Corte],"&lt;="&amp;AC$12)-SUMIFS(Tbl_Registro_Insumo[cant_dev],Tbl_Registro_Insumo[proveedor],$C$8,Tbl_Registro_Insumo[descripcion_insumo],$C49,Tbl_Registro_Insumo[id_solicitud],$C$9,Tbl_Registro_Insumo[Fecha_Corte],"&lt;="&amp;AC$12))</f>
        <v/>
      </c>
      <c r="AD49" s="2" t="str">
        <f>IF(OR($C49="",AD$12=""),"",SUMIFS(Tbl_Registro_Insumo[cant_ent],Tbl_Registro_Insumo[proveedor],$C$8,Tbl_Registro_Insumo[descripcion_insumo],$C49,Tbl_Registro_Insumo[id_solicitud],Detalle_Mes!$C$9,Tbl_Registro_Insumo[Fecha_Corte],"&lt;="&amp;AD$12)-SUMIFS(Tbl_Registro_Insumo[cant_dev],Tbl_Registro_Insumo[proveedor],$C$8,Tbl_Registro_Insumo[descripcion_insumo],$C49,Tbl_Registro_Insumo[id_solicitud],$C$9,Tbl_Registro_Insumo[Fecha_Corte],"&lt;="&amp;AD$12))</f>
        <v/>
      </c>
      <c r="AE49" s="2" t="str">
        <f>IF(OR($C49="",AE$12=""),"",SUMIFS(Tbl_Registro_Insumo[cant_ent],Tbl_Registro_Insumo[proveedor],$C$8,Tbl_Registro_Insumo[descripcion_insumo],$C49,Tbl_Registro_Insumo[id_solicitud],Detalle_Mes!$C$9,Tbl_Registro_Insumo[Fecha_Corte],"&lt;="&amp;AE$12)-SUMIFS(Tbl_Registro_Insumo[cant_dev],Tbl_Registro_Insumo[proveedor],$C$8,Tbl_Registro_Insumo[descripcion_insumo],$C49,Tbl_Registro_Insumo[id_solicitud],$C$9,Tbl_Registro_Insumo[Fecha_Corte],"&lt;="&amp;AE$12))</f>
        <v/>
      </c>
      <c r="AF49" s="2" t="str">
        <f>IF(OR($C49="",AF$12=""),"",SUMIFS(Tbl_Registro_Insumo[cant_ent],Tbl_Registro_Insumo[proveedor],$C$8,Tbl_Registro_Insumo[descripcion_insumo],$C49,Tbl_Registro_Insumo[id_solicitud],Detalle_Mes!$C$9,Tbl_Registro_Insumo[Fecha_Corte],"&lt;="&amp;AF$12)-SUMIFS(Tbl_Registro_Insumo[cant_dev],Tbl_Registro_Insumo[proveedor],$C$8,Tbl_Registro_Insumo[descripcion_insumo],$C49,Tbl_Registro_Insumo[id_solicitud],$C$9,Tbl_Registro_Insumo[Fecha_Corte],"&lt;="&amp;AF$12))</f>
        <v/>
      </c>
      <c r="AG49" s="2" t="str">
        <f>IF(OR($C49="",AG$12=""),"",SUMIFS(Tbl_Registro_Insumo[cant_ent],Tbl_Registro_Insumo[proveedor],$C$8,Tbl_Registro_Insumo[descripcion_insumo],$C49,Tbl_Registro_Insumo[id_solicitud],Detalle_Mes!$C$9,Tbl_Registro_Insumo[Fecha_Corte],"&lt;="&amp;AG$12)-SUMIFS(Tbl_Registro_Insumo[cant_dev],Tbl_Registro_Insumo[proveedor],$C$8,Tbl_Registro_Insumo[descripcion_insumo],$C49,Tbl_Registro_Insumo[id_solicitud],$C$9,Tbl_Registro_Insumo[Fecha_Corte],"&lt;="&amp;AG$12))</f>
        <v/>
      </c>
      <c r="AH49" s="2" t="str">
        <f>IF(OR($C49="",AH$12=""),"",SUMIFS(Tbl_Registro_Insumo[cant_ent],Tbl_Registro_Insumo[proveedor],$C$8,Tbl_Registro_Insumo[descripcion_insumo],$C49,Tbl_Registro_Insumo[id_solicitud],Detalle_Mes!$C$9,Tbl_Registro_Insumo[Fecha_Corte],"&lt;="&amp;AH$12)-SUMIFS(Tbl_Registro_Insumo[cant_dev],Tbl_Registro_Insumo[proveedor],$C$8,Tbl_Registro_Insumo[descripcion_insumo],$C49,Tbl_Registro_Insumo[id_solicitud],$C$9,Tbl_Registro_Insumo[Fecha_Corte],"&lt;="&amp;AH$12))</f>
        <v/>
      </c>
      <c r="AI49" s="2" t="str">
        <f>IF(OR($C49="",AI$12=""),"",SUMIFS(Tbl_Registro_Insumo[cant_ent],Tbl_Registro_Insumo[proveedor],$C$8,Tbl_Registro_Insumo[descripcion_insumo],$C49,Tbl_Registro_Insumo[id_solicitud],Detalle_Mes!$C$9,Tbl_Registro_Insumo[Fecha_Corte],"&lt;="&amp;AI$12)-SUMIFS(Tbl_Registro_Insumo[cant_dev],Tbl_Registro_Insumo[proveedor],$C$8,Tbl_Registro_Insumo[descripcion_insumo],$C49,Tbl_Registro_Insumo[id_solicitud],$C$9,Tbl_Registro_Insumo[Fecha_Corte],"&lt;="&amp;AI$12))</f>
        <v/>
      </c>
      <c r="AJ49" s="2" t="str">
        <f>IF(OR($C49="",AJ$12=""),"",SUMIFS(Tbl_Registro_Insumo[cant_ent],Tbl_Registro_Insumo[proveedor],$C$8,Tbl_Registro_Insumo[descripcion_insumo],$C49,Tbl_Registro_Insumo[id_solicitud],Detalle_Mes!$C$9,Tbl_Registro_Insumo[Fecha_Corte],"&lt;="&amp;AJ$12)-SUMIFS(Tbl_Registro_Insumo[cant_dev],Tbl_Registro_Insumo[proveedor],$C$8,Tbl_Registro_Insumo[descripcion_insumo],$C49,Tbl_Registro_Insumo[id_solicitud],$C$9,Tbl_Registro_Insumo[Fecha_Corte],"&lt;="&amp;AJ$12))</f>
        <v/>
      </c>
      <c r="AK49" s="2" t="str">
        <f>IF(OR($C49="",AK$12=""),"",SUMIFS(Tbl_Registro_Insumo[cant_ent],Tbl_Registro_Insumo[proveedor],$C$8,Tbl_Registro_Insumo[descripcion_insumo],$C49,Tbl_Registro_Insumo[id_solicitud],Detalle_Mes!$C$9,Tbl_Registro_Insumo[Fecha_Corte],"&lt;="&amp;AK$12)-SUMIFS(Tbl_Registro_Insumo[cant_dev],Tbl_Registro_Insumo[proveedor],$C$8,Tbl_Registro_Insumo[descripcion_insumo],$C49,Tbl_Registro_Insumo[id_solicitud],$C$9,Tbl_Registro_Insumo[Fecha_Corte],"&lt;="&amp;AK$12))</f>
        <v/>
      </c>
      <c r="AL49" s="2" t="str">
        <f>IF(OR($C49="",AL$12=""),"",SUMIFS(Tbl_Registro_Insumo[cant_ent],Tbl_Registro_Insumo[proveedor],$C$8,Tbl_Registro_Insumo[descripcion_insumo],$C49,Tbl_Registro_Insumo[id_solicitud],Detalle_Mes!$C$9,Tbl_Registro_Insumo[Fecha_Corte],"&lt;="&amp;AL$12)-SUMIFS(Tbl_Registro_Insumo[cant_dev],Tbl_Registro_Insumo[proveedor],$C$8,Tbl_Registro_Insumo[descripcion_insumo],$C49,Tbl_Registro_Insumo[id_solicitud],$C$9,Tbl_Registro_Insumo[Fecha_Corte],"&lt;="&amp;AL$12))</f>
        <v/>
      </c>
      <c r="AM49" s="2" t="str">
        <f>IF(OR($C49="",AM$12=""),"",SUMIFS(Tbl_Registro_Insumo[cant_ent],Tbl_Registro_Insumo[proveedor],$C$8,Tbl_Registro_Insumo[descripcion_insumo],$C49,Tbl_Registro_Insumo[id_solicitud],Detalle_Mes!$C$9,Tbl_Registro_Insumo[Fecha_Corte],"&lt;="&amp;AM$12)-SUMIFS(Tbl_Registro_Insumo[cant_dev],Tbl_Registro_Insumo[proveedor],$C$8,Tbl_Registro_Insumo[descripcion_insumo],$C49,Tbl_Registro_Insumo[id_solicitud],$C$9,Tbl_Registro_Insumo[Fecha_Corte],"&lt;="&amp;AM$12))</f>
        <v/>
      </c>
      <c r="AN49" s="2" t="str">
        <f>IF(OR($C49="",AN$12=""),"",SUMIFS(Tbl_Registro_Insumo[cant_ent],Tbl_Registro_Insumo[proveedor],$C$8,Tbl_Registro_Insumo[descripcion_insumo],$C49,Tbl_Registro_Insumo[id_solicitud],Detalle_Mes!$C$9,Tbl_Registro_Insumo[Fecha_Corte],"&lt;="&amp;AN$12)-SUMIFS(Tbl_Registro_Insumo[cant_dev],Tbl_Registro_Insumo[proveedor],$C$8,Tbl_Registro_Insumo[descripcion_insumo],$C49,Tbl_Registro_Insumo[id_solicitud],$C$9,Tbl_Registro_Insumo[Fecha_Corte],"&lt;="&amp;AN$12))</f>
        <v/>
      </c>
      <c r="AO49" s="2" t="str">
        <f>IF(OR($C49="",AO$12=""),"",SUMIFS(Tbl_Registro_Insumo[cant_ent],Tbl_Registro_Insumo[proveedor],$C$8,Tbl_Registro_Insumo[descripcion_insumo],$C49,Tbl_Registro_Insumo[id_solicitud],Detalle_Mes!$C$9,Tbl_Registro_Insumo[Fecha_Corte],"&lt;="&amp;AO$12)-SUMIFS(Tbl_Registro_Insumo[cant_dev],Tbl_Registro_Insumo[proveedor],$C$8,Tbl_Registro_Insumo[descripcion_insumo],$C49,Tbl_Registro_Insumo[id_solicitud],$C$9,Tbl_Registro_Insumo[Fecha_Corte],"&lt;="&amp;AO$12))</f>
        <v/>
      </c>
      <c r="AP49" s="2" t="str">
        <f>IF(OR($C49="",AP$12=""),"",SUMIFS(Tbl_Registro_Insumo[cant_ent],Tbl_Registro_Insumo[proveedor],$C$8,Tbl_Registro_Insumo[descripcion_insumo],$C49,Tbl_Registro_Insumo[id_solicitud],Detalle_Mes!$C$9,Tbl_Registro_Insumo[Fecha_Corte],"&lt;="&amp;AP$12)-SUMIFS(Tbl_Registro_Insumo[cant_dev],Tbl_Registro_Insumo[proveedor],$C$8,Tbl_Registro_Insumo[descripcion_insumo],$C49,Tbl_Registro_Insumo[id_solicitud],$C$9,Tbl_Registro_Insumo[Fecha_Corte],"&lt;="&amp;AP$12))</f>
        <v/>
      </c>
      <c r="AQ49" s="2" t="str">
        <f>IF(OR($C49="",AQ$12=""),"",SUMIFS(Tbl_Registro_Insumo[cant_ent],Tbl_Registro_Insumo[proveedor],$C$8,Tbl_Registro_Insumo[descripcion_insumo],$C49,Tbl_Registro_Insumo[id_solicitud],Detalle_Mes!$C$9,Tbl_Registro_Insumo[Fecha_Corte],"&lt;="&amp;AQ$12)-SUMIFS(Tbl_Registro_Insumo[cant_dev],Tbl_Registro_Insumo[proveedor],$C$8,Tbl_Registro_Insumo[descripcion_insumo],$C49,Tbl_Registro_Insumo[id_solicitud],$C$9,Tbl_Registro_Insumo[Fecha_Corte],"&lt;="&amp;AQ$12))</f>
        <v/>
      </c>
      <c r="AR49" s="2" t="str">
        <f>IF(OR($C49="",AR$12=""),"",SUMIFS(Tbl_Registro_Insumo[cant_ent],Tbl_Registro_Insumo[proveedor],$C$8,Tbl_Registro_Insumo[descripcion_insumo],$C49,Tbl_Registro_Insumo[id_solicitud],Detalle_Mes!$C$9,Tbl_Registro_Insumo[Fecha_Corte],"&lt;="&amp;AR$12)-SUMIFS(Tbl_Registro_Insumo[cant_dev],Tbl_Registro_Insumo[proveedor],$C$8,Tbl_Registro_Insumo[descripcion_insumo],$C49,Tbl_Registro_Insumo[id_solicitud],$C$9,Tbl_Registro_Insumo[Fecha_Corte],"&lt;="&amp;AR$12))</f>
        <v/>
      </c>
      <c r="AS49" s="2" t="str">
        <f>IF(OR($C49="",AS$12=""),"",SUMIFS(Tbl_Registro_Insumo[cant_ent],Tbl_Registro_Insumo[proveedor],$C$8,Tbl_Registro_Insumo[descripcion_insumo],$C49,Tbl_Registro_Insumo[id_solicitud],Detalle_Mes!$C$9,Tbl_Registro_Insumo[Fecha_Corte],"&lt;="&amp;AS$12)-SUMIFS(Tbl_Registro_Insumo[cant_dev],Tbl_Registro_Insumo[proveedor],$C$8,Tbl_Registro_Insumo[descripcion_insumo],$C49,Tbl_Registro_Insumo[id_solicitud],$C$9,Tbl_Registro_Insumo[Fecha_Corte],"&lt;="&amp;AS$12))</f>
        <v/>
      </c>
      <c r="AT49" s="2" t="str">
        <f>IF(OR($C49="",AT$12=""),"",SUMIFS(Tbl_Registro_Insumo[cant_ent],Tbl_Registro_Insumo[proveedor],$C$8,Tbl_Registro_Insumo[descripcion_insumo],$C49,Tbl_Registro_Insumo[id_solicitud],Detalle_Mes!$C$9,Tbl_Registro_Insumo[Fecha_Corte],"&lt;="&amp;AT$12)-SUMIFS(Tbl_Registro_Insumo[cant_dev],Tbl_Registro_Insumo[proveedor],$C$8,Tbl_Registro_Insumo[descripcion_insumo],$C49,Tbl_Registro_Insumo[id_solicitud],$C$9,Tbl_Registro_Insumo[Fecha_Corte],"&lt;="&amp;AT$12))</f>
        <v/>
      </c>
      <c r="AU49" s="2" t="str">
        <f>IF(OR($C49="",AU$12=""),"",SUMIFS(Tbl_Registro_Insumo[cant_ent],Tbl_Registro_Insumo[proveedor],$C$8,Tbl_Registro_Insumo[descripcion_insumo],$C49,Tbl_Registro_Insumo[id_solicitud],Detalle_Mes!$C$9,Tbl_Registro_Insumo[Fecha_Corte],"&lt;="&amp;AU$12)-SUMIFS(Tbl_Registro_Insumo[cant_dev],Tbl_Registro_Insumo[proveedor],$C$8,Tbl_Registro_Insumo[descripcion_insumo],$C49,Tbl_Registro_Insumo[id_solicitud],$C$9,Tbl_Registro_Insumo[Fecha_Corte],"&lt;="&amp;AU$12))</f>
        <v/>
      </c>
      <c r="AV49" s="2" t="str">
        <f>IF(OR($C49="",AV$12=""),"",SUMIFS(Tbl_Registro_Insumo[cant_ent],Tbl_Registro_Insumo[proveedor],$C$8,Tbl_Registro_Insumo[descripcion_insumo],$C49,Tbl_Registro_Insumo[id_solicitud],Detalle_Mes!$C$9,Tbl_Registro_Insumo[Fecha_Corte],"&lt;="&amp;AV$12)-SUMIFS(Tbl_Registro_Insumo[cant_dev],Tbl_Registro_Insumo[proveedor],$C$8,Tbl_Registro_Insumo[descripcion_insumo],$C49,Tbl_Registro_Insumo[id_solicitud],$C$9,Tbl_Registro_Insumo[Fecha_Corte],"&lt;="&amp;AV$12))</f>
        <v/>
      </c>
      <c r="AW49" s="2" t="str">
        <f>IF(OR($C49="",AW$12=""),"",SUMIFS(Tbl_Registro_Insumo[cant_ent],Tbl_Registro_Insumo[proveedor],$C$8,Tbl_Registro_Insumo[descripcion_insumo],$C49,Tbl_Registro_Insumo[id_solicitud],Detalle_Mes!$C$9,Tbl_Registro_Insumo[Fecha_Corte],"&lt;="&amp;AW$12)-SUMIFS(Tbl_Registro_Insumo[cant_dev],Tbl_Registro_Insumo[proveedor],$C$8,Tbl_Registro_Insumo[descripcion_insumo],$C49,Tbl_Registro_Insumo[id_solicitud],$C$9,Tbl_Registro_Insumo[Fecha_Corte],"&lt;="&amp;AW$12))</f>
        <v/>
      </c>
      <c r="AX49" s="2" t="str">
        <f>IF(OR($C49="",AX$12=""),"",SUMIFS(Tbl_Registro_Insumo[cant_ent],Tbl_Registro_Insumo[proveedor],$C$8,Tbl_Registro_Insumo[descripcion_insumo],$C49,Tbl_Registro_Insumo[id_solicitud],Detalle_Mes!$C$9,Tbl_Registro_Insumo[Fecha_Corte],"&lt;="&amp;AX$12)-SUMIFS(Tbl_Registro_Insumo[cant_dev],Tbl_Registro_Insumo[proveedor],$C$8,Tbl_Registro_Insumo[descripcion_insumo],$C49,Tbl_Registro_Insumo[id_solicitud],$C$9,Tbl_Registro_Insumo[Fecha_Corte],"&lt;="&amp;AX$12))</f>
        <v/>
      </c>
      <c r="AY49" s="2" t="str">
        <f>IF(OR($C49="",AY$12=""),"",SUMIFS(Tbl_Registro_Insumo[cant_ent],Tbl_Registro_Insumo[proveedor],$C$8,Tbl_Registro_Insumo[descripcion_insumo],$C49,Tbl_Registro_Insumo[id_solicitud],Detalle_Mes!$C$9,Tbl_Registro_Insumo[Fecha_Corte],"&lt;="&amp;AY$12)-SUMIFS(Tbl_Registro_Insumo[cant_dev],Tbl_Registro_Insumo[proveedor],$C$8,Tbl_Registro_Insumo[descripcion_insumo],$C49,Tbl_Registro_Insumo[id_solicitud],$C$9,Tbl_Registro_Insumo[Fecha_Corte],"&lt;="&amp;AY$12))</f>
        <v/>
      </c>
      <c r="AZ49" s="2" t="str">
        <f>IF(OR($C49="",AZ$12=""),"",SUMIFS(Tbl_Registro_Insumo[cant_ent],Tbl_Registro_Insumo[proveedor],$C$8,Tbl_Registro_Insumo[descripcion_insumo],$C49,Tbl_Registro_Insumo[id_solicitud],Detalle_Mes!$C$9,Tbl_Registro_Insumo[Fecha_Corte],"&lt;="&amp;AZ$12)-SUMIFS(Tbl_Registro_Insumo[cant_dev],Tbl_Registro_Insumo[proveedor],$C$8,Tbl_Registro_Insumo[descripcion_insumo],$C49,Tbl_Registro_Insumo[id_solicitud],$C$9,Tbl_Registro_Insumo[Fecha_Corte],"&lt;="&amp;AZ$12))</f>
        <v/>
      </c>
      <c r="BA49" s="2" t="str">
        <f>IF(OR($C49="",BA$12=""),"",SUMIFS(Tbl_Registro_Insumo[cant_ent],Tbl_Registro_Insumo[proveedor],$C$8,Tbl_Registro_Insumo[descripcion_insumo],$C49,Tbl_Registro_Insumo[id_solicitud],Detalle_Mes!$C$9,Tbl_Registro_Insumo[Fecha_Corte],"&lt;="&amp;BA$12)-SUMIFS(Tbl_Registro_Insumo[cant_dev],Tbl_Registro_Insumo[proveedor],$C$8,Tbl_Registro_Insumo[descripcion_insumo],$C49,Tbl_Registro_Insumo[id_solicitud],$C$9,Tbl_Registro_Insumo[Fecha_Corte],"&lt;="&amp;BA$12))</f>
        <v/>
      </c>
      <c r="BB49" s="2" t="str">
        <f>IF(OR($C49="",BB$12=""),"",SUMIFS(Tbl_Registro_Insumo[cant_ent],Tbl_Registro_Insumo[proveedor],$C$8,Tbl_Registro_Insumo[descripcion_insumo],$C49,Tbl_Registro_Insumo[id_solicitud],Detalle_Mes!$C$9,Tbl_Registro_Insumo[Fecha_Corte],"&lt;="&amp;BB$12)-SUMIFS(Tbl_Registro_Insumo[cant_dev],Tbl_Registro_Insumo[proveedor],$C$8,Tbl_Registro_Insumo[descripcion_insumo],$C49,Tbl_Registro_Insumo[id_solicitud],$C$9,Tbl_Registro_Insumo[Fecha_Corte],"&lt;="&amp;BB$12))</f>
        <v/>
      </c>
      <c r="BC49" s="2" t="str">
        <f>IF(OR($C49="",BC$12=""),"",SUMIFS(Tbl_Registro_Insumo[cant_ent],Tbl_Registro_Insumo[proveedor],$C$8,Tbl_Registro_Insumo[descripcion_insumo],$C49,Tbl_Registro_Insumo[id_solicitud],Detalle_Mes!$C$9,Tbl_Registro_Insumo[Fecha_Corte],"&lt;="&amp;BC$12)-SUMIFS(Tbl_Registro_Insumo[cant_dev],Tbl_Registro_Insumo[proveedor],$C$8,Tbl_Registro_Insumo[descripcion_insumo],$C49,Tbl_Registro_Insumo[id_solicitud],$C$9,Tbl_Registro_Insumo[Fecha_Corte],"&lt;="&amp;BC$12))</f>
        <v/>
      </c>
      <c r="BD49" s="2" t="str">
        <f>IF(OR($C49="",BD$12=""),"",SUMIFS(Tbl_Registro_Insumo[cant_ent],Tbl_Registro_Insumo[proveedor],$C$8,Tbl_Registro_Insumo[descripcion_insumo],$C49,Tbl_Registro_Insumo[id_solicitud],Detalle_Mes!$C$9,Tbl_Registro_Insumo[Fecha_Corte],"&lt;="&amp;BD$12)-SUMIFS(Tbl_Registro_Insumo[cant_dev],Tbl_Registro_Insumo[proveedor],$C$8,Tbl_Registro_Insumo[descripcion_insumo],$C49,Tbl_Registro_Insumo[id_solicitud],$C$9,Tbl_Registro_Insumo[Fecha_Corte],"&lt;="&amp;BD$12))</f>
        <v/>
      </c>
      <c r="BE49" s="2" t="str">
        <f>IF(OR($C49="",BE$12=""),"",SUMIFS(Tbl_Registro_Insumo[cant_ent],Tbl_Registro_Insumo[proveedor],$C$8,Tbl_Registro_Insumo[descripcion_insumo],$C49,Tbl_Registro_Insumo[id_solicitud],Detalle_Mes!$C$9,Tbl_Registro_Insumo[Fecha_Corte],"&lt;="&amp;BE$12)-SUMIFS(Tbl_Registro_Insumo[cant_dev],Tbl_Registro_Insumo[proveedor],$C$8,Tbl_Registro_Insumo[descripcion_insumo],$C49,Tbl_Registro_Insumo[id_solicitud],$C$9,Tbl_Registro_Insumo[Fecha_Corte],"&lt;="&amp;BE$12))</f>
        <v/>
      </c>
      <c r="BF49" s="2" t="str">
        <f>IF(OR($C49="",BF$12=""),"",SUMIFS(Tbl_Registro_Insumo[cant_ent],Tbl_Registro_Insumo[proveedor],$C$8,Tbl_Registro_Insumo[descripcion_insumo],$C49,Tbl_Registro_Insumo[id_solicitud],Detalle_Mes!$C$9,Tbl_Registro_Insumo[Fecha_Corte],"&lt;="&amp;BF$12)-SUMIFS(Tbl_Registro_Insumo[cant_dev],Tbl_Registro_Insumo[proveedor],$C$8,Tbl_Registro_Insumo[descripcion_insumo],$C49,Tbl_Registro_Insumo[id_solicitud],$C$9,Tbl_Registro_Insumo[Fecha_Corte],"&lt;="&amp;BF$12))</f>
        <v/>
      </c>
      <c r="BG49" s="2" t="str">
        <f>IF(OR($C49="",BG$12=""),"",SUMIFS(Tbl_Registro_Insumo[cant_ent],Tbl_Registro_Insumo[proveedor],$C$8,Tbl_Registro_Insumo[descripcion_insumo],$C49,Tbl_Registro_Insumo[id_solicitud],Detalle_Mes!$C$9,Tbl_Registro_Insumo[Fecha_Corte],"&lt;="&amp;BG$12)-SUMIFS(Tbl_Registro_Insumo[cant_dev],Tbl_Registro_Insumo[proveedor],$C$8,Tbl_Registro_Insumo[descripcion_insumo],$C49,Tbl_Registro_Insumo[id_solicitud],$C$9,Tbl_Registro_Insumo[Fecha_Corte],"&lt;="&amp;BG$12))</f>
        <v/>
      </c>
      <c r="BH49" s="2" t="str">
        <f>IF(OR($C49="",BH$12=""),"",SUMIFS(Tbl_Registro_Insumo[cant_ent],Tbl_Registro_Insumo[proveedor],$C$8,Tbl_Registro_Insumo[descripcion_insumo],$C49,Tbl_Registro_Insumo[id_solicitud],Detalle_Mes!$C$9,Tbl_Registro_Insumo[Fecha_Corte],"&lt;="&amp;BH$12)-SUMIFS(Tbl_Registro_Insumo[cant_dev],Tbl_Registro_Insumo[proveedor],$C$8,Tbl_Registro_Insumo[descripcion_insumo],$C49,Tbl_Registro_Insumo[id_solicitud],$C$9,Tbl_Registro_Insumo[Fecha_Corte],"&lt;="&amp;BH$12))</f>
        <v/>
      </c>
      <c r="BI49" s="2" t="str">
        <f>IF(OR($C49="",BI$12=""),"",SUMIFS(Tbl_Registro_Insumo[cant_ent],Tbl_Registro_Insumo[proveedor],$C$8,Tbl_Registro_Insumo[descripcion_insumo],$C49,Tbl_Registro_Insumo[id_solicitud],Detalle_Mes!$C$9,Tbl_Registro_Insumo[Fecha_Corte],"&lt;="&amp;BI$12)-SUMIFS(Tbl_Registro_Insumo[cant_dev],Tbl_Registro_Insumo[proveedor],$C$8,Tbl_Registro_Insumo[descripcion_insumo],$C49,Tbl_Registro_Insumo[id_solicitud],$C$9,Tbl_Registro_Insumo[Fecha_Corte],"&lt;="&amp;BI$12))</f>
        <v/>
      </c>
      <c r="BJ49" s="2" t="str">
        <f>IF(OR($C49="",BJ$12=""),"",SUMIFS(Tbl_Registro_Insumo[cant_ent],Tbl_Registro_Insumo[proveedor],$C$8,Tbl_Registro_Insumo[descripcion_insumo],$C49,Tbl_Registro_Insumo[id_solicitud],Detalle_Mes!$C$9,Tbl_Registro_Insumo[Fecha_Corte],"&lt;="&amp;BJ$12)-SUMIFS(Tbl_Registro_Insumo[cant_dev],Tbl_Registro_Insumo[proveedor],$C$8,Tbl_Registro_Insumo[descripcion_insumo],$C49,Tbl_Registro_Insumo[id_solicitud],$C$9,Tbl_Registro_Insumo[Fecha_Corte],"&lt;="&amp;BJ$12))</f>
        <v/>
      </c>
      <c r="BK49" s="2" t="str">
        <f>IF(OR($C49="",BK$12=""),"",SUMIFS(Tbl_Registro_Insumo[cant_ent],Tbl_Registro_Insumo[proveedor],$C$8,Tbl_Registro_Insumo[descripcion_insumo],$C49,Tbl_Registro_Insumo[id_solicitud],Detalle_Mes!$C$9,Tbl_Registro_Insumo[Fecha_Corte],"&lt;="&amp;BK$12)-SUMIFS(Tbl_Registro_Insumo[cant_dev],Tbl_Registro_Insumo[proveedor],$C$8,Tbl_Registro_Insumo[descripcion_insumo],$C49,Tbl_Registro_Insumo[id_solicitud],$C$9,Tbl_Registro_Insumo[Fecha_Corte],"&lt;="&amp;BK$12))</f>
        <v/>
      </c>
      <c r="BL49" s="2" t="str">
        <f>IF(OR($C49="",BL$12=""),"",SUMIFS(Tbl_Registro_Insumo[cant_ent],Tbl_Registro_Insumo[proveedor],$C$8,Tbl_Registro_Insumo[descripcion_insumo],$C49,Tbl_Registro_Insumo[id_solicitud],Detalle_Mes!$C$9,Tbl_Registro_Insumo[Fecha_Corte],"&lt;="&amp;BL$12)-SUMIFS(Tbl_Registro_Insumo[cant_dev],Tbl_Registro_Insumo[proveedor],$C$8,Tbl_Registro_Insumo[descripcion_insumo],$C49,Tbl_Registro_Insumo[id_solicitud],$C$9,Tbl_Registro_Insumo[Fecha_Corte],"&lt;="&amp;BL$12))</f>
        <v/>
      </c>
      <c r="BM49" s="2" t="str">
        <f>IF(OR($C49="",BM$12=""),"",SUMIFS(Tbl_Registro_Insumo[cant_ent],Tbl_Registro_Insumo[proveedor],$C$8,Tbl_Registro_Insumo[descripcion_insumo],$C49,Tbl_Registro_Insumo[id_solicitud],Detalle_Mes!$C$9,Tbl_Registro_Insumo[Fecha_Corte],"&lt;="&amp;BM$12)-SUMIFS(Tbl_Registro_Insumo[cant_dev],Tbl_Registro_Insumo[proveedor],$C$8,Tbl_Registro_Insumo[descripcion_insumo],$C49,Tbl_Registro_Insumo[id_solicitud],$C$9,Tbl_Registro_Insumo[Fecha_Corte],"&lt;="&amp;BM$12))</f>
        <v/>
      </c>
      <c r="BN49" s="2" t="str">
        <f>IF(OR($C49="",BN$12=""),"",SUMIFS(Tbl_Registro_Insumo[cant_ent],Tbl_Registro_Insumo[proveedor],$C$8,Tbl_Registro_Insumo[descripcion_insumo],$C49,Tbl_Registro_Insumo[id_solicitud],Detalle_Mes!$C$9,Tbl_Registro_Insumo[Fecha_Corte],"&lt;="&amp;BN$12)-SUMIFS(Tbl_Registro_Insumo[cant_dev],Tbl_Registro_Insumo[proveedor],$C$8,Tbl_Registro_Insumo[descripcion_insumo],$C49,Tbl_Registro_Insumo[id_solicitud],$C$9,Tbl_Registro_Insumo[Fecha_Corte],"&lt;="&amp;BN$12))</f>
        <v/>
      </c>
      <c r="BO49" s="2" t="str">
        <f>IF(OR($C49="",BO$12=""),"",SUMIFS(Tbl_Registro_Insumo[cant_ent],Tbl_Registro_Insumo[proveedor],$C$8,Tbl_Registro_Insumo[descripcion_insumo],$C49,Tbl_Registro_Insumo[id_solicitud],Detalle_Mes!$C$9,Tbl_Registro_Insumo[Fecha_Corte],"&lt;="&amp;BO$12)-SUMIFS(Tbl_Registro_Insumo[cant_dev],Tbl_Registro_Insumo[proveedor],$C$8,Tbl_Registro_Insumo[descripcion_insumo],$C49,Tbl_Registro_Insumo[id_solicitud],$C$9,Tbl_Registro_Insumo[Fecha_Corte],"&lt;="&amp;BO$12))</f>
        <v/>
      </c>
      <c r="BP49" s="2" t="str">
        <f>IF(OR($C49="",BP$12=""),"",SUMIFS(Tbl_Registro_Insumo[cant_ent],Tbl_Registro_Insumo[proveedor],$C$8,Tbl_Registro_Insumo[descripcion_insumo],$C49,Tbl_Registro_Insumo[id_solicitud],Detalle_Mes!$C$9,Tbl_Registro_Insumo[Fecha_Corte],"&lt;="&amp;BP$12)-SUMIFS(Tbl_Registro_Insumo[cant_dev],Tbl_Registro_Insumo[proveedor],$C$8,Tbl_Registro_Insumo[descripcion_insumo],$C49,Tbl_Registro_Insumo[id_solicitud],$C$9,Tbl_Registro_Insumo[Fecha_Corte],"&lt;="&amp;BP$12))</f>
        <v/>
      </c>
      <c r="BQ49" s="2" t="str">
        <f>IF(OR($C49="",BQ$12=""),"",SUMIFS(Tbl_Registro_Insumo[cant_ent],Tbl_Registro_Insumo[proveedor],$C$8,Tbl_Registro_Insumo[descripcion_insumo],$C49,Tbl_Registro_Insumo[id_solicitud],Detalle_Mes!$C$9,Tbl_Registro_Insumo[Fecha_Corte],"&lt;="&amp;BQ$12)-SUMIFS(Tbl_Registro_Insumo[cant_dev],Tbl_Registro_Insumo[proveedor],$C$8,Tbl_Registro_Insumo[descripcion_insumo],$C49,Tbl_Registro_Insumo[id_solicitud],$C$9,Tbl_Registro_Insumo[Fecha_Corte],"&lt;="&amp;BQ$12))</f>
        <v/>
      </c>
      <c r="BR49" s="2" t="str">
        <f>IF(OR($C49="",BR$12=""),"",SUMIFS(Tbl_Registro_Insumo[cant_ent],Tbl_Registro_Insumo[proveedor],$C$8,Tbl_Registro_Insumo[descripcion_insumo],$C49,Tbl_Registro_Insumo[id_solicitud],Detalle_Mes!$C$9,Tbl_Registro_Insumo[Fecha_Corte],"&lt;="&amp;BR$12)-SUMIFS(Tbl_Registro_Insumo[cant_dev],Tbl_Registro_Insumo[proveedor],$C$8,Tbl_Registro_Insumo[descripcion_insumo],$C49,Tbl_Registro_Insumo[id_solicitud],$C$9,Tbl_Registro_Insumo[Fecha_Corte],"&lt;="&amp;BR$12))</f>
        <v/>
      </c>
      <c r="BS49" s="2" t="str">
        <f>IF(OR($C49="",BS$12=""),"",SUMIFS(Tbl_Registro_Insumo[cant_ent],Tbl_Registro_Insumo[proveedor],$C$8,Tbl_Registro_Insumo[descripcion_insumo],$C49,Tbl_Registro_Insumo[id_solicitud],Detalle_Mes!$C$9,Tbl_Registro_Insumo[Fecha_Corte],"&lt;="&amp;BS$12)-SUMIFS(Tbl_Registro_Insumo[cant_dev],Tbl_Registro_Insumo[proveedor],$C$8,Tbl_Registro_Insumo[descripcion_insumo],$C49,Tbl_Registro_Insumo[id_solicitud],$C$9,Tbl_Registro_Insumo[Fecha_Corte],"&lt;="&amp;BS$12))</f>
        <v/>
      </c>
    </row>
    <row r="50" spans="2:71" s="7" customFormat="1" ht="19.2" customHeight="1" x14ac:dyDescent="0.3">
      <c r="B50" s="2"/>
      <c r="D50" s="20" t="str">
        <f>IF(C50="","",SUMIFS(Tbl_Registro_Insumo[cant_ent],Tbl_Registro_Insumo[proveedor],Detalle_Mes!$C$8,Tbl_Registro_Insumo[id_solicitud],Detalle_Mes!$C$9,Tbl_Registro_Insumo[descripcion_insumo],Detalle_Mes!C50,Tbl_Registro_Insumo[Fecha_Corte],"&lt;"&amp;Detalle_Mes!$F$8))</f>
        <v/>
      </c>
      <c r="E50" s="20" t="str">
        <f>IF(C50="","",SUMIFS(Tbl_Registro_Insumo[cant_dev],Tbl_Registro_Insumo[proveedor],Detalle_Mes!$C$8,Tbl_Registro_Insumo[id_solicitud],Detalle_Mes!$C$9,Tbl_Registro_Insumo[descripcion_insumo],Detalle_Mes!C50,Tbl_Registro_Insumo[Fecha_Corte],"&lt;"&amp;Detalle_Mes!$F$8))</f>
        <v/>
      </c>
      <c r="F50" s="20" t="str">
        <f t="shared" si="39"/>
        <v/>
      </c>
      <c r="H50" s="41" t="str">
        <f t="shared" si="40"/>
        <v/>
      </c>
      <c r="I50" s="2" t="str">
        <f>IF(OR($C50="",I$12=""),"",SUMIFS(Tbl_Registro_Insumo[cant_ent],Tbl_Registro_Insumo[proveedor],$C$8,Tbl_Registro_Insumo[descripcion_insumo],$C50,Tbl_Registro_Insumo[id_solicitud],Detalle_Mes!$C$9,Tbl_Registro_Insumo[Fecha_Corte],"&lt;"&amp;I$12)-SUMIFS(Tbl_Registro_Insumo[cant_dev],Tbl_Registro_Insumo[proveedor],$C$8,Tbl_Registro_Insumo[descripcion_insumo],$C50,Tbl_Registro_Insumo[id_solicitud],$C$9,Tbl_Registro_Insumo[Fecha_Corte],"&lt;="&amp;I$12))</f>
        <v/>
      </c>
      <c r="J50" s="2" t="str">
        <f>IF(OR($C50="",J$12=""),"",SUMIFS(Tbl_Registro_Insumo[cant_ent],Tbl_Registro_Insumo[proveedor],$C$8,Tbl_Registro_Insumo[descripcion_insumo],$C50,Tbl_Registro_Insumo[id_solicitud],Detalle_Mes!$C$9,Tbl_Registro_Insumo[Fecha_Corte],"&lt;="&amp;J$12)-SUMIFS(Tbl_Registro_Insumo[cant_dev],Tbl_Registro_Insumo[proveedor],$C$8,Tbl_Registro_Insumo[descripcion_insumo],$C50,Tbl_Registro_Insumo[id_solicitud],$C$9,Tbl_Registro_Insumo[Fecha_Corte],"&lt;="&amp;J$12))</f>
        <v/>
      </c>
      <c r="K50" s="2" t="str">
        <f>IF(OR($C50="",K$12=""),"",SUMIFS(Tbl_Registro_Insumo[cant_ent],Tbl_Registro_Insumo[proveedor],$C$8,Tbl_Registro_Insumo[descripcion_insumo],$C50,Tbl_Registro_Insumo[id_solicitud],Detalle_Mes!$C$9,Tbl_Registro_Insumo[Fecha_Corte],"&lt;="&amp;K$12)-SUMIFS(Tbl_Registro_Insumo[cant_dev],Tbl_Registro_Insumo[proveedor],$C$8,Tbl_Registro_Insumo[descripcion_insumo],$C50,Tbl_Registro_Insumo[id_solicitud],$C$9,Tbl_Registro_Insumo[Fecha_Corte],"&lt;="&amp;K$12))</f>
        <v/>
      </c>
      <c r="L50" s="2" t="str">
        <f>IF(OR($C50="",L$12=""),"",SUMIFS(Tbl_Registro_Insumo[cant_ent],Tbl_Registro_Insumo[proveedor],$C$8,Tbl_Registro_Insumo[descripcion_insumo],$C50,Tbl_Registro_Insumo[id_solicitud],Detalle_Mes!$C$9,Tbl_Registro_Insumo[Fecha_Corte],"&lt;="&amp;L$12)-SUMIFS(Tbl_Registro_Insumo[cant_dev],Tbl_Registro_Insumo[proveedor],$C$8,Tbl_Registro_Insumo[descripcion_insumo],$C50,Tbl_Registro_Insumo[id_solicitud],$C$9,Tbl_Registro_Insumo[Fecha_Corte],"&lt;="&amp;L$12))</f>
        <v/>
      </c>
      <c r="M50" s="2" t="str">
        <f>IF(OR($C50="",M$12=""),"",SUMIFS(Tbl_Registro_Insumo[cant_ent],Tbl_Registro_Insumo[proveedor],$C$8,Tbl_Registro_Insumo[descripcion_insumo],$C50,Tbl_Registro_Insumo[id_solicitud],Detalle_Mes!$C$9,Tbl_Registro_Insumo[Fecha_Corte],"&lt;="&amp;M$12)-SUMIFS(Tbl_Registro_Insumo[cant_dev],Tbl_Registro_Insumo[proveedor],$C$8,Tbl_Registro_Insumo[descripcion_insumo],$C50,Tbl_Registro_Insumo[id_solicitud],$C$9,Tbl_Registro_Insumo[Fecha_Corte],"&lt;="&amp;M$12))</f>
        <v/>
      </c>
      <c r="N50" s="2" t="str">
        <f>IF(OR($C50="",N$12=""),"",SUMIFS(Tbl_Registro_Insumo[cant_ent],Tbl_Registro_Insumo[proveedor],$C$8,Tbl_Registro_Insumo[descripcion_insumo],$C50,Tbl_Registro_Insumo[id_solicitud],Detalle_Mes!$C$9,Tbl_Registro_Insumo[Fecha_Corte],"&lt;="&amp;N$12)-SUMIFS(Tbl_Registro_Insumo[cant_dev],Tbl_Registro_Insumo[proveedor],$C$8,Tbl_Registro_Insumo[descripcion_insumo],$C50,Tbl_Registro_Insumo[id_solicitud],$C$9,Tbl_Registro_Insumo[Fecha_Corte],"&lt;="&amp;N$12))</f>
        <v/>
      </c>
      <c r="O50" s="2" t="str">
        <f>IF(OR($C50="",O$12=""),"",SUMIFS(Tbl_Registro_Insumo[cant_ent],Tbl_Registro_Insumo[proveedor],$C$8,Tbl_Registro_Insumo[descripcion_insumo],$C50,Tbl_Registro_Insumo[id_solicitud],Detalle_Mes!$C$9,Tbl_Registro_Insumo[Fecha_Corte],"&lt;="&amp;O$12)-SUMIFS(Tbl_Registro_Insumo[cant_dev],Tbl_Registro_Insumo[proveedor],$C$8,Tbl_Registro_Insumo[descripcion_insumo],$C50,Tbl_Registro_Insumo[id_solicitud],$C$9,Tbl_Registro_Insumo[Fecha_Corte],"&lt;="&amp;O$12))</f>
        <v/>
      </c>
      <c r="P50" s="2" t="str">
        <f>IF(OR($C50="",P$12=""),"",SUMIFS(Tbl_Registro_Insumo[cant_ent],Tbl_Registro_Insumo[proveedor],$C$8,Tbl_Registro_Insumo[descripcion_insumo],$C50,Tbl_Registro_Insumo[id_solicitud],Detalle_Mes!$C$9,Tbl_Registro_Insumo[Fecha_Corte],"&lt;="&amp;P$12)-SUMIFS(Tbl_Registro_Insumo[cant_dev],Tbl_Registro_Insumo[proveedor],$C$8,Tbl_Registro_Insumo[descripcion_insumo],$C50,Tbl_Registro_Insumo[id_solicitud],$C$9,Tbl_Registro_Insumo[Fecha_Corte],"&lt;="&amp;P$12))</f>
        <v/>
      </c>
      <c r="Q50" s="2" t="str">
        <f>IF(OR($C50="",Q$12=""),"",SUMIFS(Tbl_Registro_Insumo[cant_ent],Tbl_Registro_Insumo[proveedor],$C$8,Tbl_Registro_Insumo[descripcion_insumo],$C50,Tbl_Registro_Insumo[id_solicitud],Detalle_Mes!$C$9,Tbl_Registro_Insumo[Fecha_Corte],"&lt;="&amp;Q$12)-SUMIFS(Tbl_Registro_Insumo[cant_dev],Tbl_Registro_Insumo[proveedor],$C$8,Tbl_Registro_Insumo[descripcion_insumo],$C50,Tbl_Registro_Insumo[id_solicitud],$C$9,Tbl_Registro_Insumo[Fecha_Corte],"&lt;="&amp;Q$12))</f>
        <v/>
      </c>
      <c r="R50" s="2" t="str">
        <f>IF(OR($C50="",R$12=""),"",SUMIFS(Tbl_Registro_Insumo[cant_ent],Tbl_Registro_Insumo[proveedor],$C$8,Tbl_Registro_Insumo[descripcion_insumo],$C50,Tbl_Registro_Insumo[id_solicitud],Detalle_Mes!$C$9,Tbl_Registro_Insumo[Fecha_Corte],"&lt;="&amp;R$12)-SUMIFS(Tbl_Registro_Insumo[cant_dev],Tbl_Registro_Insumo[proveedor],$C$8,Tbl_Registro_Insumo[descripcion_insumo],$C50,Tbl_Registro_Insumo[id_solicitud],$C$9,Tbl_Registro_Insumo[Fecha_Corte],"&lt;="&amp;R$12))</f>
        <v/>
      </c>
      <c r="S50" s="2" t="str">
        <f>IF(OR($C50="",S$12=""),"",SUMIFS(Tbl_Registro_Insumo[cant_ent],Tbl_Registro_Insumo[proveedor],$C$8,Tbl_Registro_Insumo[descripcion_insumo],$C50,Tbl_Registro_Insumo[id_solicitud],Detalle_Mes!$C$9,Tbl_Registro_Insumo[Fecha_Corte],"&lt;="&amp;S$12)-SUMIFS(Tbl_Registro_Insumo[cant_dev],Tbl_Registro_Insumo[proveedor],$C$8,Tbl_Registro_Insumo[descripcion_insumo],$C50,Tbl_Registro_Insumo[id_solicitud],$C$9,Tbl_Registro_Insumo[Fecha_Corte],"&lt;="&amp;S$12))</f>
        <v/>
      </c>
      <c r="T50" s="2" t="str">
        <f>IF(OR($C50="",T$12=""),"",SUMIFS(Tbl_Registro_Insumo[cant_ent],Tbl_Registro_Insumo[proveedor],$C$8,Tbl_Registro_Insumo[descripcion_insumo],$C50,Tbl_Registro_Insumo[id_solicitud],Detalle_Mes!$C$9,Tbl_Registro_Insumo[Fecha_Corte],"&lt;="&amp;T$12)-SUMIFS(Tbl_Registro_Insumo[cant_dev],Tbl_Registro_Insumo[proveedor],$C$8,Tbl_Registro_Insumo[descripcion_insumo],$C50,Tbl_Registro_Insumo[id_solicitud],$C$9,Tbl_Registro_Insumo[Fecha_Corte],"&lt;="&amp;T$12))</f>
        <v/>
      </c>
      <c r="U50" s="2" t="str">
        <f>IF(OR($C50="",U$12=""),"",SUMIFS(Tbl_Registro_Insumo[cant_ent],Tbl_Registro_Insumo[proveedor],$C$8,Tbl_Registro_Insumo[descripcion_insumo],$C50,Tbl_Registro_Insumo[id_solicitud],Detalle_Mes!$C$9,Tbl_Registro_Insumo[Fecha_Corte],"&lt;="&amp;U$12)-SUMIFS(Tbl_Registro_Insumo[cant_dev],Tbl_Registro_Insumo[proveedor],$C$8,Tbl_Registro_Insumo[descripcion_insumo],$C50,Tbl_Registro_Insumo[id_solicitud],$C$9,Tbl_Registro_Insumo[Fecha_Corte],"&lt;="&amp;U$12))</f>
        <v/>
      </c>
      <c r="V50" s="2" t="str">
        <f>IF(OR($C50="",V$12=""),"",SUMIFS(Tbl_Registro_Insumo[cant_ent],Tbl_Registro_Insumo[proveedor],$C$8,Tbl_Registro_Insumo[descripcion_insumo],$C50,Tbl_Registro_Insumo[id_solicitud],Detalle_Mes!$C$9,Tbl_Registro_Insumo[Fecha_Corte],"&lt;="&amp;V$12)-SUMIFS(Tbl_Registro_Insumo[cant_dev],Tbl_Registro_Insumo[proveedor],$C$8,Tbl_Registro_Insumo[descripcion_insumo],$C50,Tbl_Registro_Insumo[id_solicitud],$C$9,Tbl_Registro_Insumo[Fecha_Corte],"&lt;="&amp;V$12))</f>
        <v/>
      </c>
      <c r="W50" s="2" t="str">
        <f>IF(OR($C50="",W$12=""),"",SUMIFS(Tbl_Registro_Insumo[cant_ent],Tbl_Registro_Insumo[proveedor],$C$8,Tbl_Registro_Insumo[descripcion_insumo],$C50,Tbl_Registro_Insumo[id_solicitud],Detalle_Mes!$C$9,Tbl_Registro_Insumo[Fecha_Corte],"&lt;="&amp;W$12)-SUMIFS(Tbl_Registro_Insumo[cant_dev],Tbl_Registro_Insumo[proveedor],$C$8,Tbl_Registro_Insumo[descripcion_insumo],$C50,Tbl_Registro_Insumo[id_solicitud],$C$9,Tbl_Registro_Insumo[Fecha_Corte],"&lt;="&amp;W$12))</f>
        <v/>
      </c>
      <c r="X50" s="2" t="str">
        <f>IF(OR($C50="",X$12=""),"",SUMIFS(Tbl_Registro_Insumo[cant_ent],Tbl_Registro_Insumo[proveedor],$C$8,Tbl_Registro_Insumo[descripcion_insumo],$C50,Tbl_Registro_Insumo[id_solicitud],Detalle_Mes!$C$9,Tbl_Registro_Insumo[Fecha_Corte],"&lt;="&amp;X$12)-SUMIFS(Tbl_Registro_Insumo[cant_dev],Tbl_Registro_Insumo[proveedor],$C$8,Tbl_Registro_Insumo[descripcion_insumo],$C50,Tbl_Registro_Insumo[id_solicitud],$C$9,Tbl_Registro_Insumo[Fecha_Corte],"&lt;="&amp;X$12))</f>
        <v/>
      </c>
      <c r="Y50" s="2" t="str">
        <f>IF(OR($C50="",Y$12=""),"",SUMIFS(Tbl_Registro_Insumo[cant_ent],Tbl_Registro_Insumo[proveedor],$C$8,Tbl_Registro_Insumo[descripcion_insumo],$C50,Tbl_Registro_Insumo[id_solicitud],Detalle_Mes!$C$9,Tbl_Registro_Insumo[Fecha_Corte],"&lt;="&amp;Y$12)-SUMIFS(Tbl_Registro_Insumo[cant_dev],Tbl_Registro_Insumo[proveedor],$C$8,Tbl_Registro_Insumo[descripcion_insumo],$C50,Tbl_Registro_Insumo[id_solicitud],$C$9,Tbl_Registro_Insumo[Fecha_Corte],"&lt;="&amp;Y$12))</f>
        <v/>
      </c>
      <c r="Z50" s="2" t="str">
        <f>IF(OR($C50="",Z$12=""),"",SUMIFS(Tbl_Registro_Insumo[cant_ent],Tbl_Registro_Insumo[proveedor],$C$8,Tbl_Registro_Insumo[descripcion_insumo],$C50,Tbl_Registro_Insumo[id_solicitud],Detalle_Mes!$C$9,Tbl_Registro_Insumo[Fecha_Corte],"&lt;="&amp;Z$12)-SUMIFS(Tbl_Registro_Insumo[cant_dev],Tbl_Registro_Insumo[proveedor],$C$8,Tbl_Registro_Insumo[descripcion_insumo],$C50,Tbl_Registro_Insumo[id_solicitud],$C$9,Tbl_Registro_Insumo[Fecha_Corte],"&lt;="&amp;Z$12))</f>
        <v/>
      </c>
      <c r="AA50" s="2" t="str">
        <f>IF(OR($C50="",AA$12=""),"",SUMIFS(Tbl_Registro_Insumo[cant_ent],Tbl_Registro_Insumo[proveedor],$C$8,Tbl_Registro_Insumo[descripcion_insumo],$C50,Tbl_Registro_Insumo[id_solicitud],Detalle_Mes!$C$9,Tbl_Registro_Insumo[Fecha_Corte],"&lt;="&amp;AA$12)-SUMIFS(Tbl_Registro_Insumo[cant_dev],Tbl_Registro_Insumo[proveedor],$C$8,Tbl_Registro_Insumo[descripcion_insumo],$C50,Tbl_Registro_Insumo[id_solicitud],$C$9,Tbl_Registro_Insumo[Fecha_Corte],"&lt;="&amp;AA$12))</f>
        <v/>
      </c>
      <c r="AB50" s="2" t="str">
        <f>IF(OR($C50="",AB$12=""),"",SUMIFS(Tbl_Registro_Insumo[cant_ent],Tbl_Registro_Insumo[proveedor],$C$8,Tbl_Registro_Insumo[descripcion_insumo],$C50,Tbl_Registro_Insumo[id_solicitud],Detalle_Mes!$C$9,Tbl_Registro_Insumo[Fecha_Corte],"&lt;="&amp;AB$12)-SUMIFS(Tbl_Registro_Insumo[cant_dev],Tbl_Registro_Insumo[proveedor],$C$8,Tbl_Registro_Insumo[descripcion_insumo],$C50,Tbl_Registro_Insumo[id_solicitud],$C$9,Tbl_Registro_Insumo[Fecha_Corte],"&lt;="&amp;AB$12))</f>
        <v/>
      </c>
      <c r="AC50" s="2" t="str">
        <f>IF(OR($C50="",AC$12=""),"",SUMIFS(Tbl_Registro_Insumo[cant_ent],Tbl_Registro_Insumo[proveedor],$C$8,Tbl_Registro_Insumo[descripcion_insumo],$C50,Tbl_Registro_Insumo[id_solicitud],Detalle_Mes!$C$9,Tbl_Registro_Insumo[Fecha_Corte],"&lt;="&amp;AC$12)-SUMIFS(Tbl_Registro_Insumo[cant_dev],Tbl_Registro_Insumo[proveedor],$C$8,Tbl_Registro_Insumo[descripcion_insumo],$C50,Tbl_Registro_Insumo[id_solicitud],$C$9,Tbl_Registro_Insumo[Fecha_Corte],"&lt;="&amp;AC$12))</f>
        <v/>
      </c>
      <c r="AD50" s="2" t="str">
        <f>IF(OR($C50="",AD$12=""),"",SUMIFS(Tbl_Registro_Insumo[cant_ent],Tbl_Registro_Insumo[proveedor],$C$8,Tbl_Registro_Insumo[descripcion_insumo],$C50,Tbl_Registro_Insumo[id_solicitud],Detalle_Mes!$C$9,Tbl_Registro_Insumo[Fecha_Corte],"&lt;="&amp;AD$12)-SUMIFS(Tbl_Registro_Insumo[cant_dev],Tbl_Registro_Insumo[proveedor],$C$8,Tbl_Registro_Insumo[descripcion_insumo],$C50,Tbl_Registro_Insumo[id_solicitud],$C$9,Tbl_Registro_Insumo[Fecha_Corte],"&lt;="&amp;AD$12))</f>
        <v/>
      </c>
      <c r="AE50" s="2" t="str">
        <f>IF(OR($C50="",AE$12=""),"",SUMIFS(Tbl_Registro_Insumo[cant_ent],Tbl_Registro_Insumo[proveedor],$C$8,Tbl_Registro_Insumo[descripcion_insumo],$C50,Tbl_Registro_Insumo[id_solicitud],Detalle_Mes!$C$9,Tbl_Registro_Insumo[Fecha_Corte],"&lt;="&amp;AE$12)-SUMIFS(Tbl_Registro_Insumo[cant_dev],Tbl_Registro_Insumo[proveedor],$C$8,Tbl_Registro_Insumo[descripcion_insumo],$C50,Tbl_Registro_Insumo[id_solicitud],$C$9,Tbl_Registro_Insumo[Fecha_Corte],"&lt;="&amp;AE$12))</f>
        <v/>
      </c>
      <c r="AF50" s="2" t="str">
        <f>IF(OR($C50="",AF$12=""),"",SUMIFS(Tbl_Registro_Insumo[cant_ent],Tbl_Registro_Insumo[proveedor],$C$8,Tbl_Registro_Insumo[descripcion_insumo],$C50,Tbl_Registro_Insumo[id_solicitud],Detalle_Mes!$C$9,Tbl_Registro_Insumo[Fecha_Corte],"&lt;="&amp;AF$12)-SUMIFS(Tbl_Registro_Insumo[cant_dev],Tbl_Registro_Insumo[proveedor],$C$8,Tbl_Registro_Insumo[descripcion_insumo],$C50,Tbl_Registro_Insumo[id_solicitud],$C$9,Tbl_Registro_Insumo[Fecha_Corte],"&lt;="&amp;AF$12))</f>
        <v/>
      </c>
      <c r="AG50" s="2" t="str">
        <f>IF(OR($C50="",AG$12=""),"",SUMIFS(Tbl_Registro_Insumo[cant_ent],Tbl_Registro_Insumo[proveedor],$C$8,Tbl_Registro_Insumo[descripcion_insumo],$C50,Tbl_Registro_Insumo[id_solicitud],Detalle_Mes!$C$9,Tbl_Registro_Insumo[Fecha_Corte],"&lt;="&amp;AG$12)-SUMIFS(Tbl_Registro_Insumo[cant_dev],Tbl_Registro_Insumo[proveedor],$C$8,Tbl_Registro_Insumo[descripcion_insumo],$C50,Tbl_Registro_Insumo[id_solicitud],$C$9,Tbl_Registro_Insumo[Fecha_Corte],"&lt;="&amp;AG$12))</f>
        <v/>
      </c>
      <c r="AH50" s="2" t="str">
        <f>IF(OR($C50="",AH$12=""),"",SUMIFS(Tbl_Registro_Insumo[cant_ent],Tbl_Registro_Insumo[proveedor],$C$8,Tbl_Registro_Insumo[descripcion_insumo],$C50,Tbl_Registro_Insumo[id_solicitud],Detalle_Mes!$C$9,Tbl_Registro_Insumo[Fecha_Corte],"&lt;="&amp;AH$12)-SUMIFS(Tbl_Registro_Insumo[cant_dev],Tbl_Registro_Insumo[proveedor],$C$8,Tbl_Registro_Insumo[descripcion_insumo],$C50,Tbl_Registro_Insumo[id_solicitud],$C$9,Tbl_Registro_Insumo[Fecha_Corte],"&lt;="&amp;AH$12))</f>
        <v/>
      </c>
      <c r="AI50" s="2" t="str">
        <f>IF(OR($C50="",AI$12=""),"",SUMIFS(Tbl_Registro_Insumo[cant_ent],Tbl_Registro_Insumo[proveedor],$C$8,Tbl_Registro_Insumo[descripcion_insumo],$C50,Tbl_Registro_Insumo[id_solicitud],Detalle_Mes!$C$9,Tbl_Registro_Insumo[Fecha_Corte],"&lt;="&amp;AI$12)-SUMIFS(Tbl_Registro_Insumo[cant_dev],Tbl_Registro_Insumo[proveedor],$C$8,Tbl_Registro_Insumo[descripcion_insumo],$C50,Tbl_Registro_Insumo[id_solicitud],$C$9,Tbl_Registro_Insumo[Fecha_Corte],"&lt;="&amp;AI$12))</f>
        <v/>
      </c>
      <c r="AJ50" s="2" t="str">
        <f>IF(OR($C50="",AJ$12=""),"",SUMIFS(Tbl_Registro_Insumo[cant_ent],Tbl_Registro_Insumo[proveedor],$C$8,Tbl_Registro_Insumo[descripcion_insumo],$C50,Tbl_Registro_Insumo[id_solicitud],Detalle_Mes!$C$9,Tbl_Registro_Insumo[Fecha_Corte],"&lt;="&amp;AJ$12)-SUMIFS(Tbl_Registro_Insumo[cant_dev],Tbl_Registro_Insumo[proveedor],$C$8,Tbl_Registro_Insumo[descripcion_insumo],$C50,Tbl_Registro_Insumo[id_solicitud],$C$9,Tbl_Registro_Insumo[Fecha_Corte],"&lt;="&amp;AJ$12))</f>
        <v/>
      </c>
      <c r="AK50" s="2" t="str">
        <f>IF(OR($C50="",AK$12=""),"",SUMIFS(Tbl_Registro_Insumo[cant_ent],Tbl_Registro_Insumo[proveedor],$C$8,Tbl_Registro_Insumo[descripcion_insumo],$C50,Tbl_Registro_Insumo[id_solicitud],Detalle_Mes!$C$9,Tbl_Registro_Insumo[Fecha_Corte],"&lt;="&amp;AK$12)-SUMIFS(Tbl_Registro_Insumo[cant_dev],Tbl_Registro_Insumo[proveedor],$C$8,Tbl_Registro_Insumo[descripcion_insumo],$C50,Tbl_Registro_Insumo[id_solicitud],$C$9,Tbl_Registro_Insumo[Fecha_Corte],"&lt;="&amp;AK$12))</f>
        <v/>
      </c>
      <c r="AL50" s="2" t="str">
        <f>IF(OR($C50="",AL$12=""),"",SUMIFS(Tbl_Registro_Insumo[cant_ent],Tbl_Registro_Insumo[proveedor],$C$8,Tbl_Registro_Insumo[descripcion_insumo],$C50,Tbl_Registro_Insumo[id_solicitud],Detalle_Mes!$C$9,Tbl_Registro_Insumo[Fecha_Corte],"&lt;="&amp;AL$12)-SUMIFS(Tbl_Registro_Insumo[cant_dev],Tbl_Registro_Insumo[proveedor],$C$8,Tbl_Registro_Insumo[descripcion_insumo],$C50,Tbl_Registro_Insumo[id_solicitud],$C$9,Tbl_Registro_Insumo[Fecha_Corte],"&lt;="&amp;AL$12))</f>
        <v/>
      </c>
      <c r="AM50" s="2" t="str">
        <f>IF(OR($C50="",AM$12=""),"",SUMIFS(Tbl_Registro_Insumo[cant_ent],Tbl_Registro_Insumo[proveedor],$C$8,Tbl_Registro_Insumo[descripcion_insumo],$C50,Tbl_Registro_Insumo[id_solicitud],Detalle_Mes!$C$9,Tbl_Registro_Insumo[Fecha_Corte],"&lt;="&amp;AM$12)-SUMIFS(Tbl_Registro_Insumo[cant_dev],Tbl_Registro_Insumo[proveedor],$C$8,Tbl_Registro_Insumo[descripcion_insumo],$C50,Tbl_Registro_Insumo[id_solicitud],$C$9,Tbl_Registro_Insumo[Fecha_Corte],"&lt;="&amp;AM$12))</f>
        <v/>
      </c>
      <c r="AN50" s="2" t="str">
        <f>IF(OR($C50="",AN$12=""),"",SUMIFS(Tbl_Registro_Insumo[cant_ent],Tbl_Registro_Insumo[proveedor],$C$8,Tbl_Registro_Insumo[descripcion_insumo],$C50,Tbl_Registro_Insumo[id_solicitud],Detalle_Mes!$C$9,Tbl_Registro_Insumo[Fecha_Corte],"&lt;="&amp;AN$12)-SUMIFS(Tbl_Registro_Insumo[cant_dev],Tbl_Registro_Insumo[proveedor],$C$8,Tbl_Registro_Insumo[descripcion_insumo],$C50,Tbl_Registro_Insumo[id_solicitud],$C$9,Tbl_Registro_Insumo[Fecha_Corte],"&lt;="&amp;AN$12))</f>
        <v/>
      </c>
      <c r="AO50" s="2" t="str">
        <f>IF(OR($C50="",AO$12=""),"",SUMIFS(Tbl_Registro_Insumo[cant_ent],Tbl_Registro_Insumo[proveedor],$C$8,Tbl_Registro_Insumo[descripcion_insumo],$C50,Tbl_Registro_Insumo[id_solicitud],Detalle_Mes!$C$9,Tbl_Registro_Insumo[Fecha_Corte],"&lt;="&amp;AO$12)-SUMIFS(Tbl_Registro_Insumo[cant_dev],Tbl_Registro_Insumo[proveedor],$C$8,Tbl_Registro_Insumo[descripcion_insumo],$C50,Tbl_Registro_Insumo[id_solicitud],$C$9,Tbl_Registro_Insumo[Fecha_Corte],"&lt;="&amp;AO$12))</f>
        <v/>
      </c>
      <c r="AP50" s="2" t="str">
        <f>IF(OR($C50="",AP$12=""),"",SUMIFS(Tbl_Registro_Insumo[cant_ent],Tbl_Registro_Insumo[proveedor],$C$8,Tbl_Registro_Insumo[descripcion_insumo],$C50,Tbl_Registro_Insumo[id_solicitud],Detalle_Mes!$C$9,Tbl_Registro_Insumo[Fecha_Corte],"&lt;="&amp;AP$12)-SUMIFS(Tbl_Registro_Insumo[cant_dev],Tbl_Registro_Insumo[proveedor],$C$8,Tbl_Registro_Insumo[descripcion_insumo],$C50,Tbl_Registro_Insumo[id_solicitud],$C$9,Tbl_Registro_Insumo[Fecha_Corte],"&lt;="&amp;AP$12))</f>
        <v/>
      </c>
      <c r="AQ50" s="2" t="str">
        <f>IF(OR($C50="",AQ$12=""),"",SUMIFS(Tbl_Registro_Insumo[cant_ent],Tbl_Registro_Insumo[proveedor],$C$8,Tbl_Registro_Insumo[descripcion_insumo],$C50,Tbl_Registro_Insumo[id_solicitud],Detalle_Mes!$C$9,Tbl_Registro_Insumo[Fecha_Corte],"&lt;="&amp;AQ$12)-SUMIFS(Tbl_Registro_Insumo[cant_dev],Tbl_Registro_Insumo[proveedor],$C$8,Tbl_Registro_Insumo[descripcion_insumo],$C50,Tbl_Registro_Insumo[id_solicitud],$C$9,Tbl_Registro_Insumo[Fecha_Corte],"&lt;="&amp;AQ$12))</f>
        <v/>
      </c>
      <c r="AR50" s="2" t="str">
        <f>IF(OR($C50="",AR$12=""),"",SUMIFS(Tbl_Registro_Insumo[cant_ent],Tbl_Registro_Insumo[proveedor],$C$8,Tbl_Registro_Insumo[descripcion_insumo],$C50,Tbl_Registro_Insumo[id_solicitud],Detalle_Mes!$C$9,Tbl_Registro_Insumo[Fecha_Corte],"&lt;="&amp;AR$12)-SUMIFS(Tbl_Registro_Insumo[cant_dev],Tbl_Registro_Insumo[proveedor],$C$8,Tbl_Registro_Insumo[descripcion_insumo],$C50,Tbl_Registro_Insumo[id_solicitud],$C$9,Tbl_Registro_Insumo[Fecha_Corte],"&lt;="&amp;AR$12))</f>
        <v/>
      </c>
      <c r="AS50" s="2" t="str">
        <f>IF(OR($C50="",AS$12=""),"",SUMIFS(Tbl_Registro_Insumo[cant_ent],Tbl_Registro_Insumo[proveedor],$C$8,Tbl_Registro_Insumo[descripcion_insumo],$C50,Tbl_Registro_Insumo[id_solicitud],Detalle_Mes!$C$9,Tbl_Registro_Insumo[Fecha_Corte],"&lt;="&amp;AS$12)-SUMIFS(Tbl_Registro_Insumo[cant_dev],Tbl_Registro_Insumo[proveedor],$C$8,Tbl_Registro_Insumo[descripcion_insumo],$C50,Tbl_Registro_Insumo[id_solicitud],$C$9,Tbl_Registro_Insumo[Fecha_Corte],"&lt;="&amp;AS$12))</f>
        <v/>
      </c>
      <c r="AT50" s="2" t="str">
        <f>IF(OR($C50="",AT$12=""),"",SUMIFS(Tbl_Registro_Insumo[cant_ent],Tbl_Registro_Insumo[proveedor],$C$8,Tbl_Registro_Insumo[descripcion_insumo],$C50,Tbl_Registro_Insumo[id_solicitud],Detalle_Mes!$C$9,Tbl_Registro_Insumo[Fecha_Corte],"&lt;="&amp;AT$12)-SUMIFS(Tbl_Registro_Insumo[cant_dev],Tbl_Registro_Insumo[proveedor],$C$8,Tbl_Registro_Insumo[descripcion_insumo],$C50,Tbl_Registro_Insumo[id_solicitud],$C$9,Tbl_Registro_Insumo[Fecha_Corte],"&lt;="&amp;AT$12))</f>
        <v/>
      </c>
      <c r="AU50" s="2" t="str">
        <f>IF(OR($C50="",AU$12=""),"",SUMIFS(Tbl_Registro_Insumo[cant_ent],Tbl_Registro_Insumo[proveedor],$C$8,Tbl_Registro_Insumo[descripcion_insumo],$C50,Tbl_Registro_Insumo[id_solicitud],Detalle_Mes!$C$9,Tbl_Registro_Insumo[Fecha_Corte],"&lt;="&amp;AU$12)-SUMIFS(Tbl_Registro_Insumo[cant_dev],Tbl_Registro_Insumo[proveedor],$C$8,Tbl_Registro_Insumo[descripcion_insumo],$C50,Tbl_Registro_Insumo[id_solicitud],$C$9,Tbl_Registro_Insumo[Fecha_Corte],"&lt;="&amp;AU$12))</f>
        <v/>
      </c>
      <c r="AV50" s="2" t="str">
        <f>IF(OR($C50="",AV$12=""),"",SUMIFS(Tbl_Registro_Insumo[cant_ent],Tbl_Registro_Insumo[proveedor],$C$8,Tbl_Registro_Insumo[descripcion_insumo],$C50,Tbl_Registro_Insumo[id_solicitud],Detalle_Mes!$C$9,Tbl_Registro_Insumo[Fecha_Corte],"&lt;="&amp;AV$12)-SUMIFS(Tbl_Registro_Insumo[cant_dev],Tbl_Registro_Insumo[proveedor],$C$8,Tbl_Registro_Insumo[descripcion_insumo],$C50,Tbl_Registro_Insumo[id_solicitud],$C$9,Tbl_Registro_Insumo[Fecha_Corte],"&lt;="&amp;AV$12))</f>
        <v/>
      </c>
      <c r="AW50" s="2" t="str">
        <f>IF(OR($C50="",AW$12=""),"",SUMIFS(Tbl_Registro_Insumo[cant_ent],Tbl_Registro_Insumo[proveedor],$C$8,Tbl_Registro_Insumo[descripcion_insumo],$C50,Tbl_Registro_Insumo[id_solicitud],Detalle_Mes!$C$9,Tbl_Registro_Insumo[Fecha_Corte],"&lt;="&amp;AW$12)-SUMIFS(Tbl_Registro_Insumo[cant_dev],Tbl_Registro_Insumo[proveedor],$C$8,Tbl_Registro_Insumo[descripcion_insumo],$C50,Tbl_Registro_Insumo[id_solicitud],$C$9,Tbl_Registro_Insumo[Fecha_Corte],"&lt;="&amp;AW$12))</f>
        <v/>
      </c>
      <c r="AX50" s="2" t="str">
        <f>IF(OR($C50="",AX$12=""),"",SUMIFS(Tbl_Registro_Insumo[cant_ent],Tbl_Registro_Insumo[proveedor],$C$8,Tbl_Registro_Insumo[descripcion_insumo],$C50,Tbl_Registro_Insumo[id_solicitud],Detalle_Mes!$C$9,Tbl_Registro_Insumo[Fecha_Corte],"&lt;="&amp;AX$12)-SUMIFS(Tbl_Registro_Insumo[cant_dev],Tbl_Registro_Insumo[proveedor],$C$8,Tbl_Registro_Insumo[descripcion_insumo],$C50,Tbl_Registro_Insumo[id_solicitud],$C$9,Tbl_Registro_Insumo[Fecha_Corte],"&lt;="&amp;AX$12))</f>
        <v/>
      </c>
      <c r="AY50" s="2" t="str">
        <f>IF(OR($C50="",AY$12=""),"",SUMIFS(Tbl_Registro_Insumo[cant_ent],Tbl_Registro_Insumo[proveedor],$C$8,Tbl_Registro_Insumo[descripcion_insumo],$C50,Tbl_Registro_Insumo[id_solicitud],Detalle_Mes!$C$9,Tbl_Registro_Insumo[Fecha_Corte],"&lt;="&amp;AY$12)-SUMIFS(Tbl_Registro_Insumo[cant_dev],Tbl_Registro_Insumo[proveedor],$C$8,Tbl_Registro_Insumo[descripcion_insumo],$C50,Tbl_Registro_Insumo[id_solicitud],$C$9,Tbl_Registro_Insumo[Fecha_Corte],"&lt;="&amp;AY$12))</f>
        <v/>
      </c>
      <c r="AZ50" s="2" t="str">
        <f>IF(OR($C50="",AZ$12=""),"",SUMIFS(Tbl_Registro_Insumo[cant_ent],Tbl_Registro_Insumo[proveedor],$C$8,Tbl_Registro_Insumo[descripcion_insumo],$C50,Tbl_Registro_Insumo[id_solicitud],Detalle_Mes!$C$9,Tbl_Registro_Insumo[Fecha_Corte],"&lt;="&amp;AZ$12)-SUMIFS(Tbl_Registro_Insumo[cant_dev],Tbl_Registro_Insumo[proveedor],$C$8,Tbl_Registro_Insumo[descripcion_insumo],$C50,Tbl_Registro_Insumo[id_solicitud],$C$9,Tbl_Registro_Insumo[Fecha_Corte],"&lt;="&amp;AZ$12))</f>
        <v/>
      </c>
      <c r="BA50" s="2" t="str">
        <f>IF(OR($C50="",BA$12=""),"",SUMIFS(Tbl_Registro_Insumo[cant_ent],Tbl_Registro_Insumo[proveedor],$C$8,Tbl_Registro_Insumo[descripcion_insumo],$C50,Tbl_Registro_Insumo[id_solicitud],Detalle_Mes!$C$9,Tbl_Registro_Insumo[Fecha_Corte],"&lt;="&amp;BA$12)-SUMIFS(Tbl_Registro_Insumo[cant_dev],Tbl_Registro_Insumo[proveedor],$C$8,Tbl_Registro_Insumo[descripcion_insumo],$C50,Tbl_Registro_Insumo[id_solicitud],$C$9,Tbl_Registro_Insumo[Fecha_Corte],"&lt;="&amp;BA$12))</f>
        <v/>
      </c>
      <c r="BB50" s="2" t="str">
        <f>IF(OR($C50="",BB$12=""),"",SUMIFS(Tbl_Registro_Insumo[cant_ent],Tbl_Registro_Insumo[proveedor],$C$8,Tbl_Registro_Insumo[descripcion_insumo],$C50,Tbl_Registro_Insumo[id_solicitud],Detalle_Mes!$C$9,Tbl_Registro_Insumo[Fecha_Corte],"&lt;="&amp;BB$12)-SUMIFS(Tbl_Registro_Insumo[cant_dev],Tbl_Registro_Insumo[proveedor],$C$8,Tbl_Registro_Insumo[descripcion_insumo],$C50,Tbl_Registro_Insumo[id_solicitud],$C$9,Tbl_Registro_Insumo[Fecha_Corte],"&lt;="&amp;BB$12))</f>
        <v/>
      </c>
      <c r="BC50" s="2" t="str">
        <f>IF(OR($C50="",BC$12=""),"",SUMIFS(Tbl_Registro_Insumo[cant_ent],Tbl_Registro_Insumo[proveedor],$C$8,Tbl_Registro_Insumo[descripcion_insumo],$C50,Tbl_Registro_Insumo[id_solicitud],Detalle_Mes!$C$9,Tbl_Registro_Insumo[Fecha_Corte],"&lt;="&amp;BC$12)-SUMIFS(Tbl_Registro_Insumo[cant_dev],Tbl_Registro_Insumo[proveedor],$C$8,Tbl_Registro_Insumo[descripcion_insumo],$C50,Tbl_Registro_Insumo[id_solicitud],$C$9,Tbl_Registro_Insumo[Fecha_Corte],"&lt;="&amp;BC$12))</f>
        <v/>
      </c>
      <c r="BD50" s="2" t="str">
        <f>IF(OR($C50="",BD$12=""),"",SUMIFS(Tbl_Registro_Insumo[cant_ent],Tbl_Registro_Insumo[proveedor],$C$8,Tbl_Registro_Insumo[descripcion_insumo],$C50,Tbl_Registro_Insumo[id_solicitud],Detalle_Mes!$C$9,Tbl_Registro_Insumo[Fecha_Corte],"&lt;="&amp;BD$12)-SUMIFS(Tbl_Registro_Insumo[cant_dev],Tbl_Registro_Insumo[proveedor],$C$8,Tbl_Registro_Insumo[descripcion_insumo],$C50,Tbl_Registro_Insumo[id_solicitud],$C$9,Tbl_Registro_Insumo[Fecha_Corte],"&lt;="&amp;BD$12))</f>
        <v/>
      </c>
      <c r="BE50" s="2" t="str">
        <f>IF(OR($C50="",BE$12=""),"",SUMIFS(Tbl_Registro_Insumo[cant_ent],Tbl_Registro_Insumo[proveedor],$C$8,Tbl_Registro_Insumo[descripcion_insumo],$C50,Tbl_Registro_Insumo[id_solicitud],Detalle_Mes!$C$9,Tbl_Registro_Insumo[Fecha_Corte],"&lt;="&amp;BE$12)-SUMIFS(Tbl_Registro_Insumo[cant_dev],Tbl_Registro_Insumo[proveedor],$C$8,Tbl_Registro_Insumo[descripcion_insumo],$C50,Tbl_Registro_Insumo[id_solicitud],$C$9,Tbl_Registro_Insumo[Fecha_Corte],"&lt;="&amp;BE$12))</f>
        <v/>
      </c>
      <c r="BF50" s="2" t="str">
        <f>IF(OR($C50="",BF$12=""),"",SUMIFS(Tbl_Registro_Insumo[cant_ent],Tbl_Registro_Insumo[proveedor],$C$8,Tbl_Registro_Insumo[descripcion_insumo],$C50,Tbl_Registro_Insumo[id_solicitud],Detalle_Mes!$C$9,Tbl_Registro_Insumo[Fecha_Corte],"&lt;="&amp;BF$12)-SUMIFS(Tbl_Registro_Insumo[cant_dev],Tbl_Registro_Insumo[proveedor],$C$8,Tbl_Registro_Insumo[descripcion_insumo],$C50,Tbl_Registro_Insumo[id_solicitud],$C$9,Tbl_Registro_Insumo[Fecha_Corte],"&lt;="&amp;BF$12))</f>
        <v/>
      </c>
      <c r="BG50" s="2" t="str">
        <f>IF(OR($C50="",BG$12=""),"",SUMIFS(Tbl_Registro_Insumo[cant_ent],Tbl_Registro_Insumo[proveedor],$C$8,Tbl_Registro_Insumo[descripcion_insumo],$C50,Tbl_Registro_Insumo[id_solicitud],Detalle_Mes!$C$9,Tbl_Registro_Insumo[Fecha_Corte],"&lt;="&amp;BG$12)-SUMIFS(Tbl_Registro_Insumo[cant_dev],Tbl_Registro_Insumo[proveedor],$C$8,Tbl_Registro_Insumo[descripcion_insumo],$C50,Tbl_Registro_Insumo[id_solicitud],$C$9,Tbl_Registro_Insumo[Fecha_Corte],"&lt;="&amp;BG$12))</f>
        <v/>
      </c>
      <c r="BH50" s="2" t="str">
        <f>IF(OR($C50="",BH$12=""),"",SUMIFS(Tbl_Registro_Insumo[cant_ent],Tbl_Registro_Insumo[proveedor],$C$8,Tbl_Registro_Insumo[descripcion_insumo],$C50,Tbl_Registro_Insumo[id_solicitud],Detalle_Mes!$C$9,Tbl_Registro_Insumo[Fecha_Corte],"&lt;="&amp;BH$12)-SUMIFS(Tbl_Registro_Insumo[cant_dev],Tbl_Registro_Insumo[proveedor],$C$8,Tbl_Registro_Insumo[descripcion_insumo],$C50,Tbl_Registro_Insumo[id_solicitud],$C$9,Tbl_Registro_Insumo[Fecha_Corte],"&lt;="&amp;BH$12))</f>
        <v/>
      </c>
      <c r="BI50" s="2" t="str">
        <f>IF(OR($C50="",BI$12=""),"",SUMIFS(Tbl_Registro_Insumo[cant_ent],Tbl_Registro_Insumo[proveedor],$C$8,Tbl_Registro_Insumo[descripcion_insumo],$C50,Tbl_Registro_Insumo[id_solicitud],Detalle_Mes!$C$9,Tbl_Registro_Insumo[Fecha_Corte],"&lt;="&amp;BI$12)-SUMIFS(Tbl_Registro_Insumo[cant_dev],Tbl_Registro_Insumo[proveedor],$C$8,Tbl_Registro_Insumo[descripcion_insumo],$C50,Tbl_Registro_Insumo[id_solicitud],$C$9,Tbl_Registro_Insumo[Fecha_Corte],"&lt;="&amp;BI$12))</f>
        <v/>
      </c>
      <c r="BJ50" s="2" t="str">
        <f>IF(OR($C50="",BJ$12=""),"",SUMIFS(Tbl_Registro_Insumo[cant_ent],Tbl_Registro_Insumo[proveedor],$C$8,Tbl_Registro_Insumo[descripcion_insumo],$C50,Tbl_Registro_Insumo[id_solicitud],Detalle_Mes!$C$9,Tbl_Registro_Insumo[Fecha_Corte],"&lt;="&amp;BJ$12)-SUMIFS(Tbl_Registro_Insumo[cant_dev],Tbl_Registro_Insumo[proveedor],$C$8,Tbl_Registro_Insumo[descripcion_insumo],$C50,Tbl_Registro_Insumo[id_solicitud],$C$9,Tbl_Registro_Insumo[Fecha_Corte],"&lt;="&amp;BJ$12))</f>
        <v/>
      </c>
      <c r="BK50" s="2" t="str">
        <f>IF(OR($C50="",BK$12=""),"",SUMIFS(Tbl_Registro_Insumo[cant_ent],Tbl_Registro_Insumo[proveedor],$C$8,Tbl_Registro_Insumo[descripcion_insumo],$C50,Tbl_Registro_Insumo[id_solicitud],Detalle_Mes!$C$9,Tbl_Registro_Insumo[Fecha_Corte],"&lt;="&amp;BK$12)-SUMIFS(Tbl_Registro_Insumo[cant_dev],Tbl_Registro_Insumo[proveedor],$C$8,Tbl_Registro_Insumo[descripcion_insumo],$C50,Tbl_Registro_Insumo[id_solicitud],$C$9,Tbl_Registro_Insumo[Fecha_Corte],"&lt;="&amp;BK$12))</f>
        <v/>
      </c>
      <c r="BL50" s="2" t="str">
        <f>IF(OR($C50="",BL$12=""),"",SUMIFS(Tbl_Registro_Insumo[cant_ent],Tbl_Registro_Insumo[proveedor],$C$8,Tbl_Registro_Insumo[descripcion_insumo],$C50,Tbl_Registro_Insumo[id_solicitud],Detalle_Mes!$C$9,Tbl_Registro_Insumo[Fecha_Corte],"&lt;="&amp;BL$12)-SUMIFS(Tbl_Registro_Insumo[cant_dev],Tbl_Registro_Insumo[proveedor],$C$8,Tbl_Registro_Insumo[descripcion_insumo],$C50,Tbl_Registro_Insumo[id_solicitud],$C$9,Tbl_Registro_Insumo[Fecha_Corte],"&lt;="&amp;BL$12))</f>
        <v/>
      </c>
      <c r="BM50" s="2" t="str">
        <f>IF(OR($C50="",BM$12=""),"",SUMIFS(Tbl_Registro_Insumo[cant_ent],Tbl_Registro_Insumo[proveedor],$C$8,Tbl_Registro_Insumo[descripcion_insumo],$C50,Tbl_Registro_Insumo[id_solicitud],Detalle_Mes!$C$9,Tbl_Registro_Insumo[Fecha_Corte],"&lt;="&amp;BM$12)-SUMIFS(Tbl_Registro_Insumo[cant_dev],Tbl_Registro_Insumo[proveedor],$C$8,Tbl_Registro_Insumo[descripcion_insumo],$C50,Tbl_Registro_Insumo[id_solicitud],$C$9,Tbl_Registro_Insumo[Fecha_Corte],"&lt;="&amp;BM$12))</f>
        <v/>
      </c>
      <c r="BN50" s="2" t="str">
        <f>IF(OR($C50="",BN$12=""),"",SUMIFS(Tbl_Registro_Insumo[cant_ent],Tbl_Registro_Insumo[proveedor],$C$8,Tbl_Registro_Insumo[descripcion_insumo],$C50,Tbl_Registro_Insumo[id_solicitud],Detalle_Mes!$C$9,Tbl_Registro_Insumo[Fecha_Corte],"&lt;="&amp;BN$12)-SUMIFS(Tbl_Registro_Insumo[cant_dev],Tbl_Registro_Insumo[proveedor],$C$8,Tbl_Registro_Insumo[descripcion_insumo],$C50,Tbl_Registro_Insumo[id_solicitud],$C$9,Tbl_Registro_Insumo[Fecha_Corte],"&lt;="&amp;BN$12))</f>
        <v/>
      </c>
      <c r="BO50" s="2" t="str">
        <f>IF(OR($C50="",BO$12=""),"",SUMIFS(Tbl_Registro_Insumo[cant_ent],Tbl_Registro_Insumo[proveedor],$C$8,Tbl_Registro_Insumo[descripcion_insumo],$C50,Tbl_Registro_Insumo[id_solicitud],Detalle_Mes!$C$9,Tbl_Registro_Insumo[Fecha_Corte],"&lt;="&amp;BO$12)-SUMIFS(Tbl_Registro_Insumo[cant_dev],Tbl_Registro_Insumo[proveedor],$C$8,Tbl_Registro_Insumo[descripcion_insumo],$C50,Tbl_Registro_Insumo[id_solicitud],$C$9,Tbl_Registro_Insumo[Fecha_Corte],"&lt;="&amp;BO$12))</f>
        <v/>
      </c>
      <c r="BP50" s="2" t="str">
        <f>IF(OR($C50="",BP$12=""),"",SUMIFS(Tbl_Registro_Insumo[cant_ent],Tbl_Registro_Insumo[proveedor],$C$8,Tbl_Registro_Insumo[descripcion_insumo],$C50,Tbl_Registro_Insumo[id_solicitud],Detalle_Mes!$C$9,Tbl_Registro_Insumo[Fecha_Corte],"&lt;="&amp;BP$12)-SUMIFS(Tbl_Registro_Insumo[cant_dev],Tbl_Registro_Insumo[proveedor],$C$8,Tbl_Registro_Insumo[descripcion_insumo],$C50,Tbl_Registro_Insumo[id_solicitud],$C$9,Tbl_Registro_Insumo[Fecha_Corte],"&lt;="&amp;BP$12))</f>
        <v/>
      </c>
      <c r="BQ50" s="2" t="str">
        <f>IF(OR($C50="",BQ$12=""),"",SUMIFS(Tbl_Registro_Insumo[cant_ent],Tbl_Registro_Insumo[proveedor],$C$8,Tbl_Registro_Insumo[descripcion_insumo],$C50,Tbl_Registro_Insumo[id_solicitud],Detalle_Mes!$C$9,Tbl_Registro_Insumo[Fecha_Corte],"&lt;="&amp;BQ$12)-SUMIFS(Tbl_Registro_Insumo[cant_dev],Tbl_Registro_Insumo[proveedor],$C$8,Tbl_Registro_Insumo[descripcion_insumo],$C50,Tbl_Registro_Insumo[id_solicitud],$C$9,Tbl_Registro_Insumo[Fecha_Corte],"&lt;="&amp;BQ$12))</f>
        <v/>
      </c>
      <c r="BR50" s="2" t="str">
        <f>IF(OR($C50="",BR$12=""),"",SUMIFS(Tbl_Registro_Insumo[cant_ent],Tbl_Registro_Insumo[proveedor],$C$8,Tbl_Registro_Insumo[descripcion_insumo],$C50,Tbl_Registro_Insumo[id_solicitud],Detalle_Mes!$C$9,Tbl_Registro_Insumo[Fecha_Corte],"&lt;="&amp;BR$12)-SUMIFS(Tbl_Registro_Insumo[cant_dev],Tbl_Registro_Insumo[proveedor],$C$8,Tbl_Registro_Insumo[descripcion_insumo],$C50,Tbl_Registro_Insumo[id_solicitud],$C$9,Tbl_Registro_Insumo[Fecha_Corte],"&lt;="&amp;BR$12))</f>
        <v/>
      </c>
      <c r="BS50" s="2" t="str">
        <f>IF(OR($C50="",BS$12=""),"",SUMIFS(Tbl_Registro_Insumo[cant_ent],Tbl_Registro_Insumo[proveedor],$C$8,Tbl_Registro_Insumo[descripcion_insumo],$C50,Tbl_Registro_Insumo[id_solicitud],Detalle_Mes!$C$9,Tbl_Registro_Insumo[Fecha_Corte],"&lt;="&amp;BS$12)-SUMIFS(Tbl_Registro_Insumo[cant_dev],Tbl_Registro_Insumo[proveedor],$C$8,Tbl_Registro_Insumo[descripcion_insumo],$C50,Tbl_Registro_Insumo[id_solicitud],$C$9,Tbl_Registro_Insumo[Fecha_Corte],"&lt;="&amp;BS$12))</f>
        <v/>
      </c>
    </row>
    <row r="51" spans="2:71" s="7" customFormat="1" ht="19.2" customHeight="1" x14ac:dyDescent="0.3">
      <c r="B51" s="2"/>
      <c r="D51" s="20" t="str">
        <f>IF(C51="","",SUMIFS(Tbl_Registro_Insumo[cant_ent],Tbl_Registro_Insumo[proveedor],Detalle_Mes!$C$8,Tbl_Registro_Insumo[id_solicitud],Detalle_Mes!$C$9,Tbl_Registro_Insumo[descripcion_insumo],Detalle_Mes!C51,Tbl_Registro_Insumo[Fecha_Corte],"&lt;"&amp;Detalle_Mes!$F$8))</f>
        <v/>
      </c>
      <c r="E51" s="20" t="str">
        <f>IF(C51="","",SUMIFS(Tbl_Registro_Insumo[cant_dev],Tbl_Registro_Insumo[proveedor],Detalle_Mes!$C$8,Tbl_Registro_Insumo[id_solicitud],Detalle_Mes!$C$9,Tbl_Registro_Insumo[descripcion_insumo],Detalle_Mes!C51,Tbl_Registro_Insumo[Fecha_Corte],"&lt;"&amp;Detalle_Mes!$F$8))</f>
        <v/>
      </c>
      <c r="F51" s="20" t="str">
        <f t="shared" si="39"/>
        <v/>
      </c>
      <c r="H51" s="41" t="str">
        <f t="shared" si="40"/>
        <v/>
      </c>
      <c r="I51" s="2" t="str">
        <f>IF(OR($C51="",I$12=""),"",SUMIFS(Tbl_Registro_Insumo[cant_ent],Tbl_Registro_Insumo[proveedor],$C$8,Tbl_Registro_Insumo[descripcion_insumo],$C51,Tbl_Registro_Insumo[id_solicitud],Detalle_Mes!$C$9,Tbl_Registro_Insumo[Fecha_Corte],"&lt;"&amp;I$12)-SUMIFS(Tbl_Registro_Insumo[cant_dev],Tbl_Registro_Insumo[proveedor],$C$8,Tbl_Registro_Insumo[descripcion_insumo],$C51,Tbl_Registro_Insumo[id_solicitud],$C$9,Tbl_Registro_Insumo[Fecha_Corte],"&lt;="&amp;I$12))</f>
        <v/>
      </c>
      <c r="J51" s="2" t="str">
        <f>IF(OR($C51="",J$12=""),"",SUMIFS(Tbl_Registro_Insumo[cant_ent],Tbl_Registro_Insumo[proveedor],$C$8,Tbl_Registro_Insumo[descripcion_insumo],$C51,Tbl_Registro_Insumo[id_solicitud],Detalle_Mes!$C$9,Tbl_Registro_Insumo[Fecha_Corte],"&lt;="&amp;J$12)-SUMIFS(Tbl_Registro_Insumo[cant_dev],Tbl_Registro_Insumo[proveedor],$C$8,Tbl_Registro_Insumo[descripcion_insumo],$C51,Tbl_Registro_Insumo[id_solicitud],$C$9,Tbl_Registro_Insumo[Fecha_Corte],"&lt;="&amp;J$12))</f>
        <v/>
      </c>
      <c r="K51" s="2" t="str">
        <f>IF(OR($C51="",K$12=""),"",SUMIFS(Tbl_Registro_Insumo[cant_ent],Tbl_Registro_Insumo[proveedor],$C$8,Tbl_Registro_Insumo[descripcion_insumo],$C51,Tbl_Registro_Insumo[id_solicitud],Detalle_Mes!$C$9,Tbl_Registro_Insumo[Fecha_Corte],"&lt;="&amp;K$12)-SUMIFS(Tbl_Registro_Insumo[cant_dev],Tbl_Registro_Insumo[proveedor],$C$8,Tbl_Registro_Insumo[descripcion_insumo],$C51,Tbl_Registro_Insumo[id_solicitud],$C$9,Tbl_Registro_Insumo[Fecha_Corte],"&lt;="&amp;K$12))</f>
        <v/>
      </c>
      <c r="L51" s="2" t="str">
        <f>IF(OR($C51="",L$12=""),"",SUMIFS(Tbl_Registro_Insumo[cant_ent],Tbl_Registro_Insumo[proveedor],$C$8,Tbl_Registro_Insumo[descripcion_insumo],$C51,Tbl_Registro_Insumo[id_solicitud],Detalle_Mes!$C$9,Tbl_Registro_Insumo[Fecha_Corte],"&lt;="&amp;L$12)-SUMIFS(Tbl_Registro_Insumo[cant_dev],Tbl_Registro_Insumo[proveedor],$C$8,Tbl_Registro_Insumo[descripcion_insumo],$C51,Tbl_Registro_Insumo[id_solicitud],$C$9,Tbl_Registro_Insumo[Fecha_Corte],"&lt;="&amp;L$12))</f>
        <v/>
      </c>
      <c r="M51" s="2" t="str">
        <f>IF(OR($C51="",M$12=""),"",SUMIFS(Tbl_Registro_Insumo[cant_ent],Tbl_Registro_Insumo[proveedor],$C$8,Tbl_Registro_Insumo[descripcion_insumo],$C51,Tbl_Registro_Insumo[id_solicitud],Detalle_Mes!$C$9,Tbl_Registro_Insumo[Fecha_Corte],"&lt;="&amp;M$12)-SUMIFS(Tbl_Registro_Insumo[cant_dev],Tbl_Registro_Insumo[proveedor],$C$8,Tbl_Registro_Insumo[descripcion_insumo],$C51,Tbl_Registro_Insumo[id_solicitud],$C$9,Tbl_Registro_Insumo[Fecha_Corte],"&lt;="&amp;M$12))</f>
        <v/>
      </c>
      <c r="N51" s="2" t="str">
        <f>IF(OR($C51="",N$12=""),"",SUMIFS(Tbl_Registro_Insumo[cant_ent],Tbl_Registro_Insumo[proveedor],$C$8,Tbl_Registro_Insumo[descripcion_insumo],$C51,Tbl_Registro_Insumo[id_solicitud],Detalle_Mes!$C$9,Tbl_Registro_Insumo[Fecha_Corte],"&lt;="&amp;N$12)-SUMIFS(Tbl_Registro_Insumo[cant_dev],Tbl_Registro_Insumo[proveedor],$C$8,Tbl_Registro_Insumo[descripcion_insumo],$C51,Tbl_Registro_Insumo[id_solicitud],$C$9,Tbl_Registro_Insumo[Fecha_Corte],"&lt;="&amp;N$12))</f>
        <v/>
      </c>
      <c r="O51" s="2" t="str">
        <f>IF(OR($C51="",O$12=""),"",SUMIFS(Tbl_Registro_Insumo[cant_ent],Tbl_Registro_Insumo[proveedor],$C$8,Tbl_Registro_Insumo[descripcion_insumo],$C51,Tbl_Registro_Insumo[id_solicitud],Detalle_Mes!$C$9,Tbl_Registro_Insumo[Fecha_Corte],"&lt;="&amp;O$12)-SUMIFS(Tbl_Registro_Insumo[cant_dev],Tbl_Registro_Insumo[proveedor],$C$8,Tbl_Registro_Insumo[descripcion_insumo],$C51,Tbl_Registro_Insumo[id_solicitud],$C$9,Tbl_Registro_Insumo[Fecha_Corte],"&lt;="&amp;O$12))</f>
        <v/>
      </c>
      <c r="P51" s="2" t="str">
        <f>IF(OR($C51="",P$12=""),"",SUMIFS(Tbl_Registro_Insumo[cant_ent],Tbl_Registro_Insumo[proveedor],$C$8,Tbl_Registro_Insumo[descripcion_insumo],$C51,Tbl_Registro_Insumo[id_solicitud],Detalle_Mes!$C$9,Tbl_Registro_Insumo[Fecha_Corte],"&lt;="&amp;P$12)-SUMIFS(Tbl_Registro_Insumo[cant_dev],Tbl_Registro_Insumo[proveedor],$C$8,Tbl_Registro_Insumo[descripcion_insumo],$C51,Tbl_Registro_Insumo[id_solicitud],$C$9,Tbl_Registro_Insumo[Fecha_Corte],"&lt;="&amp;P$12))</f>
        <v/>
      </c>
      <c r="Q51" s="2" t="str">
        <f>IF(OR($C51="",Q$12=""),"",SUMIFS(Tbl_Registro_Insumo[cant_ent],Tbl_Registro_Insumo[proveedor],$C$8,Tbl_Registro_Insumo[descripcion_insumo],$C51,Tbl_Registro_Insumo[id_solicitud],Detalle_Mes!$C$9,Tbl_Registro_Insumo[Fecha_Corte],"&lt;="&amp;Q$12)-SUMIFS(Tbl_Registro_Insumo[cant_dev],Tbl_Registro_Insumo[proveedor],$C$8,Tbl_Registro_Insumo[descripcion_insumo],$C51,Tbl_Registro_Insumo[id_solicitud],$C$9,Tbl_Registro_Insumo[Fecha_Corte],"&lt;="&amp;Q$12))</f>
        <v/>
      </c>
      <c r="R51" s="2" t="str">
        <f>IF(OR($C51="",R$12=""),"",SUMIFS(Tbl_Registro_Insumo[cant_ent],Tbl_Registro_Insumo[proveedor],$C$8,Tbl_Registro_Insumo[descripcion_insumo],$C51,Tbl_Registro_Insumo[id_solicitud],Detalle_Mes!$C$9,Tbl_Registro_Insumo[Fecha_Corte],"&lt;="&amp;R$12)-SUMIFS(Tbl_Registro_Insumo[cant_dev],Tbl_Registro_Insumo[proveedor],$C$8,Tbl_Registro_Insumo[descripcion_insumo],$C51,Tbl_Registro_Insumo[id_solicitud],$C$9,Tbl_Registro_Insumo[Fecha_Corte],"&lt;="&amp;R$12))</f>
        <v/>
      </c>
      <c r="S51" s="2" t="str">
        <f>IF(OR($C51="",S$12=""),"",SUMIFS(Tbl_Registro_Insumo[cant_ent],Tbl_Registro_Insumo[proveedor],$C$8,Tbl_Registro_Insumo[descripcion_insumo],$C51,Tbl_Registro_Insumo[id_solicitud],Detalle_Mes!$C$9,Tbl_Registro_Insumo[Fecha_Corte],"&lt;="&amp;S$12)-SUMIFS(Tbl_Registro_Insumo[cant_dev],Tbl_Registro_Insumo[proveedor],$C$8,Tbl_Registro_Insumo[descripcion_insumo],$C51,Tbl_Registro_Insumo[id_solicitud],$C$9,Tbl_Registro_Insumo[Fecha_Corte],"&lt;="&amp;S$12))</f>
        <v/>
      </c>
      <c r="T51" s="2" t="str">
        <f>IF(OR($C51="",T$12=""),"",SUMIFS(Tbl_Registro_Insumo[cant_ent],Tbl_Registro_Insumo[proveedor],$C$8,Tbl_Registro_Insumo[descripcion_insumo],$C51,Tbl_Registro_Insumo[id_solicitud],Detalle_Mes!$C$9,Tbl_Registro_Insumo[Fecha_Corte],"&lt;="&amp;T$12)-SUMIFS(Tbl_Registro_Insumo[cant_dev],Tbl_Registro_Insumo[proveedor],$C$8,Tbl_Registro_Insumo[descripcion_insumo],$C51,Tbl_Registro_Insumo[id_solicitud],$C$9,Tbl_Registro_Insumo[Fecha_Corte],"&lt;="&amp;T$12))</f>
        <v/>
      </c>
      <c r="U51" s="2" t="str">
        <f>IF(OR($C51="",U$12=""),"",SUMIFS(Tbl_Registro_Insumo[cant_ent],Tbl_Registro_Insumo[proveedor],$C$8,Tbl_Registro_Insumo[descripcion_insumo],$C51,Tbl_Registro_Insumo[id_solicitud],Detalle_Mes!$C$9,Tbl_Registro_Insumo[Fecha_Corte],"&lt;="&amp;U$12)-SUMIFS(Tbl_Registro_Insumo[cant_dev],Tbl_Registro_Insumo[proveedor],$C$8,Tbl_Registro_Insumo[descripcion_insumo],$C51,Tbl_Registro_Insumo[id_solicitud],$C$9,Tbl_Registro_Insumo[Fecha_Corte],"&lt;="&amp;U$12))</f>
        <v/>
      </c>
      <c r="V51" s="2" t="str">
        <f>IF(OR($C51="",V$12=""),"",SUMIFS(Tbl_Registro_Insumo[cant_ent],Tbl_Registro_Insumo[proveedor],$C$8,Tbl_Registro_Insumo[descripcion_insumo],$C51,Tbl_Registro_Insumo[id_solicitud],Detalle_Mes!$C$9,Tbl_Registro_Insumo[Fecha_Corte],"&lt;="&amp;V$12)-SUMIFS(Tbl_Registro_Insumo[cant_dev],Tbl_Registro_Insumo[proveedor],$C$8,Tbl_Registro_Insumo[descripcion_insumo],$C51,Tbl_Registro_Insumo[id_solicitud],$C$9,Tbl_Registro_Insumo[Fecha_Corte],"&lt;="&amp;V$12))</f>
        <v/>
      </c>
      <c r="W51" s="2" t="str">
        <f>IF(OR($C51="",W$12=""),"",SUMIFS(Tbl_Registro_Insumo[cant_ent],Tbl_Registro_Insumo[proveedor],$C$8,Tbl_Registro_Insumo[descripcion_insumo],$C51,Tbl_Registro_Insumo[id_solicitud],Detalle_Mes!$C$9,Tbl_Registro_Insumo[Fecha_Corte],"&lt;="&amp;W$12)-SUMIFS(Tbl_Registro_Insumo[cant_dev],Tbl_Registro_Insumo[proveedor],$C$8,Tbl_Registro_Insumo[descripcion_insumo],$C51,Tbl_Registro_Insumo[id_solicitud],$C$9,Tbl_Registro_Insumo[Fecha_Corte],"&lt;="&amp;W$12))</f>
        <v/>
      </c>
      <c r="X51" s="2" t="str">
        <f>IF(OR($C51="",X$12=""),"",SUMIFS(Tbl_Registro_Insumo[cant_ent],Tbl_Registro_Insumo[proveedor],$C$8,Tbl_Registro_Insumo[descripcion_insumo],$C51,Tbl_Registro_Insumo[id_solicitud],Detalle_Mes!$C$9,Tbl_Registro_Insumo[Fecha_Corte],"&lt;="&amp;X$12)-SUMIFS(Tbl_Registro_Insumo[cant_dev],Tbl_Registro_Insumo[proveedor],$C$8,Tbl_Registro_Insumo[descripcion_insumo],$C51,Tbl_Registro_Insumo[id_solicitud],$C$9,Tbl_Registro_Insumo[Fecha_Corte],"&lt;="&amp;X$12))</f>
        <v/>
      </c>
      <c r="Y51" s="2" t="str">
        <f>IF(OR($C51="",Y$12=""),"",SUMIFS(Tbl_Registro_Insumo[cant_ent],Tbl_Registro_Insumo[proveedor],$C$8,Tbl_Registro_Insumo[descripcion_insumo],$C51,Tbl_Registro_Insumo[id_solicitud],Detalle_Mes!$C$9,Tbl_Registro_Insumo[Fecha_Corte],"&lt;="&amp;Y$12)-SUMIFS(Tbl_Registro_Insumo[cant_dev],Tbl_Registro_Insumo[proveedor],$C$8,Tbl_Registro_Insumo[descripcion_insumo],$C51,Tbl_Registro_Insumo[id_solicitud],$C$9,Tbl_Registro_Insumo[Fecha_Corte],"&lt;="&amp;Y$12))</f>
        <v/>
      </c>
      <c r="Z51" s="2" t="str">
        <f>IF(OR($C51="",Z$12=""),"",SUMIFS(Tbl_Registro_Insumo[cant_ent],Tbl_Registro_Insumo[proveedor],$C$8,Tbl_Registro_Insumo[descripcion_insumo],$C51,Tbl_Registro_Insumo[id_solicitud],Detalle_Mes!$C$9,Tbl_Registro_Insumo[Fecha_Corte],"&lt;="&amp;Z$12)-SUMIFS(Tbl_Registro_Insumo[cant_dev],Tbl_Registro_Insumo[proveedor],$C$8,Tbl_Registro_Insumo[descripcion_insumo],$C51,Tbl_Registro_Insumo[id_solicitud],$C$9,Tbl_Registro_Insumo[Fecha_Corte],"&lt;="&amp;Z$12))</f>
        <v/>
      </c>
      <c r="AA51" s="2" t="str">
        <f>IF(OR($C51="",AA$12=""),"",SUMIFS(Tbl_Registro_Insumo[cant_ent],Tbl_Registro_Insumo[proveedor],$C$8,Tbl_Registro_Insumo[descripcion_insumo],$C51,Tbl_Registro_Insumo[id_solicitud],Detalle_Mes!$C$9,Tbl_Registro_Insumo[Fecha_Corte],"&lt;="&amp;AA$12)-SUMIFS(Tbl_Registro_Insumo[cant_dev],Tbl_Registro_Insumo[proveedor],$C$8,Tbl_Registro_Insumo[descripcion_insumo],$C51,Tbl_Registro_Insumo[id_solicitud],$C$9,Tbl_Registro_Insumo[Fecha_Corte],"&lt;="&amp;AA$12))</f>
        <v/>
      </c>
      <c r="AB51" s="2" t="str">
        <f>IF(OR($C51="",AB$12=""),"",SUMIFS(Tbl_Registro_Insumo[cant_ent],Tbl_Registro_Insumo[proveedor],$C$8,Tbl_Registro_Insumo[descripcion_insumo],$C51,Tbl_Registro_Insumo[id_solicitud],Detalle_Mes!$C$9,Tbl_Registro_Insumo[Fecha_Corte],"&lt;="&amp;AB$12)-SUMIFS(Tbl_Registro_Insumo[cant_dev],Tbl_Registro_Insumo[proveedor],$C$8,Tbl_Registro_Insumo[descripcion_insumo],$C51,Tbl_Registro_Insumo[id_solicitud],$C$9,Tbl_Registro_Insumo[Fecha_Corte],"&lt;="&amp;AB$12))</f>
        <v/>
      </c>
      <c r="AC51" s="2" t="str">
        <f>IF(OR($C51="",AC$12=""),"",SUMIFS(Tbl_Registro_Insumo[cant_ent],Tbl_Registro_Insumo[proveedor],$C$8,Tbl_Registro_Insumo[descripcion_insumo],$C51,Tbl_Registro_Insumo[id_solicitud],Detalle_Mes!$C$9,Tbl_Registro_Insumo[Fecha_Corte],"&lt;="&amp;AC$12)-SUMIFS(Tbl_Registro_Insumo[cant_dev],Tbl_Registro_Insumo[proveedor],$C$8,Tbl_Registro_Insumo[descripcion_insumo],$C51,Tbl_Registro_Insumo[id_solicitud],$C$9,Tbl_Registro_Insumo[Fecha_Corte],"&lt;="&amp;AC$12))</f>
        <v/>
      </c>
      <c r="AD51" s="2" t="str">
        <f>IF(OR($C51="",AD$12=""),"",SUMIFS(Tbl_Registro_Insumo[cant_ent],Tbl_Registro_Insumo[proveedor],$C$8,Tbl_Registro_Insumo[descripcion_insumo],$C51,Tbl_Registro_Insumo[id_solicitud],Detalle_Mes!$C$9,Tbl_Registro_Insumo[Fecha_Corte],"&lt;="&amp;AD$12)-SUMIFS(Tbl_Registro_Insumo[cant_dev],Tbl_Registro_Insumo[proveedor],$C$8,Tbl_Registro_Insumo[descripcion_insumo],$C51,Tbl_Registro_Insumo[id_solicitud],$C$9,Tbl_Registro_Insumo[Fecha_Corte],"&lt;="&amp;AD$12))</f>
        <v/>
      </c>
      <c r="AE51" s="2" t="str">
        <f>IF(OR($C51="",AE$12=""),"",SUMIFS(Tbl_Registro_Insumo[cant_ent],Tbl_Registro_Insumo[proveedor],$C$8,Tbl_Registro_Insumo[descripcion_insumo],$C51,Tbl_Registro_Insumo[id_solicitud],Detalle_Mes!$C$9,Tbl_Registro_Insumo[Fecha_Corte],"&lt;="&amp;AE$12)-SUMIFS(Tbl_Registro_Insumo[cant_dev],Tbl_Registro_Insumo[proveedor],$C$8,Tbl_Registro_Insumo[descripcion_insumo],$C51,Tbl_Registro_Insumo[id_solicitud],$C$9,Tbl_Registro_Insumo[Fecha_Corte],"&lt;="&amp;AE$12))</f>
        <v/>
      </c>
      <c r="AF51" s="2" t="str">
        <f>IF(OR($C51="",AF$12=""),"",SUMIFS(Tbl_Registro_Insumo[cant_ent],Tbl_Registro_Insumo[proveedor],$C$8,Tbl_Registro_Insumo[descripcion_insumo],$C51,Tbl_Registro_Insumo[id_solicitud],Detalle_Mes!$C$9,Tbl_Registro_Insumo[Fecha_Corte],"&lt;="&amp;AF$12)-SUMIFS(Tbl_Registro_Insumo[cant_dev],Tbl_Registro_Insumo[proveedor],$C$8,Tbl_Registro_Insumo[descripcion_insumo],$C51,Tbl_Registro_Insumo[id_solicitud],$C$9,Tbl_Registro_Insumo[Fecha_Corte],"&lt;="&amp;AF$12))</f>
        <v/>
      </c>
      <c r="AG51" s="2" t="str">
        <f>IF(OR($C51="",AG$12=""),"",SUMIFS(Tbl_Registro_Insumo[cant_ent],Tbl_Registro_Insumo[proveedor],$C$8,Tbl_Registro_Insumo[descripcion_insumo],$C51,Tbl_Registro_Insumo[id_solicitud],Detalle_Mes!$C$9,Tbl_Registro_Insumo[Fecha_Corte],"&lt;="&amp;AG$12)-SUMIFS(Tbl_Registro_Insumo[cant_dev],Tbl_Registro_Insumo[proveedor],$C$8,Tbl_Registro_Insumo[descripcion_insumo],$C51,Tbl_Registro_Insumo[id_solicitud],$C$9,Tbl_Registro_Insumo[Fecha_Corte],"&lt;="&amp;AG$12))</f>
        <v/>
      </c>
      <c r="AH51" s="2" t="str">
        <f>IF(OR($C51="",AH$12=""),"",SUMIFS(Tbl_Registro_Insumo[cant_ent],Tbl_Registro_Insumo[proveedor],$C$8,Tbl_Registro_Insumo[descripcion_insumo],$C51,Tbl_Registro_Insumo[id_solicitud],Detalle_Mes!$C$9,Tbl_Registro_Insumo[Fecha_Corte],"&lt;="&amp;AH$12)-SUMIFS(Tbl_Registro_Insumo[cant_dev],Tbl_Registro_Insumo[proveedor],$C$8,Tbl_Registro_Insumo[descripcion_insumo],$C51,Tbl_Registro_Insumo[id_solicitud],$C$9,Tbl_Registro_Insumo[Fecha_Corte],"&lt;="&amp;AH$12))</f>
        <v/>
      </c>
      <c r="AI51" s="2" t="str">
        <f>IF(OR($C51="",AI$12=""),"",SUMIFS(Tbl_Registro_Insumo[cant_ent],Tbl_Registro_Insumo[proveedor],$C$8,Tbl_Registro_Insumo[descripcion_insumo],$C51,Tbl_Registro_Insumo[id_solicitud],Detalle_Mes!$C$9,Tbl_Registro_Insumo[Fecha_Corte],"&lt;="&amp;AI$12)-SUMIFS(Tbl_Registro_Insumo[cant_dev],Tbl_Registro_Insumo[proveedor],$C$8,Tbl_Registro_Insumo[descripcion_insumo],$C51,Tbl_Registro_Insumo[id_solicitud],$C$9,Tbl_Registro_Insumo[Fecha_Corte],"&lt;="&amp;AI$12))</f>
        <v/>
      </c>
      <c r="AJ51" s="2" t="str">
        <f>IF(OR($C51="",AJ$12=""),"",SUMIFS(Tbl_Registro_Insumo[cant_ent],Tbl_Registro_Insumo[proveedor],$C$8,Tbl_Registro_Insumo[descripcion_insumo],$C51,Tbl_Registro_Insumo[id_solicitud],Detalle_Mes!$C$9,Tbl_Registro_Insumo[Fecha_Corte],"&lt;="&amp;AJ$12)-SUMIFS(Tbl_Registro_Insumo[cant_dev],Tbl_Registro_Insumo[proveedor],$C$8,Tbl_Registro_Insumo[descripcion_insumo],$C51,Tbl_Registro_Insumo[id_solicitud],$C$9,Tbl_Registro_Insumo[Fecha_Corte],"&lt;="&amp;AJ$12))</f>
        <v/>
      </c>
      <c r="AK51" s="2" t="str">
        <f>IF(OR($C51="",AK$12=""),"",SUMIFS(Tbl_Registro_Insumo[cant_ent],Tbl_Registro_Insumo[proveedor],$C$8,Tbl_Registro_Insumo[descripcion_insumo],$C51,Tbl_Registro_Insumo[id_solicitud],Detalle_Mes!$C$9,Tbl_Registro_Insumo[Fecha_Corte],"&lt;="&amp;AK$12)-SUMIFS(Tbl_Registro_Insumo[cant_dev],Tbl_Registro_Insumo[proveedor],$C$8,Tbl_Registro_Insumo[descripcion_insumo],$C51,Tbl_Registro_Insumo[id_solicitud],$C$9,Tbl_Registro_Insumo[Fecha_Corte],"&lt;="&amp;AK$12))</f>
        <v/>
      </c>
      <c r="AL51" s="2" t="str">
        <f>IF(OR($C51="",AL$12=""),"",SUMIFS(Tbl_Registro_Insumo[cant_ent],Tbl_Registro_Insumo[proveedor],$C$8,Tbl_Registro_Insumo[descripcion_insumo],$C51,Tbl_Registro_Insumo[id_solicitud],Detalle_Mes!$C$9,Tbl_Registro_Insumo[Fecha_Corte],"&lt;="&amp;AL$12)-SUMIFS(Tbl_Registro_Insumo[cant_dev],Tbl_Registro_Insumo[proveedor],$C$8,Tbl_Registro_Insumo[descripcion_insumo],$C51,Tbl_Registro_Insumo[id_solicitud],$C$9,Tbl_Registro_Insumo[Fecha_Corte],"&lt;="&amp;AL$12))</f>
        <v/>
      </c>
      <c r="AM51" s="2" t="str">
        <f>IF(OR($C51="",AM$12=""),"",SUMIFS(Tbl_Registro_Insumo[cant_ent],Tbl_Registro_Insumo[proveedor],$C$8,Tbl_Registro_Insumo[descripcion_insumo],$C51,Tbl_Registro_Insumo[id_solicitud],Detalle_Mes!$C$9,Tbl_Registro_Insumo[Fecha_Corte],"&lt;="&amp;AM$12)-SUMIFS(Tbl_Registro_Insumo[cant_dev],Tbl_Registro_Insumo[proveedor],$C$8,Tbl_Registro_Insumo[descripcion_insumo],$C51,Tbl_Registro_Insumo[id_solicitud],$C$9,Tbl_Registro_Insumo[Fecha_Corte],"&lt;="&amp;AM$12))</f>
        <v/>
      </c>
      <c r="AN51" s="2" t="str">
        <f>IF(OR($C51="",AN$12=""),"",SUMIFS(Tbl_Registro_Insumo[cant_ent],Tbl_Registro_Insumo[proveedor],$C$8,Tbl_Registro_Insumo[descripcion_insumo],$C51,Tbl_Registro_Insumo[id_solicitud],Detalle_Mes!$C$9,Tbl_Registro_Insumo[Fecha_Corte],"&lt;="&amp;AN$12)-SUMIFS(Tbl_Registro_Insumo[cant_dev],Tbl_Registro_Insumo[proveedor],$C$8,Tbl_Registro_Insumo[descripcion_insumo],$C51,Tbl_Registro_Insumo[id_solicitud],$C$9,Tbl_Registro_Insumo[Fecha_Corte],"&lt;="&amp;AN$12))</f>
        <v/>
      </c>
      <c r="AO51" s="2" t="str">
        <f>IF(OR($C51="",AO$12=""),"",SUMIFS(Tbl_Registro_Insumo[cant_ent],Tbl_Registro_Insumo[proveedor],$C$8,Tbl_Registro_Insumo[descripcion_insumo],$C51,Tbl_Registro_Insumo[id_solicitud],Detalle_Mes!$C$9,Tbl_Registro_Insumo[Fecha_Corte],"&lt;="&amp;AO$12)-SUMIFS(Tbl_Registro_Insumo[cant_dev],Tbl_Registro_Insumo[proveedor],$C$8,Tbl_Registro_Insumo[descripcion_insumo],$C51,Tbl_Registro_Insumo[id_solicitud],$C$9,Tbl_Registro_Insumo[Fecha_Corte],"&lt;="&amp;AO$12))</f>
        <v/>
      </c>
      <c r="AP51" s="2" t="str">
        <f>IF(OR($C51="",AP$12=""),"",SUMIFS(Tbl_Registro_Insumo[cant_ent],Tbl_Registro_Insumo[proveedor],$C$8,Tbl_Registro_Insumo[descripcion_insumo],$C51,Tbl_Registro_Insumo[id_solicitud],Detalle_Mes!$C$9,Tbl_Registro_Insumo[Fecha_Corte],"&lt;="&amp;AP$12)-SUMIFS(Tbl_Registro_Insumo[cant_dev],Tbl_Registro_Insumo[proveedor],$C$8,Tbl_Registro_Insumo[descripcion_insumo],$C51,Tbl_Registro_Insumo[id_solicitud],$C$9,Tbl_Registro_Insumo[Fecha_Corte],"&lt;="&amp;AP$12))</f>
        <v/>
      </c>
      <c r="AQ51" s="2" t="str">
        <f>IF(OR($C51="",AQ$12=""),"",SUMIFS(Tbl_Registro_Insumo[cant_ent],Tbl_Registro_Insumo[proveedor],$C$8,Tbl_Registro_Insumo[descripcion_insumo],$C51,Tbl_Registro_Insumo[id_solicitud],Detalle_Mes!$C$9,Tbl_Registro_Insumo[Fecha_Corte],"&lt;="&amp;AQ$12)-SUMIFS(Tbl_Registro_Insumo[cant_dev],Tbl_Registro_Insumo[proveedor],$C$8,Tbl_Registro_Insumo[descripcion_insumo],$C51,Tbl_Registro_Insumo[id_solicitud],$C$9,Tbl_Registro_Insumo[Fecha_Corte],"&lt;="&amp;AQ$12))</f>
        <v/>
      </c>
      <c r="AR51" s="2" t="str">
        <f>IF(OR($C51="",AR$12=""),"",SUMIFS(Tbl_Registro_Insumo[cant_ent],Tbl_Registro_Insumo[proveedor],$C$8,Tbl_Registro_Insumo[descripcion_insumo],$C51,Tbl_Registro_Insumo[id_solicitud],Detalle_Mes!$C$9,Tbl_Registro_Insumo[Fecha_Corte],"&lt;="&amp;AR$12)-SUMIFS(Tbl_Registro_Insumo[cant_dev],Tbl_Registro_Insumo[proveedor],$C$8,Tbl_Registro_Insumo[descripcion_insumo],$C51,Tbl_Registro_Insumo[id_solicitud],$C$9,Tbl_Registro_Insumo[Fecha_Corte],"&lt;="&amp;AR$12))</f>
        <v/>
      </c>
      <c r="AS51" s="2" t="str">
        <f>IF(OR($C51="",AS$12=""),"",SUMIFS(Tbl_Registro_Insumo[cant_ent],Tbl_Registro_Insumo[proveedor],$C$8,Tbl_Registro_Insumo[descripcion_insumo],$C51,Tbl_Registro_Insumo[id_solicitud],Detalle_Mes!$C$9,Tbl_Registro_Insumo[Fecha_Corte],"&lt;="&amp;AS$12)-SUMIFS(Tbl_Registro_Insumo[cant_dev],Tbl_Registro_Insumo[proveedor],$C$8,Tbl_Registro_Insumo[descripcion_insumo],$C51,Tbl_Registro_Insumo[id_solicitud],$C$9,Tbl_Registro_Insumo[Fecha_Corte],"&lt;="&amp;AS$12))</f>
        <v/>
      </c>
      <c r="AT51" s="2" t="str">
        <f>IF(OR($C51="",AT$12=""),"",SUMIFS(Tbl_Registro_Insumo[cant_ent],Tbl_Registro_Insumo[proveedor],$C$8,Tbl_Registro_Insumo[descripcion_insumo],$C51,Tbl_Registro_Insumo[id_solicitud],Detalle_Mes!$C$9,Tbl_Registro_Insumo[Fecha_Corte],"&lt;="&amp;AT$12)-SUMIFS(Tbl_Registro_Insumo[cant_dev],Tbl_Registro_Insumo[proveedor],$C$8,Tbl_Registro_Insumo[descripcion_insumo],$C51,Tbl_Registro_Insumo[id_solicitud],$C$9,Tbl_Registro_Insumo[Fecha_Corte],"&lt;="&amp;AT$12))</f>
        <v/>
      </c>
      <c r="AU51" s="2" t="str">
        <f>IF(OR($C51="",AU$12=""),"",SUMIFS(Tbl_Registro_Insumo[cant_ent],Tbl_Registro_Insumo[proveedor],$C$8,Tbl_Registro_Insumo[descripcion_insumo],$C51,Tbl_Registro_Insumo[id_solicitud],Detalle_Mes!$C$9,Tbl_Registro_Insumo[Fecha_Corte],"&lt;="&amp;AU$12)-SUMIFS(Tbl_Registro_Insumo[cant_dev],Tbl_Registro_Insumo[proveedor],$C$8,Tbl_Registro_Insumo[descripcion_insumo],$C51,Tbl_Registro_Insumo[id_solicitud],$C$9,Tbl_Registro_Insumo[Fecha_Corte],"&lt;="&amp;AU$12))</f>
        <v/>
      </c>
      <c r="AV51" s="2" t="str">
        <f>IF(OR($C51="",AV$12=""),"",SUMIFS(Tbl_Registro_Insumo[cant_ent],Tbl_Registro_Insumo[proveedor],$C$8,Tbl_Registro_Insumo[descripcion_insumo],$C51,Tbl_Registro_Insumo[id_solicitud],Detalle_Mes!$C$9,Tbl_Registro_Insumo[Fecha_Corte],"&lt;="&amp;AV$12)-SUMIFS(Tbl_Registro_Insumo[cant_dev],Tbl_Registro_Insumo[proveedor],$C$8,Tbl_Registro_Insumo[descripcion_insumo],$C51,Tbl_Registro_Insumo[id_solicitud],$C$9,Tbl_Registro_Insumo[Fecha_Corte],"&lt;="&amp;AV$12))</f>
        <v/>
      </c>
      <c r="AW51" s="2" t="str">
        <f>IF(OR($C51="",AW$12=""),"",SUMIFS(Tbl_Registro_Insumo[cant_ent],Tbl_Registro_Insumo[proveedor],$C$8,Tbl_Registro_Insumo[descripcion_insumo],$C51,Tbl_Registro_Insumo[id_solicitud],Detalle_Mes!$C$9,Tbl_Registro_Insumo[Fecha_Corte],"&lt;="&amp;AW$12)-SUMIFS(Tbl_Registro_Insumo[cant_dev],Tbl_Registro_Insumo[proveedor],$C$8,Tbl_Registro_Insumo[descripcion_insumo],$C51,Tbl_Registro_Insumo[id_solicitud],$C$9,Tbl_Registro_Insumo[Fecha_Corte],"&lt;="&amp;AW$12))</f>
        <v/>
      </c>
      <c r="AX51" s="2" t="str">
        <f>IF(OR($C51="",AX$12=""),"",SUMIFS(Tbl_Registro_Insumo[cant_ent],Tbl_Registro_Insumo[proveedor],$C$8,Tbl_Registro_Insumo[descripcion_insumo],$C51,Tbl_Registro_Insumo[id_solicitud],Detalle_Mes!$C$9,Tbl_Registro_Insumo[Fecha_Corte],"&lt;="&amp;AX$12)-SUMIFS(Tbl_Registro_Insumo[cant_dev],Tbl_Registro_Insumo[proveedor],$C$8,Tbl_Registro_Insumo[descripcion_insumo],$C51,Tbl_Registro_Insumo[id_solicitud],$C$9,Tbl_Registro_Insumo[Fecha_Corte],"&lt;="&amp;AX$12))</f>
        <v/>
      </c>
      <c r="AY51" s="2" t="str">
        <f>IF(OR($C51="",AY$12=""),"",SUMIFS(Tbl_Registro_Insumo[cant_ent],Tbl_Registro_Insumo[proveedor],$C$8,Tbl_Registro_Insumo[descripcion_insumo],$C51,Tbl_Registro_Insumo[id_solicitud],Detalle_Mes!$C$9,Tbl_Registro_Insumo[Fecha_Corte],"&lt;="&amp;AY$12)-SUMIFS(Tbl_Registro_Insumo[cant_dev],Tbl_Registro_Insumo[proveedor],$C$8,Tbl_Registro_Insumo[descripcion_insumo],$C51,Tbl_Registro_Insumo[id_solicitud],$C$9,Tbl_Registro_Insumo[Fecha_Corte],"&lt;="&amp;AY$12))</f>
        <v/>
      </c>
      <c r="AZ51" s="2" t="str">
        <f>IF(OR($C51="",AZ$12=""),"",SUMIFS(Tbl_Registro_Insumo[cant_ent],Tbl_Registro_Insumo[proveedor],$C$8,Tbl_Registro_Insumo[descripcion_insumo],$C51,Tbl_Registro_Insumo[id_solicitud],Detalle_Mes!$C$9,Tbl_Registro_Insumo[Fecha_Corte],"&lt;="&amp;AZ$12)-SUMIFS(Tbl_Registro_Insumo[cant_dev],Tbl_Registro_Insumo[proveedor],$C$8,Tbl_Registro_Insumo[descripcion_insumo],$C51,Tbl_Registro_Insumo[id_solicitud],$C$9,Tbl_Registro_Insumo[Fecha_Corte],"&lt;="&amp;AZ$12))</f>
        <v/>
      </c>
      <c r="BA51" s="2" t="str">
        <f>IF(OR($C51="",BA$12=""),"",SUMIFS(Tbl_Registro_Insumo[cant_ent],Tbl_Registro_Insumo[proveedor],$C$8,Tbl_Registro_Insumo[descripcion_insumo],$C51,Tbl_Registro_Insumo[id_solicitud],Detalle_Mes!$C$9,Tbl_Registro_Insumo[Fecha_Corte],"&lt;="&amp;BA$12)-SUMIFS(Tbl_Registro_Insumo[cant_dev],Tbl_Registro_Insumo[proveedor],$C$8,Tbl_Registro_Insumo[descripcion_insumo],$C51,Tbl_Registro_Insumo[id_solicitud],$C$9,Tbl_Registro_Insumo[Fecha_Corte],"&lt;="&amp;BA$12))</f>
        <v/>
      </c>
      <c r="BB51" s="2" t="str">
        <f>IF(OR($C51="",BB$12=""),"",SUMIFS(Tbl_Registro_Insumo[cant_ent],Tbl_Registro_Insumo[proveedor],$C$8,Tbl_Registro_Insumo[descripcion_insumo],$C51,Tbl_Registro_Insumo[id_solicitud],Detalle_Mes!$C$9,Tbl_Registro_Insumo[Fecha_Corte],"&lt;="&amp;BB$12)-SUMIFS(Tbl_Registro_Insumo[cant_dev],Tbl_Registro_Insumo[proveedor],$C$8,Tbl_Registro_Insumo[descripcion_insumo],$C51,Tbl_Registro_Insumo[id_solicitud],$C$9,Tbl_Registro_Insumo[Fecha_Corte],"&lt;="&amp;BB$12))</f>
        <v/>
      </c>
      <c r="BC51" s="2" t="str">
        <f>IF(OR($C51="",BC$12=""),"",SUMIFS(Tbl_Registro_Insumo[cant_ent],Tbl_Registro_Insumo[proveedor],$C$8,Tbl_Registro_Insumo[descripcion_insumo],$C51,Tbl_Registro_Insumo[id_solicitud],Detalle_Mes!$C$9,Tbl_Registro_Insumo[Fecha_Corte],"&lt;="&amp;BC$12)-SUMIFS(Tbl_Registro_Insumo[cant_dev],Tbl_Registro_Insumo[proveedor],$C$8,Tbl_Registro_Insumo[descripcion_insumo],$C51,Tbl_Registro_Insumo[id_solicitud],$C$9,Tbl_Registro_Insumo[Fecha_Corte],"&lt;="&amp;BC$12))</f>
        <v/>
      </c>
      <c r="BD51" s="2" t="str">
        <f>IF(OR($C51="",BD$12=""),"",SUMIFS(Tbl_Registro_Insumo[cant_ent],Tbl_Registro_Insumo[proveedor],$C$8,Tbl_Registro_Insumo[descripcion_insumo],$C51,Tbl_Registro_Insumo[id_solicitud],Detalle_Mes!$C$9,Tbl_Registro_Insumo[Fecha_Corte],"&lt;="&amp;BD$12)-SUMIFS(Tbl_Registro_Insumo[cant_dev],Tbl_Registro_Insumo[proveedor],$C$8,Tbl_Registro_Insumo[descripcion_insumo],$C51,Tbl_Registro_Insumo[id_solicitud],$C$9,Tbl_Registro_Insumo[Fecha_Corte],"&lt;="&amp;BD$12))</f>
        <v/>
      </c>
      <c r="BE51" s="2" t="str">
        <f>IF(OR($C51="",BE$12=""),"",SUMIFS(Tbl_Registro_Insumo[cant_ent],Tbl_Registro_Insumo[proveedor],$C$8,Tbl_Registro_Insumo[descripcion_insumo],$C51,Tbl_Registro_Insumo[id_solicitud],Detalle_Mes!$C$9,Tbl_Registro_Insumo[Fecha_Corte],"&lt;="&amp;BE$12)-SUMIFS(Tbl_Registro_Insumo[cant_dev],Tbl_Registro_Insumo[proveedor],$C$8,Tbl_Registro_Insumo[descripcion_insumo],$C51,Tbl_Registro_Insumo[id_solicitud],$C$9,Tbl_Registro_Insumo[Fecha_Corte],"&lt;="&amp;BE$12))</f>
        <v/>
      </c>
      <c r="BF51" s="2" t="str">
        <f>IF(OR($C51="",BF$12=""),"",SUMIFS(Tbl_Registro_Insumo[cant_ent],Tbl_Registro_Insumo[proveedor],$C$8,Tbl_Registro_Insumo[descripcion_insumo],$C51,Tbl_Registro_Insumo[id_solicitud],Detalle_Mes!$C$9,Tbl_Registro_Insumo[Fecha_Corte],"&lt;="&amp;BF$12)-SUMIFS(Tbl_Registro_Insumo[cant_dev],Tbl_Registro_Insumo[proveedor],$C$8,Tbl_Registro_Insumo[descripcion_insumo],$C51,Tbl_Registro_Insumo[id_solicitud],$C$9,Tbl_Registro_Insumo[Fecha_Corte],"&lt;="&amp;BF$12))</f>
        <v/>
      </c>
      <c r="BG51" s="2" t="str">
        <f>IF(OR($C51="",BG$12=""),"",SUMIFS(Tbl_Registro_Insumo[cant_ent],Tbl_Registro_Insumo[proveedor],$C$8,Tbl_Registro_Insumo[descripcion_insumo],$C51,Tbl_Registro_Insumo[id_solicitud],Detalle_Mes!$C$9,Tbl_Registro_Insumo[Fecha_Corte],"&lt;="&amp;BG$12)-SUMIFS(Tbl_Registro_Insumo[cant_dev],Tbl_Registro_Insumo[proveedor],$C$8,Tbl_Registro_Insumo[descripcion_insumo],$C51,Tbl_Registro_Insumo[id_solicitud],$C$9,Tbl_Registro_Insumo[Fecha_Corte],"&lt;="&amp;BG$12))</f>
        <v/>
      </c>
      <c r="BH51" s="2" t="str">
        <f>IF(OR($C51="",BH$12=""),"",SUMIFS(Tbl_Registro_Insumo[cant_ent],Tbl_Registro_Insumo[proveedor],$C$8,Tbl_Registro_Insumo[descripcion_insumo],$C51,Tbl_Registro_Insumo[id_solicitud],Detalle_Mes!$C$9,Tbl_Registro_Insumo[Fecha_Corte],"&lt;="&amp;BH$12)-SUMIFS(Tbl_Registro_Insumo[cant_dev],Tbl_Registro_Insumo[proveedor],$C$8,Tbl_Registro_Insumo[descripcion_insumo],$C51,Tbl_Registro_Insumo[id_solicitud],$C$9,Tbl_Registro_Insumo[Fecha_Corte],"&lt;="&amp;BH$12))</f>
        <v/>
      </c>
      <c r="BI51" s="2" t="str">
        <f>IF(OR($C51="",BI$12=""),"",SUMIFS(Tbl_Registro_Insumo[cant_ent],Tbl_Registro_Insumo[proveedor],$C$8,Tbl_Registro_Insumo[descripcion_insumo],$C51,Tbl_Registro_Insumo[id_solicitud],Detalle_Mes!$C$9,Tbl_Registro_Insumo[Fecha_Corte],"&lt;="&amp;BI$12)-SUMIFS(Tbl_Registro_Insumo[cant_dev],Tbl_Registro_Insumo[proveedor],$C$8,Tbl_Registro_Insumo[descripcion_insumo],$C51,Tbl_Registro_Insumo[id_solicitud],$C$9,Tbl_Registro_Insumo[Fecha_Corte],"&lt;="&amp;BI$12))</f>
        <v/>
      </c>
      <c r="BJ51" s="2" t="str">
        <f>IF(OR($C51="",BJ$12=""),"",SUMIFS(Tbl_Registro_Insumo[cant_ent],Tbl_Registro_Insumo[proveedor],$C$8,Tbl_Registro_Insumo[descripcion_insumo],$C51,Tbl_Registro_Insumo[id_solicitud],Detalle_Mes!$C$9,Tbl_Registro_Insumo[Fecha_Corte],"&lt;="&amp;BJ$12)-SUMIFS(Tbl_Registro_Insumo[cant_dev],Tbl_Registro_Insumo[proveedor],$C$8,Tbl_Registro_Insumo[descripcion_insumo],$C51,Tbl_Registro_Insumo[id_solicitud],$C$9,Tbl_Registro_Insumo[Fecha_Corte],"&lt;="&amp;BJ$12))</f>
        <v/>
      </c>
      <c r="BK51" s="2" t="str">
        <f>IF(OR($C51="",BK$12=""),"",SUMIFS(Tbl_Registro_Insumo[cant_ent],Tbl_Registro_Insumo[proveedor],$C$8,Tbl_Registro_Insumo[descripcion_insumo],$C51,Tbl_Registro_Insumo[id_solicitud],Detalle_Mes!$C$9,Tbl_Registro_Insumo[Fecha_Corte],"&lt;="&amp;BK$12)-SUMIFS(Tbl_Registro_Insumo[cant_dev],Tbl_Registro_Insumo[proveedor],$C$8,Tbl_Registro_Insumo[descripcion_insumo],$C51,Tbl_Registro_Insumo[id_solicitud],$C$9,Tbl_Registro_Insumo[Fecha_Corte],"&lt;="&amp;BK$12))</f>
        <v/>
      </c>
      <c r="BL51" s="2" t="str">
        <f>IF(OR($C51="",BL$12=""),"",SUMIFS(Tbl_Registro_Insumo[cant_ent],Tbl_Registro_Insumo[proveedor],$C$8,Tbl_Registro_Insumo[descripcion_insumo],$C51,Tbl_Registro_Insumo[id_solicitud],Detalle_Mes!$C$9,Tbl_Registro_Insumo[Fecha_Corte],"&lt;="&amp;BL$12)-SUMIFS(Tbl_Registro_Insumo[cant_dev],Tbl_Registro_Insumo[proveedor],$C$8,Tbl_Registro_Insumo[descripcion_insumo],$C51,Tbl_Registro_Insumo[id_solicitud],$C$9,Tbl_Registro_Insumo[Fecha_Corte],"&lt;="&amp;BL$12))</f>
        <v/>
      </c>
      <c r="BM51" s="2" t="str">
        <f>IF(OR($C51="",BM$12=""),"",SUMIFS(Tbl_Registro_Insumo[cant_ent],Tbl_Registro_Insumo[proveedor],$C$8,Tbl_Registro_Insumo[descripcion_insumo],$C51,Tbl_Registro_Insumo[id_solicitud],Detalle_Mes!$C$9,Tbl_Registro_Insumo[Fecha_Corte],"&lt;="&amp;BM$12)-SUMIFS(Tbl_Registro_Insumo[cant_dev],Tbl_Registro_Insumo[proveedor],$C$8,Tbl_Registro_Insumo[descripcion_insumo],$C51,Tbl_Registro_Insumo[id_solicitud],$C$9,Tbl_Registro_Insumo[Fecha_Corte],"&lt;="&amp;BM$12))</f>
        <v/>
      </c>
      <c r="BN51" s="2" t="str">
        <f>IF(OR($C51="",BN$12=""),"",SUMIFS(Tbl_Registro_Insumo[cant_ent],Tbl_Registro_Insumo[proveedor],$C$8,Tbl_Registro_Insumo[descripcion_insumo],$C51,Tbl_Registro_Insumo[id_solicitud],Detalle_Mes!$C$9,Tbl_Registro_Insumo[Fecha_Corte],"&lt;="&amp;BN$12)-SUMIFS(Tbl_Registro_Insumo[cant_dev],Tbl_Registro_Insumo[proveedor],$C$8,Tbl_Registro_Insumo[descripcion_insumo],$C51,Tbl_Registro_Insumo[id_solicitud],$C$9,Tbl_Registro_Insumo[Fecha_Corte],"&lt;="&amp;BN$12))</f>
        <v/>
      </c>
      <c r="BO51" s="2" t="str">
        <f>IF(OR($C51="",BO$12=""),"",SUMIFS(Tbl_Registro_Insumo[cant_ent],Tbl_Registro_Insumo[proveedor],$C$8,Tbl_Registro_Insumo[descripcion_insumo],$C51,Tbl_Registro_Insumo[id_solicitud],Detalle_Mes!$C$9,Tbl_Registro_Insumo[Fecha_Corte],"&lt;="&amp;BO$12)-SUMIFS(Tbl_Registro_Insumo[cant_dev],Tbl_Registro_Insumo[proveedor],$C$8,Tbl_Registro_Insumo[descripcion_insumo],$C51,Tbl_Registro_Insumo[id_solicitud],$C$9,Tbl_Registro_Insumo[Fecha_Corte],"&lt;="&amp;BO$12))</f>
        <v/>
      </c>
      <c r="BP51" s="2" t="str">
        <f>IF(OR($C51="",BP$12=""),"",SUMIFS(Tbl_Registro_Insumo[cant_ent],Tbl_Registro_Insumo[proveedor],$C$8,Tbl_Registro_Insumo[descripcion_insumo],$C51,Tbl_Registro_Insumo[id_solicitud],Detalle_Mes!$C$9,Tbl_Registro_Insumo[Fecha_Corte],"&lt;="&amp;BP$12)-SUMIFS(Tbl_Registro_Insumo[cant_dev],Tbl_Registro_Insumo[proveedor],$C$8,Tbl_Registro_Insumo[descripcion_insumo],$C51,Tbl_Registro_Insumo[id_solicitud],$C$9,Tbl_Registro_Insumo[Fecha_Corte],"&lt;="&amp;BP$12))</f>
        <v/>
      </c>
      <c r="BQ51" s="2" t="str">
        <f>IF(OR($C51="",BQ$12=""),"",SUMIFS(Tbl_Registro_Insumo[cant_ent],Tbl_Registro_Insumo[proveedor],$C$8,Tbl_Registro_Insumo[descripcion_insumo],$C51,Tbl_Registro_Insumo[id_solicitud],Detalle_Mes!$C$9,Tbl_Registro_Insumo[Fecha_Corte],"&lt;="&amp;BQ$12)-SUMIFS(Tbl_Registro_Insumo[cant_dev],Tbl_Registro_Insumo[proveedor],$C$8,Tbl_Registro_Insumo[descripcion_insumo],$C51,Tbl_Registro_Insumo[id_solicitud],$C$9,Tbl_Registro_Insumo[Fecha_Corte],"&lt;="&amp;BQ$12))</f>
        <v/>
      </c>
      <c r="BR51" s="2" t="str">
        <f>IF(OR($C51="",BR$12=""),"",SUMIFS(Tbl_Registro_Insumo[cant_ent],Tbl_Registro_Insumo[proveedor],$C$8,Tbl_Registro_Insumo[descripcion_insumo],$C51,Tbl_Registro_Insumo[id_solicitud],Detalle_Mes!$C$9,Tbl_Registro_Insumo[Fecha_Corte],"&lt;="&amp;BR$12)-SUMIFS(Tbl_Registro_Insumo[cant_dev],Tbl_Registro_Insumo[proveedor],$C$8,Tbl_Registro_Insumo[descripcion_insumo],$C51,Tbl_Registro_Insumo[id_solicitud],$C$9,Tbl_Registro_Insumo[Fecha_Corte],"&lt;="&amp;BR$12))</f>
        <v/>
      </c>
      <c r="BS51" s="2" t="str">
        <f>IF(OR($C51="",BS$12=""),"",SUMIFS(Tbl_Registro_Insumo[cant_ent],Tbl_Registro_Insumo[proveedor],$C$8,Tbl_Registro_Insumo[descripcion_insumo],$C51,Tbl_Registro_Insumo[id_solicitud],Detalle_Mes!$C$9,Tbl_Registro_Insumo[Fecha_Corte],"&lt;="&amp;BS$12)-SUMIFS(Tbl_Registro_Insumo[cant_dev],Tbl_Registro_Insumo[proveedor],$C$8,Tbl_Registro_Insumo[descripcion_insumo],$C51,Tbl_Registro_Insumo[id_solicitud],$C$9,Tbl_Registro_Insumo[Fecha_Corte],"&lt;="&amp;BS$12))</f>
        <v/>
      </c>
    </row>
    <row r="52" spans="2:71" s="7" customFormat="1" ht="19.2" customHeight="1" x14ac:dyDescent="0.3">
      <c r="B52" s="2"/>
      <c r="D52" s="20" t="str">
        <f>IF(C52="","",SUMIFS(Tbl_Registro_Insumo[cant_ent],Tbl_Registro_Insumo[proveedor],Detalle_Mes!$C$8,Tbl_Registro_Insumo[id_solicitud],Detalle_Mes!$C$9,Tbl_Registro_Insumo[descripcion_insumo],Detalle_Mes!C52,Tbl_Registro_Insumo[Fecha_Corte],"&lt;"&amp;Detalle_Mes!$F$8))</f>
        <v/>
      </c>
      <c r="E52" s="20" t="str">
        <f>IF(C52="","",SUMIFS(Tbl_Registro_Insumo[cant_dev],Tbl_Registro_Insumo[proveedor],Detalle_Mes!$C$8,Tbl_Registro_Insumo[id_solicitud],Detalle_Mes!$C$9,Tbl_Registro_Insumo[descripcion_insumo],Detalle_Mes!C52,Tbl_Registro_Insumo[Fecha_Corte],"&lt;"&amp;Detalle_Mes!$F$8))</f>
        <v/>
      </c>
      <c r="F52" s="20" t="str">
        <f t="shared" si="39"/>
        <v/>
      </c>
      <c r="H52" s="41" t="str">
        <f t="shared" si="40"/>
        <v/>
      </c>
      <c r="I52" s="2" t="str">
        <f>IF(OR($C52="",I$12=""),"",SUMIFS(Tbl_Registro_Insumo[cant_ent],Tbl_Registro_Insumo[proveedor],$C$8,Tbl_Registro_Insumo[descripcion_insumo],$C52,Tbl_Registro_Insumo[id_solicitud],Detalle_Mes!$C$9,Tbl_Registro_Insumo[Fecha_Corte],"&lt;"&amp;I$12)-SUMIFS(Tbl_Registro_Insumo[cant_dev],Tbl_Registro_Insumo[proveedor],$C$8,Tbl_Registro_Insumo[descripcion_insumo],$C52,Tbl_Registro_Insumo[id_solicitud],$C$9,Tbl_Registro_Insumo[Fecha_Corte],"&lt;="&amp;I$12))</f>
        <v/>
      </c>
      <c r="J52" s="2" t="str">
        <f>IF(OR($C52="",J$12=""),"",SUMIFS(Tbl_Registro_Insumo[cant_ent],Tbl_Registro_Insumo[proveedor],$C$8,Tbl_Registro_Insumo[descripcion_insumo],$C52,Tbl_Registro_Insumo[id_solicitud],Detalle_Mes!$C$9,Tbl_Registro_Insumo[Fecha_Corte],"&lt;="&amp;J$12)-SUMIFS(Tbl_Registro_Insumo[cant_dev],Tbl_Registro_Insumo[proveedor],$C$8,Tbl_Registro_Insumo[descripcion_insumo],$C52,Tbl_Registro_Insumo[id_solicitud],$C$9,Tbl_Registro_Insumo[Fecha_Corte],"&lt;="&amp;J$12))</f>
        <v/>
      </c>
      <c r="K52" s="2" t="str">
        <f>IF(OR($C52="",K$12=""),"",SUMIFS(Tbl_Registro_Insumo[cant_ent],Tbl_Registro_Insumo[proveedor],$C$8,Tbl_Registro_Insumo[descripcion_insumo],$C52,Tbl_Registro_Insumo[id_solicitud],Detalle_Mes!$C$9,Tbl_Registro_Insumo[Fecha_Corte],"&lt;="&amp;K$12)-SUMIFS(Tbl_Registro_Insumo[cant_dev],Tbl_Registro_Insumo[proveedor],$C$8,Tbl_Registro_Insumo[descripcion_insumo],$C52,Tbl_Registro_Insumo[id_solicitud],$C$9,Tbl_Registro_Insumo[Fecha_Corte],"&lt;="&amp;K$12))</f>
        <v/>
      </c>
      <c r="L52" s="2" t="str">
        <f>IF(OR($C52="",L$12=""),"",SUMIFS(Tbl_Registro_Insumo[cant_ent],Tbl_Registro_Insumo[proveedor],$C$8,Tbl_Registro_Insumo[descripcion_insumo],$C52,Tbl_Registro_Insumo[id_solicitud],Detalle_Mes!$C$9,Tbl_Registro_Insumo[Fecha_Corte],"&lt;="&amp;L$12)-SUMIFS(Tbl_Registro_Insumo[cant_dev],Tbl_Registro_Insumo[proveedor],$C$8,Tbl_Registro_Insumo[descripcion_insumo],$C52,Tbl_Registro_Insumo[id_solicitud],$C$9,Tbl_Registro_Insumo[Fecha_Corte],"&lt;="&amp;L$12))</f>
        <v/>
      </c>
      <c r="M52" s="2" t="str">
        <f>IF(OR($C52="",M$12=""),"",SUMIFS(Tbl_Registro_Insumo[cant_ent],Tbl_Registro_Insumo[proveedor],$C$8,Tbl_Registro_Insumo[descripcion_insumo],$C52,Tbl_Registro_Insumo[id_solicitud],Detalle_Mes!$C$9,Tbl_Registro_Insumo[Fecha_Corte],"&lt;="&amp;M$12)-SUMIFS(Tbl_Registro_Insumo[cant_dev],Tbl_Registro_Insumo[proveedor],$C$8,Tbl_Registro_Insumo[descripcion_insumo],$C52,Tbl_Registro_Insumo[id_solicitud],$C$9,Tbl_Registro_Insumo[Fecha_Corte],"&lt;="&amp;M$12))</f>
        <v/>
      </c>
      <c r="N52" s="2" t="str">
        <f>IF(OR($C52="",N$12=""),"",SUMIFS(Tbl_Registro_Insumo[cant_ent],Tbl_Registro_Insumo[proveedor],$C$8,Tbl_Registro_Insumo[descripcion_insumo],$C52,Tbl_Registro_Insumo[id_solicitud],Detalle_Mes!$C$9,Tbl_Registro_Insumo[Fecha_Corte],"&lt;="&amp;N$12)-SUMIFS(Tbl_Registro_Insumo[cant_dev],Tbl_Registro_Insumo[proveedor],$C$8,Tbl_Registro_Insumo[descripcion_insumo],$C52,Tbl_Registro_Insumo[id_solicitud],$C$9,Tbl_Registro_Insumo[Fecha_Corte],"&lt;="&amp;N$12))</f>
        <v/>
      </c>
      <c r="O52" s="2" t="str">
        <f>IF(OR($C52="",O$12=""),"",SUMIFS(Tbl_Registro_Insumo[cant_ent],Tbl_Registro_Insumo[proveedor],$C$8,Tbl_Registro_Insumo[descripcion_insumo],$C52,Tbl_Registro_Insumo[id_solicitud],Detalle_Mes!$C$9,Tbl_Registro_Insumo[Fecha_Corte],"&lt;="&amp;O$12)-SUMIFS(Tbl_Registro_Insumo[cant_dev],Tbl_Registro_Insumo[proveedor],$C$8,Tbl_Registro_Insumo[descripcion_insumo],$C52,Tbl_Registro_Insumo[id_solicitud],$C$9,Tbl_Registro_Insumo[Fecha_Corte],"&lt;="&amp;O$12))</f>
        <v/>
      </c>
      <c r="P52" s="2" t="str">
        <f>IF(OR($C52="",P$12=""),"",SUMIFS(Tbl_Registro_Insumo[cant_ent],Tbl_Registro_Insumo[proveedor],$C$8,Tbl_Registro_Insumo[descripcion_insumo],$C52,Tbl_Registro_Insumo[id_solicitud],Detalle_Mes!$C$9,Tbl_Registro_Insumo[Fecha_Corte],"&lt;="&amp;P$12)-SUMIFS(Tbl_Registro_Insumo[cant_dev],Tbl_Registro_Insumo[proveedor],$C$8,Tbl_Registro_Insumo[descripcion_insumo],$C52,Tbl_Registro_Insumo[id_solicitud],$C$9,Tbl_Registro_Insumo[Fecha_Corte],"&lt;="&amp;P$12))</f>
        <v/>
      </c>
      <c r="Q52" s="2" t="str">
        <f>IF(OR($C52="",Q$12=""),"",SUMIFS(Tbl_Registro_Insumo[cant_ent],Tbl_Registro_Insumo[proveedor],$C$8,Tbl_Registro_Insumo[descripcion_insumo],$C52,Tbl_Registro_Insumo[id_solicitud],Detalle_Mes!$C$9,Tbl_Registro_Insumo[Fecha_Corte],"&lt;="&amp;Q$12)-SUMIFS(Tbl_Registro_Insumo[cant_dev],Tbl_Registro_Insumo[proveedor],$C$8,Tbl_Registro_Insumo[descripcion_insumo],$C52,Tbl_Registro_Insumo[id_solicitud],$C$9,Tbl_Registro_Insumo[Fecha_Corte],"&lt;="&amp;Q$12))</f>
        <v/>
      </c>
      <c r="R52" s="2" t="str">
        <f>IF(OR($C52="",R$12=""),"",SUMIFS(Tbl_Registro_Insumo[cant_ent],Tbl_Registro_Insumo[proveedor],$C$8,Tbl_Registro_Insumo[descripcion_insumo],$C52,Tbl_Registro_Insumo[id_solicitud],Detalle_Mes!$C$9,Tbl_Registro_Insumo[Fecha_Corte],"&lt;="&amp;R$12)-SUMIFS(Tbl_Registro_Insumo[cant_dev],Tbl_Registro_Insumo[proveedor],$C$8,Tbl_Registro_Insumo[descripcion_insumo],$C52,Tbl_Registro_Insumo[id_solicitud],$C$9,Tbl_Registro_Insumo[Fecha_Corte],"&lt;="&amp;R$12))</f>
        <v/>
      </c>
      <c r="S52" s="2" t="str">
        <f>IF(OR($C52="",S$12=""),"",SUMIFS(Tbl_Registro_Insumo[cant_ent],Tbl_Registro_Insumo[proveedor],$C$8,Tbl_Registro_Insumo[descripcion_insumo],$C52,Tbl_Registro_Insumo[id_solicitud],Detalle_Mes!$C$9,Tbl_Registro_Insumo[Fecha_Corte],"&lt;="&amp;S$12)-SUMIFS(Tbl_Registro_Insumo[cant_dev],Tbl_Registro_Insumo[proveedor],$C$8,Tbl_Registro_Insumo[descripcion_insumo],$C52,Tbl_Registro_Insumo[id_solicitud],$C$9,Tbl_Registro_Insumo[Fecha_Corte],"&lt;="&amp;S$12))</f>
        <v/>
      </c>
      <c r="T52" s="2" t="str">
        <f>IF(OR($C52="",T$12=""),"",SUMIFS(Tbl_Registro_Insumo[cant_ent],Tbl_Registro_Insumo[proveedor],$C$8,Tbl_Registro_Insumo[descripcion_insumo],$C52,Tbl_Registro_Insumo[id_solicitud],Detalle_Mes!$C$9,Tbl_Registro_Insumo[Fecha_Corte],"&lt;="&amp;T$12)-SUMIFS(Tbl_Registro_Insumo[cant_dev],Tbl_Registro_Insumo[proveedor],$C$8,Tbl_Registro_Insumo[descripcion_insumo],$C52,Tbl_Registro_Insumo[id_solicitud],$C$9,Tbl_Registro_Insumo[Fecha_Corte],"&lt;="&amp;T$12))</f>
        <v/>
      </c>
      <c r="U52" s="2" t="str">
        <f>IF(OR($C52="",U$12=""),"",SUMIFS(Tbl_Registro_Insumo[cant_ent],Tbl_Registro_Insumo[proveedor],$C$8,Tbl_Registro_Insumo[descripcion_insumo],$C52,Tbl_Registro_Insumo[id_solicitud],Detalle_Mes!$C$9,Tbl_Registro_Insumo[Fecha_Corte],"&lt;="&amp;U$12)-SUMIFS(Tbl_Registro_Insumo[cant_dev],Tbl_Registro_Insumo[proveedor],$C$8,Tbl_Registro_Insumo[descripcion_insumo],$C52,Tbl_Registro_Insumo[id_solicitud],$C$9,Tbl_Registro_Insumo[Fecha_Corte],"&lt;="&amp;U$12))</f>
        <v/>
      </c>
      <c r="V52" s="2" t="str">
        <f>IF(OR($C52="",V$12=""),"",SUMIFS(Tbl_Registro_Insumo[cant_ent],Tbl_Registro_Insumo[proveedor],$C$8,Tbl_Registro_Insumo[descripcion_insumo],$C52,Tbl_Registro_Insumo[id_solicitud],Detalle_Mes!$C$9,Tbl_Registro_Insumo[Fecha_Corte],"&lt;="&amp;V$12)-SUMIFS(Tbl_Registro_Insumo[cant_dev],Tbl_Registro_Insumo[proveedor],$C$8,Tbl_Registro_Insumo[descripcion_insumo],$C52,Tbl_Registro_Insumo[id_solicitud],$C$9,Tbl_Registro_Insumo[Fecha_Corte],"&lt;="&amp;V$12))</f>
        <v/>
      </c>
      <c r="W52" s="2" t="str">
        <f>IF(OR($C52="",W$12=""),"",SUMIFS(Tbl_Registro_Insumo[cant_ent],Tbl_Registro_Insumo[proveedor],$C$8,Tbl_Registro_Insumo[descripcion_insumo],$C52,Tbl_Registro_Insumo[id_solicitud],Detalle_Mes!$C$9,Tbl_Registro_Insumo[Fecha_Corte],"&lt;="&amp;W$12)-SUMIFS(Tbl_Registro_Insumo[cant_dev],Tbl_Registro_Insumo[proveedor],$C$8,Tbl_Registro_Insumo[descripcion_insumo],$C52,Tbl_Registro_Insumo[id_solicitud],$C$9,Tbl_Registro_Insumo[Fecha_Corte],"&lt;="&amp;W$12))</f>
        <v/>
      </c>
      <c r="X52" s="2" t="str">
        <f>IF(OR($C52="",X$12=""),"",SUMIFS(Tbl_Registro_Insumo[cant_ent],Tbl_Registro_Insumo[proveedor],$C$8,Tbl_Registro_Insumo[descripcion_insumo],$C52,Tbl_Registro_Insumo[id_solicitud],Detalle_Mes!$C$9,Tbl_Registro_Insumo[Fecha_Corte],"&lt;="&amp;X$12)-SUMIFS(Tbl_Registro_Insumo[cant_dev],Tbl_Registro_Insumo[proveedor],$C$8,Tbl_Registro_Insumo[descripcion_insumo],$C52,Tbl_Registro_Insumo[id_solicitud],$C$9,Tbl_Registro_Insumo[Fecha_Corte],"&lt;="&amp;X$12))</f>
        <v/>
      </c>
      <c r="Y52" s="2" t="str">
        <f>IF(OR($C52="",Y$12=""),"",SUMIFS(Tbl_Registro_Insumo[cant_ent],Tbl_Registro_Insumo[proveedor],$C$8,Tbl_Registro_Insumo[descripcion_insumo],$C52,Tbl_Registro_Insumo[id_solicitud],Detalle_Mes!$C$9,Tbl_Registro_Insumo[Fecha_Corte],"&lt;="&amp;Y$12)-SUMIFS(Tbl_Registro_Insumo[cant_dev],Tbl_Registro_Insumo[proveedor],$C$8,Tbl_Registro_Insumo[descripcion_insumo],$C52,Tbl_Registro_Insumo[id_solicitud],$C$9,Tbl_Registro_Insumo[Fecha_Corte],"&lt;="&amp;Y$12))</f>
        <v/>
      </c>
      <c r="Z52" s="2" t="str">
        <f>IF(OR($C52="",Z$12=""),"",SUMIFS(Tbl_Registro_Insumo[cant_ent],Tbl_Registro_Insumo[proveedor],$C$8,Tbl_Registro_Insumo[descripcion_insumo],$C52,Tbl_Registro_Insumo[id_solicitud],Detalle_Mes!$C$9,Tbl_Registro_Insumo[Fecha_Corte],"&lt;="&amp;Z$12)-SUMIFS(Tbl_Registro_Insumo[cant_dev],Tbl_Registro_Insumo[proveedor],$C$8,Tbl_Registro_Insumo[descripcion_insumo],$C52,Tbl_Registro_Insumo[id_solicitud],$C$9,Tbl_Registro_Insumo[Fecha_Corte],"&lt;="&amp;Z$12))</f>
        <v/>
      </c>
      <c r="AA52" s="2" t="str">
        <f>IF(OR($C52="",AA$12=""),"",SUMIFS(Tbl_Registro_Insumo[cant_ent],Tbl_Registro_Insumo[proveedor],$C$8,Tbl_Registro_Insumo[descripcion_insumo],$C52,Tbl_Registro_Insumo[id_solicitud],Detalle_Mes!$C$9,Tbl_Registro_Insumo[Fecha_Corte],"&lt;="&amp;AA$12)-SUMIFS(Tbl_Registro_Insumo[cant_dev],Tbl_Registro_Insumo[proveedor],$C$8,Tbl_Registro_Insumo[descripcion_insumo],$C52,Tbl_Registro_Insumo[id_solicitud],$C$9,Tbl_Registro_Insumo[Fecha_Corte],"&lt;="&amp;AA$12))</f>
        <v/>
      </c>
      <c r="AB52" s="2" t="str">
        <f>IF(OR($C52="",AB$12=""),"",SUMIFS(Tbl_Registro_Insumo[cant_ent],Tbl_Registro_Insumo[proveedor],$C$8,Tbl_Registro_Insumo[descripcion_insumo],$C52,Tbl_Registro_Insumo[id_solicitud],Detalle_Mes!$C$9,Tbl_Registro_Insumo[Fecha_Corte],"&lt;="&amp;AB$12)-SUMIFS(Tbl_Registro_Insumo[cant_dev],Tbl_Registro_Insumo[proveedor],$C$8,Tbl_Registro_Insumo[descripcion_insumo],$C52,Tbl_Registro_Insumo[id_solicitud],$C$9,Tbl_Registro_Insumo[Fecha_Corte],"&lt;="&amp;AB$12))</f>
        <v/>
      </c>
      <c r="AC52" s="2" t="str">
        <f>IF(OR($C52="",AC$12=""),"",SUMIFS(Tbl_Registro_Insumo[cant_ent],Tbl_Registro_Insumo[proveedor],$C$8,Tbl_Registro_Insumo[descripcion_insumo],$C52,Tbl_Registro_Insumo[id_solicitud],Detalle_Mes!$C$9,Tbl_Registro_Insumo[Fecha_Corte],"&lt;="&amp;AC$12)-SUMIFS(Tbl_Registro_Insumo[cant_dev],Tbl_Registro_Insumo[proveedor],$C$8,Tbl_Registro_Insumo[descripcion_insumo],$C52,Tbl_Registro_Insumo[id_solicitud],$C$9,Tbl_Registro_Insumo[Fecha_Corte],"&lt;="&amp;AC$12))</f>
        <v/>
      </c>
      <c r="AD52" s="2" t="str">
        <f>IF(OR($C52="",AD$12=""),"",SUMIFS(Tbl_Registro_Insumo[cant_ent],Tbl_Registro_Insumo[proveedor],$C$8,Tbl_Registro_Insumo[descripcion_insumo],$C52,Tbl_Registro_Insumo[id_solicitud],Detalle_Mes!$C$9,Tbl_Registro_Insumo[Fecha_Corte],"&lt;="&amp;AD$12)-SUMIFS(Tbl_Registro_Insumo[cant_dev],Tbl_Registro_Insumo[proveedor],$C$8,Tbl_Registro_Insumo[descripcion_insumo],$C52,Tbl_Registro_Insumo[id_solicitud],$C$9,Tbl_Registro_Insumo[Fecha_Corte],"&lt;="&amp;AD$12))</f>
        <v/>
      </c>
      <c r="AE52" s="2" t="str">
        <f>IF(OR($C52="",AE$12=""),"",SUMIFS(Tbl_Registro_Insumo[cant_ent],Tbl_Registro_Insumo[proveedor],$C$8,Tbl_Registro_Insumo[descripcion_insumo],$C52,Tbl_Registro_Insumo[id_solicitud],Detalle_Mes!$C$9,Tbl_Registro_Insumo[Fecha_Corte],"&lt;="&amp;AE$12)-SUMIFS(Tbl_Registro_Insumo[cant_dev],Tbl_Registro_Insumo[proveedor],$C$8,Tbl_Registro_Insumo[descripcion_insumo],$C52,Tbl_Registro_Insumo[id_solicitud],$C$9,Tbl_Registro_Insumo[Fecha_Corte],"&lt;="&amp;AE$12))</f>
        <v/>
      </c>
      <c r="AF52" s="2" t="str">
        <f>IF(OR($C52="",AF$12=""),"",SUMIFS(Tbl_Registro_Insumo[cant_ent],Tbl_Registro_Insumo[proveedor],$C$8,Tbl_Registro_Insumo[descripcion_insumo],$C52,Tbl_Registro_Insumo[id_solicitud],Detalle_Mes!$C$9,Tbl_Registro_Insumo[Fecha_Corte],"&lt;="&amp;AF$12)-SUMIFS(Tbl_Registro_Insumo[cant_dev],Tbl_Registro_Insumo[proveedor],$C$8,Tbl_Registro_Insumo[descripcion_insumo],$C52,Tbl_Registro_Insumo[id_solicitud],$C$9,Tbl_Registro_Insumo[Fecha_Corte],"&lt;="&amp;AF$12))</f>
        <v/>
      </c>
      <c r="AG52" s="2" t="str">
        <f>IF(OR($C52="",AG$12=""),"",SUMIFS(Tbl_Registro_Insumo[cant_ent],Tbl_Registro_Insumo[proveedor],$C$8,Tbl_Registro_Insumo[descripcion_insumo],$C52,Tbl_Registro_Insumo[id_solicitud],Detalle_Mes!$C$9,Tbl_Registro_Insumo[Fecha_Corte],"&lt;="&amp;AG$12)-SUMIFS(Tbl_Registro_Insumo[cant_dev],Tbl_Registro_Insumo[proveedor],$C$8,Tbl_Registro_Insumo[descripcion_insumo],$C52,Tbl_Registro_Insumo[id_solicitud],$C$9,Tbl_Registro_Insumo[Fecha_Corte],"&lt;="&amp;AG$12))</f>
        <v/>
      </c>
      <c r="AH52" s="2" t="str">
        <f>IF(OR($C52="",AH$12=""),"",SUMIFS(Tbl_Registro_Insumo[cant_ent],Tbl_Registro_Insumo[proveedor],$C$8,Tbl_Registro_Insumo[descripcion_insumo],$C52,Tbl_Registro_Insumo[id_solicitud],Detalle_Mes!$C$9,Tbl_Registro_Insumo[Fecha_Corte],"&lt;="&amp;AH$12)-SUMIFS(Tbl_Registro_Insumo[cant_dev],Tbl_Registro_Insumo[proveedor],$C$8,Tbl_Registro_Insumo[descripcion_insumo],$C52,Tbl_Registro_Insumo[id_solicitud],$C$9,Tbl_Registro_Insumo[Fecha_Corte],"&lt;="&amp;AH$12))</f>
        <v/>
      </c>
      <c r="AI52" s="2" t="str">
        <f>IF(OR($C52="",AI$12=""),"",SUMIFS(Tbl_Registro_Insumo[cant_ent],Tbl_Registro_Insumo[proveedor],$C$8,Tbl_Registro_Insumo[descripcion_insumo],$C52,Tbl_Registro_Insumo[id_solicitud],Detalle_Mes!$C$9,Tbl_Registro_Insumo[Fecha_Corte],"&lt;="&amp;AI$12)-SUMIFS(Tbl_Registro_Insumo[cant_dev],Tbl_Registro_Insumo[proveedor],$C$8,Tbl_Registro_Insumo[descripcion_insumo],$C52,Tbl_Registro_Insumo[id_solicitud],$C$9,Tbl_Registro_Insumo[Fecha_Corte],"&lt;="&amp;AI$12))</f>
        <v/>
      </c>
      <c r="AJ52" s="2" t="str">
        <f>IF(OR($C52="",AJ$12=""),"",SUMIFS(Tbl_Registro_Insumo[cant_ent],Tbl_Registro_Insumo[proveedor],$C$8,Tbl_Registro_Insumo[descripcion_insumo],$C52,Tbl_Registro_Insumo[id_solicitud],Detalle_Mes!$C$9,Tbl_Registro_Insumo[Fecha_Corte],"&lt;="&amp;AJ$12)-SUMIFS(Tbl_Registro_Insumo[cant_dev],Tbl_Registro_Insumo[proveedor],$C$8,Tbl_Registro_Insumo[descripcion_insumo],$C52,Tbl_Registro_Insumo[id_solicitud],$C$9,Tbl_Registro_Insumo[Fecha_Corte],"&lt;="&amp;AJ$12))</f>
        <v/>
      </c>
      <c r="AK52" s="2" t="str">
        <f>IF(OR($C52="",AK$12=""),"",SUMIFS(Tbl_Registro_Insumo[cant_ent],Tbl_Registro_Insumo[proveedor],$C$8,Tbl_Registro_Insumo[descripcion_insumo],$C52,Tbl_Registro_Insumo[id_solicitud],Detalle_Mes!$C$9,Tbl_Registro_Insumo[Fecha_Corte],"&lt;="&amp;AK$12)-SUMIFS(Tbl_Registro_Insumo[cant_dev],Tbl_Registro_Insumo[proveedor],$C$8,Tbl_Registro_Insumo[descripcion_insumo],$C52,Tbl_Registro_Insumo[id_solicitud],$C$9,Tbl_Registro_Insumo[Fecha_Corte],"&lt;="&amp;AK$12))</f>
        <v/>
      </c>
      <c r="AL52" s="2" t="str">
        <f>IF(OR($C52="",AL$12=""),"",SUMIFS(Tbl_Registro_Insumo[cant_ent],Tbl_Registro_Insumo[proveedor],$C$8,Tbl_Registro_Insumo[descripcion_insumo],$C52,Tbl_Registro_Insumo[id_solicitud],Detalle_Mes!$C$9,Tbl_Registro_Insumo[Fecha_Corte],"&lt;="&amp;AL$12)-SUMIFS(Tbl_Registro_Insumo[cant_dev],Tbl_Registro_Insumo[proveedor],$C$8,Tbl_Registro_Insumo[descripcion_insumo],$C52,Tbl_Registro_Insumo[id_solicitud],$C$9,Tbl_Registro_Insumo[Fecha_Corte],"&lt;="&amp;AL$12))</f>
        <v/>
      </c>
      <c r="AM52" s="2" t="str">
        <f>IF(OR($C52="",AM$12=""),"",SUMIFS(Tbl_Registro_Insumo[cant_ent],Tbl_Registro_Insumo[proveedor],$C$8,Tbl_Registro_Insumo[descripcion_insumo],$C52,Tbl_Registro_Insumo[id_solicitud],Detalle_Mes!$C$9,Tbl_Registro_Insumo[Fecha_Corte],"&lt;="&amp;AM$12)-SUMIFS(Tbl_Registro_Insumo[cant_dev],Tbl_Registro_Insumo[proveedor],$C$8,Tbl_Registro_Insumo[descripcion_insumo],$C52,Tbl_Registro_Insumo[id_solicitud],$C$9,Tbl_Registro_Insumo[Fecha_Corte],"&lt;="&amp;AM$12))</f>
        <v/>
      </c>
      <c r="AN52" s="2" t="str">
        <f>IF(OR($C52="",AN$12=""),"",SUMIFS(Tbl_Registro_Insumo[cant_ent],Tbl_Registro_Insumo[proveedor],$C$8,Tbl_Registro_Insumo[descripcion_insumo],$C52,Tbl_Registro_Insumo[id_solicitud],Detalle_Mes!$C$9,Tbl_Registro_Insumo[Fecha_Corte],"&lt;="&amp;AN$12)-SUMIFS(Tbl_Registro_Insumo[cant_dev],Tbl_Registro_Insumo[proveedor],$C$8,Tbl_Registro_Insumo[descripcion_insumo],$C52,Tbl_Registro_Insumo[id_solicitud],$C$9,Tbl_Registro_Insumo[Fecha_Corte],"&lt;="&amp;AN$12))</f>
        <v/>
      </c>
      <c r="AO52" s="2" t="str">
        <f>IF(OR($C52="",AO$12=""),"",SUMIFS(Tbl_Registro_Insumo[cant_ent],Tbl_Registro_Insumo[proveedor],$C$8,Tbl_Registro_Insumo[descripcion_insumo],$C52,Tbl_Registro_Insumo[id_solicitud],Detalle_Mes!$C$9,Tbl_Registro_Insumo[Fecha_Corte],"&lt;="&amp;AO$12)-SUMIFS(Tbl_Registro_Insumo[cant_dev],Tbl_Registro_Insumo[proveedor],$C$8,Tbl_Registro_Insumo[descripcion_insumo],$C52,Tbl_Registro_Insumo[id_solicitud],$C$9,Tbl_Registro_Insumo[Fecha_Corte],"&lt;="&amp;AO$12))</f>
        <v/>
      </c>
      <c r="AP52" s="2" t="str">
        <f>IF(OR($C52="",AP$12=""),"",SUMIFS(Tbl_Registro_Insumo[cant_ent],Tbl_Registro_Insumo[proveedor],$C$8,Tbl_Registro_Insumo[descripcion_insumo],$C52,Tbl_Registro_Insumo[id_solicitud],Detalle_Mes!$C$9,Tbl_Registro_Insumo[Fecha_Corte],"&lt;="&amp;AP$12)-SUMIFS(Tbl_Registro_Insumo[cant_dev],Tbl_Registro_Insumo[proveedor],$C$8,Tbl_Registro_Insumo[descripcion_insumo],$C52,Tbl_Registro_Insumo[id_solicitud],$C$9,Tbl_Registro_Insumo[Fecha_Corte],"&lt;="&amp;AP$12))</f>
        <v/>
      </c>
      <c r="AQ52" s="2" t="str">
        <f>IF(OR($C52="",AQ$12=""),"",SUMIFS(Tbl_Registro_Insumo[cant_ent],Tbl_Registro_Insumo[proveedor],$C$8,Tbl_Registro_Insumo[descripcion_insumo],$C52,Tbl_Registro_Insumo[id_solicitud],Detalle_Mes!$C$9,Tbl_Registro_Insumo[Fecha_Corte],"&lt;="&amp;AQ$12)-SUMIFS(Tbl_Registro_Insumo[cant_dev],Tbl_Registro_Insumo[proveedor],$C$8,Tbl_Registro_Insumo[descripcion_insumo],$C52,Tbl_Registro_Insumo[id_solicitud],$C$9,Tbl_Registro_Insumo[Fecha_Corte],"&lt;="&amp;AQ$12))</f>
        <v/>
      </c>
      <c r="AR52" s="2" t="str">
        <f>IF(OR($C52="",AR$12=""),"",SUMIFS(Tbl_Registro_Insumo[cant_ent],Tbl_Registro_Insumo[proveedor],$C$8,Tbl_Registro_Insumo[descripcion_insumo],$C52,Tbl_Registro_Insumo[id_solicitud],Detalle_Mes!$C$9,Tbl_Registro_Insumo[Fecha_Corte],"&lt;="&amp;AR$12)-SUMIFS(Tbl_Registro_Insumo[cant_dev],Tbl_Registro_Insumo[proveedor],$C$8,Tbl_Registro_Insumo[descripcion_insumo],$C52,Tbl_Registro_Insumo[id_solicitud],$C$9,Tbl_Registro_Insumo[Fecha_Corte],"&lt;="&amp;AR$12))</f>
        <v/>
      </c>
      <c r="AS52" s="2" t="str">
        <f>IF(OR($C52="",AS$12=""),"",SUMIFS(Tbl_Registro_Insumo[cant_ent],Tbl_Registro_Insumo[proveedor],$C$8,Tbl_Registro_Insumo[descripcion_insumo],$C52,Tbl_Registro_Insumo[id_solicitud],Detalle_Mes!$C$9,Tbl_Registro_Insumo[Fecha_Corte],"&lt;="&amp;AS$12)-SUMIFS(Tbl_Registro_Insumo[cant_dev],Tbl_Registro_Insumo[proveedor],$C$8,Tbl_Registro_Insumo[descripcion_insumo],$C52,Tbl_Registro_Insumo[id_solicitud],$C$9,Tbl_Registro_Insumo[Fecha_Corte],"&lt;="&amp;AS$12))</f>
        <v/>
      </c>
      <c r="AT52" s="2" t="str">
        <f>IF(OR($C52="",AT$12=""),"",SUMIFS(Tbl_Registro_Insumo[cant_ent],Tbl_Registro_Insumo[proveedor],$C$8,Tbl_Registro_Insumo[descripcion_insumo],$C52,Tbl_Registro_Insumo[id_solicitud],Detalle_Mes!$C$9,Tbl_Registro_Insumo[Fecha_Corte],"&lt;="&amp;AT$12)-SUMIFS(Tbl_Registro_Insumo[cant_dev],Tbl_Registro_Insumo[proveedor],$C$8,Tbl_Registro_Insumo[descripcion_insumo],$C52,Tbl_Registro_Insumo[id_solicitud],$C$9,Tbl_Registro_Insumo[Fecha_Corte],"&lt;="&amp;AT$12))</f>
        <v/>
      </c>
      <c r="AU52" s="2" t="str">
        <f>IF(OR($C52="",AU$12=""),"",SUMIFS(Tbl_Registro_Insumo[cant_ent],Tbl_Registro_Insumo[proveedor],$C$8,Tbl_Registro_Insumo[descripcion_insumo],$C52,Tbl_Registro_Insumo[id_solicitud],Detalle_Mes!$C$9,Tbl_Registro_Insumo[Fecha_Corte],"&lt;="&amp;AU$12)-SUMIFS(Tbl_Registro_Insumo[cant_dev],Tbl_Registro_Insumo[proveedor],$C$8,Tbl_Registro_Insumo[descripcion_insumo],$C52,Tbl_Registro_Insumo[id_solicitud],$C$9,Tbl_Registro_Insumo[Fecha_Corte],"&lt;="&amp;AU$12))</f>
        <v/>
      </c>
      <c r="AV52" s="2" t="str">
        <f>IF(OR($C52="",AV$12=""),"",SUMIFS(Tbl_Registro_Insumo[cant_ent],Tbl_Registro_Insumo[proveedor],$C$8,Tbl_Registro_Insumo[descripcion_insumo],$C52,Tbl_Registro_Insumo[id_solicitud],Detalle_Mes!$C$9,Tbl_Registro_Insumo[Fecha_Corte],"&lt;="&amp;AV$12)-SUMIFS(Tbl_Registro_Insumo[cant_dev],Tbl_Registro_Insumo[proveedor],$C$8,Tbl_Registro_Insumo[descripcion_insumo],$C52,Tbl_Registro_Insumo[id_solicitud],$C$9,Tbl_Registro_Insumo[Fecha_Corte],"&lt;="&amp;AV$12))</f>
        <v/>
      </c>
      <c r="AW52" s="2" t="str">
        <f>IF(OR($C52="",AW$12=""),"",SUMIFS(Tbl_Registro_Insumo[cant_ent],Tbl_Registro_Insumo[proveedor],$C$8,Tbl_Registro_Insumo[descripcion_insumo],$C52,Tbl_Registro_Insumo[id_solicitud],Detalle_Mes!$C$9,Tbl_Registro_Insumo[Fecha_Corte],"&lt;="&amp;AW$12)-SUMIFS(Tbl_Registro_Insumo[cant_dev],Tbl_Registro_Insumo[proveedor],$C$8,Tbl_Registro_Insumo[descripcion_insumo],$C52,Tbl_Registro_Insumo[id_solicitud],$C$9,Tbl_Registro_Insumo[Fecha_Corte],"&lt;="&amp;AW$12))</f>
        <v/>
      </c>
      <c r="AX52" s="2" t="str">
        <f>IF(OR($C52="",AX$12=""),"",SUMIFS(Tbl_Registro_Insumo[cant_ent],Tbl_Registro_Insumo[proveedor],$C$8,Tbl_Registro_Insumo[descripcion_insumo],$C52,Tbl_Registro_Insumo[id_solicitud],Detalle_Mes!$C$9,Tbl_Registro_Insumo[Fecha_Corte],"&lt;="&amp;AX$12)-SUMIFS(Tbl_Registro_Insumo[cant_dev],Tbl_Registro_Insumo[proveedor],$C$8,Tbl_Registro_Insumo[descripcion_insumo],$C52,Tbl_Registro_Insumo[id_solicitud],$C$9,Tbl_Registro_Insumo[Fecha_Corte],"&lt;="&amp;AX$12))</f>
        <v/>
      </c>
      <c r="AY52" s="2" t="str">
        <f>IF(OR($C52="",AY$12=""),"",SUMIFS(Tbl_Registro_Insumo[cant_ent],Tbl_Registro_Insumo[proveedor],$C$8,Tbl_Registro_Insumo[descripcion_insumo],$C52,Tbl_Registro_Insumo[id_solicitud],Detalle_Mes!$C$9,Tbl_Registro_Insumo[Fecha_Corte],"&lt;="&amp;AY$12)-SUMIFS(Tbl_Registro_Insumo[cant_dev],Tbl_Registro_Insumo[proveedor],$C$8,Tbl_Registro_Insumo[descripcion_insumo],$C52,Tbl_Registro_Insumo[id_solicitud],$C$9,Tbl_Registro_Insumo[Fecha_Corte],"&lt;="&amp;AY$12))</f>
        <v/>
      </c>
      <c r="AZ52" s="2" t="str">
        <f>IF(OR($C52="",AZ$12=""),"",SUMIFS(Tbl_Registro_Insumo[cant_ent],Tbl_Registro_Insumo[proveedor],$C$8,Tbl_Registro_Insumo[descripcion_insumo],$C52,Tbl_Registro_Insumo[id_solicitud],Detalle_Mes!$C$9,Tbl_Registro_Insumo[Fecha_Corte],"&lt;="&amp;AZ$12)-SUMIFS(Tbl_Registro_Insumo[cant_dev],Tbl_Registro_Insumo[proveedor],$C$8,Tbl_Registro_Insumo[descripcion_insumo],$C52,Tbl_Registro_Insumo[id_solicitud],$C$9,Tbl_Registro_Insumo[Fecha_Corte],"&lt;="&amp;AZ$12))</f>
        <v/>
      </c>
      <c r="BA52" s="2" t="str">
        <f>IF(OR($C52="",BA$12=""),"",SUMIFS(Tbl_Registro_Insumo[cant_ent],Tbl_Registro_Insumo[proveedor],$C$8,Tbl_Registro_Insumo[descripcion_insumo],$C52,Tbl_Registro_Insumo[id_solicitud],Detalle_Mes!$C$9,Tbl_Registro_Insumo[Fecha_Corte],"&lt;="&amp;BA$12)-SUMIFS(Tbl_Registro_Insumo[cant_dev],Tbl_Registro_Insumo[proveedor],$C$8,Tbl_Registro_Insumo[descripcion_insumo],$C52,Tbl_Registro_Insumo[id_solicitud],$C$9,Tbl_Registro_Insumo[Fecha_Corte],"&lt;="&amp;BA$12))</f>
        <v/>
      </c>
      <c r="BB52" s="2" t="str">
        <f>IF(OR($C52="",BB$12=""),"",SUMIFS(Tbl_Registro_Insumo[cant_ent],Tbl_Registro_Insumo[proveedor],$C$8,Tbl_Registro_Insumo[descripcion_insumo],$C52,Tbl_Registro_Insumo[id_solicitud],Detalle_Mes!$C$9,Tbl_Registro_Insumo[Fecha_Corte],"&lt;="&amp;BB$12)-SUMIFS(Tbl_Registro_Insumo[cant_dev],Tbl_Registro_Insumo[proveedor],$C$8,Tbl_Registro_Insumo[descripcion_insumo],$C52,Tbl_Registro_Insumo[id_solicitud],$C$9,Tbl_Registro_Insumo[Fecha_Corte],"&lt;="&amp;BB$12))</f>
        <v/>
      </c>
      <c r="BC52" s="2" t="str">
        <f>IF(OR($C52="",BC$12=""),"",SUMIFS(Tbl_Registro_Insumo[cant_ent],Tbl_Registro_Insumo[proveedor],$C$8,Tbl_Registro_Insumo[descripcion_insumo],$C52,Tbl_Registro_Insumo[id_solicitud],Detalle_Mes!$C$9,Tbl_Registro_Insumo[Fecha_Corte],"&lt;="&amp;BC$12)-SUMIFS(Tbl_Registro_Insumo[cant_dev],Tbl_Registro_Insumo[proveedor],$C$8,Tbl_Registro_Insumo[descripcion_insumo],$C52,Tbl_Registro_Insumo[id_solicitud],$C$9,Tbl_Registro_Insumo[Fecha_Corte],"&lt;="&amp;BC$12))</f>
        <v/>
      </c>
      <c r="BD52" s="2" t="str">
        <f>IF(OR($C52="",BD$12=""),"",SUMIFS(Tbl_Registro_Insumo[cant_ent],Tbl_Registro_Insumo[proveedor],$C$8,Tbl_Registro_Insumo[descripcion_insumo],$C52,Tbl_Registro_Insumo[id_solicitud],Detalle_Mes!$C$9,Tbl_Registro_Insumo[Fecha_Corte],"&lt;="&amp;BD$12)-SUMIFS(Tbl_Registro_Insumo[cant_dev],Tbl_Registro_Insumo[proveedor],$C$8,Tbl_Registro_Insumo[descripcion_insumo],$C52,Tbl_Registro_Insumo[id_solicitud],$C$9,Tbl_Registro_Insumo[Fecha_Corte],"&lt;="&amp;BD$12))</f>
        <v/>
      </c>
      <c r="BE52" s="2" t="str">
        <f>IF(OR($C52="",BE$12=""),"",SUMIFS(Tbl_Registro_Insumo[cant_ent],Tbl_Registro_Insumo[proveedor],$C$8,Tbl_Registro_Insumo[descripcion_insumo],$C52,Tbl_Registro_Insumo[id_solicitud],Detalle_Mes!$C$9,Tbl_Registro_Insumo[Fecha_Corte],"&lt;="&amp;BE$12)-SUMIFS(Tbl_Registro_Insumo[cant_dev],Tbl_Registro_Insumo[proveedor],$C$8,Tbl_Registro_Insumo[descripcion_insumo],$C52,Tbl_Registro_Insumo[id_solicitud],$C$9,Tbl_Registro_Insumo[Fecha_Corte],"&lt;="&amp;BE$12))</f>
        <v/>
      </c>
      <c r="BF52" s="2" t="str">
        <f>IF(OR($C52="",BF$12=""),"",SUMIFS(Tbl_Registro_Insumo[cant_ent],Tbl_Registro_Insumo[proveedor],$C$8,Tbl_Registro_Insumo[descripcion_insumo],$C52,Tbl_Registro_Insumo[id_solicitud],Detalle_Mes!$C$9,Tbl_Registro_Insumo[Fecha_Corte],"&lt;="&amp;BF$12)-SUMIFS(Tbl_Registro_Insumo[cant_dev],Tbl_Registro_Insumo[proveedor],$C$8,Tbl_Registro_Insumo[descripcion_insumo],$C52,Tbl_Registro_Insumo[id_solicitud],$C$9,Tbl_Registro_Insumo[Fecha_Corte],"&lt;="&amp;BF$12))</f>
        <v/>
      </c>
      <c r="BG52" s="2" t="str">
        <f>IF(OR($C52="",BG$12=""),"",SUMIFS(Tbl_Registro_Insumo[cant_ent],Tbl_Registro_Insumo[proveedor],$C$8,Tbl_Registro_Insumo[descripcion_insumo],$C52,Tbl_Registro_Insumo[id_solicitud],Detalle_Mes!$C$9,Tbl_Registro_Insumo[Fecha_Corte],"&lt;="&amp;BG$12)-SUMIFS(Tbl_Registro_Insumo[cant_dev],Tbl_Registro_Insumo[proveedor],$C$8,Tbl_Registro_Insumo[descripcion_insumo],$C52,Tbl_Registro_Insumo[id_solicitud],$C$9,Tbl_Registro_Insumo[Fecha_Corte],"&lt;="&amp;BG$12))</f>
        <v/>
      </c>
      <c r="BH52" s="2" t="str">
        <f>IF(OR($C52="",BH$12=""),"",SUMIFS(Tbl_Registro_Insumo[cant_ent],Tbl_Registro_Insumo[proveedor],$C$8,Tbl_Registro_Insumo[descripcion_insumo],$C52,Tbl_Registro_Insumo[id_solicitud],Detalle_Mes!$C$9,Tbl_Registro_Insumo[Fecha_Corte],"&lt;="&amp;BH$12)-SUMIFS(Tbl_Registro_Insumo[cant_dev],Tbl_Registro_Insumo[proveedor],$C$8,Tbl_Registro_Insumo[descripcion_insumo],$C52,Tbl_Registro_Insumo[id_solicitud],$C$9,Tbl_Registro_Insumo[Fecha_Corte],"&lt;="&amp;BH$12))</f>
        <v/>
      </c>
      <c r="BI52" s="2" t="str">
        <f>IF(OR($C52="",BI$12=""),"",SUMIFS(Tbl_Registro_Insumo[cant_ent],Tbl_Registro_Insumo[proveedor],$C$8,Tbl_Registro_Insumo[descripcion_insumo],$C52,Tbl_Registro_Insumo[id_solicitud],Detalle_Mes!$C$9,Tbl_Registro_Insumo[Fecha_Corte],"&lt;="&amp;BI$12)-SUMIFS(Tbl_Registro_Insumo[cant_dev],Tbl_Registro_Insumo[proveedor],$C$8,Tbl_Registro_Insumo[descripcion_insumo],$C52,Tbl_Registro_Insumo[id_solicitud],$C$9,Tbl_Registro_Insumo[Fecha_Corte],"&lt;="&amp;BI$12))</f>
        <v/>
      </c>
      <c r="BJ52" s="2" t="str">
        <f>IF(OR($C52="",BJ$12=""),"",SUMIFS(Tbl_Registro_Insumo[cant_ent],Tbl_Registro_Insumo[proveedor],$C$8,Tbl_Registro_Insumo[descripcion_insumo],$C52,Tbl_Registro_Insumo[id_solicitud],Detalle_Mes!$C$9,Tbl_Registro_Insumo[Fecha_Corte],"&lt;="&amp;BJ$12)-SUMIFS(Tbl_Registro_Insumo[cant_dev],Tbl_Registro_Insumo[proveedor],$C$8,Tbl_Registro_Insumo[descripcion_insumo],$C52,Tbl_Registro_Insumo[id_solicitud],$C$9,Tbl_Registro_Insumo[Fecha_Corte],"&lt;="&amp;BJ$12))</f>
        <v/>
      </c>
      <c r="BK52" s="2" t="str">
        <f>IF(OR($C52="",BK$12=""),"",SUMIFS(Tbl_Registro_Insumo[cant_ent],Tbl_Registro_Insumo[proveedor],$C$8,Tbl_Registro_Insumo[descripcion_insumo],$C52,Tbl_Registro_Insumo[id_solicitud],Detalle_Mes!$C$9,Tbl_Registro_Insumo[Fecha_Corte],"&lt;="&amp;BK$12)-SUMIFS(Tbl_Registro_Insumo[cant_dev],Tbl_Registro_Insumo[proveedor],$C$8,Tbl_Registro_Insumo[descripcion_insumo],$C52,Tbl_Registro_Insumo[id_solicitud],$C$9,Tbl_Registro_Insumo[Fecha_Corte],"&lt;="&amp;BK$12))</f>
        <v/>
      </c>
      <c r="BL52" s="2" t="str">
        <f>IF(OR($C52="",BL$12=""),"",SUMIFS(Tbl_Registro_Insumo[cant_ent],Tbl_Registro_Insumo[proveedor],$C$8,Tbl_Registro_Insumo[descripcion_insumo],$C52,Tbl_Registro_Insumo[id_solicitud],Detalle_Mes!$C$9,Tbl_Registro_Insumo[Fecha_Corte],"&lt;="&amp;BL$12)-SUMIFS(Tbl_Registro_Insumo[cant_dev],Tbl_Registro_Insumo[proveedor],$C$8,Tbl_Registro_Insumo[descripcion_insumo],$C52,Tbl_Registro_Insumo[id_solicitud],$C$9,Tbl_Registro_Insumo[Fecha_Corte],"&lt;="&amp;BL$12))</f>
        <v/>
      </c>
      <c r="BM52" s="2" t="str">
        <f>IF(OR($C52="",BM$12=""),"",SUMIFS(Tbl_Registro_Insumo[cant_ent],Tbl_Registro_Insumo[proveedor],$C$8,Tbl_Registro_Insumo[descripcion_insumo],$C52,Tbl_Registro_Insumo[id_solicitud],Detalle_Mes!$C$9,Tbl_Registro_Insumo[Fecha_Corte],"&lt;="&amp;BM$12)-SUMIFS(Tbl_Registro_Insumo[cant_dev],Tbl_Registro_Insumo[proveedor],$C$8,Tbl_Registro_Insumo[descripcion_insumo],$C52,Tbl_Registro_Insumo[id_solicitud],$C$9,Tbl_Registro_Insumo[Fecha_Corte],"&lt;="&amp;BM$12))</f>
        <v/>
      </c>
      <c r="BN52" s="2" t="str">
        <f>IF(OR($C52="",BN$12=""),"",SUMIFS(Tbl_Registro_Insumo[cant_ent],Tbl_Registro_Insumo[proveedor],$C$8,Tbl_Registro_Insumo[descripcion_insumo],$C52,Tbl_Registro_Insumo[id_solicitud],Detalle_Mes!$C$9,Tbl_Registro_Insumo[Fecha_Corte],"&lt;="&amp;BN$12)-SUMIFS(Tbl_Registro_Insumo[cant_dev],Tbl_Registro_Insumo[proveedor],$C$8,Tbl_Registro_Insumo[descripcion_insumo],$C52,Tbl_Registro_Insumo[id_solicitud],$C$9,Tbl_Registro_Insumo[Fecha_Corte],"&lt;="&amp;BN$12))</f>
        <v/>
      </c>
      <c r="BO52" s="2" t="str">
        <f>IF(OR($C52="",BO$12=""),"",SUMIFS(Tbl_Registro_Insumo[cant_ent],Tbl_Registro_Insumo[proveedor],$C$8,Tbl_Registro_Insumo[descripcion_insumo],$C52,Tbl_Registro_Insumo[id_solicitud],Detalle_Mes!$C$9,Tbl_Registro_Insumo[Fecha_Corte],"&lt;="&amp;BO$12)-SUMIFS(Tbl_Registro_Insumo[cant_dev],Tbl_Registro_Insumo[proveedor],$C$8,Tbl_Registro_Insumo[descripcion_insumo],$C52,Tbl_Registro_Insumo[id_solicitud],$C$9,Tbl_Registro_Insumo[Fecha_Corte],"&lt;="&amp;BO$12))</f>
        <v/>
      </c>
      <c r="BP52" s="2" t="str">
        <f>IF(OR($C52="",BP$12=""),"",SUMIFS(Tbl_Registro_Insumo[cant_ent],Tbl_Registro_Insumo[proveedor],$C$8,Tbl_Registro_Insumo[descripcion_insumo],$C52,Tbl_Registro_Insumo[id_solicitud],Detalle_Mes!$C$9,Tbl_Registro_Insumo[Fecha_Corte],"&lt;="&amp;BP$12)-SUMIFS(Tbl_Registro_Insumo[cant_dev],Tbl_Registro_Insumo[proveedor],$C$8,Tbl_Registro_Insumo[descripcion_insumo],$C52,Tbl_Registro_Insumo[id_solicitud],$C$9,Tbl_Registro_Insumo[Fecha_Corte],"&lt;="&amp;BP$12))</f>
        <v/>
      </c>
      <c r="BQ52" s="2" t="str">
        <f>IF(OR($C52="",BQ$12=""),"",SUMIFS(Tbl_Registro_Insumo[cant_ent],Tbl_Registro_Insumo[proveedor],$C$8,Tbl_Registro_Insumo[descripcion_insumo],$C52,Tbl_Registro_Insumo[id_solicitud],Detalle_Mes!$C$9,Tbl_Registro_Insumo[Fecha_Corte],"&lt;="&amp;BQ$12)-SUMIFS(Tbl_Registro_Insumo[cant_dev],Tbl_Registro_Insumo[proveedor],$C$8,Tbl_Registro_Insumo[descripcion_insumo],$C52,Tbl_Registro_Insumo[id_solicitud],$C$9,Tbl_Registro_Insumo[Fecha_Corte],"&lt;="&amp;BQ$12))</f>
        <v/>
      </c>
      <c r="BR52" s="2" t="str">
        <f>IF(OR($C52="",BR$12=""),"",SUMIFS(Tbl_Registro_Insumo[cant_ent],Tbl_Registro_Insumo[proveedor],$C$8,Tbl_Registro_Insumo[descripcion_insumo],$C52,Tbl_Registro_Insumo[id_solicitud],Detalle_Mes!$C$9,Tbl_Registro_Insumo[Fecha_Corte],"&lt;="&amp;BR$12)-SUMIFS(Tbl_Registro_Insumo[cant_dev],Tbl_Registro_Insumo[proveedor],$C$8,Tbl_Registro_Insumo[descripcion_insumo],$C52,Tbl_Registro_Insumo[id_solicitud],$C$9,Tbl_Registro_Insumo[Fecha_Corte],"&lt;="&amp;BR$12))</f>
        <v/>
      </c>
      <c r="BS52" s="2" t="str">
        <f>IF(OR($C52="",BS$12=""),"",SUMIFS(Tbl_Registro_Insumo[cant_ent],Tbl_Registro_Insumo[proveedor],$C$8,Tbl_Registro_Insumo[descripcion_insumo],$C52,Tbl_Registro_Insumo[id_solicitud],Detalle_Mes!$C$9,Tbl_Registro_Insumo[Fecha_Corte],"&lt;="&amp;BS$12)-SUMIFS(Tbl_Registro_Insumo[cant_dev],Tbl_Registro_Insumo[proveedor],$C$8,Tbl_Registro_Insumo[descripcion_insumo],$C52,Tbl_Registro_Insumo[id_solicitud],$C$9,Tbl_Registro_Insumo[Fecha_Corte],"&lt;="&amp;BS$12))</f>
        <v/>
      </c>
    </row>
    <row r="53" spans="2:71" s="7" customFormat="1" ht="19.2" customHeight="1" x14ac:dyDescent="0.3">
      <c r="B53" s="2"/>
      <c r="D53" s="20" t="str">
        <f>IF(C53="","",SUMIFS(Tbl_Registro_Insumo[cant_ent],Tbl_Registro_Insumo[proveedor],Detalle_Mes!$C$8,Tbl_Registro_Insumo[id_solicitud],Detalle_Mes!$C$9,Tbl_Registro_Insumo[descripcion_insumo],Detalle_Mes!C53,Tbl_Registro_Insumo[Fecha_Corte],"&lt;"&amp;Detalle_Mes!$F$8))</f>
        <v/>
      </c>
      <c r="E53" s="20" t="str">
        <f>IF(C53="","",SUMIFS(Tbl_Registro_Insumo[cant_dev],Tbl_Registro_Insumo[proveedor],Detalle_Mes!$C$8,Tbl_Registro_Insumo[id_solicitud],Detalle_Mes!$C$9,Tbl_Registro_Insumo[descripcion_insumo],Detalle_Mes!C53,Tbl_Registro_Insumo[Fecha_Corte],"&lt;"&amp;Detalle_Mes!$F$8))</f>
        <v/>
      </c>
      <c r="F53" s="20" t="str">
        <f t="shared" si="39"/>
        <v/>
      </c>
      <c r="H53" s="41" t="str">
        <f t="shared" si="40"/>
        <v/>
      </c>
      <c r="I53" s="2" t="str">
        <f>IF(OR($C53="",I$12=""),"",SUMIFS(Tbl_Registro_Insumo[cant_ent],Tbl_Registro_Insumo[proveedor],$C$8,Tbl_Registro_Insumo[descripcion_insumo],$C53,Tbl_Registro_Insumo[id_solicitud],Detalle_Mes!$C$9,Tbl_Registro_Insumo[Fecha_Corte],"&lt;"&amp;I$12)-SUMIFS(Tbl_Registro_Insumo[cant_dev],Tbl_Registro_Insumo[proveedor],$C$8,Tbl_Registro_Insumo[descripcion_insumo],$C53,Tbl_Registro_Insumo[id_solicitud],$C$9,Tbl_Registro_Insumo[Fecha_Corte],"&lt;="&amp;I$12))</f>
        <v/>
      </c>
      <c r="J53" s="2" t="str">
        <f>IF(OR($C53="",J$12=""),"",SUMIFS(Tbl_Registro_Insumo[cant_ent],Tbl_Registro_Insumo[proveedor],$C$8,Tbl_Registro_Insumo[descripcion_insumo],$C53,Tbl_Registro_Insumo[id_solicitud],Detalle_Mes!$C$9,Tbl_Registro_Insumo[Fecha_Corte],"&lt;="&amp;J$12)-SUMIFS(Tbl_Registro_Insumo[cant_dev],Tbl_Registro_Insumo[proveedor],$C$8,Tbl_Registro_Insumo[descripcion_insumo],$C53,Tbl_Registro_Insumo[id_solicitud],$C$9,Tbl_Registro_Insumo[Fecha_Corte],"&lt;="&amp;J$12))</f>
        <v/>
      </c>
      <c r="K53" s="2" t="str">
        <f>IF(OR($C53="",K$12=""),"",SUMIFS(Tbl_Registro_Insumo[cant_ent],Tbl_Registro_Insumo[proveedor],$C$8,Tbl_Registro_Insumo[descripcion_insumo],$C53,Tbl_Registro_Insumo[id_solicitud],Detalle_Mes!$C$9,Tbl_Registro_Insumo[Fecha_Corte],"&lt;="&amp;K$12)-SUMIFS(Tbl_Registro_Insumo[cant_dev],Tbl_Registro_Insumo[proveedor],$C$8,Tbl_Registro_Insumo[descripcion_insumo],$C53,Tbl_Registro_Insumo[id_solicitud],$C$9,Tbl_Registro_Insumo[Fecha_Corte],"&lt;="&amp;K$12))</f>
        <v/>
      </c>
      <c r="L53" s="2" t="str">
        <f>IF(OR($C53="",L$12=""),"",SUMIFS(Tbl_Registro_Insumo[cant_ent],Tbl_Registro_Insumo[proveedor],$C$8,Tbl_Registro_Insumo[descripcion_insumo],$C53,Tbl_Registro_Insumo[id_solicitud],Detalle_Mes!$C$9,Tbl_Registro_Insumo[Fecha_Corte],"&lt;="&amp;L$12)-SUMIFS(Tbl_Registro_Insumo[cant_dev],Tbl_Registro_Insumo[proveedor],$C$8,Tbl_Registro_Insumo[descripcion_insumo],$C53,Tbl_Registro_Insumo[id_solicitud],$C$9,Tbl_Registro_Insumo[Fecha_Corte],"&lt;="&amp;L$12))</f>
        <v/>
      </c>
      <c r="M53" s="2" t="str">
        <f>IF(OR($C53="",M$12=""),"",SUMIFS(Tbl_Registro_Insumo[cant_ent],Tbl_Registro_Insumo[proveedor],$C$8,Tbl_Registro_Insumo[descripcion_insumo],$C53,Tbl_Registro_Insumo[id_solicitud],Detalle_Mes!$C$9,Tbl_Registro_Insumo[Fecha_Corte],"&lt;="&amp;M$12)-SUMIFS(Tbl_Registro_Insumo[cant_dev],Tbl_Registro_Insumo[proveedor],$C$8,Tbl_Registro_Insumo[descripcion_insumo],$C53,Tbl_Registro_Insumo[id_solicitud],$C$9,Tbl_Registro_Insumo[Fecha_Corte],"&lt;="&amp;M$12))</f>
        <v/>
      </c>
      <c r="N53" s="2" t="str">
        <f>IF(OR($C53="",N$12=""),"",SUMIFS(Tbl_Registro_Insumo[cant_ent],Tbl_Registro_Insumo[proveedor],$C$8,Tbl_Registro_Insumo[descripcion_insumo],$C53,Tbl_Registro_Insumo[id_solicitud],Detalle_Mes!$C$9,Tbl_Registro_Insumo[Fecha_Corte],"&lt;="&amp;N$12)-SUMIFS(Tbl_Registro_Insumo[cant_dev],Tbl_Registro_Insumo[proveedor],$C$8,Tbl_Registro_Insumo[descripcion_insumo],$C53,Tbl_Registro_Insumo[id_solicitud],$C$9,Tbl_Registro_Insumo[Fecha_Corte],"&lt;="&amp;N$12))</f>
        <v/>
      </c>
      <c r="O53" s="2" t="str">
        <f>IF(OR($C53="",O$12=""),"",SUMIFS(Tbl_Registro_Insumo[cant_ent],Tbl_Registro_Insumo[proveedor],$C$8,Tbl_Registro_Insumo[descripcion_insumo],$C53,Tbl_Registro_Insumo[id_solicitud],Detalle_Mes!$C$9,Tbl_Registro_Insumo[Fecha_Corte],"&lt;="&amp;O$12)-SUMIFS(Tbl_Registro_Insumo[cant_dev],Tbl_Registro_Insumo[proveedor],$C$8,Tbl_Registro_Insumo[descripcion_insumo],$C53,Tbl_Registro_Insumo[id_solicitud],$C$9,Tbl_Registro_Insumo[Fecha_Corte],"&lt;="&amp;O$12))</f>
        <v/>
      </c>
      <c r="P53" s="2" t="str">
        <f>IF(OR($C53="",P$12=""),"",SUMIFS(Tbl_Registro_Insumo[cant_ent],Tbl_Registro_Insumo[proveedor],$C$8,Tbl_Registro_Insumo[descripcion_insumo],$C53,Tbl_Registro_Insumo[id_solicitud],Detalle_Mes!$C$9,Tbl_Registro_Insumo[Fecha_Corte],"&lt;="&amp;P$12)-SUMIFS(Tbl_Registro_Insumo[cant_dev],Tbl_Registro_Insumo[proveedor],$C$8,Tbl_Registro_Insumo[descripcion_insumo],$C53,Tbl_Registro_Insumo[id_solicitud],$C$9,Tbl_Registro_Insumo[Fecha_Corte],"&lt;="&amp;P$12))</f>
        <v/>
      </c>
      <c r="Q53" s="2" t="str">
        <f>IF(OR($C53="",Q$12=""),"",SUMIFS(Tbl_Registro_Insumo[cant_ent],Tbl_Registro_Insumo[proveedor],$C$8,Tbl_Registro_Insumo[descripcion_insumo],$C53,Tbl_Registro_Insumo[id_solicitud],Detalle_Mes!$C$9,Tbl_Registro_Insumo[Fecha_Corte],"&lt;="&amp;Q$12)-SUMIFS(Tbl_Registro_Insumo[cant_dev],Tbl_Registro_Insumo[proveedor],$C$8,Tbl_Registro_Insumo[descripcion_insumo],$C53,Tbl_Registro_Insumo[id_solicitud],$C$9,Tbl_Registro_Insumo[Fecha_Corte],"&lt;="&amp;Q$12))</f>
        <v/>
      </c>
      <c r="R53" s="2" t="str">
        <f>IF(OR($C53="",R$12=""),"",SUMIFS(Tbl_Registro_Insumo[cant_ent],Tbl_Registro_Insumo[proveedor],$C$8,Tbl_Registro_Insumo[descripcion_insumo],$C53,Tbl_Registro_Insumo[id_solicitud],Detalle_Mes!$C$9,Tbl_Registro_Insumo[Fecha_Corte],"&lt;="&amp;R$12)-SUMIFS(Tbl_Registro_Insumo[cant_dev],Tbl_Registro_Insumo[proveedor],$C$8,Tbl_Registro_Insumo[descripcion_insumo],$C53,Tbl_Registro_Insumo[id_solicitud],$C$9,Tbl_Registro_Insumo[Fecha_Corte],"&lt;="&amp;R$12))</f>
        <v/>
      </c>
      <c r="S53" s="2" t="str">
        <f>IF(OR($C53="",S$12=""),"",SUMIFS(Tbl_Registro_Insumo[cant_ent],Tbl_Registro_Insumo[proveedor],$C$8,Tbl_Registro_Insumo[descripcion_insumo],$C53,Tbl_Registro_Insumo[id_solicitud],Detalle_Mes!$C$9,Tbl_Registro_Insumo[Fecha_Corte],"&lt;="&amp;S$12)-SUMIFS(Tbl_Registro_Insumo[cant_dev],Tbl_Registro_Insumo[proveedor],$C$8,Tbl_Registro_Insumo[descripcion_insumo],$C53,Tbl_Registro_Insumo[id_solicitud],$C$9,Tbl_Registro_Insumo[Fecha_Corte],"&lt;="&amp;S$12))</f>
        <v/>
      </c>
      <c r="T53" s="2" t="str">
        <f>IF(OR($C53="",T$12=""),"",SUMIFS(Tbl_Registro_Insumo[cant_ent],Tbl_Registro_Insumo[proveedor],$C$8,Tbl_Registro_Insumo[descripcion_insumo],$C53,Tbl_Registro_Insumo[id_solicitud],Detalle_Mes!$C$9,Tbl_Registro_Insumo[Fecha_Corte],"&lt;="&amp;T$12)-SUMIFS(Tbl_Registro_Insumo[cant_dev],Tbl_Registro_Insumo[proveedor],$C$8,Tbl_Registro_Insumo[descripcion_insumo],$C53,Tbl_Registro_Insumo[id_solicitud],$C$9,Tbl_Registro_Insumo[Fecha_Corte],"&lt;="&amp;T$12))</f>
        <v/>
      </c>
      <c r="U53" s="2" t="str">
        <f>IF(OR($C53="",U$12=""),"",SUMIFS(Tbl_Registro_Insumo[cant_ent],Tbl_Registro_Insumo[proveedor],$C$8,Tbl_Registro_Insumo[descripcion_insumo],$C53,Tbl_Registro_Insumo[id_solicitud],Detalle_Mes!$C$9,Tbl_Registro_Insumo[Fecha_Corte],"&lt;="&amp;U$12)-SUMIFS(Tbl_Registro_Insumo[cant_dev],Tbl_Registro_Insumo[proveedor],$C$8,Tbl_Registro_Insumo[descripcion_insumo],$C53,Tbl_Registro_Insumo[id_solicitud],$C$9,Tbl_Registro_Insumo[Fecha_Corte],"&lt;="&amp;U$12))</f>
        <v/>
      </c>
      <c r="V53" s="2" t="str">
        <f>IF(OR($C53="",V$12=""),"",SUMIFS(Tbl_Registro_Insumo[cant_ent],Tbl_Registro_Insumo[proveedor],$C$8,Tbl_Registro_Insumo[descripcion_insumo],$C53,Tbl_Registro_Insumo[id_solicitud],Detalle_Mes!$C$9,Tbl_Registro_Insumo[Fecha_Corte],"&lt;="&amp;V$12)-SUMIFS(Tbl_Registro_Insumo[cant_dev],Tbl_Registro_Insumo[proveedor],$C$8,Tbl_Registro_Insumo[descripcion_insumo],$C53,Tbl_Registro_Insumo[id_solicitud],$C$9,Tbl_Registro_Insumo[Fecha_Corte],"&lt;="&amp;V$12))</f>
        <v/>
      </c>
      <c r="W53" s="2" t="str">
        <f>IF(OR($C53="",W$12=""),"",SUMIFS(Tbl_Registro_Insumo[cant_ent],Tbl_Registro_Insumo[proveedor],$C$8,Tbl_Registro_Insumo[descripcion_insumo],$C53,Tbl_Registro_Insumo[id_solicitud],Detalle_Mes!$C$9,Tbl_Registro_Insumo[Fecha_Corte],"&lt;="&amp;W$12)-SUMIFS(Tbl_Registro_Insumo[cant_dev],Tbl_Registro_Insumo[proveedor],$C$8,Tbl_Registro_Insumo[descripcion_insumo],$C53,Tbl_Registro_Insumo[id_solicitud],$C$9,Tbl_Registro_Insumo[Fecha_Corte],"&lt;="&amp;W$12))</f>
        <v/>
      </c>
      <c r="X53" s="2" t="str">
        <f>IF(OR($C53="",X$12=""),"",SUMIFS(Tbl_Registro_Insumo[cant_ent],Tbl_Registro_Insumo[proveedor],$C$8,Tbl_Registro_Insumo[descripcion_insumo],$C53,Tbl_Registro_Insumo[id_solicitud],Detalle_Mes!$C$9,Tbl_Registro_Insumo[Fecha_Corte],"&lt;="&amp;X$12)-SUMIFS(Tbl_Registro_Insumo[cant_dev],Tbl_Registro_Insumo[proveedor],$C$8,Tbl_Registro_Insumo[descripcion_insumo],$C53,Tbl_Registro_Insumo[id_solicitud],$C$9,Tbl_Registro_Insumo[Fecha_Corte],"&lt;="&amp;X$12))</f>
        <v/>
      </c>
      <c r="Y53" s="2" t="str">
        <f>IF(OR($C53="",Y$12=""),"",SUMIFS(Tbl_Registro_Insumo[cant_ent],Tbl_Registro_Insumo[proveedor],$C$8,Tbl_Registro_Insumo[descripcion_insumo],$C53,Tbl_Registro_Insumo[id_solicitud],Detalle_Mes!$C$9,Tbl_Registro_Insumo[Fecha_Corte],"&lt;="&amp;Y$12)-SUMIFS(Tbl_Registro_Insumo[cant_dev],Tbl_Registro_Insumo[proveedor],$C$8,Tbl_Registro_Insumo[descripcion_insumo],$C53,Tbl_Registro_Insumo[id_solicitud],$C$9,Tbl_Registro_Insumo[Fecha_Corte],"&lt;="&amp;Y$12))</f>
        <v/>
      </c>
      <c r="Z53" s="2" t="str">
        <f>IF(OR($C53="",Z$12=""),"",SUMIFS(Tbl_Registro_Insumo[cant_ent],Tbl_Registro_Insumo[proveedor],$C$8,Tbl_Registro_Insumo[descripcion_insumo],$C53,Tbl_Registro_Insumo[id_solicitud],Detalle_Mes!$C$9,Tbl_Registro_Insumo[Fecha_Corte],"&lt;="&amp;Z$12)-SUMIFS(Tbl_Registro_Insumo[cant_dev],Tbl_Registro_Insumo[proveedor],$C$8,Tbl_Registro_Insumo[descripcion_insumo],$C53,Tbl_Registro_Insumo[id_solicitud],$C$9,Tbl_Registro_Insumo[Fecha_Corte],"&lt;="&amp;Z$12))</f>
        <v/>
      </c>
      <c r="AA53" s="2" t="str">
        <f>IF(OR($C53="",AA$12=""),"",SUMIFS(Tbl_Registro_Insumo[cant_ent],Tbl_Registro_Insumo[proveedor],$C$8,Tbl_Registro_Insumo[descripcion_insumo],$C53,Tbl_Registro_Insumo[id_solicitud],Detalle_Mes!$C$9,Tbl_Registro_Insumo[Fecha_Corte],"&lt;="&amp;AA$12)-SUMIFS(Tbl_Registro_Insumo[cant_dev],Tbl_Registro_Insumo[proveedor],$C$8,Tbl_Registro_Insumo[descripcion_insumo],$C53,Tbl_Registro_Insumo[id_solicitud],$C$9,Tbl_Registro_Insumo[Fecha_Corte],"&lt;="&amp;AA$12))</f>
        <v/>
      </c>
      <c r="AB53" s="2" t="str">
        <f>IF(OR($C53="",AB$12=""),"",SUMIFS(Tbl_Registro_Insumo[cant_ent],Tbl_Registro_Insumo[proveedor],$C$8,Tbl_Registro_Insumo[descripcion_insumo],$C53,Tbl_Registro_Insumo[id_solicitud],Detalle_Mes!$C$9,Tbl_Registro_Insumo[Fecha_Corte],"&lt;="&amp;AB$12)-SUMIFS(Tbl_Registro_Insumo[cant_dev],Tbl_Registro_Insumo[proveedor],$C$8,Tbl_Registro_Insumo[descripcion_insumo],$C53,Tbl_Registro_Insumo[id_solicitud],$C$9,Tbl_Registro_Insumo[Fecha_Corte],"&lt;="&amp;AB$12))</f>
        <v/>
      </c>
      <c r="AC53" s="2" t="str">
        <f>IF(OR($C53="",AC$12=""),"",SUMIFS(Tbl_Registro_Insumo[cant_ent],Tbl_Registro_Insumo[proveedor],$C$8,Tbl_Registro_Insumo[descripcion_insumo],$C53,Tbl_Registro_Insumo[id_solicitud],Detalle_Mes!$C$9,Tbl_Registro_Insumo[Fecha_Corte],"&lt;="&amp;AC$12)-SUMIFS(Tbl_Registro_Insumo[cant_dev],Tbl_Registro_Insumo[proveedor],$C$8,Tbl_Registro_Insumo[descripcion_insumo],$C53,Tbl_Registro_Insumo[id_solicitud],$C$9,Tbl_Registro_Insumo[Fecha_Corte],"&lt;="&amp;AC$12))</f>
        <v/>
      </c>
      <c r="AD53" s="2" t="str">
        <f>IF(OR($C53="",AD$12=""),"",SUMIFS(Tbl_Registro_Insumo[cant_ent],Tbl_Registro_Insumo[proveedor],$C$8,Tbl_Registro_Insumo[descripcion_insumo],$C53,Tbl_Registro_Insumo[id_solicitud],Detalle_Mes!$C$9,Tbl_Registro_Insumo[Fecha_Corte],"&lt;="&amp;AD$12)-SUMIFS(Tbl_Registro_Insumo[cant_dev],Tbl_Registro_Insumo[proveedor],$C$8,Tbl_Registro_Insumo[descripcion_insumo],$C53,Tbl_Registro_Insumo[id_solicitud],$C$9,Tbl_Registro_Insumo[Fecha_Corte],"&lt;="&amp;AD$12))</f>
        <v/>
      </c>
      <c r="AE53" s="2" t="str">
        <f>IF(OR($C53="",AE$12=""),"",SUMIFS(Tbl_Registro_Insumo[cant_ent],Tbl_Registro_Insumo[proveedor],$C$8,Tbl_Registro_Insumo[descripcion_insumo],$C53,Tbl_Registro_Insumo[id_solicitud],Detalle_Mes!$C$9,Tbl_Registro_Insumo[Fecha_Corte],"&lt;="&amp;AE$12)-SUMIFS(Tbl_Registro_Insumo[cant_dev],Tbl_Registro_Insumo[proveedor],$C$8,Tbl_Registro_Insumo[descripcion_insumo],$C53,Tbl_Registro_Insumo[id_solicitud],$C$9,Tbl_Registro_Insumo[Fecha_Corte],"&lt;="&amp;AE$12))</f>
        <v/>
      </c>
      <c r="AF53" s="2" t="str">
        <f>IF(OR($C53="",AF$12=""),"",SUMIFS(Tbl_Registro_Insumo[cant_ent],Tbl_Registro_Insumo[proveedor],$C$8,Tbl_Registro_Insumo[descripcion_insumo],$C53,Tbl_Registro_Insumo[id_solicitud],Detalle_Mes!$C$9,Tbl_Registro_Insumo[Fecha_Corte],"&lt;="&amp;AF$12)-SUMIFS(Tbl_Registro_Insumo[cant_dev],Tbl_Registro_Insumo[proveedor],$C$8,Tbl_Registro_Insumo[descripcion_insumo],$C53,Tbl_Registro_Insumo[id_solicitud],$C$9,Tbl_Registro_Insumo[Fecha_Corte],"&lt;="&amp;AF$12))</f>
        <v/>
      </c>
      <c r="AG53" s="2" t="str">
        <f>IF(OR($C53="",AG$12=""),"",SUMIFS(Tbl_Registro_Insumo[cant_ent],Tbl_Registro_Insumo[proveedor],$C$8,Tbl_Registro_Insumo[descripcion_insumo],$C53,Tbl_Registro_Insumo[id_solicitud],Detalle_Mes!$C$9,Tbl_Registro_Insumo[Fecha_Corte],"&lt;="&amp;AG$12)-SUMIFS(Tbl_Registro_Insumo[cant_dev],Tbl_Registro_Insumo[proveedor],$C$8,Tbl_Registro_Insumo[descripcion_insumo],$C53,Tbl_Registro_Insumo[id_solicitud],$C$9,Tbl_Registro_Insumo[Fecha_Corte],"&lt;="&amp;AG$12))</f>
        <v/>
      </c>
      <c r="AH53" s="2" t="str">
        <f>IF(OR($C53="",AH$12=""),"",SUMIFS(Tbl_Registro_Insumo[cant_ent],Tbl_Registro_Insumo[proveedor],$C$8,Tbl_Registro_Insumo[descripcion_insumo],$C53,Tbl_Registro_Insumo[id_solicitud],Detalle_Mes!$C$9,Tbl_Registro_Insumo[Fecha_Corte],"&lt;="&amp;AH$12)-SUMIFS(Tbl_Registro_Insumo[cant_dev],Tbl_Registro_Insumo[proveedor],$C$8,Tbl_Registro_Insumo[descripcion_insumo],$C53,Tbl_Registro_Insumo[id_solicitud],$C$9,Tbl_Registro_Insumo[Fecha_Corte],"&lt;="&amp;AH$12))</f>
        <v/>
      </c>
      <c r="AI53" s="2" t="str">
        <f>IF(OR($C53="",AI$12=""),"",SUMIFS(Tbl_Registro_Insumo[cant_ent],Tbl_Registro_Insumo[proveedor],$C$8,Tbl_Registro_Insumo[descripcion_insumo],$C53,Tbl_Registro_Insumo[id_solicitud],Detalle_Mes!$C$9,Tbl_Registro_Insumo[Fecha_Corte],"&lt;="&amp;AI$12)-SUMIFS(Tbl_Registro_Insumo[cant_dev],Tbl_Registro_Insumo[proveedor],$C$8,Tbl_Registro_Insumo[descripcion_insumo],$C53,Tbl_Registro_Insumo[id_solicitud],$C$9,Tbl_Registro_Insumo[Fecha_Corte],"&lt;="&amp;AI$12))</f>
        <v/>
      </c>
      <c r="AJ53" s="2" t="str">
        <f>IF(OR($C53="",AJ$12=""),"",SUMIFS(Tbl_Registro_Insumo[cant_ent],Tbl_Registro_Insumo[proveedor],$C$8,Tbl_Registro_Insumo[descripcion_insumo],$C53,Tbl_Registro_Insumo[id_solicitud],Detalle_Mes!$C$9,Tbl_Registro_Insumo[Fecha_Corte],"&lt;="&amp;AJ$12)-SUMIFS(Tbl_Registro_Insumo[cant_dev],Tbl_Registro_Insumo[proveedor],$C$8,Tbl_Registro_Insumo[descripcion_insumo],$C53,Tbl_Registro_Insumo[id_solicitud],$C$9,Tbl_Registro_Insumo[Fecha_Corte],"&lt;="&amp;AJ$12))</f>
        <v/>
      </c>
      <c r="AK53" s="2" t="str">
        <f>IF(OR($C53="",AK$12=""),"",SUMIFS(Tbl_Registro_Insumo[cant_ent],Tbl_Registro_Insumo[proveedor],$C$8,Tbl_Registro_Insumo[descripcion_insumo],$C53,Tbl_Registro_Insumo[id_solicitud],Detalle_Mes!$C$9,Tbl_Registro_Insumo[Fecha_Corte],"&lt;="&amp;AK$12)-SUMIFS(Tbl_Registro_Insumo[cant_dev],Tbl_Registro_Insumo[proveedor],$C$8,Tbl_Registro_Insumo[descripcion_insumo],$C53,Tbl_Registro_Insumo[id_solicitud],$C$9,Tbl_Registro_Insumo[Fecha_Corte],"&lt;="&amp;AK$12))</f>
        <v/>
      </c>
      <c r="AL53" s="2" t="str">
        <f>IF(OR($C53="",AL$12=""),"",SUMIFS(Tbl_Registro_Insumo[cant_ent],Tbl_Registro_Insumo[proveedor],$C$8,Tbl_Registro_Insumo[descripcion_insumo],$C53,Tbl_Registro_Insumo[id_solicitud],Detalle_Mes!$C$9,Tbl_Registro_Insumo[Fecha_Corte],"&lt;="&amp;AL$12)-SUMIFS(Tbl_Registro_Insumo[cant_dev],Tbl_Registro_Insumo[proveedor],$C$8,Tbl_Registro_Insumo[descripcion_insumo],$C53,Tbl_Registro_Insumo[id_solicitud],$C$9,Tbl_Registro_Insumo[Fecha_Corte],"&lt;="&amp;AL$12))</f>
        <v/>
      </c>
      <c r="AM53" s="2" t="str">
        <f>IF(OR($C53="",AM$12=""),"",SUMIFS(Tbl_Registro_Insumo[cant_ent],Tbl_Registro_Insumo[proveedor],$C$8,Tbl_Registro_Insumo[descripcion_insumo],$C53,Tbl_Registro_Insumo[id_solicitud],Detalle_Mes!$C$9,Tbl_Registro_Insumo[Fecha_Corte],"&lt;="&amp;AM$12)-SUMIFS(Tbl_Registro_Insumo[cant_dev],Tbl_Registro_Insumo[proveedor],$C$8,Tbl_Registro_Insumo[descripcion_insumo],$C53,Tbl_Registro_Insumo[id_solicitud],$C$9,Tbl_Registro_Insumo[Fecha_Corte],"&lt;="&amp;AM$12))</f>
        <v/>
      </c>
      <c r="AN53" s="2" t="str">
        <f>IF(OR($C53="",AN$12=""),"",SUMIFS(Tbl_Registro_Insumo[cant_ent],Tbl_Registro_Insumo[proveedor],$C$8,Tbl_Registro_Insumo[descripcion_insumo],$C53,Tbl_Registro_Insumo[id_solicitud],Detalle_Mes!$C$9,Tbl_Registro_Insumo[Fecha_Corte],"&lt;="&amp;AN$12)-SUMIFS(Tbl_Registro_Insumo[cant_dev],Tbl_Registro_Insumo[proveedor],$C$8,Tbl_Registro_Insumo[descripcion_insumo],$C53,Tbl_Registro_Insumo[id_solicitud],$C$9,Tbl_Registro_Insumo[Fecha_Corte],"&lt;="&amp;AN$12))</f>
        <v/>
      </c>
      <c r="AO53" s="2" t="str">
        <f>IF(OR($C53="",AO$12=""),"",SUMIFS(Tbl_Registro_Insumo[cant_ent],Tbl_Registro_Insumo[proveedor],$C$8,Tbl_Registro_Insumo[descripcion_insumo],$C53,Tbl_Registro_Insumo[id_solicitud],Detalle_Mes!$C$9,Tbl_Registro_Insumo[Fecha_Corte],"&lt;="&amp;AO$12)-SUMIFS(Tbl_Registro_Insumo[cant_dev],Tbl_Registro_Insumo[proveedor],$C$8,Tbl_Registro_Insumo[descripcion_insumo],$C53,Tbl_Registro_Insumo[id_solicitud],$C$9,Tbl_Registro_Insumo[Fecha_Corte],"&lt;="&amp;AO$12))</f>
        <v/>
      </c>
      <c r="AP53" s="2" t="str">
        <f>IF(OR($C53="",AP$12=""),"",SUMIFS(Tbl_Registro_Insumo[cant_ent],Tbl_Registro_Insumo[proveedor],$C$8,Tbl_Registro_Insumo[descripcion_insumo],$C53,Tbl_Registro_Insumo[id_solicitud],Detalle_Mes!$C$9,Tbl_Registro_Insumo[Fecha_Corte],"&lt;="&amp;AP$12)-SUMIFS(Tbl_Registro_Insumo[cant_dev],Tbl_Registro_Insumo[proveedor],$C$8,Tbl_Registro_Insumo[descripcion_insumo],$C53,Tbl_Registro_Insumo[id_solicitud],$C$9,Tbl_Registro_Insumo[Fecha_Corte],"&lt;="&amp;AP$12))</f>
        <v/>
      </c>
      <c r="AQ53" s="2" t="str">
        <f>IF(OR($C53="",AQ$12=""),"",SUMIFS(Tbl_Registro_Insumo[cant_ent],Tbl_Registro_Insumo[proveedor],$C$8,Tbl_Registro_Insumo[descripcion_insumo],$C53,Tbl_Registro_Insumo[id_solicitud],Detalle_Mes!$C$9,Tbl_Registro_Insumo[Fecha_Corte],"&lt;="&amp;AQ$12)-SUMIFS(Tbl_Registro_Insumo[cant_dev],Tbl_Registro_Insumo[proveedor],$C$8,Tbl_Registro_Insumo[descripcion_insumo],$C53,Tbl_Registro_Insumo[id_solicitud],$C$9,Tbl_Registro_Insumo[Fecha_Corte],"&lt;="&amp;AQ$12))</f>
        <v/>
      </c>
      <c r="AR53" s="2" t="str">
        <f>IF(OR($C53="",AR$12=""),"",SUMIFS(Tbl_Registro_Insumo[cant_ent],Tbl_Registro_Insumo[proveedor],$C$8,Tbl_Registro_Insumo[descripcion_insumo],$C53,Tbl_Registro_Insumo[id_solicitud],Detalle_Mes!$C$9,Tbl_Registro_Insumo[Fecha_Corte],"&lt;="&amp;AR$12)-SUMIFS(Tbl_Registro_Insumo[cant_dev],Tbl_Registro_Insumo[proveedor],$C$8,Tbl_Registro_Insumo[descripcion_insumo],$C53,Tbl_Registro_Insumo[id_solicitud],$C$9,Tbl_Registro_Insumo[Fecha_Corte],"&lt;="&amp;AR$12))</f>
        <v/>
      </c>
      <c r="AS53" s="2" t="str">
        <f>IF(OR($C53="",AS$12=""),"",SUMIFS(Tbl_Registro_Insumo[cant_ent],Tbl_Registro_Insumo[proveedor],$C$8,Tbl_Registro_Insumo[descripcion_insumo],$C53,Tbl_Registro_Insumo[id_solicitud],Detalle_Mes!$C$9,Tbl_Registro_Insumo[Fecha_Corte],"&lt;="&amp;AS$12)-SUMIFS(Tbl_Registro_Insumo[cant_dev],Tbl_Registro_Insumo[proveedor],$C$8,Tbl_Registro_Insumo[descripcion_insumo],$C53,Tbl_Registro_Insumo[id_solicitud],$C$9,Tbl_Registro_Insumo[Fecha_Corte],"&lt;="&amp;AS$12))</f>
        <v/>
      </c>
      <c r="AT53" s="2" t="str">
        <f>IF(OR($C53="",AT$12=""),"",SUMIFS(Tbl_Registro_Insumo[cant_ent],Tbl_Registro_Insumo[proveedor],$C$8,Tbl_Registro_Insumo[descripcion_insumo],$C53,Tbl_Registro_Insumo[id_solicitud],Detalle_Mes!$C$9,Tbl_Registro_Insumo[Fecha_Corte],"&lt;="&amp;AT$12)-SUMIFS(Tbl_Registro_Insumo[cant_dev],Tbl_Registro_Insumo[proveedor],$C$8,Tbl_Registro_Insumo[descripcion_insumo],$C53,Tbl_Registro_Insumo[id_solicitud],$C$9,Tbl_Registro_Insumo[Fecha_Corte],"&lt;="&amp;AT$12))</f>
        <v/>
      </c>
      <c r="AU53" s="2" t="str">
        <f>IF(OR($C53="",AU$12=""),"",SUMIFS(Tbl_Registro_Insumo[cant_ent],Tbl_Registro_Insumo[proveedor],$C$8,Tbl_Registro_Insumo[descripcion_insumo],$C53,Tbl_Registro_Insumo[id_solicitud],Detalle_Mes!$C$9,Tbl_Registro_Insumo[Fecha_Corte],"&lt;="&amp;AU$12)-SUMIFS(Tbl_Registro_Insumo[cant_dev],Tbl_Registro_Insumo[proveedor],$C$8,Tbl_Registro_Insumo[descripcion_insumo],$C53,Tbl_Registro_Insumo[id_solicitud],$C$9,Tbl_Registro_Insumo[Fecha_Corte],"&lt;="&amp;AU$12))</f>
        <v/>
      </c>
      <c r="AV53" s="2" t="str">
        <f>IF(OR($C53="",AV$12=""),"",SUMIFS(Tbl_Registro_Insumo[cant_ent],Tbl_Registro_Insumo[proveedor],$C$8,Tbl_Registro_Insumo[descripcion_insumo],$C53,Tbl_Registro_Insumo[id_solicitud],Detalle_Mes!$C$9,Tbl_Registro_Insumo[Fecha_Corte],"&lt;="&amp;AV$12)-SUMIFS(Tbl_Registro_Insumo[cant_dev],Tbl_Registro_Insumo[proveedor],$C$8,Tbl_Registro_Insumo[descripcion_insumo],$C53,Tbl_Registro_Insumo[id_solicitud],$C$9,Tbl_Registro_Insumo[Fecha_Corte],"&lt;="&amp;AV$12))</f>
        <v/>
      </c>
      <c r="AW53" s="2" t="str">
        <f>IF(OR($C53="",AW$12=""),"",SUMIFS(Tbl_Registro_Insumo[cant_ent],Tbl_Registro_Insumo[proveedor],$C$8,Tbl_Registro_Insumo[descripcion_insumo],$C53,Tbl_Registro_Insumo[id_solicitud],Detalle_Mes!$C$9,Tbl_Registro_Insumo[Fecha_Corte],"&lt;="&amp;AW$12)-SUMIFS(Tbl_Registro_Insumo[cant_dev],Tbl_Registro_Insumo[proveedor],$C$8,Tbl_Registro_Insumo[descripcion_insumo],$C53,Tbl_Registro_Insumo[id_solicitud],$C$9,Tbl_Registro_Insumo[Fecha_Corte],"&lt;="&amp;AW$12))</f>
        <v/>
      </c>
      <c r="AX53" s="2" t="str">
        <f>IF(OR($C53="",AX$12=""),"",SUMIFS(Tbl_Registro_Insumo[cant_ent],Tbl_Registro_Insumo[proveedor],$C$8,Tbl_Registro_Insumo[descripcion_insumo],$C53,Tbl_Registro_Insumo[id_solicitud],Detalle_Mes!$C$9,Tbl_Registro_Insumo[Fecha_Corte],"&lt;="&amp;AX$12)-SUMIFS(Tbl_Registro_Insumo[cant_dev],Tbl_Registro_Insumo[proveedor],$C$8,Tbl_Registro_Insumo[descripcion_insumo],$C53,Tbl_Registro_Insumo[id_solicitud],$C$9,Tbl_Registro_Insumo[Fecha_Corte],"&lt;="&amp;AX$12))</f>
        <v/>
      </c>
      <c r="AY53" s="2" t="str">
        <f>IF(OR($C53="",AY$12=""),"",SUMIFS(Tbl_Registro_Insumo[cant_ent],Tbl_Registro_Insumo[proveedor],$C$8,Tbl_Registro_Insumo[descripcion_insumo],$C53,Tbl_Registro_Insumo[id_solicitud],Detalle_Mes!$C$9,Tbl_Registro_Insumo[Fecha_Corte],"&lt;="&amp;AY$12)-SUMIFS(Tbl_Registro_Insumo[cant_dev],Tbl_Registro_Insumo[proveedor],$C$8,Tbl_Registro_Insumo[descripcion_insumo],$C53,Tbl_Registro_Insumo[id_solicitud],$C$9,Tbl_Registro_Insumo[Fecha_Corte],"&lt;="&amp;AY$12))</f>
        <v/>
      </c>
      <c r="AZ53" s="2" t="str">
        <f>IF(OR($C53="",AZ$12=""),"",SUMIFS(Tbl_Registro_Insumo[cant_ent],Tbl_Registro_Insumo[proveedor],$C$8,Tbl_Registro_Insumo[descripcion_insumo],$C53,Tbl_Registro_Insumo[id_solicitud],Detalle_Mes!$C$9,Tbl_Registro_Insumo[Fecha_Corte],"&lt;="&amp;AZ$12)-SUMIFS(Tbl_Registro_Insumo[cant_dev],Tbl_Registro_Insumo[proveedor],$C$8,Tbl_Registro_Insumo[descripcion_insumo],$C53,Tbl_Registro_Insumo[id_solicitud],$C$9,Tbl_Registro_Insumo[Fecha_Corte],"&lt;="&amp;AZ$12))</f>
        <v/>
      </c>
      <c r="BA53" s="2" t="str">
        <f>IF(OR($C53="",BA$12=""),"",SUMIFS(Tbl_Registro_Insumo[cant_ent],Tbl_Registro_Insumo[proveedor],$C$8,Tbl_Registro_Insumo[descripcion_insumo],$C53,Tbl_Registro_Insumo[id_solicitud],Detalle_Mes!$C$9,Tbl_Registro_Insumo[Fecha_Corte],"&lt;="&amp;BA$12)-SUMIFS(Tbl_Registro_Insumo[cant_dev],Tbl_Registro_Insumo[proveedor],$C$8,Tbl_Registro_Insumo[descripcion_insumo],$C53,Tbl_Registro_Insumo[id_solicitud],$C$9,Tbl_Registro_Insumo[Fecha_Corte],"&lt;="&amp;BA$12))</f>
        <v/>
      </c>
      <c r="BB53" s="2" t="str">
        <f>IF(OR($C53="",BB$12=""),"",SUMIFS(Tbl_Registro_Insumo[cant_ent],Tbl_Registro_Insumo[proveedor],$C$8,Tbl_Registro_Insumo[descripcion_insumo],$C53,Tbl_Registro_Insumo[id_solicitud],Detalle_Mes!$C$9,Tbl_Registro_Insumo[Fecha_Corte],"&lt;="&amp;BB$12)-SUMIFS(Tbl_Registro_Insumo[cant_dev],Tbl_Registro_Insumo[proveedor],$C$8,Tbl_Registro_Insumo[descripcion_insumo],$C53,Tbl_Registro_Insumo[id_solicitud],$C$9,Tbl_Registro_Insumo[Fecha_Corte],"&lt;="&amp;BB$12))</f>
        <v/>
      </c>
      <c r="BC53" s="2" t="str">
        <f>IF(OR($C53="",BC$12=""),"",SUMIFS(Tbl_Registro_Insumo[cant_ent],Tbl_Registro_Insumo[proveedor],$C$8,Tbl_Registro_Insumo[descripcion_insumo],$C53,Tbl_Registro_Insumo[id_solicitud],Detalle_Mes!$C$9,Tbl_Registro_Insumo[Fecha_Corte],"&lt;="&amp;BC$12)-SUMIFS(Tbl_Registro_Insumo[cant_dev],Tbl_Registro_Insumo[proveedor],$C$8,Tbl_Registro_Insumo[descripcion_insumo],$C53,Tbl_Registro_Insumo[id_solicitud],$C$9,Tbl_Registro_Insumo[Fecha_Corte],"&lt;="&amp;BC$12))</f>
        <v/>
      </c>
      <c r="BD53" s="2" t="str">
        <f>IF(OR($C53="",BD$12=""),"",SUMIFS(Tbl_Registro_Insumo[cant_ent],Tbl_Registro_Insumo[proveedor],$C$8,Tbl_Registro_Insumo[descripcion_insumo],$C53,Tbl_Registro_Insumo[id_solicitud],Detalle_Mes!$C$9,Tbl_Registro_Insumo[Fecha_Corte],"&lt;="&amp;BD$12)-SUMIFS(Tbl_Registro_Insumo[cant_dev],Tbl_Registro_Insumo[proveedor],$C$8,Tbl_Registro_Insumo[descripcion_insumo],$C53,Tbl_Registro_Insumo[id_solicitud],$C$9,Tbl_Registro_Insumo[Fecha_Corte],"&lt;="&amp;BD$12))</f>
        <v/>
      </c>
      <c r="BE53" s="2" t="str">
        <f>IF(OR($C53="",BE$12=""),"",SUMIFS(Tbl_Registro_Insumo[cant_ent],Tbl_Registro_Insumo[proveedor],$C$8,Tbl_Registro_Insumo[descripcion_insumo],$C53,Tbl_Registro_Insumo[id_solicitud],Detalle_Mes!$C$9,Tbl_Registro_Insumo[Fecha_Corte],"&lt;="&amp;BE$12)-SUMIFS(Tbl_Registro_Insumo[cant_dev],Tbl_Registro_Insumo[proveedor],$C$8,Tbl_Registro_Insumo[descripcion_insumo],$C53,Tbl_Registro_Insumo[id_solicitud],$C$9,Tbl_Registro_Insumo[Fecha_Corte],"&lt;="&amp;BE$12))</f>
        <v/>
      </c>
      <c r="BF53" s="2" t="str">
        <f>IF(OR($C53="",BF$12=""),"",SUMIFS(Tbl_Registro_Insumo[cant_ent],Tbl_Registro_Insumo[proveedor],$C$8,Tbl_Registro_Insumo[descripcion_insumo],$C53,Tbl_Registro_Insumo[id_solicitud],Detalle_Mes!$C$9,Tbl_Registro_Insumo[Fecha_Corte],"&lt;="&amp;BF$12)-SUMIFS(Tbl_Registro_Insumo[cant_dev],Tbl_Registro_Insumo[proveedor],$C$8,Tbl_Registro_Insumo[descripcion_insumo],$C53,Tbl_Registro_Insumo[id_solicitud],$C$9,Tbl_Registro_Insumo[Fecha_Corte],"&lt;="&amp;BF$12))</f>
        <v/>
      </c>
      <c r="BG53" s="2" t="str">
        <f>IF(OR($C53="",BG$12=""),"",SUMIFS(Tbl_Registro_Insumo[cant_ent],Tbl_Registro_Insumo[proveedor],$C$8,Tbl_Registro_Insumo[descripcion_insumo],$C53,Tbl_Registro_Insumo[id_solicitud],Detalle_Mes!$C$9,Tbl_Registro_Insumo[Fecha_Corte],"&lt;="&amp;BG$12)-SUMIFS(Tbl_Registro_Insumo[cant_dev],Tbl_Registro_Insumo[proveedor],$C$8,Tbl_Registro_Insumo[descripcion_insumo],$C53,Tbl_Registro_Insumo[id_solicitud],$C$9,Tbl_Registro_Insumo[Fecha_Corte],"&lt;="&amp;BG$12))</f>
        <v/>
      </c>
      <c r="BH53" s="2" t="str">
        <f>IF(OR($C53="",BH$12=""),"",SUMIFS(Tbl_Registro_Insumo[cant_ent],Tbl_Registro_Insumo[proveedor],$C$8,Tbl_Registro_Insumo[descripcion_insumo],$C53,Tbl_Registro_Insumo[id_solicitud],Detalle_Mes!$C$9,Tbl_Registro_Insumo[Fecha_Corte],"&lt;="&amp;BH$12)-SUMIFS(Tbl_Registro_Insumo[cant_dev],Tbl_Registro_Insumo[proveedor],$C$8,Tbl_Registro_Insumo[descripcion_insumo],$C53,Tbl_Registro_Insumo[id_solicitud],$C$9,Tbl_Registro_Insumo[Fecha_Corte],"&lt;="&amp;BH$12))</f>
        <v/>
      </c>
      <c r="BI53" s="2" t="str">
        <f>IF(OR($C53="",BI$12=""),"",SUMIFS(Tbl_Registro_Insumo[cant_ent],Tbl_Registro_Insumo[proveedor],$C$8,Tbl_Registro_Insumo[descripcion_insumo],$C53,Tbl_Registro_Insumo[id_solicitud],Detalle_Mes!$C$9,Tbl_Registro_Insumo[Fecha_Corte],"&lt;="&amp;BI$12)-SUMIFS(Tbl_Registro_Insumo[cant_dev],Tbl_Registro_Insumo[proveedor],$C$8,Tbl_Registro_Insumo[descripcion_insumo],$C53,Tbl_Registro_Insumo[id_solicitud],$C$9,Tbl_Registro_Insumo[Fecha_Corte],"&lt;="&amp;BI$12))</f>
        <v/>
      </c>
      <c r="BJ53" s="2" t="str">
        <f>IF(OR($C53="",BJ$12=""),"",SUMIFS(Tbl_Registro_Insumo[cant_ent],Tbl_Registro_Insumo[proveedor],$C$8,Tbl_Registro_Insumo[descripcion_insumo],$C53,Tbl_Registro_Insumo[id_solicitud],Detalle_Mes!$C$9,Tbl_Registro_Insumo[Fecha_Corte],"&lt;="&amp;BJ$12)-SUMIFS(Tbl_Registro_Insumo[cant_dev],Tbl_Registro_Insumo[proveedor],$C$8,Tbl_Registro_Insumo[descripcion_insumo],$C53,Tbl_Registro_Insumo[id_solicitud],$C$9,Tbl_Registro_Insumo[Fecha_Corte],"&lt;="&amp;BJ$12))</f>
        <v/>
      </c>
      <c r="BK53" s="2" t="str">
        <f>IF(OR($C53="",BK$12=""),"",SUMIFS(Tbl_Registro_Insumo[cant_ent],Tbl_Registro_Insumo[proveedor],$C$8,Tbl_Registro_Insumo[descripcion_insumo],$C53,Tbl_Registro_Insumo[id_solicitud],Detalle_Mes!$C$9,Tbl_Registro_Insumo[Fecha_Corte],"&lt;="&amp;BK$12)-SUMIFS(Tbl_Registro_Insumo[cant_dev],Tbl_Registro_Insumo[proveedor],$C$8,Tbl_Registro_Insumo[descripcion_insumo],$C53,Tbl_Registro_Insumo[id_solicitud],$C$9,Tbl_Registro_Insumo[Fecha_Corte],"&lt;="&amp;BK$12))</f>
        <v/>
      </c>
      <c r="BL53" s="2" t="str">
        <f>IF(OR($C53="",BL$12=""),"",SUMIFS(Tbl_Registro_Insumo[cant_ent],Tbl_Registro_Insumo[proveedor],$C$8,Tbl_Registro_Insumo[descripcion_insumo],$C53,Tbl_Registro_Insumo[id_solicitud],Detalle_Mes!$C$9,Tbl_Registro_Insumo[Fecha_Corte],"&lt;="&amp;BL$12)-SUMIFS(Tbl_Registro_Insumo[cant_dev],Tbl_Registro_Insumo[proveedor],$C$8,Tbl_Registro_Insumo[descripcion_insumo],$C53,Tbl_Registro_Insumo[id_solicitud],$C$9,Tbl_Registro_Insumo[Fecha_Corte],"&lt;="&amp;BL$12))</f>
        <v/>
      </c>
      <c r="BM53" s="2" t="str">
        <f>IF(OR($C53="",BM$12=""),"",SUMIFS(Tbl_Registro_Insumo[cant_ent],Tbl_Registro_Insumo[proveedor],$C$8,Tbl_Registro_Insumo[descripcion_insumo],$C53,Tbl_Registro_Insumo[id_solicitud],Detalle_Mes!$C$9,Tbl_Registro_Insumo[Fecha_Corte],"&lt;="&amp;BM$12)-SUMIFS(Tbl_Registro_Insumo[cant_dev],Tbl_Registro_Insumo[proveedor],$C$8,Tbl_Registro_Insumo[descripcion_insumo],$C53,Tbl_Registro_Insumo[id_solicitud],$C$9,Tbl_Registro_Insumo[Fecha_Corte],"&lt;="&amp;BM$12))</f>
        <v/>
      </c>
      <c r="BN53" s="2" t="str">
        <f>IF(OR($C53="",BN$12=""),"",SUMIFS(Tbl_Registro_Insumo[cant_ent],Tbl_Registro_Insumo[proveedor],$C$8,Tbl_Registro_Insumo[descripcion_insumo],$C53,Tbl_Registro_Insumo[id_solicitud],Detalle_Mes!$C$9,Tbl_Registro_Insumo[Fecha_Corte],"&lt;="&amp;BN$12)-SUMIFS(Tbl_Registro_Insumo[cant_dev],Tbl_Registro_Insumo[proveedor],$C$8,Tbl_Registro_Insumo[descripcion_insumo],$C53,Tbl_Registro_Insumo[id_solicitud],$C$9,Tbl_Registro_Insumo[Fecha_Corte],"&lt;="&amp;BN$12))</f>
        <v/>
      </c>
      <c r="BO53" s="2" t="str">
        <f>IF(OR($C53="",BO$12=""),"",SUMIFS(Tbl_Registro_Insumo[cant_ent],Tbl_Registro_Insumo[proveedor],$C$8,Tbl_Registro_Insumo[descripcion_insumo],$C53,Tbl_Registro_Insumo[id_solicitud],Detalle_Mes!$C$9,Tbl_Registro_Insumo[Fecha_Corte],"&lt;="&amp;BO$12)-SUMIFS(Tbl_Registro_Insumo[cant_dev],Tbl_Registro_Insumo[proveedor],$C$8,Tbl_Registro_Insumo[descripcion_insumo],$C53,Tbl_Registro_Insumo[id_solicitud],$C$9,Tbl_Registro_Insumo[Fecha_Corte],"&lt;="&amp;BO$12))</f>
        <v/>
      </c>
      <c r="BP53" s="2" t="str">
        <f>IF(OR($C53="",BP$12=""),"",SUMIFS(Tbl_Registro_Insumo[cant_ent],Tbl_Registro_Insumo[proveedor],$C$8,Tbl_Registro_Insumo[descripcion_insumo],$C53,Tbl_Registro_Insumo[id_solicitud],Detalle_Mes!$C$9,Tbl_Registro_Insumo[Fecha_Corte],"&lt;="&amp;BP$12)-SUMIFS(Tbl_Registro_Insumo[cant_dev],Tbl_Registro_Insumo[proveedor],$C$8,Tbl_Registro_Insumo[descripcion_insumo],$C53,Tbl_Registro_Insumo[id_solicitud],$C$9,Tbl_Registro_Insumo[Fecha_Corte],"&lt;="&amp;BP$12))</f>
        <v/>
      </c>
      <c r="BQ53" s="2" t="str">
        <f>IF(OR($C53="",BQ$12=""),"",SUMIFS(Tbl_Registro_Insumo[cant_ent],Tbl_Registro_Insumo[proveedor],$C$8,Tbl_Registro_Insumo[descripcion_insumo],$C53,Tbl_Registro_Insumo[id_solicitud],Detalle_Mes!$C$9,Tbl_Registro_Insumo[Fecha_Corte],"&lt;="&amp;BQ$12)-SUMIFS(Tbl_Registro_Insumo[cant_dev],Tbl_Registro_Insumo[proveedor],$C$8,Tbl_Registro_Insumo[descripcion_insumo],$C53,Tbl_Registro_Insumo[id_solicitud],$C$9,Tbl_Registro_Insumo[Fecha_Corte],"&lt;="&amp;BQ$12))</f>
        <v/>
      </c>
      <c r="BR53" s="2" t="str">
        <f>IF(OR($C53="",BR$12=""),"",SUMIFS(Tbl_Registro_Insumo[cant_ent],Tbl_Registro_Insumo[proveedor],$C$8,Tbl_Registro_Insumo[descripcion_insumo],$C53,Tbl_Registro_Insumo[id_solicitud],Detalle_Mes!$C$9,Tbl_Registro_Insumo[Fecha_Corte],"&lt;="&amp;BR$12)-SUMIFS(Tbl_Registro_Insumo[cant_dev],Tbl_Registro_Insumo[proveedor],$C$8,Tbl_Registro_Insumo[descripcion_insumo],$C53,Tbl_Registro_Insumo[id_solicitud],$C$9,Tbl_Registro_Insumo[Fecha_Corte],"&lt;="&amp;BR$12))</f>
        <v/>
      </c>
      <c r="BS53" s="2" t="str">
        <f>IF(OR($C53="",BS$12=""),"",SUMIFS(Tbl_Registro_Insumo[cant_ent],Tbl_Registro_Insumo[proveedor],$C$8,Tbl_Registro_Insumo[descripcion_insumo],$C53,Tbl_Registro_Insumo[id_solicitud],Detalle_Mes!$C$9,Tbl_Registro_Insumo[Fecha_Corte],"&lt;="&amp;BS$12)-SUMIFS(Tbl_Registro_Insumo[cant_dev],Tbl_Registro_Insumo[proveedor],$C$8,Tbl_Registro_Insumo[descripcion_insumo],$C53,Tbl_Registro_Insumo[id_solicitud],$C$9,Tbl_Registro_Insumo[Fecha_Corte],"&lt;="&amp;BS$12))</f>
        <v/>
      </c>
    </row>
    <row r="54" spans="2:71" s="7" customFormat="1" ht="19.2" customHeight="1" x14ac:dyDescent="0.3">
      <c r="B54" s="2"/>
      <c r="D54" s="20" t="str">
        <f>IF(C54="","",SUMIFS(Tbl_Registro_Insumo[cant_ent],Tbl_Registro_Insumo[proveedor],Detalle_Mes!$C$8,Tbl_Registro_Insumo[id_solicitud],Detalle_Mes!$C$9,Tbl_Registro_Insumo[descripcion_insumo],Detalle_Mes!C54,Tbl_Registro_Insumo[Fecha_Corte],"&lt;"&amp;Detalle_Mes!$F$8))</f>
        <v/>
      </c>
      <c r="E54" s="20" t="str">
        <f>IF(C54="","",SUMIFS(Tbl_Registro_Insumo[cant_dev],Tbl_Registro_Insumo[proveedor],Detalle_Mes!$C$8,Tbl_Registro_Insumo[id_solicitud],Detalle_Mes!$C$9,Tbl_Registro_Insumo[descripcion_insumo],Detalle_Mes!C54,Tbl_Registro_Insumo[Fecha_Corte],"&lt;"&amp;Detalle_Mes!$F$8))</f>
        <v/>
      </c>
      <c r="F54" s="20" t="str">
        <f t="shared" si="39"/>
        <v/>
      </c>
      <c r="H54" s="41" t="str">
        <f t="shared" si="40"/>
        <v/>
      </c>
      <c r="I54" s="2" t="str">
        <f>IF(OR($C54="",I$12=""),"",SUMIFS(Tbl_Registro_Insumo[cant_ent],Tbl_Registro_Insumo[proveedor],$C$8,Tbl_Registro_Insumo[descripcion_insumo],$C54,Tbl_Registro_Insumo[id_solicitud],Detalle_Mes!$C$9,Tbl_Registro_Insumo[Fecha_Corte],"&lt;"&amp;I$12)-SUMIFS(Tbl_Registro_Insumo[cant_dev],Tbl_Registro_Insumo[proveedor],$C$8,Tbl_Registro_Insumo[descripcion_insumo],$C54,Tbl_Registro_Insumo[id_solicitud],$C$9,Tbl_Registro_Insumo[Fecha_Corte],"&lt;="&amp;I$12))</f>
        <v/>
      </c>
      <c r="J54" s="2" t="str">
        <f>IF(OR($C54="",J$12=""),"",SUMIFS(Tbl_Registro_Insumo[cant_ent],Tbl_Registro_Insumo[proveedor],$C$8,Tbl_Registro_Insumo[descripcion_insumo],$C54,Tbl_Registro_Insumo[id_solicitud],Detalle_Mes!$C$9,Tbl_Registro_Insumo[Fecha_Corte],"&lt;="&amp;J$12)-SUMIFS(Tbl_Registro_Insumo[cant_dev],Tbl_Registro_Insumo[proveedor],$C$8,Tbl_Registro_Insumo[descripcion_insumo],$C54,Tbl_Registro_Insumo[id_solicitud],$C$9,Tbl_Registro_Insumo[Fecha_Corte],"&lt;="&amp;J$12))</f>
        <v/>
      </c>
      <c r="K54" s="2" t="str">
        <f>IF(OR($C54="",K$12=""),"",SUMIFS(Tbl_Registro_Insumo[cant_ent],Tbl_Registro_Insumo[proveedor],$C$8,Tbl_Registro_Insumo[descripcion_insumo],$C54,Tbl_Registro_Insumo[id_solicitud],Detalle_Mes!$C$9,Tbl_Registro_Insumo[Fecha_Corte],"&lt;="&amp;K$12)-SUMIFS(Tbl_Registro_Insumo[cant_dev],Tbl_Registro_Insumo[proveedor],$C$8,Tbl_Registro_Insumo[descripcion_insumo],$C54,Tbl_Registro_Insumo[id_solicitud],$C$9,Tbl_Registro_Insumo[Fecha_Corte],"&lt;="&amp;K$12))</f>
        <v/>
      </c>
      <c r="L54" s="2" t="str">
        <f>IF(OR($C54="",L$12=""),"",SUMIFS(Tbl_Registro_Insumo[cant_ent],Tbl_Registro_Insumo[proveedor],$C$8,Tbl_Registro_Insumo[descripcion_insumo],$C54,Tbl_Registro_Insumo[id_solicitud],Detalle_Mes!$C$9,Tbl_Registro_Insumo[Fecha_Corte],"&lt;="&amp;L$12)-SUMIFS(Tbl_Registro_Insumo[cant_dev],Tbl_Registro_Insumo[proveedor],$C$8,Tbl_Registro_Insumo[descripcion_insumo],$C54,Tbl_Registro_Insumo[id_solicitud],$C$9,Tbl_Registro_Insumo[Fecha_Corte],"&lt;="&amp;L$12))</f>
        <v/>
      </c>
      <c r="M54" s="2" t="str">
        <f>IF(OR($C54="",M$12=""),"",SUMIFS(Tbl_Registro_Insumo[cant_ent],Tbl_Registro_Insumo[proveedor],$C$8,Tbl_Registro_Insumo[descripcion_insumo],$C54,Tbl_Registro_Insumo[id_solicitud],Detalle_Mes!$C$9,Tbl_Registro_Insumo[Fecha_Corte],"&lt;="&amp;M$12)-SUMIFS(Tbl_Registro_Insumo[cant_dev],Tbl_Registro_Insumo[proveedor],$C$8,Tbl_Registro_Insumo[descripcion_insumo],$C54,Tbl_Registro_Insumo[id_solicitud],$C$9,Tbl_Registro_Insumo[Fecha_Corte],"&lt;="&amp;M$12))</f>
        <v/>
      </c>
      <c r="N54" s="2" t="str">
        <f>IF(OR($C54="",N$12=""),"",SUMIFS(Tbl_Registro_Insumo[cant_ent],Tbl_Registro_Insumo[proveedor],$C$8,Tbl_Registro_Insumo[descripcion_insumo],$C54,Tbl_Registro_Insumo[id_solicitud],Detalle_Mes!$C$9,Tbl_Registro_Insumo[Fecha_Corte],"&lt;="&amp;N$12)-SUMIFS(Tbl_Registro_Insumo[cant_dev],Tbl_Registro_Insumo[proveedor],$C$8,Tbl_Registro_Insumo[descripcion_insumo],$C54,Tbl_Registro_Insumo[id_solicitud],$C$9,Tbl_Registro_Insumo[Fecha_Corte],"&lt;="&amp;N$12))</f>
        <v/>
      </c>
      <c r="O54" s="2" t="str">
        <f>IF(OR($C54="",O$12=""),"",SUMIFS(Tbl_Registro_Insumo[cant_ent],Tbl_Registro_Insumo[proveedor],$C$8,Tbl_Registro_Insumo[descripcion_insumo],$C54,Tbl_Registro_Insumo[id_solicitud],Detalle_Mes!$C$9,Tbl_Registro_Insumo[Fecha_Corte],"&lt;="&amp;O$12)-SUMIFS(Tbl_Registro_Insumo[cant_dev],Tbl_Registro_Insumo[proveedor],$C$8,Tbl_Registro_Insumo[descripcion_insumo],$C54,Tbl_Registro_Insumo[id_solicitud],$C$9,Tbl_Registro_Insumo[Fecha_Corte],"&lt;="&amp;O$12))</f>
        <v/>
      </c>
      <c r="P54" s="2" t="str">
        <f>IF(OR($C54="",P$12=""),"",SUMIFS(Tbl_Registro_Insumo[cant_ent],Tbl_Registro_Insumo[proveedor],$C$8,Tbl_Registro_Insumo[descripcion_insumo],$C54,Tbl_Registro_Insumo[id_solicitud],Detalle_Mes!$C$9,Tbl_Registro_Insumo[Fecha_Corte],"&lt;="&amp;P$12)-SUMIFS(Tbl_Registro_Insumo[cant_dev],Tbl_Registro_Insumo[proveedor],$C$8,Tbl_Registro_Insumo[descripcion_insumo],$C54,Tbl_Registro_Insumo[id_solicitud],$C$9,Tbl_Registro_Insumo[Fecha_Corte],"&lt;="&amp;P$12))</f>
        <v/>
      </c>
      <c r="Q54" s="2" t="str">
        <f>IF(OR($C54="",Q$12=""),"",SUMIFS(Tbl_Registro_Insumo[cant_ent],Tbl_Registro_Insumo[proveedor],$C$8,Tbl_Registro_Insumo[descripcion_insumo],$C54,Tbl_Registro_Insumo[id_solicitud],Detalle_Mes!$C$9,Tbl_Registro_Insumo[Fecha_Corte],"&lt;="&amp;Q$12)-SUMIFS(Tbl_Registro_Insumo[cant_dev],Tbl_Registro_Insumo[proveedor],$C$8,Tbl_Registro_Insumo[descripcion_insumo],$C54,Tbl_Registro_Insumo[id_solicitud],$C$9,Tbl_Registro_Insumo[Fecha_Corte],"&lt;="&amp;Q$12))</f>
        <v/>
      </c>
      <c r="R54" s="2" t="str">
        <f>IF(OR($C54="",R$12=""),"",SUMIFS(Tbl_Registro_Insumo[cant_ent],Tbl_Registro_Insumo[proveedor],$C$8,Tbl_Registro_Insumo[descripcion_insumo],$C54,Tbl_Registro_Insumo[id_solicitud],Detalle_Mes!$C$9,Tbl_Registro_Insumo[Fecha_Corte],"&lt;="&amp;R$12)-SUMIFS(Tbl_Registro_Insumo[cant_dev],Tbl_Registro_Insumo[proveedor],$C$8,Tbl_Registro_Insumo[descripcion_insumo],$C54,Tbl_Registro_Insumo[id_solicitud],$C$9,Tbl_Registro_Insumo[Fecha_Corte],"&lt;="&amp;R$12))</f>
        <v/>
      </c>
      <c r="S54" s="2" t="str">
        <f>IF(OR($C54="",S$12=""),"",SUMIFS(Tbl_Registro_Insumo[cant_ent],Tbl_Registro_Insumo[proveedor],$C$8,Tbl_Registro_Insumo[descripcion_insumo],$C54,Tbl_Registro_Insumo[id_solicitud],Detalle_Mes!$C$9,Tbl_Registro_Insumo[Fecha_Corte],"&lt;="&amp;S$12)-SUMIFS(Tbl_Registro_Insumo[cant_dev],Tbl_Registro_Insumo[proveedor],$C$8,Tbl_Registro_Insumo[descripcion_insumo],$C54,Tbl_Registro_Insumo[id_solicitud],$C$9,Tbl_Registro_Insumo[Fecha_Corte],"&lt;="&amp;S$12))</f>
        <v/>
      </c>
      <c r="T54" s="2" t="str">
        <f>IF(OR($C54="",T$12=""),"",SUMIFS(Tbl_Registro_Insumo[cant_ent],Tbl_Registro_Insumo[proveedor],$C$8,Tbl_Registro_Insumo[descripcion_insumo],$C54,Tbl_Registro_Insumo[id_solicitud],Detalle_Mes!$C$9,Tbl_Registro_Insumo[Fecha_Corte],"&lt;="&amp;T$12)-SUMIFS(Tbl_Registro_Insumo[cant_dev],Tbl_Registro_Insumo[proveedor],$C$8,Tbl_Registro_Insumo[descripcion_insumo],$C54,Tbl_Registro_Insumo[id_solicitud],$C$9,Tbl_Registro_Insumo[Fecha_Corte],"&lt;="&amp;T$12))</f>
        <v/>
      </c>
      <c r="U54" s="2" t="str">
        <f>IF(OR($C54="",U$12=""),"",SUMIFS(Tbl_Registro_Insumo[cant_ent],Tbl_Registro_Insumo[proveedor],$C$8,Tbl_Registro_Insumo[descripcion_insumo],$C54,Tbl_Registro_Insumo[id_solicitud],Detalle_Mes!$C$9,Tbl_Registro_Insumo[Fecha_Corte],"&lt;="&amp;U$12)-SUMIFS(Tbl_Registro_Insumo[cant_dev],Tbl_Registro_Insumo[proveedor],$C$8,Tbl_Registro_Insumo[descripcion_insumo],$C54,Tbl_Registro_Insumo[id_solicitud],$C$9,Tbl_Registro_Insumo[Fecha_Corte],"&lt;="&amp;U$12))</f>
        <v/>
      </c>
      <c r="V54" s="2" t="str">
        <f>IF(OR($C54="",V$12=""),"",SUMIFS(Tbl_Registro_Insumo[cant_ent],Tbl_Registro_Insumo[proveedor],$C$8,Tbl_Registro_Insumo[descripcion_insumo],$C54,Tbl_Registro_Insumo[id_solicitud],Detalle_Mes!$C$9,Tbl_Registro_Insumo[Fecha_Corte],"&lt;="&amp;V$12)-SUMIFS(Tbl_Registro_Insumo[cant_dev],Tbl_Registro_Insumo[proveedor],$C$8,Tbl_Registro_Insumo[descripcion_insumo],$C54,Tbl_Registro_Insumo[id_solicitud],$C$9,Tbl_Registro_Insumo[Fecha_Corte],"&lt;="&amp;V$12))</f>
        <v/>
      </c>
      <c r="W54" s="2" t="str">
        <f>IF(OR($C54="",W$12=""),"",SUMIFS(Tbl_Registro_Insumo[cant_ent],Tbl_Registro_Insumo[proveedor],$C$8,Tbl_Registro_Insumo[descripcion_insumo],$C54,Tbl_Registro_Insumo[id_solicitud],Detalle_Mes!$C$9,Tbl_Registro_Insumo[Fecha_Corte],"&lt;="&amp;W$12)-SUMIFS(Tbl_Registro_Insumo[cant_dev],Tbl_Registro_Insumo[proveedor],$C$8,Tbl_Registro_Insumo[descripcion_insumo],$C54,Tbl_Registro_Insumo[id_solicitud],$C$9,Tbl_Registro_Insumo[Fecha_Corte],"&lt;="&amp;W$12))</f>
        <v/>
      </c>
      <c r="X54" s="2" t="str">
        <f>IF(OR($C54="",X$12=""),"",SUMIFS(Tbl_Registro_Insumo[cant_ent],Tbl_Registro_Insumo[proveedor],$C$8,Tbl_Registro_Insumo[descripcion_insumo],$C54,Tbl_Registro_Insumo[id_solicitud],Detalle_Mes!$C$9,Tbl_Registro_Insumo[Fecha_Corte],"&lt;="&amp;X$12)-SUMIFS(Tbl_Registro_Insumo[cant_dev],Tbl_Registro_Insumo[proveedor],$C$8,Tbl_Registro_Insumo[descripcion_insumo],$C54,Tbl_Registro_Insumo[id_solicitud],$C$9,Tbl_Registro_Insumo[Fecha_Corte],"&lt;="&amp;X$12))</f>
        <v/>
      </c>
      <c r="Y54" s="2" t="str">
        <f>IF(OR($C54="",Y$12=""),"",SUMIFS(Tbl_Registro_Insumo[cant_ent],Tbl_Registro_Insumo[proveedor],$C$8,Tbl_Registro_Insumo[descripcion_insumo],$C54,Tbl_Registro_Insumo[id_solicitud],Detalle_Mes!$C$9,Tbl_Registro_Insumo[Fecha_Corte],"&lt;="&amp;Y$12)-SUMIFS(Tbl_Registro_Insumo[cant_dev],Tbl_Registro_Insumo[proveedor],$C$8,Tbl_Registro_Insumo[descripcion_insumo],$C54,Tbl_Registro_Insumo[id_solicitud],$C$9,Tbl_Registro_Insumo[Fecha_Corte],"&lt;="&amp;Y$12))</f>
        <v/>
      </c>
      <c r="Z54" s="2" t="str">
        <f>IF(OR($C54="",Z$12=""),"",SUMIFS(Tbl_Registro_Insumo[cant_ent],Tbl_Registro_Insumo[proveedor],$C$8,Tbl_Registro_Insumo[descripcion_insumo],$C54,Tbl_Registro_Insumo[id_solicitud],Detalle_Mes!$C$9,Tbl_Registro_Insumo[Fecha_Corte],"&lt;="&amp;Z$12)-SUMIFS(Tbl_Registro_Insumo[cant_dev],Tbl_Registro_Insumo[proveedor],$C$8,Tbl_Registro_Insumo[descripcion_insumo],$C54,Tbl_Registro_Insumo[id_solicitud],$C$9,Tbl_Registro_Insumo[Fecha_Corte],"&lt;="&amp;Z$12))</f>
        <v/>
      </c>
      <c r="AA54" s="2" t="str">
        <f>IF(OR($C54="",AA$12=""),"",SUMIFS(Tbl_Registro_Insumo[cant_ent],Tbl_Registro_Insumo[proveedor],$C$8,Tbl_Registro_Insumo[descripcion_insumo],$C54,Tbl_Registro_Insumo[id_solicitud],Detalle_Mes!$C$9,Tbl_Registro_Insumo[Fecha_Corte],"&lt;="&amp;AA$12)-SUMIFS(Tbl_Registro_Insumo[cant_dev],Tbl_Registro_Insumo[proveedor],$C$8,Tbl_Registro_Insumo[descripcion_insumo],$C54,Tbl_Registro_Insumo[id_solicitud],$C$9,Tbl_Registro_Insumo[Fecha_Corte],"&lt;="&amp;AA$12))</f>
        <v/>
      </c>
      <c r="AB54" s="2" t="str">
        <f>IF(OR($C54="",AB$12=""),"",SUMIFS(Tbl_Registro_Insumo[cant_ent],Tbl_Registro_Insumo[proveedor],$C$8,Tbl_Registro_Insumo[descripcion_insumo],$C54,Tbl_Registro_Insumo[id_solicitud],Detalle_Mes!$C$9,Tbl_Registro_Insumo[Fecha_Corte],"&lt;="&amp;AB$12)-SUMIFS(Tbl_Registro_Insumo[cant_dev],Tbl_Registro_Insumo[proveedor],$C$8,Tbl_Registro_Insumo[descripcion_insumo],$C54,Tbl_Registro_Insumo[id_solicitud],$C$9,Tbl_Registro_Insumo[Fecha_Corte],"&lt;="&amp;AB$12))</f>
        <v/>
      </c>
      <c r="AC54" s="2" t="str">
        <f>IF(OR($C54="",AC$12=""),"",SUMIFS(Tbl_Registro_Insumo[cant_ent],Tbl_Registro_Insumo[proveedor],$C$8,Tbl_Registro_Insumo[descripcion_insumo],$C54,Tbl_Registro_Insumo[id_solicitud],Detalle_Mes!$C$9,Tbl_Registro_Insumo[Fecha_Corte],"&lt;="&amp;AC$12)-SUMIFS(Tbl_Registro_Insumo[cant_dev],Tbl_Registro_Insumo[proveedor],$C$8,Tbl_Registro_Insumo[descripcion_insumo],$C54,Tbl_Registro_Insumo[id_solicitud],$C$9,Tbl_Registro_Insumo[Fecha_Corte],"&lt;="&amp;AC$12))</f>
        <v/>
      </c>
      <c r="AD54" s="2" t="str">
        <f>IF(OR($C54="",AD$12=""),"",SUMIFS(Tbl_Registro_Insumo[cant_ent],Tbl_Registro_Insumo[proveedor],$C$8,Tbl_Registro_Insumo[descripcion_insumo],$C54,Tbl_Registro_Insumo[id_solicitud],Detalle_Mes!$C$9,Tbl_Registro_Insumo[Fecha_Corte],"&lt;="&amp;AD$12)-SUMIFS(Tbl_Registro_Insumo[cant_dev],Tbl_Registro_Insumo[proveedor],$C$8,Tbl_Registro_Insumo[descripcion_insumo],$C54,Tbl_Registro_Insumo[id_solicitud],$C$9,Tbl_Registro_Insumo[Fecha_Corte],"&lt;="&amp;AD$12))</f>
        <v/>
      </c>
      <c r="AE54" s="2" t="str">
        <f>IF(OR($C54="",AE$12=""),"",SUMIFS(Tbl_Registro_Insumo[cant_ent],Tbl_Registro_Insumo[proveedor],$C$8,Tbl_Registro_Insumo[descripcion_insumo],$C54,Tbl_Registro_Insumo[id_solicitud],Detalle_Mes!$C$9,Tbl_Registro_Insumo[Fecha_Corte],"&lt;="&amp;AE$12)-SUMIFS(Tbl_Registro_Insumo[cant_dev],Tbl_Registro_Insumo[proveedor],$C$8,Tbl_Registro_Insumo[descripcion_insumo],$C54,Tbl_Registro_Insumo[id_solicitud],$C$9,Tbl_Registro_Insumo[Fecha_Corte],"&lt;="&amp;AE$12))</f>
        <v/>
      </c>
      <c r="AF54" s="2" t="str">
        <f>IF(OR($C54="",AF$12=""),"",SUMIFS(Tbl_Registro_Insumo[cant_ent],Tbl_Registro_Insumo[proveedor],$C$8,Tbl_Registro_Insumo[descripcion_insumo],$C54,Tbl_Registro_Insumo[id_solicitud],Detalle_Mes!$C$9,Tbl_Registro_Insumo[Fecha_Corte],"&lt;="&amp;AF$12)-SUMIFS(Tbl_Registro_Insumo[cant_dev],Tbl_Registro_Insumo[proveedor],$C$8,Tbl_Registro_Insumo[descripcion_insumo],$C54,Tbl_Registro_Insumo[id_solicitud],$C$9,Tbl_Registro_Insumo[Fecha_Corte],"&lt;="&amp;AF$12))</f>
        <v/>
      </c>
      <c r="AG54" s="2" t="str">
        <f>IF(OR($C54="",AG$12=""),"",SUMIFS(Tbl_Registro_Insumo[cant_ent],Tbl_Registro_Insumo[proveedor],$C$8,Tbl_Registro_Insumo[descripcion_insumo],$C54,Tbl_Registro_Insumo[id_solicitud],Detalle_Mes!$C$9,Tbl_Registro_Insumo[Fecha_Corte],"&lt;="&amp;AG$12)-SUMIFS(Tbl_Registro_Insumo[cant_dev],Tbl_Registro_Insumo[proveedor],$C$8,Tbl_Registro_Insumo[descripcion_insumo],$C54,Tbl_Registro_Insumo[id_solicitud],$C$9,Tbl_Registro_Insumo[Fecha_Corte],"&lt;="&amp;AG$12))</f>
        <v/>
      </c>
      <c r="AH54" s="2" t="str">
        <f>IF(OR($C54="",AH$12=""),"",SUMIFS(Tbl_Registro_Insumo[cant_ent],Tbl_Registro_Insumo[proveedor],$C$8,Tbl_Registro_Insumo[descripcion_insumo],$C54,Tbl_Registro_Insumo[id_solicitud],Detalle_Mes!$C$9,Tbl_Registro_Insumo[Fecha_Corte],"&lt;="&amp;AH$12)-SUMIFS(Tbl_Registro_Insumo[cant_dev],Tbl_Registro_Insumo[proveedor],$C$8,Tbl_Registro_Insumo[descripcion_insumo],$C54,Tbl_Registro_Insumo[id_solicitud],$C$9,Tbl_Registro_Insumo[Fecha_Corte],"&lt;="&amp;AH$12))</f>
        <v/>
      </c>
      <c r="AI54" s="2" t="str">
        <f>IF(OR($C54="",AI$12=""),"",SUMIFS(Tbl_Registro_Insumo[cant_ent],Tbl_Registro_Insumo[proveedor],$C$8,Tbl_Registro_Insumo[descripcion_insumo],$C54,Tbl_Registro_Insumo[id_solicitud],Detalle_Mes!$C$9,Tbl_Registro_Insumo[Fecha_Corte],"&lt;="&amp;AI$12)-SUMIFS(Tbl_Registro_Insumo[cant_dev],Tbl_Registro_Insumo[proveedor],$C$8,Tbl_Registro_Insumo[descripcion_insumo],$C54,Tbl_Registro_Insumo[id_solicitud],$C$9,Tbl_Registro_Insumo[Fecha_Corte],"&lt;="&amp;AI$12))</f>
        <v/>
      </c>
      <c r="AJ54" s="2" t="str">
        <f>IF(OR($C54="",AJ$12=""),"",SUMIFS(Tbl_Registro_Insumo[cant_ent],Tbl_Registro_Insumo[proveedor],$C$8,Tbl_Registro_Insumo[descripcion_insumo],$C54,Tbl_Registro_Insumo[id_solicitud],Detalle_Mes!$C$9,Tbl_Registro_Insumo[Fecha_Corte],"&lt;="&amp;AJ$12)-SUMIFS(Tbl_Registro_Insumo[cant_dev],Tbl_Registro_Insumo[proveedor],$C$8,Tbl_Registro_Insumo[descripcion_insumo],$C54,Tbl_Registro_Insumo[id_solicitud],$C$9,Tbl_Registro_Insumo[Fecha_Corte],"&lt;="&amp;AJ$12))</f>
        <v/>
      </c>
      <c r="AK54" s="2" t="str">
        <f>IF(OR($C54="",AK$12=""),"",SUMIFS(Tbl_Registro_Insumo[cant_ent],Tbl_Registro_Insumo[proveedor],$C$8,Tbl_Registro_Insumo[descripcion_insumo],$C54,Tbl_Registro_Insumo[id_solicitud],Detalle_Mes!$C$9,Tbl_Registro_Insumo[Fecha_Corte],"&lt;="&amp;AK$12)-SUMIFS(Tbl_Registro_Insumo[cant_dev],Tbl_Registro_Insumo[proveedor],$C$8,Tbl_Registro_Insumo[descripcion_insumo],$C54,Tbl_Registro_Insumo[id_solicitud],$C$9,Tbl_Registro_Insumo[Fecha_Corte],"&lt;="&amp;AK$12))</f>
        <v/>
      </c>
      <c r="AL54" s="2" t="str">
        <f>IF(OR($C54="",AL$12=""),"",SUMIFS(Tbl_Registro_Insumo[cant_ent],Tbl_Registro_Insumo[proveedor],$C$8,Tbl_Registro_Insumo[descripcion_insumo],$C54,Tbl_Registro_Insumo[id_solicitud],Detalle_Mes!$C$9,Tbl_Registro_Insumo[Fecha_Corte],"&lt;="&amp;AL$12)-SUMIFS(Tbl_Registro_Insumo[cant_dev],Tbl_Registro_Insumo[proveedor],$C$8,Tbl_Registro_Insumo[descripcion_insumo],$C54,Tbl_Registro_Insumo[id_solicitud],$C$9,Tbl_Registro_Insumo[Fecha_Corte],"&lt;="&amp;AL$12))</f>
        <v/>
      </c>
      <c r="AM54" s="2" t="str">
        <f>IF(OR($C54="",AM$12=""),"",SUMIFS(Tbl_Registro_Insumo[cant_ent],Tbl_Registro_Insumo[proveedor],$C$8,Tbl_Registro_Insumo[descripcion_insumo],$C54,Tbl_Registro_Insumo[id_solicitud],Detalle_Mes!$C$9,Tbl_Registro_Insumo[Fecha_Corte],"&lt;="&amp;AM$12)-SUMIFS(Tbl_Registro_Insumo[cant_dev],Tbl_Registro_Insumo[proveedor],$C$8,Tbl_Registro_Insumo[descripcion_insumo],$C54,Tbl_Registro_Insumo[id_solicitud],$C$9,Tbl_Registro_Insumo[Fecha_Corte],"&lt;="&amp;AM$12))</f>
        <v/>
      </c>
      <c r="AN54" s="2" t="str">
        <f>IF(OR($C54="",AN$12=""),"",SUMIFS(Tbl_Registro_Insumo[cant_ent],Tbl_Registro_Insumo[proveedor],$C$8,Tbl_Registro_Insumo[descripcion_insumo],$C54,Tbl_Registro_Insumo[id_solicitud],Detalle_Mes!$C$9,Tbl_Registro_Insumo[Fecha_Corte],"&lt;="&amp;AN$12)-SUMIFS(Tbl_Registro_Insumo[cant_dev],Tbl_Registro_Insumo[proveedor],$C$8,Tbl_Registro_Insumo[descripcion_insumo],$C54,Tbl_Registro_Insumo[id_solicitud],$C$9,Tbl_Registro_Insumo[Fecha_Corte],"&lt;="&amp;AN$12))</f>
        <v/>
      </c>
      <c r="AO54" s="2" t="str">
        <f>IF(OR($C54="",AO$12=""),"",SUMIFS(Tbl_Registro_Insumo[cant_ent],Tbl_Registro_Insumo[proveedor],$C$8,Tbl_Registro_Insumo[descripcion_insumo],$C54,Tbl_Registro_Insumo[id_solicitud],Detalle_Mes!$C$9,Tbl_Registro_Insumo[Fecha_Corte],"&lt;="&amp;AO$12)-SUMIFS(Tbl_Registro_Insumo[cant_dev],Tbl_Registro_Insumo[proveedor],$C$8,Tbl_Registro_Insumo[descripcion_insumo],$C54,Tbl_Registro_Insumo[id_solicitud],$C$9,Tbl_Registro_Insumo[Fecha_Corte],"&lt;="&amp;AO$12))</f>
        <v/>
      </c>
      <c r="AP54" s="2" t="str">
        <f>IF(OR($C54="",AP$12=""),"",SUMIFS(Tbl_Registro_Insumo[cant_ent],Tbl_Registro_Insumo[proveedor],$C$8,Tbl_Registro_Insumo[descripcion_insumo],$C54,Tbl_Registro_Insumo[id_solicitud],Detalle_Mes!$C$9,Tbl_Registro_Insumo[Fecha_Corte],"&lt;="&amp;AP$12)-SUMIFS(Tbl_Registro_Insumo[cant_dev],Tbl_Registro_Insumo[proveedor],$C$8,Tbl_Registro_Insumo[descripcion_insumo],$C54,Tbl_Registro_Insumo[id_solicitud],$C$9,Tbl_Registro_Insumo[Fecha_Corte],"&lt;="&amp;AP$12))</f>
        <v/>
      </c>
      <c r="AQ54" s="2" t="str">
        <f>IF(OR($C54="",AQ$12=""),"",SUMIFS(Tbl_Registro_Insumo[cant_ent],Tbl_Registro_Insumo[proveedor],$C$8,Tbl_Registro_Insumo[descripcion_insumo],$C54,Tbl_Registro_Insumo[id_solicitud],Detalle_Mes!$C$9,Tbl_Registro_Insumo[Fecha_Corte],"&lt;="&amp;AQ$12)-SUMIFS(Tbl_Registro_Insumo[cant_dev],Tbl_Registro_Insumo[proveedor],$C$8,Tbl_Registro_Insumo[descripcion_insumo],$C54,Tbl_Registro_Insumo[id_solicitud],$C$9,Tbl_Registro_Insumo[Fecha_Corte],"&lt;="&amp;AQ$12))</f>
        <v/>
      </c>
      <c r="AR54" s="2" t="str">
        <f>IF(OR($C54="",AR$12=""),"",SUMIFS(Tbl_Registro_Insumo[cant_ent],Tbl_Registro_Insumo[proveedor],$C$8,Tbl_Registro_Insumo[descripcion_insumo],$C54,Tbl_Registro_Insumo[id_solicitud],Detalle_Mes!$C$9,Tbl_Registro_Insumo[Fecha_Corte],"&lt;="&amp;AR$12)-SUMIFS(Tbl_Registro_Insumo[cant_dev],Tbl_Registro_Insumo[proveedor],$C$8,Tbl_Registro_Insumo[descripcion_insumo],$C54,Tbl_Registro_Insumo[id_solicitud],$C$9,Tbl_Registro_Insumo[Fecha_Corte],"&lt;="&amp;AR$12))</f>
        <v/>
      </c>
      <c r="AS54" s="2" t="str">
        <f>IF(OR($C54="",AS$12=""),"",SUMIFS(Tbl_Registro_Insumo[cant_ent],Tbl_Registro_Insumo[proveedor],$C$8,Tbl_Registro_Insumo[descripcion_insumo],$C54,Tbl_Registro_Insumo[id_solicitud],Detalle_Mes!$C$9,Tbl_Registro_Insumo[Fecha_Corte],"&lt;="&amp;AS$12)-SUMIFS(Tbl_Registro_Insumo[cant_dev],Tbl_Registro_Insumo[proveedor],$C$8,Tbl_Registro_Insumo[descripcion_insumo],$C54,Tbl_Registro_Insumo[id_solicitud],$C$9,Tbl_Registro_Insumo[Fecha_Corte],"&lt;="&amp;AS$12))</f>
        <v/>
      </c>
      <c r="AT54" s="2" t="str">
        <f>IF(OR($C54="",AT$12=""),"",SUMIFS(Tbl_Registro_Insumo[cant_ent],Tbl_Registro_Insumo[proveedor],$C$8,Tbl_Registro_Insumo[descripcion_insumo],$C54,Tbl_Registro_Insumo[id_solicitud],Detalle_Mes!$C$9,Tbl_Registro_Insumo[Fecha_Corte],"&lt;="&amp;AT$12)-SUMIFS(Tbl_Registro_Insumo[cant_dev],Tbl_Registro_Insumo[proveedor],$C$8,Tbl_Registro_Insumo[descripcion_insumo],$C54,Tbl_Registro_Insumo[id_solicitud],$C$9,Tbl_Registro_Insumo[Fecha_Corte],"&lt;="&amp;AT$12))</f>
        <v/>
      </c>
      <c r="AU54" s="2" t="str">
        <f>IF(OR($C54="",AU$12=""),"",SUMIFS(Tbl_Registro_Insumo[cant_ent],Tbl_Registro_Insumo[proveedor],$C$8,Tbl_Registro_Insumo[descripcion_insumo],$C54,Tbl_Registro_Insumo[id_solicitud],Detalle_Mes!$C$9,Tbl_Registro_Insumo[Fecha_Corte],"&lt;="&amp;AU$12)-SUMIFS(Tbl_Registro_Insumo[cant_dev],Tbl_Registro_Insumo[proveedor],$C$8,Tbl_Registro_Insumo[descripcion_insumo],$C54,Tbl_Registro_Insumo[id_solicitud],$C$9,Tbl_Registro_Insumo[Fecha_Corte],"&lt;="&amp;AU$12))</f>
        <v/>
      </c>
      <c r="AV54" s="2" t="str">
        <f>IF(OR($C54="",AV$12=""),"",SUMIFS(Tbl_Registro_Insumo[cant_ent],Tbl_Registro_Insumo[proveedor],$C$8,Tbl_Registro_Insumo[descripcion_insumo],$C54,Tbl_Registro_Insumo[id_solicitud],Detalle_Mes!$C$9,Tbl_Registro_Insumo[Fecha_Corte],"&lt;="&amp;AV$12)-SUMIFS(Tbl_Registro_Insumo[cant_dev],Tbl_Registro_Insumo[proveedor],$C$8,Tbl_Registro_Insumo[descripcion_insumo],$C54,Tbl_Registro_Insumo[id_solicitud],$C$9,Tbl_Registro_Insumo[Fecha_Corte],"&lt;="&amp;AV$12))</f>
        <v/>
      </c>
      <c r="AW54" s="2" t="str">
        <f>IF(OR($C54="",AW$12=""),"",SUMIFS(Tbl_Registro_Insumo[cant_ent],Tbl_Registro_Insumo[proveedor],$C$8,Tbl_Registro_Insumo[descripcion_insumo],$C54,Tbl_Registro_Insumo[id_solicitud],Detalle_Mes!$C$9,Tbl_Registro_Insumo[Fecha_Corte],"&lt;="&amp;AW$12)-SUMIFS(Tbl_Registro_Insumo[cant_dev],Tbl_Registro_Insumo[proveedor],$C$8,Tbl_Registro_Insumo[descripcion_insumo],$C54,Tbl_Registro_Insumo[id_solicitud],$C$9,Tbl_Registro_Insumo[Fecha_Corte],"&lt;="&amp;AW$12))</f>
        <v/>
      </c>
      <c r="AX54" s="2" t="str">
        <f>IF(OR($C54="",AX$12=""),"",SUMIFS(Tbl_Registro_Insumo[cant_ent],Tbl_Registro_Insumo[proveedor],$C$8,Tbl_Registro_Insumo[descripcion_insumo],$C54,Tbl_Registro_Insumo[id_solicitud],Detalle_Mes!$C$9,Tbl_Registro_Insumo[Fecha_Corte],"&lt;="&amp;AX$12)-SUMIFS(Tbl_Registro_Insumo[cant_dev],Tbl_Registro_Insumo[proveedor],$C$8,Tbl_Registro_Insumo[descripcion_insumo],$C54,Tbl_Registro_Insumo[id_solicitud],$C$9,Tbl_Registro_Insumo[Fecha_Corte],"&lt;="&amp;AX$12))</f>
        <v/>
      </c>
      <c r="AY54" s="2" t="str">
        <f>IF(OR($C54="",AY$12=""),"",SUMIFS(Tbl_Registro_Insumo[cant_ent],Tbl_Registro_Insumo[proveedor],$C$8,Tbl_Registro_Insumo[descripcion_insumo],$C54,Tbl_Registro_Insumo[id_solicitud],Detalle_Mes!$C$9,Tbl_Registro_Insumo[Fecha_Corte],"&lt;="&amp;AY$12)-SUMIFS(Tbl_Registro_Insumo[cant_dev],Tbl_Registro_Insumo[proveedor],$C$8,Tbl_Registro_Insumo[descripcion_insumo],$C54,Tbl_Registro_Insumo[id_solicitud],$C$9,Tbl_Registro_Insumo[Fecha_Corte],"&lt;="&amp;AY$12))</f>
        <v/>
      </c>
      <c r="AZ54" s="2" t="str">
        <f>IF(OR($C54="",AZ$12=""),"",SUMIFS(Tbl_Registro_Insumo[cant_ent],Tbl_Registro_Insumo[proveedor],$C$8,Tbl_Registro_Insumo[descripcion_insumo],$C54,Tbl_Registro_Insumo[id_solicitud],Detalle_Mes!$C$9,Tbl_Registro_Insumo[Fecha_Corte],"&lt;="&amp;AZ$12)-SUMIFS(Tbl_Registro_Insumo[cant_dev],Tbl_Registro_Insumo[proveedor],$C$8,Tbl_Registro_Insumo[descripcion_insumo],$C54,Tbl_Registro_Insumo[id_solicitud],$C$9,Tbl_Registro_Insumo[Fecha_Corte],"&lt;="&amp;AZ$12))</f>
        <v/>
      </c>
      <c r="BA54" s="2" t="str">
        <f>IF(OR($C54="",BA$12=""),"",SUMIFS(Tbl_Registro_Insumo[cant_ent],Tbl_Registro_Insumo[proveedor],$C$8,Tbl_Registro_Insumo[descripcion_insumo],$C54,Tbl_Registro_Insumo[id_solicitud],Detalle_Mes!$C$9,Tbl_Registro_Insumo[Fecha_Corte],"&lt;="&amp;BA$12)-SUMIFS(Tbl_Registro_Insumo[cant_dev],Tbl_Registro_Insumo[proveedor],$C$8,Tbl_Registro_Insumo[descripcion_insumo],$C54,Tbl_Registro_Insumo[id_solicitud],$C$9,Tbl_Registro_Insumo[Fecha_Corte],"&lt;="&amp;BA$12))</f>
        <v/>
      </c>
      <c r="BB54" s="2" t="str">
        <f>IF(OR($C54="",BB$12=""),"",SUMIFS(Tbl_Registro_Insumo[cant_ent],Tbl_Registro_Insumo[proveedor],$C$8,Tbl_Registro_Insumo[descripcion_insumo],$C54,Tbl_Registro_Insumo[id_solicitud],Detalle_Mes!$C$9,Tbl_Registro_Insumo[Fecha_Corte],"&lt;="&amp;BB$12)-SUMIFS(Tbl_Registro_Insumo[cant_dev],Tbl_Registro_Insumo[proveedor],$C$8,Tbl_Registro_Insumo[descripcion_insumo],$C54,Tbl_Registro_Insumo[id_solicitud],$C$9,Tbl_Registro_Insumo[Fecha_Corte],"&lt;="&amp;BB$12))</f>
        <v/>
      </c>
      <c r="BC54" s="2" t="str">
        <f>IF(OR($C54="",BC$12=""),"",SUMIFS(Tbl_Registro_Insumo[cant_ent],Tbl_Registro_Insumo[proveedor],$C$8,Tbl_Registro_Insumo[descripcion_insumo],$C54,Tbl_Registro_Insumo[id_solicitud],Detalle_Mes!$C$9,Tbl_Registro_Insumo[Fecha_Corte],"&lt;="&amp;BC$12)-SUMIFS(Tbl_Registro_Insumo[cant_dev],Tbl_Registro_Insumo[proveedor],$C$8,Tbl_Registro_Insumo[descripcion_insumo],$C54,Tbl_Registro_Insumo[id_solicitud],$C$9,Tbl_Registro_Insumo[Fecha_Corte],"&lt;="&amp;BC$12))</f>
        <v/>
      </c>
      <c r="BD54" s="2" t="str">
        <f>IF(OR($C54="",BD$12=""),"",SUMIFS(Tbl_Registro_Insumo[cant_ent],Tbl_Registro_Insumo[proveedor],$C$8,Tbl_Registro_Insumo[descripcion_insumo],$C54,Tbl_Registro_Insumo[id_solicitud],Detalle_Mes!$C$9,Tbl_Registro_Insumo[Fecha_Corte],"&lt;="&amp;BD$12)-SUMIFS(Tbl_Registro_Insumo[cant_dev],Tbl_Registro_Insumo[proveedor],$C$8,Tbl_Registro_Insumo[descripcion_insumo],$C54,Tbl_Registro_Insumo[id_solicitud],$C$9,Tbl_Registro_Insumo[Fecha_Corte],"&lt;="&amp;BD$12))</f>
        <v/>
      </c>
      <c r="BE54" s="2" t="str">
        <f>IF(OR($C54="",BE$12=""),"",SUMIFS(Tbl_Registro_Insumo[cant_ent],Tbl_Registro_Insumo[proveedor],$C$8,Tbl_Registro_Insumo[descripcion_insumo],$C54,Tbl_Registro_Insumo[id_solicitud],Detalle_Mes!$C$9,Tbl_Registro_Insumo[Fecha_Corte],"&lt;="&amp;BE$12)-SUMIFS(Tbl_Registro_Insumo[cant_dev],Tbl_Registro_Insumo[proveedor],$C$8,Tbl_Registro_Insumo[descripcion_insumo],$C54,Tbl_Registro_Insumo[id_solicitud],$C$9,Tbl_Registro_Insumo[Fecha_Corte],"&lt;="&amp;BE$12))</f>
        <v/>
      </c>
      <c r="BF54" s="2" t="str">
        <f>IF(OR($C54="",BF$12=""),"",SUMIFS(Tbl_Registro_Insumo[cant_ent],Tbl_Registro_Insumo[proveedor],$C$8,Tbl_Registro_Insumo[descripcion_insumo],$C54,Tbl_Registro_Insumo[id_solicitud],Detalle_Mes!$C$9,Tbl_Registro_Insumo[Fecha_Corte],"&lt;="&amp;BF$12)-SUMIFS(Tbl_Registro_Insumo[cant_dev],Tbl_Registro_Insumo[proveedor],$C$8,Tbl_Registro_Insumo[descripcion_insumo],$C54,Tbl_Registro_Insumo[id_solicitud],$C$9,Tbl_Registro_Insumo[Fecha_Corte],"&lt;="&amp;BF$12))</f>
        <v/>
      </c>
      <c r="BG54" s="2" t="str">
        <f>IF(OR($C54="",BG$12=""),"",SUMIFS(Tbl_Registro_Insumo[cant_ent],Tbl_Registro_Insumo[proveedor],$C$8,Tbl_Registro_Insumo[descripcion_insumo],$C54,Tbl_Registro_Insumo[id_solicitud],Detalle_Mes!$C$9,Tbl_Registro_Insumo[Fecha_Corte],"&lt;="&amp;BG$12)-SUMIFS(Tbl_Registro_Insumo[cant_dev],Tbl_Registro_Insumo[proveedor],$C$8,Tbl_Registro_Insumo[descripcion_insumo],$C54,Tbl_Registro_Insumo[id_solicitud],$C$9,Tbl_Registro_Insumo[Fecha_Corte],"&lt;="&amp;BG$12))</f>
        <v/>
      </c>
      <c r="BH54" s="2" t="str">
        <f>IF(OR($C54="",BH$12=""),"",SUMIFS(Tbl_Registro_Insumo[cant_ent],Tbl_Registro_Insumo[proveedor],$C$8,Tbl_Registro_Insumo[descripcion_insumo],$C54,Tbl_Registro_Insumo[id_solicitud],Detalle_Mes!$C$9,Tbl_Registro_Insumo[Fecha_Corte],"&lt;="&amp;BH$12)-SUMIFS(Tbl_Registro_Insumo[cant_dev],Tbl_Registro_Insumo[proveedor],$C$8,Tbl_Registro_Insumo[descripcion_insumo],$C54,Tbl_Registro_Insumo[id_solicitud],$C$9,Tbl_Registro_Insumo[Fecha_Corte],"&lt;="&amp;BH$12))</f>
        <v/>
      </c>
      <c r="BI54" s="2" t="str">
        <f>IF(OR($C54="",BI$12=""),"",SUMIFS(Tbl_Registro_Insumo[cant_ent],Tbl_Registro_Insumo[proveedor],$C$8,Tbl_Registro_Insumo[descripcion_insumo],$C54,Tbl_Registro_Insumo[id_solicitud],Detalle_Mes!$C$9,Tbl_Registro_Insumo[Fecha_Corte],"&lt;="&amp;BI$12)-SUMIFS(Tbl_Registro_Insumo[cant_dev],Tbl_Registro_Insumo[proveedor],$C$8,Tbl_Registro_Insumo[descripcion_insumo],$C54,Tbl_Registro_Insumo[id_solicitud],$C$9,Tbl_Registro_Insumo[Fecha_Corte],"&lt;="&amp;BI$12))</f>
        <v/>
      </c>
      <c r="BJ54" s="2" t="str">
        <f>IF(OR($C54="",BJ$12=""),"",SUMIFS(Tbl_Registro_Insumo[cant_ent],Tbl_Registro_Insumo[proveedor],$C$8,Tbl_Registro_Insumo[descripcion_insumo],$C54,Tbl_Registro_Insumo[id_solicitud],Detalle_Mes!$C$9,Tbl_Registro_Insumo[Fecha_Corte],"&lt;="&amp;BJ$12)-SUMIFS(Tbl_Registro_Insumo[cant_dev],Tbl_Registro_Insumo[proveedor],$C$8,Tbl_Registro_Insumo[descripcion_insumo],$C54,Tbl_Registro_Insumo[id_solicitud],$C$9,Tbl_Registro_Insumo[Fecha_Corte],"&lt;="&amp;BJ$12))</f>
        <v/>
      </c>
      <c r="BK54" s="2" t="str">
        <f>IF(OR($C54="",BK$12=""),"",SUMIFS(Tbl_Registro_Insumo[cant_ent],Tbl_Registro_Insumo[proveedor],$C$8,Tbl_Registro_Insumo[descripcion_insumo],$C54,Tbl_Registro_Insumo[id_solicitud],Detalle_Mes!$C$9,Tbl_Registro_Insumo[Fecha_Corte],"&lt;="&amp;BK$12)-SUMIFS(Tbl_Registro_Insumo[cant_dev],Tbl_Registro_Insumo[proveedor],$C$8,Tbl_Registro_Insumo[descripcion_insumo],$C54,Tbl_Registro_Insumo[id_solicitud],$C$9,Tbl_Registro_Insumo[Fecha_Corte],"&lt;="&amp;BK$12))</f>
        <v/>
      </c>
      <c r="BL54" s="2" t="str">
        <f>IF(OR($C54="",BL$12=""),"",SUMIFS(Tbl_Registro_Insumo[cant_ent],Tbl_Registro_Insumo[proveedor],$C$8,Tbl_Registro_Insumo[descripcion_insumo],$C54,Tbl_Registro_Insumo[id_solicitud],Detalle_Mes!$C$9,Tbl_Registro_Insumo[Fecha_Corte],"&lt;="&amp;BL$12)-SUMIFS(Tbl_Registro_Insumo[cant_dev],Tbl_Registro_Insumo[proveedor],$C$8,Tbl_Registro_Insumo[descripcion_insumo],$C54,Tbl_Registro_Insumo[id_solicitud],$C$9,Tbl_Registro_Insumo[Fecha_Corte],"&lt;="&amp;BL$12))</f>
        <v/>
      </c>
      <c r="BM54" s="2" t="str">
        <f>IF(OR($C54="",BM$12=""),"",SUMIFS(Tbl_Registro_Insumo[cant_ent],Tbl_Registro_Insumo[proveedor],$C$8,Tbl_Registro_Insumo[descripcion_insumo],$C54,Tbl_Registro_Insumo[id_solicitud],Detalle_Mes!$C$9,Tbl_Registro_Insumo[Fecha_Corte],"&lt;="&amp;BM$12)-SUMIFS(Tbl_Registro_Insumo[cant_dev],Tbl_Registro_Insumo[proveedor],$C$8,Tbl_Registro_Insumo[descripcion_insumo],$C54,Tbl_Registro_Insumo[id_solicitud],$C$9,Tbl_Registro_Insumo[Fecha_Corte],"&lt;="&amp;BM$12))</f>
        <v/>
      </c>
      <c r="BN54" s="2" t="str">
        <f>IF(OR($C54="",BN$12=""),"",SUMIFS(Tbl_Registro_Insumo[cant_ent],Tbl_Registro_Insumo[proveedor],$C$8,Tbl_Registro_Insumo[descripcion_insumo],$C54,Tbl_Registro_Insumo[id_solicitud],Detalle_Mes!$C$9,Tbl_Registro_Insumo[Fecha_Corte],"&lt;="&amp;BN$12)-SUMIFS(Tbl_Registro_Insumo[cant_dev],Tbl_Registro_Insumo[proveedor],$C$8,Tbl_Registro_Insumo[descripcion_insumo],$C54,Tbl_Registro_Insumo[id_solicitud],$C$9,Tbl_Registro_Insumo[Fecha_Corte],"&lt;="&amp;BN$12))</f>
        <v/>
      </c>
      <c r="BO54" s="2" t="str">
        <f>IF(OR($C54="",BO$12=""),"",SUMIFS(Tbl_Registro_Insumo[cant_ent],Tbl_Registro_Insumo[proveedor],$C$8,Tbl_Registro_Insumo[descripcion_insumo],$C54,Tbl_Registro_Insumo[id_solicitud],Detalle_Mes!$C$9,Tbl_Registro_Insumo[Fecha_Corte],"&lt;="&amp;BO$12)-SUMIFS(Tbl_Registro_Insumo[cant_dev],Tbl_Registro_Insumo[proveedor],$C$8,Tbl_Registro_Insumo[descripcion_insumo],$C54,Tbl_Registro_Insumo[id_solicitud],$C$9,Tbl_Registro_Insumo[Fecha_Corte],"&lt;="&amp;BO$12))</f>
        <v/>
      </c>
      <c r="BP54" s="2" t="str">
        <f>IF(OR($C54="",BP$12=""),"",SUMIFS(Tbl_Registro_Insumo[cant_ent],Tbl_Registro_Insumo[proveedor],$C$8,Tbl_Registro_Insumo[descripcion_insumo],$C54,Tbl_Registro_Insumo[id_solicitud],Detalle_Mes!$C$9,Tbl_Registro_Insumo[Fecha_Corte],"&lt;="&amp;BP$12)-SUMIFS(Tbl_Registro_Insumo[cant_dev],Tbl_Registro_Insumo[proveedor],$C$8,Tbl_Registro_Insumo[descripcion_insumo],$C54,Tbl_Registro_Insumo[id_solicitud],$C$9,Tbl_Registro_Insumo[Fecha_Corte],"&lt;="&amp;BP$12))</f>
        <v/>
      </c>
      <c r="BQ54" s="2" t="str">
        <f>IF(OR($C54="",BQ$12=""),"",SUMIFS(Tbl_Registro_Insumo[cant_ent],Tbl_Registro_Insumo[proveedor],$C$8,Tbl_Registro_Insumo[descripcion_insumo],$C54,Tbl_Registro_Insumo[id_solicitud],Detalle_Mes!$C$9,Tbl_Registro_Insumo[Fecha_Corte],"&lt;="&amp;BQ$12)-SUMIFS(Tbl_Registro_Insumo[cant_dev],Tbl_Registro_Insumo[proveedor],$C$8,Tbl_Registro_Insumo[descripcion_insumo],$C54,Tbl_Registro_Insumo[id_solicitud],$C$9,Tbl_Registro_Insumo[Fecha_Corte],"&lt;="&amp;BQ$12))</f>
        <v/>
      </c>
      <c r="BR54" s="2" t="str">
        <f>IF(OR($C54="",BR$12=""),"",SUMIFS(Tbl_Registro_Insumo[cant_ent],Tbl_Registro_Insumo[proveedor],$C$8,Tbl_Registro_Insumo[descripcion_insumo],$C54,Tbl_Registro_Insumo[id_solicitud],Detalle_Mes!$C$9,Tbl_Registro_Insumo[Fecha_Corte],"&lt;="&amp;BR$12)-SUMIFS(Tbl_Registro_Insumo[cant_dev],Tbl_Registro_Insumo[proveedor],$C$8,Tbl_Registro_Insumo[descripcion_insumo],$C54,Tbl_Registro_Insumo[id_solicitud],$C$9,Tbl_Registro_Insumo[Fecha_Corte],"&lt;="&amp;BR$12))</f>
        <v/>
      </c>
      <c r="BS54" s="2" t="str">
        <f>IF(OR($C54="",BS$12=""),"",SUMIFS(Tbl_Registro_Insumo[cant_ent],Tbl_Registro_Insumo[proveedor],$C$8,Tbl_Registro_Insumo[descripcion_insumo],$C54,Tbl_Registro_Insumo[id_solicitud],Detalle_Mes!$C$9,Tbl_Registro_Insumo[Fecha_Corte],"&lt;="&amp;BS$12)-SUMIFS(Tbl_Registro_Insumo[cant_dev],Tbl_Registro_Insumo[proveedor],$C$8,Tbl_Registro_Insumo[descripcion_insumo],$C54,Tbl_Registro_Insumo[id_solicitud],$C$9,Tbl_Registro_Insumo[Fecha_Corte],"&lt;="&amp;BS$12))</f>
        <v/>
      </c>
    </row>
    <row r="55" spans="2:71" s="7" customFormat="1" ht="19.2" customHeight="1" x14ac:dyDescent="0.3">
      <c r="B55" s="2"/>
      <c r="D55" s="20" t="str">
        <f>IF(C55="","",SUMIFS(Tbl_Registro_Insumo[cant_ent],Tbl_Registro_Insumo[proveedor],Detalle_Mes!$C$8,Tbl_Registro_Insumo[id_solicitud],Detalle_Mes!$C$9,Tbl_Registro_Insumo[descripcion_insumo],Detalle_Mes!C55,Tbl_Registro_Insumo[Fecha_Corte],"&lt;"&amp;Detalle_Mes!$F$8))</f>
        <v/>
      </c>
      <c r="E55" s="20" t="str">
        <f>IF(C55="","",SUMIFS(Tbl_Registro_Insumo[cant_dev],Tbl_Registro_Insumo[proveedor],Detalle_Mes!$C$8,Tbl_Registro_Insumo[id_solicitud],Detalle_Mes!$C$9,Tbl_Registro_Insumo[descripcion_insumo],Detalle_Mes!C55,Tbl_Registro_Insumo[Fecha_Corte],"&lt;"&amp;Detalle_Mes!$F$8))</f>
        <v/>
      </c>
      <c r="F55" s="20" t="str">
        <f t="shared" si="39"/>
        <v/>
      </c>
      <c r="H55" s="41" t="str">
        <f t="shared" si="40"/>
        <v/>
      </c>
      <c r="I55" s="2" t="str">
        <f>IF(OR($C55="",I$12=""),"",SUMIFS(Tbl_Registro_Insumo[cant_ent],Tbl_Registro_Insumo[proveedor],$C$8,Tbl_Registro_Insumo[descripcion_insumo],$C55,Tbl_Registro_Insumo[id_solicitud],Detalle_Mes!$C$9,Tbl_Registro_Insumo[Fecha_Corte],"&lt;"&amp;I$12)-SUMIFS(Tbl_Registro_Insumo[cant_dev],Tbl_Registro_Insumo[proveedor],$C$8,Tbl_Registro_Insumo[descripcion_insumo],$C55,Tbl_Registro_Insumo[id_solicitud],$C$9,Tbl_Registro_Insumo[Fecha_Corte],"&lt;="&amp;I$12))</f>
        <v/>
      </c>
      <c r="J55" s="2" t="str">
        <f>IF(OR($C55="",J$12=""),"",SUMIFS(Tbl_Registro_Insumo[cant_ent],Tbl_Registro_Insumo[proveedor],$C$8,Tbl_Registro_Insumo[descripcion_insumo],$C55,Tbl_Registro_Insumo[id_solicitud],Detalle_Mes!$C$9,Tbl_Registro_Insumo[Fecha_Corte],"&lt;="&amp;J$12)-SUMIFS(Tbl_Registro_Insumo[cant_dev],Tbl_Registro_Insumo[proveedor],$C$8,Tbl_Registro_Insumo[descripcion_insumo],$C55,Tbl_Registro_Insumo[id_solicitud],$C$9,Tbl_Registro_Insumo[Fecha_Corte],"&lt;="&amp;J$12))</f>
        <v/>
      </c>
      <c r="K55" s="2" t="str">
        <f>IF(OR($C55="",K$12=""),"",SUMIFS(Tbl_Registro_Insumo[cant_ent],Tbl_Registro_Insumo[proveedor],$C$8,Tbl_Registro_Insumo[descripcion_insumo],$C55,Tbl_Registro_Insumo[id_solicitud],Detalle_Mes!$C$9,Tbl_Registro_Insumo[Fecha_Corte],"&lt;="&amp;K$12)-SUMIFS(Tbl_Registro_Insumo[cant_dev],Tbl_Registro_Insumo[proveedor],$C$8,Tbl_Registro_Insumo[descripcion_insumo],$C55,Tbl_Registro_Insumo[id_solicitud],$C$9,Tbl_Registro_Insumo[Fecha_Corte],"&lt;="&amp;K$12))</f>
        <v/>
      </c>
      <c r="L55" s="2" t="str">
        <f>IF(OR($C55="",L$12=""),"",SUMIFS(Tbl_Registro_Insumo[cant_ent],Tbl_Registro_Insumo[proveedor],$C$8,Tbl_Registro_Insumo[descripcion_insumo],$C55,Tbl_Registro_Insumo[id_solicitud],Detalle_Mes!$C$9,Tbl_Registro_Insumo[Fecha_Corte],"&lt;="&amp;L$12)-SUMIFS(Tbl_Registro_Insumo[cant_dev],Tbl_Registro_Insumo[proveedor],$C$8,Tbl_Registro_Insumo[descripcion_insumo],$C55,Tbl_Registro_Insumo[id_solicitud],$C$9,Tbl_Registro_Insumo[Fecha_Corte],"&lt;="&amp;L$12))</f>
        <v/>
      </c>
      <c r="M55" s="2" t="str">
        <f>IF(OR($C55="",M$12=""),"",SUMIFS(Tbl_Registro_Insumo[cant_ent],Tbl_Registro_Insumo[proveedor],$C$8,Tbl_Registro_Insumo[descripcion_insumo],$C55,Tbl_Registro_Insumo[id_solicitud],Detalle_Mes!$C$9,Tbl_Registro_Insumo[Fecha_Corte],"&lt;="&amp;M$12)-SUMIFS(Tbl_Registro_Insumo[cant_dev],Tbl_Registro_Insumo[proveedor],$C$8,Tbl_Registro_Insumo[descripcion_insumo],$C55,Tbl_Registro_Insumo[id_solicitud],$C$9,Tbl_Registro_Insumo[Fecha_Corte],"&lt;="&amp;M$12))</f>
        <v/>
      </c>
      <c r="N55" s="2" t="str">
        <f>IF(OR($C55="",N$12=""),"",SUMIFS(Tbl_Registro_Insumo[cant_ent],Tbl_Registro_Insumo[proveedor],$C$8,Tbl_Registro_Insumo[descripcion_insumo],$C55,Tbl_Registro_Insumo[id_solicitud],Detalle_Mes!$C$9,Tbl_Registro_Insumo[Fecha_Corte],"&lt;="&amp;N$12)-SUMIFS(Tbl_Registro_Insumo[cant_dev],Tbl_Registro_Insumo[proveedor],$C$8,Tbl_Registro_Insumo[descripcion_insumo],$C55,Tbl_Registro_Insumo[id_solicitud],$C$9,Tbl_Registro_Insumo[Fecha_Corte],"&lt;="&amp;N$12))</f>
        <v/>
      </c>
      <c r="O55" s="2" t="str">
        <f>IF(OR($C55="",O$12=""),"",SUMIFS(Tbl_Registro_Insumo[cant_ent],Tbl_Registro_Insumo[proveedor],$C$8,Tbl_Registro_Insumo[descripcion_insumo],$C55,Tbl_Registro_Insumo[id_solicitud],Detalle_Mes!$C$9,Tbl_Registro_Insumo[Fecha_Corte],"&lt;="&amp;O$12)-SUMIFS(Tbl_Registro_Insumo[cant_dev],Tbl_Registro_Insumo[proveedor],$C$8,Tbl_Registro_Insumo[descripcion_insumo],$C55,Tbl_Registro_Insumo[id_solicitud],$C$9,Tbl_Registro_Insumo[Fecha_Corte],"&lt;="&amp;O$12))</f>
        <v/>
      </c>
      <c r="P55" s="2" t="str">
        <f>IF(OR($C55="",P$12=""),"",SUMIFS(Tbl_Registro_Insumo[cant_ent],Tbl_Registro_Insumo[proveedor],$C$8,Tbl_Registro_Insumo[descripcion_insumo],$C55,Tbl_Registro_Insumo[id_solicitud],Detalle_Mes!$C$9,Tbl_Registro_Insumo[Fecha_Corte],"&lt;="&amp;P$12)-SUMIFS(Tbl_Registro_Insumo[cant_dev],Tbl_Registro_Insumo[proveedor],$C$8,Tbl_Registro_Insumo[descripcion_insumo],$C55,Tbl_Registro_Insumo[id_solicitud],$C$9,Tbl_Registro_Insumo[Fecha_Corte],"&lt;="&amp;P$12))</f>
        <v/>
      </c>
      <c r="Q55" s="2" t="str">
        <f>IF(OR($C55="",Q$12=""),"",SUMIFS(Tbl_Registro_Insumo[cant_ent],Tbl_Registro_Insumo[proveedor],$C$8,Tbl_Registro_Insumo[descripcion_insumo],$C55,Tbl_Registro_Insumo[id_solicitud],Detalle_Mes!$C$9,Tbl_Registro_Insumo[Fecha_Corte],"&lt;="&amp;Q$12)-SUMIFS(Tbl_Registro_Insumo[cant_dev],Tbl_Registro_Insumo[proveedor],$C$8,Tbl_Registro_Insumo[descripcion_insumo],$C55,Tbl_Registro_Insumo[id_solicitud],$C$9,Tbl_Registro_Insumo[Fecha_Corte],"&lt;="&amp;Q$12))</f>
        <v/>
      </c>
      <c r="R55" s="2" t="str">
        <f>IF(OR($C55="",R$12=""),"",SUMIFS(Tbl_Registro_Insumo[cant_ent],Tbl_Registro_Insumo[proveedor],$C$8,Tbl_Registro_Insumo[descripcion_insumo],$C55,Tbl_Registro_Insumo[id_solicitud],Detalle_Mes!$C$9,Tbl_Registro_Insumo[Fecha_Corte],"&lt;="&amp;R$12)-SUMIFS(Tbl_Registro_Insumo[cant_dev],Tbl_Registro_Insumo[proveedor],$C$8,Tbl_Registro_Insumo[descripcion_insumo],$C55,Tbl_Registro_Insumo[id_solicitud],$C$9,Tbl_Registro_Insumo[Fecha_Corte],"&lt;="&amp;R$12))</f>
        <v/>
      </c>
      <c r="S55" s="2" t="str">
        <f>IF(OR($C55="",S$12=""),"",SUMIFS(Tbl_Registro_Insumo[cant_ent],Tbl_Registro_Insumo[proveedor],$C$8,Tbl_Registro_Insumo[descripcion_insumo],$C55,Tbl_Registro_Insumo[id_solicitud],Detalle_Mes!$C$9,Tbl_Registro_Insumo[Fecha_Corte],"&lt;="&amp;S$12)-SUMIFS(Tbl_Registro_Insumo[cant_dev],Tbl_Registro_Insumo[proveedor],$C$8,Tbl_Registro_Insumo[descripcion_insumo],$C55,Tbl_Registro_Insumo[id_solicitud],$C$9,Tbl_Registro_Insumo[Fecha_Corte],"&lt;="&amp;S$12))</f>
        <v/>
      </c>
      <c r="T55" s="2" t="str">
        <f>IF(OR($C55="",T$12=""),"",SUMIFS(Tbl_Registro_Insumo[cant_ent],Tbl_Registro_Insumo[proveedor],$C$8,Tbl_Registro_Insumo[descripcion_insumo],$C55,Tbl_Registro_Insumo[id_solicitud],Detalle_Mes!$C$9,Tbl_Registro_Insumo[Fecha_Corte],"&lt;="&amp;T$12)-SUMIFS(Tbl_Registro_Insumo[cant_dev],Tbl_Registro_Insumo[proveedor],$C$8,Tbl_Registro_Insumo[descripcion_insumo],$C55,Tbl_Registro_Insumo[id_solicitud],$C$9,Tbl_Registro_Insumo[Fecha_Corte],"&lt;="&amp;T$12))</f>
        <v/>
      </c>
      <c r="U55" s="2" t="str">
        <f>IF(OR($C55="",U$12=""),"",SUMIFS(Tbl_Registro_Insumo[cant_ent],Tbl_Registro_Insumo[proveedor],$C$8,Tbl_Registro_Insumo[descripcion_insumo],$C55,Tbl_Registro_Insumo[id_solicitud],Detalle_Mes!$C$9,Tbl_Registro_Insumo[Fecha_Corte],"&lt;="&amp;U$12)-SUMIFS(Tbl_Registro_Insumo[cant_dev],Tbl_Registro_Insumo[proveedor],$C$8,Tbl_Registro_Insumo[descripcion_insumo],$C55,Tbl_Registro_Insumo[id_solicitud],$C$9,Tbl_Registro_Insumo[Fecha_Corte],"&lt;="&amp;U$12))</f>
        <v/>
      </c>
      <c r="V55" s="2" t="str">
        <f>IF(OR($C55="",V$12=""),"",SUMIFS(Tbl_Registro_Insumo[cant_ent],Tbl_Registro_Insumo[proveedor],$C$8,Tbl_Registro_Insumo[descripcion_insumo],$C55,Tbl_Registro_Insumo[id_solicitud],Detalle_Mes!$C$9,Tbl_Registro_Insumo[Fecha_Corte],"&lt;="&amp;V$12)-SUMIFS(Tbl_Registro_Insumo[cant_dev],Tbl_Registro_Insumo[proveedor],$C$8,Tbl_Registro_Insumo[descripcion_insumo],$C55,Tbl_Registro_Insumo[id_solicitud],$C$9,Tbl_Registro_Insumo[Fecha_Corte],"&lt;="&amp;V$12))</f>
        <v/>
      </c>
      <c r="W55" s="2" t="str">
        <f>IF(OR($C55="",W$12=""),"",SUMIFS(Tbl_Registro_Insumo[cant_ent],Tbl_Registro_Insumo[proveedor],$C$8,Tbl_Registro_Insumo[descripcion_insumo],$C55,Tbl_Registro_Insumo[id_solicitud],Detalle_Mes!$C$9,Tbl_Registro_Insumo[Fecha_Corte],"&lt;="&amp;W$12)-SUMIFS(Tbl_Registro_Insumo[cant_dev],Tbl_Registro_Insumo[proveedor],$C$8,Tbl_Registro_Insumo[descripcion_insumo],$C55,Tbl_Registro_Insumo[id_solicitud],$C$9,Tbl_Registro_Insumo[Fecha_Corte],"&lt;="&amp;W$12))</f>
        <v/>
      </c>
      <c r="X55" s="2" t="str">
        <f>IF(OR($C55="",X$12=""),"",SUMIFS(Tbl_Registro_Insumo[cant_ent],Tbl_Registro_Insumo[proveedor],$C$8,Tbl_Registro_Insumo[descripcion_insumo],$C55,Tbl_Registro_Insumo[id_solicitud],Detalle_Mes!$C$9,Tbl_Registro_Insumo[Fecha_Corte],"&lt;="&amp;X$12)-SUMIFS(Tbl_Registro_Insumo[cant_dev],Tbl_Registro_Insumo[proveedor],$C$8,Tbl_Registro_Insumo[descripcion_insumo],$C55,Tbl_Registro_Insumo[id_solicitud],$C$9,Tbl_Registro_Insumo[Fecha_Corte],"&lt;="&amp;X$12))</f>
        <v/>
      </c>
      <c r="Y55" s="2" t="str">
        <f>IF(OR($C55="",Y$12=""),"",SUMIFS(Tbl_Registro_Insumo[cant_ent],Tbl_Registro_Insumo[proveedor],$C$8,Tbl_Registro_Insumo[descripcion_insumo],$C55,Tbl_Registro_Insumo[id_solicitud],Detalle_Mes!$C$9,Tbl_Registro_Insumo[Fecha_Corte],"&lt;="&amp;Y$12)-SUMIFS(Tbl_Registro_Insumo[cant_dev],Tbl_Registro_Insumo[proveedor],$C$8,Tbl_Registro_Insumo[descripcion_insumo],$C55,Tbl_Registro_Insumo[id_solicitud],$C$9,Tbl_Registro_Insumo[Fecha_Corte],"&lt;="&amp;Y$12))</f>
        <v/>
      </c>
      <c r="Z55" s="2" t="str">
        <f>IF(OR($C55="",Z$12=""),"",SUMIFS(Tbl_Registro_Insumo[cant_ent],Tbl_Registro_Insumo[proveedor],$C$8,Tbl_Registro_Insumo[descripcion_insumo],$C55,Tbl_Registro_Insumo[id_solicitud],Detalle_Mes!$C$9,Tbl_Registro_Insumo[Fecha_Corte],"&lt;="&amp;Z$12)-SUMIFS(Tbl_Registro_Insumo[cant_dev],Tbl_Registro_Insumo[proveedor],$C$8,Tbl_Registro_Insumo[descripcion_insumo],$C55,Tbl_Registro_Insumo[id_solicitud],$C$9,Tbl_Registro_Insumo[Fecha_Corte],"&lt;="&amp;Z$12))</f>
        <v/>
      </c>
      <c r="AA55" s="2" t="str">
        <f>IF(OR($C55="",AA$12=""),"",SUMIFS(Tbl_Registro_Insumo[cant_ent],Tbl_Registro_Insumo[proveedor],$C$8,Tbl_Registro_Insumo[descripcion_insumo],$C55,Tbl_Registro_Insumo[id_solicitud],Detalle_Mes!$C$9,Tbl_Registro_Insumo[Fecha_Corte],"&lt;="&amp;AA$12)-SUMIFS(Tbl_Registro_Insumo[cant_dev],Tbl_Registro_Insumo[proveedor],$C$8,Tbl_Registro_Insumo[descripcion_insumo],$C55,Tbl_Registro_Insumo[id_solicitud],$C$9,Tbl_Registro_Insumo[Fecha_Corte],"&lt;="&amp;AA$12))</f>
        <v/>
      </c>
      <c r="AB55" s="2" t="str">
        <f>IF(OR($C55="",AB$12=""),"",SUMIFS(Tbl_Registro_Insumo[cant_ent],Tbl_Registro_Insumo[proveedor],$C$8,Tbl_Registro_Insumo[descripcion_insumo],$C55,Tbl_Registro_Insumo[id_solicitud],Detalle_Mes!$C$9,Tbl_Registro_Insumo[Fecha_Corte],"&lt;="&amp;AB$12)-SUMIFS(Tbl_Registro_Insumo[cant_dev],Tbl_Registro_Insumo[proveedor],$C$8,Tbl_Registro_Insumo[descripcion_insumo],$C55,Tbl_Registro_Insumo[id_solicitud],$C$9,Tbl_Registro_Insumo[Fecha_Corte],"&lt;="&amp;AB$12))</f>
        <v/>
      </c>
      <c r="AC55" s="2" t="str">
        <f>IF(OR($C55="",AC$12=""),"",SUMIFS(Tbl_Registro_Insumo[cant_ent],Tbl_Registro_Insumo[proveedor],$C$8,Tbl_Registro_Insumo[descripcion_insumo],$C55,Tbl_Registro_Insumo[id_solicitud],Detalle_Mes!$C$9,Tbl_Registro_Insumo[Fecha_Corte],"&lt;="&amp;AC$12)-SUMIFS(Tbl_Registro_Insumo[cant_dev],Tbl_Registro_Insumo[proveedor],$C$8,Tbl_Registro_Insumo[descripcion_insumo],$C55,Tbl_Registro_Insumo[id_solicitud],$C$9,Tbl_Registro_Insumo[Fecha_Corte],"&lt;="&amp;AC$12))</f>
        <v/>
      </c>
      <c r="AD55" s="2" t="str">
        <f>IF(OR($C55="",AD$12=""),"",SUMIFS(Tbl_Registro_Insumo[cant_ent],Tbl_Registro_Insumo[proveedor],$C$8,Tbl_Registro_Insumo[descripcion_insumo],$C55,Tbl_Registro_Insumo[id_solicitud],Detalle_Mes!$C$9,Tbl_Registro_Insumo[Fecha_Corte],"&lt;="&amp;AD$12)-SUMIFS(Tbl_Registro_Insumo[cant_dev],Tbl_Registro_Insumo[proveedor],$C$8,Tbl_Registro_Insumo[descripcion_insumo],$C55,Tbl_Registro_Insumo[id_solicitud],$C$9,Tbl_Registro_Insumo[Fecha_Corte],"&lt;="&amp;AD$12))</f>
        <v/>
      </c>
      <c r="AE55" s="2" t="str">
        <f>IF(OR($C55="",AE$12=""),"",SUMIFS(Tbl_Registro_Insumo[cant_ent],Tbl_Registro_Insumo[proveedor],$C$8,Tbl_Registro_Insumo[descripcion_insumo],$C55,Tbl_Registro_Insumo[id_solicitud],Detalle_Mes!$C$9,Tbl_Registro_Insumo[Fecha_Corte],"&lt;="&amp;AE$12)-SUMIFS(Tbl_Registro_Insumo[cant_dev],Tbl_Registro_Insumo[proveedor],$C$8,Tbl_Registro_Insumo[descripcion_insumo],$C55,Tbl_Registro_Insumo[id_solicitud],$C$9,Tbl_Registro_Insumo[Fecha_Corte],"&lt;="&amp;AE$12))</f>
        <v/>
      </c>
      <c r="AF55" s="2" t="str">
        <f>IF(OR($C55="",AF$12=""),"",SUMIFS(Tbl_Registro_Insumo[cant_ent],Tbl_Registro_Insumo[proveedor],$C$8,Tbl_Registro_Insumo[descripcion_insumo],$C55,Tbl_Registro_Insumo[id_solicitud],Detalle_Mes!$C$9,Tbl_Registro_Insumo[Fecha_Corte],"&lt;="&amp;AF$12)-SUMIFS(Tbl_Registro_Insumo[cant_dev],Tbl_Registro_Insumo[proveedor],$C$8,Tbl_Registro_Insumo[descripcion_insumo],$C55,Tbl_Registro_Insumo[id_solicitud],$C$9,Tbl_Registro_Insumo[Fecha_Corte],"&lt;="&amp;AF$12))</f>
        <v/>
      </c>
      <c r="AG55" s="2" t="str">
        <f>IF(OR($C55="",AG$12=""),"",SUMIFS(Tbl_Registro_Insumo[cant_ent],Tbl_Registro_Insumo[proveedor],$C$8,Tbl_Registro_Insumo[descripcion_insumo],$C55,Tbl_Registro_Insumo[id_solicitud],Detalle_Mes!$C$9,Tbl_Registro_Insumo[Fecha_Corte],"&lt;="&amp;AG$12)-SUMIFS(Tbl_Registro_Insumo[cant_dev],Tbl_Registro_Insumo[proveedor],$C$8,Tbl_Registro_Insumo[descripcion_insumo],$C55,Tbl_Registro_Insumo[id_solicitud],$C$9,Tbl_Registro_Insumo[Fecha_Corte],"&lt;="&amp;AG$12))</f>
        <v/>
      </c>
      <c r="AH55" s="2" t="str">
        <f>IF(OR($C55="",AH$12=""),"",SUMIFS(Tbl_Registro_Insumo[cant_ent],Tbl_Registro_Insumo[proveedor],$C$8,Tbl_Registro_Insumo[descripcion_insumo],$C55,Tbl_Registro_Insumo[id_solicitud],Detalle_Mes!$C$9,Tbl_Registro_Insumo[Fecha_Corte],"&lt;="&amp;AH$12)-SUMIFS(Tbl_Registro_Insumo[cant_dev],Tbl_Registro_Insumo[proveedor],$C$8,Tbl_Registro_Insumo[descripcion_insumo],$C55,Tbl_Registro_Insumo[id_solicitud],$C$9,Tbl_Registro_Insumo[Fecha_Corte],"&lt;="&amp;AH$12))</f>
        <v/>
      </c>
      <c r="AI55" s="2" t="str">
        <f>IF(OR($C55="",AI$12=""),"",SUMIFS(Tbl_Registro_Insumo[cant_ent],Tbl_Registro_Insumo[proveedor],$C$8,Tbl_Registro_Insumo[descripcion_insumo],$C55,Tbl_Registro_Insumo[id_solicitud],Detalle_Mes!$C$9,Tbl_Registro_Insumo[Fecha_Corte],"&lt;="&amp;AI$12)-SUMIFS(Tbl_Registro_Insumo[cant_dev],Tbl_Registro_Insumo[proveedor],$C$8,Tbl_Registro_Insumo[descripcion_insumo],$C55,Tbl_Registro_Insumo[id_solicitud],$C$9,Tbl_Registro_Insumo[Fecha_Corte],"&lt;="&amp;AI$12))</f>
        <v/>
      </c>
      <c r="AJ55" s="2" t="str">
        <f>IF(OR($C55="",AJ$12=""),"",SUMIFS(Tbl_Registro_Insumo[cant_ent],Tbl_Registro_Insumo[proveedor],$C$8,Tbl_Registro_Insumo[descripcion_insumo],$C55,Tbl_Registro_Insumo[id_solicitud],Detalle_Mes!$C$9,Tbl_Registro_Insumo[Fecha_Corte],"&lt;="&amp;AJ$12)-SUMIFS(Tbl_Registro_Insumo[cant_dev],Tbl_Registro_Insumo[proveedor],$C$8,Tbl_Registro_Insumo[descripcion_insumo],$C55,Tbl_Registro_Insumo[id_solicitud],$C$9,Tbl_Registro_Insumo[Fecha_Corte],"&lt;="&amp;AJ$12))</f>
        <v/>
      </c>
      <c r="AK55" s="2" t="str">
        <f>IF(OR($C55="",AK$12=""),"",SUMIFS(Tbl_Registro_Insumo[cant_ent],Tbl_Registro_Insumo[proveedor],$C$8,Tbl_Registro_Insumo[descripcion_insumo],$C55,Tbl_Registro_Insumo[id_solicitud],Detalle_Mes!$C$9,Tbl_Registro_Insumo[Fecha_Corte],"&lt;="&amp;AK$12)-SUMIFS(Tbl_Registro_Insumo[cant_dev],Tbl_Registro_Insumo[proveedor],$C$8,Tbl_Registro_Insumo[descripcion_insumo],$C55,Tbl_Registro_Insumo[id_solicitud],$C$9,Tbl_Registro_Insumo[Fecha_Corte],"&lt;="&amp;AK$12))</f>
        <v/>
      </c>
      <c r="AL55" s="2" t="str">
        <f>IF(OR($C55="",AL$12=""),"",SUMIFS(Tbl_Registro_Insumo[cant_ent],Tbl_Registro_Insumo[proveedor],$C$8,Tbl_Registro_Insumo[descripcion_insumo],$C55,Tbl_Registro_Insumo[id_solicitud],Detalle_Mes!$C$9,Tbl_Registro_Insumo[Fecha_Corte],"&lt;="&amp;AL$12)-SUMIFS(Tbl_Registro_Insumo[cant_dev],Tbl_Registro_Insumo[proveedor],$C$8,Tbl_Registro_Insumo[descripcion_insumo],$C55,Tbl_Registro_Insumo[id_solicitud],$C$9,Tbl_Registro_Insumo[Fecha_Corte],"&lt;="&amp;AL$12))</f>
        <v/>
      </c>
      <c r="AM55" s="2" t="str">
        <f>IF(OR($C55="",AM$12=""),"",SUMIFS(Tbl_Registro_Insumo[cant_ent],Tbl_Registro_Insumo[proveedor],$C$8,Tbl_Registro_Insumo[descripcion_insumo],$C55,Tbl_Registro_Insumo[id_solicitud],Detalle_Mes!$C$9,Tbl_Registro_Insumo[Fecha_Corte],"&lt;="&amp;AM$12)-SUMIFS(Tbl_Registro_Insumo[cant_dev],Tbl_Registro_Insumo[proveedor],$C$8,Tbl_Registro_Insumo[descripcion_insumo],$C55,Tbl_Registro_Insumo[id_solicitud],$C$9,Tbl_Registro_Insumo[Fecha_Corte],"&lt;="&amp;AM$12))</f>
        <v/>
      </c>
      <c r="AN55" s="2" t="str">
        <f>IF(OR($C55="",AN$12=""),"",SUMIFS(Tbl_Registro_Insumo[cant_ent],Tbl_Registro_Insumo[proveedor],$C$8,Tbl_Registro_Insumo[descripcion_insumo],$C55,Tbl_Registro_Insumo[id_solicitud],Detalle_Mes!$C$9,Tbl_Registro_Insumo[Fecha_Corte],"&lt;="&amp;AN$12)-SUMIFS(Tbl_Registro_Insumo[cant_dev],Tbl_Registro_Insumo[proveedor],$C$8,Tbl_Registro_Insumo[descripcion_insumo],$C55,Tbl_Registro_Insumo[id_solicitud],$C$9,Tbl_Registro_Insumo[Fecha_Corte],"&lt;="&amp;AN$12))</f>
        <v/>
      </c>
      <c r="AO55" s="2" t="str">
        <f>IF(OR($C55="",AO$12=""),"",SUMIFS(Tbl_Registro_Insumo[cant_ent],Tbl_Registro_Insumo[proveedor],$C$8,Tbl_Registro_Insumo[descripcion_insumo],$C55,Tbl_Registro_Insumo[id_solicitud],Detalle_Mes!$C$9,Tbl_Registro_Insumo[Fecha_Corte],"&lt;="&amp;AO$12)-SUMIFS(Tbl_Registro_Insumo[cant_dev],Tbl_Registro_Insumo[proveedor],$C$8,Tbl_Registro_Insumo[descripcion_insumo],$C55,Tbl_Registro_Insumo[id_solicitud],$C$9,Tbl_Registro_Insumo[Fecha_Corte],"&lt;="&amp;AO$12))</f>
        <v/>
      </c>
      <c r="AP55" s="2" t="str">
        <f>IF(OR($C55="",AP$12=""),"",SUMIFS(Tbl_Registro_Insumo[cant_ent],Tbl_Registro_Insumo[proveedor],$C$8,Tbl_Registro_Insumo[descripcion_insumo],$C55,Tbl_Registro_Insumo[id_solicitud],Detalle_Mes!$C$9,Tbl_Registro_Insumo[Fecha_Corte],"&lt;="&amp;AP$12)-SUMIFS(Tbl_Registro_Insumo[cant_dev],Tbl_Registro_Insumo[proveedor],$C$8,Tbl_Registro_Insumo[descripcion_insumo],$C55,Tbl_Registro_Insumo[id_solicitud],$C$9,Tbl_Registro_Insumo[Fecha_Corte],"&lt;="&amp;AP$12))</f>
        <v/>
      </c>
      <c r="AQ55" s="2" t="str">
        <f>IF(OR($C55="",AQ$12=""),"",SUMIFS(Tbl_Registro_Insumo[cant_ent],Tbl_Registro_Insumo[proveedor],$C$8,Tbl_Registro_Insumo[descripcion_insumo],$C55,Tbl_Registro_Insumo[id_solicitud],Detalle_Mes!$C$9,Tbl_Registro_Insumo[Fecha_Corte],"&lt;="&amp;AQ$12)-SUMIFS(Tbl_Registro_Insumo[cant_dev],Tbl_Registro_Insumo[proveedor],$C$8,Tbl_Registro_Insumo[descripcion_insumo],$C55,Tbl_Registro_Insumo[id_solicitud],$C$9,Tbl_Registro_Insumo[Fecha_Corte],"&lt;="&amp;AQ$12))</f>
        <v/>
      </c>
      <c r="AR55" s="2" t="str">
        <f>IF(OR($C55="",AR$12=""),"",SUMIFS(Tbl_Registro_Insumo[cant_ent],Tbl_Registro_Insumo[proveedor],$C$8,Tbl_Registro_Insumo[descripcion_insumo],$C55,Tbl_Registro_Insumo[id_solicitud],Detalle_Mes!$C$9,Tbl_Registro_Insumo[Fecha_Corte],"&lt;="&amp;AR$12)-SUMIFS(Tbl_Registro_Insumo[cant_dev],Tbl_Registro_Insumo[proveedor],$C$8,Tbl_Registro_Insumo[descripcion_insumo],$C55,Tbl_Registro_Insumo[id_solicitud],$C$9,Tbl_Registro_Insumo[Fecha_Corte],"&lt;="&amp;AR$12))</f>
        <v/>
      </c>
      <c r="AS55" s="2" t="str">
        <f>IF(OR($C55="",AS$12=""),"",SUMIFS(Tbl_Registro_Insumo[cant_ent],Tbl_Registro_Insumo[proveedor],$C$8,Tbl_Registro_Insumo[descripcion_insumo],$C55,Tbl_Registro_Insumo[id_solicitud],Detalle_Mes!$C$9,Tbl_Registro_Insumo[Fecha_Corte],"&lt;="&amp;AS$12)-SUMIFS(Tbl_Registro_Insumo[cant_dev],Tbl_Registro_Insumo[proveedor],$C$8,Tbl_Registro_Insumo[descripcion_insumo],$C55,Tbl_Registro_Insumo[id_solicitud],$C$9,Tbl_Registro_Insumo[Fecha_Corte],"&lt;="&amp;AS$12))</f>
        <v/>
      </c>
      <c r="AT55" s="2" t="str">
        <f>IF(OR($C55="",AT$12=""),"",SUMIFS(Tbl_Registro_Insumo[cant_ent],Tbl_Registro_Insumo[proveedor],$C$8,Tbl_Registro_Insumo[descripcion_insumo],$C55,Tbl_Registro_Insumo[id_solicitud],Detalle_Mes!$C$9,Tbl_Registro_Insumo[Fecha_Corte],"&lt;="&amp;AT$12)-SUMIFS(Tbl_Registro_Insumo[cant_dev],Tbl_Registro_Insumo[proveedor],$C$8,Tbl_Registro_Insumo[descripcion_insumo],$C55,Tbl_Registro_Insumo[id_solicitud],$C$9,Tbl_Registro_Insumo[Fecha_Corte],"&lt;="&amp;AT$12))</f>
        <v/>
      </c>
      <c r="AU55" s="2" t="str">
        <f>IF(OR($C55="",AU$12=""),"",SUMIFS(Tbl_Registro_Insumo[cant_ent],Tbl_Registro_Insumo[proveedor],$C$8,Tbl_Registro_Insumo[descripcion_insumo],$C55,Tbl_Registro_Insumo[id_solicitud],Detalle_Mes!$C$9,Tbl_Registro_Insumo[Fecha_Corte],"&lt;="&amp;AU$12)-SUMIFS(Tbl_Registro_Insumo[cant_dev],Tbl_Registro_Insumo[proveedor],$C$8,Tbl_Registro_Insumo[descripcion_insumo],$C55,Tbl_Registro_Insumo[id_solicitud],$C$9,Tbl_Registro_Insumo[Fecha_Corte],"&lt;="&amp;AU$12))</f>
        <v/>
      </c>
      <c r="AV55" s="2" t="str">
        <f>IF(OR($C55="",AV$12=""),"",SUMIFS(Tbl_Registro_Insumo[cant_ent],Tbl_Registro_Insumo[proveedor],$C$8,Tbl_Registro_Insumo[descripcion_insumo],$C55,Tbl_Registro_Insumo[id_solicitud],Detalle_Mes!$C$9,Tbl_Registro_Insumo[Fecha_Corte],"&lt;="&amp;AV$12)-SUMIFS(Tbl_Registro_Insumo[cant_dev],Tbl_Registro_Insumo[proveedor],$C$8,Tbl_Registro_Insumo[descripcion_insumo],$C55,Tbl_Registro_Insumo[id_solicitud],$C$9,Tbl_Registro_Insumo[Fecha_Corte],"&lt;="&amp;AV$12))</f>
        <v/>
      </c>
      <c r="AW55" s="2" t="str">
        <f>IF(OR($C55="",AW$12=""),"",SUMIFS(Tbl_Registro_Insumo[cant_ent],Tbl_Registro_Insumo[proveedor],$C$8,Tbl_Registro_Insumo[descripcion_insumo],$C55,Tbl_Registro_Insumo[id_solicitud],Detalle_Mes!$C$9,Tbl_Registro_Insumo[Fecha_Corte],"&lt;="&amp;AW$12)-SUMIFS(Tbl_Registro_Insumo[cant_dev],Tbl_Registro_Insumo[proveedor],$C$8,Tbl_Registro_Insumo[descripcion_insumo],$C55,Tbl_Registro_Insumo[id_solicitud],$C$9,Tbl_Registro_Insumo[Fecha_Corte],"&lt;="&amp;AW$12))</f>
        <v/>
      </c>
      <c r="AX55" s="2" t="str">
        <f>IF(OR($C55="",AX$12=""),"",SUMIFS(Tbl_Registro_Insumo[cant_ent],Tbl_Registro_Insumo[proveedor],$C$8,Tbl_Registro_Insumo[descripcion_insumo],$C55,Tbl_Registro_Insumo[id_solicitud],Detalle_Mes!$C$9,Tbl_Registro_Insumo[Fecha_Corte],"&lt;="&amp;AX$12)-SUMIFS(Tbl_Registro_Insumo[cant_dev],Tbl_Registro_Insumo[proveedor],$C$8,Tbl_Registro_Insumo[descripcion_insumo],$C55,Tbl_Registro_Insumo[id_solicitud],$C$9,Tbl_Registro_Insumo[Fecha_Corte],"&lt;="&amp;AX$12))</f>
        <v/>
      </c>
      <c r="AY55" s="2" t="str">
        <f>IF(OR($C55="",AY$12=""),"",SUMIFS(Tbl_Registro_Insumo[cant_ent],Tbl_Registro_Insumo[proveedor],$C$8,Tbl_Registro_Insumo[descripcion_insumo],$C55,Tbl_Registro_Insumo[id_solicitud],Detalle_Mes!$C$9,Tbl_Registro_Insumo[Fecha_Corte],"&lt;="&amp;AY$12)-SUMIFS(Tbl_Registro_Insumo[cant_dev],Tbl_Registro_Insumo[proveedor],$C$8,Tbl_Registro_Insumo[descripcion_insumo],$C55,Tbl_Registro_Insumo[id_solicitud],$C$9,Tbl_Registro_Insumo[Fecha_Corte],"&lt;="&amp;AY$12))</f>
        <v/>
      </c>
      <c r="AZ55" s="2" t="str">
        <f>IF(OR($C55="",AZ$12=""),"",SUMIFS(Tbl_Registro_Insumo[cant_ent],Tbl_Registro_Insumo[proveedor],$C$8,Tbl_Registro_Insumo[descripcion_insumo],$C55,Tbl_Registro_Insumo[id_solicitud],Detalle_Mes!$C$9,Tbl_Registro_Insumo[Fecha_Corte],"&lt;="&amp;AZ$12)-SUMIFS(Tbl_Registro_Insumo[cant_dev],Tbl_Registro_Insumo[proveedor],$C$8,Tbl_Registro_Insumo[descripcion_insumo],$C55,Tbl_Registro_Insumo[id_solicitud],$C$9,Tbl_Registro_Insumo[Fecha_Corte],"&lt;="&amp;AZ$12))</f>
        <v/>
      </c>
      <c r="BA55" s="2" t="str">
        <f>IF(OR($C55="",BA$12=""),"",SUMIFS(Tbl_Registro_Insumo[cant_ent],Tbl_Registro_Insumo[proveedor],$C$8,Tbl_Registro_Insumo[descripcion_insumo],$C55,Tbl_Registro_Insumo[id_solicitud],Detalle_Mes!$C$9,Tbl_Registro_Insumo[Fecha_Corte],"&lt;="&amp;BA$12)-SUMIFS(Tbl_Registro_Insumo[cant_dev],Tbl_Registro_Insumo[proveedor],$C$8,Tbl_Registro_Insumo[descripcion_insumo],$C55,Tbl_Registro_Insumo[id_solicitud],$C$9,Tbl_Registro_Insumo[Fecha_Corte],"&lt;="&amp;BA$12))</f>
        <v/>
      </c>
      <c r="BB55" s="2" t="str">
        <f>IF(OR($C55="",BB$12=""),"",SUMIFS(Tbl_Registro_Insumo[cant_ent],Tbl_Registro_Insumo[proveedor],$C$8,Tbl_Registro_Insumo[descripcion_insumo],$C55,Tbl_Registro_Insumo[id_solicitud],Detalle_Mes!$C$9,Tbl_Registro_Insumo[Fecha_Corte],"&lt;="&amp;BB$12)-SUMIFS(Tbl_Registro_Insumo[cant_dev],Tbl_Registro_Insumo[proveedor],$C$8,Tbl_Registro_Insumo[descripcion_insumo],$C55,Tbl_Registro_Insumo[id_solicitud],$C$9,Tbl_Registro_Insumo[Fecha_Corte],"&lt;="&amp;BB$12))</f>
        <v/>
      </c>
      <c r="BC55" s="2" t="str">
        <f>IF(OR($C55="",BC$12=""),"",SUMIFS(Tbl_Registro_Insumo[cant_ent],Tbl_Registro_Insumo[proveedor],$C$8,Tbl_Registro_Insumo[descripcion_insumo],$C55,Tbl_Registro_Insumo[id_solicitud],Detalle_Mes!$C$9,Tbl_Registro_Insumo[Fecha_Corte],"&lt;="&amp;BC$12)-SUMIFS(Tbl_Registro_Insumo[cant_dev],Tbl_Registro_Insumo[proveedor],$C$8,Tbl_Registro_Insumo[descripcion_insumo],$C55,Tbl_Registro_Insumo[id_solicitud],$C$9,Tbl_Registro_Insumo[Fecha_Corte],"&lt;="&amp;BC$12))</f>
        <v/>
      </c>
      <c r="BD55" s="2" t="str">
        <f>IF(OR($C55="",BD$12=""),"",SUMIFS(Tbl_Registro_Insumo[cant_ent],Tbl_Registro_Insumo[proveedor],$C$8,Tbl_Registro_Insumo[descripcion_insumo],$C55,Tbl_Registro_Insumo[id_solicitud],Detalle_Mes!$C$9,Tbl_Registro_Insumo[Fecha_Corte],"&lt;="&amp;BD$12)-SUMIFS(Tbl_Registro_Insumo[cant_dev],Tbl_Registro_Insumo[proveedor],$C$8,Tbl_Registro_Insumo[descripcion_insumo],$C55,Tbl_Registro_Insumo[id_solicitud],$C$9,Tbl_Registro_Insumo[Fecha_Corte],"&lt;="&amp;BD$12))</f>
        <v/>
      </c>
      <c r="BE55" s="2" t="str">
        <f>IF(OR($C55="",BE$12=""),"",SUMIFS(Tbl_Registro_Insumo[cant_ent],Tbl_Registro_Insumo[proveedor],$C$8,Tbl_Registro_Insumo[descripcion_insumo],$C55,Tbl_Registro_Insumo[id_solicitud],Detalle_Mes!$C$9,Tbl_Registro_Insumo[Fecha_Corte],"&lt;="&amp;BE$12)-SUMIFS(Tbl_Registro_Insumo[cant_dev],Tbl_Registro_Insumo[proveedor],$C$8,Tbl_Registro_Insumo[descripcion_insumo],$C55,Tbl_Registro_Insumo[id_solicitud],$C$9,Tbl_Registro_Insumo[Fecha_Corte],"&lt;="&amp;BE$12))</f>
        <v/>
      </c>
      <c r="BF55" s="2" t="str">
        <f>IF(OR($C55="",BF$12=""),"",SUMIFS(Tbl_Registro_Insumo[cant_ent],Tbl_Registro_Insumo[proveedor],$C$8,Tbl_Registro_Insumo[descripcion_insumo],$C55,Tbl_Registro_Insumo[id_solicitud],Detalle_Mes!$C$9,Tbl_Registro_Insumo[Fecha_Corte],"&lt;="&amp;BF$12)-SUMIFS(Tbl_Registro_Insumo[cant_dev],Tbl_Registro_Insumo[proveedor],$C$8,Tbl_Registro_Insumo[descripcion_insumo],$C55,Tbl_Registro_Insumo[id_solicitud],$C$9,Tbl_Registro_Insumo[Fecha_Corte],"&lt;="&amp;BF$12))</f>
        <v/>
      </c>
      <c r="BG55" s="2" t="str">
        <f>IF(OR($C55="",BG$12=""),"",SUMIFS(Tbl_Registro_Insumo[cant_ent],Tbl_Registro_Insumo[proveedor],$C$8,Tbl_Registro_Insumo[descripcion_insumo],$C55,Tbl_Registro_Insumo[id_solicitud],Detalle_Mes!$C$9,Tbl_Registro_Insumo[Fecha_Corte],"&lt;="&amp;BG$12)-SUMIFS(Tbl_Registro_Insumo[cant_dev],Tbl_Registro_Insumo[proveedor],$C$8,Tbl_Registro_Insumo[descripcion_insumo],$C55,Tbl_Registro_Insumo[id_solicitud],$C$9,Tbl_Registro_Insumo[Fecha_Corte],"&lt;="&amp;BG$12))</f>
        <v/>
      </c>
      <c r="BH55" s="2" t="str">
        <f>IF(OR($C55="",BH$12=""),"",SUMIFS(Tbl_Registro_Insumo[cant_ent],Tbl_Registro_Insumo[proveedor],$C$8,Tbl_Registro_Insumo[descripcion_insumo],$C55,Tbl_Registro_Insumo[id_solicitud],Detalle_Mes!$C$9,Tbl_Registro_Insumo[Fecha_Corte],"&lt;="&amp;BH$12)-SUMIFS(Tbl_Registro_Insumo[cant_dev],Tbl_Registro_Insumo[proveedor],$C$8,Tbl_Registro_Insumo[descripcion_insumo],$C55,Tbl_Registro_Insumo[id_solicitud],$C$9,Tbl_Registro_Insumo[Fecha_Corte],"&lt;="&amp;BH$12))</f>
        <v/>
      </c>
      <c r="BI55" s="2" t="str">
        <f>IF(OR($C55="",BI$12=""),"",SUMIFS(Tbl_Registro_Insumo[cant_ent],Tbl_Registro_Insumo[proveedor],$C$8,Tbl_Registro_Insumo[descripcion_insumo],$C55,Tbl_Registro_Insumo[id_solicitud],Detalle_Mes!$C$9,Tbl_Registro_Insumo[Fecha_Corte],"&lt;="&amp;BI$12)-SUMIFS(Tbl_Registro_Insumo[cant_dev],Tbl_Registro_Insumo[proveedor],$C$8,Tbl_Registro_Insumo[descripcion_insumo],$C55,Tbl_Registro_Insumo[id_solicitud],$C$9,Tbl_Registro_Insumo[Fecha_Corte],"&lt;="&amp;BI$12))</f>
        <v/>
      </c>
      <c r="BJ55" s="2" t="str">
        <f>IF(OR($C55="",BJ$12=""),"",SUMIFS(Tbl_Registro_Insumo[cant_ent],Tbl_Registro_Insumo[proveedor],$C$8,Tbl_Registro_Insumo[descripcion_insumo],$C55,Tbl_Registro_Insumo[id_solicitud],Detalle_Mes!$C$9,Tbl_Registro_Insumo[Fecha_Corte],"&lt;="&amp;BJ$12)-SUMIFS(Tbl_Registro_Insumo[cant_dev],Tbl_Registro_Insumo[proveedor],$C$8,Tbl_Registro_Insumo[descripcion_insumo],$C55,Tbl_Registro_Insumo[id_solicitud],$C$9,Tbl_Registro_Insumo[Fecha_Corte],"&lt;="&amp;BJ$12))</f>
        <v/>
      </c>
      <c r="BK55" s="2" t="str">
        <f>IF(OR($C55="",BK$12=""),"",SUMIFS(Tbl_Registro_Insumo[cant_ent],Tbl_Registro_Insumo[proveedor],$C$8,Tbl_Registro_Insumo[descripcion_insumo],$C55,Tbl_Registro_Insumo[id_solicitud],Detalle_Mes!$C$9,Tbl_Registro_Insumo[Fecha_Corte],"&lt;="&amp;BK$12)-SUMIFS(Tbl_Registro_Insumo[cant_dev],Tbl_Registro_Insumo[proveedor],$C$8,Tbl_Registro_Insumo[descripcion_insumo],$C55,Tbl_Registro_Insumo[id_solicitud],$C$9,Tbl_Registro_Insumo[Fecha_Corte],"&lt;="&amp;BK$12))</f>
        <v/>
      </c>
      <c r="BL55" s="2" t="str">
        <f>IF(OR($C55="",BL$12=""),"",SUMIFS(Tbl_Registro_Insumo[cant_ent],Tbl_Registro_Insumo[proveedor],$C$8,Tbl_Registro_Insumo[descripcion_insumo],$C55,Tbl_Registro_Insumo[id_solicitud],Detalle_Mes!$C$9,Tbl_Registro_Insumo[Fecha_Corte],"&lt;="&amp;BL$12)-SUMIFS(Tbl_Registro_Insumo[cant_dev],Tbl_Registro_Insumo[proveedor],$C$8,Tbl_Registro_Insumo[descripcion_insumo],$C55,Tbl_Registro_Insumo[id_solicitud],$C$9,Tbl_Registro_Insumo[Fecha_Corte],"&lt;="&amp;BL$12))</f>
        <v/>
      </c>
      <c r="BM55" s="2" t="str">
        <f>IF(OR($C55="",BM$12=""),"",SUMIFS(Tbl_Registro_Insumo[cant_ent],Tbl_Registro_Insumo[proveedor],$C$8,Tbl_Registro_Insumo[descripcion_insumo],$C55,Tbl_Registro_Insumo[id_solicitud],Detalle_Mes!$C$9,Tbl_Registro_Insumo[Fecha_Corte],"&lt;="&amp;BM$12)-SUMIFS(Tbl_Registro_Insumo[cant_dev],Tbl_Registro_Insumo[proveedor],$C$8,Tbl_Registro_Insumo[descripcion_insumo],$C55,Tbl_Registro_Insumo[id_solicitud],$C$9,Tbl_Registro_Insumo[Fecha_Corte],"&lt;="&amp;BM$12))</f>
        <v/>
      </c>
      <c r="BN55" s="2" t="str">
        <f>IF(OR($C55="",BN$12=""),"",SUMIFS(Tbl_Registro_Insumo[cant_ent],Tbl_Registro_Insumo[proveedor],$C$8,Tbl_Registro_Insumo[descripcion_insumo],$C55,Tbl_Registro_Insumo[id_solicitud],Detalle_Mes!$C$9,Tbl_Registro_Insumo[Fecha_Corte],"&lt;="&amp;BN$12)-SUMIFS(Tbl_Registro_Insumo[cant_dev],Tbl_Registro_Insumo[proveedor],$C$8,Tbl_Registro_Insumo[descripcion_insumo],$C55,Tbl_Registro_Insumo[id_solicitud],$C$9,Tbl_Registro_Insumo[Fecha_Corte],"&lt;="&amp;BN$12))</f>
        <v/>
      </c>
      <c r="BO55" s="2" t="str">
        <f>IF(OR($C55="",BO$12=""),"",SUMIFS(Tbl_Registro_Insumo[cant_ent],Tbl_Registro_Insumo[proveedor],$C$8,Tbl_Registro_Insumo[descripcion_insumo],$C55,Tbl_Registro_Insumo[id_solicitud],Detalle_Mes!$C$9,Tbl_Registro_Insumo[Fecha_Corte],"&lt;="&amp;BO$12)-SUMIFS(Tbl_Registro_Insumo[cant_dev],Tbl_Registro_Insumo[proveedor],$C$8,Tbl_Registro_Insumo[descripcion_insumo],$C55,Tbl_Registro_Insumo[id_solicitud],$C$9,Tbl_Registro_Insumo[Fecha_Corte],"&lt;="&amp;BO$12))</f>
        <v/>
      </c>
      <c r="BP55" s="2" t="str">
        <f>IF(OR($C55="",BP$12=""),"",SUMIFS(Tbl_Registro_Insumo[cant_ent],Tbl_Registro_Insumo[proveedor],$C$8,Tbl_Registro_Insumo[descripcion_insumo],$C55,Tbl_Registro_Insumo[id_solicitud],Detalle_Mes!$C$9,Tbl_Registro_Insumo[Fecha_Corte],"&lt;="&amp;BP$12)-SUMIFS(Tbl_Registro_Insumo[cant_dev],Tbl_Registro_Insumo[proveedor],$C$8,Tbl_Registro_Insumo[descripcion_insumo],$C55,Tbl_Registro_Insumo[id_solicitud],$C$9,Tbl_Registro_Insumo[Fecha_Corte],"&lt;="&amp;BP$12))</f>
        <v/>
      </c>
      <c r="BQ55" s="2" t="str">
        <f>IF(OR($C55="",BQ$12=""),"",SUMIFS(Tbl_Registro_Insumo[cant_ent],Tbl_Registro_Insumo[proveedor],$C$8,Tbl_Registro_Insumo[descripcion_insumo],$C55,Tbl_Registro_Insumo[id_solicitud],Detalle_Mes!$C$9,Tbl_Registro_Insumo[Fecha_Corte],"&lt;="&amp;BQ$12)-SUMIFS(Tbl_Registro_Insumo[cant_dev],Tbl_Registro_Insumo[proveedor],$C$8,Tbl_Registro_Insumo[descripcion_insumo],$C55,Tbl_Registro_Insumo[id_solicitud],$C$9,Tbl_Registro_Insumo[Fecha_Corte],"&lt;="&amp;BQ$12))</f>
        <v/>
      </c>
      <c r="BR55" s="2" t="str">
        <f>IF(OR($C55="",BR$12=""),"",SUMIFS(Tbl_Registro_Insumo[cant_ent],Tbl_Registro_Insumo[proveedor],$C$8,Tbl_Registro_Insumo[descripcion_insumo],$C55,Tbl_Registro_Insumo[id_solicitud],Detalle_Mes!$C$9,Tbl_Registro_Insumo[Fecha_Corte],"&lt;="&amp;BR$12)-SUMIFS(Tbl_Registro_Insumo[cant_dev],Tbl_Registro_Insumo[proveedor],$C$8,Tbl_Registro_Insumo[descripcion_insumo],$C55,Tbl_Registro_Insumo[id_solicitud],$C$9,Tbl_Registro_Insumo[Fecha_Corte],"&lt;="&amp;BR$12))</f>
        <v/>
      </c>
      <c r="BS55" s="2" t="str">
        <f>IF(OR($C55="",BS$12=""),"",SUMIFS(Tbl_Registro_Insumo[cant_ent],Tbl_Registro_Insumo[proveedor],$C$8,Tbl_Registro_Insumo[descripcion_insumo],$C55,Tbl_Registro_Insumo[id_solicitud],Detalle_Mes!$C$9,Tbl_Registro_Insumo[Fecha_Corte],"&lt;="&amp;BS$12)-SUMIFS(Tbl_Registro_Insumo[cant_dev],Tbl_Registro_Insumo[proveedor],$C$8,Tbl_Registro_Insumo[descripcion_insumo],$C55,Tbl_Registro_Insumo[id_solicitud],$C$9,Tbl_Registro_Insumo[Fecha_Corte],"&lt;="&amp;BS$12))</f>
        <v/>
      </c>
    </row>
    <row r="56" spans="2:71" s="7" customFormat="1" ht="19.2" customHeight="1" x14ac:dyDescent="0.3">
      <c r="B56" s="2"/>
      <c r="D56" s="20" t="str">
        <f>IF(C56="","",SUMIFS(Tbl_Registro_Insumo[cant_ent],Tbl_Registro_Insumo[proveedor],Detalle_Mes!$C$8,Tbl_Registro_Insumo[id_solicitud],Detalle_Mes!$C$9,Tbl_Registro_Insumo[descripcion_insumo],Detalle_Mes!C56,Tbl_Registro_Insumo[Fecha_Corte],"&lt;"&amp;Detalle_Mes!$F$8))</f>
        <v/>
      </c>
      <c r="E56" s="20" t="str">
        <f>IF(C56="","",SUMIFS(Tbl_Registro_Insumo[cant_dev],Tbl_Registro_Insumo[proveedor],Detalle_Mes!$C$8,Tbl_Registro_Insumo[id_solicitud],Detalle_Mes!$C$9,Tbl_Registro_Insumo[descripcion_insumo],Detalle_Mes!C56,Tbl_Registro_Insumo[Fecha_Corte],"&lt;"&amp;Detalle_Mes!$F$8))</f>
        <v/>
      </c>
      <c r="F56" s="20" t="str">
        <f t="shared" si="39"/>
        <v/>
      </c>
      <c r="H56" s="41" t="str">
        <f t="shared" si="40"/>
        <v/>
      </c>
      <c r="I56" s="2" t="str">
        <f>IF(OR($C56="",I$12=""),"",SUMIFS(Tbl_Registro_Insumo[cant_ent],Tbl_Registro_Insumo[proveedor],$C$8,Tbl_Registro_Insumo[descripcion_insumo],$C56,Tbl_Registro_Insumo[id_solicitud],Detalle_Mes!$C$9,Tbl_Registro_Insumo[Fecha_Corte],"&lt;"&amp;I$12)-SUMIFS(Tbl_Registro_Insumo[cant_dev],Tbl_Registro_Insumo[proveedor],$C$8,Tbl_Registro_Insumo[descripcion_insumo],$C56,Tbl_Registro_Insumo[id_solicitud],$C$9,Tbl_Registro_Insumo[Fecha_Corte],"&lt;="&amp;I$12))</f>
        <v/>
      </c>
      <c r="J56" s="2" t="str">
        <f>IF(OR($C56="",J$12=""),"",SUMIFS(Tbl_Registro_Insumo[cant_ent],Tbl_Registro_Insumo[proveedor],$C$8,Tbl_Registro_Insumo[descripcion_insumo],$C56,Tbl_Registro_Insumo[id_solicitud],Detalle_Mes!$C$9,Tbl_Registro_Insumo[Fecha_Corte],"&lt;="&amp;J$12)-SUMIFS(Tbl_Registro_Insumo[cant_dev],Tbl_Registro_Insumo[proveedor],$C$8,Tbl_Registro_Insumo[descripcion_insumo],$C56,Tbl_Registro_Insumo[id_solicitud],$C$9,Tbl_Registro_Insumo[Fecha_Corte],"&lt;="&amp;J$12))</f>
        <v/>
      </c>
      <c r="K56" s="2" t="str">
        <f>IF(OR($C56="",K$12=""),"",SUMIFS(Tbl_Registro_Insumo[cant_ent],Tbl_Registro_Insumo[proveedor],$C$8,Tbl_Registro_Insumo[descripcion_insumo],$C56,Tbl_Registro_Insumo[id_solicitud],Detalle_Mes!$C$9,Tbl_Registro_Insumo[Fecha_Corte],"&lt;="&amp;K$12)-SUMIFS(Tbl_Registro_Insumo[cant_dev],Tbl_Registro_Insumo[proveedor],$C$8,Tbl_Registro_Insumo[descripcion_insumo],$C56,Tbl_Registro_Insumo[id_solicitud],$C$9,Tbl_Registro_Insumo[Fecha_Corte],"&lt;="&amp;K$12))</f>
        <v/>
      </c>
      <c r="L56" s="2" t="str">
        <f>IF(OR($C56="",L$12=""),"",SUMIFS(Tbl_Registro_Insumo[cant_ent],Tbl_Registro_Insumo[proveedor],$C$8,Tbl_Registro_Insumo[descripcion_insumo],$C56,Tbl_Registro_Insumo[id_solicitud],Detalle_Mes!$C$9,Tbl_Registro_Insumo[Fecha_Corte],"&lt;="&amp;L$12)-SUMIFS(Tbl_Registro_Insumo[cant_dev],Tbl_Registro_Insumo[proveedor],$C$8,Tbl_Registro_Insumo[descripcion_insumo],$C56,Tbl_Registro_Insumo[id_solicitud],$C$9,Tbl_Registro_Insumo[Fecha_Corte],"&lt;="&amp;L$12))</f>
        <v/>
      </c>
      <c r="M56" s="2" t="str">
        <f>IF(OR($C56="",M$12=""),"",SUMIFS(Tbl_Registro_Insumo[cant_ent],Tbl_Registro_Insumo[proveedor],$C$8,Tbl_Registro_Insumo[descripcion_insumo],$C56,Tbl_Registro_Insumo[id_solicitud],Detalle_Mes!$C$9,Tbl_Registro_Insumo[Fecha_Corte],"&lt;="&amp;M$12)-SUMIFS(Tbl_Registro_Insumo[cant_dev],Tbl_Registro_Insumo[proveedor],$C$8,Tbl_Registro_Insumo[descripcion_insumo],$C56,Tbl_Registro_Insumo[id_solicitud],$C$9,Tbl_Registro_Insumo[Fecha_Corte],"&lt;="&amp;M$12))</f>
        <v/>
      </c>
      <c r="N56" s="2" t="str">
        <f>IF(OR($C56="",N$12=""),"",SUMIFS(Tbl_Registro_Insumo[cant_ent],Tbl_Registro_Insumo[proveedor],$C$8,Tbl_Registro_Insumo[descripcion_insumo],$C56,Tbl_Registro_Insumo[id_solicitud],Detalle_Mes!$C$9,Tbl_Registro_Insumo[Fecha_Corte],"&lt;="&amp;N$12)-SUMIFS(Tbl_Registro_Insumo[cant_dev],Tbl_Registro_Insumo[proveedor],$C$8,Tbl_Registro_Insumo[descripcion_insumo],$C56,Tbl_Registro_Insumo[id_solicitud],$C$9,Tbl_Registro_Insumo[Fecha_Corte],"&lt;="&amp;N$12))</f>
        <v/>
      </c>
      <c r="O56" s="2" t="str">
        <f>IF(OR($C56="",O$12=""),"",SUMIFS(Tbl_Registro_Insumo[cant_ent],Tbl_Registro_Insumo[proveedor],$C$8,Tbl_Registro_Insumo[descripcion_insumo],$C56,Tbl_Registro_Insumo[id_solicitud],Detalle_Mes!$C$9,Tbl_Registro_Insumo[Fecha_Corte],"&lt;="&amp;O$12)-SUMIFS(Tbl_Registro_Insumo[cant_dev],Tbl_Registro_Insumo[proveedor],$C$8,Tbl_Registro_Insumo[descripcion_insumo],$C56,Tbl_Registro_Insumo[id_solicitud],$C$9,Tbl_Registro_Insumo[Fecha_Corte],"&lt;="&amp;O$12))</f>
        <v/>
      </c>
      <c r="P56" s="2" t="str">
        <f>IF(OR($C56="",P$12=""),"",SUMIFS(Tbl_Registro_Insumo[cant_ent],Tbl_Registro_Insumo[proveedor],$C$8,Tbl_Registro_Insumo[descripcion_insumo],$C56,Tbl_Registro_Insumo[id_solicitud],Detalle_Mes!$C$9,Tbl_Registro_Insumo[Fecha_Corte],"&lt;="&amp;P$12)-SUMIFS(Tbl_Registro_Insumo[cant_dev],Tbl_Registro_Insumo[proveedor],$C$8,Tbl_Registro_Insumo[descripcion_insumo],$C56,Tbl_Registro_Insumo[id_solicitud],$C$9,Tbl_Registro_Insumo[Fecha_Corte],"&lt;="&amp;P$12))</f>
        <v/>
      </c>
      <c r="Q56" s="2" t="str">
        <f>IF(OR($C56="",Q$12=""),"",SUMIFS(Tbl_Registro_Insumo[cant_ent],Tbl_Registro_Insumo[proveedor],$C$8,Tbl_Registro_Insumo[descripcion_insumo],$C56,Tbl_Registro_Insumo[id_solicitud],Detalle_Mes!$C$9,Tbl_Registro_Insumo[Fecha_Corte],"&lt;="&amp;Q$12)-SUMIFS(Tbl_Registro_Insumo[cant_dev],Tbl_Registro_Insumo[proveedor],$C$8,Tbl_Registro_Insumo[descripcion_insumo],$C56,Tbl_Registro_Insumo[id_solicitud],$C$9,Tbl_Registro_Insumo[Fecha_Corte],"&lt;="&amp;Q$12))</f>
        <v/>
      </c>
      <c r="R56" s="2" t="str">
        <f>IF(OR($C56="",R$12=""),"",SUMIFS(Tbl_Registro_Insumo[cant_ent],Tbl_Registro_Insumo[proveedor],$C$8,Tbl_Registro_Insumo[descripcion_insumo],$C56,Tbl_Registro_Insumo[id_solicitud],Detalle_Mes!$C$9,Tbl_Registro_Insumo[Fecha_Corte],"&lt;="&amp;R$12)-SUMIFS(Tbl_Registro_Insumo[cant_dev],Tbl_Registro_Insumo[proveedor],$C$8,Tbl_Registro_Insumo[descripcion_insumo],$C56,Tbl_Registro_Insumo[id_solicitud],$C$9,Tbl_Registro_Insumo[Fecha_Corte],"&lt;="&amp;R$12))</f>
        <v/>
      </c>
      <c r="S56" s="2" t="str">
        <f>IF(OR($C56="",S$12=""),"",SUMIFS(Tbl_Registro_Insumo[cant_ent],Tbl_Registro_Insumo[proveedor],$C$8,Tbl_Registro_Insumo[descripcion_insumo],$C56,Tbl_Registro_Insumo[id_solicitud],Detalle_Mes!$C$9,Tbl_Registro_Insumo[Fecha_Corte],"&lt;="&amp;S$12)-SUMIFS(Tbl_Registro_Insumo[cant_dev],Tbl_Registro_Insumo[proveedor],$C$8,Tbl_Registro_Insumo[descripcion_insumo],$C56,Tbl_Registro_Insumo[id_solicitud],$C$9,Tbl_Registro_Insumo[Fecha_Corte],"&lt;="&amp;S$12))</f>
        <v/>
      </c>
      <c r="T56" s="2" t="str">
        <f>IF(OR($C56="",T$12=""),"",SUMIFS(Tbl_Registro_Insumo[cant_ent],Tbl_Registro_Insumo[proveedor],$C$8,Tbl_Registro_Insumo[descripcion_insumo],$C56,Tbl_Registro_Insumo[id_solicitud],Detalle_Mes!$C$9,Tbl_Registro_Insumo[Fecha_Corte],"&lt;="&amp;T$12)-SUMIFS(Tbl_Registro_Insumo[cant_dev],Tbl_Registro_Insumo[proveedor],$C$8,Tbl_Registro_Insumo[descripcion_insumo],$C56,Tbl_Registro_Insumo[id_solicitud],$C$9,Tbl_Registro_Insumo[Fecha_Corte],"&lt;="&amp;T$12))</f>
        <v/>
      </c>
      <c r="U56" s="2" t="str">
        <f>IF(OR($C56="",U$12=""),"",SUMIFS(Tbl_Registro_Insumo[cant_ent],Tbl_Registro_Insumo[proveedor],$C$8,Tbl_Registro_Insumo[descripcion_insumo],$C56,Tbl_Registro_Insumo[id_solicitud],Detalle_Mes!$C$9,Tbl_Registro_Insumo[Fecha_Corte],"&lt;="&amp;U$12)-SUMIFS(Tbl_Registro_Insumo[cant_dev],Tbl_Registro_Insumo[proveedor],$C$8,Tbl_Registro_Insumo[descripcion_insumo],$C56,Tbl_Registro_Insumo[id_solicitud],$C$9,Tbl_Registro_Insumo[Fecha_Corte],"&lt;="&amp;U$12))</f>
        <v/>
      </c>
      <c r="V56" s="2" t="str">
        <f>IF(OR($C56="",V$12=""),"",SUMIFS(Tbl_Registro_Insumo[cant_ent],Tbl_Registro_Insumo[proveedor],$C$8,Tbl_Registro_Insumo[descripcion_insumo],$C56,Tbl_Registro_Insumo[id_solicitud],Detalle_Mes!$C$9,Tbl_Registro_Insumo[Fecha_Corte],"&lt;="&amp;V$12)-SUMIFS(Tbl_Registro_Insumo[cant_dev],Tbl_Registro_Insumo[proveedor],$C$8,Tbl_Registro_Insumo[descripcion_insumo],$C56,Tbl_Registro_Insumo[id_solicitud],$C$9,Tbl_Registro_Insumo[Fecha_Corte],"&lt;="&amp;V$12))</f>
        <v/>
      </c>
      <c r="W56" s="2" t="str">
        <f>IF(OR($C56="",W$12=""),"",SUMIFS(Tbl_Registro_Insumo[cant_ent],Tbl_Registro_Insumo[proveedor],$C$8,Tbl_Registro_Insumo[descripcion_insumo],$C56,Tbl_Registro_Insumo[id_solicitud],Detalle_Mes!$C$9,Tbl_Registro_Insumo[Fecha_Corte],"&lt;="&amp;W$12)-SUMIFS(Tbl_Registro_Insumo[cant_dev],Tbl_Registro_Insumo[proveedor],$C$8,Tbl_Registro_Insumo[descripcion_insumo],$C56,Tbl_Registro_Insumo[id_solicitud],$C$9,Tbl_Registro_Insumo[Fecha_Corte],"&lt;="&amp;W$12))</f>
        <v/>
      </c>
      <c r="X56" s="2" t="str">
        <f>IF(OR($C56="",X$12=""),"",SUMIFS(Tbl_Registro_Insumo[cant_ent],Tbl_Registro_Insumo[proveedor],$C$8,Tbl_Registro_Insumo[descripcion_insumo],$C56,Tbl_Registro_Insumo[id_solicitud],Detalle_Mes!$C$9,Tbl_Registro_Insumo[Fecha_Corte],"&lt;="&amp;X$12)-SUMIFS(Tbl_Registro_Insumo[cant_dev],Tbl_Registro_Insumo[proveedor],$C$8,Tbl_Registro_Insumo[descripcion_insumo],$C56,Tbl_Registro_Insumo[id_solicitud],$C$9,Tbl_Registro_Insumo[Fecha_Corte],"&lt;="&amp;X$12))</f>
        <v/>
      </c>
      <c r="Y56" s="2" t="str">
        <f>IF(OR($C56="",Y$12=""),"",SUMIFS(Tbl_Registro_Insumo[cant_ent],Tbl_Registro_Insumo[proveedor],$C$8,Tbl_Registro_Insumo[descripcion_insumo],$C56,Tbl_Registro_Insumo[id_solicitud],Detalle_Mes!$C$9,Tbl_Registro_Insumo[Fecha_Corte],"&lt;="&amp;Y$12)-SUMIFS(Tbl_Registro_Insumo[cant_dev],Tbl_Registro_Insumo[proveedor],$C$8,Tbl_Registro_Insumo[descripcion_insumo],$C56,Tbl_Registro_Insumo[id_solicitud],$C$9,Tbl_Registro_Insumo[Fecha_Corte],"&lt;="&amp;Y$12))</f>
        <v/>
      </c>
      <c r="Z56" s="2" t="str">
        <f>IF(OR($C56="",Z$12=""),"",SUMIFS(Tbl_Registro_Insumo[cant_ent],Tbl_Registro_Insumo[proveedor],$C$8,Tbl_Registro_Insumo[descripcion_insumo],$C56,Tbl_Registro_Insumo[id_solicitud],Detalle_Mes!$C$9,Tbl_Registro_Insumo[Fecha_Corte],"&lt;="&amp;Z$12)-SUMIFS(Tbl_Registro_Insumo[cant_dev],Tbl_Registro_Insumo[proveedor],$C$8,Tbl_Registro_Insumo[descripcion_insumo],$C56,Tbl_Registro_Insumo[id_solicitud],$C$9,Tbl_Registro_Insumo[Fecha_Corte],"&lt;="&amp;Z$12))</f>
        <v/>
      </c>
      <c r="AA56" s="2" t="str">
        <f>IF(OR($C56="",AA$12=""),"",SUMIFS(Tbl_Registro_Insumo[cant_ent],Tbl_Registro_Insumo[proveedor],$C$8,Tbl_Registro_Insumo[descripcion_insumo],$C56,Tbl_Registro_Insumo[id_solicitud],Detalle_Mes!$C$9,Tbl_Registro_Insumo[Fecha_Corte],"&lt;="&amp;AA$12)-SUMIFS(Tbl_Registro_Insumo[cant_dev],Tbl_Registro_Insumo[proveedor],$C$8,Tbl_Registro_Insumo[descripcion_insumo],$C56,Tbl_Registro_Insumo[id_solicitud],$C$9,Tbl_Registro_Insumo[Fecha_Corte],"&lt;="&amp;AA$12))</f>
        <v/>
      </c>
      <c r="AB56" s="2" t="str">
        <f>IF(OR($C56="",AB$12=""),"",SUMIFS(Tbl_Registro_Insumo[cant_ent],Tbl_Registro_Insumo[proveedor],$C$8,Tbl_Registro_Insumo[descripcion_insumo],$C56,Tbl_Registro_Insumo[id_solicitud],Detalle_Mes!$C$9,Tbl_Registro_Insumo[Fecha_Corte],"&lt;="&amp;AB$12)-SUMIFS(Tbl_Registro_Insumo[cant_dev],Tbl_Registro_Insumo[proveedor],$C$8,Tbl_Registro_Insumo[descripcion_insumo],$C56,Tbl_Registro_Insumo[id_solicitud],$C$9,Tbl_Registro_Insumo[Fecha_Corte],"&lt;="&amp;AB$12))</f>
        <v/>
      </c>
      <c r="AC56" s="2" t="str">
        <f>IF(OR($C56="",AC$12=""),"",SUMIFS(Tbl_Registro_Insumo[cant_ent],Tbl_Registro_Insumo[proveedor],$C$8,Tbl_Registro_Insumo[descripcion_insumo],$C56,Tbl_Registro_Insumo[id_solicitud],Detalle_Mes!$C$9,Tbl_Registro_Insumo[Fecha_Corte],"&lt;="&amp;AC$12)-SUMIFS(Tbl_Registro_Insumo[cant_dev],Tbl_Registro_Insumo[proveedor],$C$8,Tbl_Registro_Insumo[descripcion_insumo],$C56,Tbl_Registro_Insumo[id_solicitud],$C$9,Tbl_Registro_Insumo[Fecha_Corte],"&lt;="&amp;AC$12))</f>
        <v/>
      </c>
      <c r="AD56" s="2" t="str">
        <f>IF(OR($C56="",AD$12=""),"",SUMIFS(Tbl_Registro_Insumo[cant_ent],Tbl_Registro_Insumo[proveedor],$C$8,Tbl_Registro_Insumo[descripcion_insumo],$C56,Tbl_Registro_Insumo[id_solicitud],Detalle_Mes!$C$9,Tbl_Registro_Insumo[Fecha_Corte],"&lt;="&amp;AD$12)-SUMIFS(Tbl_Registro_Insumo[cant_dev],Tbl_Registro_Insumo[proveedor],$C$8,Tbl_Registro_Insumo[descripcion_insumo],$C56,Tbl_Registro_Insumo[id_solicitud],$C$9,Tbl_Registro_Insumo[Fecha_Corte],"&lt;="&amp;AD$12))</f>
        <v/>
      </c>
      <c r="AE56" s="2" t="str">
        <f>IF(OR($C56="",AE$12=""),"",SUMIFS(Tbl_Registro_Insumo[cant_ent],Tbl_Registro_Insumo[proveedor],$C$8,Tbl_Registro_Insumo[descripcion_insumo],$C56,Tbl_Registro_Insumo[id_solicitud],Detalle_Mes!$C$9,Tbl_Registro_Insumo[Fecha_Corte],"&lt;="&amp;AE$12)-SUMIFS(Tbl_Registro_Insumo[cant_dev],Tbl_Registro_Insumo[proveedor],$C$8,Tbl_Registro_Insumo[descripcion_insumo],$C56,Tbl_Registro_Insumo[id_solicitud],$C$9,Tbl_Registro_Insumo[Fecha_Corte],"&lt;="&amp;AE$12))</f>
        <v/>
      </c>
      <c r="AF56" s="2" t="str">
        <f>IF(OR($C56="",AF$12=""),"",SUMIFS(Tbl_Registro_Insumo[cant_ent],Tbl_Registro_Insumo[proveedor],$C$8,Tbl_Registro_Insumo[descripcion_insumo],$C56,Tbl_Registro_Insumo[id_solicitud],Detalle_Mes!$C$9,Tbl_Registro_Insumo[Fecha_Corte],"&lt;="&amp;AF$12)-SUMIFS(Tbl_Registro_Insumo[cant_dev],Tbl_Registro_Insumo[proveedor],$C$8,Tbl_Registro_Insumo[descripcion_insumo],$C56,Tbl_Registro_Insumo[id_solicitud],$C$9,Tbl_Registro_Insumo[Fecha_Corte],"&lt;="&amp;AF$12))</f>
        <v/>
      </c>
      <c r="AG56" s="2" t="str">
        <f>IF(OR($C56="",AG$12=""),"",SUMIFS(Tbl_Registro_Insumo[cant_ent],Tbl_Registro_Insumo[proveedor],$C$8,Tbl_Registro_Insumo[descripcion_insumo],$C56,Tbl_Registro_Insumo[id_solicitud],Detalle_Mes!$C$9,Tbl_Registro_Insumo[Fecha_Corte],"&lt;="&amp;AG$12)-SUMIFS(Tbl_Registro_Insumo[cant_dev],Tbl_Registro_Insumo[proveedor],$C$8,Tbl_Registro_Insumo[descripcion_insumo],$C56,Tbl_Registro_Insumo[id_solicitud],$C$9,Tbl_Registro_Insumo[Fecha_Corte],"&lt;="&amp;AG$12))</f>
        <v/>
      </c>
      <c r="AH56" s="2" t="str">
        <f>IF(OR($C56="",AH$12=""),"",SUMIFS(Tbl_Registro_Insumo[cant_ent],Tbl_Registro_Insumo[proveedor],$C$8,Tbl_Registro_Insumo[descripcion_insumo],$C56,Tbl_Registro_Insumo[id_solicitud],Detalle_Mes!$C$9,Tbl_Registro_Insumo[Fecha_Corte],"&lt;="&amp;AH$12)-SUMIFS(Tbl_Registro_Insumo[cant_dev],Tbl_Registro_Insumo[proveedor],$C$8,Tbl_Registro_Insumo[descripcion_insumo],$C56,Tbl_Registro_Insumo[id_solicitud],$C$9,Tbl_Registro_Insumo[Fecha_Corte],"&lt;="&amp;AH$12))</f>
        <v/>
      </c>
      <c r="AI56" s="2" t="str">
        <f>IF(OR($C56="",AI$12=""),"",SUMIFS(Tbl_Registro_Insumo[cant_ent],Tbl_Registro_Insumo[proveedor],$C$8,Tbl_Registro_Insumo[descripcion_insumo],$C56,Tbl_Registro_Insumo[id_solicitud],Detalle_Mes!$C$9,Tbl_Registro_Insumo[Fecha_Corte],"&lt;="&amp;AI$12)-SUMIFS(Tbl_Registro_Insumo[cant_dev],Tbl_Registro_Insumo[proveedor],$C$8,Tbl_Registro_Insumo[descripcion_insumo],$C56,Tbl_Registro_Insumo[id_solicitud],$C$9,Tbl_Registro_Insumo[Fecha_Corte],"&lt;="&amp;AI$12))</f>
        <v/>
      </c>
      <c r="AJ56" s="2" t="str">
        <f>IF(OR($C56="",AJ$12=""),"",SUMIFS(Tbl_Registro_Insumo[cant_ent],Tbl_Registro_Insumo[proveedor],$C$8,Tbl_Registro_Insumo[descripcion_insumo],$C56,Tbl_Registro_Insumo[id_solicitud],Detalle_Mes!$C$9,Tbl_Registro_Insumo[Fecha_Corte],"&lt;="&amp;AJ$12)-SUMIFS(Tbl_Registro_Insumo[cant_dev],Tbl_Registro_Insumo[proveedor],$C$8,Tbl_Registro_Insumo[descripcion_insumo],$C56,Tbl_Registro_Insumo[id_solicitud],$C$9,Tbl_Registro_Insumo[Fecha_Corte],"&lt;="&amp;AJ$12))</f>
        <v/>
      </c>
      <c r="AK56" s="2" t="str">
        <f>IF(OR($C56="",AK$12=""),"",SUMIFS(Tbl_Registro_Insumo[cant_ent],Tbl_Registro_Insumo[proveedor],$C$8,Tbl_Registro_Insumo[descripcion_insumo],$C56,Tbl_Registro_Insumo[id_solicitud],Detalle_Mes!$C$9,Tbl_Registro_Insumo[Fecha_Corte],"&lt;="&amp;AK$12)-SUMIFS(Tbl_Registro_Insumo[cant_dev],Tbl_Registro_Insumo[proveedor],$C$8,Tbl_Registro_Insumo[descripcion_insumo],$C56,Tbl_Registro_Insumo[id_solicitud],$C$9,Tbl_Registro_Insumo[Fecha_Corte],"&lt;="&amp;AK$12))</f>
        <v/>
      </c>
      <c r="AL56" s="2" t="str">
        <f>IF(OR($C56="",AL$12=""),"",SUMIFS(Tbl_Registro_Insumo[cant_ent],Tbl_Registro_Insumo[proveedor],$C$8,Tbl_Registro_Insumo[descripcion_insumo],$C56,Tbl_Registro_Insumo[id_solicitud],Detalle_Mes!$C$9,Tbl_Registro_Insumo[Fecha_Corte],"&lt;="&amp;AL$12)-SUMIFS(Tbl_Registro_Insumo[cant_dev],Tbl_Registro_Insumo[proveedor],$C$8,Tbl_Registro_Insumo[descripcion_insumo],$C56,Tbl_Registro_Insumo[id_solicitud],$C$9,Tbl_Registro_Insumo[Fecha_Corte],"&lt;="&amp;AL$12))</f>
        <v/>
      </c>
      <c r="AM56" s="2" t="str">
        <f>IF(OR($C56="",AM$12=""),"",SUMIFS(Tbl_Registro_Insumo[cant_ent],Tbl_Registro_Insumo[proveedor],$C$8,Tbl_Registro_Insumo[descripcion_insumo],$C56,Tbl_Registro_Insumo[id_solicitud],Detalle_Mes!$C$9,Tbl_Registro_Insumo[Fecha_Corte],"&lt;="&amp;AM$12)-SUMIFS(Tbl_Registro_Insumo[cant_dev],Tbl_Registro_Insumo[proveedor],$C$8,Tbl_Registro_Insumo[descripcion_insumo],$C56,Tbl_Registro_Insumo[id_solicitud],$C$9,Tbl_Registro_Insumo[Fecha_Corte],"&lt;="&amp;AM$12))</f>
        <v/>
      </c>
      <c r="AN56" s="2" t="str">
        <f>IF(OR($C56="",AN$12=""),"",SUMIFS(Tbl_Registro_Insumo[cant_ent],Tbl_Registro_Insumo[proveedor],$C$8,Tbl_Registro_Insumo[descripcion_insumo],$C56,Tbl_Registro_Insumo[id_solicitud],Detalle_Mes!$C$9,Tbl_Registro_Insumo[Fecha_Corte],"&lt;="&amp;AN$12)-SUMIFS(Tbl_Registro_Insumo[cant_dev],Tbl_Registro_Insumo[proveedor],$C$8,Tbl_Registro_Insumo[descripcion_insumo],$C56,Tbl_Registro_Insumo[id_solicitud],$C$9,Tbl_Registro_Insumo[Fecha_Corte],"&lt;="&amp;AN$12))</f>
        <v/>
      </c>
      <c r="AO56" s="2" t="str">
        <f>IF(OR($C56="",AO$12=""),"",SUMIFS(Tbl_Registro_Insumo[cant_ent],Tbl_Registro_Insumo[proveedor],$C$8,Tbl_Registro_Insumo[descripcion_insumo],$C56,Tbl_Registro_Insumo[id_solicitud],Detalle_Mes!$C$9,Tbl_Registro_Insumo[Fecha_Corte],"&lt;="&amp;AO$12)-SUMIFS(Tbl_Registro_Insumo[cant_dev],Tbl_Registro_Insumo[proveedor],$C$8,Tbl_Registro_Insumo[descripcion_insumo],$C56,Tbl_Registro_Insumo[id_solicitud],$C$9,Tbl_Registro_Insumo[Fecha_Corte],"&lt;="&amp;AO$12))</f>
        <v/>
      </c>
      <c r="AP56" s="2" t="str">
        <f>IF(OR($C56="",AP$12=""),"",SUMIFS(Tbl_Registro_Insumo[cant_ent],Tbl_Registro_Insumo[proveedor],$C$8,Tbl_Registro_Insumo[descripcion_insumo],$C56,Tbl_Registro_Insumo[id_solicitud],Detalle_Mes!$C$9,Tbl_Registro_Insumo[Fecha_Corte],"&lt;="&amp;AP$12)-SUMIFS(Tbl_Registro_Insumo[cant_dev],Tbl_Registro_Insumo[proveedor],$C$8,Tbl_Registro_Insumo[descripcion_insumo],$C56,Tbl_Registro_Insumo[id_solicitud],$C$9,Tbl_Registro_Insumo[Fecha_Corte],"&lt;="&amp;AP$12))</f>
        <v/>
      </c>
      <c r="AQ56" s="2" t="str">
        <f>IF(OR($C56="",AQ$12=""),"",SUMIFS(Tbl_Registro_Insumo[cant_ent],Tbl_Registro_Insumo[proveedor],$C$8,Tbl_Registro_Insumo[descripcion_insumo],$C56,Tbl_Registro_Insumo[id_solicitud],Detalle_Mes!$C$9,Tbl_Registro_Insumo[Fecha_Corte],"&lt;="&amp;AQ$12)-SUMIFS(Tbl_Registro_Insumo[cant_dev],Tbl_Registro_Insumo[proveedor],$C$8,Tbl_Registro_Insumo[descripcion_insumo],$C56,Tbl_Registro_Insumo[id_solicitud],$C$9,Tbl_Registro_Insumo[Fecha_Corte],"&lt;="&amp;AQ$12))</f>
        <v/>
      </c>
      <c r="AR56" s="2" t="str">
        <f>IF(OR($C56="",AR$12=""),"",SUMIFS(Tbl_Registro_Insumo[cant_ent],Tbl_Registro_Insumo[proveedor],$C$8,Tbl_Registro_Insumo[descripcion_insumo],$C56,Tbl_Registro_Insumo[id_solicitud],Detalle_Mes!$C$9,Tbl_Registro_Insumo[Fecha_Corte],"&lt;="&amp;AR$12)-SUMIFS(Tbl_Registro_Insumo[cant_dev],Tbl_Registro_Insumo[proveedor],$C$8,Tbl_Registro_Insumo[descripcion_insumo],$C56,Tbl_Registro_Insumo[id_solicitud],$C$9,Tbl_Registro_Insumo[Fecha_Corte],"&lt;="&amp;AR$12))</f>
        <v/>
      </c>
      <c r="AS56" s="2" t="str">
        <f>IF(OR($C56="",AS$12=""),"",SUMIFS(Tbl_Registro_Insumo[cant_ent],Tbl_Registro_Insumo[proveedor],$C$8,Tbl_Registro_Insumo[descripcion_insumo],$C56,Tbl_Registro_Insumo[id_solicitud],Detalle_Mes!$C$9,Tbl_Registro_Insumo[Fecha_Corte],"&lt;="&amp;AS$12)-SUMIFS(Tbl_Registro_Insumo[cant_dev],Tbl_Registro_Insumo[proveedor],$C$8,Tbl_Registro_Insumo[descripcion_insumo],$C56,Tbl_Registro_Insumo[id_solicitud],$C$9,Tbl_Registro_Insumo[Fecha_Corte],"&lt;="&amp;AS$12))</f>
        <v/>
      </c>
      <c r="AT56" s="2" t="str">
        <f>IF(OR($C56="",AT$12=""),"",SUMIFS(Tbl_Registro_Insumo[cant_ent],Tbl_Registro_Insumo[proveedor],$C$8,Tbl_Registro_Insumo[descripcion_insumo],$C56,Tbl_Registro_Insumo[id_solicitud],Detalle_Mes!$C$9,Tbl_Registro_Insumo[Fecha_Corte],"&lt;="&amp;AT$12)-SUMIFS(Tbl_Registro_Insumo[cant_dev],Tbl_Registro_Insumo[proveedor],$C$8,Tbl_Registro_Insumo[descripcion_insumo],$C56,Tbl_Registro_Insumo[id_solicitud],$C$9,Tbl_Registro_Insumo[Fecha_Corte],"&lt;="&amp;AT$12))</f>
        <v/>
      </c>
      <c r="AU56" s="2" t="str">
        <f>IF(OR($C56="",AU$12=""),"",SUMIFS(Tbl_Registro_Insumo[cant_ent],Tbl_Registro_Insumo[proveedor],$C$8,Tbl_Registro_Insumo[descripcion_insumo],$C56,Tbl_Registro_Insumo[id_solicitud],Detalle_Mes!$C$9,Tbl_Registro_Insumo[Fecha_Corte],"&lt;="&amp;AU$12)-SUMIFS(Tbl_Registro_Insumo[cant_dev],Tbl_Registro_Insumo[proveedor],$C$8,Tbl_Registro_Insumo[descripcion_insumo],$C56,Tbl_Registro_Insumo[id_solicitud],$C$9,Tbl_Registro_Insumo[Fecha_Corte],"&lt;="&amp;AU$12))</f>
        <v/>
      </c>
      <c r="AV56" s="2" t="str">
        <f>IF(OR($C56="",AV$12=""),"",SUMIFS(Tbl_Registro_Insumo[cant_ent],Tbl_Registro_Insumo[proveedor],$C$8,Tbl_Registro_Insumo[descripcion_insumo],$C56,Tbl_Registro_Insumo[id_solicitud],Detalle_Mes!$C$9,Tbl_Registro_Insumo[Fecha_Corte],"&lt;="&amp;AV$12)-SUMIFS(Tbl_Registro_Insumo[cant_dev],Tbl_Registro_Insumo[proveedor],$C$8,Tbl_Registro_Insumo[descripcion_insumo],$C56,Tbl_Registro_Insumo[id_solicitud],$C$9,Tbl_Registro_Insumo[Fecha_Corte],"&lt;="&amp;AV$12))</f>
        <v/>
      </c>
      <c r="AW56" s="2" t="str">
        <f>IF(OR($C56="",AW$12=""),"",SUMIFS(Tbl_Registro_Insumo[cant_ent],Tbl_Registro_Insumo[proveedor],$C$8,Tbl_Registro_Insumo[descripcion_insumo],$C56,Tbl_Registro_Insumo[id_solicitud],Detalle_Mes!$C$9,Tbl_Registro_Insumo[Fecha_Corte],"&lt;="&amp;AW$12)-SUMIFS(Tbl_Registro_Insumo[cant_dev],Tbl_Registro_Insumo[proveedor],$C$8,Tbl_Registro_Insumo[descripcion_insumo],$C56,Tbl_Registro_Insumo[id_solicitud],$C$9,Tbl_Registro_Insumo[Fecha_Corte],"&lt;="&amp;AW$12))</f>
        <v/>
      </c>
      <c r="AX56" s="2" t="str">
        <f>IF(OR($C56="",AX$12=""),"",SUMIFS(Tbl_Registro_Insumo[cant_ent],Tbl_Registro_Insumo[proveedor],$C$8,Tbl_Registro_Insumo[descripcion_insumo],$C56,Tbl_Registro_Insumo[id_solicitud],Detalle_Mes!$C$9,Tbl_Registro_Insumo[Fecha_Corte],"&lt;="&amp;AX$12)-SUMIFS(Tbl_Registro_Insumo[cant_dev],Tbl_Registro_Insumo[proveedor],$C$8,Tbl_Registro_Insumo[descripcion_insumo],$C56,Tbl_Registro_Insumo[id_solicitud],$C$9,Tbl_Registro_Insumo[Fecha_Corte],"&lt;="&amp;AX$12))</f>
        <v/>
      </c>
      <c r="AY56" s="2" t="str">
        <f>IF(OR($C56="",AY$12=""),"",SUMIFS(Tbl_Registro_Insumo[cant_ent],Tbl_Registro_Insumo[proveedor],$C$8,Tbl_Registro_Insumo[descripcion_insumo],$C56,Tbl_Registro_Insumo[id_solicitud],Detalle_Mes!$C$9,Tbl_Registro_Insumo[Fecha_Corte],"&lt;="&amp;AY$12)-SUMIFS(Tbl_Registro_Insumo[cant_dev],Tbl_Registro_Insumo[proveedor],$C$8,Tbl_Registro_Insumo[descripcion_insumo],$C56,Tbl_Registro_Insumo[id_solicitud],$C$9,Tbl_Registro_Insumo[Fecha_Corte],"&lt;="&amp;AY$12))</f>
        <v/>
      </c>
      <c r="AZ56" s="2" t="str">
        <f>IF(OR($C56="",AZ$12=""),"",SUMIFS(Tbl_Registro_Insumo[cant_ent],Tbl_Registro_Insumo[proveedor],$C$8,Tbl_Registro_Insumo[descripcion_insumo],$C56,Tbl_Registro_Insumo[id_solicitud],Detalle_Mes!$C$9,Tbl_Registro_Insumo[Fecha_Corte],"&lt;="&amp;AZ$12)-SUMIFS(Tbl_Registro_Insumo[cant_dev],Tbl_Registro_Insumo[proveedor],$C$8,Tbl_Registro_Insumo[descripcion_insumo],$C56,Tbl_Registro_Insumo[id_solicitud],$C$9,Tbl_Registro_Insumo[Fecha_Corte],"&lt;="&amp;AZ$12))</f>
        <v/>
      </c>
      <c r="BA56" s="2" t="str">
        <f>IF(OR($C56="",BA$12=""),"",SUMIFS(Tbl_Registro_Insumo[cant_ent],Tbl_Registro_Insumo[proveedor],$C$8,Tbl_Registro_Insumo[descripcion_insumo],$C56,Tbl_Registro_Insumo[id_solicitud],Detalle_Mes!$C$9,Tbl_Registro_Insumo[Fecha_Corte],"&lt;="&amp;BA$12)-SUMIFS(Tbl_Registro_Insumo[cant_dev],Tbl_Registro_Insumo[proveedor],$C$8,Tbl_Registro_Insumo[descripcion_insumo],$C56,Tbl_Registro_Insumo[id_solicitud],$C$9,Tbl_Registro_Insumo[Fecha_Corte],"&lt;="&amp;BA$12))</f>
        <v/>
      </c>
      <c r="BB56" s="2" t="str">
        <f>IF(OR($C56="",BB$12=""),"",SUMIFS(Tbl_Registro_Insumo[cant_ent],Tbl_Registro_Insumo[proveedor],$C$8,Tbl_Registro_Insumo[descripcion_insumo],$C56,Tbl_Registro_Insumo[id_solicitud],Detalle_Mes!$C$9,Tbl_Registro_Insumo[Fecha_Corte],"&lt;="&amp;BB$12)-SUMIFS(Tbl_Registro_Insumo[cant_dev],Tbl_Registro_Insumo[proveedor],$C$8,Tbl_Registro_Insumo[descripcion_insumo],$C56,Tbl_Registro_Insumo[id_solicitud],$C$9,Tbl_Registro_Insumo[Fecha_Corte],"&lt;="&amp;BB$12))</f>
        <v/>
      </c>
      <c r="BC56" s="2" t="str">
        <f>IF(OR($C56="",BC$12=""),"",SUMIFS(Tbl_Registro_Insumo[cant_ent],Tbl_Registro_Insumo[proveedor],$C$8,Tbl_Registro_Insumo[descripcion_insumo],$C56,Tbl_Registro_Insumo[id_solicitud],Detalle_Mes!$C$9,Tbl_Registro_Insumo[Fecha_Corte],"&lt;="&amp;BC$12)-SUMIFS(Tbl_Registro_Insumo[cant_dev],Tbl_Registro_Insumo[proveedor],$C$8,Tbl_Registro_Insumo[descripcion_insumo],$C56,Tbl_Registro_Insumo[id_solicitud],$C$9,Tbl_Registro_Insumo[Fecha_Corte],"&lt;="&amp;BC$12))</f>
        <v/>
      </c>
      <c r="BD56" s="2" t="str">
        <f>IF(OR($C56="",BD$12=""),"",SUMIFS(Tbl_Registro_Insumo[cant_ent],Tbl_Registro_Insumo[proveedor],$C$8,Tbl_Registro_Insumo[descripcion_insumo],$C56,Tbl_Registro_Insumo[id_solicitud],Detalle_Mes!$C$9,Tbl_Registro_Insumo[Fecha_Corte],"&lt;="&amp;BD$12)-SUMIFS(Tbl_Registro_Insumo[cant_dev],Tbl_Registro_Insumo[proveedor],$C$8,Tbl_Registro_Insumo[descripcion_insumo],$C56,Tbl_Registro_Insumo[id_solicitud],$C$9,Tbl_Registro_Insumo[Fecha_Corte],"&lt;="&amp;BD$12))</f>
        <v/>
      </c>
      <c r="BE56" s="2" t="str">
        <f>IF(OR($C56="",BE$12=""),"",SUMIFS(Tbl_Registro_Insumo[cant_ent],Tbl_Registro_Insumo[proveedor],$C$8,Tbl_Registro_Insumo[descripcion_insumo],$C56,Tbl_Registro_Insumo[id_solicitud],Detalle_Mes!$C$9,Tbl_Registro_Insumo[Fecha_Corte],"&lt;="&amp;BE$12)-SUMIFS(Tbl_Registro_Insumo[cant_dev],Tbl_Registro_Insumo[proveedor],$C$8,Tbl_Registro_Insumo[descripcion_insumo],$C56,Tbl_Registro_Insumo[id_solicitud],$C$9,Tbl_Registro_Insumo[Fecha_Corte],"&lt;="&amp;BE$12))</f>
        <v/>
      </c>
      <c r="BF56" s="2" t="str">
        <f>IF(OR($C56="",BF$12=""),"",SUMIFS(Tbl_Registro_Insumo[cant_ent],Tbl_Registro_Insumo[proveedor],$C$8,Tbl_Registro_Insumo[descripcion_insumo],$C56,Tbl_Registro_Insumo[id_solicitud],Detalle_Mes!$C$9,Tbl_Registro_Insumo[Fecha_Corte],"&lt;="&amp;BF$12)-SUMIFS(Tbl_Registro_Insumo[cant_dev],Tbl_Registro_Insumo[proveedor],$C$8,Tbl_Registro_Insumo[descripcion_insumo],$C56,Tbl_Registro_Insumo[id_solicitud],$C$9,Tbl_Registro_Insumo[Fecha_Corte],"&lt;="&amp;BF$12))</f>
        <v/>
      </c>
      <c r="BG56" s="2" t="str">
        <f>IF(OR($C56="",BG$12=""),"",SUMIFS(Tbl_Registro_Insumo[cant_ent],Tbl_Registro_Insumo[proveedor],$C$8,Tbl_Registro_Insumo[descripcion_insumo],$C56,Tbl_Registro_Insumo[id_solicitud],Detalle_Mes!$C$9,Tbl_Registro_Insumo[Fecha_Corte],"&lt;="&amp;BG$12)-SUMIFS(Tbl_Registro_Insumo[cant_dev],Tbl_Registro_Insumo[proveedor],$C$8,Tbl_Registro_Insumo[descripcion_insumo],$C56,Tbl_Registro_Insumo[id_solicitud],$C$9,Tbl_Registro_Insumo[Fecha_Corte],"&lt;="&amp;BG$12))</f>
        <v/>
      </c>
      <c r="BH56" s="2" t="str">
        <f>IF(OR($C56="",BH$12=""),"",SUMIFS(Tbl_Registro_Insumo[cant_ent],Tbl_Registro_Insumo[proveedor],$C$8,Tbl_Registro_Insumo[descripcion_insumo],$C56,Tbl_Registro_Insumo[id_solicitud],Detalle_Mes!$C$9,Tbl_Registro_Insumo[Fecha_Corte],"&lt;="&amp;BH$12)-SUMIFS(Tbl_Registro_Insumo[cant_dev],Tbl_Registro_Insumo[proveedor],$C$8,Tbl_Registro_Insumo[descripcion_insumo],$C56,Tbl_Registro_Insumo[id_solicitud],$C$9,Tbl_Registro_Insumo[Fecha_Corte],"&lt;="&amp;BH$12))</f>
        <v/>
      </c>
      <c r="BI56" s="2" t="str">
        <f>IF(OR($C56="",BI$12=""),"",SUMIFS(Tbl_Registro_Insumo[cant_ent],Tbl_Registro_Insumo[proveedor],$C$8,Tbl_Registro_Insumo[descripcion_insumo],$C56,Tbl_Registro_Insumo[id_solicitud],Detalle_Mes!$C$9,Tbl_Registro_Insumo[Fecha_Corte],"&lt;="&amp;BI$12)-SUMIFS(Tbl_Registro_Insumo[cant_dev],Tbl_Registro_Insumo[proveedor],$C$8,Tbl_Registro_Insumo[descripcion_insumo],$C56,Tbl_Registro_Insumo[id_solicitud],$C$9,Tbl_Registro_Insumo[Fecha_Corte],"&lt;="&amp;BI$12))</f>
        <v/>
      </c>
      <c r="BJ56" s="2" t="str">
        <f>IF(OR($C56="",BJ$12=""),"",SUMIFS(Tbl_Registro_Insumo[cant_ent],Tbl_Registro_Insumo[proveedor],$C$8,Tbl_Registro_Insumo[descripcion_insumo],$C56,Tbl_Registro_Insumo[id_solicitud],Detalle_Mes!$C$9,Tbl_Registro_Insumo[Fecha_Corte],"&lt;="&amp;BJ$12)-SUMIFS(Tbl_Registro_Insumo[cant_dev],Tbl_Registro_Insumo[proveedor],$C$8,Tbl_Registro_Insumo[descripcion_insumo],$C56,Tbl_Registro_Insumo[id_solicitud],$C$9,Tbl_Registro_Insumo[Fecha_Corte],"&lt;="&amp;BJ$12))</f>
        <v/>
      </c>
      <c r="BK56" s="2" t="str">
        <f>IF(OR($C56="",BK$12=""),"",SUMIFS(Tbl_Registro_Insumo[cant_ent],Tbl_Registro_Insumo[proveedor],$C$8,Tbl_Registro_Insumo[descripcion_insumo],$C56,Tbl_Registro_Insumo[id_solicitud],Detalle_Mes!$C$9,Tbl_Registro_Insumo[Fecha_Corte],"&lt;="&amp;BK$12)-SUMIFS(Tbl_Registro_Insumo[cant_dev],Tbl_Registro_Insumo[proveedor],$C$8,Tbl_Registro_Insumo[descripcion_insumo],$C56,Tbl_Registro_Insumo[id_solicitud],$C$9,Tbl_Registro_Insumo[Fecha_Corte],"&lt;="&amp;BK$12))</f>
        <v/>
      </c>
      <c r="BL56" s="2" t="str">
        <f>IF(OR($C56="",BL$12=""),"",SUMIFS(Tbl_Registro_Insumo[cant_ent],Tbl_Registro_Insumo[proveedor],$C$8,Tbl_Registro_Insumo[descripcion_insumo],$C56,Tbl_Registro_Insumo[id_solicitud],Detalle_Mes!$C$9,Tbl_Registro_Insumo[Fecha_Corte],"&lt;="&amp;BL$12)-SUMIFS(Tbl_Registro_Insumo[cant_dev],Tbl_Registro_Insumo[proveedor],$C$8,Tbl_Registro_Insumo[descripcion_insumo],$C56,Tbl_Registro_Insumo[id_solicitud],$C$9,Tbl_Registro_Insumo[Fecha_Corte],"&lt;="&amp;BL$12))</f>
        <v/>
      </c>
      <c r="BM56" s="2" t="str">
        <f>IF(OR($C56="",BM$12=""),"",SUMIFS(Tbl_Registro_Insumo[cant_ent],Tbl_Registro_Insumo[proveedor],$C$8,Tbl_Registro_Insumo[descripcion_insumo],$C56,Tbl_Registro_Insumo[id_solicitud],Detalle_Mes!$C$9,Tbl_Registro_Insumo[Fecha_Corte],"&lt;="&amp;BM$12)-SUMIFS(Tbl_Registro_Insumo[cant_dev],Tbl_Registro_Insumo[proveedor],$C$8,Tbl_Registro_Insumo[descripcion_insumo],$C56,Tbl_Registro_Insumo[id_solicitud],$C$9,Tbl_Registro_Insumo[Fecha_Corte],"&lt;="&amp;BM$12))</f>
        <v/>
      </c>
      <c r="BN56" s="2" t="str">
        <f>IF(OR($C56="",BN$12=""),"",SUMIFS(Tbl_Registro_Insumo[cant_ent],Tbl_Registro_Insumo[proveedor],$C$8,Tbl_Registro_Insumo[descripcion_insumo],$C56,Tbl_Registro_Insumo[id_solicitud],Detalle_Mes!$C$9,Tbl_Registro_Insumo[Fecha_Corte],"&lt;="&amp;BN$12)-SUMIFS(Tbl_Registro_Insumo[cant_dev],Tbl_Registro_Insumo[proveedor],$C$8,Tbl_Registro_Insumo[descripcion_insumo],$C56,Tbl_Registro_Insumo[id_solicitud],$C$9,Tbl_Registro_Insumo[Fecha_Corte],"&lt;="&amp;BN$12))</f>
        <v/>
      </c>
      <c r="BO56" s="2" t="str">
        <f>IF(OR($C56="",BO$12=""),"",SUMIFS(Tbl_Registro_Insumo[cant_ent],Tbl_Registro_Insumo[proveedor],$C$8,Tbl_Registro_Insumo[descripcion_insumo],$C56,Tbl_Registro_Insumo[id_solicitud],Detalle_Mes!$C$9,Tbl_Registro_Insumo[Fecha_Corte],"&lt;="&amp;BO$12)-SUMIFS(Tbl_Registro_Insumo[cant_dev],Tbl_Registro_Insumo[proveedor],$C$8,Tbl_Registro_Insumo[descripcion_insumo],$C56,Tbl_Registro_Insumo[id_solicitud],$C$9,Tbl_Registro_Insumo[Fecha_Corte],"&lt;="&amp;BO$12))</f>
        <v/>
      </c>
      <c r="BP56" s="2" t="str">
        <f>IF(OR($C56="",BP$12=""),"",SUMIFS(Tbl_Registro_Insumo[cant_ent],Tbl_Registro_Insumo[proveedor],$C$8,Tbl_Registro_Insumo[descripcion_insumo],$C56,Tbl_Registro_Insumo[id_solicitud],Detalle_Mes!$C$9,Tbl_Registro_Insumo[Fecha_Corte],"&lt;="&amp;BP$12)-SUMIFS(Tbl_Registro_Insumo[cant_dev],Tbl_Registro_Insumo[proveedor],$C$8,Tbl_Registro_Insumo[descripcion_insumo],$C56,Tbl_Registro_Insumo[id_solicitud],$C$9,Tbl_Registro_Insumo[Fecha_Corte],"&lt;="&amp;BP$12))</f>
        <v/>
      </c>
      <c r="BQ56" s="2" t="str">
        <f>IF(OR($C56="",BQ$12=""),"",SUMIFS(Tbl_Registro_Insumo[cant_ent],Tbl_Registro_Insumo[proveedor],$C$8,Tbl_Registro_Insumo[descripcion_insumo],$C56,Tbl_Registro_Insumo[id_solicitud],Detalle_Mes!$C$9,Tbl_Registro_Insumo[Fecha_Corte],"&lt;="&amp;BQ$12)-SUMIFS(Tbl_Registro_Insumo[cant_dev],Tbl_Registro_Insumo[proveedor],$C$8,Tbl_Registro_Insumo[descripcion_insumo],$C56,Tbl_Registro_Insumo[id_solicitud],$C$9,Tbl_Registro_Insumo[Fecha_Corte],"&lt;="&amp;BQ$12))</f>
        <v/>
      </c>
      <c r="BR56" s="2" t="str">
        <f>IF(OR($C56="",BR$12=""),"",SUMIFS(Tbl_Registro_Insumo[cant_ent],Tbl_Registro_Insumo[proveedor],$C$8,Tbl_Registro_Insumo[descripcion_insumo],$C56,Tbl_Registro_Insumo[id_solicitud],Detalle_Mes!$C$9,Tbl_Registro_Insumo[Fecha_Corte],"&lt;="&amp;BR$12)-SUMIFS(Tbl_Registro_Insumo[cant_dev],Tbl_Registro_Insumo[proveedor],$C$8,Tbl_Registro_Insumo[descripcion_insumo],$C56,Tbl_Registro_Insumo[id_solicitud],$C$9,Tbl_Registro_Insumo[Fecha_Corte],"&lt;="&amp;BR$12))</f>
        <v/>
      </c>
      <c r="BS56" s="2" t="str">
        <f>IF(OR($C56="",BS$12=""),"",SUMIFS(Tbl_Registro_Insumo[cant_ent],Tbl_Registro_Insumo[proveedor],$C$8,Tbl_Registro_Insumo[descripcion_insumo],$C56,Tbl_Registro_Insumo[id_solicitud],Detalle_Mes!$C$9,Tbl_Registro_Insumo[Fecha_Corte],"&lt;="&amp;BS$12)-SUMIFS(Tbl_Registro_Insumo[cant_dev],Tbl_Registro_Insumo[proveedor],$C$8,Tbl_Registro_Insumo[descripcion_insumo],$C56,Tbl_Registro_Insumo[id_solicitud],$C$9,Tbl_Registro_Insumo[Fecha_Corte],"&lt;="&amp;BS$12))</f>
        <v/>
      </c>
    </row>
    <row r="57" spans="2:71" s="7" customFormat="1" ht="19.2" customHeight="1" x14ac:dyDescent="0.3">
      <c r="B57" s="2"/>
      <c r="D57" s="20" t="str">
        <f>IF(C57="","",SUMIFS(Tbl_Registro_Insumo[cant_ent],Tbl_Registro_Insumo[proveedor],Detalle_Mes!$C$8,Tbl_Registro_Insumo[id_solicitud],Detalle_Mes!$C$9,Tbl_Registro_Insumo[descripcion_insumo],Detalle_Mes!C57,Tbl_Registro_Insumo[Fecha_Corte],"&lt;"&amp;Detalle_Mes!$F$8))</f>
        <v/>
      </c>
      <c r="E57" s="20" t="str">
        <f>IF(C57="","",SUMIFS(Tbl_Registro_Insumo[cant_dev],Tbl_Registro_Insumo[proveedor],Detalle_Mes!$C$8,Tbl_Registro_Insumo[id_solicitud],Detalle_Mes!$C$9,Tbl_Registro_Insumo[descripcion_insumo],Detalle_Mes!C57,Tbl_Registro_Insumo[Fecha_Corte],"&lt;"&amp;Detalle_Mes!$F$8))</f>
        <v/>
      </c>
      <c r="F57" s="20" t="str">
        <f t="shared" si="39"/>
        <v/>
      </c>
      <c r="H57" s="41" t="str">
        <f t="shared" si="40"/>
        <v/>
      </c>
      <c r="I57" s="2" t="str">
        <f>IF(OR($C57="",I$12=""),"",SUMIFS(Tbl_Registro_Insumo[cant_ent],Tbl_Registro_Insumo[proveedor],$C$8,Tbl_Registro_Insumo[descripcion_insumo],$C57,Tbl_Registro_Insumo[id_solicitud],Detalle_Mes!$C$9,Tbl_Registro_Insumo[Fecha_Corte],"&lt;"&amp;I$12)-SUMIFS(Tbl_Registro_Insumo[cant_dev],Tbl_Registro_Insumo[proveedor],$C$8,Tbl_Registro_Insumo[descripcion_insumo],$C57,Tbl_Registro_Insumo[id_solicitud],$C$9,Tbl_Registro_Insumo[Fecha_Corte],"&lt;="&amp;I$12))</f>
        <v/>
      </c>
      <c r="J57" s="2" t="str">
        <f>IF(OR($C57="",J$12=""),"",SUMIFS(Tbl_Registro_Insumo[cant_ent],Tbl_Registro_Insumo[proveedor],$C$8,Tbl_Registro_Insumo[descripcion_insumo],$C57,Tbl_Registro_Insumo[id_solicitud],Detalle_Mes!$C$9,Tbl_Registro_Insumo[Fecha_Corte],"&lt;="&amp;J$12)-SUMIFS(Tbl_Registro_Insumo[cant_dev],Tbl_Registro_Insumo[proveedor],$C$8,Tbl_Registro_Insumo[descripcion_insumo],$C57,Tbl_Registro_Insumo[id_solicitud],$C$9,Tbl_Registro_Insumo[Fecha_Corte],"&lt;="&amp;J$12))</f>
        <v/>
      </c>
      <c r="K57" s="2" t="str">
        <f>IF(OR($C57="",K$12=""),"",SUMIFS(Tbl_Registro_Insumo[cant_ent],Tbl_Registro_Insumo[proveedor],$C$8,Tbl_Registro_Insumo[descripcion_insumo],$C57,Tbl_Registro_Insumo[id_solicitud],Detalle_Mes!$C$9,Tbl_Registro_Insumo[Fecha_Corte],"&lt;="&amp;K$12)-SUMIFS(Tbl_Registro_Insumo[cant_dev],Tbl_Registro_Insumo[proveedor],$C$8,Tbl_Registro_Insumo[descripcion_insumo],$C57,Tbl_Registro_Insumo[id_solicitud],$C$9,Tbl_Registro_Insumo[Fecha_Corte],"&lt;="&amp;K$12))</f>
        <v/>
      </c>
      <c r="L57" s="2" t="str">
        <f>IF(OR($C57="",L$12=""),"",SUMIFS(Tbl_Registro_Insumo[cant_ent],Tbl_Registro_Insumo[proveedor],$C$8,Tbl_Registro_Insumo[descripcion_insumo],$C57,Tbl_Registro_Insumo[id_solicitud],Detalle_Mes!$C$9,Tbl_Registro_Insumo[Fecha_Corte],"&lt;="&amp;L$12)-SUMIFS(Tbl_Registro_Insumo[cant_dev],Tbl_Registro_Insumo[proveedor],$C$8,Tbl_Registro_Insumo[descripcion_insumo],$C57,Tbl_Registro_Insumo[id_solicitud],$C$9,Tbl_Registro_Insumo[Fecha_Corte],"&lt;="&amp;L$12))</f>
        <v/>
      </c>
      <c r="M57" s="2" t="str">
        <f>IF(OR($C57="",M$12=""),"",SUMIFS(Tbl_Registro_Insumo[cant_ent],Tbl_Registro_Insumo[proveedor],$C$8,Tbl_Registro_Insumo[descripcion_insumo],$C57,Tbl_Registro_Insumo[id_solicitud],Detalle_Mes!$C$9,Tbl_Registro_Insumo[Fecha_Corte],"&lt;="&amp;M$12)-SUMIFS(Tbl_Registro_Insumo[cant_dev],Tbl_Registro_Insumo[proveedor],$C$8,Tbl_Registro_Insumo[descripcion_insumo],$C57,Tbl_Registro_Insumo[id_solicitud],$C$9,Tbl_Registro_Insumo[Fecha_Corte],"&lt;="&amp;M$12))</f>
        <v/>
      </c>
      <c r="N57" s="2" t="str">
        <f>IF(OR($C57="",N$12=""),"",SUMIFS(Tbl_Registro_Insumo[cant_ent],Tbl_Registro_Insumo[proveedor],$C$8,Tbl_Registro_Insumo[descripcion_insumo],$C57,Tbl_Registro_Insumo[id_solicitud],Detalle_Mes!$C$9,Tbl_Registro_Insumo[Fecha_Corte],"&lt;="&amp;N$12)-SUMIFS(Tbl_Registro_Insumo[cant_dev],Tbl_Registro_Insumo[proveedor],$C$8,Tbl_Registro_Insumo[descripcion_insumo],$C57,Tbl_Registro_Insumo[id_solicitud],$C$9,Tbl_Registro_Insumo[Fecha_Corte],"&lt;="&amp;N$12))</f>
        <v/>
      </c>
      <c r="O57" s="2" t="str">
        <f>IF(OR($C57="",O$12=""),"",SUMIFS(Tbl_Registro_Insumo[cant_ent],Tbl_Registro_Insumo[proveedor],$C$8,Tbl_Registro_Insumo[descripcion_insumo],$C57,Tbl_Registro_Insumo[id_solicitud],Detalle_Mes!$C$9,Tbl_Registro_Insumo[Fecha_Corte],"&lt;="&amp;O$12)-SUMIFS(Tbl_Registro_Insumo[cant_dev],Tbl_Registro_Insumo[proveedor],$C$8,Tbl_Registro_Insumo[descripcion_insumo],$C57,Tbl_Registro_Insumo[id_solicitud],$C$9,Tbl_Registro_Insumo[Fecha_Corte],"&lt;="&amp;O$12))</f>
        <v/>
      </c>
      <c r="P57" s="2" t="str">
        <f>IF(OR($C57="",P$12=""),"",SUMIFS(Tbl_Registro_Insumo[cant_ent],Tbl_Registro_Insumo[proveedor],$C$8,Tbl_Registro_Insumo[descripcion_insumo],$C57,Tbl_Registro_Insumo[id_solicitud],Detalle_Mes!$C$9,Tbl_Registro_Insumo[Fecha_Corte],"&lt;="&amp;P$12)-SUMIFS(Tbl_Registro_Insumo[cant_dev],Tbl_Registro_Insumo[proveedor],$C$8,Tbl_Registro_Insumo[descripcion_insumo],$C57,Tbl_Registro_Insumo[id_solicitud],$C$9,Tbl_Registro_Insumo[Fecha_Corte],"&lt;="&amp;P$12))</f>
        <v/>
      </c>
      <c r="Q57" s="2" t="str">
        <f>IF(OR($C57="",Q$12=""),"",SUMIFS(Tbl_Registro_Insumo[cant_ent],Tbl_Registro_Insumo[proveedor],$C$8,Tbl_Registro_Insumo[descripcion_insumo],$C57,Tbl_Registro_Insumo[id_solicitud],Detalle_Mes!$C$9,Tbl_Registro_Insumo[Fecha_Corte],"&lt;="&amp;Q$12)-SUMIFS(Tbl_Registro_Insumo[cant_dev],Tbl_Registro_Insumo[proveedor],$C$8,Tbl_Registro_Insumo[descripcion_insumo],$C57,Tbl_Registro_Insumo[id_solicitud],$C$9,Tbl_Registro_Insumo[Fecha_Corte],"&lt;="&amp;Q$12))</f>
        <v/>
      </c>
      <c r="R57" s="2" t="str">
        <f>IF(OR($C57="",R$12=""),"",SUMIFS(Tbl_Registro_Insumo[cant_ent],Tbl_Registro_Insumo[proveedor],$C$8,Tbl_Registro_Insumo[descripcion_insumo],$C57,Tbl_Registro_Insumo[id_solicitud],Detalle_Mes!$C$9,Tbl_Registro_Insumo[Fecha_Corte],"&lt;="&amp;R$12)-SUMIFS(Tbl_Registro_Insumo[cant_dev],Tbl_Registro_Insumo[proveedor],$C$8,Tbl_Registro_Insumo[descripcion_insumo],$C57,Tbl_Registro_Insumo[id_solicitud],$C$9,Tbl_Registro_Insumo[Fecha_Corte],"&lt;="&amp;R$12))</f>
        <v/>
      </c>
      <c r="S57" s="2" t="str">
        <f>IF(OR($C57="",S$12=""),"",SUMIFS(Tbl_Registro_Insumo[cant_ent],Tbl_Registro_Insumo[proveedor],$C$8,Tbl_Registro_Insumo[descripcion_insumo],$C57,Tbl_Registro_Insumo[id_solicitud],Detalle_Mes!$C$9,Tbl_Registro_Insumo[Fecha_Corte],"&lt;="&amp;S$12)-SUMIFS(Tbl_Registro_Insumo[cant_dev],Tbl_Registro_Insumo[proveedor],$C$8,Tbl_Registro_Insumo[descripcion_insumo],$C57,Tbl_Registro_Insumo[id_solicitud],$C$9,Tbl_Registro_Insumo[Fecha_Corte],"&lt;="&amp;S$12))</f>
        <v/>
      </c>
      <c r="T57" s="2" t="str">
        <f>IF(OR($C57="",T$12=""),"",SUMIFS(Tbl_Registro_Insumo[cant_ent],Tbl_Registro_Insumo[proveedor],$C$8,Tbl_Registro_Insumo[descripcion_insumo],$C57,Tbl_Registro_Insumo[id_solicitud],Detalle_Mes!$C$9,Tbl_Registro_Insumo[Fecha_Corte],"&lt;="&amp;T$12)-SUMIFS(Tbl_Registro_Insumo[cant_dev],Tbl_Registro_Insumo[proveedor],$C$8,Tbl_Registro_Insumo[descripcion_insumo],$C57,Tbl_Registro_Insumo[id_solicitud],$C$9,Tbl_Registro_Insumo[Fecha_Corte],"&lt;="&amp;T$12))</f>
        <v/>
      </c>
      <c r="U57" s="2" t="str">
        <f>IF(OR($C57="",U$12=""),"",SUMIFS(Tbl_Registro_Insumo[cant_ent],Tbl_Registro_Insumo[proveedor],$C$8,Tbl_Registro_Insumo[descripcion_insumo],$C57,Tbl_Registro_Insumo[id_solicitud],Detalle_Mes!$C$9,Tbl_Registro_Insumo[Fecha_Corte],"&lt;="&amp;U$12)-SUMIFS(Tbl_Registro_Insumo[cant_dev],Tbl_Registro_Insumo[proveedor],$C$8,Tbl_Registro_Insumo[descripcion_insumo],$C57,Tbl_Registro_Insumo[id_solicitud],$C$9,Tbl_Registro_Insumo[Fecha_Corte],"&lt;="&amp;U$12))</f>
        <v/>
      </c>
      <c r="V57" s="2" t="str">
        <f>IF(OR($C57="",V$12=""),"",SUMIFS(Tbl_Registro_Insumo[cant_ent],Tbl_Registro_Insumo[proveedor],$C$8,Tbl_Registro_Insumo[descripcion_insumo],$C57,Tbl_Registro_Insumo[id_solicitud],Detalle_Mes!$C$9,Tbl_Registro_Insumo[Fecha_Corte],"&lt;="&amp;V$12)-SUMIFS(Tbl_Registro_Insumo[cant_dev],Tbl_Registro_Insumo[proveedor],$C$8,Tbl_Registro_Insumo[descripcion_insumo],$C57,Tbl_Registro_Insumo[id_solicitud],$C$9,Tbl_Registro_Insumo[Fecha_Corte],"&lt;="&amp;V$12))</f>
        <v/>
      </c>
      <c r="W57" s="2" t="str">
        <f>IF(OR($C57="",W$12=""),"",SUMIFS(Tbl_Registro_Insumo[cant_ent],Tbl_Registro_Insumo[proveedor],$C$8,Tbl_Registro_Insumo[descripcion_insumo],$C57,Tbl_Registro_Insumo[id_solicitud],Detalle_Mes!$C$9,Tbl_Registro_Insumo[Fecha_Corte],"&lt;="&amp;W$12)-SUMIFS(Tbl_Registro_Insumo[cant_dev],Tbl_Registro_Insumo[proveedor],$C$8,Tbl_Registro_Insumo[descripcion_insumo],$C57,Tbl_Registro_Insumo[id_solicitud],$C$9,Tbl_Registro_Insumo[Fecha_Corte],"&lt;="&amp;W$12))</f>
        <v/>
      </c>
      <c r="X57" s="2" t="str">
        <f>IF(OR($C57="",X$12=""),"",SUMIFS(Tbl_Registro_Insumo[cant_ent],Tbl_Registro_Insumo[proveedor],$C$8,Tbl_Registro_Insumo[descripcion_insumo],$C57,Tbl_Registro_Insumo[id_solicitud],Detalle_Mes!$C$9,Tbl_Registro_Insumo[Fecha_Corte],"&lt;="&amp;X$12)-SUMIFS(Tbl_Registro_Insumo[cant_dev],Tbl_Registro_Insumo[proveedor],$C$8,Tbl_Registro_Insumo[descripcion_insumo],$C57,Tbl_Registro_Insumo[id_solicitud],$C$9,Tbl_Registro_Insumo[Fecha_Corte],"&lt;="&amp;X$12))</f>
        <v/>
      </c>
      <c r="Y57" s="2" t="str">
        <f>IF(OR($C57="",Y$12=""),"",SUMIFS(Tbl_Registro_Insumo[cant_ent],Tbl_Registro_Insumo[proveedor],$C$8,Tbl_Registro_Insumo[descripcion_insumo],$C57,Tbl_Registro_Insumo[id_solicitud],Detalle_Mes!$C$9,Tbl_Registro_Insumo[Fecha_Corte],"&lt;="&amp;Y$12)-SUMIFS(Tbl_Registro_Insumo[cant_dev],Tbl_Registro_Insumo[proveedor],$C$8,Tbl_Registro_Insumo[descripcion_insumo],$C57,Tbl_Registro_Insumo[id_solicitud],$C$9,Tbl_Registro_Insumo[Fecha_Corte],"&lt;="&amp;Y$12))</f>
        <v/>
      </c>
      <c r="Z57" s="2" t="str">
        <f>IF(OR($C57="",Z$12=""),"",SUMIFS(Tbl_Registro_Insumo[cant_ent],Tbl_Registro_Insumo[proveedor],$C$8,Tbl_Registro_Insumo[descripcion_insumo],$C57,Tbl_Registro_Insumo[id_solicitud],Detalle_Mes!$C$9,Tbl_Registro_Insumo[Fecha_Corte],"&lt;="&amp;Z$12)-SUMIFS(Tbl_Registro_Insumo[cant_dev],Tbl_Registro_Insumo[proveedor],$C$8,Tbl_Registro_Insumo[descripcion_insumo],$C57,Tbl_Registro_Insumo[id_solicitud],$C$9,Tbl_Registro_Insumo[Fecha_Corte],"&lt;="&amp;Z$12))</f>
        <v/>
      </c>
      <c r="AA57" s="2" t="str">
        <f>IF(OR($C57="",AA$12=""),"",SUMIFS(Tbl_Registro_Insumo[cant_ent],Tbl_Registro_Insumo[proveedor],$C$8,Tbl_Registro_Insumo[descripcion_insumo],$C57,Tbl_Registro_Insumo[id_solicitud],Detalle_Mes!$C$9,Tbl_Registro_Insumo[Fecha_Corte],"&lt;="&amp;AA$12)-SUMIFS(Tbl_Registro_Insumo[cant_dev],Tbl_Registro_Insumo[proveedor],$C$8,Tbl_Registro_Insumo[descripcion_insumo],$C57,Tbl_Registro_Insumo[id_solicitud],$C$9,Tbl_Registro_Insumo[Fecha_Corte],"&lt;="&amp;AA$12))</f>
        <v/>
      </c>
      <c r="AB57" s="2" t="str">
        <f>IF(OR($C57="",AB$12=""),"",SUMIFS(Tbl_Registro_Insumo[cant_ent],Tbl_Registro_Insumo[proveedor],$C$8,Tbl_Registro_Insumo[descripcion_insumo],$C57,Tbl_Registro_Insumo[id_solicitud],Detalle_Mes!$C$9,Tbl_Registro_Insumo[Fecha_Corte],"&lt;="&amp;AB$12)-SUMIFS(Tbl_Registro_Insumo[cant_dev],Tbl_Registro_Insumo[proveedor],$C$8,Tbl_Registro_Insumo[descripcion_insumo],$C57,Tbl_Registro_Insumo[id_solicitud],$C$9,Tbl_Registro_Insumo[Fecha_Corte],"&lt;="&amp;AB$12))</f>
        <v/>
      </c>
      <c r="AC57" s="2" t="str">
        <f>IF(OR($C57="",AC$12=""),"",SUMIFS(Tbl_Registro_Insumo[cant_ent],Tbl_Registro_Insumo[proveedor],$C$8,Tbl_Registro_Insumo[descripcion_insumo],$C57,Tbl_Registro_Insumo[id_solicitud],Detalle_Mes!$C$9,Tbl_Registro_Insumo[Fecha_Corte],"&lt;="&amp;AC$12)-SUMIFS(Tbl_Registro_Insumo[cant_dev],Tbl_Registro_Insumo[proveedor],$C$8,Tbl_Registro_Insumo[descripcion_insumo],$C57,Tbl_Registro_Insumo[id_solicitud],$C$9,Tbl_Registro_Insumo[Fecha_Corte],"&lt;="&amp;AC$12))</f>
        <v/>
      </c>
      <c r="AD57" s="2" t="str">
        <f>IF(OR($C57="",AD$12=""),"",SUMIFS(Tbl_Registro_Insumo[cant_ent],Tbl_Registro_Insumo[proveedor],$C$8,Tbl_Registro_Insumo[descripcion_insumo],$C57,Tbl_Registro_Insumo[id_solicitud],Detalle_Mes!$C$9,Tbl_Registro_Insumo[Fecha_Corte],"&lt;="&amp;AD$12)-SUMIFS(Tbl_Registro_Insumo[cant_dev],Tbl_Registro_Insumo[proveedor],$C$8,Tbl_Registro_Insumo[descripcion_insumo],$C57,Tbl_Registro_Insumo[id_solicitud],$C$9,Tbl_Registro_Insumo[Fecha_Corte],"&lt;="&amp;AD$12))</f>
        <v/>
      </c>
      <c r="AE57" s="2" t="str">
        <f>IF(OR($C57="",AE$12=""),"",SUMIFS(Tbl_Registro_Insumo[cant_ent],Tbl_Registro_Insumo[proveedor],$C$8,Tbl_Registro_Insumo[descripcion_insumo],$C57,Tbl_Registro_Insumo[id_solicitud],Detalle_Mes!$C$9,Tbl_Registro_Insumo[Fecha_Corte],"&lt;="&amp;AE$12)-SUMIFS(Tbl_Registro_Insumo[cant_dev],Tbl_Registro_Insumo[proveedor],$C$8,Tbl_Registro_Insumo[descripcion_insumo],$C57,Tbl_Registro_Insumo[id_solicitud],$C$9,Tbl_Registro_Insumo[Fecha_Corte],"&lt;="&amp;AE$12))</f>
        <v/>
      </c>
      <c r="AF57" s="2" t="str">
        <f>IF(OR($C57="",AF$12=""),"",SUMIFS(Tbl_Registro_Insumo[cant_ent],Tbl_Registro_Insumo[proveedor],$C$8,Tbl_Registro_Insumo[descripcion_insumo],$C57,Tbl_Registro_Insumo[id_solicitud],Detalle_Mes!$C$9,Tbl_Registro_Insumo[Fecha_Corte],"&lt;="&amp;AF$12)-SUMIFS(Tbl_Registro_Insumo[cant_dev],Tbl_Registro_Insumo[proveedor],$C$8,Tbl_Registro_Insumo[descripcion_insumo],$C57,Tbl_Registro_Insumo[id_solicitud],$C$9,Tbl_Registro_Insumo[Fecha_Corte],"&lt;="&amp;AF$12))</f>
        <v/>
      </c>
      <c r="AG57" s="2" t="str">
        <f>IF(OR($C57="",AG$12=""),"",SUMIFS(Tbl_Registro_Insumo[cant_ent],Tbl_Registro_Insumo[proveedor],$C$8,Tbl_Registro_Insumo[descripcion_insumo],$C57,Tbl_Registro_Insumo[id_solicitud],Detalle_Mes!$C$9,Tbl_Registro_Insumo[Fecha_Corte],"&lt;="&amp;AG$12)-SUMIFS(Tbl_Registro_Insumo[cant_dev],Tbl_Registro_Insumo[proveedor],$C$8,Tbl_Registro_Insumo[descripcion_insumo],$C57,Tbl_Registro_Insumo[id_solicitud],$C$9,Tbl_Registro_Insumo[Fecha_Corte],"&lt;="&amp;AG$12))</f>
        <v/>
      </c>
      <c r="AH57" s="2" t="str">
        <f>IF(OR($C57="",AH$12=""),"",SUMIFS(Tbl_Registro_Insumo[cant_ent],Tbl_Registro_Insumo[proveedor],$C$8,Tbl_Registro_Insumo[descripcion_insumo],$C57,Tbl_Registro_Insumo[id_solicitud],Detalle_Mes!$C$9,Tbl_Registro_Insumo[Fecha_Corte],"&lt;="&amp;AH$12)-SUMIFS(Tbl_Registro_Insumo[cant_dev],Tbl_Registro_Insumo[proveedor],$C$8,Tbl_Registro_Insumo[descripcion_insumo],$C57,Tbl_Registro_Insumo[id_solicitud],$C$9,Tbl_Registro_Insumo[Fecha_Corte],"&lt;="&amp;AH$12))</f>
        <v/>
      </c>
      <c r="AI57" s="2" t="str">
        <f>IF(OR($C57="",AI$12=""),"",SUMIFS(Tbl_Registro_Insumo[cant_ent],Tbl_Registro_Insumo[proveedor],$C$8,Tbl_Registro_Insumo[descripcion_insumo],$C57,Tbl_Registro_Insumo[id_solicitud],Detalle_Mes!$C$9,Tbl_Registro_Insumo[Fecha_Corte],"&lt;="&amp;AI$12)-SUMIFS(Tbl_Registro_Insumo[cant_dev],Tbl_Registro_Insumo[proveedor],$C$8,Tbl_Registro_Insumo[descripcion_insumo],$C57,Tbl_Registro_Insumo[id_solicitud],$C$9,Tbl_Registro_Insumo[Fecha_Corte],"&lt;="&amp;AI$12))</f>
        <v/>
      </c>
      <c r="AJ57" s="2" t="str">
        <f>IF(OR($C57="",AJ$12=""),"",SUMIFS(Tbl_Registro_Insumo[cant_ent],Tbl_Registro_Insumo[proveedor],$C$8,Tbl_Registro_Insumo[descripcion_insumo],$C57,Tbl_Registro_Insumo[id_solicitud],Detalle_Mes!$C$9,Tbl_Registro_Insumo[Fecha_Corte],"&lt;="&amp;AJ$12)-SUMIFS(Tbl_Registro_Insumo[cant_dev],Tbl_Registro_Insumo[proveedor],$C$8,Tbl_Registro_Insumo[descripcion_insumo],$C57,Tbl_Registro_Insumo[id_solicitud],$C$9,Tbl_Registro_Insumo[Fecha_Corte],"&lt;="&amp;AJ$12))</f>
        <v/>
      </c>
      <c r="AK57" s="2" t="str">
        <f>IF(OR($C57="",AK$12=""),"",SUMIFS(Tbl_Registro_Insumo[cant_ent],Tbl_Registro_Insumo[proveedor],$C$8,Tbl_Registro_Insumo[descripcion_insumo],$C57,Tbl_Registro_Insumo[id_solicitud],Detalle_Mes!$C$9,Tbl_Registro_Insumo[Fecha_Corte],"&lt;="&amp;AK$12)-SUMIFS(Tbl_Registro_Insumo[cant_dev],Tbl_Registro_Insumo[proveedor],$C$8,Tbl_Registro_Insumo[descripcion_insumo],$C57,Tbl_Registro_Insumo[id_solicitud],$C$9,Tbl_Registro_Insumo[Fecha_Corte],"&lt;="&amp;AK$12))</f>
        <v/>
      </c>
      <c r="AL57" s="2" t="str">
        <f>IF(OR($C57="",AL$12=""),"",SUMIFS(Tbl_Registro_Insumo[cant_ent],Tbl_Registro_Insumo[proveedor],$C$8,Tbl_Registro_Insumo[descripcion_insumo],$C57,Tbl_Registro_Insumo[id_solicitud],Detalle_Mes!$C$9,Tbl_Registro_Insumo[Fecha_Corte],"&lt;="&amp;AL$12)-SUMIFS(Tbl_Registro_Insumo[cant_dev],Tbl_Registro_Insumo[proveedor],$C$8,Tbl_Registro_Insumo[descripcion_insumo],$C57,Tbl_Registro_Insumo[id_solicitud],$C$9,Tbl_Registro_Insumo[Fecha_Corte],"&lt;="&amp;AL$12))</f>
        <v/>
      </c>
      <c r="AM57" s="2" t="str">
        <f>IF(OR($C57="",AM$12=""),"",SUMIFS(Tbl_Registro_Insumo[cant_ent],Tbl_Registro_Insumo[proveedor],$C$8,Tbl_Registro_Insumo[descripcion_insumo],$C57,Tbl_Registro_Insumo[id_solicitud],Detalle_Mes!$C$9,Tbl_Registro_Insumo[Fecha_Corte],"&lt;="&amp;AM$12)-SUMIFS(Tbl_Registro_Insumo[cant_dev],Tbl_Registro_Insumo[proveedor],$C$8,Tbl_Registro_Insumo[descripcion_insumo],$C57,Tbl_Registro_Insumo[id_solicitud],$C$9,Tbl_Registro_Insumo[Fecha_Corte],"&lt;="&amp;AM$12))</f>
        <v/>
      </c>
      <c r="AN57" s="2" t="str">
        <f>IF(OR($C57="",AN$12=""),"",SUMIFS(Tbl_Registro_Insumo[cant_ent],Tbl_Registro_Insumo[proveedor],$C$8,Tbl_Registro_Insumo[descripcion_insumo],$C57,Tbl_Registro_Insumo[id_solicitud],Detalle_Mes!$C$9,Tbl_Registro_Insumo[Fecha_Corte],"&lt;="&amp;AN$12)-SUMIFS(Tbl_Registro_Insumo[cant_dev],Tbl_Registro_Insumo[proveedor],$C$8,Tbl_Registro_Insumo[descripcion_insumo],$C57,Tbl_Registro_Insumo[id_solicitud],$C$9,Tbl_Registro_Insumo[Fecha_Corte],"&lt;="&amp;AN$12))</f>
        <v/>
      </c>
      <c r="AO57" s="2" t="str">
        <f>IF(OR($C57="",AO$12=""),"",SUMIFS(Tbl_Registro_Insumo[cant_ent],Tbl_Registro_Insumo[proveedor],$C$8,Tbl_Registro_Insumo[descripcion_insumo],$C57,Tbl_Registro_Insumo[id_solicitud],Detalle_Mes!$C$9,Tbl_Registro_Insumo[Fecha_Corte],"&lt;="&amp;AO$12)-SUMIFS(Tbl_Registro_Insumo[cant_dev],Tbl_Registro_Insumo[proveedor],$C$8,Tbl_Registro_Insumo[descripcion_insumo],$C57,Tbl_Registro_Insumo[id_solicitud],$C$9,Tbl_Registro_Insumo[Fecha_Corte],"&lt;="&amp;AO$12))</f>
        <v/>
      </c>
      <c r="AP57" s="2" t="str">
        <f>IF(OR($C57="",AP$12=""),"",SUMIFS(Tbl_Registro_Insumo[cant_ent],Tbl_Registro_Insumo[proveedor],$C$8,Tbl_Registro_Insumo[descripcion_insumo],$C57,Tbl_Registro_Insumo[id_solicitud],Detalle_Mes!$C$9,Tbl_Registro_Insumo[Fecha_Corte],"&lt;="&amp;AP$12)-SUMIFS(Tbl_Registro_Insumo[cant_dev],Tbl_Registro_Insumo[proveedor],$C$8,Tbl_Registro_Insumo[descripcion_insumo],$C57,Tbl_Registro_Insumo[id_solicitud],$C$9,Tbl_Registro_Insumo[Fecha_Corte],"&lt;="&amp;AP$12))</f>
        <v/>
      </c>
      <c r="AQ57" s="2" t="str">
        <f>IF(OR($C57="",AQ$12=""),"",SUMIFS(Tbl_Registro_Insumo[cant_ent],Tbl_Registro_Insumo[proveedor],$C$8,Tbl_Registro_Insumo[descripcion_insumo],$C57,Tbl_Registro_Insumo[id_solicitud],Detalle_Mes!$C$9,Tbl_Registro_Insumo[Fecha_Corte],"&lt;="&amp;AQ$12)-SUMIFS(Tbl_Registro_Insumo[cant_dev],Tbl_Registro_Insumo[proveedor],$C$8,Tbl_Registro_Insumo[descripcion_insumo],$C57,Tbl_Registro_Insumo[id_solicitud],$C$9,Tbl_Registro_Insumo[Fecha_Corte],"&lt;="&amp;AQ$12))</f>
        <v/>
      </c>
      <c r="AR57" s="2" t="str">
        <f>IF(OR($C57="",AR$12=""),"",SUMIFS(Tbl_Registro_Insumo[cant_ent],Tbl_Registro_Insumo[proveedor],$C$8,Tbl_Registro_Insumo[descripcion_insumo],$C57,Tbl_Registro_Insumo[id_solicitud],Detalle_Mes!$C$9,Tbl_Registro_Insumo[Fecha_Corte],"&lt;="&amp;AR$12)-SUMIFS(Tbl_Registro_Insumo[cant_dev],Tbl_Registro_Insumo[proveedor],$C$8,Tbl_Registro_Insumo[descripcion_insumo],$C57,Tbl_Registro_Insumo[id_solicitud],$C$9,Tbl_Registro_Insumo[Fecha_Corte],"&lt;="&amp;AR$12))</f>
        <v/>
      </c>
      <c r="AS57" s="2" t="str">
        <f>IF(OR($C57="",AS$12=""),"",SUMIFS(Tbl_Registro_Insumo[cant_ent],Tbl_Registro_Insumo[proveedor],$C$8,Tbl_Registro_Insumo[descripcion_insumo],$C57,Tbl_Registro_Insumo[id_solicitud],Detalle_Mes!$C$9,Tbl_Registro_Insumo[Fecha_Corte],"&lt;="&amp;AS$12)-SUMIFS(Tbl_Registro_Insumo[cant_dev],Tbl_Registro_Insumo[proveedor],$C$8,Tbl_Registro_Insumo[descripcion_insumo],$C57,Tbl_Registro_Insumo[id_solicitud],$C$9,Tbl_Registro_Insumo[Fecha_Corte],"&lt;="&amp;AS$12))</f>
        <v/>
      </c>
      <c r="AT57" s="2" t="str">
        <f>IF(OR($C57="",AT$12=""),"",SUMIFS(Tbl_Registro_Insumo[cant_ent],Tbl_Registro_Insumo[proveedor],$C$8,Tbl_Registro_Insumo[descripcion_insumo],$C57,Tbl_Registro_Insumo[id_solicitud],Detalle_Mes!$C$9,Tbl_Registro_Insumo[Fecha_Corte],"&lt;="&amp;AT$12)-SUMIFS(Tbl_Registro_Insumo[cant_dev],Tbl_Registro_Insumo[proveedor],$C$8,Tbl_Registro_Insumo[descripcion_insumo],$C57,Tbl_Registro_Insumo[id_solicitud],$C$9,Tbl_Registro_Insumo[Fecha_Corte],"&lt;="&amp;AT$12))</f>
        <v/>
      </c>
      <c r="AU57" s="2" t="str">
        <f>IF(OR($C57="",AU$12=""),"",SUMIFS(Tbl_Registro_Insumo[cant_ent],Tbl_Registro_Insumo[proveedor],$C$8,Tbl_Registro_Insumo[descripcion_insumo],$C57,Tbl_Registro_Insumo[id_solicitud],Detalle_Mes!$C$9,Tbl_Registro_Insumo[Fecha_Corte],"&lt;="&amp;AU$12)-SUMIFS(Tbl_Registro_Insumo[cant_dev],Tbl_Registro_Insumo[proveedor],$C$8,Tbl_Registro_Insumo[descripcion_insumo],$C57,Tbl_Registro_Insumo[id_solicitud],$C$9,Tbl_Registro_Insumo[Fecha_Corte],"&lt;="&amp;AU$12))</f>
        <v/>
      </c>
      <c r="AV57" s="2" t="str">
        <f>IF(OR($C57="",AV$12=""),"",SUMIFS(Tbl_Registro_Insumo[cant_ent],Tbl_Registro_Insumo[proveedor],$C$8,Tbl_Registro_Insumo[descripcion_insumo],$C57,Tbl_Registro_Insumo[id_solicitud],Detalle_Mes!$C$9,Tbl_Registro_Insumo[Fecha_Corte],"&lt;="&amp;AV$12)-SUMIFS(Tbl_Registro_Insumo[cant_dev],Tbl_Registro_Insumo[proveedor],$C$8,Tbl_Registro_Insumo[descripcion_insumo],$C57,Tbl_Registro_Insumo[id_solicitud],$C$9,Tbl_Registro_Insumo[Fecha_Corte],"&lt;="&amp;AV$12))</f>
        <v/>
      </c>
      <c r="AW57" s="2" t="str">
        <f>IF(OR($C57="",AW$12=""),"",SUMIFS(Tbl_Registro_Insumo[cant_ent],Tbl_Registro_Insumo[proveedor],$C$8,Tbl_Registro_Insumo[descripcion_insumo],$C57,Tbl_Registro_Insumo[id_solicitud],Detalle_Mes!$C$9,Tbl_Registro_Insumo[Fecha_Corte],"&lt;="&amp;AW$12)-SUMIFS(Tbl_Registro_Insumo[cant_dev],Tbl_Registro_Insumo[proveedor],$C$8,Tbl_Registro_Insumo[descripcion_insumo],$C57,Tbl_Registro_Insumo[id_solicitud],$C$9,Tbl_Registro_Insumo[Fecha_Corte],"&lt;="&amp;AW$12))</f>
        <v/>
      </c>
      <c r="AX57" s="2" t="str">
        <f>IF(OR($C57="",AX$12=""),"",SUMIFS(Tbl_Registro_Insumo[cant_ent],Tbl_Registro_Insumo[proveedor],$C$8,Tbl_Registro_Insumo[descripcion_insumo],$C57,Tbl_Registro_Insumo[id_solicitud],Detalle_Mes!$C$9,Tbl_Registro_Insumo[Fecha_Corte],"&lt;="&amp;AX$12)-SUMIFS(Tbl_Registro_Insumo[cant_dev],Tbl_Registro_Insumo[proveedor],$C$8,Tbl_Registro_Insumo[descripcion_insumo],$C57,Tbl_Registro_Insumo[id_solicitud],$C$9,Tbl_Registro_Insumo[Fecha_Corte],"&lt;="&amp;AX$12))</f>
        <v/>
      </c>
      <c r="AY57" s="2" t="str">
        <f>IF(OR($C57="",AY$12=""),"",SUMIFS(Tbl_Registro_Insumo[cant_ent],Tbl_Registro_Insumo[proveedor],$C$8,Tbl_Registro_Insumo[descripcion_insumo],$C57,Tbl_Registro_Insumo[id_solicitud],Detalle_Mes!$C$9,Tbl_Registro_Insumo[Fecha_Corte],"&lt;="&amp;AY$12)-SUMIFS(Tbl_Registro_Insumo[cant_dev],Tbl_Registro_Insumo[proveedor],$C$8,Tbl_Registro_Insumo[descripcion_insumo],$C57,Tbl_Registro_Insumo[id_solicitud],$C$9,Tbl_Registro_Insumo[Fecha_Corte],"&lt;="&amp;AY$12))</f>
        <v/>
      </c>
      <c r="AZ57" s="2" t="str">
        <f>IF(OR($C57="",AZ$12=""),"",SUMIFS(Tbl_Registro_Insumo[cant_ent],Tbl_Registro_Insumo[proveedor],$C$8,Tbl_Registro_Insumo[descripcion_insumo],$C57,Tbl_Registro_Insumo[id_solicitud],Detalle_Mes!$C$9,Tbl_Registro_Insumo[Fecha_Corte],"&lt;="&amp;AZ$12)-SUMIFS(Tbl_Registro_Insumo[cant_dev],Tbl_Registro_Insumo[proveedor],$C$8,Tbl_Registro_Insumo[descripcion_insumo],$C57,Tbl_Registro_Insumo[id_solicitud],$C$9,Tbl_Registro_Insumo[Fecha_Corte],"&lt;="&amp;AZ$12))</f>
        <v/>
      </c>
      <c r="BA57" s="2" t="str">
        <f>IF(OR($C57="",BA$12=""),"",SUMIFS(Tbl_Registro_Insumo[cant_ent],Tbl_Registro_Insumo[proveedor],$C$8,Tbl_Registro_Insumo[descripcion_insumo],$C57,Tbl_Registro_Insumo[id_solicitud],Detalle_Mes!$C$9,Tbl_Registro_Insumo[Fecha_Corte],"&lt;="&amp;BA$12)-SUMIFS(Tbl_Registro_Insumo[cant_dev],Tbl_Registro_Insumo[proveedor],$C$8,Tbl_Registro_Insumo[descripcion_insumo],$C57,Tbl_Registro_Insumo[id_solicitud],$C$9,Tbl_Registro_Insumo[Fecha_Corte],"&lt;="&amp;BA$12))</f>
        <v/>
      </c>
      <c r="BB57" s="2" t="str">
        <f>IF(OR($C57="",BB$12=""),"",SUMIFS(Tbl_Registro_Insumo[cant_ent],Tbl_Registro_Insumo[proveedor],$C$8,Tbl_Registro_Insumo[descripcion_insumo],$C57,Tbl_Registro_Insumo[id_solicitud],Detalle_Mes!$C$9,Tbl_Registro_Insumo[Fecha_Corte],"&lt;="&amp;BB$12)-SUMIFS(Tbl_Registro_Insumo[cant_dev],Tbl_Registro_Insumo[proveedor],$C$8,Tbl_Registro_Insumo[descripcion_insumo],$C57,Tbl_Registro_Insumo[id_solicitud],$C$9,Tbl_Registro_Insumo[Fecha_Corte],"&lt;="&amp;BB$12))</f>
        <v/>
      </c>
      <c r="BC57" s="2" t="str">
        <f>IF(OR($C57="",BC$12=""),"",SUMIFS(Tbl_Registro_Insumo[cant_ent],Tbl_Registro_Insumo[proveedor],$C$8,Tbl_Registro_Insumo[descripcion_insumo],$C57,Tbl_Registro_Insumo[id_solicitud],Detalle_Mes!$C$9,Tbl_Registro_Insumo[Fecha_Corte],"&lt;="&amp;BC$12)-SUMIFS(Tbl_Registro_Insumo[cant_dev],Tbl_Registro_Insumo[proveedor],$C$8,Tbl_Registro_Insumo[descripcion_insumo],$C57,Tbl_Registro_Insumo[id_solicitud],$C$9,Tbl_Registro_Insumo[Fecha_Corte],"&lt;="&amp;BC$12))</f>
        <v/>
      </c>
      <c r="BD57" s="2" t="str">
        <f>IF(OR($C57="",BD$12=""),"",SUMIFS(Tbl_Registro_Insumo[cant_ent],Tbl_Registro_Insumo[proveedor],$C$8,Tbl_Registro_Insumo[descripcion_insumo],$C57,Tbl_Registro_Insumo[id_solicitud],Detalle_Mes!$C$9,Tbl_Registro_Insumo[Fecha_Corte],"&lt;="&amp;BD$12)-SUMIFS(Tbl_Registro_Insumo[cant_dev],Tbl_Registro_Insumo[proveedor],$C$8,Tbl_Registro_Insumo[descripcion_insumo],$C57,Tbl_Registro_Insumo[id_solicitud],$C$9,Tbl_Registro_Insumo[Fecha_Corte],"&lt;="&amp;BD$12))</f>
        <v/>
      </c>
      <c r="BE57" s="2" t="str">
        <f>IF(OR($C57="",BE$12=""),"",SUMIFS(Tbl_Registro_Insumo[cant_ent],Tbl_Registro_Insumo[proveedor],$C$8,Tbl_Registro_Insumo[descripcion_insumo],$C57,Tbl_Registro_Insumo[id_solicitud],Detalle_Mes!$C$9,Tbl_Registro_Insumo[Fecha_Corte],"&lt;="&amp;BE$12)-SUMIFS(Tbl_Registro_Insumo[cant_dev],Tbl_Registro_Insumo[proveedor],$C$8,Tbl_Registro_Insumo[descripcion_insumo],$C57,Tbl_Registro_Insumo[id_solicitud],$C$9,Tbl_Registro_Insumo[Fecha_Corte],"&lt;="&amp;BE$12))</f>
        <v/>
      </c>
      <c r="BF57" s="2" t="str">
        <f>IF(OR($C57="",BF$12=""),"",SUMIFS(Tbl_Registro_Insumo[cant_ent],Tbl_Registro_Insumo[proveedor],$C$8,Tbl_Registro_Insumo[descripcion_insumo],$C57,Tbl_Registro_Insumo[id_solicitud],Detalle_Mes!$C$9,Tbl_Registro_Insumo[Fecha_Corte],"&lt;="&amp;BF$12)-SUMIFS(Tbl_Registro_Insumo[cant_dev],Tbl_Registro_Insumo[proveedor],$C$8,Tbl_Registro_Insumo[descripcion_insumo],$C57,Tbl_Registro_Insumo[id_solicitud],$C$9,Tbl_Registro_Insumo[Fecha_Corte],"&lt;="&amp;BF$12))</f>
        <v/>
      </c>
      <c r="BG57" s="2" t="str">
        <f>IF(OR($C57="",BG$12=""),"",SUMIFS(Tbl_Registro_Insumo[cant_ent],Tbl_Registro_Insumo[proveedor],$C$8,Tbl_Registro_Insumo[descripcion_insumo],$C57,Tbl_Registro_Insumo[id_solicitud],Detalle_Mes!$C$9,Tbl_Registro_Insumo[Fecha_Corte],"&lt;="&amp;BG$12)-SUMIFS(Tbl_Registro_Insumo[cant_dev],Tbl_Registro_Insumo[proveedor],$C$8,Tbl_Registro_Insumo[descripcion_insumo],$C57,Tbl_Registro_Insumo[id_solicitud],$C$9,Tbl_Registro_Insumo[Fecha_Corte],"&lt;="&amp;BG$12))</f>
        <v/>
      </c>
      <c r="BH57" s="2" t="str">
        <f>IF(OR($C57="",BH$12=""),"",SUMIFS(Tbl_Registro_Insumo[cant_ent],Tbl_Registro_Insumo[proveedor],$C$8,Tbl_Registro_Insumo[descripcion_insumo],$C57,Tbl_Registro_Insumo[id_solicitud],Detalle_Mes!$C$9,Tbl_Registro_Insumo[Fecha_Corte],"&lt;="&amp;BH$12)-SUMIFS(Tbl_Registro_Insumo[cant_dev],Tbl_Registro_Insumo[proveedor],$C$8,Tbl_Registro_Insumo[descripcion_insumo],$C57,Tbl_Registro_Insumo[id_solicitud],$C$9,Tbl_Registro_Insumo[Fecha_Corte],"&lt;="&amp;BH$12))</f>
        <v/>
      </c>
      <c r="BI57" s="2" t="str">
        <f>IF(OR($C57="",BI$12=""),"",SUMIFS(Tbl_Registro_Insumo[cant_ent],Tbl_Registro_Insumo[proveedor],$C$8,Tbl_Registro_Insumo[descripcion_insumo],$C57,Tbl_Registro_Insumo[id_solicitud],Detalle_Mes!$C$9,Tbl_Registro_Insumo[Fecha_Corte],"&lt;="&amp;BI$12)-SUMIFS(Tbl_Registro_Insumo[cant_dev],Tbl_Registro_Insumo[proveedor],$C$8,Tbl_Registro_Insumo[descripcion_insumo],$C57,Tbl_Registro_Insumo[id_solicitud],$C$9,Tbl_Registro_Insumo[Fecha_Corte],"&lt;="&amp;BI$12))</f>
        <v/>
      </c>
      <c r="BJ57" s="2" t="str">
        <f>IF(OR($C57="",BJ$12=""),"",SUMIFS(Tbl_Registro_Insumo[cant_ent],Tbl_Registro_Insumo[proveedor],$C$8,Tbl_Registro_Insumo[descripcion_insumo],$C57,Tbl_Registro_Insumo[id_solicitud],Detalle_Mes!$C$9,Tbl_Registro_Insumo[Fecha_Corte],"&lt;="&amp;BJ$12)-SUMIFS(Tbl_Registro_Insumo[cant_dev],Tbl_Registro_Insumo[proveedor],$C$8,Tbl_Registro_Insumo[descripcion_insumo],$C57,Tbl_Registro_Insumo[id_solicitud],$C$9,Tbl_Registro_Insumo[Fecha_Corte],"&lt;="&amp;BJ$12))</f>
        <v/>
      </c>
      <c r="BK57" s="2" t="str">
        <f>IF(OR($C57="",BK$12=""),"",SUMIFS(Tbl_Registro_Insumo[cant_ent],Tbl_Registro_Insumo[proveedor],$C$8,Tbl_Registro_Insumo[descripcion_insumo],$C57,Tbl_Registro_Insumo[id_solicitud],Detalle_Mes!$C$9,Tbl_Registro_Insumo[Fecha_Corte],"&lt;="&amp;BK$12)-SUMIFS(Tbl_Registro_Insumo[cant_dev],Tbl_Registro_Insumo[proveedor],$C$8,Tbl_Registro_Insumo[descripcion_insumo],$C57,Tbl_Registro_Insumo[id_solicitud],$C$9,Tbl_Registro_Insumo[Fecha_Corte],"&lt;="&amp;BK$12))</f>
        <v/>
      </c>
      <c r="BL57" s="2" t="str">
        <f>IF(OR($C57="",BL$12=""),"",SUMIFS(Tbl_Registro_Insumo[cant_ent],Tbl_Registro_Insumo[proveedor],$C$8,Tbl_Registro_Insumo[descripcion_insumo],$C57,Tbl_Registro_Insumo[id_solicitud],Detalle_Mes!$C$9,Tbl_Registro_Insumo[Fecha_Corte],"&lt;="&amp;BL$12)-SUMIFS(Tbl_Registro_Insumo[cant_dev],Tbl_Registro_Insumo[proveedor],$C$8,Tbl_Registro_Insumo[descripcion_insumo],$C57,Tbl_Registro_Insumo[id_solicitud],$C$9,Tbl_Registro_Insumo[Fecha_Corte],"&lt;="&amp;BL$12))</f>
        <v/>
      </c>
      <c r="BM57" s="2" t="str">
        <f>IF(OR($C57="",BM$12=""),"",SUMIFS(Tbl_Registro_Insumo[cant_ent],Tbl_Registro_Insumo[proveedor],$C$8,Tbl_Registro_Insumo[descripcion_insumo],$C57,Tbl_Registro_Insumo[id_solicitud],Detalle_Mes!$C$9,Tbl_Registro_Insumo[Fecha_Corte],"&lt;="&amp;BM$12)-SUMIFS(Tbl_Registro_Insumo[cant_dev],Tbl_Registro_Insumo[proveedor],$C$8,Tbl_Registro_Insumo[descripcion_insumo],$C57,Tbl_Registro_Insumo[id_solicitud],$C$9,Tbl_Registro_Insumo[Fecha_Corte],"&lt;="&amp;BM$12))</f>
        <v/>
      </c>
      <c r="BN57" s="2" t="str">
        <f>IF(OR($C57="",BN$12=""),"",SUMIFS(Tbl_Registro_Insumo[cant_ent],Tbl_Registro_Insumo[proveedor],$C$8,Tbl_Registro_Insumo[descripcion_insumo],$C57,Tbl_Registro_Insumo[id_solicitud],Detalle_Mes!$C$9,Tbl_Registro_Insumo[Fecha_Corte],"&lt;="&amp;BN$12)-SUMIFS(Tbl_Registro_Insumo[cant_dev],Tbl_Registro_Insumo[proveedor],$C$8,Tbl_Registro_Insumo[descripcion_insumo],$C57,Tbl_Registro_Insumo[id_solicitud],$C$9,Tbl_Registro_Insumo[Fecha_Corte],"&lt;="&amp;BN$12))</f>
        <v/>
      </c>
      <c r="BO57" s="2" t="str">
        <f>IF(OR($C57="",BO$12=""),"",SUMIFS(Tbl_Registro_Insumo[cant_ent],Tbl_Registro_Insumo[proveedor],$C$8,Tbl_Registro_Insumo[descripcion_insumo],$C57,Tbl_Registro_Insumo[id_solicitud],Detalle_Mes!$C$9,Tbl_Registro_Insumo[Fecha_Corte],"&lt;="&amp;BO$12)-SUMIFS(Tbl_Registro_Insumo[cant_dev],Tbl_Registro_Insumo[proveedor],$C$8,Tbl_Registro_Insumo[descripcion_insumo],$C57,Tbl_Registro_Insumo[id_solicitud],$C$9,Tbl_Registro_Insumo[Fecha_Corte],"&lt;="&amp;BO$12))</f>
        <v/>
      </c>
      <c r="BP57" s="2" t="str">
        <f>IF(OR($C57="",BP$12=""),"",SUMIFS(Tbl_Registro_Insumo[cant_ent],Tbl_Registro_Insumo[proveedor],$C$8,Tbl_Registro_Insumo[descripcion_insumo],$C57,Tbl_Registro_Insumo[id_solicitud],Detalle_Mes!$C$9,Tbl_Registro_Insumo[Fecha_Corte],"&lt;="&amp;BP$12)-SUMIFS(Tbl_Registro_Insumo[cant_dev],Tbl_Registro_Insumo[proveedor],$C$8,Tbl_Registro_Insumo[descripcion_insumo],$C57,Tbl_Registro_Insumo[id_solicitud],$C$9,Tbl_Registro_Insumo[Fecha_Corte],"&lt;="&amp;BP$12))</f>
        <v/>
      </c>
      <c r="BQ57" s="2" t="str">
        <f>IF(OR($C57="",BQ$12=""),"",SUMIFS(Tbl_Registro_Insumo[cant_ent],Tbl_Registro_Insumo[proveedor],$C$8,Tbl_Registro_Insumo[descripcion_insumo],$C57,Tbl_Registro_Insumo[id_solicitud],Detalle_Mes!$C$9,Tbl_Registro_Insumo[Fecha_Corte],"&lt;="&amp;BQ$12)-SUMIFS(Tbl_Registro_Insumo[cant_dev],Tbl_Registro_Insumo[proveedor],$C$8,Tbl_Registro_Insumo[descripcion_insumo],$C57,Tbl_Registro_Insumo[id_solicitud],$C$9,Tbl_Registro_Insumo[Fecha_Corte],"&lt;="&amp;BQ$12))</f>
        <v/>
      </c>
      <c r="BR57" s="2" t="str">
        <f>IF(OR($C57="",BR$12=""),"",SUMIFS(Tbl_Registro_Insumo[cant_ent],Tbl_Registro_Insumo[proveedor],$C$8,Tbl_Registro_Insumo[descripcion_insumo],$C57,Tbl_Registro_Insumo[id_solicitud],Detalle_Mes!$C$9,Tbl_Registro_Insumo[Fecha_Corte],"&lt;="&amp;BR$12)-SUMIFS(Tbl_Registro_Insumo[cant_dev],Tbl_Registro_Insumo[proveedor],$C$8,Tbl_Registro_Insumo[descripcion_insumo],$C57,Tbl_Registro_Insumo[id_solicitud],$C$9,Tbl_Registro_Insumo[Fecha_Corte],"&lt;="&amp;BR$12))</f>
        <v/>
      </c>
      <c r="BS57" s="2" t="str">
        <f>IF(OR($C57="",BS$12=""),"",SUMIFS(Tbl_Registro_Insumo[cant_ent],Tbl_Registro_Insumo[proveedor],$C$8,Tbl_Registro_Insumo[descripcion_insumo],$C57,Tbl_Registro_Insumo[id_solicitud],Detalle_Mes!$C$9,Tbl_Registro_Insumo[Fecha_Corte],"&lt;="&amp;BS$12)-SUMIFS(Tbl_Registro_Insumo[cant_dev],Tbl_Registro_Insumo[proveedor],$C$8,Tbl_Registro_Insumo[descripcion_insumo],$C57,Tbl_Registro_Insumo[id_solicitud],$C$9,Tbl_Registro_Insumo[Fecha_Corte],"&lt;="&amp;BS$12))</f>
        <v/>
      </c>
    </row>
    <row r="58" spans="2:71" s="7" customFormat="1" ht="19.2" customHeight="1" x14ac:dyDescent="0.3">
      <c r="B58" s="2"/>
      <c r="D58" s="20" t="str">
        <f>IF(C58="","",SUMIFS(Tbl_Registro_Insumo[cant_ent],Tbl_Registro_Insumo[proveedor],Detalle_Mes!$C$8,Tbl_Registro_Insumo[id_solicitud],Detalle_Mes!$C$9,Tbl_Registro_Insumo[descripcion_insumo],Detalle_Mes!C58,Tbl_Registro_Insumo[Fecha_Corte],"&lt;"&amp;Detalle_Mes!$F$8))</f>
        <v/>
      </c>
      <c r="E58" s="20" t="str">
        <f>IF(C58="","",SUMIFS(Tbl_Registro_Insumo[cant_dev],Tbl_Registro_Insumo[proveedor],Detalle_Mes!$C$8,Tbl_Registro_Insumo[id_solicitud],Detalle_Mes!$C$9,Tbl_Registro_Insumo[descripcion_insumo],Detalle_Mes!C58,Tbl_Registro_Insumo[Fecha_Corte],"&lt;"&amp;Detalle_Mes!$F$8))</f>
        <v/>
      </c>
      <c r="F58" s="20" t="str">
        <f t="shared" si="39"/>
        <v/>
      </c>
      <c r="H58" s="41" t="str">
        <f t="shared" si="40"/>
        <v/>
      </c>
      <c r="I58" s="2" t="str">
        <f>IF(OR($C58="",I$12=""),"",SUMIFS(Tbl_Registro_Insumo[cant_ent],Tbl_Registro_Insumo[proveedor],$C$8,Tbl_Registro_Insumo[descripcion_insumo],$C58,Tbl_Registro_Insumo[id_solicitud],Detalle_Mes!$C$9,Tbl_Registro_Insumo[Fecha_Corte],"&lt;"&amp;I$12)-SUMIFS(Tbl_Registro_Insumo[cant_dev],Tbl_Registro_Insumo[proveedor],$C$8,Tbl_Registro_Insumo[descripcion_insumo],$C58,Tbl_Registro_Insumo[id_solicitud],$C$9,Tbl_Registro_Insumo[Fecha_Corte],"&lt;="&amp;I$12))</f>
        <v/>
      </c>
      <c r="J58" s="2" t="str">
        <f>IF(OR($C58="",J$12=""),"",SUMIFS(Tbl_Registro_Insumo[cant_ent],Tbl_Registro_Insumo[proveedor],$C$8,Tbl_Registro_Insumo[descripcion_insumo],$C58,Tbl_Registro_Insumo[id_solicitud],Detalle_Mes!$C$9,Tbl_Registro_Insumo[Fecha_Corte],"&lt;="&amp;J$12)-SUMIFS(Tbl_Registro_Insumo[cant_dev],Tbl_Registro_Insumo[proveedor],$C$8,Tbl_Registro_Insumo[descripcion_insumo],$C58,Tbl_Registro_Insumo[id_solicitud],$C$9,Tbl_Registro_Insumo[Fecha_Corte],"&lt;="&amp;J$12))</f>
        <v/>
      </c>
      <c r="K58" s="2" t="str">
        <f>IF(OR($C58="",K$12=""),"",SUMIFS(Tbl_Registro_Insumo[cant_ent],Tbl_Registro_Insumo[proveedor],$C$8,Tbl_Registro_Insumo[descripcion_insumo],$C58,Tbl_Registro_Insumo[id_solicitud],Detalle_Mes!$C$9,Tbl_Registro_Insumo[Fecha_Corte],"&lt;="&amp;K$12)-SUMIFS(Tbl_Registro_Insumo[cant_dev],Tbl_Registro_Insumo[proveedor],$C$8,Tbl_Registro_Insumo[descripcion_insumo],$C58,Tbl_Registro_Insumo[id_solicitud],$C$9,Tbl_Registro_Insumo[Fecha_Corte],"&lt;="&amp;K$12))</f>
        <v/>
      </c>
      <c r="L58" s="2" t="str">
        <f>IF(OR($C58="",L$12=""),"",SUMIFS(Tbl_Registro_Insumo[cant_ent],Tbl_Registro_Insumo[proveedor],$C$8,Tbl_Registro_Insumo[descripcion_insumo],$C58,Tbl_Registro_Insumo[id_solicitud],Detalle_Mes!$C$9,Tbl_Registro_Insumo[Fecha_Corte],"&lt;="&amp;L$12)-SUMIFS(Tbl_Registro_Insumo[cant_dev],Tbl_Registro_Insumo[proveedor],$C$8,Tbl_Registro_Insumo[descripcion_insumo],$C58,Tbl_Registro_Insumo[id_solicitud],$C$9,Tbl_Registro_Insumo[Fecha_Corte],"&lt;="&amp;L$12))</f>
        <v/>
      </c>
      <c r="M58" s="2" t="str">
        <f>IF(OR($C58="",M$12=""),"",SUMIFS(Tbl_Registro_Insumo[cant_ent],Tbl_Registro_Insumo[proveedor],$C$8,Tbl_Registro_Insumo[descripcion_insumo],$C58,Tbl_Registro_Insumo[id_solicitud],Detalle_Mes!$C$9,Tbl_Registro_Insumo[Fecha_Corte],"&lt;="&amp;M$12)-SUMIFS(Tbl_Registro_Insumo[cant_dev],Tbl_Registro_Insumo[proveedor],$C$8,Tbl_Registro_Insumo[descripcion_insumo],$C58,Tbl_Registro_Insumo[id_solicitud],$C$9,Tbl_Registro_Insumo[Fecha_Corte],"&lt;="&amp;M$12))</f>
        <v/>
      </c>
      <c r="N58" s="2" t="str">
        <f>IF(OR($C58="",N$12=""),"",SUMIFS(Tbl_Registro_Insumo[cant_ent],Tbl_Registro_Insumo[proveedor],$C$8,Tbl_Registro_Insumo[descripcion_insumo],$C58,Tbl_Registro_Insumo[id_solicitud],Detalle_Mes!$C$9,Tbl_Registro_Insumo[Fecha_Corte],"&lt;="&amp;N$12)-SUMIFS(Tbl_Registro_Insumo[cant_dev],Tbl_Registro_Insumo[proveedor],$C$8,Tbl_Registro_Insumo[descripcion_insumo],$C58,Tbl_Registro_Insumo[id_solicitud],$C$9,Tbl_Registro_Insumo[Fecha_Corte],"&lt;="&amp;N$12))</f>
        <v/>
      </c>
      <c r="O58" s="2" t="str">
        <f>IF(OR($C58="",O$12=""),"",SUMIFS(Tbl_Registro_Insumo[cant_ent],Tbl_Registro_Insumo[proveedor],$C$8,Tbl_Registro_Insumo[descripcion_insumo],$C58,Tbl_Registro_Insumo[id_solicitud],Detalle_Mes!$C$9,Tbl_Registro_Insumo[Fecha_Corte],"&lt;="&amp;O$12)-SUMIFS(Tbl_Registro_Insumo[cant_dev],Tbl_Registro_Insumo[proveedor],$C$8,Tbl_Registro_Insumo[descripcion_insumo],$C58,Tbl_Registro_Insumo[id_solicitud],$C$9,Tbl_Registro_Insumo[Fecha_Corte],"&lt;="&amp;O$12))</f>
        <v/>
      </c>
      <c r="P58" s="2" t="str">
        <f>IF(OR($C58="",P$12=""),"",SUMIFS(Tbl_Registro_Insumo[cant_ent],Tbl_Registro_Insumo[proveedor],$C$8,Tbl_Registro_Insumo[descripcion_insumo],$C58,Tbl_Registro_Insumo[id_solicitud],Detalle_Mes!$C$9,Tbl_Registro_Insumo[Fecha_Corte],"&lt;="&amp;P$12)-SUMIFS(Tbl_Registro_Insumo[cant_dev],Tbl_Registro_Insumo[proveedor],$C$8,Tbl_Registro_Insumo[descripcion_insumo],$C58,Tbl_Registro_Insumo[id_solicitud],$C$9,Tbl_Registro_Insumo[Fecha_Corte],"&lt;="&amp;P$12))</f>
        <v/>
      </c>
      <c r="Q58" s="2" t="str">
        <f>IF(OR($C58="",Q$12=""),"",SUMIFS(Tbl_Registro_Insumo[cant_ent],Tbl_Registro_Insumo[proveedor],$C$8,Tbl_Registro_Insumo[descripcion_insumo],$C58,Tbl_Registro_Insumo[id_solicitud],Detalle_Mes!$C$9,Tbl_Registro_Insumo[Fecha_Corte],"&lt;="&amp;Q$12)-SUMIFS(Tbl_Registro_Insumo[cant_dev],Tbl_Registro_Insumo[proveedor],$C$8,Tbl_Registro_Insumo[descripcion_insumo],$C58,Tbl_Registro_Insumo[id_solicitud],$C$9,Tbl_Registro_Insumo[Fecha_Corte],"&lt;="&amp;Q$12))</f>
        <v/>
      </c>
      <c r="R58" s="2" t="str">
        <f>IF(OR($C58="",R$12=""),"",SUMIFS(Tbl_Registro_Insumo[cant_ent],Tbl_Registro_Insumo[proveedor],$C$8,Tbl_Registro_Insumo[descripcion_insumo],$C58,Tbl_Registro_Insumo[id_solicitud],Detalle_Mes!$C$9,Tbl_Registro_Insumo[Fecha_Corte],"&lt;="&amp;R$12)-SUMIFS(Tbl_Registro_Insumo[cant_dev],Tbl_Registro_Insumo[proveedor],$C$8,Tbl_Registro_Insumo[descripcion_insumo],$C58,Tbl_Registro_Insumo[id_solicitud],$C$9,Tbl_Registro_Insumo[Fecha_Corte],"&lt;="&amp;R$12))</f>
        <v/>
      </c>
      <c r="S58" s="2" t="str">
        <f>IF(OR($C58="",S$12=""),"",SUMIFS(Tbl_Registro_Insumo[cant_ent],Tbl_Registro_Insumo[proveedor],$C$8,Tbl_Registro_Insumo[descripcion_insumo],$C58,Tbl_Registro_Insumo[id_solicitud],Detalle_Mes!$C$9,Tbl_Registro_Insumo[Fecha_Corte],"&lt;="&amp;S$12)-SUMIFS(Tbl_Registro_Insumo[cant_dev],Tbl_Registro_Insumo[proveedor],$C$8,Tbl_Registro_Insumo[descripcion_insumo],$C58,Tbl_Registro_Insumo[id_solicitud],$C$9,Tbl_Registro_Insumo[Fecha_Corte],"&lt;="&amp;S$12))</f>
        <v/>
      </c>
      <c r="T58" s="2" t="str">
        <f>IF(OR($C58="",T$12=""),"",SUMIFS(Tbl_Registro_Insumo[cant_ent],Tbl_Registro_Insumo[proveedor],$C$8,Tbl_Registro_Insumo[descripcion_insumo],$C58,Tbl_Registro_Insumo[id_solicitud],Detalle_Mes!$C$9,Tbl_Registro_Insumo[Fecha_Corte],"&lt;="&amp;T$12)-SUMIFS(Tbl_Registro_Insumo[cant_dev],Tbl_Registro_Insumo[proveedor],$C$8,Tbl_Registro_Insumo[descripcion_insumo],$C58,Tbl_Registro_Insumo[id_solicitud],$C$9,Tbl_Registro_Insumo[Fecha_Corte],"&lt;="&amp;T$12))</f>
        <v/>
      </c>
      <c r="U58" s="2" t="str">
        <f>IF(OR($C58="",U$12=""),"",SUMIFS(Tbl_Registro_Insumo[cant_ent],Tbl_Registro_Insumo[proveedor],$C$8,Tbl_Registro_Insumo[descripcion_insumo],$C58,Tbl_Registro_Insumo[id_solicitud],Detalle_Mes!$C$9,Tbl_Registro_Insumo[Fecha_Corte],"&lt;="&amp;U$12)-SUMIFS(Tbl_Registro_Insumo[cant_dev],Tbl_Registro_Insumo[proveedor],$C$8,Tbl_Registro_Insumo[descripcion_insumo],$C58,Tbl_Registro_Insumo[id_solicitud],$C$9,Tbl_Registro_Insumo[Fecha_Corte],"&lt;="&amp;U$12))</f>
        <v/>
      </c>
      <c r="V58" s="2" t="str">
        <f>IF(OR($C58="",V$12=""),"",SUMIFS(Tbl_Registro_Insumo[cant_ent],Tbl_Registro_Insumo[proveedor],$C$8,Tbl_Registro_Insumo[descripcion_insumo],$C58,Tbl_Registro_Insumo[id_solicitud],Detalle_Mes!$C$9,Tbl_Registro_Insumo[Fecha_Corte],"&lt;="&amp;V$12)-SUMIFS(Tbl_Registro_Insumo[cant_dev],Tbl_Registro_Insumo[proveedor],$C$8,Tbl_Registro_Insumo[descripcion_insumo],$C58,Tbl_Registro_Insumo[id_solicitud],$C$9,Tbl_Registro_Insumo[Fecha_Corte],"&lt;="&amp;V$12))</f>
        <v/>
      </c>
      <c r="W58" s="2" t="str">
        <f>IF(OR($C58="",W$12=""),"",SUMIFS(Tbl_Registro_Insumo[cant_ent],Tbl_Registro_Insumo[proveedor],$C$8,Tbl_Registro_Insumo[descripcion_insumo],$C58,Tbl_Registro_Insumo[id_solicitud],Detalle_Mes!$C$9,Tbl_Registro_Insumo[Fecha_Corte],"&lt;="&amp;W$12)-SUMIFS(Tbl_Registro_Insumo[cant_dev],Tbl_Registro_Insumo[proveedor],$C$8,Tbl_Registro_Insumo[descripcion_insumo],$C58,Tbl_Registro_Insumo[id_solicitud],$C$9,Tbl_Registro_Insumo[Fecha_Corte],"&lt;="&amp;W$12))</f>
        <v/>
      </c>
      <c r="X58" s="2" t="str">
        <f>IF(OR($C58="",X$12=""),"",SUMIFS(Tbl_Registro_Insumo[cant_ent],Tbl_Registro_Insumo[proveedor],$C$8,Tbl_Registro_Insumo[descripcion_insumo],$C58,Tbl_Registro_Insumo[id_solicitud],Detalle_Mes!$C$9,Tbl_Registro_Insumo[Fecha_Corte],"&lt;="&amp;X$12)-SUMIFS(Tbl_Registro_Insumo[cant_dev],Tbl_Registro_Insumo[proveedor],$C$8,Tbl_Registro_Insumo[descripcion_insumo],$C58,Tbl_Registro_Insumo[id_solicitud],$C$9,Tbl_Registro_Insumo[Fecha_Corte],"&lt;="&amp;X$12))</f>
        <v/>
      </c>
      <c r="Y58" s="2" t="str">
        <f>IF(OR($C58="",Y$12=""),"",SUMIFS(Tbl_Registro_Insumo[cant_ent],Tbl_Registro_Insumo[proveedor],$C$8,Tbl_Registro_Insumo[descripcion_insumo],$C58,Tbl_Registro_Insumo[id_solicitud],Detalle_Mes!$C$9,Tbl_Registro_Insumo[Fecha_Corte],"&lt;="&amp;Y$12)-SUMIFS(Tbl_Registro_Insumo[cant_dev],Tbl_Registro_Insumo[proveedor],$C$8,Tbl_Registro_Insumo[descripcion_insumo],$C58,Tbl_Registro_Insumo[id_solicitud],$C$9,Tbl_Registro_Insumo[Fecha_Corte],"&lt;="&amp;Y$12))</f>
        <v/>
      </c>
      <c r="Z58" s="2" t="str">
        <f>IF(OR($C58="",Z$12=""),"",SUMIFS(Tbl_Registro_Insumo[cant_ent],Tbl_Registro_Insumo[proveedor],$C$8,Tbl_Registro_Insumo[descripcion_insumo],$C58,Tbl_Registro_Insumo[id_solicitud],Detalle_Mes!$C$9,Tbl_Registro_Insumo[Fecha_Corte],"&lt;="&amp;Z$12)-SUMIFS(Tbl_Registro_Insumo[cant_dev],Tbl_Registro_Insumo[proveedor],$C$8,Tbl_Registro_Insumo[descripcion_insumo],$C58,Tbl_Registro_Insumo[id_solicitud],$C$9,Tbl_Registro_Insumo[Fecha_Corte],"&lt;="&amp;Z$12))</f>
        <v/>
      </c>
      <c r="AA58" s="2" t="str">
        <f>IF(OR($C58="",AA$12=""),"",SUMIFS(Tbl_Registro_Insumo[cant_ent],Tbl_Registro_Insumo[proveedor],$C$8,Tbl_Registro_Insumo[descripcion_insumo],$C58,Tbl_Registro_Insumo[id_solicitud],Detalle_Mes!$C$9,Tbl_Registro_Insumo[Fecha_Corte],"&lt;="&amp;AA$12)-SUMIFS(Tbl_Registro_Insumo[cant_dev],Tbl_Registro_Insumo[proveedor],$C$8,Tbl_Registro_Insumo[descripcion_insumo],$C58,Tbl_Registro_Insumo[id_solicitud],$C$9,Tbl_Registro_Insumo[Fecha_Corte],"&lt;="&amp;AA$12))</f>
        <v/>
      </c>
      <c r="AB58" s="2" t="str">
        <f>IF(OR($C58="",AB$12=""),"",SUMIFS(Tbl_Registro_Insumo[cant_ent],Tbl_Registro_Insumo[proveedor],$C$8,Tbl_Registro_Insumo[descripcion_insumo],$C58,Tbl_Registro_Insumo[id_solicitud],Detalle_Mes!$C$9,Tbl_Registro_Insumo[Fecha_Corte],"&lt;="&amp;AB$12)-SUMIFS(Tbl_Registro_Insumo[cant_dev],Tbl_Registro_Insumo[proveedor],$C$8,Tbl_Registro_Insumo[descripcion_insumo],$C58,Tbl_Registro_Insumo[id_solicitud],$C$9,Tbl_Registro_Insumo[Fecha_Corte],"&lt;="&amp;AB$12))</f>
        <v/>
      </c>
      <c r="AC58" s="2" t="str">
        <f>IF(OR($C58="",AC$12=""),"",SUMIFS(Tbl_Registro_Insumo[cant_ent],Tbl_Registro_Insumo[proveedor],$C$8,Tbl_Registro_Insumo[descripcion_insumo],$C58,Tbl_Registro_Insumo[id_solicitud],Detalle_Mes!$C$9,Tbl_Registro_Insumo[Fecha_Corte],"&lt;="&amp;AC$12)-SUMIFS(Tbl_Registro_Insumo[cant_dev],Tbl_Registro_Insumo[proveedor],$C$8,Tbl_Registro_Insumo[descripcion_insumo],$C58,Tbl_Registro_Insumo[id_solicitud],$C$9,Tbl_Registro_Insumo[Fecha_Corte],"&lt;="&amp;AC$12))</f>
        <v/>
      </c>
      <c r="AD58" s="2" t="str">
        <f>IF(OR($C58="",AD$12=""),"",SUMIFS(Tbl_Registro_Insumo[cant_ent],Tbl_Registro_Insumo[proveedor],$C$8,Tbl_Registro_Insumo[descripcion_insumo],$C58,Tbl_Registro_Insumo[id_solicitud],Detalle_Mes!$C$9,Tbl_Registro_Insumo[Fecha_Corte],"&lt;="&amp;AD$12)-SUMIFS(Tbl_Registro_Insumo[cant_dev],Tbl_Registro_Insumo[proveedor],$C$8,Tbl_Registro_Insumo[descripcion_insumo],$C58,Tbl_Registro_Insumo[id_solicitud],$C$9,Tbl_Registro_Insumo[Fecha_Corte],"&lt;="&amp;AD$12))</f>
        <v/>
      </c>
      <c r="AE58" s="2" t="str">
        <f>IF(OR($C58="",AE$12=""),"",SUMIFS(Tbl_Registro_Insumo[cant_ent],Tbl_Registro_Insumo[proveedor],$C$8,Tbl_Registro_Insumo[descripcion_insumo],$C58,Tbl_Registro_Insumo[id_solicitud],Detalle_Mes!$C$9,Tbl_Registro_Insumo[Fecha_Corte],"&lt;="&amp;AE$12)-SUMIFS(Tbl_Registro_Insumo[cant_dev],Tbl_Registro_Insumo[proveedor],$C$8,Tbl_Registro_Insumo[descripcion_insumo],$C58,Tbl_Registro_Insumo[id_solicitud],$C$9,Tbl_Registro_Insumo[Fecha_Corte],"&lt;="&amp;AE$12))</f>
        <v/>
      </c>
      <c r="AF58" s="2" t="str">
        <f>IF(OR($C58="",AF$12=""),"",SUMIFS(Tbl_Registro_Insumo[cant_ent],Tbl_Registro_Insumo[proveedor],$C$8,Tbl_Registro_Insumo[descripcion_insumo],$C58,Tbl_Registro_Insumo[id_solicitud],Detalle_Mes!$C$9,Tbl_Registro_Insumo[Fecha_Corte],"&lt;="&amp;AF$12)-SUMIFS(Tbl_Registro_Insumo[cant_dev],Tbl_Registro_Insumo[proveedor],$C$8,Tbl_Registro_Insumo[descripcion_insumo],$C58,Tbl_Registro_Insumo[id_solicitud],$C$9,Tbl_Registro_Insumo[Fecha_Corte],"&lt;="&amp;AF$12))</f>
        <v/>
      </c>
      <c r="AG58" s="2" t="str">
        <f>IF(OR($C58="",AG$12=""),"",SUMIFS(Tbl_Registro_Insumo[cant_ent],Tbl_Registro_Insumo[proveedor],$C$8,Tbl_Registro_Insumo[descripcion_insumo],$C58,Tbl_Registro_Insumo[id_solicitud],Detalle_Mes!$C$9,Tbl_Registro_Insumo[Fecha_Corte],"&lt;="&amp;AG$12)-SUMIFS(Tbl_Registro_Insumo[cant_dev],Tbl_Registro_Insumo[proveedor],$C$8,Tbl_Registro_Insumo[descripcion_insumo],$C58,Tbl_Registro_Insumo[id_solicitud],$C$9,Tbl_Registro_Insumo[Fecha_Corte],"&lt;="&amp;AG$12))</f>
        <v/>
      </c>
      <c r="AH58" s="2" t="str">
        <f>IF(OR($C58="",AH$12=""),"",SUMIFS(Tbl_Registro_Insumo[cant_ent],Tbl_Registro_Insumo[proveedor],$C$8,Tbl_Registro_Insumo[descripcion_insumo],$C58,Tbl_Registro_Insumo[id_solicitud],Detalle_Mes!$C$9,Tbl_Registro_Insumo[Fecha_Corte],"&lt;="&amp;AH$12)-SUMIFS(Tbl_Registro_Insumo[cant_dev],Tbl_Registro_Insumo[proveedor],$C$8,Tbl_Registro_Insumo[descripcion_insumo],$C58,Tbl_Registro_Insumo[id_solicitud],$C$9,Tbl_Registro_Insumo[Fecha_Corte],"&lt;="&amp;AH$12))</f>
        <v/>
      </c>
      <c r="AI58" s="2" t="str">
        <f>IF(OR($C58="",AI$12=""),"",SUMIFS(Tbl_Registro_Insumo[cant_ent],Tbl_Registro_Insumo[proveedor],$C$8,Tbl_Registro_Insumo[descripcion_insumo],$C58,Tbl_Registro_Insumo[id_solicitud],Detalle_Mes!$C$9,Tbl_Registro_Insumo[Fecha_Corte],"&lt;="&amp;AI$12)-SUMIFS(Tbl_Registro_Insumo[cant_dev],Tbl_Registro_Insumo[proveedor],$C$8,Tbl_Registro_Insumo[descripcion_insumo],$C58,Tbl_Registro_Insumo[id_solicitud],$C$9,Tbl_Registro_Insumo[Fecha_Corte],"&lt;="&amp;AI$12))</f>
        <v/>
      </c>
      <c r="AJ58" s="2" t="str">
        <f>IF(OR($C58="",AJ$12=""),"",SUMIFS(Tbl_Registro_Insumo[cant_ent],Tbl_Registro_Insumo[proveedor],$C$8,Tbl_Registro_Insumo[descripcion_insumo],$C58,Tbl_Registro_Insumo[id_solicitud],Detalle_Mes!$C$9,Tbl_Registro_Insumo[Fecha_Corte],"&lt;="&amp;AJ$12)-SUMIFS(Tbl_Registro_Insumo[cant_dev],Tbl_Registro_Insumo[proveedor],$C$8,Tbl_Registro_Insumo[descripcion_insumo],$C58,Tbl_Registro_Insumo[id_solicitud],$C$9,Tbl_Registro_Insumo[Fecha_Corte],"&lt;="&amp;AJ$12))</f>
        <v/>
      </c>
      <c r="AK58" s="2" t="str">
        <f>IF(OR($C58="",AK$12=""),"",SUMIFS(Tbl_Registro_Insumo[cant_ent],Tbl_Registro_Insumo[proveedor],$C$8,Tbl_Registro_Insumo[descripcion_insumo],$C58,Tbl_Registro_Insumo[id_solicitud],Detalle_Mes!$C$9,Tbl_Registro_Insumo[Fecha_Corte],"&lt;="&amp;AK$12)-SUMIFS(Tbl_Registro_Insumo[cant_dev],Tbl_Registro_Insumo[proveedor],$C$8,Tbl_Registro_Insumo[descripcion_insumo],$C58,Tbl_Registro_Insumo[id_solicitud],$C$9,Tbl_Registro_Insumo[Fecha_Corte],"&lt;="&amp;AK$12))</f>
        <v/>
      </c>
      <c r="AL58" s="2" t="str">
        <f>IF(OR($C58="",AL$12=""),"",SUMIFS(Tbl_Registro_Insumo[cant_ent],Tbl_Registro_Insumo[proveedor],$C$8,Tbl_Registro_Insumo[descripcion_insumo],$C58,Tbl_Registro_Insumo[id_solicitud],Detalle_Mes!$C$9,Tbl_Registro_Insumo[Fecha_Corte],"&lt;="&amp;AL$12)-SUMIFS(Tbl_Registro_Insumo[cant_dev],Tbl_Registro_Insumo[proveedor],$C$8,Tbl_Registro_Insumo[descripcion_insumo],$C58,Tbl_Registro_Insumo[id_solicitud],$C$9,Tbl_Registro_Insumo[Fecha_Corte],"&lt;="&amp;AL$12))</f>
        <v/>
      </c>
      <c r="AM58" s="2" t="str">
        <f>IF(OR($C58="",AM$12=""),"",SUMIFS(Tbl_Registro_Insumo[cant_ent],Tbl_Registro_Insumo[proveedor],$C$8,Tbl_Registro_Insumo[descripcion_insumo],$C58,Tbl_Registro_Insumo[id_solicitud],Detalle_Mes!$C$9,Tbl_Registro_Insumo[Fecha_Corte],"&lt;="&amp;AM$12)-SUMIFS(Tbl_Registro_Insumo[cant_dev],Tbl_Registro_Insumo[proveedor],$C$8,Tbl_Registro_Insumo[descripcion_insumo],$C58,Tbl_Registro_Insumo[id_solicitud],$C$9,Tbl_Registro_Insumo[Fecha_Corte],"&lt;="&amp;AM$12))</f>
        <v/>
      </c>
      <c r="AN58" s="2" t="str">
        <f>IF(OR($C58="",AN$12=""),"",SUMIFS(Tbl_Registro_Insumo[cant_ent],Tbl_Registro_Insumo[proveedor],$C$8,Tbl_Registro_Insumo[descripcion_insumo],$C58,Tbl_Registro_Insumo[id_solicitud],Detalle_Mes!$C$9,Tbl_Registro_Insumo[Fecha_Corte],"&lt;="&amp;AN$12)-SUMIFS(Tbl_Registro_Insumo[cant_dev],Tbl_Registro_Insumo[proveedor],$C$8,Tbl_Registro_Insumo[descripcion_insumo],$C58,Tbl_Registro_Insumo[id_solicitud],$C$9,Tbl_Registro_Insumo[Fecha_Corte],"&lt;="&amp;AN$12))</f>
        <v/>
      </c>
      <c r="AO58" s="2" t="str">
        <f>IF(OR($C58="",AO$12=""),"",SUMIFS(Tbl_Registro_Insumo[cant_ent],Tbl_Registro_Insumo[proveedor],$C$8,Tbl_Registro_Insumo[descripcion_insumo],$C58,Tbl_Registro_Insumo[id_solicitud],Detalle_Mes!$C$9,Tbl_Registro_Insumo[Fecha_Corte],"&lt;="&amp;AO$12)-SUMIFS(Tbl_Registro_Insumo[cant_dev],Tbl_Registro_Insumo[proveedor],$C$8,Tbl_Registro_Insumo[descripcion_insumo],$C58,Tbl_Registro_Insumo[id_solicitud],$C$9,Tbl_Registro_Insumo[Fecha_Corte],"&lt;="&amp;AO$12))</f>
        <v/>
      </c>
      <c r="AP58" s="2" t="str">
        <f>IF(OR($C58="",AP$12=""),"",SUMIFS(Tbl_Registro_Insumo[cant_ent],Tbl_Registro_Insumo[proveedor],$C$8,Tbl_Registro_Insumo[descripcion_insumo],$C58,Tbl_Registro_Insumo[id_solicitud],Detalle_Mes!$C$9,Tbl_Registro_Insumo[Fecha_Corte],"&lt;="&amp;AP$12)-SUMIFS(Tbl_Registro_Insumo[cant_dev],Tbl_Registro_Insumo[proveedor],$C$8,Tbl_Registro_Insumo[descripcion_insumo],$C58,Tbl_Registro_Insumo[id_solicitud],$C$9,Tbl_Registro_Insumo[Fecha_Corte],"&lt;="&amp;AP$12))</f>
        <v/>
      </c>
      <c r="AQ58" s="2" t="str">
        <f>IF(OR($C58="",AQ$12=""),"",SUMIFS(Tbl_Registro_Insumo[cant_ent],Tbl_Registro_Insumo[proveedor],$C$8,Tbl_Registro_Insumo[descripcion_insumo],$C58,Tbl_Registro_Insumo[id_solicitud],Detalle_Mes!$C$9,Tbl_Registro_Insumo[Fecha_Corte],"&lt;="&amp;AQ$12)-SUMIFS(Tbl_Registro_Insumo[cant_dev],Tbl_Registro_Insumo[proveedor],$C$8,Tbl_Registro_Insumo[descripcion_insumo],$C58,Tbl_Registro_Insumo[id_solicitud],$C$9,Tbl_Registro_Insumo[Fecha_Corte],"&lt;="&amp;AQ$12))</f>
        <v/>
      </c>
      <c r="AR58" s="2" t="str">
        <f>IF(OR($C58="",AR$12=""),"",SUMIFS(Tbl_Registro_Insumo[cant_ent],Tbl_Registro_Insumo[proveedor],$C$8,Tbl_Registro_Insumo[descripcion_insumo],$C58,Tbl_Registro_Insumo[id_solicitud],Detalle_Mes!$C$9,Tbl_Registro_Insumo[Fecha_Corte],"&lt;="&amp;AR$12)-SUMIFS(Tbl_Registro_Insumo[cant_dev],Tbl_Registro_Insumo[proveedor],$C$8,Tbl_Registro_Insumo[descripcion_insumo],$C58,Tbl_Registro_Insumo[id_solicitud],$C$9,Tbl_Registro_Insumo[Fecha_Corte],"&lt;="&amp;AR$12))</f>
        <v/>
      </c>
      <c r="AS58" s="2" t="str">
        <f>IF(OR($C58="",AS$12=""),"",SUMIFS(Tbl_Registro_Insumo[cant_ent],Tbl_Registro_Insumo[proveedor],$C$8,Tbl_Registro_Insumo[descripcion_insumo],$C58,Tbl_Registro_Insumo[id_solicitud],Detalle_Mes!$C$9,Tbl_Registro_Insumo[Fecha_Corte],"&lt;="&amp;AS$12)-SUMIFS(Tbl_Registro_Insumo[cant_dev],Tbl_Registro_Insumo[proveedor],$C$8,Tbl_Registro_Insumo[descripcion_insumo],$C58,Tbl_Registro_Insumo[id_solicitud],$C$9,Tbl_Registro_Insumo[Fecha_Corte],"&lt;="&amp;AS$12))</f>
        <v/>
      </c>
      <c r="AT58" s="2" t="str">
        <f>IF(OR($C58="",AT$12=""),"",SUMIFS(Tbl_Registro_Insumo[cant_ent],Tbl_Registro_Insumo[proveedor],$C$8,Tbl_Registro_Insumo[descripcion_insumo],$C58,Tbl_Registro_Insumo[id_solicitud],Detalle_Mes!$C$9,Tbl_Registro_Insumo[Fecha_Corte],"&lt;="&amp;AT$12)-SUMIFS(Tbl_Registro_Insumo[cant_dev],Tbl_Registro_Insumo[proveedor],$C$8,Tbl_Registro_Insumo[descripcion_insumo],$C58,Tbl_Registro_Insumo[id_solicitud],$C$9,Tbl_Registro_Insumo[Fecha_Corte],"&lt;="&amp;AT$12))</f>
        <v/>
      </c>
      <c r="AU58" s="2" t="str">
        <f>IF(OR($C58="",AU$12=""),"",SUMIFS(Tbl_Registro_Insumo[cant_ent],Tbl_Registro_Insumo[proveedor],$C$8,Tbl_Registro_Insumo[descripcion_insumo],$C58,Tbl_Registro_Insumo[id_solicitud],Detalle_Mes!$C$9,Tbl_Registro_Insumo[Fecha_Corte],"&lt;="&amp;AU$12)-SUMIFS(Tbl_Registro_Insumo[cant_dev],Tbl_Registro_Insumo[proveedor],$C$8,Tbl_Registro_Insumo[descripcion_insumo],$C58,Tbl_Registro_Insumo[id_solicitud],$C$9,Tbl_Registro_Insumo[Fecha_Corte],"&lt;="&amp;AU$12))</f>
        <v/>
      </c>
      <c r="AV58" s="2" t="str">
        <f>IF(OR($C58="",AV$12=""),"",SUMIFS(Tbl_Registro_Insumo[cant_ent],Tbl_Registro_Insumo[proveedor],$C$8,Tbl_Registro_Insumo[descripcion_insumo],$C58,Tbl_Registro_Insumo[id_solicitud],Detalle_Mes!$C$9,Tbl_Registro_Insumo[Fecha_Corte],"&lt;="&amp;AV$12)-SUMIFS(Tbl_Registro_Insumo[cant_dev],Tbl_Registro_Insumo[proveedor],$C$8,Tbl_Registro_Insumo[descripcion_insumo],$C58,Tbl_Registro_Insumo[id_solicitud],$C$9,Tbl_Registro_Insumo[Fecha_Corte],"&lt;="&amp;AV$12))</f>
        <v/>
      </c>
      <c r="AW58" s="2" t="str">
        <f>IF(OR($C58="",AW$12=""),"",SUMIFS(Tbl_Registro_Insumo[cant_ent],Tbl_Registro_Insumo[proveedor],$C$8,Tbl_Registro_Insumo[descripcion_insumo],$C58,Tbl_Registro_Insumo[id_solicitud],Detalle_Mes!$C$9,Tbl_Registro_Insumo[Fecha_Corte],"&lt;="&amp;AW$12)-SUMIFS(Tbl_Registro_Insumo[cant_dev],Tbl_Registro_Insumo[proveedor],$C$8,Tbl_Registro_Insumo[descripcion_insumo],$C58,Tbl_Registro_Insumo[id_solicitud],$C$9,Tbl_Registro_Insumo[Fecha_Corte],"&lt;="&amp;AW$12))</f>
        <v/>
      </c>
      <c r="AX58" s="2" t="str">
        <f>IF(OR($C58="",AX$12=""),"",SUMIFS(Tbl_Registro_Insumo[cant_ent],Tbl_Registro_Insumo[proveedor],$C$8,Tbl_Registro_Insumo[descripcion_insumo],$C58,Tbl_Registro_Insumo[id_solicitud],Detalle_Mes!$C$9,Tbl_Registro_Insumo[Fecha_Corte],"&lt;="&amp;AX$12)-SUMIFS(Tbl_Registro_Insumo[cant_dev],Tbl_Registro_Insumo[proveedor],$C$8,Tbl_Registro_Insumo[descripcion_insumo],$C58,Tbl_Registro_Insumo[id_solicitud],$C$9,Tbl_Registro_Insumo[Fecha_Corte],"&lt;="&amp;AX$12))</f>
        <v/>
      </c>
      <c r="AY58" s="2" t="str">
        <f>IF(OR($C58="",AY$12=""),"",SUMIFS(Tbl_Registro_Insumo[cant_ent],Tbl_Registro_Insumo[proveedor],$C$8,Tbl_Registro_Insumo[descripcion_insumo],$C58,Tbl_Registro_Insumo[id_solicitud],Detalle_Mes!$C$9,Tbl_Registro_Insumo[Fecha_Corte],"&lt;="&amp;AY$12)-SUMIFS(Tbl_Registro_Insumo[cant_dev],Tbl_Registro_Insumo[proveedor],$C$8,Tbl_Registro_Insumo[descripcion_insumo],$C58,Tbl_Registro_Insumo[id_solicitud],$C$9,Tbl_Registro_Insumo[Fecha_Corte],"&lt;="&amp;AY$12))</f>
        <v/>
      </c>
      <c r="AZ58" s="2" t="str">
        <f>IF(OR($C58="",AZ$12=""),"",SUMIFS(Tbl_Registro_Insumo[cant_ent],Tbl_Registro_Insumo[proveedor],$C$8,Tbl_Registro_Insumo[descripcion_insumo],$C58,Tbl_Registro_Insumo[id_solicitud],Detalle_Mes!$C$9,Tbl_Registro_Insumo[Fecha_Corte],"&lt;="&amp;AZ$12)-SUMIFS(Tbl_Registro_Insumo[cant_dev],Tbl_Registro_Insumo[proveedor],$C$8,Tbl_Registro_Insumo[descripcion_insumo],$C58,Tbl_Registro_Insumo[id_solicitud],$C$9,Tbl_Registro_Insumo[Fecha_Corte],"&lt;="&amp;AZ$12))</f>
        <v/>
      </c>
      <c r="BA58" s="2" t="str">
        <f>IF(OR($C58="",BA$12=""),"",SUMIFS(Tbl_Registro_Insumo[cant_ent],Tbl_Registro_Insumo[proveedor],$C$8,Tbl_Registro_Insumo[descripcion_insumo],$C58,Tbl_Registro_Insumo[id_solicitud],Detalle_Mes!$C$9,Tbl_Registro_Insumo[Fecha_Corte],"&lt;="&amp;BA$12)-SUMIFS(Tbl_Registro_Insumo[cant_dev],Tbl_Registro_Insumo[proveedor],$C$8,Tbl_Registro_Insumo[descripcion_insumo],$C58,Tbl_Registro_Insumo[id_solicitud],$C$9,Tbl_Registro_Insumo[Fecha_Corte],"&lt;="&amp;BA$12))</f>
        <v/>
      </c>
      <c r="BB58" s="2" t="str">
        <f>IF(OR($C58="",BB$12=""),"",SUMIFS(Tbl_Registro_Insumo[cant_ent],Tbl_Registro_Insumo[proveedor],$C$8,Tbl_Registro_Insumo[descripcion_insumo],$C58,Tbl_Registro_Insumo[id_solicitud],Detalle_Mes!$C$9,Tbl_Registro_Insumo[Fecha_Corte],"&lt;="&amp;BB$12)-SUMIFS(Tbl_Registro_Insumo[cant_dev],Tbl_Registro_Insumo[proveedor],$C$8,Tbl_Registro_Insumo[descripcion_insumo],$C58,Tbl_Registro_Insumo[id_solicitud],$C$9,Tbl_Registro_Insumo[Fecha_Corte],"&lt;="&amp;BB$12))</f>
        <v/>
      </c>
      <c r="BC58" s="2" t="str">
        <f>IF(OR($C58="",BC$12=""),"",SUMIFS(Tbl_Registro_Insumo[cant_ent],Tbl_Registro_Insumo[proveedor],$C$8,Tbl_Registro_Insumo[descripcion_insumo],$C58,Tbl_Registro_Insumo[id_solicitud],Detalle_Mes!$C$9,Tbl_Registro_Insumo[Fecha_Corte],"&lt;="&amp;BC$12)-SUMIFS(Tbl_Registro_Insumo[cant_dev],Tbl_Registro_Insumo[proveedor],$C$8,Tbl_Registro_Insumo[descripcion_insumo],$C58,Tbl_Registro_Insumo[id_solicitud],$C$9,Tbl_Registro_Insumo[Fecha_Corte],"&lt;="&amp;BC$12))</f>
        <v/>
      </c>
      <c r="BD58" s="2" t="str">
        <f>IF(OR($C58="",BD$12=""),"",SUMIFS(Tbl_Registro_Insumo[cant_ent],Tbl_Registro_Insumo[proveedor],$C$8,Tbl_Registro_Insumo[descripcion_insumo],$C58,Tbl_Registro_Insumo[id_solicitud],Detalle_Mes!$C$9,Tbl_Registro_Insumo[Fecha_Corte],"&lt;="&amp;BD$12)-SUMIFS(Tbl_Registro_Insumo[cant_dev],Tbl_Registro_Insumo[proveedor],$C$8,Tbl_Registro_Insumo[descripcion_insumo],$C58,Tbl_Registro_Insumo[id_solicitud],$C$9,Tbl_Registro_Insumo[Fecha_Corte],"&lt;="&amp;BD$12))</f>
        <v/>
      </c>
      <c r="BE58" s="2" t="str">
        <f>IF(OR($C58="",BE$12=""),"",SUMIFS(Tbl_Registro_Insumo[cant_ent],Tbl_Registro_Insumo[proveedor],$C$8,Tbl_Registro_Insumo[descripcion_insumo],$C58,Tbl_Registro_Insumo[id_solicitud],Detalle_Mes!$C$9,Tbl_Registro_Insumo[Fecha_Corte],"&lt;="&amp;BE$12)-SUMIFS(Tbl_Registro_Insumo[cant_dev],Tbl_Registro_Insumo[proveedor],$C$8,Tbl_Registro_Insumo[descripcion_insumo],$C58,Tbl_Registro_Insumo[id_solicitud],$C$9,Tbl_Registro_Insumo[Fecha_Corte],"&lt;="&amp;BE$12))</f>
        <v/>
      </c>
      <c r="BF58" s="2" t="str">
        <f>IF(OR($C58="",BF$12=""),"",SUMIFS(Tbl_Registro_Insumo[cant_ent],Tbl_Registro_Insumo[proveedor],$C$8,Tbl_Registro_Insumo[descripcion_insumo],$C58,Tbl_Registro_Insumo[id_solicitud],Detalle_Mes!$C$9,Tbl_Registro_Insumo[Fecha_Corte],"&lt;="&amp;BF$12)-SUMIFS(Tbl_Registro_Insumo[cant_dev],Tbl_Registro_Insumo[proveedor],$C$8,Tbl_Registro_Insumo[descripcion_insumo],$C58,Tbl_Registro_Insumo[id_solicitud],$C$9,Tbl_Registro_Insumo[Fecha_Corte],"&lt;="&amp;BF$12))</f>
        <v/>
      </c>
      <c r="BG58" s="2" t="str">
        <f>IF(OR($C58="",BG$12=""),"",SUMIFS(Tbl_Registro_Insumo[cant_ent],Tbl_Registro_Insumo[proveedor],$C$8,Tbl_Registro_Insumo[descripcion_insumo],$C58,Tbl_Registro_Insumo[id_solicitud],Detalle_Mes!$C$9,Tbl_Registro_Insumo[Fecha_Corte],"&lt;="&amp;BG$12)-SUMIFS(Tbl_Registro_Insumo[cant_dev],Tbl_Registro_Insumo[proveedor],$C$8,Tbl_Registro_Insumo[descripcion_insumo],$C58,Tbl_Registro_Insumo[id_solicitud],$C$9,Tbl_Registro_Insumo[Fecha_Corte],"&lt;="&amp;BG$12))</f>
        <v/>
      </c>
      <c r="BH58" s="2" t="str">
        <f>IF(OR($C58="",BH$12=""),"",SUMIFS(Tbl_Registro_Insumo[cant_ent],Tbl_Registro_Insumo[proveedor],$C$8,Tbl_Registro_Insumo[descripcion_insumo],$C58,Tbl_Registro_Insumo[id_solicitud],Detalle_Mes!$C$9,Tbl_Registro_Insumo[Fecha_Corte],"&lt;="&amp;BH$12)-SUMIFS(Tbl_Registro_Insumo[cant_dev],Tbl_Registro_Insumo[proveedor],$C$8,Tbl_Registro_Insumo[descripcion_insumo],$C58,Tbl_Registro_Insumo[id_solicitud],$C$9,Tbl_Registro_Insumo[Fecha_Corte],"&lt;="&amp;BH$12))</f>
        <v/>
      </c>
      <c r="BI58" s="2" t="str">
        <f>IF(OR($C58="",BI$12=""),"",SUMIFS(Tbl_Registro_Insumo[cant_ent],Tbl_Registro_Insumo[proveedor],$C$8,Tbl_Registro_Insumo[descripcion_insumo],$C58,Tbl_Registro_Insumo[id_solicitud],Detalle_Mes!$C$9,Tbl_Registro_Insumo[Fecha_Corte],"&lt;="&amp;BI$12)-SUMIFS(Tbl_Registro_Insumo[cant_dev],Tbl_Registro_Insumo[proveedor],$C$8,Tbl_Registro_Insumo[descripcion_insumo],$C58,Tbl_Registro_Insumo[id_solicitud],$C$9,Tbl_Registro_Insumo[Fecha_Corte],"&lt;="&amp;BI$12))</f>
        <v/>
      </c>
      <c r="BJ58" s="2" t="str">
        <f>IF(OR($C58="",BJ$12=""),"",SUMIFS(Tbl_Registro_Insumo[cant_ent],Tbl_Registro_Insumo[proveedor],$C$8,Tbl_Registro_Insumo[descripcion_insumo],$C58,Tbl_Registro_Insumo[id_solicitud],Detalle_Mes!$C$9,Tbl_Registro_Insumo[Fecha_Corte],"&lt;="&amp;BJ$12)-SUMIFS(Tbl_Registro_Insumo[cant_dev],Tbl_Registro_Insumo[proveedor],$C$8,Tbl_Registro_Insumo[descripcion_insumo],$C58,Tbl_Registro_Insumo[id_solicitud],$C$9,Tbl_Registro_Insumo[Fecha_Corte],"&lt;="&amp;BJ$12))</f>
        <v/>
      </c>
      <c r="BK58" s="2" t="str">
        <f>IF(OR($C58="",BK$12=""),"",SUMIFS(Tbl_Registro_Insumo[cant_ent],Tbl_Registro_Insumo[proveedor],$C$8,Tbl_Registro_Insumo[descripcion_insumo],$C58,Tbl_Registro_Insumo[id_solicitud],Detalle_Mes!$C$9,Tbl_Registro_Insumo[Fecha_Corte],"&lt;="&amp;BK$12)-SUMIFS(Tbl_Registro_Insumo[cant_dev],Tbl_Registro_Insumo[proveedor],$C$8,Tbl_Registro_Insumo[descripcion_insumo],$C58,Tbl_Registro_Insumo[id_solicitud],$C$9,Tbl_Registro_Insumo[Fecha_Corte],"&lt;="&amp;BK$12))</f>
        <v/>
      </c>
      <c r="BL58" s="2" t="str">
        <f>IF(OR($C58="",BL$12=""),"",SUMIFS(Tbl_Registro_Insumo[cant_ent],Tbl_Registro_Insumo[proveedor],$C$8,Tbl_Registro_Insumo[descripcion_insumo],$C58,Tbl_Registro_Insumo[id_solicitud],Detalle_Mes!$C$9,Tbl_Registro_Insumo[Fecha_Corte],"&lt;="&amp;BL$12)-SUMIFS(Tbl_Registro_Insumo[cant_dev],Tbl_Registro_Insumo[proveedor],$C$8,Tbl_Registro_Insumo[descripcion_insumo],$C58,Tbl_Registro_Insumo[id_solicitud],$C$9,Tbl_Registro_Insumo[Fecha_Corte],"&lt;="&amp;BL$12))</f>
        <v/>
      </c>
      <c r="BM58" s="2" t="str">
        <f>IF(OR($C58="",BM$12=""),"",SUMIFS(Tbl_Registro_Insumo[cant_ent],Tbl_Registro_Insumo[proveedor],$C$8,Tbl_Registro_Insumo[descripcion_insumo],$C58,Tbl_Registro_Insumo[id_solicitud],Detalle_Mes!$C$9,Tbl_Registro_Insumo[Fecha_Corte],"&lt;="&amp;BM$12)-SUMIFS(Tbl_Registro_Insumo[cant_dev],Tbl_Registro_Insumo[proveedor],$C$8,Tbl_Registro_Insumo[descripcion_insumo],$C58,Tbl_Registro_Insumo[id_solicitud],$C$9,Tbl_Registro_Insumo[Fecha_Corte],"&lt;="&amp;BM$12))</f>
        <v/>
      </c>
      <c r="BN58" s="2" t="str">
        <f>IF(OR($C58="",BN$12=""),"",SUMIFS(Tbl_Registro_Insumo[cant_ent],Tbl_Registro_Insumo[proveedor],$C$8,Tbl_Registro_Insumo[descripcion_insumo],$C58,Tbl_Registro_Insumo[id_solicitud],Detalle_Mes!$C$9,Tbl_Registro_Insumo[Fecha_Corte],"&lt;="&amp;BN$12)-SUMIFS(Tbl_Registro_Insumo[cant_dev],Tbl_Registro_Insumo[proveedor],$C$8,Tbl_Registro_Insumo[descripcion_insumo],$C58,Tbl_Registro_Insumo[id_solicitud],$C$9,Tbl_Registro_Insumo[Fecha_Corte],"&lt;="&amp;BN$12))</f>
        <v/>
      </c>
      <c r="BO58" s="2" t="str">
        <f>IF(OR($C58="",BO$12=""),"",SUMIFS(Tbl_Registro_Insumo[cant_ent],Tbl_Registro_Insumo[proveedor],$C$8,Tbl_Registro_Insumo[descripcion_insumo],$C58,Tbl_Registro_Insumo[id_solicitud],Detalle_Mes!$C$9,Tbl_Registro_Insumo[Fecha_Corte],"&lt;="&amp;BO$12)-SUMIFS(Tbl_Registro_Insumo[cant_dev],Tbl_Registro_Insumo[proveedor],$C$8,Tbl_Registro_Insumo[descripcion_insumo],$C58,Tbl_Registro_Insumo[id_solicitud],$C$9,Tbl_Registro_Insumo[Fecha_Corte],"&lt;="&amp;BO$12))</f>
        <v/>
      </c>
      <c r="BP58" s="2" t="str">
        <f>IF(OR($C58="",BP$12=""),"",SUMIFS(Tbl_Registro_Insumo[cant_ent],Tbl_Registro_Insumo[proveedor],$C$8,Tbl_Registro_Insumo[descripcion_insumo],$C58,Tbl_Registro_Insumo[id_solicitud],Detalle_Mes!$C$9,Tbl_Registro_Insumo[Fecha_Corte],"&lt;="&amp;BP$12)-SUMIFS(Tbl_Registro_Insumo[cant_dev],Tbl_Registro_Insumo[proveedor],$C$8,Tbl_Registro_Insumo[descripcion_insumo],$C58,Tbl_Registro_Insumo[id_solicitud],$C$9,Tbl_Registro_Insumo[Fecha_Corte],"&lt;="&amp;BP$12))</f>
        <v/>
      </c>
      <c r="BQ58" s="2" t="str">
        <f>IF(OR($C58="",BQ$12=""),"",SUMIFS(Tbl_Registro_Insumo[cant_ent],Tbl_Registro_Insumo[proveedor],$C$8,Tbl_Registro_Insumo[descripcion_insumo],$C58,Tbl_Registro_Insumo[id_solicitud],Detalle_Mes!$C$9,Tbl_Registro_Insumo[Fecha_Corte],"&lt;="&amp;BQ$12)-SUMIFS(Tbl_Registro_Insumo[cant_dev],Tbl_Registro_Insumo[proveedor],$C$8,Tbl_Registro_Insumo[descripcion_insumo],$C58,Tbl_Registro_Insumo[id_solicitud],$C$9,Tbl_Registro_Insumo[Fecha_Corte],"&lt;="&amp;BQ$12))</f>
        <v/>
      </c>
      <c r="BR58" s="2" t="str">
        <f>IF(OR($C58="",BR$12=""),"",SUMIFS(Tbl_Registro_Insumo[cant_ent],Tbl_Registro_Insumo[proveedor],$C$8,Tbl_Registro_Insumo[descripcion_insumo],$C58,Tbl_Registro_Insumo[id_solicitud],Detalle_Mes!$C$9,Tbl_Registro_Insumo[Fecha_Corte],"&lt;="&amp;BR$12)-SUMIFS(Tbl_Registro_Insumo[cant_dev],Tbl_Registro_Insumo[proveedor],$C$8,Tbl_Registro_Insumo[descripcion_insumo],$C58,Tbl_Registro_Insumo[id_solicitud],$C$9,Tbl_Registro_Insumo[Fecha_Corte],"&lt;="&amp;BR$12))</f>
        <v/>
      </c>
      <c r="BS58" s="2" t="str">
        <f>IF(OR($C58="",BS$12=""),"",SUMIFS(Tbl_Registro_Insumo[cant_ent],Tbl_Registro_Insumo[proveedor],$C$8,Tbl_Registro_Insumo[descripcion_insumo],$C58,Tbl_Registro_Insumo[id_solicitud],Detalle_Mes!$C$9,Tbl_Registro_Insumo[Fecha_Corte],"&lt;="&amp;BS$12)-SUMIFS(Tbl_Registro_Insumo[cant_dev],Tbl_Registro_Insumo[proveedor],$C$8,Tbl_Registro_Insumo[descripcion_insumo],$C58,Tbl_Registro_Insumo[id_solicitud],$C$9,Tbl_Registro_Insumo[Fecha_Corte],"&lt;="&amp;BS$12))</f>
        <v/>
      </c>
    </row>
    <row r="59" spans="2:71" s="7" customFormat="1" ht="19.2" customHeight="1" x14ac:dyDescent="0.3">
      <c r="B59" s="2"/>
      <c r="D59" s="20" t="str">
        <f>IF(C59="","",SUMIFS(Tbl_Registro_Insumo[cant_ent],Tbl_Registro_Insumo[proveedor],Detalle_Mes!$C$8,Tbl_Registro_Insumo[id_solicitud],Detalle_Mes!$C$9,Tbl_Registro_Insumo[descripcion_insumo],Detalle_Mes!C59,Tbl_Registro_Insumo[Fecha_Corte],"&lt;"&amp;Detalle_Mes!$F$8))</f>
        <v/>
      </c>
      <c r="E59" s="20" t="str">
        <f>IF(C59="","",SUMIFS(Tbl_Registro_Insumo[cant_dev],Tbl_Registro_Insumo[proveedor],Detalle_Mes!$C$8,Tbl_Registro_Insumo[id_solicitud],Detalle_Mes!$C$9,Tbl_Registro_Insumo[descripcion_insumo],Detalle_Mes!C59,Tbl_Registro_Insumo[Fecha_Corte],"&lt;"&amp;Detalle_Mes!$F$8))</f>
        <v/>
      </c>
      <c r="F59" s="20" t="str">
        <f t="shared" si="39"/>
        <v/>
      </c>
      <c r="H59" s="41" t="str">
        <f t="shared" si="40"/>
        <v/>
      </c>
      <c r="I59" s="2" t="str">
        <f>IF(OR($C59="",I$12=""),"",SUMIFS(Tbl_Registro_Insumo[cant_ent],Tbl_Registro_Insumo[proveedor],$C$8,Tbl_Registro_Insumo[descripcion_insumo],$C59,Tbl_Registro_Insumo[id_solicitud],Detalle_Mes!$C$9,Tbl_Registro_Insumo[Fecha_Corte],"&lt;"&amp;I$12)-SUMIFS(Tbl_Registro_Insumo[cant_dev],Tbl_Registro_Insumo[proveedor],$C$8,Tbl_Registro_Insumo[descripcion_insumo],$C59,Tbl_Registro_Insumo[id_solicitud],$C$9,Tbl_Registro_Insumo[Fecha_Corte],"&lt;="&amp;I$12))</f>
        <v/>
      </c>
      <c r="J59" s="2" t="str">
        <f>IF(OR($C59="",J$12=""),"",SUMIFS(Tbl_Registro_Insumo[cant_ent],Tbl_Registro_Insumo[proveedor],$C$8,Tbl_Registro_Insumo[descripcion_insumo],$C59,Tbl_Registro_Insumo[id_solicitud],Detalle_Mes!$C$9,Tbl_Registro_Insumo[Fecha_Corte],"&lt;="&amp;J$12)-SUMIFS(Tbl_Registro_Insumo[cant_dev],Tbl_Registro_Insumo[proveedor],$C$8,Tbl_Registro_Insumo[descripcion_insumo],$C59,Tbl_Registro_Insumo[id_solicitud],$C$9,Tbl_Registro_Insumo[Fecha_Corte],"&lt;="&amp;J$12))</f>
        <v/>
      </c>
      <c r="K59" s="2" t="str">
        <f>IF(OR($C59="",K$12=""),"",SUMIFS(Tbl_Registro_Insumo[cant_ent],Tbl_Registro_Insumo[proveedor],$C$8,Tbl_Registro_Insumo[descripcion_insumo],$C59,Tbl_Registro_Insumo[id_solicitud],Detalle_Mes!$C$9,Tbl_Registro_Insumo[Fecha_Corte],"&lt;="&amp;K$12)-SUMIFS(Tbl_Registro_Insumo[cant_dev],Tbl_Registro_Insumo[proveedor],$C$8,Tbl_Registro_Insumo[descripcion_insumo],$C59,Tbl_Registro_Insumo[id_solicitud],$C$9,Tbl_Registro_Insumo[Fecha_Corte],"&lt;="&amp;K$12))</f>
        <v/>
      </c>
      <c r="L59" s="2" t="str">
        <f>IF(OR($C59="",L$12=""),"",SUMIFS(Tbl_Registro_Insumo[cant_ent],Tbl_Registro_Insumo[proveedor],$C$8,Tbl_Registro_Insumo[descripcion_insumo],$C59,Tbl_Registro_Insumo[id_solicitud],Detalle_Mes!$C$9,Tbl_Registro_Insumo[Fecha_Corte],"&lt;="&amp;L$12)-SUMIFS(Tbl_Registro_Insumo[cant_dev],Tbl_Registro_Insumo[proveedor],$C$8,Tbl_Registro_Insumo[descripcion_insumo],$C59,Tbl_Registro_Insumo[id_solicitud],$C$9,Tbl_Registro_Insumo[Fecha_Corte],"&lt;="&amp;L$12))</f>
        <v/>
      </c>
      <c r="M59" s="2" t="str">
        <f>IF(OR($C59="",M$12=""),"",SUMIFS(Tbl_Registro_Insumo[cant_ent],Tbl_Registro_Insumo[proveedor],$C$8,Tbl_Registro_Insumo[descripcion_insumo],$C59,Tbl_Registro_Insumo[id_solicitud],Detalle_Mes!$C$9,Tbl_Registro_Insumo[Fecha_Corte],"&lt;="&amp;M$12)-SUMIFS(Tbl_Registro_Insumo[cant_dev],Tbl_Registro_Insumo[proveedor],$C$8,Tbl_Registro_Insumo[descripcion_insumo],$C59,Tbl_Registro_Insumo[id_solicitud],$C$9,Tbl_Registro_Insumo[Fecha_Corte],"&lt;="&amp;M$12))</f>
        <v/>
      </c>
      <c r="N59" s="2" t="str">
        <f>IF(OR($C59="",N$12=""),"",SUMIFS(Tbl_Registro_Insumo[cant_ent],Tbl_Registro_Insumo[proveedor],$C$8,Tbl_Registro_Insumo[descripcion_insumo],$C59,Tbl_Registro_Insumo[id_solicitud],Detalle_Mes!$C$9,Tbl_Registro_Insumo[Fecha_Corte],"&lt;="&amp;N$12)-SUMIFS(Tbl_Registro_Insumo[cant_dev],Tbl_Registro_Insumo[proveedor],$C$8,Tbl_Registro_Insumo[descripcion_insumo],$C59,Tbl_Registro_Insumo[id_solicitud],$C$9,Tbl_Registro_Insumo[Fecha_Corte],"&lt;="&amp;N$12))</f>
        <v/>
      </c>
      <c r="O59" s="2" t="str">
        <f>IF(OR($C59="",O$12=""),"",SUMIFS(Tbl_Registro_Insumo[cant_ent],Tbl_Registro_Insumo[proveedor],$C$8,Tbl_Registro_Insumo[descripcion_insumo],$C59,Tbl_Registro_Insumo[id_solicitud],Detalle_Mes!$C$9,Tbl_Registro_Insumo[Fecha_Corte],"&lt;="&amp;O$12)-SUMIFS(Tbl_Registro_Insumo[cant_dev],Tbl_Registro_Insumo[proveedor],$C$8,Tbl_Registro_Insumo[descripcion_insumo],$C59,Tbl_Registro_Insumo[id_solicitud],$C$9,Tbl_Registro_Insumo[Fecha_Corte],"&lt;="&amp;O$12))</f>
        <v/>
      </c>
      <c r="P59" s="2" t="str">
        <f>IF(OR($C59="",P$12=""),"",SUMIFS(Tbl_Registro_Insumo[cant_ent],Tbl_Registro_Insumo[proveedor],$C$8,Tbl_Registro_Insumo[descripcion_insumo],$C59,Tbl_Registro_Insumo[id_solicitud],Detalle_Mes!$C$9,Tbl_Registro_Insumo[Fecha_Corte],"&lt;="&amp;P$12)-SUMIFS(Tbl_Registro_Insumo[cant_dev],Tbl_Registro_Insumo[proveedor],$C$8,Tbl_Registro_Insumo[descripcion_insumo],$C59,Tbl_Registro_Insumo[id_solicitud],$C$9,Tbl_Registro_Insumo[Fecha_Corte],"&lt;="&amp;P$12))</f>
        <v/>
      </c>
      <c r="Q59" s="2" t="str">
        <f>IF(OR($C59="",Q$12=""),"",SUMIFS(Tbl_Registro_Insumo[cant_ent],Tbl_Registro_Insumo[proveedor],$C$8,Tbl_Registro_Insumo[descripcion_insumo],$C59,Tbl_Registro_Insumo[id_solicitud],Detalle_Mes!$C$9,Tbl_Registro_Insumo[Fecha_Corte],"&lt;="&amp;Q$12)-SUMIFS(Tbl_Registro_Insumo[cant_dev],Tbl_Registro_Insumo[proveedor],$C$8,Tbl_Registro_Insumo[descripcion_insumo],$C59,Tbl_Registro_Insumo[id_solicitud],$C$9,Tbl_Registro_Insumo[Fecha_Corte],"&lt;="&amp;Q$12))</f>
        <v/>
      </c>
      <c r="R59" s="2" t="str">
        <f>IF(OR($C59="",R$12=""),"",SUMIFS(Tbl_Registro_Insumo[cant_ent],Tbl_Registro_Insumo[proveedor],$C$8,Tbl_Registro_Insumo[descripcion_insumo],$C59,Tbl_Registro_Insumo[id_solicitud],Detalle_Mes!$C$9,Tbl_Registro_Insumo[Fecha_Corte],"&lt;="&amp;R$12)-SUMIFS(Tbl_Registro_Insumo[cant_dev],Tbl_Registro_Insumo[proveedor],$C$8,Tbl_Registro_Insumo[descripcion_insumo],$C59,Tbl_Registro_Insumo[id_solicitud],$C$9,Tbl_Registro_Insumo[Fecha_Corte],"&lt;="&amp;R$12))</f>
        <v/>
      </c>
      <c r="S59" s="2" t="str">
        <f>IF(OR($C59="",S$12=""),"",SUMIFS(Tbl_Registro_Insumo[cant_ent],Tbl_Registro_Insumo[proveedor],$C$8,Tbl_Registro_Insumo[descripcion_insumo],$C59,Tbl_Registro_Insumo[id_solicitud],Detalle_Mes!$C$9,Tbl_Registro_Insumo[Fecha_Corte],"&lt;="&amp;S$12)-SUMIFS(Tbl_Registro_Insumo[cant_dev],Tbl_Registro_Insumo[proveedor],$C$8,Tbl_Registro_Insumo[descripcion_insumo],$C59,Tbl_Registro_Insumo[id_solicitud],$C$9,Tbl_Registro_Insumo[Fecha_Corte],"&lt;="&amp;S$12))</f>
        <v/>
      </c>
      <c r="T59" s="2" t="str">
        <f>IF(OR($C59="",T$12=""),"",SUMIFS(Tbl_Registro_Insumo[cant_ent],Tbl_Registro_Insumo[proveedor],$C$8,Tbl_Registro_Insumo[descripcion_insumo],$C59,Tbl_Registro_Insumo[id_solicitud],Detalle_Mes!$C$9,Tbl_Registro_Insumo[Fecha_Corte],"&lt;="&amp;T$12)-SUMIFS(Tbl_Registro_Insumo[cant_dev],Tbl_Registro_Insumo[proveedor],$C$8,Tbl_Registro_Insumo[descripcion_insumo],$C59,Tbl_Registro_Insumo[id_solicitud],$C$9,Tbl_Registro_Insumo[Fecha_Corte],"&lt;="&amp;T$12))</f>
        <v/>
      </c>
      <c r="U59" s="2" t="str">
        <f>IF(OR($C59="",U$12=""),"",SUMIFS(Tbl_Registro_Insumo[cant_ent],Tbl_Registro_Insumo[proveedor],$C$8,Tbl_Registro_Insumo[descripcion_insumo],$C59,Tbl_Registro_Insumo[id_solicitud],Detalle_Mes!$C$9,Tbl_Registro_Insumo[Fecha_Corte],"&lt;="&amp;U$12)-SUMIFS(Tbl_Registro_Insumo[cant_dev],Tbl_Registro_Insumo[proveedor],$C$8,Tbl_Registro_Insumo[descripcion_insumo],$C59,Tbl_Registro_Insumo[id_solicitud],$C$9,Tbl_Registro_Insumo[Fecha_Corte],"&lt;="&amp;U$12))</f>
        <v/>
      </c>
      <c r="V59" s="2" t="str">
        <f>IF(OR($C59="",V$12=""),"",SUMIFS(Tbl_Registro_Insumo[cant_ent],Tbl_Registro_Insumo[proveedor],$C$8,Tbl_Registro_Insumo[descripcion_insumo],$C59,Tbl_Registro_Insumo[id_solicitud],Detalle_Mes!$C$9,Tbl_Registro_Insumo[Fecha_Corte],"&lt;="&amp;V$12)-SUMIFS(Tbl_Registro_Insumo[cant_dev],Tbl_Registro_Insumo[proveedor],$C$8,Tbl_Registro_Insumo[descripcion_insumo],$C59,Tbl_Registro_Insumo[id_solicitud],$C$9,Tbl_Registro_Insumo[Fecha_Corte],"&lt;="&amp;V$12))</f>
        <v/>
      </c>
      <c r="W59" s="2" t="str">
        <f>IF(OR($C59="",W$12=""),"",SUMIFS(Tbl_Registro_Insumo[cant_ent],Tbl_Registro_Insumo[proveedor],$C$8,Tbl_Registro_Insumo[descripcion_insumo],$C59,Tbl_Registro_Insumo[id_solicitud],Detalle_Mes!$C$9,Tbl_Registro_Insumo[Fecha_Corte],"&lt;="&amp;W$12)-SUMIFS(Tbl_Registro_Insumo[cant_dev],Tbl_Registro_Insumo[proveedor],$C$8,Tbl_Registro_Insumo[descripcion_insumo],$C59,Tbl_Registro_Insumo[id_solicitud],$C$9,Tbl_Registro_Insumo[Fecha_Corte],"&lt;="&amp;W$12))</f>
        <v/>
      </c>
      <c r="X59" s="2" t="str">
        <f>IF(OR($C59="",X$12=""),"",SUMIFS(Tbl_Registro_Insumo[cant_ent],Tbl_Registro_Insumo[proveedor],$C$8,Tbl_Registro_Insumo[descripcion_insumo],$C59,Tbl_Registro_Insumo[id_solicitud],Detalle_Mes!$C$9,Tbl_Registro_Insumo[Fecha_Corte],"&lt;="&amp;X$12)-SUMIFS(Tbl_Registro_Insumo[cant_dev],Tbl_Registro_Insumo[proveedor],$C$8,Tbl_Registro_Insumo[descripcion_insumo],$C59,Tbl_Registro_Insumo[id_solicitud],$C$9,Tbl_Registro_Insumo[Fecha_Corte],"&lt;="&amp;X$12))</f>
        <v/>
      </c>
      <c r="Y59" s="2" t="str">
        <f>IF(OR($C59="",Y$12=""),"",SUMIFS(Tbl_Registro_Insumo[cant_ent],Tbl_Registro_Insumo[proveedor],$C$8,Tbl_Registro_Insumo[descripcion_insumo],$C59,Tbl_Registro_Insumo[id_solicitud],Detalle_Mes!$C$9,Tbl_Registro_Insumo[Fecha_Corte],"&lt;="&amp;Y$12)-SUMIFS(Tbl_Registro_Insumo[cant_dev],Tbl_Registro_Insumo[proveedor],$C$8,Tbl_Registro_Insumo[descripcion_insumo],$C59,Tbl_Registro_Insumo[id_solicitud],$C$9,Tbl_Registro_Insumo[Fecha_Corte],"&lt;="&amp;Y$12))</f>
        <v/>
      </c>
      <c r="Z59" s="2" t="str">
        <f>IF(OR($C59="",Z$12=""),"",SUMIFS(Tbl_Registro_Insumo[cant_ent],Tbl_Registro_Insumo[proveedor],$C$8,Tbl_Registro_Insumo[descripcion_insumo],$C59,Tbl_Registro_Insumo[id_solicitud],Detalle_Mes!$C$9,Tbl_Registro_Insumo[Fecha_Corte],"&lt;="&amp;Z$12)-SUMIFS(Tbl_Registro_Insumo[cant_dev],Tbl_Registro_Insumo[proveedor],$C$8,Tbl_Registro_Insumo[descripcion_insumo],$C59,Tbl_Registro_Insumo[id_solicitud],$C$9,Tbl_Registro_Insumo[Fecha_Corte],"&lt;="&amp;Z$12))</f>
        <v/>
      </c>
      <c r="AA59" s="2" t="str">
        <f>IF(OR($C59="",AA$12=""),"",SUMIFS(Tbl_Registro_Insumo[cant_ent],Tbl_Registro_Insumo[proveedor],$C$8,Tbl_Registro_Insumo[descripcion_insumo],$C59,Tbl_Registro_Insumo[id_solicitud],Detalle_Mes!$C$9,Tbl_Registro_Insumo[Fecha_Corte],"&lt;="&amp;AA$12)-SUMIFS(Tbl_Registro_Insumo[cant_dev],Tbl_Registro_Insumo[proveedor],$C$8,Tbl_Registro_Insumo[descripcion_insumo],$C59,Tbl_Registro_Insumo[id_solicitud],$C$9,Tbl_Registro_Insumo[Fecha_Corte],"&lt;="&amp;AA$12))</f>
        <v/>
      </c>
      <c r="AB59" s="2" t="str">
        <f>IF(OR($C59="",AB$12=""),"",SUMIFS(Tbl_Registro_Insumo[cant_ent],Tbl_Registro_Insumo[proveedor],$C$8,Tbl_Registro_Insumo[descripcion_insumo],$C59,Tbl_Registro_Insumo[id_solicitud],Detalle_Mes!$C$9,Tbl_Registro_Insumo[Fecha_Corte],"&lt;="&amp;AB$12)-SUMIFS(Tbl_Registro_Insumo[cant_dev],Tbl_Registro_Insumo[proveedor],$C$8,Tbl_Registro_Insumo[descripcion_insumo],$C59,Tbl_Registro_Insumo[id_solicitud],$C$9,Tbl_Registro_Insumo[Fecha_Corte],"&lt;="&amp;AB$12))</f>
        <v/>
      </c>
      <c r="AC59" s="2" t="str">
        <f>IF(OR($C59="",AC$12=""),"",SUMIFS(Tbl_Registro_Insumo[cant_ent],Tbl_Registro_Insumo[proveedor],$C$8,Tbl_Registro_Insumo[descripcion_insumo],$C59,Tbl_Registro_Insumo[id_solicitud],Detalle_Mes!$C$9,Tbl_Registro_Insumo[Fecha_Corte],"&lt;="&amp;AC$12)-SUMIFS(Tbl_Registro_Insumo[cant_dev],Tbl_Registro_Insumo[proveedor],$C$8,Tbl_Registro_Insumo[descripcion_insumo],$C59,Tbl_Registro_Insumo[id_solicitud],$C$9,Tbl_Registro_Insumo[Fecha_Corte],"&lt;="&amp;AC$12))</f>
        <v/>
      </c>
      <c r="AD59" s="2" t="str">
        <f>IF(OR($C59="",AD$12=""),"",SUMIFS(Tbl_Registro_Insumo[cant_ent],Tbl_Registro_Insumo[proveedor],$C$8,Tbl_Registro_Insumo[descripcion_insumo],$C59,Tbl_Registro_Insumo[id_solicitud],Detalle_Mes!$C$9,Tbl_Registro_Insumo[Fecha_Corte],"&lt;="&amp;AD$12)-SUMIFS(Tbl_Registro_Insumo[cant_dev],Tbl_Registro_Insumo[proveedor],$C$8,Tbl_Registro_Insumo[descripcion_insumo],$C59,Tbl_Registro_Insumo[id_solicitud],$C$9,Tbl_Registro_Insumo[Fecha_Corte],"&lt;="&amp;AD$12))</f>
        <v/>
      </c>
      <c r="AE59" s="2" t="str">
        <f>IF(OR($C59="",AE$12=""),"",SUMIFS(Tbl_Registro_Insumo[cant_ent],Tbl_Registro_Insumo[proveedor],$C$8,Tbl_Registro_Insumo[descripcion_insumo],$C59,Tbl_Registro_Insumo[id_solicitud],Detalle_Mes!$C$9,Tbl_Registro_Insumo[Fecha_Corte],"&lt;="&amp;AE$12)-SUMIFS(Tbl_Registro_Insumo[cant_dev],Tbl_Registro_Insumo[proveedor],$C$8,Tbl_Registro_Insumo[descripcion_insumo],$C59,Tbl_Registro_Insumo[id_solicitud],$C$9,Tbl_Registro_Insumo[Fecha_Corte],"&lt;="&amp;AE$12))</f>
        <v/>
      </c>
      <c r="AF59" s="2" t="str">
        <f>IF(OR($C59="",AF$12=""),"",SUMIFS(Tbl_Registro_Insumo[cant_ent],Tbl_Registro_Insumo[proveedor],$C$8,Tbl_Registro_Insumo[descripcion_insumo],$C59,Tbl_Registro_Insumo[id_solicitud],Detalle_Mes!$C$9,Tbl_Registro_Insumo[Fecha_Corte],"&lt;="&amp;AF$12)-SUMIFS(Tbl_Registro_Insumo[cant_dev],Tbl_Registro_Insumo[proveedor],$C$8,Tbl_Registro_Insumo[descripcion_insumo],$C59,Tbl_Registro_Insumo[id_solicitud],$C$9,Tbl_Registro_Insumo[Fecha_Corte],"&lt;="&amp;AF$12))</f>
        <v/>
      </c>
      <c r="AG59" s="2" t="str">
        <f>IF(OR($C59="",AG$12=""),"",SUMIFS(Tbl_Registro_Insumo[cant_ent],Tbl_Registro_Insumo[proveedor],$C$8,Tbl_Registro_Insumo[descripcion_insumo],$C59,Tbl_Registro_Insumo[id_solicitud],Detalle_Mes!$C$9,Tbl_Registro_Insumo[Fecha_Corte],"&lt;="&amp;AG$12)-SUMIFS(Tbl_Registro_Insumo[cant_dev],Tbl_Registro_Insumo[proveedor],$C$8,Tbl_Registro_Insumo[descripcion_insumo],$C59,Tbl_Registro_Insumo[id_solicitud],$C$9,Tbl_Registro_Insumo[Fecha_Corte],"&lt;="&amp;AG$12))</f>
        <v/>
      </c>
      <c r="AH59" s="2" t="str">
        <f>IF(OR($C59="",AH$12=""),"",SUMIFS(Tbl_Registro_Insumo[cant_ent],Tbl_Registro_Insumo[proveedor],$C$8,Tbl_Registro_Insumo[descripcion_insumo],$C59,Tbl_Registro_Insumo[id_solicitud],Detalle_Mes!$C$9,Tbl_Registro_Insumo[Fecha_Corte],"&lt;="&amp;AH$12)-SUMIFS(Tbl_Registro_Insumo[cant_dev],Tbl_Registro_Insumo[proveedor],$C$8,Tbl_Registro_Insumo[descripcion_insumo],$C59,Tbl_Registro_Insumo[id_solicitud],$C$9,Tbl_Registro_Insumo[Fecha_Corte],"&lt;="&amp;AH$12))</f>
        <v/>
      </c>
      <c r="AI59" s="2" t="str">
        <f>IF(OR($C59="",AI$12=""),"",SUMIFS(Tbl_Registro_Insumo[cant_ent],Tbl_Registro_Insumo[proveedor],$C$8,Tbl_Registro_Insumo[descripcion_insumo],$C59,Tbl_Registro_Insumo[id_solicitud],Detalle_Mes!$C$9,Tbl_Registro_Insumo[Fecha_Corte],"&lt;="&amp;AI$12)-SUMIFS(Tbl_Registro_Insumo[cant_dev],Tbl_Registro_Insumo[proveedor],$C$8,Tbl_Registro_Insumo[descripcion_insumo],$C59,Tbl_Registro_Insumo[id_solicitud],$C$9,Tbl_Registro_Insumo[Fecha_Corte],"&lt;="&amp;AI$12))</f>
        <v/>
      </c>
      <c r="AJ59" s="2" t="str">
        <f>IF(OR($C59="",AJ$12=""),"",SUMIFS(Tbl_Registro_Insumo[cant_ent],Tbl_Registro_Insumo[proveedor],$C$8,Tbl_Registro_Insumo[descripcion_insumo],$C59,Tbl_Registro_Insumo[id_solicitud],Detalle_Mes!$C$9,Tbl_Registro_Insumo[Fecha_Corte],"&lt;="&amp;AJ$12)-SUMIFS(Tbl_Registro_Insumo[cant_dev],Tbl_Registro_Insumo[proveedor],$C$8,Tbl_Registro_Insumo[descripcion_insumo],$C59,Tbl_Registro_Insumo[id_solicitud],$C$9,Tbl_Registro_Insumo[Fecha_Corte],"&lt;="&amp;AJ$12))</f>
        <v/>
      </c>
      <c r="AK59" s="2" t="str">
        <f>IF(OR($C59="",AK$12=""),"",SUMIFS(Tbl_Registro_Insumo[cant_ent],Tbl_Registro_Insumo[proveedor],$C$8,Tbl_Registro_Insumo[descripcion_insumo],$C59,Tbl_Registro_Insumo[id_solicitud],Detalle_Mes!$C$9,Tbl_Registro_Insumo[Fecha_Corte],"&lt;="&amp;AK$12)-SUMIFS(Tbl_Registro_Insumo[cant_dev],Tbl_Registro_Insumo[proveedor],$C$8,Tbl_Registro_Insumo[descripcion_insumo],$C59,Tbl_Registro_Insumo[id_solicitud],$C$9,Tbl_Registro_Insumo[Fecha_Corte],"&lt;="&amp;AK$12))</f>
        <v/>
      </c>
      <c r="AL59" s="2" t="str">
        <f>IF(OR($C59="",AL$12=""),"",SUMIFS(Tbl_Registro_Insumo[cant_ent],Tbl_Registro_Insumo[proveedor],$C$8,Tbl_Registro_Insumo[descripcion_insumo],$C59,Tbl_Registro_Insumo[id_solicitud],Detalle_Mes!$C$9,Tbl_Registro_Insumo[Fecha_Corte],"&lt;="&amp;AL$12)-SUMIFS(Tbl_Registro_Insumo[cant_dev],Tbl_Registro_Insumo[proveedor],$C$8,Tbl_Registro_Insumo[descripcion_insumo],$C59,Tbl_Registro_Insumo[id_solicitud],$C$9,Tbl_Registro_Insumo[Fecha_Corte],"&lt;="&amp;AL$12))</f>
        <v/>
      </c>
      <c r="AM59" s="2" t="str">
        <f>IF(OR($C59="",AM$12=""),"",SUMIFS(Tbl_Registro_Insumo[cant_ent],Tbl_Registro_Insumo[proveedor],$C$8,Tbl_Registro_Insumo[descripcion_insumo],$C59,Tbl_Registro_Insumo[id_solicitud],Detalle_Mes!$C$9,Tbl_Registro_Insumo[Fecha_Corte],"&lt;="&amp;AM$12)-SUMIFS(Tbl_Registro_Insumo[cant_dev],Tbl_Registro_Insumo[proveedor],$C$8,Tbl_Registro_Insumo[descripcion_insumo],$C59,Tbl_Registro_Insumo[id_solicitud],$C$9,Tbl_Registro_Insumo[Fecha_Corte],"&lt;="&amp;AM$12))</f>
        <v/>
      </c>
      <c r="AN59" s="2" t="str">
        <f>IF(OR($C59="",AN$12=""),"",SUMIFS(Tbl_Registro_Insumo[cant_ent],Tbl_Registro_Insumo[proveedor],$C$8,Tbl_Registro_Insumo[descripcion_insumo],$C59,Tbl_Registro_Insumo[id_solicitud],Detalle_Mes!$C$9,Tbl_Registro_Insumo[Fecha_Corte],"&lt;="&amp;AN$12)-SUMIFS(Tbl_Registro_Insumo[cant_dev],Tbl_Registro_Insumo[proveedor],$C$8,Tbl_Registro_Insumo[descripcion_insumo],$C59,Tbl_Registro_Insumo[id_solicitud],$C$9,Tbl_Registro_Insumo[Fecha_Corte],"&lt;="&amp;AN$12))</f>
        <v/>
      </c>
      <c r="AO59" s="2" t="str">
        <f>IF(OR($C59="",AO$12=""),"",SUMIFS(Tbl_Registro_Insumo[cant_ent],Tbl_Registro_Insumo[proveedor],$C$8,Tbl_Registro_Insumo[descripcion_insumo],$C59,Tbl_Registro_Insumo[id_solicitud],Detalle_Mes!$C$9,Tbl_Registro_Insumo[Fecha_Corte],"&lt;="&amp;AO$12)-SUMIFS(Tbl_Registro_Insumo[cant_dev],Tbl_Registro_Insumo[proveedor],$C$8,Tbl_Registro_Insumo[descripcion_insumo],$C59,Tbl_Registro_Insumo[id_solicitud],$C$9,Tbl_Registro_Insumo[Fecha_Corte],"&lt;="&amp;AO$12))</f>
        <v/>
      </c>
      <c r="AP59" s="2" t="str">
        <f>IF(OR($C59="",AP$12=""),"",SUMIFS(Tbl_Registro_Insumo[cant_ent],Tbl_Registro_Insumo[proveedor],$C$8,Tbl_Registro_Insumo[descripcion_insumo],$C59,Tbl_Registro_Insumo[id_solicitud],Detalle_Mes!$C$9,Tbl_Registro_Insumo[Fecha_Corte],"&lt;="&amp;AP$12)-SUMIFS(Tbl_Registro_Insumo[cant_dev],Tbl_Registro_Insumo[proveedor],$C$8,Tbl_Registro_Insumo[descripcion_insumo],$C59,Tbl_Registro_Insumo[id_solicitud],$C$9,Tbl_Registro_Insumo[Fecha_Corte],"&lt;="&amp;AP$12))</f>
        <v/>
      </c>
      <c r="AQ59" s="2" t="str">
        <f>IF(OR($C59="",AQ$12=""),"",SUMIFS(Tbl_Registro_Insumo[cant_ent],Tbl_Registro_Insumo[proveedor],$C$8,Tbl_Registro_Insumo[descripcion_insumo],$C59,Tbl_Registro_Insumo[id_solicitud],Detalle_Mes!$C$9,Tbl_Registro_Insumo[Fecha_Corte],"&lt;="&amp;AQ$12)-SUMIFS(Tbl_Registro_Insumo[cant_dev],Tbl_Registro_Insumo[proveedor],$C$8,Tbl_Registro_Insumo[descripcion_insumo],$C59,Tbl_Registro_Insumo[id_solicitud],$C$9,Tbl_Registro_Insumo[Fecha_Corte],"&lt;="&amp;AQ$12))</f>
        <v/>
      </c>
      <c r="AR59" s="2" t="str">
        <f>IF(OR($C59="",AR$12=""),"",SUMIFS(Tbl_Registro_Insumo[cant_ent],Tbl_Registro_Insumo[proveedor],$C$8,Tbl_Registro_Insumo[descripcion_insumo],$C59,Tbl_Registro_Insumo[id_solicitud],Detalle_Mes!$C$9,Tbl_Registro_Insumo[Fecha_Corte],"&lt;="&amp;AR$12)-SUMIFS(Tbl_Registro_Insumo[cant_dev],Tbl_Registro_Insumo[proveedor],$C$8,Tbl_Registro_Insumo[descripcion_insumo],$C59,Tbl_Registro_Insumo[id_solicitud],$C$9,Tbl_Registro_Insumo[Fecha_Corte],"&lt;="&amp;AR$12))</f>
        <v/>
      </c>
      <c r="AS59" s="2" t="str">
        <f>IF(OR($C59="",AS$12=""),"",SUMIFS(Tbl_Registro_Insumo[cant_ent],Tbl_Registro_Insumo[proveedor],$C$8,Tbl_Registro_Insumo[descripcion_insumo],$C59,Tbl_Registro_Insumo[id_solicitud],Detalle_Mes!$C$9,Tbl_Registro_Insumo[Fecha_Corte],"&lt;="&amp;AS$12)-SUMIFS(Tbl_Registro_Insumo[cant_dev],Tbl_Registro_Insumo[proveedor],$C$8,Tbl_Registro_Insumo[descripcion_insumo],$C59,Tbl_Registro_Insumo[id_solicitud],$C$9,Tbl_Registro_Insumo[Fecha_Corte],"&lt;="&amp;AS$12))</f>
        <v/>
      </c>
      <c r="AT59" s="2" t="str">
        <f>IF(OR($C59="",AT$12=""),"",SUMIFS(Tbl_Registro_Insumo[cant_ent],Tbl_Registro_Insumo[proveedor],$C$8,Tbl_Registro_Insumo[descripcion_insumo],$C59,Tbl_Registro_Insumo[id_solicitud],Detalle_Mes!$C$9,Tbl_Registro_Insumo[Fecha_Corte],"&lt;="&amp;AT$12)-SUMIFS(Tbl_Registro_Insumo[cant_dev],Tbl_Registro_Insumo[proveedor],$C$8,Tbl_Registro_Insumo[descripcion_insumo],$C59,Tbl_Registro_Insumo[id_solicitud],$C$9,Tbl_Registro_Insumo[Fecha_Corte],"&lt;="&amp;AT$12))</f>
        <v/>
      </c>
      <c r="AU59" s="2" t="str">
        <f>IF(OR($C59="",AU$12=""),"",SUMIFS(Tbl_Registro_Insumo[cant_ent],Tbl_Registro_Insumo[proveedor],$C$8,Tbl_Registro_Insumo[descripcion_insumo],$C59,Tbl_Registro_Insumo[id_solicitud],Detalle_Mes!$C$9,Tbl_Registro_Insumo[Fecha_Corte],"&lt;="&amp;AU$12)-SUMIFS(Tbl_Registro_Insumo[cant_dev],Tbl_Registro_Insumo[proveedor],$C$8,Tbl_Registro_Insumo[descripcion_insumo],$C59,Tbl_Registro_Insumo[id_solicitud],$C$9,Tbl_Registro_Insumo[Fecha_Corte],"&lt;="&amp;AU$12))</f>
        <v/>
      </c>
      <c r="AV59" s="2" t="str">
        <f>IF(OR($C59="",AV$12=""),"",SUMIFS(Tbl_Registro_Insumo[cant_ent],Tbl_Registro_Insumo[proveedor],$C$8,Tbl_Registro_Insumo[descripcion_insumo],$C59,Tbl_Registro_Insumo[id_solicitud],Detalle_Mes!$C$9,Tbl_Registro_Insumo[Fecha_Corte],"&lt;="&amp;AV$12)-SUMIFS(Tbl_Registro_Insumo[cant_dev],Tbl_Registro_Insumo[proveedor],$C$8,Tbl_Registro_Insumo[descripcion_insumo],$C59,Tbl_Registro_Insumo[id_solicitud],$C$9,Tbl_Registro_Insumo[Fecha_Corte],"&lt;="&amp;AV$12))</f>
        <v/>
      </c>
      <c r="AW59" s="2" t="str">
        <f>IF(OR($C59="",AW$12=""),"",SUMIFS(Tbl_Registro_Insumo[cant_ent],Tbl_Registro_Insumo[proveedor],$C$8,Tbl_Registro_Insumo[descripcion_insumo],$C59,Tbl_Registro_Insumo[id_solicitud],Detalle_Mes!$C$9,Tbl_Registro_Insumo[Fecha_Corte],"&lt;="&amp;AW$12)-SUMIFS(Tbl_Registro_Insumo[cant_dev],Tbl_Registro_Insumo[proveedor],$C$8,Tbl_Registro_Insumo[descripcion_insumo],$C59,Tbl_Registro_Insumo[id_solicitud],$C$9,Tbl_Registro_Insumo[Fecha_Corte],"&lt;="&amp;AW$12))</f>
        <v/>
      </c>
      <c r="AX59" s="2" t="str">
        <f>IF(OR($C59="",AX$12=""),"",SUMIFS(Tbl_Registro_Insumo[cant_ent],Tbl_Registro_Insumo[proveedor],$C$8,Tbl_Registro_Insumo[descripcion_insumo],$C59,Tbl_Registro_Insumo[id_solicitud],Detalle_Mes!$C$9,Tbl_Registro_Insumo[Fecha_Corte],"&lt;="&amp;AX$12)-SUMIFS(Tbl_Registro_Insumo[cant_dev],Tbl_Registro_Insumo[proveedor],$C$8,Tbl_Registro_Insumo[descripcion_insumo],$C59,Tbl_Registro_Insumo[id_solicitud],$C$9,Tbl_Registro_Insumo[Fecha_Corte],"&lt;="&amp;AX$12))</f>
        <v/>
      </c>
      <c r="AY59" s="2" t="str">
        <f>IF(OR($C59="",AY$12=""),"",SUMIFS(Tbl_Registro_Insumo[cant_ent],Tbl_Registro_Insumo[proveedor],$C$8,Tbl_Registro_Insumo[descripcion_insumo],$C59,Tbl_Registro_Insumo[id_solicitud],Detalle_Mes!$C$9,Tbl_Registro_Insumo[Fecha_Corte],"&lt;="&amp;AY$12)-SUMIFS(Tbl_Registro_Insumo[cant_dev],Tbl_Registro_Insumo[proveedor],$C$8,Tbl_Registro_Insumo[descripcion_insumo],$C59,Tbl_Registro_Insumo[id_solicitud],$C$9,Tbl_Registro_Insumo[Fecha_Corte],"&lt;="&amp;AY$12))</f>
        <v/>
      </c>
      <c r="AZ59" s="2" t="str">
        <f>IF(OR($C59="",AZ$12=""),"",SUMIFS(Tbl_Registro_Insumo[cant_ent],Tbl_Registro_Insumo[proveedor],$C$8,Tbl_Registro_Insumo[descripcion_insumo],$C59,Tbl_Registro_Insumo[id_solicitud],Detalle_Mes!$C$9,Tbl_Registro_Insumo[Fecha_Corte],"&lt;="&amp;AZ$12)-SUMIFS(Tbl_Registro_Insumo[cant_dev],Tbl_Registro_Insumo[proveedor],$C$8,Tbl_Registro_Insumo[descripcion_insumo],$C59,Tbl_Registro_Insumo[id_solicitud],$C$9,Tbl_Registro_Insumo[Fecha_Corte],"&lt;="&amp;AZ$12))</f>
        <v/>
      </c>
      <c r="BA59" s="2" t="str">
        <f>IF(OR($C59="",BA$12=""),"",SUMIFS(Tbl_Registro_Insumo[cant_ent],Tbl_Registro_Insumo[proveedor],$C$8,Tbl_Registro_Insumo[descripcion_insumo],$C59,Tbl_Registro_Insumo[id_solicitud],Detalle_Mes!$C$9,Tbl_Registro_Insumo[Fecha_Corte],"&lt;="&amp;BA$12)-SUMIFS(Tbl_Registro_Insumo[cant_dev],Tbl_Registro_Insumo[proveedor],$C$8,Tbl_Registro_Insumo[descripcion_insumo],$C59,Tbl_Registro_Insumo[id_solicitud],$C$9,Tbl_Registro_Insumo[Fecha_Corte],"&lt;="&amp;BA$12))</f>
        <v/>
      </c>
      <c r="BB59" s="2" t="str">
        <f>IF(OR($C59="",BB$12=""),"",SUMIFS(Tbl_Registro_Insumo[cant_ent],Tbl_Registro_Insumo[proveedor],$C$8,Tbl_Registro_Insumo[descripcion_insumo],$C59,Tbl_Registro_Insumo[id_solicitud],Detalle_Mes!$C$9,Tbl_Registro_Insumo[Fecha_Corte],"&lt;="&amp;BB$12)-SUMIFS(Tbl_Registro_Insumo[cant_dev],Tbl_Registro_Insumo[proveedor],$C$8,Tbl_Registro_Insumo[descripcion_insumo],$C59,Tbl_Registro_Insumo[id_solicitud],$C$9,Tbl_Registro_Insumo[Fecha_Corte],"&lt;="&amp;BB$12))</f>
        <v/>
      </c>
      <c r="BC59" s="2" t="str">
        <f>IF(OR($C59="",BC$12=""),"",SUMIFS(Tbl_Registro_Insumo[cant_ent],Tbl_Registro_Insumo[proveedor],$C$8,Tbl_Registro_Insumo[descripcion_insumo],$C59,Tbl_Registro_Insumo[id_solicitud],Detalle_Mes!$C$9,Tbl_Registro_Insumo[Fecha_Corte],"&lt;="&amp;BC$12)-SUMIFS(Tbl_Registro_Insumo[cant_dev],Tbl_Registro_Insumo[proveedor],$C$8,Tbl_Registro_Insumo[descripcion_insumo],$C59,Tbl_Registro_Insumo[id_solicitud],$C$9,Tbl_Registro_Insumo[Fecha_Corte],"&lt;="&amp;BC$12))</f>
        <v/>
      </c>
      <c r="BD59" s="2" t="str">
        <f>IF(OR($C59="",BD$12=""),"",SUMIFS(Tbl_Registro_Insumo[cant_ent],Tbl_Registro_Insumo[proveedor],$C$8,Tbl_Registro_Insumo[descripcion_insumo],$C59,Tbl_Registro_Insumo[id_solicitud],Detalle_Mes!$C$9,Tbl_Registro_Insumo[Fecha_Corte],"&lt;="&amp;BD$12)-SUMIFS(Tbl_Registro_Insumo[cant_dev],Tbl_Registro_Insumo[proveedor],$C$8,Tbl_Registro_Insumo[descripcion_insumo],$C59,Tbl_Registro_Insumo[id_solicitud],$C$9,Tbl_Registro_Insumo[Fecha_Corte],"&lt;="&amp;BD$12))</f>
        <v/>
      </c>
      <c r="BE59" s="2" t="str">
        <f>IF(OR($C59="",BE$12=""),"",SUMIFS(Tbl_Registro_Insumo[cant_ent],Tbl_Registro_Insumo[proveedor],$C$8,Tbl_Registro_Insumo[descripcion_insumo],$C59,Tbl_Registro_Insumo[id_solicitud],Detalle_Mes!$C$9,Tbl_Registro_Insumo[Fecha_Corte],"&lt;="&amp;BE$12)-SUMIFS(Tbl_Registro_Insumo[cant_dev],Tbl_Registro_Insumo[proveedor],$C$8,Tbl_Registro_Insumo[descripcion_insumo],$C59,Tbl_Registro_Insumo[id_solicitud],$C$9,Tbl_Registro_Insumo[Fecha_Corte],"&lt;="&amp;BE$12))</f>
        <v/>
      </c>
      <c r="BF59" s="2" t="str">
        <f>IF(OR($C59="",BF$12=""),"",SUMIFS(Tbl_Registro_Insumo[cant_ent],Tbl_Registro_Insumo[proveedor],$C$8,Tbl_Registro_Insumo[descripcion_insumo],$C59,Tbl_Registro_Insumo[id_solicitud],Detalle_Mes!$C$9,Tbl_Registro_Insumo[Fecha_Corte],"&lt;="&amp;BF$12)-SUMIFS(Tbl_Registro_Insumo[cant_dev],Tbl_Registro_Insumo[proveedor],$C$8,Tbl_Registro_Insumo[descripcion_insumo],$C59,Tbl_Registro_Insumo[id_solicitud],$C$9,Tbl_Registro_Insumo[Fecha_Corte],"&lt;="&amp;BF$12))</f>
        <v/>
      </c>
      <c r="BG59" s="2" t="str">
        <f>IF(OR($C59="",BG$12=""),"",SUMIFS(Tbl_Registro_Insumo[cant_ent],Tbl_Registro_Insumo[proveedor],$C$8,Tbl_Registro_Insumo[descripcion_insumo],$C59,Tbl_Registro_Insumo[id_solicitud],Detalle_Mes!$C$9,Tbl_Registro_Insumo[Fecha_Corte],"&lt;="&amp;BG$12)-SUMIFS(Tbl_Registro_Insumo[cant_dev],Tbl_Registro_Insumo[proveedor],$C$8,Tbl_Registro_Insumo[descripcion_insumo],$C59,Tbl_Registro_Insumo[id_solicitud],$C$9,Tbl_Registro_Insumo[Fecha_Corte],"&lt;="&amp;BG$12))</f>
        <v/>
      </c>
      <c r="BH59" s="2" t="str">
        <f>IF(OR($C59="",BH$12=""),"",SUMIFS(Tbl_Registro_Insumo[cant_ent],Tbl_Registro_Insumo[proveedor],$C$8,Tbl_Registro_Insumo[descripcion_insumo],$C59,Tbl_Registro_Insumo[id_solicitud],Detalle_Mes!$C$9,Tbl_Registro_Insumo[Fecha_Corte],"&lt;="&amp;BH$12)-SUMIFS(Tbl_Registro_Insumo[cant_dev],Tbl_Registro_Insumo[proveedor],$C$8,Tbl_Registro_Insumo[descripcion_insumo],$C59,Tbl_Registro_Insumo[id_solicitud],$C$9,Tbl_Registro_Insumo[Fecha_Corte],"&lt;="&amp;BH$12))</f>
        <v/>
      </c>
      <c r="BI59" s="2" t="str">
        <f>IF(OR($C59="",BI$12=""),"",SUMIFS(Tbl_Registro_Insumo[cant_ent],Tbl_Registro_Insumo[proveedor],$C$8,Tbl_Registro_Insumo[descripcion_insumo],$C59,Tbl_Registro_Insumo[id_solicitud],Detalle_Mes!$C$9,Tbl_Registro_Insumo[Fecha_Corte],"&lt;="&amp;BI$12)-SUMIFS(Tbl_Registro_Insumo[cant_dev],Tbl_Registro_Insumo[proveedor],$C$8,Tbl_Registro_Insumo[descripcion_insumo],$C59,Tbl_Registro_Insumo[id_solicitud],$C$9,Tbl_Registro_Insumo[Fecha_Corte],"&lt;="&amp;BI$12))</f>
        <v/>
      </c>
      <c r="BJ59" s="2" t="str">
        <f>IF(OR($C59="",BJ$12=""),"",SUMIFS(Tbl_Registro_Insumo[cant_ent],Tbl_Registro_Insumo[proveedor],$C$8,Tbl_Registro_Insumo[descripcion_insumo],$C59,Tbl_Registro_Insumo[id_solicitud],Detalle_Mes!$C$9,Tbl_Registro_Insumo[Fecha_Corte],"&lt;="&amp;BJ$12)-SUMIFS(Tbl_Registro_Insumo[cant_dev],Tbl_Registro_Insumo[proveedor],$C$8,Tbl_Registro_Insumo[descripcion_insumo],$C59,Tbl_Registro_Insumo[id_solicitud],$C$9,Tbl_Registro_Insumo[Fecha_Corte],"&lt;="&amp;BJ$12))</f>
        <v/>
      </c>
      <c r="BK59" s="2" t="str">
        <f>IF(OR($C59="",BK$12=""),"",SUMIFS(Tbl_Registro_Insumo[cant_ent],Tbl_Registro_Insumo[proveedor],$C$8,Tbl_Registro_Insumo[descripcion_insumo],$C59,Tbl_Registro_Insumo[id_solicitud],Detalle_Mes!$C$9,Tbl_Registro_Insumo[Fecha_Corte],"&lt;="&amp;BK$12)-SUMIFS(Tbl_Registro_Insumo[cant_dev],Tbl_Registro_Insumo[proveedor],$C$8,Tbl_Registro_Insumo[descripcion_insumo],$C59,Tbl_Registro_Insumo[id_solicitud],$C$9,Tbl_Registro_Insumo[Fecha_Corte],"&lt;="&amp;BK$12))</f>
        <v/>
      </c>
      <c r="BL59" s="2" t="str">
        <f>IF(OR($C59="",BL$12=""),"",SUMIFS(Tbl_Registro_Insumo[cant_ent],Tbl_Registro_Insumo[proveedor],$C$8,Tbl_Registro_Insumo[descripcion_insumo],$C59,Tbl_Registro_Insumo[id_solicitud],Detalle_Mes!$C$9,Tbl_Registro_Insumo[Fecha_Corte],"&lt;="&amp;BL$12)-SUMIFS(Tbl_Registro_Insumo[cant_dev],Tbl_Registro_Insumo[proveedor],$C$8,Tbl_Registro_Insumo[descripcion_insumo],$C59,Tbl_Registro_Insumo[id_solicitud],$C$9,Tbl_Registro_Insumo[Fecha_Corte],"&lt;="&amp;BL$12))</f>
        <v/>
      </c>
      <c r="BM59" s="2" t="str">
        <f>IF(OR($C59="",BM$12=""),"",SUMIFS(Tbl_Registro_Insumo[cant_ent],Tbl_Registro_Insumo[proveedor],$C$8,Tbl_Registro_Insumo[descripcion_insumo],$C59,Tbl_Registro_Insumo[id_solicitud],Detalle_Mes!$C$9,Tbl_Registro_Insumo[Fecha_Corte],"&lt;="&amp;BM$12)-SUMIFS(Tbl_Registro_Insumo[cant_dev],Tbl_Registro_Insumo[proveedor],$C$8,Tbl_Registro_Insumo[descripcion_insumo],$C59,Tbl_Registro_Insumo[id_solicitud],$C$9,Tbl_Registro_Insumo[Fecha_Corte],"&lt;="&amp;BM$12))</f>
        <v/>
      </c>
      <c r="BN59" s="2" t="str">
        <f>IF(OR($C59="",BN$12=""),"",SUMIFS(Tbl_Registro_Insumo[cant_ent],Tbl_Registro_Insumo[proveedor],$C$8,Tbl_Registro_Insumo[descripcion_insumo],$C59,Tbl_Registro_Insumo[id_solicitud],Detalle_Mes!$C$9,Tbl_Registro_Insumo[Fecha_Corte],"&lt;="&amp;BN$12)-SUMIFS(Tbl_Registro_Insumo[cant_dev],Tbl_Registro_Insumo[proveedor],$C$8,Tbl_Registro_Insumo[descripcion_insumo],$C59,Tbl_Registro_Insumo[id_solicitud],$C$9,Tbl_Registro_Insumo[Fecha_Corte],"&lt;="&amp;BN$12))</f>
        <v/>
      </c>
      <c r="BO59" s="2" t="str">
        <f>IF(OR($C59="",BO$12=""),"",SUMIFS(Tbl_Registro_Insumo[cant_ent],Tbl_Registro_Insumo[proveedor],$C$8,Tbl_Registro_Insumo[descripcion_insumo],$C59,Tbl_Registro_Insumo[id_solicitud],Detalle_Mes!$C$9,Tbl_Registro_Insumo[Fecha_Corte],"&lt;="&amp;BO$12)-SUMIFS(Tbl_Registro_Insumo[cant_dev],Tbl_Registro_Insumo[proveedor],$C$8,Tbl_Registro_Insumo[descripcion_insumo],$C59,Tbl_Registro_Insumo[id_solicitud],$C$9,Tbl_Registro_Insumo[Fecha_Corte],"&lt;="&amp;BO$12))</f>
        <v/>
      </c>
      <c r="BP59" s="2" t="str">
        <f>IF(OR($C59="",BP$12=""),"",SUMIFS(Tbl_Registro_Insumo[cant_ent],Tbl_Registro_Insumo[proveedor],$C$8,Tbl_Registro_Insumo[descripcion_insumo],$C59,Tbl_Registro_Insumo[id_solicitud],Detalle_Mes!$C$9,Tbl_Registro_Insumo[Fecha_Corte],"&lt;="&amp;BP$12)-SUMIFS(Tbl_Registro_Insumo[cant_dev],Tbl_Registro_Insumo[proveedor],$C$8,Tbl_Registro_Insumo[descripcion_insumo],$C59,Tbl_Registro_Insumo[id_solicitud],$C$9,Tbl_Registro_Insumo[Fecha_Corte],"&lt;="&amp;BP$12))</f>
        <v/>
      </c>
      <c r="BQ59" s="2" t="str">
        <f>IF(OR($C59="",BQ$12=""),"",SUMIFS(Tbl_Registro_Insumo[cant_ent],Tbl_Registro_Insumo[proveedor],$C$8,Tbl_Registro_Insumo[descripcion_insumo],$C59,Tbl_Registro_Insumo[id_solicitud],Detalle_Mes!$C$9,Tbl_Registro_Insumo[Fecha_Corte],"&lt;="&amp;BQ$12)-SUMIFS(Tbl_Registro_Insumo[cant_dev],Tbl_Registro_Insumo[proveedor],$C$8,Tbl_Registro_Insumo[descripcion_insumo],$C59,Tbl_Registro_Insumo[id_solicitud],$C$9,Tbl_Registro_Insumo[Fecha_Corte],"&lt;="&amp;BQ$12))</f>
        <v/>
      </c>
      <c r="BR59" s="2" t="str">
        <f>IF(OR($C59="",BR$12=""),"",SUMIFS(Tbl_Registro_Insumo[cant_ent],Tbl_Registro_Insumo[proveedor],$C$8,Tbl_Registro_Insumo[descripcion_insumo],$C59,Tbl_Registro_Insumo[id_solicitud],Detalle_Mes!$C$9,Tbl_Registro_Insumo[Fecha_Corte],"&lt;="&amp;BR$12)-SUMIFS(Tbl_Registro_Insumo[cant_dev],Tbl_Registro_Insumo[proveedor],$C$8,Tbl_Registro_Insumo[descripcion_insumo],$C59,Tbl_Registro_Insumo[id_solicitud],$C$9,Tbl_Registro_Insumo[Fecha_Corte],"&lt;="&amp;BR$12))</f>
        <v/>
      </c>
      <c r="BS59" s="2" t="str">
        <f>IF(OR($C59="",BS$12=""),"",SUMIFS(Tbl_Registro_Insumo[cant_ent],Tbl_Registro_Insumo[proveedor],$C$8,Tbl_Registro_Insumo[descripcion_insumo],$C59,Tbl_Registro_Insumo[id_solicitud],Detalle_Mes!$C$9,Tbl_Registro_Insumo[Fecha_Corte],"&lt;="&amp;BS$12)-SUMIFS(Tbl_Registro_Insumo[cant_dev],Tbl_Registro_Insumo[proveedor],$C$8,Tbl_Registro_Insumo[descripcion_insumo],$C59,Tbl_Registro_Insumo[id_solicitud],$C$9,Tbl_Registro_Insumo[Fecha_Corte],"&lt;="&amp;BS$12))</f>
        <v/>
      </c>
    </row>
    <row r="60" spans="2:71" s="7" customFormat="1" ht="19.2" customHeight="1" x14ac:dyDescent="0.3">
      <c r="B60" s="2"/>
      <c r="D60" s="20" t="str">
        <f>IF(C60="","",SUMIFS(Tbl_Registro_Insumo[cant_ent],Tbl_Registro_Insumo[proveedor],Detalle_Mes!$C$8,Tbl_Registro_Insumo[id_solicitud],Detalle_Mes!$C$9,Tbl_Registro_Insumo[descripcion_insumo],Detalle_Mes!C60,Tbl_Registro_Insumo[Fecha_Corte],"&lt;"&amp;Detalle_Mes!$F$8))</f>
        <v/>
      </c>
      <c r="E60" s="20" t="str">
        <f>IF(C60="","",SUMIFS(Tbl_Registro_Insumo[cant_dev],Tbl_Registro_Insumo[proveedor],Detalle_Mes!$C$8,Tbl_Registro_Insumo[id_solicitud],Detalle_Mes!$C$9,Tbl_Registro_Insumo[descripcion_insumo],Detalle_Mes!C60,Tbl_Registro_Insumo[Fecha_Corte],"&lt;"&amp;Detalle_Mes!$F$8))</f>
        <v/>
      </c>
      <c r="F60" s="20" t="str">
        <f t="shared" si="39"/>
        <v/>
      </c>
      <c r="H60" s="41" t="str">
        <f t="shared" si="40"/>
        <v/>
      </c>
      <c r="I60" s="2" t="str">
        <f>IF(OR($C60="",I$12=""),"",SUMIFS(Tbl_Registro_Insumo[cant_ent],Tbl_Registro_Insumo[proveedor],$C$8,Tbl_Registro_Insumo[descripcion_insumo],$C60,Tbl_Registro_Insumo[id_solicitud],Detalle_Mes!$C$9,Tbl_Registro_Insumo[Fecha_Corte],"&lt;"&amp;I$12)-SUMIFS(Tbl_Registro_Insumo[cant_dev],Tbl_Registro_Insumo[proveedor],$C$8,Tbl_Registro_Insumo[descripcion_insumo],$C60,Tbl_Registro_Insumo[id_solicitud],$C$9,Tbl_Registro_Insumo[Fecha_Corte],"&lt;="&amp;I$12))</f>
        <v/>
      </c>
      <c r="J60" s="2" t="str">
        <f>IF(OR($C60="",J$12=""),"",SUMIFS(Tbl_Registro_Insumo[cant_ent],Tbl_Registro_Insumo[proveedor],$C$8,Tbl_Registro_Insumo[descripcion_insumo],$C60,Tbl_Registro_Insumo[id_solicitud],Detalle_Mes!$C$9,Tbl_Registro_Insumo[Fecha_Corte],"&lt;="&amp;J$12)-SUMIFS(Tbl_Registro_Insumo[cant_dev],Tbl_Registro_Insumo[proveedor],$C$8,Tbl_Registro_Insumo[descripcion_insumo],$C60,Tbl_Registro_Insumo[id_solicitud],$C$9,Tbl_Registro_Insumo[Fecha_Corte],"&lt;="&amp;J$12))</f>
        <v/>
      </c>
      <c r="K60" s="2" t="str">
        <f>IF(OR($C60="",K$12=""),"",SUMIFS(Tbl_Registro_Insumo[cant_ent],Tbl_Registro_Insumo[proveedor],$C$8,Tbl_Registro_Insumo[descripcion_insumo],$C60,Tbl_Registro_Insumo[id_solicitud],Detalle_Mes!$C$9,Tbl_Registro_Insumo[Fecha_Corte],"&lt;="&amp;K$12)-SUMIFS(Tbl_Registro_Insumo[cant_dev],Tbl_Registro_Insumo[proveedor],$C$8,Tbl_Registro_Insumo[descripcion_insumo],$C60,Tbl_Registro_Insumo[id_solicitud],$C$9,Tbl_Registro_Insumo[Fecha_Corte],"&lt;="&amp;K$12))</f>
        <v/>
      </c>
      <c r="L60" s="2" t="str">
        <f>IF(OR($C60="",L$12=""),"",SUMIFS(Tbl_Registro_Insumo[cant_ent],Tbl_Registro_Insumo[proveedor],$C$8,Tbl_Registro_Insumo[descripcion_insumo],$C60,Tbl_Registro_Insumo[id_solicitud],Detalle_Mes!$C$9,Tbl_Registro_Insumo[Fecha_Corte],"&lt;="&amp;L$12)-SUMIFS(Tbl_Registro_Insumo[cant_dev],Tbl_Registro_Insumo[proveedor],$C$8,Tbl_Registro_Insumo[descripcion_insumo],$C60,Tbl_Registro_Insumo[id_solicitud],$C$9,Tbl_Registro_Insumo[Fecha_Corte],"&lt;="&amp;L$12))</f>
        <v/>
      </c>
      <c r="M60" s="2" t="str">
        <f>IF(OR($C60="",M$12=""),"",SUMIFS(Tbl_Registro_Insumo[cant_ent],Tbl_Registro_Insumo[proveedor],$C$8,Tbl_Registro_Insumo[descripcion_insumo],$C60,Tbl_Registro_Insumo[id_solicitud],Detalle_Mes!$C$9,Tbl_Registro_Insumo[Fecha_Corte],"&lt;="&amp;M$12)-SUMIFS(Tbl_Registro_Insumo[cant_dev],Tbl_Registro_Insumo[proveedor],$C$8,Tbl_Registro_Insumo[descripcion_insumo],$C60,Tbl_Registro_Insumo[id_solicitud],$C$9,Tbl_Registro_Insumo[Fecha_Corte],"&lt;="&amp;M$12))</f>
        <v/>
      </c>
      <c r="N60" s="2" t="str">
        <f>IF(OR($C60="",N$12=""),"",SUMIFS(Tbl_Registro_Insumo[cant_ent],Tbl_Registro_Insumo[proveedor],$C$8,Tbl_Registro_Insumo[descripcion_insumo],$C60,Tbl_Registro_Insumo[id_solicitud],Detalle_Mes!$C$9,Tbl_Registro_Insumo[Fecha_Corte],"&lt;="&amp;N$12)-SUMIFS(Tbl_Registro_Insumo[cant_dev],Tbl_Registro_Insumo[proveedor],$C$8,Tbl_Registro_Insumo[descripcion_insumo],$C60,Tbl_Registro_Insumo[id_solicitud],$C$9,Tbl_Registro_Insumo[Fecha_Corte],"&lt;="&amp;N$12))</f>
        <v/>
      </c>
      <c r="O60" s="2" t="str">
        <f>IF(OR($C60="",O$12=""),"",SUMIFS(Tbl_Registro_Insumo[cant_ent],Tbl_Registro_Insumo[proveedor],$C$8,Tbl_Registro_Insumo[descripcion_insumo],$C60,Tbl_Registro_Insumo[id_solicitud],Detalle_Mes!$C$9,Tbl_Registro_Insumo[Fecha_Corte],"&lt;="&amp;O$12)-SUMIFS(Tbl_Registro_Insumo[cant_dev],Tbl_Registro_Insumo[proveedor],$C$8,Tbl_Registro_Insumo[descripcion_insumo],$C60,Tbl_Registro_Insumo[id_solicitud],$C$9,Tbl_Registro_Insumo[Fecha_Corte],"&lt;="&amp;O$12))</f>
        <v/>
      </c>
      <c r="P60" s="2" t="str">
        <f>IF(OR($C60="",P$12=""),"",SUMIFS(Tbl_Registro_Insumo[cant_ent],Tbl_Registro_Insumo[proveedor],$C$8,Tbl_Registro_Insumo[descripcion_insumo],$C60,Tbl_Registro_Insumo[id_solicitud],Detalle_Mes!$C$9,Tbl_Registro_Insumo[Fecha_Corte],"&lt;="&amp;P$12)-SUMIFS(Tbl_Registro_Insumo[cant_dev],Tbl_Registro_Insumo[proveedor],$C$8,Tbl_Registro_Insumo[descripcion_insumo],$C60,Tbl_Registro_Insumo[id_solicitud],$C$9,Tbl_Registro_Insumo[Fecha_Corte],"&lt;="&amp;P$12))</f>
        <v/>
      </c>
      <c r="Q60" s="2" t="str">
        <f>IF(OR($C60="",Q$12=""),"",SUMIFS(Tbl_Registro_Insumo[cant_ent],Tbl_Registro_Insumo[proveedor],$C$8,Tbl_Registro_Insumo[descripcion_insumo],$C60,Tbl_Registro_Insumo[id_solicitud],Detalle_Mes!$C$9,Tbl_Registro_Insumo[Fecha_Corte],"&lt;="&amp;Q$12)-SUMIFS(Tbl_Registro_Insumo[cant_dev],Tbl_Registro_Insumo[proveedor],$C$8,Tbl_Registro_Insumo[descripcion_insumo],$C60,Tbl_Registro_Insumo[id_solicitud],$C$9,Tbl_Registro_Insumo[Fecha_Corte],"&lt;="&amp;Q$12))</f>
        <v/>
      </c>
      <c r="R60" s="2" t="str">
        <f>IF(OR($C60="",R$12=""),"",SUMIFS(Tbl_Registro_Insumo[cant_ent],Tbl_Registro_Insumo[proveedor],$C$8,Tbl_Registro_Insumo[descripcion_insumo],$C60,Tbl_Registro_Insumo[id_solicitud],Detalle_Mes!$C$9,Tbl_Registro_Insumo[Fecha_Corte],"&lt;="&amp;R$12)-SUMIFS(Tbl_Registro_Insumo[cant_dev],Tbl_Registro_Insumo[proveedor],$C$8,Tbl_Registro_Insumo[descripcion_insumo],$C60,Tbl_Registro_Insumo[id_solicitud],$C$9,Tbl_Registro_Insumo[Fecha_Corte],"&lt;="&amp;R$12))</f>
        <v/>
      </c>
      <c r="S60" s="2" t="str">
        <f>IF(OR($C60="",S$12=""),"",SUMIFS(Tbl_Registro_Insumo[cant_ent],Tbl_Registro_Insumo[proveedor],$C$8,Tbl_Registro_Insumo[descripcion_insumo],$C60,Tbl_Registro_Insumo[id_solicitud],Detalle_Mes!$C$9,Tbl_Registro_Insumo[Fecha_Corte],"&lt;="&amp;S$12)-SUMIFS(Tbl_Registro_Insumo[cant_dev],Tbl_Registro_Insumo[proveedor],$C$8,Tbl_Registro_Insumo[descripcion_insumo],$C60,Tbl_Registro_Insumo[id_solicitud],$C$9,Tbl_Registro_Insumo[Fecha_Corte],"&lt;="&amp;S$12))</f>
        <v/>
      </c>
      <c r="T60" s="2" t="str">
        <f>IF(OR($C60="",T$12=""),"",SUMIFS(Tbl_Registro_Insumo[cant_ent],Tbl_Registro_Insumo[proveedor],$C$8,Tbl_Registro_Insumo[descripcion_insumo],$C60,Tbl_Registro_Insumo[id_solicitud],Detalle_Mes!$C$9,Tbl_Registro_Insumo[Fecha_Corte],"&lt;="&amp;T$12)-SUMIFS(Tbl_Registro_Insumo[cant_dev],Tbl_Registro_Insumo[proveedor],$C$8,Tbl_Registro_Insumo[descripcion_insumo],$C60,Tbl_Registro_Insumo[id_solicitud],$C$9,Tbl_Registro_Insumo[Fecha_Corte],"&lt;="&amp;T$12))</f>
        <v/>
      </c>
      <c r="U60" s="2" t="str">
        <f>IF(OR($C60="",U$12=""),"",SUMIFS(Tbl_Registro_Insumo[cant_ent],Tbl_Registro_Insumo[proveedor],$C$8,Tbl_Registro_Insumo[descripcion_insumo],$C60,Tbl_Registro_Insumo[id_solicitud],Detalle_Mes!$C$9,Tbl_Registro_Insumo[Fecha_Corte],"&lt;="&amp;U$12)-SUMIFS(Tbl_Registro_Insumo[cant_dev],Tbl_Registro_Insumo[proveedor],$C$8,Tbl_Registro_Insumo[descripcion_insumo],$C60,Tbl_Registro_Insumo[id_solicitud],$C$9,Tbl_Registro_Insumo[Fecha_Corte],"&lt;="&amp;U$12))</f>
        <v/>
      </c>
      <c r="V60" s="2" t="str">
        <f>IF(OR($C60="",V$12=""),"",SUMIFS(Tbl_Registro_Insumo[cant_ent],Tbl_Registro_Insumo[proveedor],$C$8,Tbl_Registro_Insumo[descripcion_insumo],$C60,Tbl_Registro_Insumo[id_solicitud],Detalle_Mes!$C$9,Tbl_Registro_Insumo[Fecha_Corte],"&lt;="&amp;V$12)-SUMIFS(Tbl_Registro_Insumo[cant_dev],Tbl_Registro_Insumo[proveedor],$C$8,Tbl_Registro_Insumo[descripcion_insumo],$C60,Tbl_Registro_Insumo[id_solicitud],$C$9,Tbl_Registro_Insumo[Fecha_Corte],"&lt;="&amp;V$12))</f>
        <v/>
      </c>
      <c r="W60" s="2" t="str">
        <f>IF(OR($C60="",W$12=""),"",SUMIFS(Tbl_Registro_Insumo[cant_ent],Tbl_Registro_Insumo[proveedor],$C$8,Tbl_Registro_Insumo[descripcion_insumo],$C60,Tbl_Registro_Insumo[id_solicitud],Detalle_Mes!$C$9,Tbl_Registro_Insumo[Fecha_Corte],"&lt;="&amp;W$12)-SUMIFS(Tbl_Registro_Insumo[cant_dev],Tbl_Registro_Insumo[proveedor],$C$8,Tbl_Registro_Insumo[descripcion_insumo],$C60,Tbl_Registro_Insumo[id_solicitud],$C$9,Tbl_Registro_Insumo[Fecha_Corte],"&lt;="&amp;W$12))</f>
        <v/>
      </c>
      <c r="X60" s="2" t="str">
        <f>IF(OR($C60="",X$12=""),"",SUMIFS(Tbl_Registro_Insumo[cant_ent],Tbl_Registro_Insumo[proveedor],$C$8,Tbl_Registro_Insumo[descripcion_insumo],$C60,Tbl_Registro_Insumo[id_solicitud],Detalle_Mes!$C$9,Tbl_Registro_Insumo[Fecha_Corte],"&lt;="&amp;X$12)-SUMIFS(Tbl_Registro_Insumo[cant_dev],Tbl_Registro_Insumo[proveedor],$C$8,Tbl_Registro_Insumo[descripcion_insumo],$C60,Tbl_Registro_Insumo[id_solicitud],$C$9,Tbl_Registro_Insumo[Fecha_Corte],"&lt;="&amp;X$12))</f>
        <v/>
      </c>
      <c r="Y60" s="2" t="str">
        <f>IF(OR($C60="",Y$12=""),"",SUMIFS(Tbl_Registro_Insumo[cant_ent],Tbl_Registro_Insumo[proveedor],$C$8,Tbl_Registro_Insumo[descripcion_insumo],$C60,Tbl_Registro_Insumo[id_solicitud],Detalle_Mes!$C$9,Tbl_Registro_Insumo[Fecha_Corte],"&lt;="&amp;Y$12)-SUMIFS(Tbl_Registro_Insumo[cant_dev],Tbl_Registro_Insumo[proveedor],$C$8,Tbl_Registro_Insumo[descripcion_insumo],$C60,Tbl_Registro_Insumo[id_solicitud],$C$9,Tbl_Registro_Insumo[Fecha_Corte],"&lt;="&amp;Y$12))</f>
        <v/>
      </c>
      <c r="Z60" s="2" t="str">
        <f>IF(OR($C60="",Z$12=""),"",SUMIFS(Tbl_Registro_Insumo[cant_ent],Tbl_Registro_Insumo[proveedor],$C$8,Tbl_Registro_Insumo[descripcion_insumo],$C60,Tbl_Registro_Insumo[id_solicitud],Detalle_Mes!$C$9,Tbl_Registro_Insumo[Fecha_Corte],"&lt;="&amp;Z$12)-SUMIFS(Tbl_Registro_Insumo[cant_dev],Tbl_Registro_Insumo[proveedor],$C$8,Tbl_Registro_Insumo[descripcion_insumo],$C60,Tbl_Registro_Insumo[id_solicitud],$C$9,Tbl_Registro_Insumo[Fecha_Corte],"&lt;="&amp;Z$12))</f>
        <v/>
      </c>
      <c r="AA60" s="2" t="str">
        <f>IF(OR($C60="",AA$12=""),"",SUMIFS(Tbl_Registro_Insumo[cant_ent],Tbl_Registro_Insumo[proveedor],$C$8,Tbl_Registro_Insumo[descripcion_insumo],$C60,Tbl_Registro_Insumo[id_solicitud],Detalle_Mes!$C$9,Tbl_Registro_Insumo[Fecha_Corte],"&lt;="&amp;AA$12)-SUMIFS(Tbl_Registro_Insumo[cant_dev],Tbl_Registro_Insumo[proveedor],$C$8,Tbl_Registro_Insumo[descripcion_insumo],$C60,Tbl_Registro_Insumo[id_solicitud],$C$9,Tbl_Registro_Insumo[Fecha_Corte],"&lt;="&amp;AA$12))</f>
        <v/>
      </c>
      <c r="AB60" s="2" t="str">
        <f>IF(OR($C60="",AB$12=""),"",SUMIFS(Tbl_Registro_Insumo[cant_ent],Tbl_Registro_Insumo[proveedor],$C$8,Tbl_Registro_Insumo[descripcion_insumo],$C60,Tbl_Registro_Insumo[id_solicitud],Detalle_Mes!$C$9,Tbl_Registro_Insumo[Fecha_Corte],"&lt;="&amp;AB$12)-SUMIFS(Tbl_Registro_Insumo[cant_dev],Tbl_Registro_Insumo[proveedor],$C$8,Tbl_Registro_Insumo[descripcion_insumo],$C60,Tbl_Registro_Insumo[id_solicitud],$C$9,Tbl_Registro_Insumo[Fecha_Corte],"&lt;="&amp;AB$12))</f>
        <v/>
      </c>
      <c r="AC60" s="2" t="str">
        <f>IF(OR($C60="",AC$12=""),"",SUMIFS(Tbl_Registro_Insumo[cant_ent],Tbl_Registro_Insumo[proveedor],$C$8,Tbl_Registro_Insumo[descripcion_insumo],$C60,Tbl_Registro_Insumo[id_solicitud],Detalle_Mes!$C$9,Tbl_Registro_Insumo[Fecha_Corte],"&lt;="&amp;AC$12)-SUMIFS(Tbl_Registro_Insumo[cant_dev],Tbl_Registro_Insumo[proveedor],$C$8,Tbl_Registro_Insumo[descripcion_insumo],$C60,Tbl_Registro_Insumo[id_solicitud],$C$9,Tbl_Registro_Insumo[Fecha_Corte],"&lt;="&amp;AC$12))</f>
        <v/>
      </c>
      <c r="AD60" s="2" t="str">
        <f>IF(OR($C60="",AD$12=""),"",SUMIFS(Tbl_Registro_Insumo[cant_ent],Tbl_Registro_Insumo[proveedor],$C$8,Tbl_Registro_Insumo[descripcion_insumo],$C60,Tbl_Registro_Insumo[id_solicitud],Detalle_Mes!$C$9,Tbl_Registro_Insumo[Fecha_Corte],"&lt;="&amp;AD$12)-SUMIFS(Tbl_Registro_Insumo[cant_dev],Tbl_Registro_Insumo[proveedor],$C$8,Tbl_Registro_Insumo[descripcion_insumo],$C60,Tbl_Registro_Insumo[id_solicitud],$C$9,Tbl_Registro_Insumo[Fecha_Corte],"&lt;="&amp;AD$12))</f>
        <v/>
      </c>
      <c r="AE60" s="2" t="str">
        <f>IF(OR($C60="",AE$12=""),"",SUMIFS(Tbl_Registro_Insumo[cant_ent],Tbl_Registro_Insumo[proveedor],$C$8,Tbl_Registro_Insumo[descripcion_insumo],$C60,Tbl_Registro_Insumo[id_solicitud],Detalle_Mes!$C$9,Tbl_Registro_Insumo[Fecha_Corte],"&lt;="&amp;AE$12)-SUMIFS(Tbl_Registro_Insumo[cant_dev],Tbl_Registro_Insumo[proveedor],$C$8,Tbl_Registro_Insumo[descripcion_insumo],$C60,Tbl_Registro_Insumo[id_solicitud],$C$9,Tbl_Registro_Insumo[Fecha_Corte],"&lt;="&amp;AE$12))</f>
        <v/>
      </c>
      <c r="AF60" s="2" t="str">
        <f>IF(OR($C60="",AF$12=""),"",SUMIFS(Tbl_Registro_Insumo[cant_ent],Tbl_Registro_Insumo[proveedor],$C$8,Tbl_Registro_Insumo[descripcion_insumo],$C60,Tbl_Registro_Insumo[id_solicitud],Detalle_Mes!$C$9,Tbl_Registro_Insumo[Fecha_Corte],"&lt;="&amp;AF$12)-SUMIFS(Tbl_Registro_Insumo[cant_dev],Tbl_Registro_Insumo[proveedor],$C$8,Tbl_Registro_Insumo[descripcion_insumo],$C60,Tbl_Registro_Insumo[id_solicitud],$C$9,Tbl_Registro_Insumo[Fecha_Corte],"&lt;="&amp;AF$12))</f>
        <v/>
      </c>
      <c r="AG60" s="2" t="str">
        <f>IF(OR($C60="",AG$12=""),"",SUMIFS(Tbl_Registro_Insumo[cant_ent],Tbl_Registro_Insumo[proveedor],$C$8,Tbl_Registro_Insumo[descripcion_insumo],$C60,Tbl_Registro_Insumo[id_solicitud],Detalle_Mes!$C$9,Tbl_Registro_Insumo[Fecha_Corte],"&lt;="&amp;AG$12)-SUMIFS(Tbl_Registro_Insumo[cant_dev],Tbl_Registro_Insumo[proveedor],$C$8,Tbl_Registro_Insumo[descripcion_insumo],$C60,Tbl_Registro_Insumo[id_solicitud],$C$9,Tbl_Registro_Insumo[Fecha_Corte],"&lt;="&amp;AG$12))</f>
        <v/>
      </c>
      <c r="AH60" s="2" t="str">
        <f>IF(OR($C60="",AH$12=""),"",SUMIFS(Tbl_Registro_Insumo[cant_ent],Tbl_Registro_Insumo[proveedor],$C$8,Tbl_Registro_Insumo[descripcion_insumo],$C60,Tbl_Registro_Insumo[id_solicitud],Detalle_Mes!$C$9,Tbl_Registro_Insumo[Fecha_Corte],"&lt;="&amp;AH$12)-SUMIFS(Tbl_Registro_Insumo[cant_dev],Tbl_Registro_Insumo[proveedor],$C$8,Tbl_Registro_Insumo[descripcion_insumo],$C60,Tbl_Registro_Insumo[id_solicitud],$C$9,Tbl_Registro_Insumo[Fecha_Corte],"&lt;="&amp;AH$12))</f>
        <v/>
      </c>
      <c r="AI60" s="2" t="str">
        <f>IF(OR($C60="",AI$12=""),"",SUMIFS(Tbl_Registro_Insumo[cant_ent],Tbl_Registro_Insumo[proveedor],$C$8,Tbl_Registro_Insumo[descripcion_insumo],$C60,Tbl_Registro_Insumo[id_solicitud],Detalle_Mes!$C$9,Tbl_Registro_Insumo[Fecha_Corte],"&lt;="&amp;AI$12)-SUMIFS(Tbl_Registro_Insumo[cant_dev],Tbl_Registro_Insumo[proveedor],$C$8,Tbl_Registro_Insumo[descripcion_insumo],$C60,Tbl_Registro_Insumo[id_solicitud],$C$9,Tbl_Registro_Insumo[Fecha_Corte],"&lt;="&amp;AI$12))</f>
        <v/>
      </c>
      <c r="AJ60" s="2" t="str">
        <f>IF(OR($C60="",AJ$12=""),"",SUMIFS(Tbl_Registro_Insumo[cant_ent],Tbl_Registro_Insumo[proveedor],$C$8,Tbl_Registro_Insumo[descripcion_insumo],$C60,Tbl_Registro_Insumo[id_solicitud],Detalle_Mes!$C$9,Tbl_Registro_Insumo[Fecha_Corte],"&lt;="&amp;AJ$12)-SUMIFS(Tbl_Registro_Insumo[cant_dev],Tbl_Registro_Insumo[proveedor],$C$8,Tbl_Registro_Insumo[descripcion_insumo],$C60,Tbl_Registro_Insumo[id_solicitud],$C$9,Tbl_Registro_Insumo[Fecha_Corte],"&lt;="&amp;AJ$12))</f>
        <v/>
      </c>
      <c r="AK60" s="2" t="str">
        <f>IF(OR($C60="",AK$12=""),"",SUMIFS(Tbl_Registro_Insumo[cant_ent],Tbl_Registro_Insumo[proveedor],$C$8,Tbl_Registro_Insumo[descripcion_insumo],$C60,Tbl_Registro_Insumo[id_solicitud],Detalle_Mes!$C$9,Tbl_Registro_Insumo[Fecha_Corte],"&lt;="&amp;AK$12)-SUMIFS(Tbl_Registro_Insumo[cant_dev],Tbl_Registro_Insumo[proveedor],$C$8,Tbl_Registro_Insumo[descripcion_insumo],$C60,Tbl_Registro_Insumo[id_solicitud],$C$9,Tbl_Registro_Insumo[Fecha_Corte],"&lt;="&amp;AK$12))</f>
        <v/>
      </c>
      <c r="AL60" s="2" t="str">
        <f>IF(OR($C60="",AL$12=""),"",SUMIFS(Tbl_Registro_Insumo[cant_ent],Tbl_Registro_Insumo[proveedor],$C$8,Tbl_Registro_Insumo[descripcion_insumo],$C60,Tbl_Registro_Insumo[id_solicitud],Detalle_Mes!$C$9,Tbl_Registro_Insumo[Fecha_Corte],"&lt;="&amp;AL$12)-SUMIFS(Tbl_Registro_Insumo[cant_dev],Tbl_Registro_Insumo[proveedor],$C$8,Tbl_Registro_Insumo[descripcion_insumo],$C60,Tbl_Registro_Insumo[id_solicitud],$C$9,Tbl_Registro_Insumo[Fecha_Corte],"&lt;="&amp;AL$12))</f>
        <v/>
      </c>
      <c r="AM60" s="2" t="str">
        <f>IF(OR($C60="",AM$12=""),"",SUMIFS(Tbl_Registro_Insumo[cant_ent],Tbl_Registro_Insumo[proveedor],$C$8,Tbl_Registro_Insumo[descripcion_insumo],$C60,Tbl_Registro_Insumo[id_solicitud],Detalle_Mes!$C$9,Tbl_Registro_Insumo[Fecha_Corte],"&lt;="&amp;AM$12)-SUMIFS(Tbl_Registro_Insumo[cant_dev],Tbl_Registro_Insumo[proveedor],$C$8,Tbl_Registro_Insumo[descripcion_insumo],$C60,Tbl_Registro_Insumo[id_solicitud],$C$9,Tbl_Registro_Insumo[Fecha_Corte],"&lt;="&amp;AM$12))</f>
        <v/>
      </c>
      <c r="AN60" s="2" t="str">
        <f>IF(OR($C60="",AN$12=""),"",SUMIFS(Tbl_Registro_Insumo[cant_ent],Tbl_Registro_Insumo[proveedor],$C$8,Tbl_Registro_Insumo[descripcion_insumo],$C60,Tbl_Registro_Insumo[id_solicitud],Detalle_Mes!$C$9,Tbl_Registro_Insumo[Fecha_Corte],"&lt;="&amp;AN$12)-SUMIFS(Tbl_Registro_Insumo[cant_dev],Tbl_Registro_Insumo[proveedor],$C$8,Tbl_Registro_Insumo[descripcion_insumo],$C60,Tbl_Registro_Insumo[id_solicitud],$C$9,Tbl_Registro_Insumo[Fecha_Corte],"&lt;="&amp;AN$12))</f>
        <v/>
      </c>
      <c r="AO60" s="2" t="str">
        <f>IF(OR($C60="",AO$12=""),"",SUMIFS(Tbl_Registro_Insumo[cant_ent],Tbl_Registro_Insumo[proveedor],$C$8,Tbl_Registro_Insumo[descripcion_insumo],$C60,Tbl_Registro_Insumo[id_solicitud],Detalle_Mes!$C$9,Tbl_Registro_Insumo[Fecha_Corte],"&lt;="&amp;AO$12)-SUMIFS(Tbl_Registro_Insumo[cant_dev],Tbl_Registro_Insumo[proveedor],$C$8,Tbl_Registro_Insumo[descripcion_insumo],$C60,Tbl_Registro_Insumo[id_solicitud],$C$9,Tbl_Registro_Insumo[Fecha_Corte],"&lt;="&amp;AO$12))</f>
        <v/>
      </c>
      <c r="AP60" s="2" t="str">
        <f>IF(OR($C60="",AP$12=""),"",SUMIFS(Tbl_Registro_Insumo[cant_ent],Tbl_Registro_Insumo[proveedor],$C$8,Tbl_Registro_Insumo[descripcion_insumo],$C60,Tbl_Registro_Insumo[id_solicitud],Detalle_Mes!$C$9,Tbl_Registro_Insumo[Fecha_Corte],"&lt;="&amp;AP$12)-SUMIFS(Tbl_Registro_Insumo[cant_dev],Tbl_Registro_Insumo[proveedor],$C$8,Tbl_Registro_Insumo[descripcion_insumo],$C60,Tbl_Registro_Insumo[id_solicitud],$C$9,Tbl_Registro_Insumo[Fecha_Corte],"&lt;="&amp;AP$12))</f>
        <v/>
      </c>
      <c r="AQ60" s="2" t="str">
        <f>IF(OR($C60="",AQ$12=""),"",SUMIFS(Tbl_Registro_Insumo[cant_ent],Tbl_Registro_Insumo[proveedor],$C$8,Tbl_Registro_Insumo[descripcion_insumo],$C60,Tbl_Registro_Insumo[id_solicitud],Detalle_Mes!$C$9,Tbl_Registro_Insumo[Fecha_Corte],"&lt;="&amp;AQ$12)-SUMIFS(Tbl_Registro_Insumo[cant_dev],Tbl_Registro_Insumo[proveedor],$C$8,Tbl_Registro_Insumo[descripcion_insumo],$C60,Tbl_Registro_Insumo[id_solicitud],$C$9,Tbl_Registro_Insumo[Fecha_Corte],"&lt;="&amp;AQ$12))</f>
        <v/>
      </c>
      <c r="AR60" s="2" t="str">
        <f>IF(OR($C60="",AR$12=""),"",SUMIFS(Tbl_Registro_Insumo[cant_ent],Tbl_Registro_Insumo[proveedor],$C$8,Tbl_Registro_Insumo[descripcion_insumo],$C60,Tbl_Registro_Insumo[id_solicitud],Detalle_Mes!$C$9,Tbl_Registro_Insumo[Fecha_Corte],"&lt;="&amp;AR$12)-SUMIFS(Tbl_Registro_Insumo[cant_dev],Tbl_Registro_Insumo[proveedor],$C$8,Tbl_Registro_Insumo[descripcion_insumo],$C60,Tbl_Registro_Insumo[id_solicitud],$C$9,Tbl_Registro_Insumo[Fecha_Corte],"&lt;="&amp;AR$12))</f>
        <v/>
      </c>
      <c r="AS60" s="2" t="str">
        <f>IF(OR($C60="",AS$12=""),"",SUMIFS(Tbl_Registro_Insumo[cant_ent],Tbl_Registro_Insumo[proveedor],$C$8,Tbl_Registro_Insumo[descripcion_insumo],$C60,Tbl_Registro_Insumo[id_solicitud],Detalle_Mes!$C$9,Tbl_Registro_Insumo[Fecha_Corte],"&lt;="&amp;AS$12)-SUMIFS(Tbl_Registro_Insumo[cant_dev],Tbl_Registro_Insumo[proveedor],$C$8,Tbl_Registro_Insumo[descripcion_insumo],$C60,Tbl_Registro_Insumo[id_solicitud],$C$9,Tbl_Registro_Insumo[Fecha_Corte],"&lt;="&amp;AS$12))</f>
        <v/>
      </c>
      <c r="AT60" s="2" t="str">
        <f>IF(OR($C60="",AT$12=""),"",SUMIFS(Tbl_Registro_Insumo[cant_ent],Tbl_Registro_Insumo[proveedor],$C$8,Tbl_Registro_Insumo[descripcion_insumo],$C60,Tbl_Registro_Insumo[id_solicitud],Detalle_Mes!$C$9,Tbl_Registro_Insumo[Fecha_Corte],"&lt;="&amp;AT$12)-SUMIFS(Tbl_Registro_Insumo[cant_dev],Tbl_Registro_Insumo[proveedor],$C$8,Tbl_Registro_Insumo[descripcion_insumo],$C60,Tbl_Registro_Insumo[id_solicitud],$C$9,Tbl_Registro_Insumo[Fecha_Corte],"&lt;="&amp;AT$12))</f>
        <v/>
      </c>
      <c r="AU60" s="2" t="str">
        <f>IF(OR($C60="",AU$12=""),"",SUMIFS(Tbl_Registro_Insumo[cant_ent],Tbl_Registro_Insumo[proveedor],$C$8,Tbl_Registro_Insumo[descripcion_insumo],$C60,Tbl_Registro_Insumo[id_solicitud],Detalle_Mes!$C$9,Tbl_Registro_Insumo[Fecha_Corte],"&lt;="&amp;AU$12)-SUMIFS(Tbl_Registro_Insumo[cant_dev],Tbl_Registro_Insumo[proveedor],$C$8,Tbl_Registro_Insumo[descripcion_insumo],$C60,Tbl_Registro_Insumo[id_solicitud],$C$9,Tbl_Registro_Insumo[Fecha_Corte],"&lt;="&amp;AU$12))</f>
        <v/>
      </c>
      <c r="AV60" s="2" t="str">
        <f>IF(OR($C60="",AV$12=""),"",SUMIFS(Tbl_Registro_Insumo[cant_ent],Tbl_Registro_Insumo[proveedor],$C$8,Tbl_Registro_Insumo[descripcion_insumo],$C60,Tbl_Registro_Insumo[id_solicitud],Detalle_Mes!$C$9,Tbl_Registro_Insumo[Fecha_Corte],"&lt;="&amp;AV$12)-SUMIFS(Tbl_Registro_Insumo[cant_dev],Tbl_Registro_Insumo[proveedor],$C$8,Tbl_Registro_Insumo[descripcion_insumo],$C60,Tbl_Registro_Insumo[id_solicitud],$C$9,Tbl_Registro_Insumo[Fecha_Corte],"&lt;="&amp;AV$12))</f>
        <v/>
      </c>
      <c r="AW60" s="2" t="str">
        <f>IF(OR($C60="",AW$12=""),"",SUMIFS(Tbl_Registro_Insumo[cant_ent],Tbl_Registro_Insumo[proveedor],$C$8,Tbl_Registro_Insumo[descripcion_insumo],$C60,Tbl_Registro_Insumo[id_solicitud],Detalle_Mes!$C$9,Tbl_Registro_Insumo[Fecha_Corte],"&lt;="&amp;AW$12)-SUMIFS(Tbl_Registro_Insumo[cant_dev],Tbl_Registro_Insumo[proveedor],$C$8,Tbl_Registro_Insumo[descripcion_insumo],$C60,Tbl_Registro_Insumo[id_solicitud],$C$9,Tbl_Registro_Insumo[Fecha_Corte],"&lt;="&amp;AW$12))</f>
        <v/>
      </c>
      <c r="AX60" s="2" t="str">
        <f>IF(OR($C60="",AX$12=""),"",SUMIFS(Tbl_Registro_Insumo[cant_ent],Tbl_Registro_Insumo[proveedor],$C$8,Tbl_Registro_Insumo[descripcion_insumo],$C60,Tbl_Registro_Insumo[id_solicitud],Detalle_Mes!$C$9,Tbl_Registro_Insumo[Fecha_Corte],"&lt;="&amp;AX$12)-SUMIFS(Tbl_Registro_Insumo[cant_dev],Tbl_Registro_Insumo[proveedor],$C$8,Tbl_Registro_Insumo[descripcion_insumo],$C60,Tbl_Registro_Insumo[id_solicitud],$C$9,Tbl_Registro_Insumo[Fecha_Corte],"&lt;="&amp;AX$12))</f>
        <v/>
      </c>
      <c r="AY60" s="2" t="str">
        <f>IF(OR($C60="",AY$12=""),"",SUMIFS(Tbl_Registro_Insumo[cant_ent],Tbl_Registro_Insumo[proveedor],$C$8,Tbl_Registro_Insumo[descripcion_insumo],$C60,Tbl_Registro_Insumo[id_solicitud],Detalle_Mes!$C$9,Tbl_Registro_Insumo[Fecha_Corte],"&lt;="&amp;AY$12)-SUMIFS(Tbl_Registro_Insumo[cant_dev],Tbl_Registro_Insumo[proveedor],$C$8,Tbl_Registro_Insumo[descripcion_insumo],$C60,Tbl_Registro_Insumo[id_solicitud],$C$9,Tbl_Registro_Insumo[Fecha_Corte],"&lt;="&amp;AY$12))</f>
        <v/>
      </c>
      <c r="AZ60" s="2" t="str">
        <f>IF(OR($C60="",AZ$12=""),"",SUMIFS(Tbl_Registro_Insumo[cant_ent],Tbl_Registro_Insumo[proveedor],$C$8,Tbl_Registro_Insumo[descripcion_insumo],$C60,Tbl_Registro_Insumo[id_solicitud],Detalle_Mes!$C$9,Tbl_Registro_Insumo[Fecha_Corte],"&lt;="&amp;AZ$12)-SUMIFS(Tbl_Registro_Insumo[cant_dev],Tbl_Registro_Insumo[proveedor],$C$8,Tbl_Registro_Insumo[descripcion_insumo],$C60,Tbl_Registro_Insumo[id_solicitud],$C$9,Tbl_Registro_Insumo[Fecha_Corte],"&lt;="&amp;AZ$12))</f>
        <v/>
      </c>
      <c r="BA60" s="2" t="str">
        <f>IF(OR($C60="",BA$12=""),"",SUMIFS(Tbl_Registro_Insumo[cant_ent],Tbl_Registro_Insumo[proveedor],$C$8,Tbl_Registro_Insumo[descripcion_insumo],$C60,Tbl_Registro_Insumo[id_solicitud],Detalle_Mes!$C$9,Tbl_Registro_Insumo[Fecha_Corte],"&lt;="&amp;BA$12)-SUMIFS(Tbl_Registro_Insumo[cant_dev],Tbl_Registro_Insumo[proveedor],$C$8,Tbl_Registro_Insumo[descripcion_insumo],$C60,Tbl_Registro_Insumo[id_solicitud],$C$9,Tbl_Registro_Insumo[Fecha_Corte],"&lt;="&amp;BA$12))</f>
        <v/>
      </c>
      <c r="BB60" s="2" t="str">
        <f>IF(OR($C60="",BB$12=""),"",SUMIFS(Tbl_Registro_Insumo[cant_ent],Tbl_Registro_Insumo[proveedor],$C$8,Tbl_Registro_Insumo[descripcion_insumo],$C60,Tbl_Registro_Insumo[id_solicitud],Detalle_Mes!$C$9,Tbl_Registro_Insumo[Fecha_Corte],"&lt;="&amp;BB$12)-SUMIFS(Tbl_Registro_Insumo[cant_dev],Tbl_Registro_Insumo[proveedor],$C$8,Tbl_Registro_Insumo[descripcion_insumo],$C60,Tbl_Registro_Insumo[id_solicitud],$C$9,Tbl_Registro_Insumo[Fecha_Corte],"&lt;="&amp;BB$12))</f>
        <v/>
      </c>
      <c r="BC60" s="2" t="str">
        <f>IF(OR($C60="",BC$12=""),"",SUMIFS(Tbl_Registro_Insumo[cant_ent],Tbl_Registro_Insumo[proveedor],$C$8,Tbl_Registro_Insumo[descripcion_insumo],$C60,Tbl_Registro_Insumo[id_solicitud],Detalle_Mes!$C$9,Tbl_Registro_Insumo[Fecha_Corte],"&lt;="&amp;BC$12)-SUMIFS(Tbl_Registro_Insumo[cant_dev],Tbl_Registro_Insumo[proveedor],$C$8,Tbl_Registro_Insumo[descripcion_insumo],$C60,Tbl_Registro_Insumo[id_solicitud],$C$9,Tbl_Registro_Insumo[Fecha_Corte],"&lt;="&amp;BC$12))</f>
        <v/>
      </c>
      <c r="BD60" s="2" t="str">
        <f>IF(OR($C60="",BD$12=""),"",SUMIFS(Tbl_Registro_Insumo[cant_ent],Tbl_Registro_Insumo[proveedor],$C$8,Tbl_Registro_Insumo[descripcion_insumo],$C60,Tbl_Registro_Insumo[id_solicitud],Detalle_Mes!$C$9,Tbl_Registro_Insumo[Fecha_Corte],"&lt;="&amp;BD$12)-SUMIFS(Tbl_Registro_Insumo[cant_dev],Tbl_Registro_Insumo[proveedor],$C$8,Tbl_Registro_Insumo[descripcion_insumo],$C60,Tbl_Registro_Insumo[id_solicitud],$C$9,Tbl_Registro_Insumo[Fecha_Corte],"&lt;="&amp;BD$12))</f>
        <v/>
      </c>
      <c r="BE60" s="2" t="str">
        <f>IF(OR($C60="",BE$12=""),"",SUMIFS(Tbl_Registro_Insumo[cant_ent],Tbl_Registro_Insumo[proveedor],$C$8,Tbl_Registro_Insumo[descripcion_insumo],$C60,Tbl_Registro_Insumo[id_solicitud],Detalle_Mes!$C$9,Tbl_Registro_Insumo[Fecha_Corte],"&lt;="&amp;BE$12)-SUMIFS(Tbl_Registro_Insumo[cant_dev],Tbl_Registro_Insumo[proveedor],$C$8,Tbl_Registro_Insumo[descripcion_insumo],$C60,Tbl_Registro_Insumo[id_solicitud],$C$9,Tbl_Registro_Insumo[Fecha_Corte],"&lt;="&amp;BE$12))</f>
        <v/>
      </c>
      <c r="BF60" s="2" t="str">
        <f>IF(OR($C60="",BF$12=""),"",SUMIFS(Tbl_Registro_Insumo[cant_ent],Tbl_Registro_Insumo[proveedor],$C$8,Tbl_Registro_Insumo[descripcion_insumo],$C60,Tbl_Registro_Insumo[id_solicitud],Detalle_Mes!$C$9,Tbl_Registro_Insumo[Fecha_Corte],"&lt;="&amp;BF$12)-SUMIFS(Tbl_Registro_Insumo[cant_dev],Tbl_Registro_Insumo[proveedor],$C$8,Tbl_Registro_Insumo[descripcion_insumo],$C60,Tbl_Registro_Insumo[id_solicitud],$C$9,Tbl_Registro_Insumo[Fecha_Corte],"&lt;="&amp;BF$12))</f>
        <v/>
      </c>
      <c r="BG60" s="2" t="str">
        <f>IF(OR($C60="",BG$12=""),"",SUMIFS(Tbl_Registro_Insumo[cant_ent],Tbl_Registro_Insumo[proveedor],$C$8,Tbl_Registro_Insumo[descripcion_insumo],$C60,Tbl_Registro_Insumo[id_solicitud],Detalle_Mes!$C$9,Tbl_Registro_Insumo[Fecha_Corte],"&lt;="&amp;BG$12)-SUMIFS(Tbl_Registro_Insumo[cant_dev],Tbl_Registro_Insumo[proveedor],$C$8,Tbl_Registro_Insumo[descripcion_insumo],$C60,Tbl_Registro_Insumo[id_solicitud],$C$9,Tbl_Registro_Insumo[Fecha_Corte],"&lt;="&amp;BG$12))</f>
        <v/>
      </c>
      <c r="BH60" s="2" t="str">
        <f>IF(OR($C60="",BH$12=""),"",SUMIFS(Tbl_Registro_Insumo[cant_ent],Tbl_Registro_Insumo[proveedor],$C$8,Tbl_Registro_Insumo[descripcion_insumo],$C60,Tbl_Registro_Insumo[id_solicitud],Detalle_Mes!$C$9,Tbl_Registro_Insumo[Fecha_Corte],"&lt;="&amp;BH$12)-SUMIFS(Tbl_Registro_Insumo[cant_dev],Tbl_Registro_Insumo[proveedor],$C$8,Tbl_Registro_Insumo[descripcion_insumo],$C60,Tbl_Registro_Insumo[id_solicitud],$C$9,Tbl_Registro_Insumo[Fecha_Corte],"&lt;="&amp;BH$12))</f>
        <v/>
      </c>
      <c r="BI60" s="2" t="str">
        <f>IF(OR($C60="",BI$12=""),"",SUMIFS(Tbl_Registro_Insumo[cant_ent],Tbl_Registro_Insumo[proveedor],$C$8,Tbl_Registro_Insumo[descripcion_insumo],$C60,Tbl_Registro_Insumo[id_solicitud],Detalle_Mes!$C$9,Tbl_Registro_Insumo[Fecha_Corte],"&lt;="&amp;BI$12)-SUMIFS(Tbl_Registro_Insumo[cant_dev],Tbl_Registro_Insumo[proveedor],$C$8,Tbl_Registro_Insumo[descripcion_insumo],$C60,Tbl_Registro_Insumo[id_solicitud],$C$9,Tbl_Registro_Insumo[Fecha_Corte],"&lt;="&amp;BI$12))</f>
        <v/>
      </c>
      <c r="BJ60" s="2" t="str">
        <f>IF(OR($C60="",BJ$12=""),"",SUMIFS(Tbl_Registro_Insumo[cant_ent],Tbl_Registro_Insumo[proveedor],$C$8,Tbl_Registro_Insumo[descripcion_insumo],$C60,Tbl_Registro_Insumo[id_solicitud],Detalle_Mes!$C$9,Tbl_Registro_Insumo[Fecha_Corte],"&lt;="&amp;BJ$12)-SUMIFS(Tbl_Registro_Insumo[cant_dev],Tbl_Registro_Insumo[proveedor],$C$8,Tbl_Registro_Insumo[descripcion_insumo],$C60,Tbl_Registro_Insumo[id_solicitud],$C$9,Tbl_Registro_Insumo[Fecha_Corte],"&lt;="&amp;BJ$12))</f>
        <v/>
      </c>
      <c r="BK60" s="2" t="str">
        <f>IF(OR($C60="",BK$12=""),"",SUMIFS(Tbl_Registro_Insumo[cant_ent],Tbl_Registro_Insumo[proveedor],$C$8,Tbl_Registro_Insumo[descripcion_insumo],$C60,Tbl_Registro_Insumo[id_solicitud],Detalle_Mes!$C$9,Tbl_Registro_Insumo[Fecha_Corte],"&lt;="&amp;BK$12)-SUMIFS(Tbl_Registro_Insumo[cant_dev],Tbl_Registro_Insumo[proveedor],$C$8,Tbl_Registro_Insumo[descripcion_insumo],$C60,Tbl_Registro_Insumo[id_solicitud],$C$9,Tbl_Registro_Insumo[Fecha_Corte],"&lt;="&amp;BK$12))</f>
        <v/>
      </c>
      <c r="BL60" s="2" t="str">
        <f>IF(OR($C60="",BL$12=""),"",SUMIFS(Tbl_Registro_Insumo[cant_ent],Tbl_Registro_Insumo[proveedor],$C$8,Tbl_Registro_Insumo[descripcion_insumo],$C60,Tbl_Registro_Insumo[id_solicitud],Detalle_Mes!$C$9,Tbl_Registro_Insumo[Fecha_Corte],"&lt;="&amp;BL$12)-SUMIFS(Tbl_Registro_Insumo[cant_dev],Tbl_Registro_Insumo[proveedor],$C$8,Tbl_Registro_Insumo[descripcion_insumo],$C60,Tbl_Registro_Insumo[id_solicitud],$C$9,Tbl_Registro_Insumo[Fecha_Corte],"&lt;="&amp;BL$12))</f>
        <v/>
      </c>
      <c r="BM60" s="2" t="str">
        <f>IF(OR($C60="",BM$12=""),"",SUMIFS(Tbl_Registro_Insumo[cant_ent],Tbl_Registro_Insumo[proveedor],$C$8,Tbl_Registro_Insumo[descripcion_insumo],$C60,Tbl_Registro_Insumo[id_solicitud],Detalle_Mes!$C$9,Tbl_Registro_Insumo[Fecha_Corte],"&lt;="&amp;BM$12)-SUMIFS(Tbl_Registro_Insumo[cant_dev],Tbl_Registro_Insumo[proveedor],$C$8,Tbl_Registro_Insumo[descripcion_insumo],$C60,Tbl_Registro_Insumo[id_solicitud],$C$9,Tbl_Registro_Insumo[Fecha_Corte],"&lt;="&amp;BM$12))</f>
        <v/>
      </c>
      <c r="BN60" s="2" t="str">
        <f>IF(OR($C60="",BN$12=""),"",SUMIFS(Tbl_Registro_Insumo[cant_ent],Tbl_Registro_Insumo[proveedor],$C$8,Tbl_Registro_Insumo[descripcion_insumo],$C60,Tbl_Registro_Insumo[id_solicitud],Detalle_Mes!$C$9,Tbl_Registro_Insumo[Fecha_Corte],"&lt;="&amp;BN$12)-SUMIFS(Tbl_Registro_Insumo[cant_dev],Tbl_Registro_Insumo[proveedor],$C$8,Tbl_Registro_Insumo[descripcion_insumo],$C60,Tbl_Registro_Insumo[id_solicitud],$C$9,Tbl_Registro_Insumo[Fecha_Corte],"&lt;="&amp;BN$12))</f>
        <v/>
      </c>
      <c r="BO60" s="2" t="str">
        <f>IF(OR($C60="",BO$12=""),"",SUMIFS(Tbl_Registro_Insumo[cant_ent],Tbl_Registro_Insumo[proveedor],$C$8,Tbl_Registro_Insumo[descripcion_insumo],$C60,Tbl_Registro_Insumo[id_solicitud],Detalle_Mes!$C$9,Tbl_Registro_Insumo[Fecha_Corte],"&lt;="&amp;BO$12)-SUMIFS(Tbl_Registro_Insumo[cant_dev],Tbl_Registro_Insumo[proveedor],$C$8,Tbl_Registro_Insumo[descripcion_insumo],$C60,Tbl_Registro_Insumo[id_solicitud],$C$9,Tbl_Registro_Insumo[Fecha_Corte],"&lt;="&amp;BO$12))</f>
        <v/>
      </c>
      <c r="BP60" s="2" t="str">
        <f>IF(OR($C60="",BP$12=""),"",SUMIFS(Tbl_Registro_Insumo[cant_ent],Tbl_Registro_Insumo[proveedor],$C$8,Tbl_Registro_Insumo[descripcion_insumo],$C60,Tbl_Registro_Insumo[id_solicitud],Detalle_Mes!$C$9,Tbl_Registro_Insumo[Fecha_Corte],"&lt;="&amp;BP$12)-SUMIFS(Tbl_Registro_Insumo[cant_dev],Tbl_Registro_Insumo[proveedor],$C$8,Tbl_Registro_Insumo[descripcion_insumo],$C60,Tbl_Registro_Insumo[id_solicitud],$C$9,Tbl_Registro_Insumo[Fecha_Corte],"&lt;="&amp;BP$12))</f>
        <v/>
      </c>
      <c r="BQ60" s="2" t="str">
        <f>IF(OR($C60="",BQ$12=""),"",SUMIFS(Tbl_Registro_Insumo[cant_ent],Tbl_Registro_Insumo[proveedor],$C$8,Tbl_Registro_Insumo[descripcion_insumo],$C60,Tbl_Registro_Insumo[id_solicitud],Detalle_Mes!$C$9,Tbl_Registro_Insumo[Fecha_Corte],"&lt;="&amp;BQ$12)-SUMIFS(Tbl_Registro_Insumo[cant_dev],Tbl_Registro_Insumo[proveedor],$C$8,Tbl_Registro_Insumo[descripcion_insumo],$C60,Tbl_Registro_Insumo[id_solicitud],$C$9,Tbl_Registro_Insumo[Fecha_Corte],"&lt;="&amp;BQ$12))</f>
        <v/>
      </c>
      <c r="BR60" s="2" t="str">
        <f>IF(OR($C60="",BR$12=""),"",SUMIFS(Tbl_Registro_Insumo[cant_ent],Tbl_Registro_Insumo[proveedor],$C$8,Tbl_Registro_Insumo[descripcion_insumo],$C60,Tbl_Registro_Insumo[id_solicitud],Detalle_Mes!$C$9,Tbl_Registro_Insumo[Fecha_Corte],"&lt;="&amp;BR$12)-SUMIFS(Tbl_Registro_Insumo[cant_dev],Tbl_Registro_Insumo[proveedor],$C$8,Tbl_Registro_Insumo[descripcion_insumo],$C60,Tbl_Registro_Insumo[id_solicitud],$C$9,Tbl_Registro_Insumo[Fecha_Corte],"&lt;="&amp;BR$12))</f>
        <v/>
      </c>
      <c r="BS60" s="2" t="str">
        <f>IF(OR($C60="",BS$12=""),"",SUMIFS(Tbl_Registro_Insumo[cant_ent],Tbl_Registro_Insumo[proveedor],$C$8,Tbl_Registro_Insumo[descripcion_insumo],$C60,Tbl_Registro_Insumo[id_solicitud],Detalle_Mes!$C$9,Tbl_Registro_Insumo[Fecha_Corte],"&lt;="&amp;BS$12)-SUMIFS(Tbl_Registro_Insumo[cant_dev],Tbl_Registro_Insumo[proveedor],$C$8,Tbl_Registro_Insumo[descripcion_insumo],$C60,Tbl_Registro_Insumo[id_solicitud],$C$9,Tbl_Registro_Insumo[Fecha_Corte],"&lt;="&amp;BS$12))</f>
        <v/>
      </c>
    </row>
    <row r="61" spans="2:71" s="7" customFormat="1" ht="19.2" customHeight="1" x14ac:dyDescent="0.3">
      <c r="B61" s="2"/>
      <c r="D61" s="20" t="str">
        <f>IF(C61="","",SUMIFS(Tbl_Registro_Insumo[cant_ent],Tbl_Registro_Insumo[proveedor],Detalle_Mes!$C$8,Tbl_Registro_Insumo[id_solicitud],Detalle_Mes!$C$9,Tbl_Registro_Insumo[descripcion_insumo],Detalle_Mes!C61,Tbl_Registro_Insumo[Fecha_Corte],"&lt;"&amp;Detalle_Mes!$F$8))</f>
        <v/>
      </c>
      <c r="E61" s="20" t="str">
        <f>IF(C61="","",SUMIFS(Tbl_Registro_Insumo[cant_dev],Tbl_Registro_Insumo[proveedor],Detalle_Mes!$C$8,Tbl_Registro_Insumo[id_solicitud],Detalle_Mes!$C$9,Tbl_Registro_Insumo[descripcion_insumo],Detalle_Mes!C61,Tbl_Registro_Insumo[Fecha_Corte],"&lt;"&amp;Detalle_Mes!$F$8))</f>
        <v/>
      </c>
      <c r="F61" s="20" t="str">
        <f t="shared" si="39"/>
        <v/>
      </c>
      <c r="H61" s="41" t="str">
        <f t="shared" si="40"/>
        <v/>
      </c>
      <c r="I61" s="2" t="str">
        <f>IF(OR($C61="",I$12=""),"",SUMIFS(Tbl_Registro_Insumo[cant_ent],Tbl_Registro_Insumo[proveedor],$C$8,Tbl_Registro_Insumo[descripcion_insumo],$C61,Tbl_Registro_Insumo[id_solicitud],Detalle_Mes!$C$9,Tbl_Registro_Insumo[Fecha_Corte],"&lt;"&amp;I$12)-SUMIFS(Tbl_Registro_Insumo[cant_dev],Tbl_Registro_Insumo[proveedor],$C$8,Tbl_Registro_Insumo[descripcion_insumo],$C61,Tbl_Registro_Insumo[id_solicitud],$C$9,Tbl_Registro_Insumo[Fecha_Corte],"&lt;="&amp;I$12))</f>
        <v/>
      </c>
      <c r="J61" s="2" t="str">
        <f>IF(OR($C61="",J$12=""),"",SUMIFS(Tbl_Registro_Insumo[cant_ent],Tbl_Registro_Insumo[proveedor],$C$8,Tbl_Registro_Insumo[descripcion_insumo],$C61,Tbl_Registro_Insumo[id_solicitud],Detalle_Mes!$C$9,Tbl_Registro_Insumo[Fecha_Corte],"&lt;="&amp;J$12)-SUMIFS(Tbl_Registro_Insumo[cant_dev],Tbl_Registro_Insumo[proveedor],$C$8,Tbl_Registro_Insumo[descripcion_insumo],$C61,Tbl_Registro_Insumo[id_solicitud],$C$9,Tbl_Registro_Insumo[Fecha_Corte],"&lt;="&amp;J$12))</f>
        <v/>
      </c>
      <c r="K61" s="2" t="str">
        <f>IF(OR($C61="",K$12=""),"",SUMIFS(Tbl_Registro_Insumo[cant_ent],Tbl_Registro_Insumo[proveedor],$C$8,Tbl_Registro_Insumo[descripcion_insumo],$C61,Tbl_Registro_Insumo[id_solicitud],Detalle_Mes!$C$9,Tbl_Registro_Insumo[Fecha_Corte],"&lt;="&amp;K$12)-SUMIFS(Tbl_Registro_Insumo[cant_dev],Tbl_Registro_Insumo[proveedor],$C$8,Tbl_Registro_Insumo[descripcion_insumo],$C61,Tbl_Registro_Insumo[id_solicitud],$C$9,Tbl_Registro_Insumo[Fecha_Corte],"&lt;="&amp;K$12))</f>
        <v/>
      </c>
      <c r="L61" s="2" t="str">
        <f>IF(OR($C61="",L$12=""),"",SUMIFS(Tbl_Registro_Insumo[cant_ent],Tbl_Registro_Insumo[proveedor],$C$8,Tbl_Registro_Insumo[descripcion_insumo],$C61,Tbl_Registro_Insumo[id_solicitud],Detalle_Mes!$C$9,Tbl_Registro_Insumo[Fecha_Corte],"&lt;="&amp;L$12)-SUMIFS(Tbl_Registro_Insumo[cant_dev],Tbl_Registro_Insumo[proveedor],$C$8,Tbl_Registro_Insumo[descripcion_insumo],$C61,Tbl_Registro_Insumo[id_solicitud],$C$9,Tbl_Registro_Insumo[Fecha_Corte],"&lt;="&amp;L$12))</f>
        <v/>
      </c>
      <c r="M61" s="2" t="str">
        <f>IF(OR($C61="",M$12=""),"",SUMIFS(Tbl_Registro_Insumo[cant_ent],Tbl_Registro_Insumo[proveedor],$C$8,Tbl_Registro_Insumo[descripcion_insumo],$C61,Tbl_Registro_Insumo[id_solicitud],Detalle_Mes!$C$9,Tbl_Registro_Insumo[Fecha_Corte],"&lt;="&amp;M$12)-SUMIFS(Tbl_Registro_Insumo[cant_dev],Tbl_Registro_Insumo[proveedor],$C$8,Tbl_Registro_Insumo[descripcion_insumo],$C61,Tbl_Registro_Insumo[id_solicitud],$C$9,Tbl_Registro_Insumo[Fecha_Corte],"&lt;="&amp;M$12))</f>
        <v/>
      </c>
      <c r="N61" s="2" t="str">
        <f>IF(OR($C61="",N$12=""),"",SUMIFS(Tbl_Registro_Insumo[cant_ent],Tbl_Registro_Insumo[proveedor],$C$8,Tbl_Registro_Insumo[descripcion_insumo],$C61,Tbl_Registro_Insumo[id_solicitud],Detalle_Mes!$C$9,Tbl_Registro_Insumo[Fecha_Corte],"&lt;="&amp;N$12)-SUMIFS(Tbl_Registro_Insumo[cant_dev],Tbl_Registro_Insumo[proveedor],$C$8,Tbl_Registro_Insumo[descripcion_insumo],$C61,Tbl_Registro_Insumo[id_solicitud],$C$9,Tbl_Registro_Insumo[Fecha_Corte],"&lt;="&amp;N$12))</f>
        <v/>
      </c>
      <c r="O61" s="2" t="str">
        <f>IF(OR($C61="",O$12=""),"",SUMIFS(Tbl_Registro_Insumo[cant_ent],Tbl_Registro_Insumo[proveedor],$C$8,Tbl_Registro_Insumo[descripcion_insumo],$C61,Tbl_Registro_Insumo[id_solicitud],Detalle_Mes!$C$9,Tbl_Registro_Insumo[Fecha_Corte],"&lt;="&amp;O$12)-SUMIFS(Tbl_Registro_Insumo[cant_dev],Tbl_Registro_Insumo[proveedor],$C$8,Tbl_Registro_Insumo[descripcion_insumo],$C61,Tbl_Registro_Insumo[id_solicitud],$C$9,Tbl_Registro_Insumo[Fecha_Corte],"&lt;="&amp;O$12))</f>
        <v/>
      </c>
      <c r="P61" s="2" t="str">
        <f>IF(OR($C61="",P$12=""),"",SUMIFS(Tbl_Registro_Insumo[cant_ent],Tbl_Registro_Insumo[proveedor],$C$8,Tbl_Registro_Insumo[descripcion_insumo],$C61,Tbl_Registro_Insumo[id_solicitud],Detalle_Mes!$C$9,Tbl_Registro_Insumo[Fecha_Corte],"&lt;="&amp;P$12)-SUMIFS(Tbl_Registro_Insumo[cant_dev],Tbl_Registro_Insumo[proveedor],$C$8,Tbl_Registro_Insumo[descripcion_insumo],$C61,Tbl_Registro_Insumo[id_solicitud],$C$9,Tbl_Registro_Insumo[Fecha_Corte],"&lt;="&amp;P$12))</f>
        <v/>
      </c>
      <c r="Q61" s="2" t="str">
        <f>IF(OR($C61="",Q$12=""),"",SUMIFS(Tbl_Registro_Insumo[cant_ent],Tbl_Registro_Insumo[proveedor],$C$8,Tbl_Registro_Insumo[descripcion_insumo],$C61,Tbl_Registro_Insumo[id_solicitud],Detalle_Mes!$C$9,Tbl_Registro_Insumo[Fecha_Corte],"&lt;="&amp;Q$12)-SUMIFS(Tbl_Registro_Insumo[cant_dev],Tbl_Registro_Insumo[proveedor],$C$8,Tbl_Registro_Insumo[descripcion_insumo],$C61,Tbl_Registro_Insumo[id_solicitud],$C$9,Tbl_Registro_Insumo[Fecha_Corte],"&lt;="&amp;Q$12))</f>
        <v/>
      </c>
      <c r="R61" s="2" t="str">
        <f>IF(OR($C61="",R$12=""),"",SUMIFS(Tbl_Registro_Insumo[cant_ent],Tbl_Registro_Insumo[proveedor],$C$8,Tbl_Registro_Insumo[descripcion_insumo],$C61,Tbl_Registro_Insumo[id_solicitud],Detalle_Mes!$C$9,Tbl_Registro_Insumo[Fecha_Corte],"&lt;="&amp;R$12)-SUMIFS(Tbl_Registro_Insumo[cant_dev],Tbl_Registro_Insumo[proveedor],$C$8,Tbl_Registro_Insumo[descripcion_insumo],$C61,Tbl_Registro_Insumo[id_solicitud],$C$9,Tbl_Registro_Insumo[Fecha_Corte],"&lt;="&amp;R$12))</f>
        <v/>
      </c>
      <c r="S61" s="2" t="str">
        <f>IF(OR($C61="",S$12=""),"",SUMIFS(Tbl_Registro_Insumo[cant_ent],Tbl_Registro_Insumo[proveedor],$C$8,Tbl_Registro_Insumo[descripcion_insumo],$C61,Tbl_Registro_Insumo[id_solicitud],Detalle_Mes!$C$9,Tbl_Registro_Insumo[Fecha_Corte],"&lt;="&amp;S$12)-SUMIFS(Tbl_Registro_Insumo[cant_dev],Tbl_Registro_Insumo[proveedor],$C$8,Tbl_Registro_Insumo[descripcion_insumo],$C61,Tbl_Registro_Insumo[id_solicitud],$C$9,Tbl_Registro_Insumo[Fecha_Corte],"&lt;="&amp;S$12))</f>
        <v/>
      </c>
      <c r="T61" s="2" t="str">
        <f>IF(OR($C61="",T$12=""),"",SUMIFS(Tbl_Registro_Insumo[cant_ent],Tbl_Registro_Insumo[proveedor],$C$8,Tbl_Registro_Insumo[descripcion_insumo],$C61,Tbl_Registro_Insumo[id_solicitud],Detalle_Mes!$C$9,Tbl_Registro_Insumo[Fecha_Corte],"&lt;="&amp;T$12)-SUMIFS(Tbl_Registro_Insumo[cant_dev],Tbl_Registro_Insumo[proveedor],$C$8,Tbl_Registro_Insumo[descripcion_insumo],$C61,Tbl_Registro_Insumo[id_solicitud],$C$9,Tbl_Registro_Insumo[Fecha_Corte],"&lt;="&amp;T$12))</f>
        <v/>
      </c>
      <c r="U61" s="2" t="str">
        <f>IF(OR($C61="",U$12=""),"",SUMIFS(Tbl_Registro_Insumo[cant_ent],Tbl_Registro_Insumo[proveedor],$C$8,Tbl_Registro_Insumo[descripcion_insumo],$C61,Tbl_Registro_Insumo[id_solicitud],Detalle_Mes!$C$9,Tbl_Registro_Insumo[Fecha_Corte],"&lt;="&amp;U$12)-SUMIFS(Tbl_Registro_Insumo[cant_dev],Tbl_Registro_Insumo[proveedor],$C$8,Tbl_Registro_Insumo[descripcion_insumo],$C61,Tbl_Registro_Insumo[id_solicitud],$C$9,Tbl_Registro_Insumo[Fecha_Corte],"&lt;="&amp;U$12))</f>
        <v/>
      </c>
      <c r="V61" s="2" t="str">
        <f>IF(OR($C61="",V$12=""),"",SUMIFS(Tbl_Registro_Insumo[cant_ent],Tbl_Registro_Insumo[proveedor],$C$8,Tbl_Registro_Insumo[descripcion_insumo],$C61,Tbl_Registro_Insumo[id_solicitud],Detalle_Mes!$C$9,Tbl_Registro_Insumo[Fecha_Corte],"&lt;="&amp;V$12)-SUMIFS(Tbl_Registro_Insumo[cant_dev],Tbl_Registro_Insumo[proveedor],$C$8,Tbl_Registro_Insumo[descripcion_insumo],$C61,Tbl_Registro_Insumo[id_solicitud],$C$9,Tbl_Registro_Insumo[Fecha_Corte],"&lt;="&amp;V$12))</f>
        <v/>
      </c>
      <c r="W61" s="2" t="str">
        <f>IF(OR($C61="",W$12=""),"",SUMIFS(Tbl_Registro_Insumo[cant_ent],Tbl_Registro_Insumo[proveedor],$C$8,Tbl_Registro_Insumo[descripcion_insumo],$C61,Tbl_Registro_Insumo[id_solicitud],Detalle_Mes!$C$9,Tbl_Registro_Insumo[Fecha_Corte],"&lt;="&amp;W$12)-SUMIFS(Tbl_Registro_Insumo[cant_dev],Tbl_Registro_Insumo[proveedor],$C$8,Tbl_Registro_Insumo[descripcion_insumo],$C61,Tbl_Registro_Insumo[id_solicitud],$C$9,Tbl_Registro_Insumo[Fecha_Corte],"&lt;="&amp;W$12))</f>
        <v/>
      </c>
      <c r="X61" s="2" t="str">
        <f>IF(OR($C61="",X$12=""),"",SUMIFS(Tbl_Registro_Insumo[cant_ent],Tbl_Registro_Insumo[proveedor],$C$8,Tbl_Registro_Insumo[descripcion_insumo],$C61,Tbl_Registro_Insumo[id_solicitud],Detalle_Mes!$C$9,Tbl_Registro_Insumo[Fecha_Corte],"&lt;="&amp;X$12)-SUMIFS(Tbl_Registro_Insumo[cant_dev],Tbl_Registro_Insumo[proveedor],$C$8,Tbl_Registro_Insumo[descripcion_insumo],$C61,Tbl_Registro_Insumo[id_solicitud],$C$9,Tbl_Registro_Insumo[Fecha_Corte],"&lt;="&amp;X$12))</f>
        <v/>
      </c>
      <c r="Y61" s="2" t="str">
        <f>IF(OR($C61="",Y$12=""),"",SUMIFS(Tbl_Registro_Insumo[cant_ent],Tbl_Registro_Insumo[proveedor],$C$8,Tbl_Registro_Insumo[descripcion_insumo],$C61,Tbl_Registro_Insumo[id_solicitud],Detalle_Mes!$C$9,Tbl_Registro_Insumo[Fecha_Corte],"&lt;="&amp;Y$12)-SUMIFS(Tbl_Registro_Insumo[cant_dev],Tbl_Registro_Insumo[proveedor],$C$8,Tbl_Registro_Insumo[descripcion_insumo],$C61,Tbl_Registro_Insumo[id_solicitud],$C$9,Tbl_Registro_Insumo[Fecha_Corte],"&lt;="&amp;Y$12))</f>
        <v/>
      </c>
      <c r="Z61" s="2" t="str">
        <f>IF(OR($C61="",Z$12=""),"",SUMIFS(Tbl_Registro_Insumo[cant_ent],Tbl_Registro_Insumo[proveedor],$C$8,Tbl_Registro_Insumo[descripcion_insumo],$C61,Tbl_Registro_Insumo[id_solicitud],Detalle_Mes!$C$9,Tbl_Registro_Insumo[Fecha_Corte],"&lt;="&amp;Z$12)-SUMIFS(Tbl_Registro_Insumo[cant_dev],Tbl_Registro_Insumo[proveedor],$C$8,Tbl_Registro_Insumo[descripcion_insumo],$C61,Tbl_Registro_Insumo[id_solicitud],$C$9,Tbl_Registro_Insumo[Fecha_Corte],"&lt;="&amp;Z$12))</f>
        <v/>
      </c>
      <c r="AA61" s="2" t="str">
        <f>IF(OR($C61="",AA$12=""),"",SUMIFS(Tbl_Registro_Insumo[cant_ent],Tbl_Registro_Insumo[proveedor],$C$8,Tbl_Registro_Insumo[descripcion_insumo],$C61,Tbl_Registro_Insumo[id_solicitud],Detalle_Mes!$C$9,Tbl_Registro_Insumo[Fecha_Corte],"&lt;="&amp;AA$12)-SUMIFS(Tbl_Registro_Insumo[cant_dev],Tbl_Registro_Insumo[proveedor],$C$8,Tbl_Registro_Insumo[descripcion_insumo],$C61,Tbl_Registro_Insumo[id_solicitud],$C$9,Tbl_Registro_Insumo[Fecha_Corte],"&lt;="&amp;AA$12))</f>
        <v/>
      </c>
      <c r="AB61" s="2" t="str">
        <f>IF(OR($C61="",AB$12=""),"",SUMIFS(Tbl_Registro_Insumo[cant_ent],Tbl_Registro_Insumo[proveedor],$C$8,Tbl_Registro_Insumo[descripcion_insumo],$C61,Tbl_Registro_Insumo[id_solicitud],Detalle_Mes!$C$9,Tbl_Registro_Insumo[Fecha_Corte],"&lt;="&amp;AB$12)-SUMIFS(Tbl_Registro_Insumo[cant_dev],Tbl_Registro_Insumo[proveedor],$C$8,Tbl_Registro_Insumo[descripcion_insumo],$C61,Tbl_Registro_Insumo[id_solicitud],$C$9,Tbl_Registro_Insumo[Fecha_Corte],"&lt;="&amp;AB$12))</f>
        <v/>
      </c>
      <c r="AC61" s="2" t="str">
        <f>IF(OR($C61="",AC$12=""),"",SUMIFS(Tbl_Registro_Insumo[cant_ent],Tbl_Registro_Insumo[proveedor],$C$8,Tbl_Registro_Insumo[descripcion_insumo],$C61,Tbl_Registro_Insumo[id_solicitud],Detalle_Mes!$C$9,Tbl_Registro_Insumo[Fecha_Corte],"&lt;="&amp;AC$12)-SUMIFS(Tbl_Registro_Insumo[cant_dev],Tbl_Registro_Insumo[proveedor],$C$8,Tbl_Registro_Insumo[descripcion_insumo],$C61,Tbl_Registro_Insumo[id_solicitud],$C$9,Tbl_Registro_Insumo[Fecha_Corte],"&lt;="&amp;AC$12))</f>
        <v/>
      </c>
      <c r="AD61" s="2" t="str">
        <f>IF(OR($C61="",AD$12=""),"",SUMIFS(Tbl_Registro_Insumo[cant_ent],Tbl_Registro_Insumo[proveedor],$C$8,Tbl_Registro_Insumo[descripcion_insumo],$C61,Tbl_Registro_Insumo[id_solicitud],Detalle_Mes!$C$9,Tbl_Registro_Insumo[Fecha_Corte],"&lt;="&amp;AD$12)-SUMIFS(Tbl_Registro_Insumo[cant_dev],Tbl_Registro_Insumo[proveedor],$C$8,Tbl_Registro_Insumo[descripcion_insumo],$C61,Tbl_Registro_Insumo[id_solicitud],$C$9,Tbl_Registro_Insumo[Fecha_Corte],"&lt;="&amp;AD$12))</f>
        <v/>
      </c>
      <c r="AE61" s="2" t="str">
        <f>IF(OR($C61="",AE$12=""),"",SUMIFS(Tbl_Registro_Insumo[cant_ent],Tbl_Registro_Insumo[proveedor],$C$8,Tbl_Registro_Insumo[descripcion_insumo],$C61,Tbl_Registro_Insumo[id_solicitud],Detalle_Mes!$C$9,Tbl_Registro_Insumo[Fecha_Corte],"&lt;="&amp;AE$12)-SUMIFS(Tbl_Registro_Insumo[cant_dev],Tbl_Registro_Insumo[proveedor],$C$8,Tbl_Registro_Insumo[descripcion_insumo],$C61,Tbl_Registro_Insumo[id_solicitud],$C$9,Tbl_Registro_Insumo[Fecha_Corte],"&lt;="&amp;AE$12))</f>
        <v/>
      </c>
      <c r="AF61" s="2" t="str">
        <f>IF(OR($C61="",AF$12=""),"",SUMIFS(Tbl_Registro_Insumo[cant_ent],Tbl_Registro_Insumo[proveedor],$C$8,Tbl_Registro_Insumo[descripcion_insumo],$C61,Tbl_Registro_Insumo[id_solicitud],Detalle_Mes!$C$9,Tbl_Registro_Insumo[Fecha_Corte],"&lt;="&amp;AF$12)-SUMIFS(Tbl_Registro_Insumo[cant_dev],Tbl_Registro_Insumo[proveedor],$C$8,Tbl_Registro_Insumo[descripcion_insumo],$C61,Tbl_Registro_Insumo[id_solicitud],$C$9,Tbl_Registro_Insumo[Fecha_Corte],"&lt;="&amp;AF$12))</f>
        <v/>
      </c>
      <c r="AG61" s="2" t="str">
        <f>IF(OR($C61="",AG$12=""),"",SUMIFS(Tbl_Registro_Insumo[cant_ent],Tbl_Registro_Insumo[proveedor],$C$8,Tbl_Registro_Insumo[descripcion_insumo],$C61,Tbl_Registro_Insumo[id_solicitud],Detalle_Mes!$C$9,Tbl_Registro_Insumo[Fecha_Corte],"&lt;="&amp;AG$12)-SUMIFS(Tbl_Registro_Insumo[cant_dev],Tbl_Registro_Insumo[proveedor],$C$8,Tbl_Registro_Insumo[descripcion_insumo],$C61,Tbl_Registro_Insumo[id_solicitud],$C$9,Tbl_Registro_Insumo[Fecha_Corte],"&lt;="&amp;AG$12))</f>
        <v/>
      </c>
      <c r="AH61" s="2" t="str">
        <f>IF(OR($C61="",AH$12=""),"",SUMIFS(Tbl_Registro_Insumo[cant_ent],Tbl_Registro_Insumo[proveedor],$C$8,Tbl_Registro_Insumo[descripcion_insumo],$C61,Tbl_Registro_Insumo[id_solicitud],Detalle_Mes!$C$9,Tbl_Registro_Insumo[Fecha_Corte],"&lt;="&amp;AH$12)-SUMIFS(Tbl_Registro_Insumo[cant_dev],Tbl_Registro_Insumo[proveedor],$C$8,Tbl_Registro_Insumo[descripcion_insumo],$C61,Tbl_Registro_Insumo[id_solicitud],$C$9,Tbl_Registro_Insumo[Fecha_Corte],"&lt;="&amp;AH$12))</f>
        <v/>
      </c>
      <c r="AI61" s="2" t="str">
        <f>IF(OR($C61="",AI$12=""),"",SUMIFS(Tbl_Registro_Insumo[cant_ent],Tbl_Registro_Insumo[proveedor],$C$8,Tbl_Registro_Insumo[descripcion_insumo],$C61,Tbl_Registro_Insumo[id_solicitud],Detalle_Mes!$C$9,Tbl_Registro_Insumo[Fecha_Corte],"&lt;="&amp;AI$12)-SUMIFS(Tbl_Registro_Insumo[cant_dev],Tbl_Registro_Insumo[proveedor],$C$8,Tbl_Registro_Insumo[descripcion_insumo],$C61,Tbl_Registro_Insumo[id_solicitud],$C$9,Tbl_Registro_Insumo[Fecha_Corte],"&lt;="&amp;AI$12))</f>
        <v/>
      </c>
      <c r="AJ61" s="2" t="str">
        <f>IF(OR($C61="",AJ$12=""),"",SUMIFS(Tbl_Registro_Insumo[cant_ent],Tbl_Registro_Insumo[proveedor],$C$8,Tbl_Registro_Insumo[descripcion_insumo],$C61,Tbl_Registro_Insumo[id_solicitud],Detalle_Mes!$C$9,Tbl_Registro_Insumo[Fecha_Corte],"&lt;="&amp;AJ$12)-SUMIFS(Tbl_Registro_Insumo[cant_dev],Tbl_Registro_Insumo[proveedor],$C$8,Tbl_Registro_Insumo[descripcion_insumo],$C61,Tbl_Registro_Insumo[id_solicitud],$C$9,Tbl_Registro_Insumo[Fecha_Corte],"&lt;="&amp;AJ$12))</f>
        <v/>
      </c>
      <c r="AK61" s="2" t="str">
        <f>IF(OR($C61="",AK$12=""),"",SUMIFS(Tbl_Registro_Insumo[cant_ent],Tbl_Registro_Insumo[proveedor],$C$8,Tbl_Registro_Insumo[descripcion_insumo],$C61,Tbl_Registro_Insumo[id_solicitud],Detalle_Mes!$C$9,Tbl_Registro_Insumo[Fecha_Corte],"&lt;="&amp;AK$12)-SUMIFS(Tbl_Registro_Insumo[cant_dev],Tbl_Registro_Insumo[proveedor],$C$8,Tbl_Registro_Insumo[descripcion_insumo],$C61,Tbl_Registro_Insumo[id_solicitud],$C$9,Tbl_Registro_Insumo[Fecha_Corte],"&lt;="&amp;AK$12))</f>
        <v/>
      </c>
      <c r="AL61" s="2" t="str">
        <f>IF(OR($C61="",AL$12=""),"",SUMIFS(Tbl_Registro_Insumo[cant_ent],Tbl_Registro_Insumo[proveedor],$C$8,Tbl_Registro_Insumo[descripcion_insumo],$C61,Tbl_Registro_Insumo[id_solicitud],Detalle_Mes!$C$9,Tbl_Registro_Insumo[Fecha_Corte],"&lt;="&amp;AL$12)-SUMIFS(Tbl_Registro_Insumo[cant_dev],Tbl_Registro_Insumo[proveedor],$C$8,Tbl_Registro_Insumo[descripcion_insumo],$C61,Tbl_Registro_Insumo[id_solicitud],$C$9,Tbl_Registro_Insumo[Fecha_Corte],"&lt;="&amp;AL$12))</f>
        <v/>
      </c>
      <c r="AM61" s="2" t="str">
        <f>IF(OR($C61="",AM$12=""),"",SUMIFS(Tbl_Registro_Insumo[cant_ent],Tbl_Registro_Insumo[proveedor],$C$8,Tbl_Registro_Insumo[descripcion_insumo],$C61,Tbl_Registro_Insumo[id_solicitud],Detalle_Mes!$C$9,Tbl_Registro_Insumo[Fecha_Corte],"&lt;="&amp;AM$12)-SUMIFS(Tbl_Registro_Insumo[cant_dev],Tbl_Registro_Insumo[proveedor],$C$8,Tbl_Registro_Insumo[descripcion_insumo],$C61,Tbl_Registro_Insumo[id_solicitud],$C$9,Tbl_Registro_Insumo[Fecha_Corte],"&lt;="&amp;AM$12))</f>
        <v/>
      </c>
      <c r="AN61" s="2" t="str">
        <f>IF(OR($C61="",AN$12=""),"",SUMIFS(Tbl_Registro_Insumo[cant_ent],Tbl_Registro_Insumo[proveedor],$C$8,Tbl_Registro_Insumo[descripcion_insumo],$C61,Tbl_Registro_Insumo[id_solicitud],Detalle_Mes!$C$9,Tbl_Registro_Insumo[Fecha_Corte],"&lt;="&amp;AN$12)-SUMIFS(Tbl_Registro_Insumo[cant_dev],Tbl_Registro_Insumo[proveedor],$C$8,Tbl_Registro_Insumo[descripcion_insumo],$C61,Tbl_Registro_Insumo[id_solicitud],$C$9,Tbl_Registro_Insumo[Fecha_Corte],"&lt;="&amp;AN$12))</f>
        <v/>
      </c>
      <c r="AO61" s="2" t="str">
        <f>IF(OR($C61="",AO$12=""),"",SUMIFS(Tbl_Registro_Insumo[cant_ent],Tbl_Registro_Insumo[proveedor],$C$8,Tbl_Registro_Insumo[descripcion_insumo],$C61,Tbl_Registro_Insumo[id_solicitud],Detalle_Mes!$C$9,Tbl_Registro_Insumo[Fecha_Corte],"&lt;="&amp;AO$12)-SUMIFS(Tbl_Registro_Insumo[cant_dev],Tbl_Registro_Insumo[proveedor],$C$8,Tbl_Registro_Insumo[descripcion_insumo],$C61,Tbl_Registro_Insumo[id_solicitud],$C$9,Tbl_Registro_Insumo[Fecha_Corte],"&lt;="&amp;AO$12))</f>
        <v/>
      </c>
      <c r="AP61" s="2" t="str">
        <f>IF(OR($C61="",AP$12=""),"",SUMIFS(Tbl_Registro_Insumo[cant_ent],Tbl_Registro_Insumo[proveedor],$C$8,Tbl_Registro_Insumo[descripcion_insumo],$C61,Tbl_Registro_Insumo[id_solicitud],Detalle_Mes!$C$9,Tbl_Registro_Insumo[Fecha_Corte],"&lt;="&amp;AP$12)-SUMIFS(Tbl_Registro_Insumo[cant_dev],Tbl_Registro_Insumo[proveedor],$C$8,Tbl_Registro_Insumo[descripcion_insumo],$C61,Tbl_Registro_Insumo[id_solicitud],$C$9,Tbl_Registro_Insumo[Fecha_Corte],"&lt;="&amp;AP$12))</f>
        <v/>
      </c>
      <c r="AQ61" s="2" t="str">
        <f>IF(OR($C61="",AQ$12=""),"",SUMIFS(Tbl_Registro_Insumo[cant_ent],Tbl_Registro_Insumo[proveedor],$C$8,Tbl_Registro_Insumo[descripcion_insumo],$C61,Tbl_Registro_Insumo[id_solicitud],Detalle_Mes!$C$9,Tbl_Registro_Insumo[Fecha_Corte],"&lt;="&amp;AQ$12)-SUMIFS(Tbl_Registro_Insumo[cant_dev],Tbl_Registro_Insumo[proveedor],$C$8,Tbl_Registro_Insumo[descripcion_insumo],$C61,Tbl_Registro_Insumo[id_solicitud],$C$9,Tbl_Registro_Insumo[Fecha_Corte],"&lt;="&amp;AQ$12))</f>
        <v/>
      </c>
      <c r="AR61" s="2" t="str">
        <f>IF(OR($C61="",AR$12=""),"",SUMIFS(Tbl_Registro_Insumo[cant_ent],Tbl_Registro_Insumo[proveedor],$C$8,Tbl_Registro_Insumo[descripcion_insumo],$C61,Tbl_Registro_Insumo[id_solicitud],Detalle_Mes!$C$9,Tbl_Registro_Insumo[Fecha_Corte],"&lt;="&amp;AR$12)-SUMIFS(Tbl_Registro_Insumo[cant_dev],Tbl_Registro_Insumo[proveedor],$C$8,Tbl_Registro_Insumo[descripcion_insumo],$C61,Tbl_Registro_Insumo[id_solicitud],$C$9,Tbl_Registro_Insumo[Fecha_Corte],"&lt;="&amp;AR$12))</f>
        <v/>
      </c>
      <c r="AS61" s="2" t="str">
        <f>IF(OR($C61="",AS$12=""),"",SUMIFS(Tbl_Registro_Insumo[cant_ent],Tbl_Registro_Insumo[proveedor],$C$8,Tbl_Registro_Insumo[descripcion_insumo],$C61,Tbl_Registro_Insumo[id_solicitud],Detalle_Mes!$C$9,Tbl_Registro_Insumo[Fecha_Corte],"&lt;="&amp;AS$12)-SUMIFS(Tbl_Registro_Insumo[cant_dev],Tbl_Registro_Insumo[proveedor],$C$8,Tbl_Registro_Insumo[descripcion_insumo],$C61,Tbl_Registro_Insumo[id_solicitud],$C$9,Tbl_Registro_Insumo[Fecha_Corte],"&lt;="&amp;AS$12))</f>
        <v/>
      </c>
      <c r="AT61" s="2" t="str">
        <f>IF(OR($C61="",AT$12=""),"",SUMIFS(Tbl_Registro_Insumo[cant_ent],Tbl_Registro_Insumo[proveedor],$C$8,Tbl_Registro_Insumo[descripcion_insumo],$C61,Tbl_Registro_Insumo[id_solicitud],Detalle_Mes!$C$9,Tbl_Registro_Insumo[Fecha_Corte],"&lt;="&amp;AT$12)-SUMIFS(Tbl_Registro_Insumo[cant_dev],Tbl_Registro_Insumo[proveedor],$C$8,Tbl_Registro_Insumo[descripcion_insumo],$C61,Tbl_Registro_Insumo[id_solicitud],$C$9,Tbl_Registro_Insumo[Fecha_Corte],"&lt;="&amp;AT$12))</f>
        <v/>
      </c>
      <c r="AU61" s="2" t="str">
        <f>IF(OR($C61="",AU$12=""),"",SUMIFS(Tbl_Registro_Insumo[cant_ent],Tbl_Registro_Insumo[proveedor],$C$8,Tbl_Registro_Insumo[descripcion_insumo],$C61,Tbl_Registro_Insumo[id_solicitud],Detalle_Mes!$C$9,Tbl_Registro_Insumo[Fecha_Corte],"&lt;="&amp;AU$12)-SUMIFS(Tbl_Registro_Insumo[cant_dev],Tbl_Registro_Insumo[proveedor],$C$8,Tbl_Registro_Insumo[descripcion_insumo],$C61,Tbl_Registro_Insumo[id_solicitud],$C$9,Tbl_Registro_Insumo[Fecha_Corte],"&lt;="&amp;AU$12))</f>
        <v/>
      </c>
      <c r="AV61" s="2" t="str">
        <f>IF(OR($C61="",AV$12=""),"",SUMIFS(Tbl_Registro_Insumo[cant_ent],Tbl_Registro_Insumo[proveedor],$C$8,Tbl_Registro_Insumo[descripcion_insumo],$C61,Tbl_Registro_Insumo[id_solicitud],Detalle_Mes!$C$9,Tbl_Registro_Insumo[Fecha_Corte],"&lt;="&amp;AV$12)-SUMIFS(Tbl_Registro_Insumo[cant_dev],Tbl_Registro_Insumo[proveedor],$C$8,Tbl_Registro_Insumo[descripcion_insumo],$C61,Tbl_Registro_Insumo[id_solicitud],$C$9,Tbl_Registro_Insumo[Fecha_Corte],"&lt;="&amp;AV$12))</f>
        <v/>
      </c>
      <c r="AW61" s="2" t="str">
        <f>IF(OR($C61="",AW$12=""),"",SUMIFS(Tbl_Registro_Insumo[cant_ent],Tbl_Registro_Insumo[proveedor],$C$8,Tbl_Registro_Insumo[descripcion_insumo],$C61,Tbl_Registro_Insumo[id_solicitud],Detalle_Mes!$C$9,Tbl_Registro_Insumo[Fecha_Corte],"&lt;="&amp;AW$12)-SUMIFS(Tbl_Registro_Insumo[cant_dev],Tbl_Registro_Insumo[proveedor],$C$8,Tbl_Registro_Insumo[descripcion_insumo],$C61,Tbl_Registro_Insumo[id_solicitud],$C$9,Tbl_Registro_Insumo[Fecha_Corte],"&lt;="&amp;AW$12))</f>
        <v/>
      </c>
      <c r="AX61" s="2" t="str">
        <f>IF(OR($C61="",AX$12=""),"",SUMIFS(Tbl_Registro_Insumo[cant_ent],Tbl_Registro_Insumo[proveedor],$C$8,Tbl_Registro_Insumo[descripcion_insumo],$C61,Tbl_Registro_Insumo[id_solicitud],Detalle_Mes!$C$9,Tbl_Registro_Insumo[Fecha_Corte],"&lt;="&amp;AX$12)-SUMIFS(Tbl_Registro_Insumo[cant_dev],Tbl_Registro_Insumo[proveedor],$C$8,Tbl_Registro_Insumo[descripcion_insumo],$C61,Tbl_Registro_Insumo[id_solicitud],$C$9,Tbl_Registro_Insumo[Fecha_Corte],"&lt;="&amp;AX$12))</f>
        <v/>
      </c>
      <c r="AY61" s="2" t="str">
        <f>IF(OR($C61="",AY$12=""),"",SUMIFS(Tbl_Registro_Insumo[cant_ent],Tbl_Registro_Insumo[proveedor],$C$8,Tbl_Registro_Insumo[descripcion_insumo],$C61,Tbl_Registro_Insumo[id_solicitud],Detalle_Mes!$C$9,Tbl_Registro_Insumo[Fecha_Corte],"&lt;="&amp;AY$12)-SUMIFS(Tbl_Registro_Insumo[cant_dev],Tbl_Registro_Insumo[proveedor],$C$8,Tbl_Registro_Insumo[descripcion_insumo],$C61,Tbl_Registro_Insumo[id_solicitud],$C$9,Tbl_Registro_Insumo[Fecha_Corte],"&lt;="&amp;AY$12))</f>
        <v/>
      </c>
      <c r="AZ61" s="2" t="str">
        <f>IF(OR($C61="",AZ$12=""),"",SUMIFS(Tbl_Registro_Insumo[cant_ent],Tbl_Registro_Insumo[proveedor],$C$8,Tbl_Registro_Insumo[descripcion_insumo],$C61,Tbl_Registro_Insumo[id_solicitud],Detalle_Mes!$C$9,Tbl_Registro_Insumo[Fecha_Corte],"&lt;="&amp;AZ$12)-SUMIFS(Tbl_Registro_Insumo[cant_dev],Tbl_Registro_Insumo[proveedor],$C$8,Tbl_Registro_Insumo[descripcion_insumo],$C61,Tbl_Registro_Insumo[id_solicitud],$C$9,Tbl_Registro_Insumo[Fecha_Corte],"&lt;="&amp;AZ$12))</f>
        <v/>
      </c>
      <c r="BA61" s="2" t="str">
        <f>IF(OR($C61="",BA$12=""),"",SUMIFS(Tbl_Registro_Insumo[cant_ent],Tbl_Registro_Insumo[proveedor],$C$8,Tbl_Registro_Insumo[descripcion_insumo],$C61,Tbl_Registro_Insumo[id_solicitud],Detalle_Mes!$C$9,Tbl_Registro_Insumo[Fecha_Corte],"&lt;="&amp;BA$12)-SUMIFS(Tbl_Registro_Insumo[cant_dev],Tbl_Registro_Insumo[proveedor],$C$8,Tbl_Registro_Insumo[descripcion_insumo],$C61,Tbl_Registro_Insumo[id_solicitud],$C$9,Tbl_Registro_Insumo[Fecha_Corte],"&lt;="&amp;BA$12))</f>
        <v/>
      </c>
      <c r="BB61" s="2" t="str">
        <f>IF(OR($C61="",BB$12=""),"",SUMIFS(Tbl_Registro_Insumo[cant_ent],Tbl_Registro_Insumo[proveedor],$C$8,Tbl_Registro_Insumo[descripcion_insumo],$C61,Tbl_Registro_Insumo[id_solicitud],Detalle_Mes!$C$9,Tbl_Registro_Insumo[Fecha_Corte],"&lt;="&amp;BB$12)-SUMIFS(Tbl_Registro_Insumo[cant_dev],Tbl_Registro_Insumo[proveedor],$C$8,Tbl_Registro_Insumo[descripcion_insumo],$C61,Tbl_Registro_Insumo[id_solicitud],$C$9,Tbl_Registro_Insumo[Fecha_Corte],"&lt;="&amp;BB$12))</f>
        <v/>
      </c>
      <c r="BC61" s="2" t="str">
        <f>IF(OR($C61="",BC$12=""),"",SUMIFS(Tbl_Registro_Insumo[cant_ent],Tbl_Registro_Insumo[proveedor],$C$8,Tbl_Registro_Insumo[descripcion_insumo],$C61,Tbl_Registro_Insumo[id_solicitud],Detalle_Mes!$C$9,Tbl_Registro_Insumo[Fecha_Corte],"&lt;="&amp;BC$12)-SUMIFS(Tbl_Registro_Insumo[cant_dev],Tbl_Registro_Insumo[proveedor],$C$8,Tbl_Registro_Insumo[descripcion_insumo],$C61,Tbl_Registro_Insumo[id_solicitud],$C$9,Tbl_Registro_Insumo[Fecha_Corte],"&lt;="&amp;BC$12))</f>
        <v/>
      </c>
      <c r="BD61" s="2" t="str">
        <f>IF(OR($C61="",BD$12=""),"",SUMIFS(Tbl_Registro_Insumo[cant_ent],Tbl_Registro_Insumo[proveedor],$C$8,Tbl_Registro_Insumo[descripcion_insumo],$C61,Tbl_Registro_Insumo[id_solicitud],Detalle_Mes!$C$9,Tbl_Registro_Insumo[Fecha_Corte],"&lt;="&amp;BD$12)-SUMIFS(Tbl_Registro_Insumo[cant_dev],Tbl_Registro_Insumo[proveedor],$C$8,Tbl_Registro_Insumo[descripcion_insumo],$C61,Tbl_Registro_Insumo[id_solicitud],$C$9,Tbl_Registro_Insumo[Fecha_Corte],"&lt;="&amp;BD$12))</f>
        <v/>
      </c>
      <c r="BE61" s="2" t="str">
        <f>IF(OR($C61="",BE$12=""),"",SUMIFS(Tbl_Registro_Insumo[cant_ent],Tbl_Registro_Insumo[proveedor],$C$8,Tbl_Registro_Insumo[descripcion_insumo],$C61,Tbl_Registro_Insumo[id_solicitud],Detalle_Mes!$C$9,Tbl_Registro_Insumo[Fecha_Corte],"&lt;="&amp;BE$12)-SUMIFS(Tbl_Registro_Insumo[cant_dev],Tbl_Registro_Insumo[proveedor],$C$8,Tbl_Registro_Insumo[descripcion_insumo],$C61,Tbl_Registro_Insumo[id_solicitud],$C$9,Tbl_Registro_Insumo[Fecha_Corte],"&lt;="&amp;BE$12))</f>
        <v/>
      </c>
      <c r="BF61" s="2" t="str">
        <f>IF(OR($C61="",BF$12=""),"",SUMIFS(Tbl_Registro_Insumo[cant_ent],Tbl_Registro_Insumo[proveedor],$C$8,Tbl_Registro_Insumo[descripcion_insumo],$C61,Tbl_Registro_Insumo[id_solicitud],Detalle_Mes!$C$9,Tbl_Registro_Insumo[Fecha_Corte],"&lt;="&amp;BF$12)-SUMIFS(Tbl_Registro_Insumo[cant_dev],Tbl_Registro_Insumo[proveedor],$C$8,Tbl_Registro_Insumo[descripcion_insumo],$C61,Tbl_Registro_Insumo[id_solicitud],$C$9,Tbl_Registro_Insumo[Fecha_Corte],"&lt;="&amp;BF$12))</f>
        <v/>
      </c>
      <c r="BG61" s="2" t="str">
        <f>IF(OR($C61="",BG$12=""),"",SUMIFS(Tbl_Registro_Insumo[cant_ent],Tbl_Registro_Insumo[proveedor],$C$8,Tbl_Registro_Insumo[descripcion_insumo],$C61,Tbl_Registro_Insumo[id_solicitud],Detalle_Mes!$C$9,Tbl_Registro_Insumo[Fecha_Corte],"&lt;="&amp;BG$12)-SUMIFS(Tbl_Registro_Insumo[cant_dev],Tbl_Registro_Insumo[proveedor],$C$8,Tbl_Registro_Insumo[descripcion_insumo],$C61,Tbl_Registro_Insumo[id_solicitud],$C$9,Tbl_Registro_Insumo[Fecha_Corte],"&lt;="&amp;BG$12))</f>
        <v/>
      </c>
      <c r="BH61" s="2" t="str">
        <f>IF(OR($C61="",BH$12=""),"",SUMIFS(Tbl_Registro_Insumo[cant_ent],Tbl_Registro_Insumo[proveedor],$C$8,Tbl_Registro_Insumo[descripcion_insumo],$C61,Tbl_Registro_Insumo[id_solicitud],Detalle_Mes!$C$9,Tbl_Registro_Insumo[Fecha_Corte],"&lt;="&amp;BH$12)-SUMIFS(Tbl_Registro_Insumo[cant_dev],Tbl_Registro_Insumo[proveedor],$C$8,Tbl_Registro_Insumo[descripcion_insumo],$C61,Tbl_Registro_Insumo[id_solicitud],$C$9,Tbl_Registro_Insumo[Fecha_Corte],"&lt;="&amp;BH$12))</f>
        <v/>
      </c>
      <c r="BI61" s="2" t="str">
        <f>IF(OR($C61="",BI$12=""),"",SUMIFS(Tbl_Registro_Insumo[cant_ent],Tbl_Registro_Insumo[proveedor],$C$8,Tbl_Registro_Insumo[descripcion_insumo],$C61,Tbl_Registro_Insumo[id_solicitud],Detalle_Mes!$C$9,Tbl_Registro_Insumo[Fecha_Corte],"&lt;="&amp;BI$12)-SUMIFS(Tbl_Registro_Insumo[cant_dev],Tbl_Registro_Insumo[proveedor],$C$8,Tbl_Registro_Insumo[descripcion_insumo],$C61,Tbl_Registro_Insumo[id_solicitud],$C$9,Tbl_Registro_Insumo[Fecha_Corte],"&lt;="&amp;BI$12))</f>
        <v/>
      </c>
      <c r="BJ61" s="2" t="str">
        <f>IF(OR($C61="",BJ$12=""),"",SUMIFS(Tbl_Registro_Insumo[cant_ent],Tbl_Registro_Insumo[proveedor],$C$8,Tbl_Registro_Insumo[descripcion_insumo],$C61,Tbl_Registro_Insumo[id_solicitud],Detalle_Mes!$C$9,Tbl_Registro_Insumo[Fecha_Corte],"&lt;="&amp;BJ$12)-SUMIFS(Tbl_Registro_Insumo[cant_dev],Tbl_Registro_Insumo[proveedor],$C$8,Tbl_Registro_Insumo[descripcion_insumo],$C61,Tbl_Registro_Insumo[id_solicitud],$C$9,Tbl_Registro_Insumo[Fecha_Corte],"&lt;="&amp;BJ$12))</f>
        <v/>
      </c>
      <c r="BK61" s="2" t="str">
        <f>IF(OR($C61="",BK$12=""),"",SUMIFS(Tbl_Registro_Insumo[cant_ent],Tbl_Registro_Insumo[proveedor],$C$8,Tbl_Registro_Insumo[descripcion_insumo],$C61,Tbl_Registro_Insumo[id_solicitud],Detalle_Mes!$C$9,Tbl_Registro_Insumo[Fecha_Corte],"&lt;="&amp;BK$12)-SUMIFS(Tbl_Registro_Insumo[cant_dev],Tbl_Registro_Insumo[proveedor],$C$8,Tbl_Registro_Insumo[descripcion_insumo],$C61,Tbl_Registro_Insumo[id_solicitud],$C$9,Tbl_Registro_Insumo[Fecha_Corte],"&lt;="&amp;BK$12))</f>
        <v/>
      </c>
      <c r="BL61" s="2" t="str">
        <f>IF(OR($C61="",BL$12=""),"",SUMIFS(Tbl_Registro_Insumo[cant_ent],Tbl_Registro_Insumo[proveedor],$C$8,Tbl_Registro_Insumo[descripcion_insumo],$C61,Tbl_Registro_Insumo[id_solicitud],Detalle_Mes!$C$9,Tbl_Registro_Insumo[Fecha_Corte],"&lt;="&amp;BL$12)-SUMIFS(Tbl_Registro_Insumo[cant_dev],Tbl_Registro_Insumo[proveedor],$C$8,Tbl_Registro_Insumo[descripcion_insumo],$C61,Tbl_Registro_Insumo[id_solicitud],$C$9,Tbl_Registro_Insumo[Fecha_Corte],"&lt;="&amp;BL$12))</f>
        <v/>
      </c>
      <c r="BM61" s="2" t="str">
        <f>IF(OR($C61="",BM$12=""),"",SUMIFS(Tbl_Registro_Insumo[cant_ent],Tbl_Registro_Insumo[proveedor],$C$8,Tbl_Registro_Insumo[descripcion_insumo],$C61,Tbl_Registro_Insumo[id_solicitud],Detalle_Mes!$C$9,Tbl_Registro_Insumo[Fecha_Corte],"&lt;="&amp;BM$12)-SUMIFS(Tbl_Registro_Insumo[cant_dev],Tbl_Registro_Insumo[proveedor],$C$8,Tbl_Registro_Insumo[descripcion_insumo],$C61,Tbl_Registro_Insumo[id_solicitud],$C$9,Tbl_Registro_Insumo[Fecha_Corte],"&lt;="&amp;BM$12))</f>
        <v/>
      </c>
      <c r="BN61" s="2" t="str">
        <f>IF(OR($C61="",BN$12=""),"",SUMIFS(Tbl_Registro_Insumo[cant_ent],Tbl_Registro_Insumo[proveedor],$C$8,Tbl_Registro_Insumo[descripcion_insumo],$C61,Tbl_Registro_Insumo[id_solicitud],Detalle_Mes!$C$9,Tbl_Registro_Insumo[Fecha_Corte],"&lt;="&amp;BN$12)-SUMIFS(Tbl_Registro_Insumo[cant_dev],Tbl_Registro_Insumo[proveedor],$C$8,Tbl_Registro_Insumo[descripcion_insumo],$C61,Tbl_Registro_Insumo[id_solicitud],$C$9,Tbl_Registro_Insumo[Fecha_Corte],"&lt;="&amp;BN$12))</f>
        <v/>
      </c>
      <c r="BO61" s="2" t="str">
        <f>IF(OR($C61="",BO$12=""),"",SUMIFS(Tbl_Registro_Insumo[cant_ent],Tbl_Registro_Insumo[proveedor],$C$8,Tbl_Registro_Insumo[descripcion_insumo],$C61,Tbl_Registro_Insumo[id_solicitud],Detalle_Mes!$C$9,Tbl_Registro_Insumo[Fecha_Corte],"&lt;="&amp;BO$12)-SUMIFS(Tbl_Registro_Insumo[cant_dev],Tbl_Registro_Insumo[proveedor],$C$8,Tbl_Registro_Insumo[descripcion_insumo],$C61,Tbl_Registro_Insumo[id_solicitud],$C$9,Tbl_Registro_Insumo[Fecha_Corte],"&lt;="&amp;BO$12))</f>
        <v/>
      </c>
      <c r="BP61" s="2" t="str">
        <f>IF(OR($C61="",BP$12=""),"",SUMIFS(Tbl_Registro_Insumo[cant_ent],Tbl_Registro_Insumo[proveedor],$C$8,Tbl_Registro_Insumo[descripcion_insumo],$C61,Tbl_Registro_Insumo[id_solicitud],Detalle_Mes!$C$9,Tbl_Registro_Insumo[Fecha_Corte],"&lt;="&amp;BP$12)-SUMIFS(Tbl_Registro_Insumo[cant_dev],Tbl_Registro_Insumo[proveedor],$C$8,Tbl_Registro_Insumo[descripcion_insumo],$C61,Tbl_Registro_Insumo[id_solicitud],$C$9,Tbl_Registro_Insumo[Fecha_Corte],"&lt;="&amp;BP$12))</f>
        <v/>
      </c>
      <c r="BQ61" s="2" t="str">
        <f>IF(OR($C61="",BQ$12=""),"",SUMIFS(Tbl_Registro_Insumo[cant_ent],Tbl_Registro_Insumo[proveedor],$C$8,Tbl_Registro_Insumo[descripcion_insumo],$C61,Tbl_Registro_Insumo[id_solicitud],Detalle_Mes!$C$9,Tbl_Registro_Insumo[Fecha_Corte],"&lt;="&amp;BQ$12)-SUMIFS(Tbl_Registro_Insumo[cant_dev],Tbl_Registro_Insumo[proveedor],$C$8,Tbl_Registro_Insumo[descripcion_insumo],$C61,Tbl_Registro_Insumo[id_solicitud],$C$9,Tbl_Registro_Insumo[Fecha_Corte],"&lt;="&amp;BQ$12))</f>
        <v/>
      </c>
      <c r="BR61" s="2" t="str">
        <f>IF(OR($C61="",BR$12=""),"",SUMIFS(Tbl_Registro_Insumo[cant_ent],Tbl_Registro_Insumo[proveedor],$C$8,Tbl_Registro_Insumo[descripcion_insumo],$C61,Tbl_Registro_Insumo[id_solicitud],Detalle_Mes!$C$9,Tbl_Registro_Insumo[Fecha_Corte],"&lt;="&amp;BR$12)-SUMIFS(Tbl_Registro_Insumo[cant_dev],Tbl_Registro_Insumo[proveedor],$C$8,Tbl_Registro_Insumo[descripcion_insumo],$C61,Tbl_Registro_Insumo[id_solicitud],$C$9,Tbl_Registro_Insumo[Fecha_Corte],"&lt;="&amp;BR$12))</f>
        <v/>
      </c>
      <c r="BS61" s="2" t="str">
        <f>IF(OR($C61="",BS$12=""),"",SUMIFS(Tbl_Registro_Insumo[cant_ent],Tbl_Registro_Insumo[proveedor],$C$8,Tbl_Registro_Insumo[descripcion_insumo],$C61,Tbl_Registro_Insumo[id_solicitud],Detalle_Mes!$C$9,Tbl_Registro_Insumo[Fecha_Corte],"&lt;="&amp;BS$12)-SUMIFS(Tbl_Registro_Insumo[cant_dev],Tbl_Registro_Insumo[proveedor],$C$8,Tbl_Registro_Insumo[descripcion_insumo],$C61,Tbl_Registro_Insumo[id_solicitud],$C$9,Tbl_Registro_Insumo[Fecha_Corte],"&lt;="&amp;BS$12))</f>
        <v/>
      </c>
    </row>
    <row r="62" spans="2:71" s="7" customFormat="1" ht="19.2" customHeight="1" x14ac:dyDescent="0.3">
      <c r="B62" s="2"/>
      <c r="D62" s="20" t="str">
        <f>IF(C62="","",SUMIFS(Tbl_Registro_Insumo[cant_ent],Tbl_Registro_Insumo[proveedor],Detalle_Mes!$C$8,Tbl_Registro_Insumo[id_solicitud],Detalle_Mes!$C$9,Tbl_Registro_Insumo[descripcion_insumo],Detalle_Mes!C62,Tbl_Registro_Insumo[Fecha_Corte],"&lt;"&amp;Detalle_Mes!$F$8))</f>
        <v/>
      </c>
      <c r="E62" s="20" t="str">
        <f>IF(C62="","",SUMIFS(Tbl_Registro_Insumo[cant_dev],Tbl_Registro_Insumo[proveedor],Detalle_Mes!$C$8,Tbl_Registro_Insumo[id_solicitud],Detalle_Mes!$C$9,Tbl_Registro_Insumo[descripcion_insumo],Detalle_Mes!C62,Tbl_Registro_Insumo[Fecha_Corte],"&lt;"&amp;Detalle_Mes!$F$8))</f>
        <v/>
      </c>
      <c r="F62" s="20" t="str">
        <f t="shared" si="39"/>
        <v/>
      </c>
      <c r="H62" s="41" t="str">
        <f t="shared" si="40"/>
        <v/>
      </c>
      <c r="I62" s="2" t="str">
        <f>IF(OR($C62="",I$12=""),"",SUMIFS(Tbl_Registro_Insumo[cant_ent],Tbl_Registro_Insumo[proveedor],$C$8,Tbl_Registro_Insumo[descripcion_insumo],$C62,Tbl_Registro_Insumo[id_solicitud],Detalle_Mes!$C$9,Tbl_Registro_Insumo[Fecha_Corte],"&lt;"&amp;I$12)-SUMIFS(Tbl_Registro_Insumo[cant_dev],Tbl_Registro_Insumo[proveedor],$C$8,Tbl_Registro_Insumo[descripcion_insumo],$C62,Tbl_Registro_Insumo[id_solicitud],$C$9,Tbl_Registro_Insumo[Fecha_Corte],"&lt;="&amp;I$12))</f>
        <v/>
      </c>
      <c r="J62" s="2" t="str">
        <f>IF(OR($C62="",J$12=""),"",SUMIFS(Tbl_Registro_Insumo[cant_ent],Tbl_Registro_Insumo[proveedor],$C$8,Tbl_Registro_Insumo[descripcion_insumo],$C62,Tbl_Registro_Insumo[id_solicitud],Detalle_Mes!$C$9,Tbl_Registro_Insumo[Fecha_Corte],"&lt;="&amp;J$12)-SUMIFS(Tbl_Registro_Insumo[cant_dev],Tbl_Registro_Insumo[proveedor],$C$8,Tbl_Registro_Insumo[descripcion_insumo],$C62,Tbl_Registro_Insumo[id_solicitud],$C$9,Tbl_Registro_Insumo[Fecha_Corte],"&lt;="&amp;J$12))</f>
        <v/>
      </c>
      <c r="K62" s="2" t="str">
        <f>IF(OR($C62="",K$12=""),"",SUMIFS(Tbl_Registro_Insumo[cant_ent],Tbl_Registro_Insumo[proveedor],$C$8,Tbl_Registro_Insumo[descripcion_insumo],$C62,Tbl_Registro_Insumo[id_solicitud],Detalle_Mes!$C$9,Tbl_Registro_Insumo[Fecha_Corte],"&lt;="&amp;K$12)-SUMIFS(Tbl_Registro_Insumo[cant_dev],Tbl_Registro_Insumo[proveedor],$C$8,Tbl_Registro_Insumo[descripcion_insumo],$C62,Tbl_Registro_Insumo[id_solicitud],$C$9,Tbl_Registro_Insumo[Fecha_Corte],"&lt;="&amp;K$12))</f>
        <v/>
      </c>
      <c r="L62" s="2" t="str">
        <f>IF(OR($C62="",L$12=""),"",SUMIFS(Tbl_Registro_Insumo[cant_ent],Tbl_Registro_Insumo[proveedor],$C$8,Tbl_Registro_Insumo[descripcion_insumo],$C62,Tbl_Registro_Insumo[id_solicitud],Detalle_Mes!$C$9,Tbl_Registro_Insumo[Fecha_Corte],"&lt;="&amp;L$12)-SUMIFS(Tbl_Registro_Insumo[cant_dev],Tbl_Registro_Insumo[proveedor],$C$8,Tbl_Registro_Insumo[descripcion_insumo],$C62,Tbl_Registro_Insumo[id_solicitud],$C$9,Tbl_Registro_Insumo[Fecha_Corte],"&lt;="&amp;L$12))</f>
        <v/>
      </c>
      <c r="M62" s="2" t="str">
        <f>IF(OR($C62="",M$12=""),"",SUMIFS(Tbl_Registro_Insumo[cant_ent],Tbl_Registro_Insumo[proveedor],$C$8,Tbl_Registro_Insumo[descripcion_insumo],$C62,Tbl_Registro_Insumo[id_solicitud],Detalle_Mes!$C$9,Tbl_Registro_Insumo[Fecha_Corte],"&lt;="&amp;M$12)-SUMIFS(Tbl_Registro_Insumo[cant_dev],Tbl_Registro_Insumo[proveedor],$C$8,Tbl_Registro_Insumo[descripcion_insumo],$C62,Tbl_Registro_Insumo[id_solicitud],$C$9,Tbl_Registro_Insumo[Fecha_Corte],"&lt;="&amp;M$12))</f>
        <v/>
      </c>
      <c r="N62" s="2" t="str">
        <f>IF(OR($C62="",N$12=""),"",SUMIFS(Tbl_Registro_Insumo[cant_ent],Tbl_Registro_Insumo[proveedor],$C$8,Tbl_Registro_Insumo[descripcion_insumo],$C62,Tbl_Registro_Insumo[id_solicitud],Detalle_Mes!$C$9,Tbl_Registro_Insumo[Fecha_Corte],"&lt;="&amp;N$12)-SUMIFS(Tbl_Registro_Insumo[cant_dev],Tbl_Registro_Insumo[proveedor],$C$8,Tbl_Registro_Insumo[descripcion_insumo],$C62,Tbl_Registro_Insumo[id_solicitud],$C$9,Tbl_Registro_Insumo[Fecha_Corte],"&lt;="&amp;N$12))</f>
        <v/>
      </c>
      <c r="O62" s="2" t="str">
        <f>IF(OR($C62="",O$12=""),"",SUMIFS(Tbl_Registro_Insumo[cant_ent],Tbl_Registro_Insumo[proveedor],$C$8,Tbl_Registro_Insumo[descripcion_insumo],$C62,Tbl_Registro_Insumo[id_solicitud],Detalle_Mes!$C$9,Tbl_Registro_Insumo[Fecha_Corte],"&lt;="&amp;O$12)-SUMIFS(Tbl_Registro_Insumo[cant_dev],Tbl_Registro_Insumo[proveedor],$C$8,Tbl_Registro_Insumo[descripcion_insumo],$C62,Tbl_Registro_Insumo[id_solicitud],$C$9,Tbl_Registro_Insumo[Fecha_Corte],"&lt;="&amp;O$12))</f>
        <v/>
      </c>
      <c r="P62" s="2" t="str">
        <f>IF(OR($C62="",P$12=""),"",SUMIFS(Tbl_Registro_Insumo[cant_ent],Tbl_Registro_Insumo[proveedor],$C$8,Tbl_Registro_Insumo[descripcion_insumo],$C62,Tbl_Registro_Insumo[id_solicitud],Detalle_Mes!$C$9,Tbl_Registro_Insumo[Fecha_Corte],"&lt;="&amp;P$12)-SUMIFS(Tbl_Registro_Insumo[cant_dev],Tbl_Registro_Insumo[proveedor],$C$8,Tbl_Registro_Insumo[descripcion_insumo],$C62,Tbl_Registro_Insumo[id_solicitud],$C$9,Tbl_Registro_Insumo[Fecha_Corte],"&lt;="&amp;P$12))</f>
        <v/>
      </c>
      <c r="Q62" s="2" t="str">
        <f>IF(OR($C62="",Q$12=""),"",SUMIFS(Tbl_Registro_Insumo[cant_ent],Tbl_Registro_Insumo[proveedor],$C$8,Tbl_Registro_Insumo[descripcion_insumo],$C62,Tbl_Registro_Insumo[id_solicitud],Detalle_Mes!$C$9,Tbl_Registro_Insumo[Fecha_Corte],"&lt;="&amp;Q$12)-SUMIFS(Tbl_Registro_Insumo[cant_dev],Tbl_Registro_Insumo[proveedor],$C$8,Tbl_Registro_Insumo[descripcion_insumo],$C62,Tbl_Registro_Insumo[id_solicitud],$C$9,Tbl_Registro_Insumo[Fecha_Corte],"&lt;="&amp;Q$12))</f>
        <v/>
      </c>
      <c r="R62" s="2" t="str">
        <f>IF(OR($C62="",R$12=""),"",SUMIFS(Tbl_Registro_Insumo[cant_ent],Tbl_Registro_Insumo[proveedor],$C$8,Tbl_Registro_Insumo[descripcion_insumo],$C62,Tbl_Registro_Insumo[id_solicitud],Detalle_Mes!$C$9,Tbl_Registro_Insumo[Fecha_Corte],"&lt;="&amp;R$12)-SUMIFS(Tbl_Registro_Insumo[cant_dev],Tbl_Registro_Insumo[proveedor],$C$8,Tbl_Registro_Insumo[descripcion_insumo],$C62,Tbl_Registro_Insumo[id_solicitud],$C$9,Tbl_Registro_Insumo[Fecha_Corte],"&lt;="&amp;R$12))</f>
        <v/>
      </c>
      <c r="S62" s="2" t="str">
        <f>IF(OR($C62="",S$12=""),"",SUMIFS(Tbl_Registro_Insumo[cant_ent],Tbl_Registro_Insumo[proveedor],$C$8,Tbl_Registro_Insumo[descripcion_insumo],$C62,Tbl_Registro_Insumo[id_solicitud],Detalle_Mes!$C$9,Tbl_Registro_Insumo[Fecha_Corte],"&lt;="&amp;S$12)-SUMIFS(Tbl_Registro_Insumo[cant_dev],Tbl_Registro_Insumo[proveedor],$C$8,Tbl_Registro_Insumo[descripcion_insumo],$C62,Tbl_Registro_Insumo[id_solicitud],$C$9,Tbl_Registro_Insumo[Fecha_Corte],"&lt;="&amp;S$12))</f>
        <v/>
      </c>
      <c r="T62" s="2" t="str">
        <f>IF(OR($C62="",T$12=""),"",SUMIFS(Tbl_Registro_Insumo[cant_ent],Tbl_Registro_Insumo[proveedor],$C$8,Tbl_Registro_Insumo[descripcion_insumo],$C62,Tbl_Registro_Insumo[id_solicitud],Detalle_Mes!$C$9,Tbl_Registro_Insumo[Fecha_Corte],"&lt;="&amp;T$12)-SUMIFS(Tbl_Registro_Insumo[cant_dev],Tbl_Registro_Insumo[proveedor],$C$8,Tbl_Registro_Insumo[descripcion_insumo],$C62,Tbl_Registro_Insumo[id_solicitud],$C$9,Tbl_Registro_Insumo[Fecha_Corte],"&lt;="&amp;T$12))</f>
        <v/>
      </c>
      <c r="U62" s="2" t="str">
        <f>IF(OR($C62="",U$12=""),"",SUMIFS(Tbl_Registro_Insumo[cant_ent],Tbl_Registro_Insumo[proveedor],$C$8,Tbl_Registro_Insumo[descripcion_insumo],$C62,Tbl_Registro_Insumo[id_solicitud],Detalle_Mes!$C$9,Tbl_Registro_Insumo[Fecha_Corte],"&lt;="&amp;U$12)-SUMIFS(Tbl_Registro_Insumo[cant_dev],Tbl_Registro_Insumo[proveedor],$C$8,Tbl_Registro_Insumo[descripcion_insumo],$C62,Tbl_Registro_Insumo[id_solicitud],$C$9,Tbl_Registro_Insumo[Fecha_Corte],"&lt;="&amp;U$12))</f>
        <v/>
      </c>
      <c r="V62" s="2" t="str">
        <f>IF(OR($C62="",V$12=""),"",SUMIFS(Tbl_Registro_Insumo[cant_ent],Tbl_Registro_Insumo[proveedor],$C$8,Tbl_Registro_Insumo[descripcion_insumo],$C62,Tbl_Registro_Insumo[id_solicitud],Detalle_Mes!$C$9,Tbl_Registro_Insumo[Fecha_Corte],"&lt;="&amp;V$12)-SUMIFS(Tbl_Registro_Insumo[cant_dev],Tbl_Registro_Insumo[proveedor],$C$8,Tbl_Registro_Insumo[descripcion_insumo],$C62,Tbl_Registro_Insumo[id_solicitud],$C$9,Tbl_Registro_Insumo[Fecha_Corte],"&lt;="&amp;V$12))</f>
        <v/>
      </c>
      <c r="W62" s="2" t="str">
        <f>IF(OR($C62="",W$12=""),"",SUMIFS(Tbl_Registro_Insumo[cant_ent],Tbl_Registro_Insumo[proveedor],$C$8,Tbl_Registro_Insumo[descripcion_insumo],$C62,Tbl_Registro_Insumo[id_solicitud],Detalle_Mes!$C$9,Tbl_Registro_Insumo[Fecha_Corte],"&lt;="&amp;W$12)-SUMIFS(Tbl_Registro_Insumo[cant_dev],Tbl_Registro_Insumo[proveedor],$C$8,Tbl_Registro_Insumo[descripcion_insumo],$C62,Tbl_Registro_Insumo[id_solicitud],$C$9,Tbl_Registro_Insumo[Fecha_Corte],"&lt;="&amp;W$12))</f>
        <v/>
      </c>
      <c r="X62" s="2" t="str">
        <f>IF(OR($C62="",X$12=""),"",SUMIFS(Tbl_Registro_Insumo[cant_ent],Tbl_Registro_Insumo[proveedor],$C$8,Tbl_Registro_Insumo[descripcion_insumo],$C62,Tbl_Registro_Insumo[id_solicitud],Detalle_Mes!$C$9,Tbl_Registro_Insumo[Fecha_Corte],"&lt;="&amp;X$12)-SUMIFS(Tbl_Registro_Insumo[cant_dev],Tbl_Registro_Insumo[proveedor],$C$8,Tbl_Registro_Insumo[descripcion_insumo],$C62,Tbl_Registro_Insumo[id_solicitud],$C$9,Tbl_Registro_Insumo[Fecha_Corte],"&lt;="&amp;X$12))</f>
        <v/>
      </c>
      <c r="Y62" s="2" t="str">
        <f>IF(OR($C62="",Y$12=""),"",SUMIFS(Tbl_Registro_Insumo[cant_ent],Tbl_Registro_Insumo[proveedor],$C$8,Tbl_Registro_Insumo[descripcion_insumo],$C62,Tbl_Registro_Insumo[id_solicitud],Detalle_Mes!$C$9,Tbl_Registro_Insumo[Fecha_Corte],"&lt;="&amp;Y$12)-SUMIFS(Tbl_Registro_Insumo[cant_dev],Tbl_Registro_Insumo[proveedor],$C$8,Tbl_Registro_Insumo[descripcion_insumo],$C62,Tbl_Registro_Insumo[id_solicitud],$C$9,Tbl_Registro_Insumo[Fecha_Corte],"&lt;="&amp;Y$12))</f>
        <v/>
      </c>
      <c r="Z62" s="2" t="str">
        <f>IF(OR($C62="",Z$12=""),"",SUMIFS(Tbl_Registro_Insumo[cant_ent],Tbl_Registro_Insumo[proveedor],$C$8,Tbl_Registro_Insumo[descripcion_insumo],$C62,Tbl_Registro_Insumo[id_solicitud],Detalle_Mes!$C$9,Tbl_Registro_Insumo[Fecha_Corte],"&lt;="&amp;Z$12)-SUMIFS(Tbl_Registro_Insumo[cant_dev],Tbl_Registro_Insumo[proveedor],$C$8,Tbl_Registro_Insumo[descripcion_insumo],$C62,Tbl_Registro_Insumo[id_solicitud],$C$9,Tbl_Registro_Insumo[Fecha_Corte],"&lt;="&amp;Z$12))</f>
        <v/>
      </c>
      <c r="AA62" s="2" t="str">
        <f>IF(OR($C62="",AA$12=""),"",SUMIFS(Tbl_Registro_Insumo[cant_ent],Tbl_Registro_Insumo[proveedor],$C$8,Tbl_Registro_Insumo[descripcion_insumo],$C62,Tbl_Registro_Insumo[id_solicitud],Detalle_Mes!$C$9,Tbl_Registro_Insumo[Fecha_Corte],"&lt;="&amp;AA$12)-SUMIFS(Tbl_Registro_Insumo[cant_dev],Tbl_Registro_Insumo[proveedor],$C$8,Tbl_Registro_Insumo[descripcion_insumo],$C62,Tbl_Registro_Insumo[id_solicitud],$C$9,Tbl_Registro_Insumo[Fecha_Corte],"&lt;="&amp;AA$12))</f>
        <v/>
      </c>
      <c r="AB62" s="2" t="str">
        <f>IF(OR($C62="",AB$12=""),"",SUMIFS(Tbl_Registro_Insumo[cant_ent],Tbl_Registro_Insumo[proveedor],$C$8,Tbl_Registro_Insumo[descripcion_insumo],$C62,Tbl_Registro_Insumo[id_solicitud],Detalle_Mes!$C$9,Tbl_Registro_Insumo[Fecha_Corte],"&lt;="&amp;AB$12)-SUMIFS(Tbl_Registro_Insumo[cant_dev],Tbl_Registro_Insumo[proveedor],$C$8,Tbl_Registro_Insumo[descripcion_insumo],$C62,Tbl_Registro_Insumo[id_solicitud],$C$9,Tbl_Registro_Insumo[Fecha_Corte],"&lt;="&amp;AB$12))</f>
        <v/>
      </c>
      <c r="AC62" s="2" t="str">
        <f>IF(OR($C62="",AC$12=""),"",SUMIFS(Tbl_Registro_Insumo[cant_ent],Tbl_Registro_Insumo[proveedor],$C$8,Tbl_Registro_Insumo[descripcion_insumo],$C62,Tbl_Registro_Insumo[id_solicitud],Detalle_Mes!$C$9,Tbl_Registro_Insumo[Fecha_Corte],"&lt;="&amp;AC$12)-SUMIFS(Tbl_Registro_Insumo[cant_dev],Tbl_Registro_Insumo[proveedor],$C$8,Tbl_Registro_Insumo[descripcion_insumo],$C62,Tbl_Registro_Insumo[id_solicitud],$C$9,Tbl_Registro_Insumo[Fecha_Corte],"&lt;="&amp;AC$12))</f>
        <v/>
      </c>
      <c r="AD62" s="2" t="str">
        <f>IF(OR($C62="",AD$12=""),"",SUMIFS(Tbl_Registro_Insumo[cant_ent],Tbl_Registro_Insumo[proveedor],$C$8,Tbl_Registro_Insumo[descripcion_insumo],$C62,Tbl_Registro_Insumo[id_solicitud],Detalle_Mes!$C$9,Tbl_Registro_Insumo[Fecha_Corte],"&lt;="&amp;AD$12)-SUMIFS(Tbl_Registro_Insumo[cant_dev],Tbl_Registro_Insumo[proveedor],$C$8,Tbl_Registro_Insumo[descripcion_insumo],$C62,Tbl_Registro_Insumo[id_solicitud],$C$9,Tbl_Registro_Insumo[Fecha_Corte],"&lt;="&amp;AD$12))</f>
        <v/>
      </c>
      <c r="AE62" s="2" t="str">
        <f>IF(OR($C62="",AE$12=""),"",SUMIFS(Tbl_Registro_Insumo[cant_ent],Tbl_Registro_Insumo[proveedor],$C$8,Tbl_Registro_Insumo[descripcion_insumo],$C62,Tbl_Registro_Insumo[id_solicitud],Detalle_Mes!$C$9,Tbl_Registro_Insumo[Fecha_Corte],"&lt;="&amp;AE$12)-SUMIFS(Tbl_Registro_Insumo[cant_dev],Tbl_Registro_Insumo[proveedor],$C$8,Tbl_Registro_Insumo[descripcion_insumo],$C62,Tbl_Registro_Insumo[id_solicitud],$C$9,Tbl_Registro_Insumo[Fecha_Corte],"&lt;="&amp;AE$12))</f>
        <v/>
      </c>
      <c r="AF62" s="2" t="str">
        <f>IF(OR($C62="",AF$12=""),"",SUMIFS(Tbl_Registro_Insumo[cant_ent],Tbl_Registro_Insumo[proveedor],$C$8,Tbl_Registro_Insumo[descripcion_insumo],$C62,Tbl_Registro_Insumo[id_solicitud],Detalle_Mes!$C$9,Tbl_Registro_Insumo[Fecha_Corte],"&lt;="&amp;AF$12)-SUMIFS(Tbl_Registro_Insumo[cant_dev],Tbl_Registro_Insumo[proveedor],$C$8,Tbl_Registro_Insumo[descripcion_insumo],$C62,Tbl_Registro_Insumo[id_solicitud],$C$9,Tbl_Registro_Insumo[Fecha_Corte],"&lt;="&amp;AF$12))</f>
        <v/>
      </c>
      <c r="AG62" s="2" t="str">
        <f>IF(OR($C62="",AG$12=""),"",SUMIFS(Tbl_Registro_Insumo[cant_ent],Tbl_Registro_Insumo[proveedor],$C$8,Tbl_Registro_Insumo[descripcion_insumo],$C62,Tbl_Registro_Insumo[id_solicitud],Detalle_Mes!$C$9,Tbl_Registro_Insumo[Fecha_Corte],"&lt;="&amp;AG$12)-SUMIFS(Tbl_Registro_Insumo[cant_dev],Tbl_Registro_Insumo[proveedor],$C$8,Tbl_Registro_Insumo[descripcion_insumo],$C62,Tbl_Registro_Insumo[id_solicitud],$C$9,Tbl_Registro_Insumo[Fecha_Corte],"&lt;="&amp;AG$12))</f>
        <v/>
      </c>
      <c r="AH62" s="2" t="str">
        <f>IF(OR($C62="",AH$12=""),"",SUMIFS(Tbl_Registro_Insumo[cant_ent],Tbl_Registro_Insumo[proveedor],$C$8,Tbl_Registro_Insumo[descripcion_insumo],$C62,Tbl_Registro_Insumo[id_solicitud],Detalle_Mes!$C$9,Tbl_Registro_Insumo[Fecha_Corte],"&lt;="&amp;AH$12)-SUMIFS(Tbl_Registro_Insumo[cant_dev],Tbl_Registro_Insumo[proveedor],$C$8,Tbl_Registro_Insumo[descripcion_insumo],$C62,Tbl_Registro_Insumo[id_solicitud],$C$9,Tbl_Registro_Insumo[Fecha_Corte],"&lt;="&amp;AH$12))</f>
        <v/>
      </c>
      <c r="AI62" s="2" t="str">
        <f>IF(OR($C62="",AI$12=""),"",SUMIFS(Tbl_Registro_Insumo[cant_ent],Tbl_Registro_Insumo[proveedor],$C$8,Tbl_Registro_Insumo[descripcion_insumo],$C62,Tbl_Registro_Insumo[id_solicitud],Detalle_Mes!$C$9,Tbl_Registro_Insumo[Fecha_Corte],"&lt;="&amp;AI$12)-SUMIFS(Tbl_Registro_Insumo[cant_dev],Tbl_Registro_Insumo[proveedor],$C$8,Tbl_Registro_Insumo[descripcion_insumo],$C62,Tbl_Registro_Insumo[id_solicitud],$C$9,Tbl_Registro_Insumo[Fecha_Corte],"&lt;="&amp;AI$12))</f>
        <v/>
      </c>
      <c r="AJ62" s="2" t="str">
        <f>IF(OR($C62="",AJ$12=""),"",SUMIFS(Tbl_Registro_Insumo[cant_ent],Tbl_Registro_Insumo[proveedor],$C$8,Tbl_Registro_Insumo[descripcion_insumo],$C62,Tbl_Registro_Insumo[id_solicitud],Detalle_Mes!$C$9,Tbl_Registro_Insumo[Fecha_Corte],"&lt;="&amp;AJ$12)-SUMIFS(Tbl_Registro_Insumo[cant_dev],Tbl_Registro_Insumo[proveedor],$C$8,Tbl_Registro_Insumo[descripcion_insumo],$C62,Tbl_Registro_Insumo[id_solicitud],$C$9,Tbl_Registro_Insumo[Fecha_Corte],"&lt;="&amp;AJ$12))</f>
        <v/>
      </c>
      <c r="AK62" s="2" t="str">
        <f>IF(OR($C62="",AK$12=""),"",SUMIFS(Tbl_Registro_Insumo[cant_ent],Tbl_Registro_Insumo[proveedor],$C$8,Tbl_Registro_Insumo[descripcion_insumo],$C62,Tbl_Registro_Insumo[id_solicitud],Detalle_Mes!$C$9,Tbl_Registro_Insumo[Fecha_Corte],"&lt;="&amp;AK$12)-SUMIFS(Tbl_Registro_Insumo[cant_dev],Tbl_Registro_Insumo[proveedor],$C$8,Tbl_Registro_Insumo[descripcion_insumo],$C62,Tbl_Registro_Insumo[id_solicitud],$C$9,Tbl_Registro_Insumo[Fecha_Corte],"&lt;="&amp;AK$12))</f>
        <v/>
      </c>
      <c r="AL62" s="2" t="str">
        <f>IF(OR($C62="",AL$12=""),"",SUMIFS(Tbl_Registro_Insumo[cant_ent],Tbl_Registro_Insumo[proveedor],$C$8,Tbl_Registro_Insumo[descripcion_insumo],$C62,Tbl_Registro_Insumo[id_solicitud],Detalle_Mes!$C$9,Tbl_Registro_Insumo[Fecha_Corte],"&lt;="&amp;AL$12)-SUMIFS(Tbl_Registro_Insumo[cant_dev],Tbl_Registro_Insumo[proveedor],$C$8,Tbl_Registro_Insumo[descripcion_insumo],$C62,Tbl_Registro_Insumo[id_solicitud],$C$9,Tbl_Registro_Insumo[Fecha_Corte],"&lt;="&amp;AL$12))</f>
        <v/>
      </c>
      <c r="AM62" s="2" t="str">
        <f>IF(OR($C62="",AM$12=""),"",SUMIFS(Tbl_Registro_Insumo[cant_ent],Tbl_Registro_Insumo[proveedor],$C$8,Tbl_Registro_Insumo[descripcion_insumo],$C62,Tbl_Registro_Insumo[id_solicitud],Detalle_Mes!$C$9,Tbl_Registro_Insumo[Fecha_Corte],"&lt;="&amp;AM$12)-SUMIFS(Tbl_Registro_Insumo[cant_dev],Tbl_Registro_Insumo[proveedor],$C$8,Tbl_Registro_Insumo[descripcion_insumo],$C62,Tbl_Registro_Insumo[id_solicitud],$C$9,Tbl_Registro_Insumo[Fecha_Corte],"&lt;="&amp;AM$12))</f>
        <v/>
      </c>
      <c r="AN62" s="2" t="str">
        <f>IF(OR($C62="",AN$12=""),"",SUMIFS(Tbl_Registro_Insumo[cant_ent],Tbl_Registro_Insumo[proveedor],$C$8,Tbl_Registro_Insumo[descripcion_insumo],$C62,Tbl_Registro_Insumo[id_solicitud],Detalle_Mes!$C$9,Tbl_Registro_Insumo[Fecha_Corte],"&lt;="&amp;AN$12)-SUMIFS(Tbl_Registro_Insumo[cant_dev],Tbl_Registro_Insumo[proveedor],$C$8,Tbl_Registro_Insumo[descripcion_insumo],$C62,Tbl_Registro_Insumo[id_solicitud],$C$9,Tbl_Registro_Insumo[Fecha_Corte],"&lt;="&amp;AN$12))</f>
        <v/>
      </c>
      <c r="AO62" s="2" t="str">
        <f>IF(OR($C62="",AO$12=""),"",SUMIFS(Tbl_Registro_Insumo[cant_ent],Tbl_Registro_Insumo[proveedor],$C$8,Tbl_Registro_Insumo[descripcion_insumo],$C62,Tbl_Registro_Insumo[id_solicitud],Detalle_Mes!$C$9,Tbl_Registro_Insumo[Fecha_Corte],"&lt;="&amp;AO$12)-SUMIFS(Tbl_Registro_Insumo[cant_dev],Tbl_Registro_Insumo[proveedor],$C$8,Tbl_Registro_Insumo[descripcion_insumo],$C62,Tbl_Registro_Insumo[id_solicitud],$C$9,Tbl_Registro_Insumo[Fecha_Corte],"&lt;="&amp;AO$12))</f>
        <v/>
      </c>
      <c r="AP62" s="2" t="str">
        <f>IF(OR($C62="",AP$12=""),"",SUMIFS(Tbl_Registro_Insumo[cant_ent],Tbl_Registro_Insumo[proveedor],$C$8,Tbl_Registro_Insumo[descripcion_insumo],$C62,Tbl_Registro_Insumo[id_solicitud],Detalle_Mes!$C$9,Tbl_Registro_Insumo[Fecha_Corte],"&lt;="&amp;AP$12)-SUMIFS(Tbl_Registro_Insumo[cant_dev],Tbl_Registro_Insumo[proveedor],$C$8,Tbl_Registro_Insumo[descripcion_insumo],$C62,Tbl_Registro_Insumo[id_solicitud],$C$9,Tbl_Registro_Insumo[Fecha_Corte],"&lt;="&amp;AP$12))</f>
        <v/>
      </c>
      <c r="AQ62" s="2" t="str">
        <f>IF(OR($C62="",AQ$12=""),"",SUMIFS(Tbl_Registro_Insumo[cant_ent],Tbl_Registro_Insumo[proveedor],$C$8,Tbl_Registro_Insumo[descripcion_insumo],$C62,Tbl_Registro_Insumo[id_solicitud],Detalle_Mes!$C$9,Tbl_Registro_Insumo[Fecha_Corte],"&lt;="&amp;AQ$12)-SUMIFS(Tbl_Registro_Insumo[cant_dev],Tbl_Registro_Insumo[proveedor],$C$8,Tbl_Registro_Insumo[descripcion_insumo],$C62,Tbl_Registro_Insumo[id_solicitud],$C$9,Tbl_Registro_Insumo[Fecha_Corte],"&lt;="&amp;AQ$12))</f>
        <v/>
      </c>
      <c r="AR62" s="2" t="str">
        <f>IF(OR($C62="",AR$12=""),"",SUMIFS(Tbl_Registro_Insumo[cant_ent],Tbl_Registro_Insumo[proveedor],$C$8,Tbl_Registro_Insumo[descripcion_insumo],$C62,Tbl_Registro_Insumo[id_solicitud],Detalle_Mes!$C$9,Tbl_Registro_Insumo[Fecha_Corte],"&lt;="&amp;AR$12)-SUMIFS(Tbl_Registro_Insumo[cant_dev],Tbl_Registro_Insumo[proveedor],$C$8,Tbl_Registro_Insumo[descripcion_insumo],$C62,Tbl_Registro_Insumo[id_solicitud],$C$9,Tbl_Registro_Insumo[Fecha_Corte],"&lt;="&amp;AR$12))</f>
        <v/>
      </c>
      <c r="AS62" s="2" t="str">
        <f>IF(OR($C62="",AS$12=""),"",SUMIFS(Tbl_Registro_Insumo[cant_ent],Tbl_Registro_Insumo[proveedor],$C$8,Tbl_Registro_Insumo[descripcion_insumo],$C62,Tbl_Registro_Insumo[id_solicitud],Detalle_Mes!$C$9,Tbl_Registro_Insumo[Fecha_Corte],"&lt;="&amp;AS$12)-SUMIFS(Tbl_Registro_Insumo[cant_dev],Tbl_Registro_Insumo[proveedor],$C$8,Tbl_Registro_Insumo[descripcion_insumo],$C62,Tbl_Registro_Insumo[id_solicitud],$C$9,Tbl_Registro_Insumo[Fecha_Corte],"&lt;="&amp;AS$12))</f>
        <v/>
      </c>
      <c r="AT62" s="2" t="str">
        <f>IF(OR($C62="",AT$12=""),"",SUMIFS(Tbl_Registro_Insumo[cant_ent],Tbl_Registro_Insumo[proveedor],$C$8,Tbl_Registro_Insumo[descripcion_insumo],$C62,Tbl_Registro_Insumo[id_solicitud],Detalle_Mes!$C$9,Tbl_Registro_Insumo[Fecha_Corte],"&lt;="&amp;AT$12)-SUMIFS(Tbl_Registro_Insumo[cant_dev],Tbl_Registro_Insumo[proveedor],$C$8,Tbl_Registro_Insumo[descripcion_insumo],$C62,Tbl_Registro_Insumo[id_solicitud],$C$9,Tbl_Registro_Insumo[Fecha_Corte],"&lt;="&amp;AT$12))</f>
        <v/>
      </c>
      <c r="AU62" s="2" t="str">
        <f>IF(OR($C62="",AU$12=""),"",SUMIFS(Tbl_Registro_Insumo[cant_ent],Tbl_Registro_Insumo[proveedor],$C$8,Tbl_Registro_Insumo[descripcion_insumo],$C62,Tbl_Registro_Insumo[id_solicitud],Detalle_Mes!$C$9,Tbl_Registro_Insumo[Fecha_Corte],"&lt;="&amp;AU$12)-SUMIFS(Tbl_Registro_Insumo[cant_dev],Tbl_Registro_Insumo[proveedor],$C$8,Tbl_Registro_Insumo[descripcion_insumo],$C62,Tbl_Registro_Insumo[id_solicitud],$C$9,Tbl_Registro_Insumo[Fecha_Corte],"&lt;="&amp;AU$12))</f>
        <v/>
      </c>
      <c r="AV62" s="2" t="str">
        <f>IF(OR($C62="",AV$12=""),"",SUMIFS(Tbl_Registro_Insumo[cant_ent],Tbl_Registro_Insumo[proveedor],$C$8,Tbl_Registro_Insumo[descripcion_insumo],$C62,Tbl_Registro_Insumo[id_solicitud],Detalle_Mes!$C$9,Tbl_Registro_Insumo[Fecha_Corte],"&lt;="&amp;AV$12)-SUMIFS(Tbl_Registro_Insumo[cant_dev],Tbl_Registro_Insumo[proveedor],$C$8,Tbl_Registro_Insumo[descripcion_insumo],$C62,Tbl_Registro_Insumo[id_solicitud],$C$9,Tbl_Registro_Insumo[Fecha_Corte],"&lt;="&amp;AV$12))</f>
        <v/>
      </c>
      <c r="AW62" s="2" t="str">
        <f>IF(OR($C62="",AW$12=""),"",SUMIFS(Tbl_Registro_Insumo[cant_ent],Tbl_Registro_Insumo[proveedor],$C$8,Tbl_Registro_Insumo[descripcion_insumo],$C62,Tbl_Registro_Insumo[id_solicitud],Detalle_Mes!$C$9,Tbl_Registro_Insumo[Fecha_Corte],"&lt;="&amp;AW$12)-SUMIFS(Tbl_Registro_Insumo[cant_dev],Tbl_Registro_Insumo[proveedor],$C$8,Tbl_Registro_Insumo[descripcion_insumo],$C62,Tbl_Registro_Insumo[id_solicitud],$C$9,Tbl_Registro_Insumo[Fecha_Corte],"&lt;="&amp;AW$12))</f>
        <v/>
      </c>
      <c r="AX62" s="2" t="str">
        <f>IF(OR($C62="",AX$12=""),"",SUMIFS(Tbl_Registro_Insumo[cant_ent],Tbl_Registro_Insumo[proveedor],$C$8,Tbl_Registro_Insumo[descripcion_insumo],$C62,Tbl_Registro_Insumo[id_solicitud],Detalle_Mes!$C$9,Tbl_Registro_Insumo[Fecha_Corte],"&lt;="&amp;AX$12)-SUMIFS(Tbl_Registro_Insumo[cant_dev],Tbl_Registro_Insumo[proveedor],$C$8,Tbl_Registro_Insumo[descripcion_insumo],$C62,Tbl_Registro_Insumo[id_solicitud],$C$9,Tbl_Registro_Insumo[Fecha_Corte],"&lt;="&amp;AX$12))</f>
        <v/>
      </c>
      <c r="AY62" s="2" t="str">
        <f>IF(OR($C62="",AY$12=""),"",SUMIFS(Tbl_Registro_Insumo[cant_ent],Tbl_Registro_Insumo[proveedor],$C$8,Tbl_Registro_Insumo[descripcion_insumo],$C62,Tbl_Registro_Insumo[id_solicitud],Detalle_Mes!$C$9,Tbl_Registro_Insumo[Fecha_Corte],"&lt;="&amp;AY$12)-SUMIFS(Tbl_Registro_Insumo[cant_dev],Tbl_Registro_Insumo[proveedor],$C$8,Tbl_Registro_Insumo[descripcion_insumo],$C62,Tbl_Registro_Insumo[id_solicitud],$C$9,Tbl_Registro_Insumo[Fecha_Corte],"&lt;="&amp;AY$12))</f>
        <v/>
      </c>
      <c r="AZ62" s="2" t="str">
        <f>IF(OR($C62="",AZ$12=""),"",SUMIFS(Tbl_Registro_Insumo[cant_ent],Tbl_Registro_Insumo[proveedor],$C$8,Tbl_Registro_Insumo[descripcion_insumo],$C62,Tbl_Registro_Insumo[id_solicitud],Detalle_Mes!$C$9,Tbl_Registro_Insumo[Fecha_Corte],"&lt;="&amp;AZ$12)-SUMIFS(Tbl_Registro_Insumo[cant_dev],Tbl_Registro_Insumo[proveedor],$C$8,Tbl_Registro_Insumo[descripcion_insumo],$C62,Tbl_Registro_Insumo[id_solicitud],$C$9,Tbl_Registro_Insumo[Fecha_Corte],"&lt;="&amp;AZ$12))</f>
        <v/>
      </c>
      <c r="BA62" s="2" t="str">
        <f>IF(OR($C62="",BA$12=""),"",SUMIFS(Tbl_Registro_Insumo[cant_ent],Tbl_Registro_Insumo[proveedor],$C$8,Tbl_Registro_Insumo[descripcion_insumo],$C62,Tbl_Registro_Insumo[id_solicitud],Detalle_Mes!$C$9,Tbl_Registro_Insumo[Fecha_Corte],"&lt;="&amp;BA$12)-SUMIFS(Tbl_Registro_Insumo[cant_dev],Tbl_Registro_Insumo[proveedor],$C$8,Tbl_Registro_Insumo[descripcion_insumo],$C62,Tbl_Registro_Insumo[id_solicitud],$C$9,Tbl_Registro_Insumo[Fecha_Corte],"&lt;="&amp;BA$12))</f>
        <v/>
      </c>
      <c r="BB62" s="2" t="str">
        <f>IF(OR($C62="",BB$12=""),"",SUMIFS(Tbl_Registro_Insumo[cant_ent],Tbl_Registro_Insumo[proveedor],$C$8,Tbl_Registro_Insumo[descripcion_insumo],$C62,Tbl_Registro_Insumo[id_solicitud],Detalle_Mes!$C$9,Tbl_Registro_Insumo[Fecha_Corte],"&lt;="&amp;BB$12)-SUMIFS(Tbl_Registro_Insumo[cant_dev],Tbl_Registro_Insumo[proveedor],$C$8,Tbl_Registro_Insumo[descripcion_insumo],$C62,Tbl_Registro_Insumo[id_solicitud],$C$9,Tbl_Registro_Insumo[Fecha_Corte],"&lt;="&amp;BB$12))</f>
        <v/>
      </c>
      <c r="BC62" s="2" t="str">
        <f>IF(OR($C62="",BC$12=""),"",SUMIFS(Tbl_Registro_Insumo[cant_ent],Tbl_Registro_Insumo[proveedor],$C$8,Tbl_Registro_Insumo[descripcion_insumo],$C62,Tbl_Registro_Insumo[id_solicitud],Detalle_Mes!$C$9,Tbl_Registro_Insumo[Fecha_Corte],"&lt;="&amp;BC$12)-SUMIFS(Tbl_Registro_Insumo[cant_dev],Tbl_Registro_Insumo[proveedor],$C$8,Tbl_Registro_Insumo[descripcion_insumo],$C62,Tbl_Registro_Insumo[id_solicitud],$C$9,Tbl_Registro_Insumo[Fecha_Corte],"&lt;="&amp;BC$12))</f>
        <v/>
      </c>
      <c r="BD62" s="2" t="str">
        <f>IF(OR($C62="",BD$12=""),"",SUMIFS(Tbl_Registro_Insumo[cant_ent],Tbl_Registro_Insumo[proveedor],$C$8,Tbl_Registro_Insumo[descripcion_insumo],$C62,Tbl_Registro_Insumo[id_solicitud],Detalle_Mes!$C$9,Tbl_Registro_Insumo[Fecha_Corte],"&lt;="&amp;BD$12)-SUMIFS(Tbl_Registro_Insumo[cant_dev],Tbl_Registro_Insumo[proveedor],$C$8,Tbl_Registro_Insumo[descripcion_insumo],$C62,Tbl_Registro_Insumo[id_solicitud],$C$9,Tbl_Registro_Insumo[Fecha_Corte],"&lt;="&amp;BD$12))</f>
        <v/>
      </c>
      <c r="BE62" s="2" t="str">
        <f>IF(OR($C62="",BE$12=""),"",SUMIFS(Tbl_Registro_Insumo[cant_ent],Tbl_Registro_Insumo[proveedor],$C$8,Tbl_Registro_Insumo[descripcion_insumo],$C62,Tbl_Registro_Insumo[id_solicitud],Detalle_Mes!$C$9,Tbl_Registro_Insumo[Fecha_Corte],"&lt;="&amp;BE$12)-SUMIFS(Tbl_Registro_Insumo[cant_dev],Tbl_Registro_Insumo[proveedor],$C$8,Tbl_Registro_Insumo[descripcion_insumo],$C62,Tbl_Registro_Insumo[id_solicitud],$C$9,Tbl_Registro_Insumo[Fecha_Corte],"&lt;="&amp;BE$12))</f>
        <v/>
      </c>
      <c r="BF62" s="2" t="str">
        <f>IF(OR($C62="",BF$12=""),"",SUMIFS(Tbl_Registro_Insumo[cant_ent],Tbl_Registro_Insumo[proveedor],$C$8,Tbl_Registro_Insumo[descripcion_insumo],$C62,Tbl_Registro_Insumo[id_solicitud],Detalle_Mes!$C$9,Tbl_Registro_Insumo[Fecha_Corte],"&lt;="&amp;BF$12)-SUMIFS(Tbl_Registro_Insumo[cant_dev],Tbl_Registro_Insumo[proveedor],$C$8,Tbl_Registro_Insumo[descripcion_insumo],$C62,Tbl_Registro_Insumo[id_solicitud],$C$9,Tbl_Registro_Insumo[Fecha_Corte],"&lt;="&amp;BF$12))</f>
        <v/>
      </c>
      <c r="BG62" s="2" t="str">
        <f>IF(OR($C62="",BG$12=""),"",SUMIFS(Tbl_Registro_Insumo[cant_ent],Tbl_Registro_Insumo[proveedor],$C$8,Tbl_Registro_Insumo[descripcion_insumo],$C62,Tbl_Registro_Insumo[id_solicitud],Detalle_Mes!$C$9,Tbl_Registro_Insumo[Fecha_Corte],"&lt;="&amp;BG$12)-SUMIFS(Tbl_Registro_Insumo[cant_dev],Tbl_Registro_Insumo[proveedor],$C$8,Tbl_Registro_Insumo[descripcion_insumo],$C62,Tbl_Registro_Insumo[id_solicitud],$C$9,Tbl_Registro_Insumo[Fecha_Corte],"&lt;="&amp;BG$12))</f>
        <v/>
      </c>
      <c r="BH62" s="2" t="str">
        <f>IF(OR($C62="",BH$12=""),"",SUMIFS(Tbl_Registro_Insumo[cant_ent],Tbl_Registro_Insumo[proveedor],$C$8,Tbl_Registro_Insumo[descripcion_insumo],$C62,Tbl_Registro_Insumo[id_solicitud],Detalle_Mes!$C$9,Tbl_Registro_Insumo[Fecha_Corte],"&lt;="&amp;BH$12)-SUMIFS(Tbl_Registro_Insumo[cant_dev],Tbl_Registro_Insumo[proveedor],$C$8,Tbl_Registro_Insumo[descripcion_insumo],$C62,Tbl_Registro_Insumo[id_solicitud],$C$9,Tbl_Registro_Insumo[Fecha_Corte],"&lt;="&amp;BH$12))</f>
        <v/>
      </c>
      <c r="BI62" s="2" t="str">
        <f>IF(OR($C62="",BI$12=""),"",SUMIFS(Tbl_Registro_Insumo[cant_ent],Tbl_Registro_Insumo[proveedor],$C$8,Tbl_Registro_Insumo[descripcion_insumo],$C62,Tbl_Registro_Insumo[id_solicitud],Detalle_Mes!$C$9,Tbl_Registro_Insumo[Fecha_Corte],"&lt;="&amp;BI$12)-SUMIFS(Tbl_Registro_Insumo[cant_dev],Tbl_Registro_Insumo[proveedor],$C$8,Tbl_Registro_Insumo[descripcion_insumo],$C62,Tbl_Registro_Insumo[id_solicitud],$C$9,Tbl_Registro_Insumo[Fecha_Corte],"&lt;="&amp;BI$12))</f>
        <v/>
      </c>
      <c r="BJ62" s="2" t="str">
        <f>IF(OR($C62="",BJ$12=""),"",SUMIFS(Tbl_Registro_Insumo[cant_ent],Tbl_Registro_Insumo[proveedor],$C$8,Tbl_Registro_Insumo[descripcion_insumo],$C62,Tbl_Registro_Insumo[id_solicitud],Detalle_Mes!$C$9,Tbl_Registro_Insumo[Fecha_Corte],"&lt;="&amp;BJ$12)-SUMIFS(Tbl_Registro_Insumo[cant_dev],Tbl_Registro_Insumo[proveedor],$C$8,Tbl_Registro_Insumo[descripcion_insumo],$C62,Tbl_Registro_Insumo[id_solicitud],$C$9,Tbl_Registro_Insumo[Fecha_Corte],"&lt;="&amp;BJ$12))</f>
        <v/>
      </c>
      <c r="BK62" s="2" t="str">
        <f>IF(OR($C62="",BK$12=""),"",SUMIFS(Tbl_Registro_Insumo[cant_ent],Tbl_Registro_Insumo[proveedor],$C$8,Tbl_Registro_Insumo[descripcion_insumo],$C62,Tbl_Registro_Insumo[id_solicitud],Detalle_Mes!$C$9,Tbl_Registro_Insumo[Fecha_Corte],"&lt;="&amp;BK$12)-SUMIFS(Tbl_Registro_Insumo[cant_dev],Tbl_Registro_Insumo[proveedor],$C$8,Tbl_Registro_Insumo[descripcion_insumo],$C62,Tbl_Registro_Insumo[id_solicitud],$C$9,Tbl_Registro_Insumo[Fecha_Corte],"&lt;="&amp;BK$12))</f>
        <v/>
      </c>
      <c r="BL62" s="2" t="str">
        <f>IF(OR($C62="",BL$12=""),"",SUMIFS(Tbl_Registro_Insumo[cant_ent],Tbl_Registro_Insumo[proveedor],$C$8,Tbl_Registro_Insumo[descripcion_insumo],$C62,Tbl_Registro_Insumo[id_solicitud],Detalle_Mes!$C$9,Tbl_Registro_Insumo[Fecha_Corte],"&lt;="&amp;BL$12)-SUMIFS(Tbl_Registro_Insumo[cant_dev],Tbl_Registro_Insumo[proveedor],$C$8,Tbl_Registro_Insumo[descripcion_insumo],$C62,Tbl_Registro_Insumo[id_solicitud],$C$9,Tbl_Registro_Insumo[Fecha_Corte],"&lt;="&amp;BL$12))</f>
        <v/>
      </c>
      <c r="BM62" s="2" t="str">
        <f>IF(OR($C62="",BM$12=""),"",SUMIFS(Tbl_Registro_Insumo[cant_ent],Tbl_Registro_Insumo[proveedor],$C$8,Tbl_Registro_Insumo[descripcion_insumo],$C62,Tbl_Registro_Insumo[id_solicitud],Detalle_Mes!$C$9,Tbl_Registro_Insumo[Fecha_Corte],"&lt;="&amp;BM$12)-SUMIFS(Tbl_Registro_Insumo[cant_dev],Tbl_Registro_Insumo[proveedor],$C$8,Tbl_Registro_Insumo[descripcion_insumo],$C62,Tbl_Registro_Insumo[id_solicitud],$C$9,Tbl_Registro_Insumo[Fecha_Corte],"&lt;="&amp;BM$12))</f>
        <v/>
      </c>
      <c r="BN62" s="2" t="str">
        <f>IF(OR($C62="",BN$12=""),"",SUMIFS(Tbl_Registro_Insumo[cant_ent],Tbl_Registro_Insumo[proveedor],$C$8,Tbl_Registro_Insumo[descripcion_insumo],$C62,Tbl_Registro_Insumo[id_solicitud],Detalle_Mes!$C$9,Tbl_Registro_Insumo[Fecha_Corte],"&lt;="&amp;BN$12)-SUMIFS(Tbl_Registro_Insumo[cant_dev],Tbl_Registro_Insumo[proveedor],$C$8,Tbl_Registro_Insumo[descripcion_insumo],$C62,Tbl_Registro_Insumo[id_solicitud],$C$9,Tbl_Registro_Insumo[Fecha_Corte],"&lt;="&amp;BN$12))</f>
        <v/>
      </c>
      <c r="BO62" s="2" t="str">
        <f>IF(OR($C62="",BO$12=""),"",SUMIFS(Tbl_Registro_Insumo[cant_ent],Tbl_Registro_Insumo[proveedor],$C$8,Tbl_Registro_Insumo[descripcion_insumo],$C62,Tbl_Registro_Insumo[id_solicitud],Detalle_Mes!$C$9,Tbl_Registro_Insumo[Fecha_Corte],"&lt;="&amp;BO$12)-SUMIFS(Tbl_Registro_Insumo[cant_dev],Tbl_Registro_Insumo[proveedor],$C$8,Tbl_Registro_Insumo[descripcion_insumo],$C62,Tbl_Registro_Insumo[id_solicitud],$C$9,Tbl_Registro_Insumo[Fecha_Corte],"&lt;="&amp;BO$12))</f>
        <v/>
      </c>
      <c r="BP62" s="2" t="str">
        <f>IF(OR($C62="",BP$12=""),"",SUMIFS(Tbl_Registro_Insumo[cant_ent],Tbl_Registro_Insumo[proveedor],$C$8,Tbl_Registro_Insumo[descripcion_insumo],$C62,Tbl_Registro_Insumo[id_solicitud],Detalle_Mes!$C$9,Tbl_Registro_Insumo[Fecha_Corte],"&lt;="&amp;BP$12)-SUMIFS(Tbl_Registro_Insumo[cant_dev],Tbl_Registro_Insumo[proveedor],$C$8,Tbl_Registro_Insumo[descripcion_insumo],$C62,Tbl_Registro_Insumo[id_solicitud],$C$9,Tbl_Registro_Insumo[Fecha_Corte],"&lt;="&amp;BP$12))</f>
        <v/>
      </c>
      <c r="BQ62" s="2" t="str">
        <f>IF(OR($C62="",BQ$12=""),"",SUMIFS(Tbl_Registro_Insumo[cant_ent],Tbl_Registro_Insumo[proveedor],$C$8,Tbl_Registro_Insumo[descripcion_insumo],$C62,Tbl_Registro_Insumo[id_solicitud],Detalle_Mes!$C$9,Tbl_Registro_Insumo[Fecha_Corte],"&lt;="&amp;BQ$12)-SUMIFS(Tbl_Registro_Insumo[cant_dev],Tbl_Registro_Insumo[proveedor],$C$8,Tbl_Registro_Insumo[descripcion_insumo],$C62,Tbl_Registro_Insumo[id_solicitud],$C$9,Tbl_Registro_Insumo[Fecha_Corte],"&lt;="&amp;BQ$12))</f>
        <v/>
      </c>
      <c r="BR62" s="2" t="str">
        <f>IF(OR($C62="",BR$12=""),"",SUMIFS(Tbl_Registro_Insumo[cant_ent],Tbl_Registro_Insumo[proveedor],$C$8,Tbl_Registro_Insumo[descripcion_insumo],$C62,Tbl_Registro_Insumo[id_solicitud],Detalle_Mes!$C$9,Tbl_Registro_Insumo[Fecha_Corte],"&lt;="&amp;BR$12)-SUMIFS(Tbl_Registro_Insumo[cant_dev],Tbl_Registro_Insumo[proveedor],$C$8,Tbl_Registro_Insumo[descripcion_insumo],$C62,Tbl_Registro_Insumo[id_solicitud],$C$9,Tbl_Registro_Insumo[Fecha_Corte],"&lt;="&amp;BR$12))</f>
        <v/>
      </c>
      <c r="BS62" s="2" t="str">
        <f>IF(OR($C62="",BS$12=""),"",SUMIFS(Tbl_Registro_Insumo[cant_ent],Tbl_Registro_Insumo[proveedor],$C$8,Tbl_Registro_Insumo[descripcion_insumo],$C62,Tbl_Registro_Insumo[id_solicitud],Detalle_Mes!$C$9,Tbl_Registro_Insumo[Fecha_Corte],"&lt;="&amp;BS$12)-SUMIFS(Tbl_Registro_Insumo[cant_dev],Tbl_Registro_Insumo[proveedor],$C$8,Tbl_Registro_Insumo[descripcion_insumo],$C62,Tbl_Registro_Insumo[id_solicitud],$C$9,Tbl_Registro_Insumo[Fecha_Corte],"&lt;="&amp;BS$12))</f>
        <v/>
      </c>
    </row>
    <row r="63" spans="2:71" s="7" customFormat="1" ht="19.2" customHeight="1" x14ac:dyDescent="0.3">
      <c r="B63" s="2"/>
      <c r="D63" s="20" t="str">
        <f>IF(C63="","",SUMIFS(Tbl_Registro_Insumo[cant_ent],Tbl_Registro_Insumo[proveedor],Detalle_Mes!$C$8,Tbl_Registro_Insumo[id_solicitud],Detalle_Mes!$C$9,Tbl_Registro_Insumo[descripcion_insumo],Detalle_Mes!C63,Tbl_Registro_Insumo[Fecha_Corte],"&lt;"&amp;Detalle_Mes!$F$8))</f>
        <v/>
      </c>
      <c r="E63" s="20" t="str">
        <f>IF(C63="","",SUMIFS(Tbl_Registro_Insumo[cant_dev],Tbl_Registro_Insumo[proveedor],Detalle_Mes!$C$8,Tbl_Registro_Insumo[id_solicitud],Detalle_Mes!$C$9,Tbl_Registro_Insumo[descripcion_insumo],Detalle_Mes!C63,Tbl_Registro_Insumo[Fecha_Corte],"&lt;"&amp;Detalle_Mes!$F$8))</f>
        <v/>
      </c>
      <c r="F63" s="20" t="str">
        <f t="shared" si="39"/>
        <v/>
      </c>
      <c r="H63" s="41" t="str">
        <f t="shared" si="40"/>
        <v/>
      </c>
      <c r="I63" s="2" t="str">
        <f>IF(OR($C63="",I$12=""),"",SUMIFS(Tbl_Registro_Insumo[cant_ent],Tbl_Registro_Insumo[proveedor],$C$8,Tbl_Registro_Insumo[descripcion_insumo],$C63,Tbl_Registro_Insumo[id_solicitud],Detalle_Mes!$C$9,Tbl_Registro_Insumo[Fecha_Corte],"&lt;"&amp;I$12)-SUMIFS(Tbl_Registro_Insumo[cant_dev],Tbl_Registro_Insumo[proveedor],$C$8,Tbl_Registro_Insumo[descripcion_insumo],$C63,Tbl_Registro_Insumo[id_solicitud],$C$9,Tbl_Registro_Insumo[Fecha_Corte],"&lt;="&amp;I$12))</f>
        <v/>
      </c>
      <c r="J63" s="2" t="str">
        <f>IF(OR($C63="",J$12=""),"",SUMIFS(Tbl_Registro_Insumo[cant_ent],Tbl_Registro_Insumo[proveedor],$C$8,Tbl_Registro_Insumo[descripcion_insumo],$C63,Tbl_Registro_Insumo[id_solicitud],Detalle_Mes!$C$9,Tbl_Registro_Insumo[Fecha_Corte],"&lt;="&amp;J$12)-SUMIFS(Tbl_Registro_Insumo[cant_dev],Tbl_Registro_Insumo[proveedor],$C$8,Tbl_Registro_Insumo[descripcion_insumo],$C63,Tbl_Registro_Insumo[id_solicitud],$C$9,Tbl_Registro_Insumo[Fecha_Corte],"&lt;="&amp;J$12))</f>
        <v/>
      </c>
      <c r="K63" s="2" t="str">
        <f>IF(OR($C63="",K$12=""),"",SUMIFS(Tbl_Registro_Insumo[cant_ent],Tbl_Registro_Insumo[proveedor],$C$8,Tbl_Registro_Insumo[descripcion_insumo],$C63,Tbl_Registro_Insumo[id_solicitud],Detalle_Mes!$C$9,Tbl_Registro_Insumo[Fecha_Corte],"&lt;="&amp;K$12)-SUMIFS(Tbl_Registro_Insumo[cant_dev],Tbl_Registro_Insumo[proveedor],$C$8,Tbl_Registro_Insumo[descripcion_insumo],$C63,Tbl_Registro_Insumo[id_solicitud],$C$9,Tbl_Registro_Insumo[Fecha_Corte],"&lt;="&amp;K$12))</f>
        <v/>
      </c>
      <c r="L63" s="2" t="str">
        <f>IF(OR($C63="",L$12=""),"",SUMIFS(Tbl_Registro_Insumo[cant_ent],Tbl_Registro_Insumo[proveedor],$C$8,Tbl_Registro_Insumo[descripcion_insumo],$C63,Tbl_Registro_Insumo[id_solicitud],Detalle_Mes!$C$9,Tbl_Registro_Insumo[Fecha_Corte],"&lt;="&amp;L$12)-SUMIFS(Tbl_Registro_Insumo[cant_dev],Tbl_Registro_Insumo[proveedor],$C$8,Tbl_Registro_Insumo[descripcion_insumo],$C63,Tbl_Registro_Insumo[id_solicitud],$C$9,Tbl_Registro_Insumo[Fecha_Corte],"&lt;="&amp;L$12))</f>
        <v/>
      </c>
      <c r="M63" s="2" t="str">
        <f>IF(OR($C63="",M$12=""),"",SUMIFS(Tbl_Registro_Insumo[cant_ent],Tbl_Registro_Insumo[proveedor],$C$8,Tbl_Registro_Insumo[descripcion_insumo],$C63,Tbl_Registro_Insumo[id_solicitud],Detalle_Mes!$C$9,Tbl_Registro_Insumo[Fecha_Corte],"&lt;="&amp;M$12)-SUMIFS(Tbl_Registro_Insumo[cant_dev],Tbl_Registro_Insumo[proveedor],$C$8,Tbl_Registro_Insumo[descripcion_insumo],$C63,Tbl_Registro_Insumo[id_solicitud],$C$9,Tbl_Registro_Insumo[Fecha_Corte],"&lt;="&amp;M$12))</f>
        <v/>
      </c>
      <c r="N63" s="2" t="str">
        <f>IF(OR($C63="",N$12=""),"",SUMIFS(Tbl_Registro_Insumo[cant_ent],Tbl_Registro_Insumo[proveedor],$C$8,Tbl_Registro_Insumo[descripcion_insumo],$C63,Tbl_Registro_Insumo[id_solicitud],Detalle_Mes!$C$9,Tbl_Registro_Insumo[Fecha_Corte],"&lt;="&amp;N$12)-SUMIFS(Tbl_Registro_Insumo[cant_dev],Tbl_Registro_Insumo[proveedor],$C$8,Tbl_Registro_Insumo[descripcion_insumo],$C63,Tbl_Registro_Insumo[id_solicitud],$C$9,Tbl_Registro_Insumo[Fecha_Corte],"&lt;="&amp;N$12))</f>
        <v/>
      </c>
      <c r="O63" s="2" t="str">
        <f>IF(OR($C63="",O$12=""),"",SUMIFS(Tbl_Registro_Insumo[cant_ent],Tbl_Registro_Insumo[proveedor],$C$8,Tbl_Registro_Insumo[descripcion_insumo],$C63,Tbl_Registro_Insumo[id_solicitud],Detalle_Mes!$C$9,Tbl_Registro_Insumo[Fecha_Corte],"&lt;="&amp;O$12)-SUMIFS(Tbl_Registro_Insumo[cant_dev],Tbl_Registro_Insumo[proveedor],$C$8,Tbl_Registro_Insumo[descripcion_insumo],$C63,Tbl_Registro_Insumo[id_solicitud],$C$9,Tbl_Registro_Insumo[Fecha_Corte],"&lt;="&amp;O$12))</f>
        <v/>
      </c>
      <c r="P63" s="2" t="str">
        <f>IF(OR($C63="",P$12=""),"",SUMIFS(Tbl_Registro_Insumo[cant_ent],Tbl_Registro_Insumo[proveedor],$C$8,Tbl_Registro_Insumo[descripcion_insumo],$C63,Tbl_Registro_Insumo[id_solicitud],Detalle_Mes!$C$9,Tbl_Registro_Insumo[Fecha_Corte],"&lt;="&amp;P$12)-SUMIFS(Tbl_Registro_Insumo[cant_dev],Tbl_Registro_Insumo[proveedor],$C$8,Tbl_Registro_Insumo[descripcion_insumo],$C63,Tbl_Registro_Insumo[id_solicitud],$C$9,Tbl_Registro_Insumo[Fecha_Corte],"&lt;="&amp;P$12))</f>
        <v/>
      </c>
      <c r="Q63" s="2" t="str">
        <f>IF(OR($C63="",Q$12=""),"",SUMIFS(Tbl_Registro_Insumo[cant_ent],Tbl_Registro_Insumo[proveedor],$C$8,Tbl_Registro_Insumo[descripcion_insumo],$C63,Tbl_Registro_Insumo[id_solicitud],Detalle_Mes!$C$9,Tbl_Registro_Insumo[Fecha_Corte],"&lt;="&amp;Q$12)-SUMIFS(Tbl_Registro_Insumo[cant_dev],Tbl_Registro_Insumo[proveedor],$C$8,Tbl_Registro_Insumo[descripcion_insumo],$C63,Tbl_Registro_Insumo[id_solicitud],$C$9,Tbl_Registro_Insumo[Fecha_Corte],"&lt;="&amp;Q$12))</f>
        <v/>
      </c>
      <c r="R63" s="2" t="str">
        <f>IF(OR($C63="",R$12=""),"",SUMIFS(Tbl_Registro_Insumo[cant_ent],Tbl_Registro_Insumo[proveedor],$C$8,Tbl_Registro_Insumo[descripcion_insumo],$C63,Tbl_Registro_Insumo[id_solicitud],Detalle_Mes!$C$9,Tbl_Registro_Insumo[Fecha_Corte],"&lt;="&amp;R$12)-SUMIFS(Tbl_Registro_Insumo[cant_dev],Tbl_Registro_Insumo[proveedor],$C$8,Tbl_Registro_Insumo[descripcion_insumo],$C63,Tbl_Registro_Insumo[id_solicitud],$C$9,Tbl_Registro_Insumo[Fecha_Corte],"&lt;="&amp;R$12))</f>
        <v/>
      </c>
      <c r="S63" s="2" t="str">
        <f>IF(OR($C63="",S$12=""),"",SUMIFS(Tbl_Registro_Insumo[cant_ent],Tbl_Registro_Insumo[proveedor],$C$8,Tbl_Registro_Insumo[descripcion_insumo],$C63,Tbl_Registro_Insumo[id_solicitud],Detalle_Mes!$C$9,Tbl_Registro_Insumo[Fecha_Corte],"&lt;="&amp;S$12)-SUMIFS(Tbl_Registro_Insumo[cant_dev],Tbl_Registro_Insumo[proveedor],$C$8,Tbl_Registro_Insumo[descripcion_insumo],$C63,Tbl_Registro_Insumo[id_solicitud],$C$9,Tbl_Registro_Insumo[Fecha_Corte],"&lt;="&amp;S$12))</f>
        <v/>
      </c>
      <c r="T63" s="2" t="str">
        <f>IF(OR($C63="",T$12=""),"",SUMIFS(Tbl_Registro_Insumo[cant_ent],Tbl_Registro_Insumo[proveedor],$C$8,Tbl_Registro_Insumo[descripcion_insumo],$C63,Tbl_Registro_Insumo[id_solicitud],Detalle_Mes!$C$9,Tbl_Registro_Insumo[Fecha_Corte],"&lt;="&amp;T$12)-SUMIFS(Tbl_Registro_Insumo[cant_dev],Tbl_Registro_Insumo[proveedor],$C$8,Tbl_Registro_Insumo[descripcion_insumo],$C63,Tbl_Registro_Insumo[id_solicitud],$C$9,Tbl_Registro_Insumo[Fecha_Corte],"&lt;="&amp;T$12))</f>
        <v/>
      </c>
      <c r="U63" s="2" t="str">
        <f>IF(OR($C63="",U$12=""),"",SUMIFS(Tbl_Registro_Insumo[cant_ent],Tbl_Registro_Insumo[proveedor],$C$8,Tbl_Registro_Insumo[descripcion_insumo],$C63,Tbl_Registro_Insumo[id_solicitud],Detalle_Mes!$C$9,Tbl_Registro_Insumo[Fecha_Corte],"&lt;="&amp;U$12)-SUMIFS(Tbl_Registro_Insumo[cant_dev],Tbl_Registro_Insumo[proveedor],$C$8,Tbl_Registro_Insumo[descripcion_insumo],$C63,Tbl_Registro_Insumo[id_solicitud],$C$9,Tbl_Registro_Insumo[Fecha_Corte],"&lt;="&amp;U$12))</f>
        <v/>
      </c>
      <c r="V63" s="2" t="str">
        <f>IF(OR($C63="",V$12=""),"",SUMIFS(Tbl_Registro_Insumo[cant_ent],Tbl_Registro_Insumo[proveedor],$C$8,Tbl_Registro_Insumo[descripcion_insumo],$C63,Tbl_Registro_Insumo[id_solicitud],Detalle_Mes!$C$9,Tbl_Registro_Insumo[Fecha_Corte],"&lt;="&amp;V$12)-SUMIFS(Tbl_Registro_Insumo[cant_dev],Tbl_Registro_Insumo[proveedor],$C$8,Tbl_Registro_Insumo[descripcion_insumo],$C63,Tbl_Registro_Insumo[id_solicitud],$C$9,Tbl_Registro_Insumo[Fecha_Corte],"&lt;="&amp;V$12))</f>
        <v/>
      </c>
      <c r="W63" s="2" t="str">
        <f>IF(OR($C63="",W$12=""),"",SUMIFS(Tbl_Registro_Insumo[cant_ent],Tbl_Registro_Insumo[proveedor],$C$8,Tbl_Registro_Insumo[descripcion_insumo],$C63,Tbl_Registro_Insumo[id_solicitud],Detalle_Mes!$C$9,Tbl_Registro_Insumo[Fecha_Corte],"&lt;="&amp;W$12)-SUMIFS(Tbl_Registro_Insumo[cant_dev],Tbl_Registro_Insumo[proveedor],$C$8,Tbl_Registro_Insumo[descripcion_insumo],$C63,Tbl_Registro_Insumo[id_solicitud],$C$9,Tbl_Registro_Insumo[Fecha_Corte],"&lt;="&amp;W$12))</f>
        <v/>
      </c>
      <c r="X63" s="2" t="str">
        <f>IF(OR($C63="",X$12=""),"",SUMIFS(Tbl_Registro_Insumo[cant_ent],Tbl_Registro_Insumo[proveedor],$C$8,Tbl_Registro_Insumo[descripcion_insumo],$C63,Tbl_Registro_Insumo[id_solicitud],Detalle_Mes!$C$9,Tbl_Registro_Insumo[Fecha_Corte],"&lt;="&amp;X$12)-SUMIFS(Tbl_Registro_Insumo[cant_dev],Tbl_Registro_Insumo[proveedor],$C$8,Tbl_Registro_Insumo[descripcion_insumo],$C63,Tbl_Registro_Insumo[id_solicitud],$C$9,Tbl_Registro_Insumo[Fecha_Corte],"&lt;="&amp;X$12))</f>
        <v/>
      </c>
      <c r="Y63" s="2" t="str">
        <f>IF(OR($C63="",Y$12=""),"",SUMIFS(Tbl_Registro_Insumo[cant_ent],Tbl_Registro_Insumo[proveedor],$C$8,Tbl_Registro_Insumo[descripcion_insumo],$C63,Tbl_Registro_Insumo[id_solicitud],Detalle_Mes!$C$9,Tbl_Registro_Insumo[Fecha_Corte],"&lt;="&amp;Y$12)-SUMIFS(Tbl_Registro_Insumo[cant_dev],Tbl_Registro_Insumo[proveedor],$C$8,Tbl_Registro_Insumo[descripcion_insumo],$C63,Tbl_Registro_Insumo[id_solicitud],$C$9,Tbl_Registro_Insumo[Fecha_Corte],"&lt;="&amp;Y$12))</f>
        <v/>
      </c>
      <c r="Z63" s="2" t="str">
        <f>IF(OR($C63="",Z$12=""),"",SUMIFS(Tbl_Registro_Insumo[cant_ent],Tbl_Registro_Insumo[proveedor],$C$8,Tbl_Registro_Insumo[descripcion_insumo],$C63,Tbl_Registro_Insumo[id_solicitud],Detalle_Mes!$C$9,Tbl_Registro_Insumo[Fecha_Corte],"&lt;="&amp;Z$12)-SUMIFS(Tbl_Registro_Insumo[cant_dev],Tbl_Registro_Insumo[proveedor],$C$8,Tbl_Registro_Insumo[descripcion_insumo],$C63,Tbl_Registro_Insumo[id_solicitud],$C$9,Tbl_Registro_Insumo[Fecha_Corte],"&lt;="&amp;Z$12))</f>
        <v/>
      </c>
      <c r="AA63" s="2" t="str">
        <f>IF(OR($C63="",AA$12=""),"",SUMIFS(Tbl_Registro_Insumo[cant_ent],Tbl_Registro_Insumo[proveedor],$C$8,Tbl_Registro_Insumo[descripcion_insumo],$C63,Tbl_Registro_Insumo[id_solicitud],Detalle_Mes!$C$9,Tbl_Registro_Insumo[Fecha_Corte],"&lt;="&amp;AA$12)-SUMIFS(Tbl_Registro_Insumo[cant_dev],Tbl_Registro_Insumo[proveedor],$C$8,Tbl_Registro_Insumo[descripcion_insumo],$C63,Tbl_Registro_Insumo[id_solicitud],$C$9,Tbl_Registro_Insumo[Fecha_Corte],"&lt;="&amp;AA$12))</f>
        <v/>
      </c>
      <c r="AB63" s="2" t="str">
        <f>IF(OR($C63="",AB$12=""),"",SUMIFS(Tbl_Registro_Insumo[cant_ent],Tbl_Registro_Insumo[proveedor],$C$8,Tbl_Registro_Insumo[descripcion_insumo],$C63,Tbl_Registro_Insumo[id_solicitud],Detalle_Mes!$C$9,Tbl_Registro_Insumo[Fecha_Corte],"&lt;="&amp;AB$12)-SUMIFS(Tbl_Registro_Insumo[cant_dev],Tbl_Registro_Insumo[proveedor],$C$8,Tbl_Registro_Insumo[descripcion_insumo],$C63,Tbl_Registro_Insumo[id_solicitud],$C$9,Tbl_Registro_Insumo[Fecha_Corte],"&lt;="&amp;AB$12))</f>
        <v/>
      </c>
      <c r="AC63" s="2" t="str">
        <f>IF(OR($C63="",AC$12=""),"",SUMIFS(Tbl_Registro_Insumo[cant_ent],Tbl_Registro_Insumo[proveedor],$C$8,Tbl_Registro_Insumo[descripcion_insumo],$C63,Tbl_Registro_Insumo[id_solicitud],Detalle_Mes!$C$9,Tbl_Registro_Insumo[Fecha_Corte],"&lt;="&amp;AC$12)-SUMIFS(Tbl_Registro_Insumo[cant_dev],Tbl_Registro_Insumo[proveedor],$C$8,Tbl_Registro_Insumo[descripcion_insumo],$C63,Tbl_Registro_Insumo[id_solicitud],$C$9,Tbl_Registro_Insumo[Fecha_Corte],"&lt;="&amp;AC$12))</f>
        <v/>
      </c>
      <c r="AD63" s="2" t="str">
        <f>IF(OR($C63="",AD$12=""),"",SUMIFS(Tbl_Registro_Insumo[cant_ent],Tbl_Registro_Insumo[proveedor],$C$8,Tbl_Registro_Insumo[descripcion_insumo],$C63,Tbl_Registro_Insumo[id_solicitud],Detalle_Mes!$C$9,Tbl_Registro_Insumo[Fecha_Corte],"&lt;="&amp;AD$12)-SUMIFS(Tbl_Registro_Insumo[cant_dev],Tbl_Registro_Insumo[proveedor],$C$8,Tbl_Registro_Insumo[descripcion_insumo],$C63,Tbl_Registro_Insumo[id_solicitud],$C$9,Tbl_Registro_Insumo[Fecha_Corte],"&lt;="&amp;AD$12))</f>
        <v/>
      </c>
      <c r="AE63" s="2" t="str">
        <f>IF(OR($C63="",AE$12=""),"",SUMIFS(Tbl_Registro_Insumo[cant_ent],Tbl_Registro_Insumo[proveedor],$C$8,Tbl_Registro_Insumo[descripcion_insumo],$C63,Tbl_Registro_Insumo[id_solicitud],Detalle_Mes!$C$9,Tbl_Registro_Insumo[Fecha_Corte],"&lt;="&amp;AE$12)-SUMIFS(Tbl_Registro_Insumo[cant_dev],Tbl_Registro_Insumo[proveedor],$C$8,Tbl_Registro_Insumo[descripcion_insumo],$C63,Tbl_Registro_Insumo[id_solicitud],$C$9,Tbl_Registro_Insumo[Fecha_Corte],"&lt;="&amp;AE$12))</f>
        <v/>
      </c>
      <c r="AF63" s="2" t="str">
        <f>IF(OR($C63="",AF$12=""),"",SUMIFS(Tbl_Registro_Insumo[cant_ent],Tbl_Registro_Insumo[proveedor],$C$8,Tbl_Registro_Insumo[descripcion_insumo],$C63,Tbl_Registro_Insumo[id_solicitud],Detalle_Mes!$C$9,Tbl_Registro_Insumo[Fecha_Corte],"&lt;="&amp;AF$12)-SUMIFS(Tbl_Registro_Insumo[cant_dev],Tbl_Registro_Insumo[proveedor],$C$8,Tbl_Registro_Insumo[descripcion_insumo],$C63,Tbl_Registro_Insumo[id_solicitud],$C$9,Tbl_Registro_Insumo[Fecha_Corte],"&lt;="&amp;AF$12))</f>
        <v/>
      </c>
      <c r="AG63" s="2" t="str">
        <f>IF(OR($C63="",AG$12=""),"",SUMIFS(Tbl_Registro_Insumo[cant_ent],Tbl_Registro_Insumo[proveedor],$C$8,Tbl_Registro_Insumo[descripcion_insumo],$C63,Tbl_Registro_Insumo[id_solicitud],Detalle_Mes!$C$9,Tbl_Registro_Insumo[Fecha_Corte],"&lt;="&amp;AG$12)-SUMIFS(Tbl_Registro_Insumo[cant_dev],Tbl_Registro_Insumo[proveedor],$C$8,Tbl_Registro_Insumo[descripcion_insumo],$C63,Tbl_Registro_Insumo[id_solicitud],$C$9,Tbl_Registro_Insumo[Fecha_Corte],"&lt;="&amp;AG$12))</f>
        <v/>
      </c>
      <c r="AH63" s="2" t="str">
        <f>IF(OR($C63="",AH$12=""),"",SUMIFS(Tbl_Registro_Insumo[cant_ent],Tbl_Registro_Insumo[proveedor],$C$8,Tbl_Registro_Insumo[descripcion_insumo],$C63,Tbl_Registro_Insumo[id_solicitud],Detalle_Mes!$C$9,Tbl_Registro_Insumo[Fecha_Corte],"&lt;="&amp;AH$12)-SUMIFS(Tbl_Registro_Insumo[cant_dev],Tbl_Registro_Insumo[proveedor],$C$8,Tbl_Registro_Insumo[descripcion_insumo],$C63,Tbl_Registro_Insumo[id_solicitud],$C$9,Tbl_Registro_Insumo[Fecha_Corte],"&lt;="&amp;AH$12))</f>
        <v/>
      </c>
      <c r="AI63" s="2" t="str">
        <f>IF(OR($C63="",AI$12=""),"",SUMIFS(Tbl_Registro_Insumo[cant_ent],Tbl_Registro_Insumo[proveedor],$C$8,Tbl_Registro_Insumo[descripcion_insumo],$C63,Tbl_Registro_Insumo[id_solicitud],Detalle_Mes!$C$9,Tbl_Registro_Insumo[Fecha_Corte],"&lt;="&amp;AI$12)-SUMIFS(Tbl_Registro_Insumo[cant_dev],Tbl_Registro_Insumo[proveedor],$C$8,Tbl_Registro_Insumo[descripcion_insumo],$C63,Tbl_Registro_Insumo[id_solicitud],$C$9,Tbl_Registro_Insumo[Fecha_Corte],"&lt;="&amp;AI$12))</f>
        <v/>
      </c>
      <c r="AJ63" s="2" t="str">
        <f>IF(OR($C63="",AJ$12=""),"",SUMIFS(Tbl_Registro_Insumo[cant_ent],Tbl_Registro_Insumo[proveedor],$C$8,Tbl_Registro_Insumo[descripcion_insumo],$C63,Tbl_Registro_Insumo[id_solicitud],Detalle_Mes!$C$9,Tbl_Registro_Insumo[Fecha_Corte],"&lt;="&amp;AJ$12)-SUMIFS(Tbl_Registro_Insumo[cant_dev],Tbl_Registro_Insumo[proveedor],$C$8,Tbl_Registro_Insumo[descripcion_insumo],$C63,Tbl_Registro_Insumo[id_solicitud],$C$9,Tbl_Registro_Insumo[Fecha_Corte],"&lt;="&amp;AJ$12))</f>
        <v/>
      </c>
      <c r="AK63" s="2" t="str">
        <f>IF(OR($C63="",AK$12=""),"",SUMIFS(Tbl_Registro_Insumo[cant_ent],Tbl_Registro_Insumo[proveedor],$C$8,Tbl_Registro_Insumo[descripcion_insumo],$C63,Tbl_Registro_Insumo[id_solicitud],Detalle_Mes!$C$9,Tbl_Registro_Insumo[Fecha_Corte],"&lt;="&amp;AK$12)-SUMIFS(Tbl_Registro_Insumo[cant_dev],Tbl_Registro_Insumo[proveedor],$C$8,Tbl_Registro_Insumo[descripcion_insumo],$C63,Tbl_Registro_Insumo[id_solicitud],$C$9,Tbl_Registro_Insumo[Fecha_Corte],"&lt;="&amp;AK$12))</f>
        <v/>
      </c>
      <c r="AL63" s="2" t="str">
        <f>IF(OR($C63="",AL$12=""),"",SUMIFS(Tbl_Registro_Insumo[cant_ent],Tbl_Registro_Insumo[proveedor],$C$8,Tbl_Registro_Insumo[descripcion_insumo],$C63,Tbl_Registro_Insumo[id_solicitud],Detalle_Mes!$C$9,Tbl_Registro_Insumo[Fecha_Corte],"&lt;="&amp;AL$12)-SUMIFS(Tbl_Registro_Insumo[cant_dev],Tbl_Registro_Insumo[proveedor],$C$8,Tbl_Registro_Insumo[descripcion_insumo],$C63,Tbl_Registro_Insumo[id_solicitud],$C$9,Tbl_Registro_Insumo[Fecha_Corte],"&lt;="&amp;AL$12))</f>
        <v/>
      </c>
      <c r="AM63" s="2" t="str">
        <f>IF(OR($C63="",AM$12=""),"",SUMIFS(Tbl_Registro_Insumo[cant_ent],Tbl_Registro_Insumo[proveedor],$C$8,Tbl_Registro_Insumo[descripcion_insumo],$C63,Tbl_Registro_Insumo[id_solicitud],Detalle_Mes!$C$9,Tbl_Registro_Insumo[Fecha_Corte],"&lt;="&amp;AM$12)-SUMIFS(Tbl_Registro_Insumo[cant_dev],Tbl_Registro_Insumo[proveedor],$C$8,Tbl_Registro_Insumo[descripcion_insumo],$C63,Tbl_Registro_Insumo[id_solicitud],$C$9,Tbl_Registro_Insumo[Fecha_Corte],"&lt;="&amp;AM$12))</f>
        <v/>
      </c>
      <c r="AN63" s="2" t="str">
        <f>IF(OR($C63="",AN$12=""),"",SUMIFS(Tbl_Registro_Insumo[cant_ent],Tbl_Registro_Insumo[proveedor],$C$8,Tbl_Registro_Insumo[descripcion_insumo],$C63,Tbl_Registro_Insumo[id_solicitud],Detalle_Mes!$C$9,Tbl_Registro_Insumo[Fecha_Corte],"&lt;="&amp;AN$12)-SUMIFS(Tbl_Registro_Insumo[cant_dev],Tbl_Registro_Insumo[proveedor],$C$8,Tbl_Registro_Insumo[descripcion_insumo],$C63,Tbl_Registro_Insumo[id_solicitud],$C$9,Tbl_Registro_Insumo[Fecha_Corte],"&lt;="&amp;AN$12))</f>
        <v/>
      </c>
      <c r="AO63" s="2" t="str">
        <f>IF(OR($C63="",AO$12=""),"",SUMIFS(Tbl_Registro_Insumo[cant_ent],Tbl_Registro_Insumo[proveedor],$C$8,Tbl_Registro_Insumo[descripcion_insumo],$C63,Tbl_Registro_Insumo[id_solicitud],Detalle_Mes!$C$9,Tbl_Registro_Insumo[Fecha_Corte],"&lt;="&amp;AO$12)-SUMIFS(Tbl_Registro_Insumo[cant_dev],Tbl_Registro_Insumo[proveedor],$C$8,Tbl_Registro_Insumo[descripcion_insumo],$C63,Tbl_Registro_Insumo[id_solicitud],$C$9,Tbl_Registro_Insumo[Fecha_Corte],"&lt;="&amp;AO$12))</f>
        <v/>
      </c>
      <c r="AP63" s="2" t="str">
        <f>IF(OR($C63="",AP$12=""),"",SUMIFS(Tbl_Registro_Insumo[cant_ent],Tbl_Registro_Insumo[proveedor],$C$8,Tbl_Registro_Insumo[descripcion_insumo],$C63,Tbl_Registro_Insumo[id_solicitud],Detalle_Mes!$C$9,Tbl_Registro_Insumo[Fecha_Corte],"&lt;="&amp;AP$12)-SUMIFS(Tbl_Registro_Insumo[cant_dev],Tbl_Registro_Insumo[proveedor],$C$8,Tbl_Registro_Insumo[descripcion_insumo],$C63,Tbl_Registro_Insumo[id_solicitud],$C$9,Tbl_Registro_Insumo[Fecha_Corte],"&lt;="&amp;AP$12))</f>
        <v/>
      </c>
      <c r="AQ63" s="2" t="str">
        <f>IF(OR($C63="",AQ$12=""),"",SUMIFS(Tbl_Registro_Insumo[cant_ent],Tbl_Registro_Insumo[proveedor],$C$8,Tbl_Registro_Insumo[descripcion_insumo],$C63,Tbl_Registro_Insumo[id_solicitud],Detalle_Mes!$C$9,Tbl_Registro_Insumo[Fecha_Corte],"&lt;="&amp;AQ$12)-SUMIFS(Tbl_Registro_Insumo[cant_dev],Tbl_Registro_Insumo[proveedor],$C$8,Tbl_Registro_Insumo[descripcion_insumo],$C63,Tbl_Registro_Insumo[id_solicitud],$C$9,Tbl_Registro_Insumo[Fecha_Corte],"&lt;="&amp;AQ$12))</f>
        <v/>
      </c>
      <c r="AR63" s="2" t="str">
        <f>IF(OR($C63="",AR$12=""),"",SUMIFS(Tbl_Registro_Insumo[cant_ent],Tbl_Registro_Insumo[proveedor],$C$8,Tbl_Registro_Insumo[descripcion_insumo],$C63,Tbl_Registro_Insumo[id_solicitud],Detalle_Mes!$C$9,Tbl_Registro_Insumo[Fecha_Corte],"&lt;="&amp;AR$12)-SUMIFS(Tbl_Registro_Insumo[cant_dev],Tbl_Registro_Insumo[proveedor],$C$8,Tbl_Registro_Insumo[descripcion_insumo],$C63,Tbl_Registro_Insumo[id_solicitud],$C$9,Tbl_Registro_Insumo[Fecha_Corte],"&lt;="&amp;AR$12))</f>
        <v/>
      </c>
      <c r="AS63" s="2" t="str">
        <f>IF(OR($C63="",AS$12=""),"",SUMIFS(Tbl_Registro_Insumo[cant_ent],Tbl_Registro_Insumo[proveedor],$C$8,Tbl_Registro_Insumo[descripcion_insumo],$C63,Tbl_Registro_Insumo[id_solicitud],Detalle_Mes!$C$9,Tbl_Registro_Insumo[Fecha_Corte],"&lt;="&amp;AS$12)-SUMIFS(Tbl_Registro_Insumo[cant_dev],Tbl_Registro_Insumo[proveedor],$C$8,Tbl_Registro_Insumo[descripcion_insumo],$C63,Tbl_Registro_Insumo[id_solicitud],$C$9,Tbl_Registro_Insumo[Fecha_Corte],"&lt;="&amp;AS$12))</f>
        <v/>
      </c>
      <c r="AT63" s="2" t="str">
        <f>IF(OR($C63="",AT$12=""),"",SUMIFS(Tbl_Registro_Insumo[cant_ent],Tbl_Registro_Insumo[proveedor],$C$8,Tbl_Registro_Insumo[descripcion_insumo],$C63,Tbl_Registro_Insumo[id_solicitud],Detalle_Mes!$C$9,Tbl_Registro_Insumo[Fecha_Corte],"&lt;="&amp;AT$12)-SUMIFS(Tbl_Registro_Insumo[cant_dev],Tbl_Registro_Insumo[proveedor],$C$8,Tbl_Registro_Insumo[descripcion_insumo],$C63,Tbl_Registro_Insumo[id_solicitud],$C$9,Tbl_Registro_Insumo[Fecha_Corte],"&lt;="&amp;AT$12))</f>
        <v/>
      </c>
      <c r="AU63" s="2" t="str">
        <f>IF(OR($C63="",AU$12=""),"",SUMIFS(Tbl_Registro_Insumo[cant_ent],Tbl_Registro_Insumo[proveedor],$C$8,Tbl_Registro_Insumo[descripcion_insumo],$C63,Tbl_Registro_Insumo[id_solicitud],Detalle_Mes!$C$9,Tbl_Registro_Insumo[Fecha_Corte],"&lt;="&amp;AU$12)-SUMIFS(Tbl_Registro_Insumo[cant_dev],Tbl_Registro_Insumo[proveedor],$C$8,Tbl_Registro_Insumo[descripcion_insumo],$C63,Tbl_Registro_Insumo[id_solicitud],$C$9,Tbl_Registro_Insumo[Fecha_Corte],"&lt;="&amp;AU$12))</f>
        <v/>
      </c>
      <c r="AV63" s="2" t="str">
        <f>IF(OR($C63="",AV$12=""),"",SUMIFS(Tbl_Registro_Insumo[cant_ent],Tbl_Registro_Insumo[proveedor],$C$8,Tbl_Registro_Insumo[descripcion_insumo],$C63,Tbl_Registro_Insumo[id_solicitud],Detalle_Mes!$C$9,Tbl_Registro_Insumo[Fecha_Corte],"&lt;="&amp;AV$12)-SUMIFS(Tbl_Registro_Insumo[cant_dev],Tbl_Registro_Insumo[proveedor],$C$8,Tbl_Registro_Insumo[descripcion_insumo],$C63,Tbl_Registro_Insumo[id_solicitud],$C$9,Tbl_Registro_Insumo[Fecha_Corte],"&lt;="&amp;AV$12))</f>
        <v/>
      </c>
      <c r="AW63" s="2" t="str">
        <f>IF(OR($C63="",AW$12=""),"",SUMIFS(Tbl_Registro_Insumo[cant_ent],Tbl_Registro_Insumo[proveedor],$C$8,Tbl_Registro_Insumo[descripcion_insumo],$C63,Tbl_Registro_Insumo[id_solicitud],Detalle_Mes!$C$9,Tbl_Registro_Insumo[Fecha_Corte],"&lt;="&amp;AW$12)-SUMIFS(Tbl_Registro_Insumo[cant_dev],Tbl_Registro_Insumo[proveedor],$C$8,Tbl_Registro_Insumo[descripcion_insumo],$C63,Tbl_Registro_Insumo[id_solicitud],$C$9,Tbl_Registro_Insumo[Fecha_Corte],"&lt;="&amp;AW$12))</f>
        <v/>
      </c>
      <c r="AX63" s="2" t="str">
        <f>IF(OR($C63="",AX$12=""),"",SUMIFS(Tbl_Registro_Insumo[cant_ent],Tbl_Registro_Insumo[proveedor],$C$8,Tbl_Registro_Insumo[descripcion_insumo],$C63,Tbl_Registro_Insumo[id_solicitud],Detalle_Mes!$C$9,Tbl_Registro_Insumo[Fecha_Corte],"&lt;="&amp;AX$12)-SUMIFS(Tbl_Registro_Insumo[cant_dev],Tbl_Registro_Insumo[proveedor],$C$8,Tbl_Registro_Insumo[descripcion_insumo],$C63,Tbl_Registro_Insumo[id_solicitud],$C$9,Tbl_Registro_Insumo[Fecha_Corte],"&lt;="&amp;AX$12))</f>
        <v/>
      </c>
      <c r="AY63" s="2" t="str">
        <f>IF(OR($C63="",AY$12=""),"",SUMIFS(Tbl_Registro_Insumo[cant_ent],Tbl_Registro_Insumo[proveedor],$C$8,Tbl_Registro_Insumo[descripcion_insumo],$C63,Tbl_Registro_Insumo[id_solicitud],Detalle_Mes!$C$9,Tbl_Registro_Insumo[Fecha_Corte],"&lt;="&amp;AY$12)-SUMIFS(Tbl_Registro_Insumo[cant_dev],Tbl_Registro_Insumo[proveedor],$C$8,Tbl_Registro_Insumo[descripcion_insumo],$C63,Tbl_Registro_Insumo[id_solicitud],$C$9,Tbl_Registro_Insumo[Fecha_Corte],"&lt;="&amp;AY$12))</f>
        <v/>
      </c>
      <c r="AZ63" s="2" t="str">
        <f>IF(OR($C63="",AZ$12=""),"",SUMIFS(Tbl_Registro_Insumo[cant_ent],Tbl_Registro_Insumo[proveedor],$C$8,Tbl_Registro_Insumo[descripcion_insumo],$C63,Tbl_Registro_Insumo[id_solicitud],Detalle_Mes!$C$9,Tbl_Registro_Insumo[Fecha_Corte],"&lt;="&amp;AZ$12)-SUMIFS(Tbl_Registro_Insumo[cant_dev],Tbl_Registro_Insumo[proveedor],$C$8,Tbl_Registro_Insumo[descripcion_insumo],$C63,Tbl_Registro_Insumo[id_solicitud],$C$9,Tbl_Registro_Insumo[Fecha_Corte],"&lt;="&amp;AZ$12))</f>
        <v/>
      </c>
      <c r="BA63" s="2" t="str">
        <f>IF(OR($C63="",BA$12=""),"",SUMIFS(Tbl_Registro_Insumo[cant_ent],Tbl_Registro_Insumo[proveedor],$C$8,Tbl_Registro_Insumo[descripcion_insumo],$C63,Tbl_Registro_Insumo[id_solicitud],Detalle_Mes!$C$9,Tbl_Registro_Insumo[Fecha_Corte],"&lt;="&amp;BA$12)-SUMIFS(Tbl_Registro_Insumo[cant_dev],Tbl_Registro_Insumo[proveedor],$C$8,Tbl_Registro_Insumo[descripcion_insumo],$C63,Tbl_Registro_Insumo[id_solicitud],$C$9,Tbl_Registro_Insumo[Fecha_Corte],"&lt;="&amp;BA$12))</f>
        <v/>
      </c>
      <c r="BB63" s="2" t="str">
        <f>IF(OR($C63="",BB$12=""),"",SUMIFS(Tbl_Registro_Insumo[cant_ent],Tbl_Registro_Insumo[proveedor],$C$8,Tbl_Registro_Insumo[descripcion_insumo],$C63,Tbl_Registro_Insumo[id_solicitud],Detalle_Mes!$C$9,Tbl_Registro_Insumo[Fecha_Corte],"&lt;="&amp;BB$12)-SUMIFS(Tbl_Registro_Insumo[cant_dev],Tbl_Registro_Insumo[proveedor],$C$8,Tbl_Registro_Insumo[descripcion_insumo],$C63,Tbl_Registro_Insumo[id_solicitud],$C$9,Tbl_Registro_Insumo[Fecha_Corte],"&lt;="&amp;BB$12))</f>
        <v/>
      </c>
      <c r="BC63" s="2" t="str">
        <f>IF(OR($C63="",BC$12=""),"",SUMIFS(Tbl_Registro_Insumo[cant_ent],Tbl_Registro_Insumo[proveedor],$C$8,Tbl_Registro_Insumo[descripcion_insumo],$C63,Tbl_Registro_Insumo[id_solicitud],Detalle_Mes!$C$9,Tbl_Registro_Insumo[Fecha_Corte],"&lt;="&amp;BC$12)-SUMIFS(Tbl_Registro_Insumo[cant_dev],Tbl_Registro_Insumo[proveedor],$C$8,Tbl_Registro_Insumo[descripcion_insumo],$C63,Tbl_Registro_Insumo[id_solicitud],$C$9,Tbl_Registro_Insumo[Fecha_Corte],"&lt;="&amp;BC$12))</f>
        <v/>
      </c>
      <c r="BD63" s="2" t="str">
        <f>IF(OR($C63="",BD$12=""),"",SUMIFS(Tbl_Registro_Insumo[cant_ent],Tbl_Registro_Insumo[proveedor],$C$8,Tbl_Registro_Insumo[descripcion_insumo],$C63,Tbl_Registro_Insumo[id_solicitud],Detalle_Mes!$C$9,Tbl_Registro_Insumo[Fecha_Corte],"&lt;="&amp;BD$12)-SUMIFS(Tbl_Registro_Insumo[cant_dev],Tbl_Registro_Insumo[proveedor],$C$8,Tbl_Registro_Insumo[descripcion_insumo],$C63,Tbl_Registro_Insumo[id_solicitud],$C$9,Tbl_Registro_Insumo[Fecha_Corte],"&lt;="&amp;BD$12))</f>
        <v/>
      </c>
      <c r="BE63" s="2" t="str">
        <f>IF(OR($C63="",BE$12=""),"",SUMIFS(Tbl_Registro_Insumo[cant_ent],Tbl_Registro_Insumo[proveedor],$C$8,Tbl_Registro_Insumo[descripcion_insumo],$C63,Tbl_Registro_Insumo[id_solicitud],Detalle_Mes!$C$9,Tbl_Registro_Insumo[Fecha_Corte],"&lt;="&amp;BE$12)-SUMIFS(Tbl_Registro_Insumo[cant_dev],Tbl_Registro_Insumo[proveedor],$C$8,Tbl_Registro_Insumo[descripcion_insumo],$C63,Tbl_Registro_Insumo[id_solicitud],$C$9,Tbl_Registro_Insumo[Fecha_Corte],"&lt;="&amp;BE$12))</f>
        <v/>
      </c>
      <c r="BF63" s="2" t="str">
        <f>IF(OR($C63="",BF$12=""),"",SUMIFS(Tbl_Registro_Insumo[cant_ent],Tbl_Registro_Insumo[proveedor],$C$8,Tbl_Registro_Insumo[descripcion_insumo],$C63,Tbl_Registro_Insumo[id_solicitud],Detalle_Mes!$C$9,Tbl_Registro_Insumo[Fecha_Corte],"&lt;="&amp;BF$12)-SUMIFS(Tbl_Registro_Insumo[cant_dev],Tbl_Registro_Insumo[proveedor],$C$8,Tbl_Registro_Insumo[descripcion_insumo],$C63,Tbl_Registro_Insumo[id_solicitud],$C$9,Tbl_Registro_Insumo[Fecha_Corte],"&lt;="&amp;BF$12))</f>
        <v/>
      </c>
      <c r="BG63" s="2" t="str">
        <f>IF(OR($C63="",BG$12=""),"",SUMIFS(Tbl_Registro_Insumo[cant_ent],Tbl_Registro_Insumo[proveedor],$C$8,Tbl_Registro_Insumo[descripcion_insumo],$C63,Tbl_Registro_Insumo[id_solicitud],Detalle_Mes!$C$9,Tbl_Registro_Insumo[Fecha_Corte],"&lt;="&amp;BG$12)-SUMIFS(Tbl_Registro_Insumo[cant_dev],Tbl_Registro_Insumo[proveedor],$C$8,Tbl_Registro_Insumo[descripcion_insumo],$C63,Tbl_Registro_Insumo[id_solicitud],$C$9,Tbl_Registro_Insumo[Fecha_Corte],"&lt;="&amp;BG$12))</f>
        <v/>
      </c>
      <c r="BH63" s="2" t="str">
        <f>IF(OR($C63="",BH$12=""),"",SUMIFS(Tbl_Registro_Insumo[cant_ent],Tbl_Registro_Insumo[proveedor],$C$8,Tbl_Registro_Insumo[descripcion_insumo],$C63,Tbl_Registro_Insumo[id_solicitud],Detalle_Mes!$C$9,Tbl_Registro_Insumo[Fecha_Corte],"&lt;="&amp;BH$12)-SUMIFS(Tbl_Registro_Insumo[cant_dev],Tbl_Registro_Insumo[proveedor],$C$8,Tbl_Registro_Insumo[descripcion_insumo],$C63,Tbl_Registro_Insumo[id_solicitud],$C$9,Tbl_Registro_Insumo[Fecha_Corte],"&lt;="&amp;BH$12))</f>
        <v/>
      </c>
      <c r="BI63" s="2" t="str">
        <f>IF(OR($C63="",BI$12=""),"",SUMIFS(Tbl_Registro_Insumo[cant_ent],Tbl_Registro_Insumo[proveedor],$C$8,Tbl_Registro_Insumo[descripcion_insumo],$C63,Tbl_Registro_Insumo[id_solicitud],Detalle_Mes!$C$9,Tbl_Registro_Insumo[Fecha_Corte],"&lt;="&amp;BI$12)-SUMIFS(Tbl_Registro_Insumo[cant_dev],Tbl_Registro_Insumo[proveedor],$C$8,Tbl_Registro_Insumo[descripcion_insumo],$C63,Tbl_Registro_Insumo[id_solicitud],$C$9,Tbl_Registro_Insumo[Fecha_Corte],"&lt;="&amp;BI$12))</f>
        <v/>
      </c>
      <c r="BJ63" s="2" t="str">
        <f>IF(OR($C63="",BJ$12=""),"",SUMIFS(Tbl_Registro_Insumo[cant_ent],Tbl_Registro_Insumo[proveedor],$C$8,Tbl_Registro_Insumo[descripcion_insumo],$C63,Tbl_Registro_Insumo[id_solicitud],Detalle_Mes!$C$9,Tbl_Registro_Insumo[Fecha_Corte],"&lt;="&amp;BJ$12)-SUMIFS(Tbl_Registro_Insumo[cant_dev],Tbl_Registro_Insumo[proveedor],$C$8,Tbl_Registro_Insumo[descripcion_insumo],$C63,Tbl_Registro_Insumo[id_solicitud],$C$9,Tbl_Registro_Insumo[Fecha_Corte],"&lt;="&amp;BJ$12))</f>
        <v/>
      </c>
      <c r="BK63" s="2" t="str">
        <f>IF(OR($C63="",BK$12=""),"",SUMIFS(Tbl_Registro_Insumo[cant_ent],Tbl_Registro_Insumo[proveedor],$C$8,Tbl_Registro_Insumo[descripcion_insumo],$C63,Tbl_Registro_Insumo[id_solicitud],Detalle_Mes!$C$9,Tbl_Registro_Insumo[Fecha_Corte],"&lt;="&amp;BK$12)-SUMIFS(Tbl_Registro_Insumo[cant_dev],Tbl_Registro_Insumo[proveedor],$C$8,Tbl_Registro_Insumo[descripcion_insumo],$C63,Tbl_Registro_Insumo[id_solicitud],$C$9,Tbl_Registro_Insumo[Fecha_Corte],"&lt;="&amp;BK$12))</f>
        <v/>
      </c>
      <c r="BL63" s="2" t="str">
        <f>IF(OR($C63="",BL$12=""),"",SUMIFS(Tbl_Registro_Insumo[cant_ent],Tbl_Registro_Insumo[proveedor],$C$8,Tbl_Registro_Insumo[descripcion_insumo],$C63,Tbl_Registro_Insumo[id_solicitud],Detalle_Mes!$C$9,Tbl_Registro_Insumo[Fecha_Corte],"&lt;="&amp;BL$12)-SUMIFS(Tbl_Registro_Insumo[cant_dev],Tbl_Registro_Insumo[proveedor],$C$8,Tbl_Registro_Insumo[descripcion_insumo],$C63,Tbl_Registro_Insumo[id_solicitud],$C$9,Tbl_Registro_Insumo[Fecha_Corte],"&lt;="&amp;BL$12))</f>
        <v/>
      </c>
      <c r="BM63" s="2" t="str">
        <f>IF(OR($C63="",BM$12=""),"",SUMIFS(Tbl_Registro_Insumo[cant_ent],Tbl_Registro_Insumo[proveedor],$C$8,Tbl_Registro_Insumo[descripcion_insumo],$C63,Tbl_Registro_Insumo[id_solicitud],Detalle_Mes!$C$9,Tbl_Registro_Insumo[Fecha_Corte],"&lt;="&amp;BM$12)-SUMIFS(Tbl_Registro_Insumo[cant_dev],Tbl_Registro_Insumo[proveedor],$C$8,Tbl_Registro_Insumo[descripcion_insumo],$C63,Tbl_Registro_Insumo[id_solicitud],$C$9,Tbl_Registro_Insumo[Fecha_Corte],"&lt;="&amp;BM$12))</f>
        <v/>
      </c>
      <c r="BN63" s="2" t="str">
        <f>IF(OR($C63="",BN$12=""),"",SUMIFS(Tbl_Registro_Insumo[cant_ent],Tbl_Registro_Insumo[proveedor],$C$8,Tbl_Registro_Insumo[descripcion_insumo],$C63,Tbl_Registro_Insumo[id_solicitud],Detalle_Mes!$C$9,Tbl_Registro_Insumo[Fecha_Corte],"&lt;="&amp;BN$12)-SUMIFS(Tbl_Registro_Insumo[cant_dev],Tbl_Registro_Insumo[proveedor],$C$8,Tbl_Registro_Insumo[descripcion_insumo],$C63,Tbl_Registro_Insumo[id_solicitud],$C$9,Tbl_Registro_Insumo[Fecha_Corte],"&lt;="&amp;BN$12))</f>
        <v/>
      </c>
      <c r="BO63" s="2" t="str">
        <f>IF(OR($C63="",BO$12=""),"",SUMIFS(Tbl_Registro_Insumo[cant_ent],Tbl_Registro_Insumo[proveedor],$C$8,Tbl_Registro_Insumo[descripcion_insumo],$C63,Tbl_Registro_Insumo[id_solicitud],Detalle_Mes!$C$9,Tbl_Registro_Insumo[Fecha_Corte],"&lt;="&amp;BO$12)-SUMIFS(Tbl_Registro_Insumo[cant_dev],Tbl_Registro_Insumo[proveedor],$C$8,Tbl_Registro_Insumo[descripcion_insumo],$C63,Tbl_Registro_Insumo[id_solicitud],$C$9,Tbl_Registro_Insumo[Fecha_Corte],"&lt;="&amp;BO$12))</f>
        <v/>
      </c>
      <c r="BP63" s="2" t="str">
        <f>IF(OR($C63="",BP$12=""),"",SUMIFS(Tbl_Registro_Insumo[cant_ent],Tbl_Registro_Insumo[proveedor],$C$8,Tbl_Registro_Insumo[descripcion_insumo],$C63,Tbl_Registro_Insumo[id_solicitud],Detalle_Mes!$C$9,Tbl_Registro_Insumo[Fecha_Corte],"&lt;="&amp;BP$12)-SUMIFS(Tbl_Registro_Insumo[cant_dev],Tbl_Registro_Insumo[proveedor],$C$8,Tbl_Registro_Insumo[descripcion_insumo],$C63,Tbl_Registro_Insumo[id_solicitud],$C$9,Tbl_Registro_Insumo[Fecha_Corte],"&lt;="&amp;BP$12))</f>
        <v/>
      </c>
      <c r="BQ63" s="2" t="str">
        <f>IF(OR($C63="",BQ$12=""),"",SUMIFS(Tbl_Registro_Insumo[cant_ent],Tbl_Registro_Insumo[proveedor],$C$8,Tbl_Registro_Insumo[descripcion_insumo],$C63,Tbl_Registro_Insumo[id_solicitud],Detalle_Mes!$C$9,Tbl_Registro_Insumo[Fecha_Corte],"&lt;="&amp;BQ$12)-SUMIFS(Tbl_Registro_Insumo[cant_dev],Tbl_Registro_Insumo[proveedor],$C$8,Tbl_Registro_Insumo[descripcion_insumo],$C63,Tbl_Registro_Insumo[id_solicitud],$C$9,Tbl_Registro_Insumo[Fecha_Corte],"&lt;="&amp;BQ$12))</f>
        <v/>
      </c>
      <c r="BR63" s="2" t="str">
        <f>IF(OR($C63="",BR$12=""),"",SUMIFS(Tbl_Registro_Insumo[cant_ent],Tbl_Registro_Insumo[proveedor],$C$8,Tbl_Registro_Insumo[descripcion_insumo],$C63,Tbl_Registro_Insumo[id_solicitud],Detalle_Mes!$C$9,Tbl_Registro_Insumo[Fecha_Corte],"&lt;="&amp;BR$12)-SUMIFS(Tbl_Registro_Insumo[cant_dev],Tbl_Registro_Insumo[proveedor],$C$8,Tbl_Registro_Insumo[descripcion_insumo],$C63,Tbl_Registro_Insumo[id_solicitud],$C$9,Tbl_Registro_Insumo[Fecha_Corte],"&lt;="&amp;BR$12))</f>
        <v/>
      </c>
      <c r="BS63" s="2" t="str">
        <f>IF(OR($C63="",BS$12=""),"",SUMIFS(Tbl_Registro_Insumo[cant_ent],Tbl_Registro_Insumo[proveedor],$C$8,Tbl_Registro_Insumo[descripcion_insumo],$C63,Tbl_Registro_Insumo[id_solicitud],Detalle_Mes!$C$9,Tbl_Registro_Insumo[Fecha_Corte],"&lt;="&amp;BS$12)-SUMIFS(Tbl_Registro_Insumo[cant_dev],Tbl_Registro_Insumo[proveedor],$C$8,Tbl_Registro_Insumo[descripcion_insumo],$C63,Tbl_Registro_Insumo[id_solicitud],$C$9,Tbl_Registro_Insumo[Fecha_Corte],"&lt;="&amp;BS$12))</f>
        <v/>
      </c>
    </row>
    <row r="64" spans="2:71" s="7" customFormat="1" ht="19.2" customHeight="1" x14ac:dyDescent="0.3">
      <c r="B64" s="2"/>
      <c r="D64" s="20" t="str">
        <f>IF(C64="","",SUMIFS(Tbl_Registro_Insumo[cant_ent],Tbl_Registro_Insumo[proveedor],Detalle_Mes!$C$8,Tbl_Registro_Insumo[id_solicitud],Detalle_Mes!$C$9,Tbl_Registro_Insumo[descripcion_insumo],Detalle_Mes!C64,Tbl_Registro_Insumo[Fecha_Corte],"&lt;"&amp;Detalle_Mes!$F$8))</f>
        <v/>
      </c>
      <c r="E64" s="20" t="str">
        <f>IF(C64="","",SUMIFS(Tbl_Registro_Insumo[cant_dev],Tbl_Registro_Insumo[proveedor],Detalle_Mes!$C$8,Tbl_Registro_Insumo[id_solicitud],Detalle_Mes!$C$9,Tbl_Registro_Insumo[descripcion_insumo],Detalle_Mes!C64,Tbl_Registro_Insumo[Fecha_Corte],"&lt;"&amp;Detalle_Mes!$F$8))</f>
        <v/>
      </c>
      <c r="F64" s="20" t="str">
        <f t="shared" si="39"/>
        <v/>
      </c>
      <c r="H64" s="41" t="str">
        <f t="shared" si="40"/>
        <v/>
      </c>
      <c r="I64" s="2" t="str">
        <f>IF(OR($C64="",I$12=""),"",SUMIFS(Tbl_Registro_Insumo[cant_ent],Tbl_Registro_Insumo[proveedor],$C$8,Tbl_Registro_Insumo[descripcion_insumo],$C64,Tbl_Registro_Insumo[id_solicitud],Detalle_Mes!$C$9,Tbl_Registro_Insumo[Fecha_Corte],"&lt;"&amp;I$12)-SUMIFS(Tbl_Registro_Insumo[cant_dev],Tbl_Registro_Insumo[proveedor],$C$8,Tbl_Registro_Insumo[descripcion_insumo],$C64,Tbl_Registro_Insumo[id_solicitud],$C$9,Tbl_Registro_Insumo[Fecha_Corte],"&lt;="&amp;I$12))</f>
        <v/>
      </c>
      <c r="J64" s="2" t="str">
        <f>IF(OR($C64="",J$12=""),"",SUMIFS(Tbl_Registro_Insumo[cant_ent],Tbl_Registro_Insumo[proveedor],$C$8,Tbl_Registro_Insumo[descripcion_insumo],$C64,Tbl_Registro_Insumo[id_solicitud],Detalle_Mes!$C$9,Tbl_Registro_Insumo[Fecha_Corte],"&lt;="&amp;J$12)-SUMIFS(Tbl_Registro_Insumo[cant_dev],Tbl_Registro_Insumo[proveedor],$C$8,Tbl_Registro_Insumo[descripcion_insumo],$C64,Tbl_Registro_Insumo[id_solicitud],$C$9,Tbl_Registro_Insumo[Fecha_Corte],"&lt;="&amp;J$12))</f>
        <v/>
      </c>
      <c r="K64" s="2" t="str">
        <f>IF(OR($C64="",K$12=""),"",SUMIFS(Tbl_Registro_Insumo[cant_ent],Tbl_Registro_Insumo[proveedor],$C$8,Tbl_Registro_Insumo[descripcion_insumo],$C64,Tbl_Registro_Insumo[id_solicitud],Detalle_Mes!$C$9,Tbl_Registro_Insumo[Fecha_Corte],"&lt;="&amp;K$12)-SUMIFS(Tbl_Registro_Insumo[cant_dev],Tbl_Registro_Insumo[proveedor],$C$8,Tbl_Registro_Insumo[descripcion_insumo],$C64,Tbl_Registro_Insumo[id_solicitud],$C$9,Tbl_Registro_Insumo[Fecha_Corte],"&lt;="&amp;K$12))</f>
        <v/>
      </c>
      <c r="L64" s="2" t="str">
        <f>IF(OR($C64="",L$12=""),"",SUMIFS(Tbl_Registro_Insumo[cant_ent],Tbl_Registro_Insumo[proveedor],$C$8,Tbl_Registro_Insumo[descripcion_insumo],$C64,Tbl_Registro_Insumo[id_solicitud],Detalle_Mes!$C$9,Tbl_Registro_Insumo[Fecha_Corte],"&lt;="&amp;L$12)-SUMIFS(Tbl_Registro_Insumo[cant_dev],Tbl_Registro_Insumo[proveedor],$C$8,Tbl_Registro_Insumo[descripcion_insumo],$C64,Tbl_Registro_Insumo[id_solicitud],$C$9,Tbl_Registro_Insumo[Fecha_Corte],"&lt;="&amp;L$12))</f>
        <v/>
      </c>
      <c r="M64" s="2" t="str">
        <f>IF(OR($C64="",M$12=""),"",SUMIFS(Tbl_Registro_Insumo[cant_ent],Tbl_Registro_Insumo[proveedor],$C$8,Tbl_Registro_Insumo[descripcion_insumo],$C64,Tbl_Registro_Insumo[id_solicitud],Detalle_Mes!$C$9,Tbl_Registro_Insumo[Fecha_Corte],"&lt;="&amp;M$12)-SUMIFS(Tbl_Registro_Insumo[cant_dev],Tbl_Registro_Insumo[proveedor],$C$8,Tbl_Registro_Insumo[descripcion_insumo],$C64,Tbl_Registro_Insumo[id_solicitud],$C$9,Tbl_Registro_Insumo[Fecha_Corte],"&lt;="&amp;M$12))</f>
        <v/>
      </c>
      <c r="N64" s="2" t="str">
        <f>IF(OR($C64="",N$12=""),"",SUMIFS(Tbl_Registro_Insumo[cant_ent],Tbl_Registro_Insumo[proveedor],$C$8,Tbl_Registro_Insumo[descripcion_insumo],$C64,Tbl_Registro_Insumo[id_solicitud],Detalle_Mes!$C$9,Tbl_Registro_Insumo[Fecha_Corte],"&lt;="&amp;N$12)-SUMIFS(Tbl_Registro_Insumo[cant_dev],Tbl_Registro_Insumo[proveedor],$C$8,Tbl_Registro_Insumo[descripcion_insumo],$C64,Tbl_Registro_Insumo[id_solicitud],$C$9,Tbl_Registro_Insumo[Fecha_Corte],"&lt;="&amp;N$12))</f>
        <v/>
      </c>
      <c r="O64" s="2" t="str">
        <f>IF(OR($C64="",O$12=""),"",SUMIFS(Tbl_Registro_Insumo[cant_ent],Tbl_Registro_Insumo[proveedor],$C$8,Tbl_Registro_Insumo[descripcion_insumo],$C64,Tbl_Registro_Insumo[id_solicitud],Detalle_Mes!$C$9,Tbl_Registro_Insumo[Fecha_Corte],"&lt;="&amp;O$12)-SUMIFS(Tbl_Registro_Insumo[cant_dev],Tbl_Registro_Insumo[proveedor],$C$8,Tbl_Registro_Insumo[descripcion_insumo],$C64,Tbl_Registro_Insumo[id_solicitud],$C$9,Tbl_Registro_Insumo[Fecha_Corte],"&lt;="&amp;O$12))</f>
        <v/>
      </c>
      <c r="P64" s="2" t="str">
        <f>IF(OR($C64="",P$12=""),"",SUMIFS(Tbl_Registro_Insumo[cant_ent],Tbl_Registro_Insumo[proveedor],$C$8,Tbl_Registro_Insumo[descripcion_insumo],$C64,Tbl_Registro_Insumo[id_solicitud],Detalle_Mes!$C$9,Tbl_Registro_Insumo[Fecha_Corte],"&lt;="&amp;P$12)-SUMIFS(Tbl_Registro_Insumo[cant_dev],Tbl_Registro_Insumo[proveedor],$C$8,Tbl_Registro_Insumo[descripcion_insumo],$C64,Tbl_Registro_Insumo[id_solicitud],$C$9,Tbl_Registro_Insumo[Fecha_Corte],"&lt;="&amp;P$12))</f>
        <v/>
      </c>
      <c r="Q64" s="2" t="str">
        <f>IF(OR($C64="",Q$12=""),"",SUMIFS(Tbl_Registro_Insumo[cant_ent],Tbl_Registro_Insumo[proveedor],$C$8,Tbl_Registro_Insumo[descripcion_insumo],$C64,Tbl_Registro_Insumo[id_solicitud],Detalle_Mes!$C$9,Tbl_Registro_Insumo[Fecha_Corte],"&lt;="&amp;Q$12)-SUMIFS(Tbl_Registro_Insumo[cant_dev],Tbl_Registro_Insumo[proveedor],$C$8,Tbl_Registro_Insumo[descripcion_insumo],$C64,Tbl_Registro_Insumo[id_solicitud],$C$9,Tbl_Registro_Insumo[Fecha_Corte],"&lt;="&amp;Q$12))</f>
        <v/>
      </c>
      <c r="R64" s="2" t="str">
        <f>IF(OR($C64="",R$12=""),"",SUMIFS(Tbl_Registro_Insumo[cant_ent],Tbl_Registro_Insumo[proveedor],$C$8,Tbl_Registro_Insumo[descripcion_insumo],$C64,Tbl_Registro_Insumo[id_solicitud],Detalle_Mes!$C$9,Tbl_Registro_Insumo[Fecha_Corte],"&lt;="&amp;R$12)-SUMIFS(Tbl_Registro_Insumo[cant_dev],Tbl_Registro_Insumo[proveedor],$C$8,Tbl_Registro_Insumo[descripcion_insumo],$C64,Tbl_Registro_Insumo[id_solicitud],$C$9,Tbl_Registro_Insumo[Fecha_Corte],"&lt;="&amp;R$12))</f>
        <v/>
      </c>
      <c r="S64" s="2" t="str">
        <f>IF(OR($C64="",S$12=""),"",SUMIFS(Tbl_Registro_Insumo[cant_ent],Tbl_Registro_Insumo[proveedor],$C$8,Tbl_Registro_Insumo[descripcion_insumo],$C64,Tbl_Registro_Insumo[id_solicitud],Detalle_Mes!$C$9,Tbl_Registro_Insumo[Fecha_Corte],"&lt;="&amp;S$12)-SUMIFS(Tbl_Registro_Insumo[cant_dev],Tbl_Registro_Insumo[proveedor],$C$8,Tbl_Registro_Insumo[descripcion_insumo],$C64,Tbl_Registro_Insumo[id_solicitud],$C$9,Tbl_Registro_Insumo[Fecha_Corte],"&lt;="&amp;S$12))</f>
        <v/>
      </c>
      <c r="T64" s="2" t="str">
        <f>IF(OR($C64="",T$12=""),"",SUMIFS(Tbl_Registro_Insumo[cant_ent],Tbl_Registro_Insumo[proveedor],$C$8,Tbl_Registro_Insumo[descripcion_insumo],$C64,Tbl_Registro_Insumo[id_solicitud],Detalle_Mes!$C$9,Tbl_Registro_Insumo[Fecha_Corte],"&lt;="&amp;T$12)-SUMIFS(Tbl_Registro_Insumo[cant_dev],Tbl_Registro_Insumo[proveedor],$C$8,Tbl_Registro_Insumo[descripcion_insumo],$C64,Tbl_Registro_Insumo[id_solicitud],$C$9,Tbl_Registro_Insumo[Fecha_Corte],"&lt;="&amp;T$12))</f>
        <v/>
      </c>
      <c r="U64" s="2" t="str">
        <f>IF(OR($C64="",U$12=""),"",SUMIFS(Tbl_Registro_Insumo[cant_ent],Tbl_Registro_Insumo[proveedor],$C$8,Tbl_Registro_Insumo[descripcion_insumo],$C64,Tbl_Registro_Insumo[id_solicitud],Detalle_Mes!$C$9,Tbl_Registro_Insumo[Fecha_Corte],"&lt;="&amp;U$12)-SUMIFS(Tbl_Registro_Insumo[cant_dev],Tbl_Registro_Insumo[proveedor],$C$8,Tbl_Registro_Insumo[descripcion_insumo],$C64,Tbl_Registro_Insumo[id_solicitud],$C$9,Tbl_Registro_Insumo[Fecha_Corte],"&lt;="&amp;U$12))</f>
        <v/>
      </c>
      <c r="V64" s="2" t="str">
        <f>IF(OR($C64="",V$12=""),"",SUMIFS(Tbl_Registro_Insumo[cant_ent],Tbl_Registro_Insumo[proveedor],$C$8,Tbl_Registro_Insumo[descripcion_insumo],$C64,Tbl_Registro_Insumo[id_solicitud],Detalle_Mes!$C$9,Tbl_Registro_Insumo[Fecha_Corte],"&lt;="&amp;V$12)-SUMIFS(Tbl_Registro_Insumo[cant_dev],Tbl_Registro_Insumo[proveedor],$C$8,Tbl_Registro_Insumo[descripcion_insumo],$C64,Tbl_Registro_Insumo[id_solicitud],$C$9,Tbl_Registro_Insumo[Fecha_Corte],"&lt;="&amp;V$12))</f>
        <v/>
      </c>
      <c r="W64" s="2" t="str">
        <f>IF(OR($C64="",W$12=""),"",SUMIFS(Tbl_Registro_Insumo[cant_ent],Tbl_Registro_Insumo[proveedor],$C$8,Tbl_Registro_Insumo[descripcion_insumo],$C64,Tbl_Registro_Insumo[id_solicitud],Detalle_Mes!$C$9,Tbl_Registro_Insumo[Fecha_Corte],"&lt;="&amp;W$12)-SUMIFS(Tbl_Registro_Insumo[cant_dev],Tbl_Registro_Insumo[proveedor],$C$8,Tbl_Registro_Insumo[descripcion_insumo],$C64,Tbl_Registro_Insumo[id_solicitud],$C$9,Tbl_Registro_Insumo[Fecha_Corte],"&lt;="&amp;W$12))</f>
        <v/>
      </c>
      <c r="X64" s="2" t="str">
        <f>IF(OR($C64="",X$12=""),"",SUMIFS(Tbl_Registro_Insumo[cant_ent],Tbl_Registro_Insumo[proveedor],$C$8,Tbl_Registro_Insumo[descripcion_insumo],$C64,Tbl_Registro_Insumo[id_solicitud],Detalle_Mes!$C$9,Tbl_Registro_Insumo[Fecha_Corte],"&lt;="&amp;X$12)-SUMIFS(Tbl_Registro_Insumo[cant_dev],Tbl_Registro_Insumo[proveedor],$C$8,Tbl_Registro_Insumo[descripcion_insumo],$C64,Tbl_Registro_Insumo[id_solicitud],$C$9,Tbl_Registro_Insumo[Fecha_Corte],"&lt;="&amp;X$12))</f>
        <v/>
      </c>
      <c r="Y64" s="2" t="str">
        <f>IF(OR($C64="",Y$12=""),"",SUMIFS(Tbl_Registro_Insumo[cant_ent],Tbl_Registro_Insumo[proveedor],$C$8,Tbl_Registro_Insumo[descripcion_insumo],$C64,Tbl_Registro_Insumo[id_solicitud],Detalle_Mes!$C$9,Tbl_Registro_Insumo[Fecha_Corte],"&lt;="&amp;Y$12)-SUMIFS(Tbl_Registro_Insumo[cant_dev],Tbl_Registro_Insumo[proveedor],$C$8,Tbl_Registro_Insumo[descripcion_insumo],$C64,Tbl_Registro_Insumo[id_solicitud],$C$9,Tbl_Registro_Insumo[Fecha_Corte],"&lt;="&amp;Y$12))</f>
        <v/>
      </c>
      <c r="Z64" s="2" t="str">
        <f>IF(OR($C64="",Z$12=""),"",SUMIFS(Tbl_Registro_Insumo[cant_ent],Tbl_Registro_Insumo[proveedor],$C$8,Tbl_Registro_Insumo[descripcion_insumo],$C64,Tbl_Registro_Insumo[id_solicitud],Detalle_Mes!$C$9,Tbl_Registro_Insumo[Fecha_Corte],"&lt;="&amp;Z$12)-SUMIFS(Tbl_Registro_Insumo[cant_dev],Tbl_Registro_Insumo[proveedor],$C$8,Tbl_Registro_Insumo[descripcion_insumo],$C64,Tbl_Registro_Insumo[id_solicitud],$C$9,Tbl_Registro_Insumo[Fecha_Corte],"&lt;="&amp;Z$12))</f>
        <v/>
      </c>
      <c r="AA64" s="2" t="str">
        <f>IF(OR($C64="",AA$12=""),"",SUMIFS(Tbl_Registro_Insumo[cant_ent],Tbl_Registro_Insumo[proveedor],$C$8,Tbl_Registro_Insumo[descripcion_insumo],$C64,Tbl_Registro_Insumo[id_solicitud],Detalle_Mes!$C$9,Tbl_Registro_Insumo[Fecha_Corte],"&lt;="&amp;AA$12)-SUMIFS(Tbl_Registro_Insumo[cant_dev],Tbl_Registro_Insumo[proveedor],$C$8,Tbl_Registro_Insumo[descripcion_insumo],$C64,Tbl_Registro_Insumo[id_solicitud],$C$9,Tbl_Registro_Insumo[Fecha_Corte],"&lt;="&amp;AA$12))</f>
        <v/>
      </c>
      <c r="AB64" s="2" t="str">
        <f>IF(OR($C64="",AB$12=""),"",SUMIFS(Tbl_Registro_Insumo[cant_ent],Tbl_Registro_Insumo[proveedor],$C$8,Tbl_Registro_Insumo[descripcion_insumo],$C64,Tbl_Registro_Insumo[id_solicitud],Detalle_Mes!$C$9,Tbl_Registro_Insumo[Fecha_Corte],"&lt;="&amp;AB$12)-SUMIFS(Tbl_Registro_Insumo[cant_dev],Tbl_Registro_Insumo[proveedor],$C$8,Tbl_Registro_Insumo[descripcion_insumo],$C64,Tbl_Registro_Insumo[id_solicitud],$C$9,Tbl_Registro_Insumo[Fecha_Corte],"&lt;="&amp;AB$12))</f>
        <v/>
      </c>
      <c r="AC64" s="2" t="str">
        <f>IF(OR($C64="",AC$12=""),"",SUMIFS(Tbl_Registro_Insumo[cant_ent],Tbl_Registro_Insumo[proveedor],$C$8,Tbl_Registro_Insumo[descripcion_insumo],$C64,Tbl_Registro_Insumo[id_solicitud],Detalle_Mes!$C$9,Tbl_Registro_Insumo[Fecha_Corte],"&lt;="&amp;AC$12)-SUMIFS(Tbl_Registro_Insumo[cant_dev],Tbl_Registro_Insumo[proveedor],$C$8,Tbl_Registro_Insumo[descripcion_insumo],$C64,Tbl_Registro_Insumo[id_solicitud],$C$9,Tbl_Registro_Insumo[Fecha_Corte],"&lt;="&amp;AC$12))</f>
        <v/>
      </c>
      <c r="AD64" s="2" t="str">
        <f>IF(OR($C64="",AD$12=""),"",SUMIFS(Tbl_Registro_Insumo[cant_ent],Tbl_Registro_Insumo[proveedor],$C$8,Tbl_Registro_Insumo[descripcion_insumo],$C64,Tbl_Registro_Insumo[id_solicitud],Detalle_Mes!$C$9,Tbl_Registro_Insumo[Fecha_Corte],"&lt;="&amp;AD$12)-SUMIFS(Tbl_Registro_Insumo[cant_dev],Tbl_Registro_Insumo[proveedor],$C$8,Tbl_Registro_Insumo[descripcion_insumo],$C64,Tbl_Registro_Insumo[id_solicitud],$C$9,Tbl_Registro_Insumo[Fecha_Corte],"&lt;="&amp;AD$12))</f>
        <v/>
      </c>
      <c r="AE64" s="2" t="str">
        <f>IF(OR($C64="",AE$12=""),"",SUMIFS(Tbl_Registro_Insumo[cant_ent],Tbl_Registro_Insumo[proveedor],$C$8,Tbl_Registro_Insumo[descripcion_insumo],$C64,Tbl_Registro_Insumo[id_solicitud],Detalle_Mes!$C$9,Tbl_Registro_Insumo[Fecha_Corte],"&lt;="&amp;AE$12)-SUMIFS(Tbl_Registro_Insumo[cant_dev],Tbl_Registro_Insumo[proveedor],$C$8,Tbl_Registro_Insumo[descripcion_insumo],$C64,Tbl_Registro_Insumo[id_solicitud],$C$9,Tbl_Registro_Insumo[Fecha_Corte],"&lt;="&amp;AE$12))</f>
        <v/>
      </c>
      <c r="AF64" s="2" t="str">
        <f>IF(OR($C64="",AF$12=""),"",SUMIFS(Tbl_Registro_Insumo[cant_ent],Tbl_Registro_Insumo[proveedor],$C$8,Tbl_Registro_Insumo[descripcion_insumo],$C64,Tbl_Registro_Insumo[id_solicitud],Detalle_Mes!$C$9,Tbl_Registro_Insumo[Fecha_Corte],"&lt;="&amp;AF$12)-SUMIFS(Tbl_Registro_Insumo[cant_dev],Tbl_Registro_Insumo[proveedor],$C$8,Tbl_Registro_Insumo[descripcion_insumo],$C64,Tbl_Registro_Insumo[id_solicitud],$C$9,Tbl_Registro_Insumo[Fecha_Corte],"&lt;="&amp;AF$12))</f>
        <v/>
      </c>
      <c r="AG64" s="2" t="str">
        <f>IF(OR($C64="",AG$12=""),"",SUMIFS(Tbl_Registro_Insumo[cant_ent],Tbl_Registro_Insumo[proveedor],$C$8,Tbl_Registro_Insumo[descripcion_insumo],$C64,Tbl_Registro_Insumo[id_solicitud],Detalle_Mes!$C$9,Tbl_Registro_Insumo[Fecha_Corte],"&lt;="&amp;AG$12)-SUMIFS(Tbl_Registro_Insumo[cant_dev],Tbl_Registro_Insumo[proveedor],$C$8,Tbl_Registro_Insumo[descripcion_insumo],$C64,Tbl_Registro_Insumo[id_solicitud],$C$9,Tbl_Registro_Insumo[Fecha_Corte],"&lt;="&amp;AG$12))</f>
        <v/>
      </c>
      <c r="AH64" s="2" t="str">
        <f>IF(OR($C64="",AH$12=""),"",SUMIFS(Tbl_Registro_Insumo[cant_ent],Tbl_Registro_Insumo[proveedor],$C$8,Tbl_Registro_Insumo[descripcion_insumo],$C64,Tbl_Registro_Insumo[id_solicitud],Detalle_Mes!$C$9,Tbl_Registro_Insumo[Fecha_Corte],"&lt;="&amp;AH$12)-SUMIFS(Tbl_Registro_Insumo[cant_dev],Tbl_Registro_Insumo[proveedor],$C$8,Tbl_Registro_Insumo[descripcion_insumo],$C64,Tbl_Registro_Insumo[id_solicitud],$C$9,Tbl_Registro_Insumo[Fecha_Corte],"&lt;="&amp;AH$12))</f>
        <v/>
      </c>
      <c r="AI64" s="2" t="str">
        <f>IF(OR($C64="",AI$12=""),"",SUMIFS(Tbl_Registro_Insumo[cant_ent],Tbl_Registro_Insumo[proveedor],$C$8,Tbl_Registro_Insumo[descripcion_insumo],$C64,Tbl_Registro_Insumo[id_solicitud],Detalle_Mes!$C$9,Tbl_Registro_Insumo[Fecha_Corte],"&lt;="&amp;AI$12)-SUMIFS(Tbl_Registro_Insumo[cant_dev],Tbl_Registro_Insumo[proveedor],$C$8,Tbl_Registro_Insumo[descripcion_insumo],$C64,Tbl_Registro_Insumo[id_solicitud],$C$9,Tbl_Registro_Insumo[Fecha_Corte],"&lt;="&amp;AI$12))</f>
        <v/>
      </c>
      <c r="AJ64" s="2" t="str">
        <f>IF(OR($C64="",AJ$12=""),"",SUMIFS(Tbl_Registro_Insumo[cant_ent],Tbl_Registro_Insumo[proveedor],$C$8,Tbl_Registro_Insumo[descripcion_insumo],$C64,Tbl_Registro_Insumo[id_solicitud],Detalle_Mes!$C$9,Tbl_Registro_Insumo[Fecha_Corte],"&lt;="&amp;AJ$12)-SUMIFS(Tbl_Registro_Insumo[cant_dev],Tbl_Registro_Insumo[proveedor],$C$8,Tbl_Registro_Insumo[descripcion_insumo],$C64,Tbl_Registro_Insumo[id_solicitud],$C$9,Tbl_Registro_Insumo[Fecha_Corte],"&lt;="&amp;AJ$12))</f>
        <v/>
      </c>
      <c r="AK64" s="2" t="str">
        <f>IF(OR($C64="",AK$12=""),"",SUMIFS(Tbl_Registro_Insumo[cant_ent],Tbl_Registro_Insumo[proveedor],$C$8,Tbl_Registro_Insumo[descripcion_insumo],$C64,Tbl_Registro_Insumo[id_solicitud],Detalle_Mes!$C$9,Tbl_Registro_Insumo[Fecha_Corte],"&lt;="&amp;AK$12)-SUMIFS(Tbl_Registro_Insumo[cant_dev],Tbl_Registro_Insumo[proveedor],$C$8,Tbl_Registro_Insumo[descripcion_insumo],$C64,Tbl_Registro_Insumo[id_solicitud],$C$9,Tbl_Registro_Insumo[Fecha_Corte],"&lt;="&amp;AK$12))</f>
        <v/>
      </c>
      <c r="AL64" s="2" t="str">
        <f>IF(OR($C64="",AL$12=""),"",SUMIFS(Tbl_Registro_Insumo[cant_ent],Tbl_Registro_Insumo[proveedor],$C$8,Tbl_Registro_Insumo[descripcion_insumo],$C64,Tbl_Registro_Insumo[id_solicitud],Detalle_Mes!$C$9,Tbl_Registro_Insumo[Fecha_Corte],"&lt;="&amp;AL$12)-SUMIFS(Tbl_Registro_Insumo[cant_dev],Tbl_Registro_Insumo[proveedor],$C$8,Tbl_Registro_Insumo[descripcion_insumo],$C64,Tbl_Registro_Insumo[id_solicitud],$C$9,Tbl_Registro_Insumo[Fecha_Corte],"&lt;="&amp;AL$12))</f>
        <v/>
      </c>
      <c r="AM64" s="2" t="str">
        <f>IF(OR($C64="",AM$12=""),"",SUMIFS(Tbl_Registro_Insumo[cant_ent],Tbl_Registro_Insumo[proveedor],$C$8,Tbl_Registro_Insumo[descripcion_insumo],$C64,Tbl_Registro_Insumo[id_solicitud],Detalle_Mes!$C$9,Tbl_Registro_Insumo[Fecha_Corte],"&lt;="&amp;AM$12)-SUMIFS(Tbl_Registro_Insumo[cant_dev],Tbl_Registro_Insumo[proveedor],$C$8,Tbl_Registro_Insumo[descripcion_insumo],$C64,Tbl_Registro_Insumo[id_solicitud],$C$9,Tbl_Registro_Insumo[Fecha_Corte],"&lt;="&amp;AM$12))</f>
        <v/>
      </c>
      <c r="AN64" s="2" t="str">
        <f>IF(OR($C64="",AN$12=""),"",SUMIFS(Tbl_Registro_Insumo[cant_ent],Tbl_Registro_Insumo[proveedor],$C$8,Tbl_Registro_Insumo[descripcion_insumo],$C64,Tbl_Registro_Insumo[id_solicitud],Detalle_Mes!$C$9,Tbl_Registro_Insumo[Fecha_Corte],"&lt;="&amp;AN$12)-SUMIFS(Tbl_Registro_Insumo[cant_dev],Tbl_Registro_Insumo[proveedor],$C$8,Tbl_Registro_Insumo[descripcion_insumo],$C64,Tbl_Registro_Insumo[id_solicitud],$C$9,Tbl_Registro_Insumo[Fecha_Corte],"&lt;="&amp;AN$12))</f>
        <v/>
      </c>
      <c r="AO64" s="2" t="str">
        <f>IF(OR($C64="",AO$12=""),"",SUMIFS(Tbl_Registro_Insumo[cant_ent],Tbl_Registro_Insumo[proveedor],$C$8,Tbl_Registro_Insumo[descripcion_insumo],$C64,Tbl_Registro_Insumo[id_solicitud],Detalle_Mes!$C$9,Tbl_Registro_Insumo[Fecha_Corte],"&lt;="&amp;AO$12)-SUMIFS(Tbl_Registro_Insumo[cant_dev],Tbl_Registro_Insumo[proveedor],$C$8,Tbl_Registro_Insumo[descripcion_insumo],$C64,Tbl_Registro_Insumo[id_solicitud],$C$9,Tbl_Registro_Insumo[Fecha_Corte],"&lt;="&amp;AO$12))</f>
        <v/>
      </c>
      <c r="AP64" s="2" t="str">
        <f>IF(OR($C64="",AP$12=""),"",SUMIFS(Tbl_Registro_Insumo[cant_ent],Tbl_Registro_Insumo[proveedor],$C$8,Tbl_Registro_Insumo[descripcion_insumo],$C64,Tbl_Registro_Insumo[id_solicitud],Detalle_Mes!$C$9,Tbl_Registro_Insumo[Fecha_Corte],"&lt;="&amp;AP$12)-SUMIFS(Tbl_Registro_Insumo[cant_dev],Tbl_Registro_Insumo[proveedor],$C$8,Tbl_Registro_Insumo[descripcion_insumo],$C64,Tbl_Registro_Insumo[id_solicitud],$C$9,Tbl_Registro_Insumo[Fecha_Corte],"&lt;="&amp;AP$12))</f>
        <v/>
      </c>
      <c r="AQ64" s="2" t="str">
        <f>IF(OR($C64="",AQ$12=""),"",SUMIFS(Tbl_Registro_Insumo[cant_ent],Tbl_Registro_Insumo[proveedor],$C$8,Tbl_Registro_Insumo[descripcion_insumo],$C64,Tbl_Registro_Insumo[id_solicitud],Detalle_Mes!$C$9,Tbl_Registro_Insumo[Fecha_Corte],"&lt;="&amp;AQ$12)-SUMIFS(Tbl_Registro_Insumo[cant_dev],Tbl_Registro_Insumo[proveedor],$C$8,Tbl_Registro_Insumo[descripcion_insumo],$C64,Tbl_Registro_Insumo[id_solicitud],$C$9,Tbl_Registro_Insumo[Fecha_Corte],"&lt;="&amp;AQ$12))</f>
        <v/>
      </c>
      <c r="AR64" s="2" t="str">
        <f>IF(OR($C64="",AR$12=""),"",SUMIFS(Tbl_Registro_Insumo[cant_ent],Tbl_Registro_Insumo[proveedor],$C$8,Tbl_Registro_Insumo[descripcion_insumo],$C64,Tbl_Registro_Insumo[id_solicitud],Detalle_Mes!$C$9,Tbl_Registro_Insumo[Fecha_Corte],"&lt;="&amp;AR$12)-SUMIFS(Tbl_Registro_Insumo[cant_dev],Tbl_Registro_Insumo[proveedor],$C$8,Tbl_Registro_Insumo[descripcion_insumo],$C64,Tbl_Registro_Insumo[id_solicitud],$C$9,Tbl_Registro_Insumo[Fecha_Corte],"&lt;="&amp;AR$12))</f>
        <v/>
      </c>
      <c r="AS64" s="2" t="str">
        <f>IF(OR($C64="",AS$12=""),"",SUMIFS(Tbl_Registro_Insumo[cant_ent],Tbl_Registro_Insumo[proveedor],$C$8,Tbl_Registro_Insumo[descripcion_insumo],$C64,Tbl_Registro_Insumo[id_solicitud],Detalle_Mes!$C$9,Tbl_Registro_Insumo[Fecha_Corte],"&lt;="&amp;AS$12)-SUMIFS(Tbl_Registro_Insumo[cant_dev],Tbl_Registro_Insumo[proveedor],$C$8,Tbl_Registro_Insumo[descripcion_insumo],$C64,Tbl_Registro_Insumo[id_solicitud],$C$9,Tbl_Registro_Insumo[Fecha_Corte],"&lt;="&amp;AS$12))</f>
        <v/>
      </c>
      <c r="AT64" s="2" t="str">
        <f>IF(OR($C64="",AT$12=""),"",SUMIFS(Tbl_Registro_Insumo[cant_ent],Tbl_Registro_Insumo[proveedor],$C$8,Tbl_Registro_Insumo[descripcion_insumo],$C64,Tbl_Registro_Insumo[id_solicitud],Detalle_Mes!$C$9,Tbl_Registro_Insumo[Fecha_Corte],"&lt;="&amp;AT$12)-SUMIFS(Tbl_Registro_Insumo[cant_dev],Tbl_Registro_Insumo[proveedor],$C$8,Tbl_Registro_Insumo[descripcion_insumo],$C64,Tbl_Registro_Insumo[id_solicitud],$C$9,Tbl_Registro_Insumo[Fecha_Corte],"&lt;="&amp;AT$12))</f>
        <v/>
      </c>
      <c r="AU64" s="2" t="str">
        <f>IF(OR($C64="",AU$12=""),"",SUMIFS(Tbl_Registro_Insumo[cant_ent],Tbl_Registro_Insumo[proveedor],$C$8,Tbl_Registro_Insumo[descripcion_insumo],$C64,Tbl_Registro_Insumo[id_solicitud],Detalle_Mes!$C$9,Tbl_Registro_Insumo[Fecha_Corte],"&lt;="&amp;AU$12)-SUMIFS(Tbl_Registro_Insumo[cant_dev],Tbl_Registro_Insumo[proveedor],$C$8,Tbl_Registro_Insumo[descripcion_insumo],$C64,Tbl_Registro_Insumo[id_solicitud],$C$9,Tbl_Registro_Insumo[Fecha_Corte],"&lt;="&amp;AU$12))</f>
        <v/>
      </c>
      <c r="AV64" s="2" t="str">
        <f>IF(OR($C64="",AV$12=""),"",SUMIFS(Tbl_Registro_Insumo[cant_ent],Tbl_Registro_Insumo[proveedor],$C$8,Tbl_Registro_Insumo[descripcion_insumo],$C64,Tbl_Registro_Insumo[id_solicitud],Detalle_Mes!$C$9,Tbl_Registro_Insumo[Fecha_Corte],"&lt;="&amp;AV$12)-SUMIFS(Tbl_Registro_Insumo[cant_dev],Tbl_Registro_Insumo[proveedor],$C$8,Tbl_Registro_Insumo[descripcion_insumo],$C64,Tbl_Registro_Insumo[id_solicitud],$C$9,Tbl_Registro_Insumo[Fecha_Corte],"&lt;="&amp;AV$12))</f>
        <v/>
      </c>
      <c r="AW64" s="2" t="str">
        <f>IF(OR($C64="",AW$12=""),"",SUMIFS(Tbl_Registro_Insumo[cant_ent],Tbl_Registro_Insumo[proveedor],$C$8,Tbl_Registro_Insumo[descripcion_insumo],$C64,Tbl_Registro_Insumo[id_solicitud],Detalle_Mes!$C$9,Tbl_Registro_Insumo[Fecha_Corte],"&lt;="&amp;AW$12)-SUMIFS(Tbl_Registro_Insumo[cant_dev],Tbl_Registro_Insumo[proveedor],$C$8,Tbl_Registro_Insumo[descripcion_insumo],$C64,Tbl_Registro_Insumo[id_solicitud],$C$9,Tbl_Registro_Insumo[Fecha_Corte],"&lt;="&amp;AW$12))</f>
        <v/>
      </c>
      <c r="AX64" s="2" t="str">
        <f>IF(OR($C64="",AX$12=""),"",SUMIFS(Tbl_Registro_Insumo[cant_ent],Tbl_Registro_Insumo[proveedor],$C$8,Tbl_Registro_Insumo[descripcion_insumo],$C64,Tbl_Registro_Insumo[id_solicitud],Detalle_Mes!$C$9,Tbl_Registro_Insumo[Fecha_Corte],"&lt;="&amp;AX$12)-SUMIFS(Tbl_Registro_Insumo[cant_dev],Tbl_Registro_Insumo[proveedor],$C$8,Tbl_Registro_Insumo[descripcion_insumo],$C64,Tbl_Registro_Insumo[id_solicitud],$C$9,Tbl_Registro_Insumo[Fecha_Corte],"&lt;="&amp;AX$12))</f>
        <v/>
      </c>
      <c r="AY64" s="2" t="str">
        <f>IF(OR($C64="",AY$12=""),"",SUMIFS(Tbl_Registro_Insumo[cant_ent],Tbl_Registro_Insumo[proveedor],$C$8,Tbl_Registro_Insumo[descripcion_insumo],$C64,Tbl_Registro_Insumo[id_solicitud],Detalle_Mes!$C$9,Tbl_Registro_Insumo[Fecha_Corte],"&lt;="&amp;AY$12)-SUMIFS(Tbl_Registro_Insumo[cant_dev],Tbl_Registro_Insumo[proveedor],$C$8,Tbl_Registro_Insumo[descripcion_insumo],$C64,Tbl_Registro_Insumo[id_solicitud],$C$9,Tbl_Registro_Insumo[Fecha_Corte],"&lt;="&amp;AY$12))</f>
        <v/>
      </c>
      <c r="AZ64" s="2" t="str">
        <f>IF(OR($C64="",AZ$12=""),"",SUMIFS(Tbl_Registro_Insumo[cant_ent],Tbl_Registro_Insumo[proveedor],$C$8,Tbl_Registro_Insumo[descripcion_insumo],$C64,Tbl_Registro_Insumo[id_solicitud],Detalle_Mes!$C$9,Tbl_Registro_Insumo[Fecha_Corte],"&lt;="&amp;AZ$12)-SUMIFS(Tbl_Registro_Insumo[cant_dev],Tbl_Registro_Insumo[proveedor],$C$8,Tbl_Registro_Insumo[descripcion_insumo],$C64,Tbl_Registro_Insumo[id_solicitud],$C$9,Tbl_Registro_Insumo[Fecha_Corte],"&lt;="&amp;AZ$12))</f>
        <v/>
      </c>
      <c r="BA64" s="2" t="str">
        <f>IF(OR($C64="",BA$12=""),"",SUMIFS(Tbl_Registro_Insumo[cant_ent],Tbl_Registro_Insumo[proveedor],$C$8,Tbl_Registro_Insumo[descripcion_insumo],$C64,Tbl_Registro_Insumo[id_solicitud],Detalle_Mes!$C$9,Tbl_Registro_Insumo[Fecha_Corte],"&lt;="&amp;BA$12)-SUMIFS(Tbl_Registro_Insumo[cant_dev],Tbl_Registro_Insumo[proveedor],$C$8,Tbl_Registro_Insumo[descripcion_insumo],$C64,Tbl_Registro_Insumo[id_solicitud],$C$9,Tbl_Registro_Insumo[Fecha_Corte],"&lt;="&amp;BA$12))</f>
        <v/>
      </c>
      <c r="BB64" s="2" t="str">
        <f>IF(OR($C64="",BB$12=""),"",SUMIFS(Tbl_Registro_Insumo[cant_ent],Tbl_Registro_Insumo[proveedor],$C$8,Tbl_Registro_Insumo[descripcion_insumo],$C64,Tbl_Registro_Insumo[id_solicitud],Detalle_Mes!$C$9,Tbl_Registro_Insumo[Fecha_Corte],"&lt;="&amp;BB$12)-SUMIFS(Tbl_Registro_Insumo[cant_dev],Tbl_Registro_Insumo[proveedor],$C$8,Tbl_Registro_Insumo[descripcion_insumo],$C64,Tbl_Registro_Insumo[id_solicitud],$C$9,Tbl_Registro_Insumo[Fecha_Corte],"&lt;="&amp;BB$12))</f>
        <v/>
      </c>
      <c r="BC64" s="2" t="str">
        <f>IF(OR($C64="",BC$12=""),"",SUMIFS(Tbl_Registro_Insumo[cant_ent],Tbl_Registro_Insumo[proveedor],$C$8,Tbl_Registro_Insumo[descripcion_insumo],$C64,Tbl_Registro_Insumo[id_solicitud],Detalle_Mes!$C$9,Tbl_Registro_Insumo[Fecha_Corte],"&lt;="&amp;BC$12)-SUMIFS(Tbl_Registro_Insumo[cant_dev],Tbl_Registro_Insumo[proveedor],$C$8,Tbl_Registro_Insumo[descripcion_insumo],$C64,Tbl_Registro_Insumo[id_solicitud],$C$9,Tbl_Registro_Insumo[Fecha_Corte],"&lt;="&amp;BC$12))</f>
        <v/>
      </c>
      <c r="BD64" s="2" t="str">
        <f>IF(OR($C64="",BD$12=""),"",SUMIFS(Tbl_Registro_Insumo[cant_ent],Tbl_Registro_Insumo[proveedor],$C$8,Tbl_Registro_Insumo[descripcion_insumo],$C64,Tbl_Registro_Insumo[id_solicitud],Detalle_Mes!$C$9,Tbl_Registro_Insumo[Fecha_Corte],"&lt;="&amp;BD$12)-SUMIFS(Tbl_Registro_Insumo[cant_dev],Tbl_Registro_Insumo[proveedor],$C$8,Tbl_Registro_Insumo[descripcion_insumo],$C64,Tbl_Registro_Insumo[id_solicitud],$C$9,Tbl_Registro_Insumo[Fecha_Corte],"&lt;="&amp;BD$12))</f>
        <v/>
      </c>
      <c r="BE64" s="2" t="str">
        <f>IF(OR($C64="",BE$12=""),"",SUMIFS(Tbl_Registro_Insumo[cant_ent],Tbl_Registro_Insumo[proveedor],$C$8,Tbl_Registro_Insumo[descripcion_insumo],$C64,Tbl_Registro_Insumo[id_solicitud],Detalle_Mes!$C$9,Tbl_Registro_Insumo[Fecha_Corte],"&lt;="&amp;BE$12)-SUMIFS(Tbl_Registro_Insumo[cant_dev],Tbl_Registro_Insumo[proveedor],$C$8,Tbl_Registro_Insumo[descripcion_insumo],$C64,Tbl_Registro_Insumo[id_solicitud],$C$9,Tbl_Registro_Insumo[Fecha_Corte],"&lt;="&amp;BE$12))</f>
        <v/>
      </c>
      <c r="BF64" s="2" t="str">
        <f>IF(OR($C64="",BF$12=""),"",SUMIFS(Tbl_Registro_Insumo[cant_ent],Tbl_Registro_Insumo[proveedor],$C$8,Tbl_Registro_Insumo[descripcion_insumo],$C64,Tbl_Registro_Insumo[id_solicitud],Detalle_Mes!$C$9,Tbl_Registro_Insumo[Fecha_Corte],"&lt;="&amp;BF$12)-SUMIFS(Tbl_Registro_Insumo[cant_dev],Tbl_Registro_Insumo[proveedor],$C$8,Tbl_Registro_Insumo[descripcion_insumo],$C64,Tbl_Registro_Insumo[id_solicitud],$C$9,Tbl_Registro_Insumo[Fecha_Corte],"&lt;="&amp;BF$12))</f>
        <v/>
      </c>
      <c r="BG64" s="2" t="str">
        <f>IF(OR($C64="",BG$12=""),"",SUMIFS(Tbl_Registro_Insumo[cant_ent],Tbl_Registro_Insumo[proveedor],$C$8,Tbl_Registro_Insumo[descripcion_insumo],$C64,Tbl_Registro_Insumo[id_solicitud],Detalle_Mes!$C$9,Tbl_Registro_Insumo[Fecha_Corte],"&lt;="&amp;BG$12)-SUMIFS(Tbl_Registro_Insumo[cant_dev],Tbl_Registro_Insumo[proveedor],$C$8,Tbl_Registro_Insumo[descripcion_insumo],$C64,Tbl_Registro_Insumo[id_solicitud],$C$9,Tbl_Registro_Insumo[Fecha_Corte],"&lt;="&amp;BG$12))</f>
        <v/>
      </c>
      <c r="BH64" s="2" t="str">
        <f>IF(OR($C64="",BH$12=""),"",SUMIFS(Tbl_Registro_Insumo[cant_ent],Tbl_Registro_Insumo[proveedor],$C$8,Tbl_Registro_Insumo[descripcion_insumo],$C64,Tbl_Registro_Insumo[id_solicitud],Detalle_Mes!$C$9,Tbl_Registro_Insumo[Fecha_Corte],"&lt;="&amp;BH$12)-SUMIFS(Tbl_Registro_Insumo[cant_dev],Tbl_Registro_Insumo[proveedor],$C$8,Tbl_Registro_Insumo[descripcion_insumo],$C64,Tbl_Registro_Insumo[id_solicitud],$C$9,Tbl_Registro_Insumo[Fecha_Corte],"&lt;="&amp;BH$12))</f>
        <v/>
      </c>
      <c r="BI64" s="2" t="str">
        <f>IF(OR($C64="",BI$12=""),"",SUMIFS(Tbl_Registro_Insumo[cant_ent],Tbl_Registro_Insumo[proveedor],$C$8,Tbl_Registro_Insumo[descripcion_insumo],$C64,Tbl_Registro_Insumo[id_solicitud],Detalle_Mes!$C$9,Tbl_Registro_Insumo[Fecha_Corte],"&lt;="&amp;BI$12)-SUMIFS(Tbl_Registro_Insumo[cant_dev],Tbl_Registro_Insumo[proveedor],$C$8,Tbl_Registro_Insumo[descripcion_insumo],$C64,Tbl_Registro_Insumo[id_solicitud],$C$9,Tbl_Registro_Insumo[Fecha_Corte],"&lt;="&amp;BI$12))</f>
        <v/>
      </c>
      <c r="BJ64" s="2" t="str">
        <f>IF(OR($C64="",BJ$12=""),"",SUMIFS(Tbl_Registro_Insumo[cant_ent],Tbl_Registro_Insumo[proveedor],$C$8,Tbl_Registro_Insumo[descripcion_insumo],$C64,Tbl_Registro_Insumo[id_solicitud],Detalle_Mes!$C$9,Tbl_Registro_Insumo[Fecha_Corte],"&lt;="&amp;BJ$12)-SUMIFS(Tbl_Registro_Insumo[cant_dev],Tbl_Registro_Insumo[proveedor],$C$8,Tbl_Registro_Insumo[descripcion_insumo],$C64,Tbl_Registro_Insumo[id_solicitud],$C$9,Tbl_Registro_Insumo[Fecha_Corte],"&lt;="&amp;BJ$12))</f>
        <v/>
      </c>
      <c r="BK64" s="2" t="str">
        <f>IF(OR($C64="",BK$12=""),"",SUMIFS(Tbl_Registro_Insumo[cant_ent],Tbl_Registro_Insumo[proveedor],$C$8,Tbl_Registro_Insumo[descripcion_insumo],$C64,Tbl_Registro_Insumo[id_solicitud],Detalle_Mes!$C$9,Tbl_Registro_Insumo[Fecha_Corte],"&lt;="&amp;BK$12)-SUMIFS(Tbl_Registro_Insumo[cant_dev],Tbl_Registro_Insumo[proveedor],$C$8,Tbl_Registro_Insumo[descripcion_insumo],$C64,Tbl_Registro_Insumo[id_solicitud],$C$9,Tbl_Registro_Insumo[Fecha_Corte],"&lt;="&amp;BK$12))</f>
        <v/>
      </c>
      <c r="BL64" s="2" t="str">
        <f>IF(OR($C64="",BL$12=""),"",SUMIFS(Tbl_Registro_Insumo[cant_ent],Tbl_Registro_Insumo[proveedor],$C$8,Tbl_Registro_Insumo[descripcion_insumo],$C64,Tbl_Registro_Insumo[id_solicitud],Detalle_Mes!$C$9,Tbl_Registro_Insumo[Fecha_Corte],"&lt;="&amp;BL$12)-SUMIFS(Tbl_Registro_Insumo[cant_dev],Tbl_Registro_Insumo[proveedor],$C$8,Tbl_Registro_Insumo[descripcion_insumo],$C64,Tbl_Registro_Insumo[id_solicitud],$C$9,Tbl_Registro_Insumo[Fecha_Corte],"&lt;="&amp;BL$12))</f>
        <v/>
      </c>
      <c r="BM64" s="2" t="str">
        <f>IF(OR($C64="",BM$12=""),"",SUMIFS(Tbl_Registro_Insumo[cant_ent],Tbl_Registro_Insumo[proveedor],$C$8,Tbl_Registro_Insumo[descripcion_insumo],$C64,Tbl_Registro_Insumo[id_solicitud],Detalle_Mes!$C$9,Tbl_Registro_Insumo[Fecha_Corte],"&lt;="&amp;BM$12)-SUMIFS(Tbl_Registro_Insumo[cant_dev],Tbl_Registro_Insumo[proveedor],$C$8,Tbl_Registro_Insumo[descripcion_insumo],$C64,Tbl_Registro_Insumo[id_solicitud],$C$9,Tbl_Registro_Insumo[Fecha_Corte],"&lt;="&amp;BM$12))</f>
        <v/>
      </c>
      <c r="BN64" s="2" t="str">
        <f>IF(OR($C64="",BN$12=""),"",SUMIFS(Tbl_Registro_Insumo[cant_ent],Tbl_Registro_Insumo[proveedor],$C$8,Tbl_Registro_Insumo[descripcion_insumo],$C64,Tbl_Registro_Insumo[id_solicitud],Detalle_Mes!$C$9,Tbl_Registro_Insumo[Fecha_Corte],"&lt;="&amp;BN$12)-SUMIFS(Tbl_Registro_Insumo[cant_dev],Tbl_Registro_Insumo[proveedor],$C$8,Tbl_Registro_Insumo[descripcion_insumo],$C64,Tbl_Registro_Insumo[id_solicitud],$C$9,Tbl_Registro_Insumo[Fecha_Corte],"&lt;="&amp;BN$12))</f>
        <v/>
      </c>
      <c r="BO64" s="2" t="str">
        <f>IF(OR($C64="",BO$12=""),"",SUMIFS(Tbl_Registro_Insumo[cant_ent],Tbl_Registro_Insumo[proveedor],$C$8,Tbl_Registro_Insumo[descripcion_insumo],$C64,Tbl_Registro_Insumo[id_solicitud],Detalle_Mes!$C$9,Tbl_Registro_Insumo[Fecha_Corte],"&lt;="&amp;BO$12)-SUMIFS(Tbl_Registro_Insumo[cant_dev],Tbl_Registro_Insumo[proveedor],$C$8,Tbl_Registro_Insumo[descripcion_insumo],$C64,Tbl_Registro_Insumo[id_solicitud],$C$9,Tbl_Registro_Insumo[Fecha_Corte],"&lt;="&amp;BO$12))</f>
        <v/>
      </c>
      <c r="BP64" s="2" t="str">
        <f>IF(OR($C64="",BP$12=""),"",SUMIFS(Tbl_Registro_Insumo[cant_ent],Tbl_Registro_Insumo[proveedor],$C$8,Tbl_Registro_Insumo[descripcion_insumo],$C64,Tbl_Registro_Insumo[id_solicitud],Detalle_Mes!$C$9,Tbl_Registro_Insumo[Fecha_Corte],"&lt;="&amp;BP$12)-SUMIFS(Tbl_Registro_Insumo[cant_dev],Tbl_Registro_Insumo[proveedor],$C$8,Tbl_Registro_Insumo[descripcion_insumo],$C64,Tbl_Registro_Insumo[id_solicitud],$C$9,Tbl_Registro_Insumo[Fecha_Corte],"&lt;="&amp;BP$12))</f>
        <v/>
      </c>
      <c r="BQ64" s="2" t="str">
        <f>IF(OR($C64="",BQ$12=""),"",SUMIFS(Tbl_Registro_Insumo[cant_ent],Tbl_Registro_Insumo[proveedor],$C$8,Tbl_Registro_Insumo[descripcion_insumo],$C64,Tbl_Registro_Insumo[id_solicitud],Detalle_Mes!$C$9,Tbl_Registro_Insumo[Fecha_Corte],"&lt;="&amp;BQ$12)-SUMIFS(Tbl_Registro_Insumo[cant_dev],Tbl_Registro_Insumo[proveedor],$C$8,Tbl_Registro_Insumo[descripcion_insumo],$C64,Tbl_Registro_Insumo[id_solicitud],$C$9,Tbl_Registro_Insumo[Fecha_Corte],"&lt;="&amp;BQ$12))</f>
        <v/>
      </c>
      <c r="BR64" s="2" t="str">
        <f>IF(OR($C64="",BR$12=""),"",SUMIFS(Tbl_Registro_Insumo[cant_ent],Tbl_Registro_Insumo[proveedor],$C$8,Tbl_Registro_Insumo[descripcion_insumo],$C64,Tbl_Registro_Insumo[id_solicitud],Detalle_Mes!$C$9,Tbl_Registro_Insumo[Fecha_Corte],"&lt;="&amp;BR$12)-SUMIFS(Tbl_Registro_Insumo[cant_dev],Tbl_Registro_Insumo[proveedor],$C$8,Tbl_Registro_Insumo[descripcion_insumo],$C64,Tbl_Registro_Insumo[id_solicitud],$C$9,Tbl_Registro_Insumo[Fecha_Corte],"&lt;="&amp;BR$12))</f>
        <v/>
      </c>
      <c r="BS64" s="2" t="str">
        <f>IF(OR($C64="",BS$12=""),"",SUMIFS(Tbl_Registro_Insumo[cant_ent],Tbl_Registro_Insumo[proveedor],$C$8,Tbl_Registro_Insumo[descripcion_insumo],$C64,Tbl_Registro_Insumo[id_solicitud],Detalle_Mes!$C$9,Tbl_Registro_Insumo[Fecha_Corte],"&lt;="&amp;BS$12)-SUMIFS(Tbl_Registro_Insumo[cant_dev],Tbl_Registro_Insumo[proveedor],$C$8,Tbl_Registro_Insumo[descripcion_insumo],$C64,Tbl_Registro_Insumo[id_solicitud],$C$9,Tbl_Registro_Insumo[Fecha_Corte],"&lt;="&amp;BS$12))</f>
        <v/>
      </c>
    </row>
    <row r="65" spans="2:71" s="7" customFormat="1" ht="19.2" customHeight="1" x14ac:dyDescent="0.3">
      <c r="B65" s="2"/>
      <c r="D65" s="20" t="str">
        <f>IF(C65="","",SUMIFS(Tbl_Registro_Insumo[cant_ent],Tbl_Registro_Insumo[proveedor],Detalle_Mes!$C$8,Tbl_Registro_Insumo[id_solicitud],Detalle_Mes!$C$9,Tbl_Registro_Insumo[descripcion_insumo],Detalle_Mes!C65,Tbl_Registro_Insumo[Fecha_Corte],"&lt;"&amp;Detalle_Mes!$F$8))</f>
        <v/>
      </c>
      <c r="E65" s="20" t="str">
        <f>IF(C65="","",SUMIFS(Tbl_Registro_Insumo[cant_dev],Tbl_Registro_Insumo[proveedor],Detalle_Mes!$C$8,Tbl_Registro_Insumo[id_solicitud],Detalle_Mes!$C$9,Tbl_Registro_Insumo[descripcion_insumo],Detalle_Mes!C65,Tbl_Registro_Insumo[Fecha_Corte],"&lt;"&amp;Detalle_Mes!$F$8))</f>
        <v/>
      </c>
      <c r="F65" s="20" t="str">
        <f t="shared" si="39"/>
        <v/>
      </c>
      <c r="H65" s="41" t="str">
        <f t="shared" si="40"/>
        <v/>
      </c>
      <c r="I65" s="2" t="str">
        <f>IF(OR($C65="",I$12=""),"",SUMIFS(Tbl_Registro_Insumo[cant_ent],Tbl_Registro_Insumo[proveedor],$C$8,Tbl_Registro_Insumo[descripcion_insumo],$C65,Tbl_Registro_Insumo[id_solicitud],Detalle_Mes!$C$9,Tbl_Registro_Insumo[Fecha_Corte],"&lt;"&amp;I$12)-SUMIFS(Tbl_Registro_Insumo[cant_dev],Tbl_Registro_Insumo[proveedor],$C$8,Tbl_Registro_Insumo[descripcion_insumo],$C65,Tbl_Registro_Insumo[id_solicitud],$C$9,Tbl_Registro_Insumo[Fecha_Corte],"&lt;="&amp;I$12))</f>
        <v/>
      </c>
      <c r="J65" s="2" t="str">
        <f>IF(OR($C65="",J$12=""),"",SUMIFS(Tbl_Registro_Insumo[cant_ent],Tbl_Registro_Insumo[proveedor],$C$8,Tbl_Registro_Insumo[descripcion_insumo],$C65,Tbl_Registro_Insumo[id_solicitud],Detalle_Mes!$C$9,Tbl_Registro_Insumo[Fecha_Corte],"&lt;="&amp;J$12)-SUMIFS(Tbl_Registro_Insumo[cant_dev],Tbl_Registro_Insumo[proveedor],$C$8,Tbl_Registro_Insumo[descripcion_insumo],$C65,Tbl_Registro_Insumo[id_solicitud],$C$9,Tbl_Registro_Insumo[Fecha_Corte],"&lt;="&amp;J$12))</f>
        <v/>
      </c>
      <c r="K65" s="2" t="str">
        <f>IF(OR($C65="",K$12=""),"",SUMIFS(Tbl_Registro_Insumo[cant_ent],Tbl_Registro_Insumo[proveedor],$C$8,Tbl_Registro_Insumo[descripcion_insumo],$C65,Tbl_Registro_Insumo[id_solicitud],Detalle_Mes!$C$9,Tbl_Registro_Insumo[Fecha_Corte],"&lt;="&amp;K$12)-SUMIFS(Tbl_Registro_Insumo[cant_dev],Tbl_Registro_Insumo[proveedor],$C$8,Tbl_Registro_Insumo[descripcion_insumo],$C65,Tbl_Registro_Insumo[id_solicitud],$C$9,Tbl_Registro_Insumo[Fecha_Corte],"&lt;="&amp;K$12))</f>
        <v/>
      </c>
      <c r="L65" s="2" t="str">
        <f>IF(OR($C65="",L$12=""),"",SUMIFS(Tbl_Registro_Insumo[cant_ent],Tbl_Registro_Insumo[proveedor],$C$8,Tbl_Registro_Insumo[descripcion_insumo],$C65,Tbl_Registro_Insumo[id_solicitud],Detalle_Mes!$C$9,Tbl_Registro_Insumo[Fecha_Corte],"&lt;="&amp;L$12)-SUMIFS(Tbl_Registro_Insumo[cant_dev],Tbl_Registro_Insumo[proveedor],$C$8,Tbl_Registro_Insumo[descripcion_insumo],$C65,Tbl_Registro_Insumo[id_solicitud],$C$9,Tbl_Registro_Insumo[Fecha_Corte],"&lt;="&amp;L$12))</f>
        <v/>
      </c>
      <c r="M65" s="2" t="str">
        <f>IF(OR($C65="",M$12=""),"",SUMIFS(Tbl_Registro_Insumo[cant_ent],Tbl_Registro_Insumo[proveedor],$C$8,Tbl_Registro_Insumo[descripcion_insumo],$C65,Tbl_Registro_Insumo[id_solicitud],Detalle_Mes!$C$9,Tbl_Registro_Insumo[Fecha_Corte],"&lt;="&amp;M$12)-SUMIFS(Tbl_Registro_Insumo[cant_dev],Tbl_Registro_Insumo[proveedor],$C$8,Tbl_Registro_Insumo[descripcion_insumo],$C65,Tbl_Registro_Insumo[id_solicitud],$C$9,Tbl_Registro_Insumo[Fecha_Corte],"&lt;="&amp;M$12))</f>
        <v/>
      </c>
      <c r="N65" s="2" t="str">
        <f>IF(OR($C65="",N$12=""),"",SUMIFS(Tbl_Registro_Insumo[cant_ent],Tbl_Registro_Insumo[proveedor],$C$8,Tbl_Registro_Insumo[descripcion_insumo],$C65,Tbl_Registro_Insumo[id_solicitud],Detalle_Mes!$C$9,Tbl_Registro_Insumo[Fecha_Corte],"&lt;="&amp;N$12)-SUMIFS(Tbl_Registro_Insumo[cant_dev],Tbl_Registro_Insumo[proveedor],$C$8,Tbl_Registro_Insumo[descripcion_insumo],$C65,Tbl_Registro_Insumo[id_solicitud],$C$9,Tbl_Registro_Insumo[Fecha_Corte],"&lt;="&amp;N$12))</f>
        <v/>
      </c>
      <c r="O65" s="2" t="str">
        <f>IF(OR($C65="",O$12=""),"",SUMIFS(Tbl_Registro_Insumo[cant_ent],Tbl_Registro_Insumo[proveedor],$C$8,Tbl_Registro_Insumo[descripcion_insumo],$C65,Tbl_Registro_Insumo[id_solicitud],Detalle_Mes!$C$9,Tbl_Registro_Insumo[Fecha_Corte],"&lt;="&amp;O$12)-SUMIFS(Tbl_Registro_Insumo[cant_dev],Tbl_Registro_Insumo[proveedor],$C$8,Tbl_Registro_Insumo[descripcion_insumo],$C65,Tbl_Registro_Insumo[id_solicitud],$C$9,Tbl_Registro_Insumo[Fecha_Corte],"&lt;="&amp;O$12))</f>
        <v/>
      </c>
      <c r="P65" s="2" t="str">
        <f>IF(OR($C65="",P$12=""),"",SUMIFS(Tbl_Registro_Insumo[cant_ent],Tbl_Registro_Insumo[proveedor],$C$8,Tbl_Registro_Insumo[descripcion_insumo],$C65,Tbl_Registro_Insumo[id_solicitud],Detalle_Mes!$C$9,Tbl_Registro_Insumo[Fecha_Corte],"&lt;="&amp;P$12)-SUMIFS(Tbl_Registro_Insumo[cant_dev],Tbl_Registro_Insumo[proveedor],$C$8,Tbl_Registro_Insumo[descripcion_insumo],$C65,Tbl_Registro_Insumo[id_solicitud],$C$9,Tbl_Registro_Insumo[Fecha_Corte],"&lt;="&amp;P$12))</f>
        <v/>
      </c>
      <c r="Q65" s="2" t="str">
        <f>IF(OR($C65="",Q$12=""),"",SUMIFS(Tbl_Registro_Insumo[cant_ent],Tbl_Registro_Insumo[proveedor],$C$8,Tbl_Registro_Insumo[descripcion_insumo],$C65,Tbl_Registro_Insumo[id_solicitud],Detalle_Mes!$C$9,Tbl_Registro_Insumo[Fecha_Corte],"&lt;="&amp;Q$12)-SUMIFS(Tbl_Registro_Insumo[cant_dev],Tbl_Registro_Insumo[proveedor],$C$8,Tbl_Registro_Insumo[descripcion_insumo],$C65,Tbl_Registro_Insumo[id_solicitud],$C$9,Tbl_Registro_Insumo[Fecha_Corte],"&lt;="&amp;Q$12))</f>
        <v/>
      </c>
      <c r="R65" s="2" t="str">
        <f>IF(OR($C65="",R$12=""),"",SUMIFS(Tbl_Registro_Insumo[cant_ent],Tbl_Registro_Insumo[proveedor],$C$8,Tbl_Registro_Insumo[descripcion_insumo],$C65,Tbl_Registro_Insumo[id_solicitud],Detalle_Mes!$C$9,Tbl_Registro_Insumo[Fecha_Corte],"&lt;="&amp;R$12)-SUMIFS(Tbl_Registro_Insumo[cant_dev],Tbl_Registro_Insumo[proveedor],$C$8,Tbl_Registro_Insumo[descripcion_insumo],$C65,Tbl_Registro_Insumo[id_solicitud],$C$9,Tbl_Registro_Insumo[Fecha_Corte],"&lt;="&amp;R$12))</f>
        <v/>
      </c>
      <c r="S65" s="2" t="str">
        <f>IF(OR($C65="",S$12=""),"",SUMIFS(Tbl_Registro_Insumo[cant_ent],Tbl_Registro_Insumo[proveedor],$C$8,Tbl_Registro_Insumo[descripcion_insumo],$C65,Tbl_Registro_Insumo[id_solicitud],Detalle_Mes!$C$9,Tbl_Registro_Insumo[Fecha_Corte],"&lt;="&amp;S$12)-SUMIFS(Tbl_Registro_Insumo[cant_dev],Tbl_Registro_Insumo[proveedor],$C$8,Tbl_Registro_Insumo[descripcion_insumo],$C65,Tbl_Registro_Insumo[id_solicitud],$C$9,Tbl_Registro_Insumo[Fecha_Corte],"&lt;="&amp;S$12))</f>
        <v/>
      </c>
      <c r="T65" s="2" t="str">
        <f>IF(OR($C65="",T$12=""),"",SUMIFS(Tbl_Registro_Insumo[cant_ent],Tbl_Registro_Insumo[proveedor],$C$8,Tbl_Registro_Insumo[descripcion_insumo],$C65,Tbl_Registro_Insumo[id_solicitud],Detalle_Mes!$C$9,Tbl_Registro_Insumo[Fecha_Corte],"&lt;="&amp;T$12)-SUMIFS(Tbl_Registro_Insumo[cant_dev],Tbl_Registro_Insumo[proveedor],$C$8,Tbl_Registro_Insumo[descripcion_insumo],$C65,Tbl_Registro_Insumo[id_solicitud],$C$9,Tbl_Registro_Insumo[Fecha_Corte],"&lt;="&amp;T$12))</f>
        <v/>
      </c>
      <c r="U65" s="2" t="str">
        <f>IF(OR($C65="",U$12=""),"",SUMIFS(Tbl_Registro_Insumo[cant_ent],Tbl_Registro_Insumo[proveedor],$C$8,Tbl_Registro_Insumo[descripcion_insumo],$C65,Tbl_Registro_Insumo[id_solicitud],Detalle_Mes!$C$9,Tbl_Registro_Insumo[Fecha_Corte],"&lt;="&amp;U$12)-SUMIFS(Tbl_Registro_Insumo[cant_dev],Tbl_Registro_Insumo[proveedor],$C$8,Tbl_Registro_Insumo[descripcion_insumo],$C65,Tbl_Registro_Insumo[id_solicitud],$C$9,Tbl_Registro_Insumo[Fecha_Corte],"&lt;="&amp;U$12))</f>
        <v/>
      </c>
      <c r="V65" s="2" t="str">
        <f>IF(OR($C65="",V$12=""),"",SUMIFS(Tbl_Registro_Insumo[cant_ent],Tbl_Registro_Insumo[proveedor],$C$8,Tbl_Registro_Insumo[descripcion_insumo],$C65,Tbl_Registro_Insumo[id_solicitud],Detalle_Mes!$C$9,Tbl_Registro_Insumo[Fecha_Corte],"&lt;="&amp;V$12)-SUMIFS(Tbl_Registro_Insumo[cant_dev],Tbl_Registro_Insumo[proveedor],$C$8,Tbl_Registro_Insumo[descripcion_insumo],$C65,Tbl_Registro_Insumo[id_solicitud],$C$9,Tbl_Registro_Insumo[Fecha_Corte],"&lt;="&amp;V$12))</f>
        <v/>
      </c>
      <c r="W65" s="2" t="str">
        <f>IF(OR($C65="",W$12=""),"",SUMIFS(Tbl_Registro_Insumo[cant_ent],Tbl_Registro_Insumo[proveedor],$C$8,Tbl_Registro_Insumo[descripcion_insumo],$C65,Tbl_Registro_Insumo[id_solicitud],Detalle_Mes!$C$9,Tbl_Registro_Insumo[Fecha_Corte],"&lt;="&amp;W$12)-SUMIFS(Tbl_Registro_Insumo[cant_dev],Tbl_Registro_Insumo[proveedor],$C$8,Tbl_Registro_Insumo[descripcion_insumo],$C65,Tbl_Registro_Insumo[id_solicitud],$C$9,Tbl_Registro_Insumo[Fecha_Corte],"&lt;="&amp;W$12))</f>
        <v/>
      </c>
      <c r="X65" s="2" t="str">
        <f>IF(OR($C65="",X$12=""),"",SUMIFS(Tbl_Registro_Insumo[cant_ent],Tbl_Registro_Insumo[proveedor],$C$8,Tbl_Registro_Insumo[descripcion_insumo],$C65,Tbl_Registro_Insumo[id_solicitud],Detalle_Mes!$C$9,Tbl_Registro_Insumo[Fecha_Corte],"&lt;="&amp;X$12)-SUMIFS(Tbl_Registro_Insumo[cant_dev],Tbl_Registro_Insumo[proveedor],$C$8,Tbl_Registro_Insumo[descripcion_insumo],$C65,Tbl_Registro_Insumo[id_solicitud],$C$9,Tbl_Registro_Insumo[Fecha_Corte],"&lt;="&amp;X$12))</f>
        <v/>
      </c>
      <c r="Y65" s="2" t="str">
        <f>IF(OR($C65="",Y$12=""),"",SUMIFS(Tbl_Registro_Insumo[cant_ent],Tbl_Registro_Insumo[proveedor],$C$8,Tbl_Registro_Insumo[descripcion_insumo],$C65,Tbl_Registro_Insumo[id_solicitud],Detalle_Mes!$C$9,Tbl_Registro_Insumo[Fecha_Corte],"&lt;="&amp;Y$12)-SUMIFS(Tbl_Registro_Insumo[cant_dev],Tbl_Registro_Insumo[proveedor],$C$8,Tbl_Registro_Insumo[descripcion_insumo],$C65,Tbl_Registro_Insumo[id_solicitud],$C$9,Tbl_Registro_Insumo[Fecha_Corte],"&lt;="&amp;Y$12))</f>
        <v/>
      </c>
      <c r="Z65" s="2" t="str">
        <f>IF(OR($C65="",Z$12=""),"",SUMIFS(Tbl_Registro_Insumo[cant_ent],Tbl_Registro_Insumo[proveedor],$C$8,Tbl_Registro_Insumo[descripcion_insumo],$C65,Tbl_Registro_Insumo[id_solicitud],Detalle_Mes!$C$9,Tbl_Registro_Insumo[Fecha_Corte],"&lt;="&amp;Z$12)-SUMIFS(Tbl_Registro_Insumo[cant_dev],Tbl_Registro_Insumo[proveedor],$C$8,Tbl_Registro_Insumo[descripcion_insumo],$C65,Tbl_Registro_Insumo[id_solicitud],$C$9,Tbl_Registro_Insumo[Fecha_Corte],"&lt;="&amp;Z$12))</f>
        <v/>
      </c>
      <c r="AA65" s="2" t="str">
        <f>IF(OR($C65="",AA$12=""),"",SUMIFS(Tbl_Registro_Insumo[cant_ent],Tbl_Registro_Insumo[proveedor],$C$8,Tbl_Registro_Insumo[descripcion_insumo],$C65,Tbl_Registro_Insumo[id_solicitud],Detalle_Mes!$C$9,Tbl_Registro_Insumo[Fecha_Corte],"&lt;="&amp;AA$12)-SUMIFS(Tbl_Registro_Insumo[cant_dev],Tbl_Registro_Insumo[proveedor],$C$8,Tbl_Registro_Insumo[descripcion_insumo],$C65,Tbl_Registro_Insumo[id_solicitud],$C$9,Tbl_Registro_Insumo[Fecha_Corte],"&lt;="&amp;AA$12))</f>
        <v/>
      </c>
      <c r="AB65" s="2" t="str">
        <f>IF(OR($C65="",AB$12=""),"",SUMIFS(Tbl_Registro_Insumo[cant_ent],Tbl_Registro_Insumo[proveedor],$C$8,Tbl_Registro_Insumo[descripcion_insumo],$C65,Tbl_Registro_Insumo[id_solicitud],Detalle_Mes!$C$9,Tbl_Registro_Insumo[Fecha_Corte],"&lt;="&amp;AB$12)-SUMIFS(Tbl_Registro_Insumo[cant_dev],Tbl_Registro_Insumo[proveedor],$C$8,Tbl_Registro_Insumo[descripcion_insumo],$C65,Tbl_Registro_Insumo[id_solicitud],$C$9,Tbl_Registro_Insumo[Fecha_Corte],"&lt;="&amp;AB$12))</f>
        <v/>
      </c>
      <c r="AC65" s="2" t="str">
        <f>IF(OR($C65="",AC$12=""),"",SUMIFS(Tbl_Registro_Insumo[cant_ent],Tbl_Registro_Insumo[proveedor],$C$8,Tbl_Registro_Insumo[descripcion_insumo],$C65,Tbl_Registro_Insumo[id_solicitud],Detalle_Mes!$C$9,Tbl_Registro_Insumo[Fecha_Corte],"&lt;="&amp;AC$12)-SUMIFS(Tbl_Registro_Insumo[cant_dev],Tbl_Registro_Insumo[proveedor],$C$8,Tbl_Registro_Insumo[descripcion_insumo],$C65,Tbl_Registro_Insumo[id_solicitud],$C$9,Tbl_Registro_Insumo[Fecha_Corte],"&lt;="&amp;AC$12))</f>
        <v/>
      </c>
      <c r="AD65" s="2" t="str">
        <f>IF(OR($C65="",AD$12=""),"",SUMIFS(Tbl_Registro_Insumo[cant_ent],Tbl_Registro_Insumo[proveedor],$C$8,Tbl_Registro_Insumo[descripcion_insumo],$C65,Tbl_Registro_Insumo[id_solicitud],Detalle_Mes!$C$9,Tbl_Registro_Insumo[Fecha_Corte],"&lt;="&amp;AD$12)-SUMIFS(Tbl_Registro_Insumo[cant_dev],Tbl_Registro_Insumo[proveedor],$C$8,Tbl_Registro_Insumo[descripcion_insumo],$C65,Tbl_Registro_Insumo[id_solicitud],$C$9,Tbl_Registro_Insumo[Fecha_Corte],"&lt;="&amp;AD$12))</f>
        <v/>
      </c>
      <c r="AE65" s="2" t="str">
        <f>IF(OR($C65="",AE$12=""),"",SUMIFS(Tbl_Registro_Insumo[cant_ent],Tbl_Registro_Insumo[proveedor],$C$8,Tbl_Registro_Insumo[descripcion_insumo],$C65,Tbl_Registro_Insumo[id_solicitud],Detalle_Mes!$C$9,Tbl_Registro_Insumo[Fecha_Corte],"&lt;="&amp;AE$12)-SUMIFS(Tbl_Registro_Insumo[cant_dev],Tbl_Registro_Insumo[proveedor],$C$8,Tbl_Registro_Insumo[descripcion_insumo],$C65,Tbl_Registro_Insumo[id_solicitud],$C$9,Tbl_Registro_Insumo[Fecha_Corte],"&lt;="&amp;AE$12))</f>
        <v/>
      </c>
      <c r="AF65" s="2" t="str">
        <f>IF(OR($C65="",AF$12=""),"",SUMIFS(Tbl_Registro_Insumo[cant_ent],Tbl_Registro_Insumo[proveedor],$C$8,Tbl_Registro_Insumo[descripcion_insumo],$C65,Tbl_Registro_Insumo[id_solicitud],Detalle_Mes!$C$9,Tbl_Registro_Insumo[Fecha_Corte],"&lt;="&amp;AF$12)-SUMIFS(Tbl_Registro_Insumo[cant_dev],Tbl_Registro_Insumo[proveedor],$C$8,Tbl_Registro_Insumo[descripcion_insumo],$C65,Tbl_Registro_Insumo[id_solicitud],$C$9,Tbl_Registro_Insumo[Fecha_Corte],"&lt;="&amp;AF$12))</f>
        <v/>
      </c>
      <c r="AG65" s="2" t="str">
        <f>IF(OR($C65="",AG$12=""),"",SUMIFS(Tbl_Registro_Insumo[cant_ent],Tbl_Registro_Insumo[proveedor],$C$8,Tbl_Registro_Insumo[descripcion_insumo],$C65,Tbl_Registro_Insumo[id_solicitud],Detalle_Mes!$C$9,Tbl_Registro_Insumo[Fecha_Corte],"&lt;="&amp;AG$12)-SUMIFS(Tbl_Registro_Insumo[cant_dev],Tbl_Registro_Insumo[proveedor],$C$8,Tbl_Registro_Insumo[descripcion_insumo],$C65,Tbl_Registro_Insumo[id_solicitud],$C$9,Tbl_Registro_Insumo[Fecha_Corte],"&lt;="&amp;AG$12))</f>
        <v/>
      </c>
      <c r="AH65" s="2" t="str">
        <f>IF(OR($C65="",AH$12=""),"",SUMIFS(Tbl_Registro_Insumo[cant_ent],Tbl_Registro_Insumo[proveedor],$C$8,Tbl_Registro_Insumo[descripcion_insumo],$C65,Tbl_Registro_Insumo[id_solicitud],Detalle_Mes!$C$9,Tbl_Registro_Insumo[Fecha_Corte],"&lt;="&amp;AH$12)-SUMIFS(Tbl_Registro_Insumo[cant_dev],Tbl_Registro_Insumo[proveedor],$C$8,Tbl_Registro_Insumo[descripcion_insumo],$C65,Tbl_Registro_Insumo[id_solicitud],$C$9,Tbl_Registro_Insumo[Fecha_Corte],"&lt;="&amp;AH$12))</f>
        <v/>
      </c>
      <c r="AI65" s="2" t="str">
        <f>IF(OR($C65="",AI$12=""),"",SUMIFS(Tbl_Registro_Insumo[cant_ent],Tbl_Registro_Insumo[proveedor],$C$8,Tbl_Registro_Insumo[descripcion_insumo],$C65,Tbl_Registro_Insumo[id_solicitud],Detalle_Mes!$C$9,Tbl_Registro_Insumo[Fecha_Corte],"&lt;="&amp;AI$12)-SUMIFS(Tbl_Registro_Insumo[cant_dev],Tbl_Registro_Insumo[proveedor],$C$8,Tbl_Registro_Insumo[descripcion_insumo],$C65,Tbl_Registro_Insumo[id_solicitud],$C$9,Tbl_Registro_Insumo[Fecha_Corte],"&lt;="&amp;AI$12))</f>
        <v/>
      </c>
      <c r="AJ65" s="2" t="str">
        <f>IF(OR($C65="",AJ$12=""),"",SUMIFS(Tbl_Registro_Insumo[cant_ent],Tbl_Registro_Insumo[proveedor],$C$8,Tbl_Registro_Insumo[descripcion_insumo],$C65,Tbl_Registro_Insumo[id_solicitud],Detalle_Mes!$C$9,Tbl_Registro_Insumo[Fecha_Corte],"&lt;="&amp;AJ$12)-SUMIFS(Tbl_Registro_Insumo[cant_dev],Tbl_Registro_Insumo[proveedor],$C$8,Tbl_Registro_Insumo[descripcion_insumo],$C65,Tbl_Registro_Insumo[id_solicitud],$C$9,Tbl_Registro_Insumo[Fecha_Corte],"&lt;="&amp;AJ$12))</f>
        <v/>
      </c>
      <c r="AK65" s="2" t="str">
        <f>IF(OR($C65="",AK$12=""),"",SUMIFS(Tbl_Registro_Insumo[cant_ent],Tbl_Registro_Insumo[proveedor],$C$8,Tbl_Registro_Insumo[descripcion_insumo],$C65,Tbl_Registro_Insumo[id_solicitud],Detalle_Mes!$C$9,Tbl_Registro_Insumo[Fecha_Corte],"&lt;="&amp;AK$12)-SUMIFS(Tbl_Registro_Insumo[cant_dev],Tbl_Registro_Insumo[proveedor],$C$8,Tbl_Registro_Insumo[descripcion_insumo],$C65,Tbl_Registro_Insumo[id_solicitud],$C$9,Tbl_Registro_Insumo[Fecha_Corte],"&lt;="&amp;AK$12))</f>
        <v/>
      </c>
      <c r="AL65" s="2" t="str">
        <f>IF(OR($C65="",AL$12=""),"",SUMIFS(Tbl_Registro_Insumo[cant_ent],Tbl_Registro_Insumo[proveedor],$C$8,Tbl_Registro_Insumo[descripcion_insumo],$C65,Tbl_Registro_Insumo[id_solicitud],Detalle_Mes!$C$9,Tbl_Registro_Insumo[Fecha_Corte],"&lt;="&amp;AL$12)-SUMIFS(Tbl_Registro_Insumo[cant_dev],Tbl_Registro_Insumo[proveedor],$C$8,Tbl_Registro_Insumo[descripcion_insumo],$C65,Tbl_Registro_Insumo[id_solicitud],$C$9,Tbl_Registro_Insumo[Fecha_Corte],"&lt;="&amp;AL$12))</f>
        <v/>
      </c>
      <c r="AM65" s="2" t="str">
        <f>IF(OR($C65="",AM$12=""),"",SUMIFS(Tbl_Registro_Insumo[cant_ent],Tbl_Registro_Insumo[proveedor],$C$8,Tbl_Registro_Insumo[descripcion_insumo],$C65,Tbl_Registro_Insumo[id_solicitud],Detalle_Mes!$C$9,Tbl_Registro_Insumo[Fecha_Corte],"&lt;="&amp;AM$12)-SUMIFS(Tbl_Registro_Insumo[cant_dev],Tbl_Registro_Insumo[proveedor],$C$8,Tbl_Registro_Insumo[descripcion_insumo],$C65,Tbl_Registro_Insumo[id_solicitud],$C$9,Tbl_Registro_Insumo[Fecha_Corte],"&lt;="&amp;AM$12))</f>
        <v/>
      </c>
      <c r="AN65" s="2" t="str">
        <f>IF(OR($C65="",AN$12=""),"",SUMIFS(Tbl_Registro_Insumo[cant_ent],Tbl_Registro_Insumo[proveedor],$C$8,Tbl_Registro_Insumo[descripcion_insumo],$C65,Tbl_Registro_Insumo[id_solicitud],Detalle_Mes!$C$9,Tbl_Registro_Insumo[Fecha_Corte],"&lt;="&amp;AN$12)-SUMIFS(Tbl_Registro_Insumo[cant_dev],Tbl_Registro_Insumo[proveedor],$C$8,Tbl_Registro_Insumo[descripcion_insumo],$C65,Tbl_Registro_Insumo[id_solicitud],$C$9,Tbl_Registro_Insumo[Fecha_Corte],"&lt;="&amp;AN$12))</f>
        <v/>
      </c>
      <c r="AO65" s="2" t="str">
        <f>IF(OR($C65="",AO$12=""),"",SUMIFS(Tbl_Registro_Insumo[cant_ent],Tbl_Registro_Insumo[proveedor],$C$8,Tbl_Registro_Insumo[descripcion_insumo],$C65,Tbl_Registro_Insumo[id_solicitud],Detalle_Mes!$C$9,Tbl_Registro_Insumo[Fecha_Corte],"&lt;="&amp;AO$12)-SUMIFS(Tbl_Registro_Insumo[cant_dev],Tbl_Registro_Insumo[proveedor],$C$8,Tbl_Registro_Insumo[descripcion_insumo],$C65,Tbl_Registro_Insumo[id_solicitud],$C$9,Tbl_Registro_Insumo[Fecha_Corte],"&lt;="&amp;AO$12))</f>
        <v/>
      </c>
      <c r="AP65" s="2" t="str">
        <f>IF(OR($C65="",AP$12=""),"",SUMIFS(Tbl_Registro_Insumo[cant_ent],Tbl_Registro_Insumo[proveedor],$C$8,Tbl_Registro_Insumo[descripcion_insumo],$C65,Tbl_Registro_Insumo[id_solicitud],Detalle_Mes!$C$9,Tbl_Registro_Insumo[Fecha_Corte],"&lt;="&amp;AP$12)-SUMIFS(Tbl_Registro_Insumo[cant_dev],Tbl_Registro_Insumo[proveedor],$C$8,Tbl_Registro_Insumo[descripcion_insumo],$C65,Tbl_Registro_Insumo[id_solicitud],$C$9,Tbl_Registro_Insumo[Fecha_Corte],"&lt;="&amp;AP$12))</f>
        <v/>
      </c>
      <c r="AQ65" s="2" t="str">
        <f>IF(OR($C65="",AQ$12=""),"",SUMIFS(Tbl_Registro_Insumo[cant_ent],Tbl_Registro_Insumo[proveedor],$C$8,Tbl_Registro_Insumo[descripcion_insumo],$C65,Tbl_Registro_Insumo[id_solicitud],Detalle_Mes!$C$9,Tbl_Registro_Insumo[Fecha_Corte],"&lt;="&amp;AQ$12)-SUMIFS(Tbl_Registro_Insumo[cant_dev],Tbl_Registro_Insumo[proveedor],$C$8,Tbl_Registro_Insumo[descripcion_insumo],$C65,Tbl_Registro_Insumo[id_solicitud],$C$9,Tbl_Registro_Insumo[Fecha_Corte],"&lt;="&amp;AQ$12))</f>
        <v/>
      </c>
      <c r="AR65" s="2" t="str">
        <f>IF(OR($C65="",AR$12=""),"",SUMIFS(Tbl_Registro_Insumo[cant_ent],Tbl_Registro_Insumo[proveedor],$C$8,Tbl_Registro_Insumo[descripcion_insumo],$C65,Tbl_Registro_Insumo[id_solicitud],Detalle_Mes!$C$9,Tbl_Registro_Insumo[Fecha_Corte],"&lt;="&amp;AR$12)-SUMIFS(Tbl_Registro_Insumo[cant_dev],Tbl_Registro_Insumo[proveedor],$C$8,Tbl_Registro_Insumo[descripcion_insumo],$C65,Tbl_Registro_Insumo[id_solicitud],$C$9,Tbl_Registro_Insumo[Fecha_Corte],"&lt;="&amp;AR$12))</f>
        <v/>
      </c>
      <c r="AS65" s="2" t="str">
        <f>IF(OR($C65="",AS$12=""),"",SUMIFS(Tbl_Registro_Insumo[cant_ent],Tbl_Registro_Insumo[proveedor],$C$8,Tbl_Registro_Insumo[descripcion_insumo],$C65,Tbl_Registro_Insumo[id_solicitud],Detalle_Mes!$C$9,Tbl_Registro_Insumo[Fecha_Corte],"&lt;="&amp;AS$12)-SUMIFS(Tbl_Registro_Insumo[cant_dev],Tbl_Registro_Insumo[proveedor],$C$8,Tbl_Registro_Insumo[descripcion_insumo],$C65,Tbl_Registro_Insumo[id_solicitud],$C$9,Tbl_Registro_Insumo[Fecha_Corte],"&lt;="&amp;AS$12))</f>
        <v/>
      </c>
      <c r="AT65" s="2" t="str">
        <f>IF(OR($C65="",AT$12=""),"",SUMIFS(Tbl_Registro_Insumo[cant_ent],Tbl_Registro_Insumo[proveedor],$C$8,Tbl_Registro_Insumo[descripcion_insumo],$C65,Tbl_Registro_Insumo[id_solicitud],Detalle_Mes!$C$9,Tbl_Registro_Insumo[Fecha_Corte],"&lt;="&amp;AT$12)-SUMIFS(Tbl_Registro_Insumo[cant_dev],Tbl_Registro_Insumo[proveedor],$C$8,Tbl_Registro_Insumo[descripcion_insumo],$C65,Tbl_Registro_Insumo[id_solicitud],$C$9,Tbl_Registro_Insumo[Fecha_Corte],"&lt;="&amp;AT$12))</f>
        <v/>
      </c>
      <c r="AU65" s="2" t="str">
        <f>IF(OR($C65="",AU$12=""),"",SUMIFS(Tbl_Registro_Insumo[cant_ent],Tbl_Registro_Insumo[proveedor],$C$8,Tbl_Registro_Insumo[descripcion_insumo],$C65,Tbl_Registro_Insumo[id_solicitud],Detalle_Mes!$C$9,Tbl_Registro_Insumo[Fecha_Corte],"&lt;="&amp;AU$12)-SUMIFS(Tbl_Registro_Insumo[cant_dev],Tbl_Registro_Insumo[proveedor],$C$8,Tbl_Registro_Insumo[descripcion_insumo],$C65,Tbl_Registro_Insumo[id_solicitud],$C$9,Tbl_Registro_Insumo[Fecha_Corte],"&lt;="&amp;AU$12))</f>
        <v/>
      </c>
      <c r="AV65" s="2" t="str">
        <f>IF(OR($C65="",AV$12=""),"",SUMIFS(Tbl_Registro_Insumo[cant_ent],Tbl_Registro_Insumo[proveedor],$C$8,Tbl_Registro_Insumo[descripcion_insumo],$C65,Tbl_Registro_Insumo[id_solicitud],Detalle_Mes!$C$9,Tbl_Registro_Insumo[Fecha_Corte],"&lt;="&amp;AV$12)-SUMIFS(Tbl_Registro_Insumo[cant_dev],Tbl_Registro_Insumo[proveedor],$C$8,Tbl_Registro_Insumo[descripcion_insumo],$C65,Tbl_Registro_Insumo[id_solicitud],$C$9,Tbl_Registro_Insumo[Fecha_Corte],"&lt;="&amp;AV$12))</f>
        <v/>
      </c>
      <c r="AW65" s="2" t="str">
        <f>IF(OR($C65="",AW$12=""),"",SUMIFS(Tbl_Registro_Insumo[cant_ent],Tbl_Registro_Insumo[proveedor],$C$8,Tbl_Registro_Insumo[descripcion_insumo],$C65,Tbl_Registro_Insumo[id_solicitud],Detalle_Mes!$C$9,Tbl_Registro_Insumo[Fecha_Corte],"&lt;="&amp;AW$12)-SUMIFS(Tbl_Registro_Insumo[cant_dev],Tbl_Registro_Insumo[proveedor],$C$8,Tbl_Registro_Insumo[descripcion_insumo],$C65,Tbl_Registro_Insumo[id_solicitud],$C$9,Tbl_Registro_Insumo[Fecha_Corte],"&lt;="&amp;AW$12))</f>
        <v/>
      </c>
      <c r="AX65" s="2" t="str">
        <f>IF(OR($C65="",AX$12=""),"",SUMIFS(Tbl_Registro_Insumo[cant_ent],Tbl_Registro_Insumo[proveedor],$C$8,Tbl_Registro_Insumo[descripcion_insumo],$C65,Tbl_Registro_Insumo[id_solicitud],Detalle_Mes!$C$9,Tbl_Registro_Insumo[Fecha_Corte],"&lt;="&amp;AX$12)-SUMIFS(Tbl_Registro_Insumo[cant_dev],Tbl_Registro_Insumo[proveedor],$C$8,Tbl_Registro_Insumo[descripcion_insumo],$C65,Tbl_Registro_Insumo[id_solicitud],$C$9,Tbl_Registro_Insumo[Fecha_Corte],"&lt;="&amp;AX$12))</f>
        <v/>
      </c>
      <c r="AY65" s="2" t="str">
        <f>IF(OR($C65="",AY$12=""),"",SUMIFS(Tbl_Registro_Insumo[cant_ent],Tbl_Registro_Insumo[proveedor],$C$8,Tbl_Registro_Insumo[descripcion_insumo],$C65,Tbl_Registro_Insumo[id_solicitud],Detalle_Mes!$C$9,Tbl_Registro_Insumo[Fecha_Corte],"&lt;="&amp;AY$12)-SUMIFS(Tbl_Registro_Insumo[cant_dev],Tbl_Registro_Insumo[proveedor],$C$8,Tbl_Registro_Insumo[descripcion_insumo],$C65,Tbl_Registro_Insumo[id_solicitud],$C$9,Tbl_Registro_Insumo[Fecha_Corte],"&lt;="&amp;AY$12))</f>
        <v/>
      </c>
      <c r="AZ65" s="2" t="str">
        <f>IF(OR($C65="",AZ$12=""),"",SUMIFS(Tbl_Registro_Insumo[cant_ent],Tbl_Registro_Insumo[proveedor],$C$8,Tbl_Registro_Insumo[descripcion_insumo],$C65,Tbl_Registro_Insumo[id_solicitud],Detalle_Mes!$C$9,Tbl_Registro_Insumo[Fecha_Corte],"&lt;="&amp;AZ$12)-SUMIFS(Tbl_Registro_Insumo[cant_dev],Tbl_Registro_Insumo[proveedor],$C$8,Tbl_Registro_Insumo[descripcion_insumo],$C65,Tbl_Registro_Insumo[id_solicitud],$C$9,Tbl_Registro_Insumo[Fecha_Corte],"&lt;="&amp;AZ$12))</f>
        <v/>
      </c>
      <c r="BA65" s="2" t="str">
        <f>IF(OR($C65="",BA$12=""),"",SUMIFS(Tbl_Registro_Insumo[cant_ent],Tbl_Registro_Insumo[proveedor],$C$8,Tbl_Registro_Insumo[descripcion_insumo],$C65,Tbl_Registro_Insumo[id_solicitud],Detalle_Mes!$C$9,Tbl_Registro_Insumo[Fecha_Corte],"&lt;="&amp;BA$12)-SUMIFS(Tbl_Registro_Insumo[cant_dev],Tbl_Registro_Insumo[proveedor],$C$8,Tbl_Registro_Insumo[descripcion_insumo],$C65,Tbl_Registro_Insumo[id_solicitud],$C$9,Tbl_Registro_Insumo[Fecha_Corte],"&lt;="&amp;BA$12))</f>
        <v/>
      </c>
      <c r="BB65" s="2" t="str">
        <f>IF(OR($C65="",BB$12=""),"",SUMIFS(Tbl_Registro_Insumo[cant_ent],Tbl_Registro_Insumo[proveedor],$C$8,Tbl_Registro_Insumo[descripcion_insumo],$C65,Tbl_Registro_Insumo[id_solicitud],Detalle_Mes!$C$9,Tbl_Registro_Insumo[Fecha_Corte],"&lt;="&amp;BB$12)-SUMIFS(Tbl_Registro_Insumo[cant_dev],Tbl_Registro_Insumo[proveedor],$C$8,Tbl_Registro_Insumo[descripcion_insumo],$C65,Tbl_Registro_Insumo[id_solicitud],$C$9,Tbl_Registro_Insumo[Fecha_Corte],"&lt;="&amp;BB$12))</f>
        <v/>
      </c>
      <c r="BC65" s="2" t="str">
        <f>IF(OR($C65="",BC$12=""),"",SUMIFS(Tbl_Registro_Insumo[cant_ent],Tbl_Registro_Insumo[proveedor],$C$8,Tbl_Registro_Insumo[descripcion_insumo],$C65,Tbl_Registro_Insumo[id_solicitud],Detalle_Mes!$C$9,Tbl_Registro_Insumo[Fecha_Corte],"&lt;="&amp;BC$12)-SUMIFS(Tbl_Registro_Insumo[cant_dev],Tbl_Registro_Insumo[proveedor],$C$8,Tbl_Registro_Insumo[descripcion_insumo],$C65,Tbl_Registro_Insumo[id_solicitud],$C$9,Tbl_Registro_Insumo[Fecha_Corte],"&lt;="&amp;BC$12))</f>
        <v/>
      </c>
      <c r="BD65" s="2" t="str">
        <f>IF(OR($C65="",BD$12=""),"",SUMIFS(Tbl_Registro_Insumo[cant_ent],Tbl_Registro_Insumo[proveedor],$C$8,Tbl_Registro_Insumo[descripcion_insumo],$C65,Tbl_Registro_Insumo[id_solicitud],Detalle_Mes!$C$9,Tbl_Registro_Insumo[Fecha_Corte],"&lt;="&amp;BD$12)-SUMIFS(Tbl_Registro_Insumo[cant_dev],Tbl_Registro_Insumo[proveedor],$C$8,Tbl_Registro_Insumo[descripcion_insumo],$C65,Tbl_Registro_Insumo[id_solicitud],$C$9,Tbl_Registro_Insumo[Fecha_Corte],"&lt;="&amp;BD$12))</f>
        <v/>
      </c>
      <c r="BE65" s="2" t="str">
        <f>IF(OR($C65="",BE$12=""),"",SUMIFS(Tbl_Registro_Insumo[cant_ent],Tbl_Registro_Insumo[proveedor],$C$8,Tbl_Registro_Insumo[descripcion_insumo],$C65,Tbl_Registro_Insumo[id_solicitud],Detalle_Mes!$C$9,Tbl_Registro_Insumo[Fecha_Corte],"&lt;="&amp;BE$12)-SUMIFS(Tbl_Registro_Insumo[cant_dev],Tbl_Registro_Insumo[proveedor],$C$8,Tbl_Registro_Insumo[descripcion_insumo],$C65,Tbl_Registro_Insumo[id_solicitud],$C$9,Tbl_Registro_Insumo[Fecha_Corte],"&lt;="&amp;BE$12))</f>
        <v/>
      </c>
      <c r="BF65" s="2" t="str">
        <f>IF(OR($C65="",BF$12=""),"",SUMIFS(Tbl_Registro_Insumo[cant_ent],Tbl_Registro_Insumo[proveedor],$C$8,Tbl_Registro_Insumo[descripcion_insumo],$C65,Tbl_Registro_Insumo[id_solicitud],Detalle_Mes!$C$9,Tbl_Registro_Insumo[Fecha_Corte],"&lt;="&amp;BF$12)-SUMIFS(Tbl_Registro_Insumo[cant_dev],Tbl_Registro_Insumo[proveedor],$C$8,Tbl_Registro_Insumo[descripcion_insumo],$C65,Tbl_Registro_Insumo[id_solicitud],$C$9,Tbl_Registro_Insumo[Fecha_Corte],"&lt;="&amp;BF$12))</f>
        <v/>
      </c>
      <c r="BG65" s="2" t="str">
        <f>IF(OR($C65="",BG$12=""),"",SUMIFS(Tbl_Registro_Insumo[cant_ent],Tbl_Registro_Insumo[proveedor],$C$8,Tbl_Registro_Insumo[descripcion_insumo],$C65,Tbl_Registro_Insumo[id_solicitud],Detalle_Mes!$C$9,Tbl_Registro_Insumo[Fecha_Corte],"&lt;="&amp;BG$12)-SUMIFS(Tbl_Registro_Insumo[cant_dev],Tbl_Registro_Insumo[proveedor],$C$8,Tbl_Registro_Insumo[descripcion_insumo],$C65,Tbl_Registro_Insumo[id_solicitud],$C$9,Tbl_Registro_Insumo[Fecha_Corte],"&lt;="&amp;BG$12))</f>
        <v/>
      </c>
      <c r="BH65" s="2" t="str">
        <f>IF(OR($C65="",BH$12=""),"",SUMIFS(Tbl_Registro_Insumo[cant_ent],Tbl_Registro_Insumo[proveedor],$C$8,Tbl_Registro_Insumo[descripcion_insumo],$C65,Tbl_Registro_Insumo[id_solicitud],Detalle_Mes!$C$9,Tbl_Registro_Insumo[Fecha_Corte],"&lt;="&amp;BH$12)-SUMIFS(Tbl_Registro_Insumo[cant_dev],Tbl_Registro_Insumo[proveedor],$C$8,Tbl_Registro_Insumo[descripcion_insumo],$C65,Tbl_Registro_Insumo[id_solicitud],$C$9,Tbl_Registro_Insumo[Fecha_Corte],"&lt;="&amp;BH$12))</f>
        <v/>
      </c>
      <c r="BI65" s="2" t="str">
        <f>IF(OR($C65="",BI$12=""),"",SUMIFS(Tbl_Registro_Insumo[cant_ent],Tbl_Registro_Insumo[proveedor],$C$8,Tbl_Registro_Insumo[descripcion_insumo],$C65,Tbl_Registro_Insumo[id_solicitud],Detalle_Mes!$C$9,Tbl_Registro_Insumo[Fecha_Corte],"&lt;="&amp;BI$12)-SUMIFS(Tbl_Registro_Insumo[cant_dev],Tbl_Registro_Insumo[proveedor],$C$8,Tbl_Registro_Insumo[descripcion_insumo],$C65,Tbl_Registro_Insumo[id_solicitud],$C$9,Tbl_Registro_Insumo[Fecha_Corte],"&lt;="&amp;BI$12))</f>
        <v/>
      </c>
      <c r="BJ65" s="2" t="str">
        <f>IF(OR($C65="",BJ$12=""),"",SUMIFS(Tbl_Registro_Insumo[cant_ent],Tbl_Registro_Insumo[proveedor],$C$8,Tbl_Registro_Insumo[descripcion_insumo],$C65,Tbl_Registro_Insumo[id_solicitud],Detalle_Mes!$C$9,Tbl_Registro_Insumo[Fecha_Corte],"&lt;="&amp;BJ$12)-SUMIFS(Tbl_Registro_Insumo[cant_dev],Tbl_Registro_Insumo[proveedor],$C$8,Tbl_Registro_Insumo[descripcion_insumo],$C65,Tbl_Registro_Insumo[id_solicitud],$C$9,Tbl_Registro_Insumo[Fecha_Corte],"&lt;="&amp;BJ$12))</f>
        <v/>
      </c>
      <c r="BK65" s="2" t="str">
        <f>IF(OR($C65="",BK$12=""),"",SUMIFS(Tbl_Registro_Insumo[cant_ent],Tbl_Registro_Insumo[proveedor],$C$8,Tbl_Registro_Insumo[descripcion_insumo],$C65,Tbl_Registro_Insumo[id_solicitud],Detalle_Mes!$C$9,Tbl_Registro_Insumo[Fecha_Corte],"&lt;="&amp;BK$12)-SUMIFS(Tbl_Registro_Insumo[cant_dev],Tbl_Registro_Insumo[proveedor],$C$8,Tbl_Registro_Insumo[descripcion_insumo],$C65,Tbl_Registro_Insumo[id_solicitud],$C$9,Tbl_Registro_Insumo[Fecha_Corte],"&lt;="&amp;BK$12))</f>
        <v/>
      </c>
      <c r="BL65" s="2" t="str">
        <f>IF(OR($C65="",BL$12=""),"",SUMIFS(Tbl_Registro_Insumo[cant_ent],Tbl_Registro_Insumo[proveedor],$C$8,Tbl_Registro_Insumo[descripcion_insumo],$C65,Tbl_Registro_Insumo[id_solicitud],Detalle_Mes!$C$9,Tbl_Registro_Insumo[Fecha_Corte],"&lt;="&amp;BL$12)-SUMIFS(Tbl_Registro_Insumo[cant_dev],Tbl_Registro_Insumo[proveedor],$C$8,Tbl_Registro_Insumo[descripcion_insumo],$C65,Tbl_Registro_Insumo[id_solicitud],$C$9,Tbl_Registro_Insumo[Fecha_Corte],"&lt;="&amp;BL$12))</f>
        <v/>
      </c>
      <c r="BM65" s="2" t="str">
        <f>IF(OR($C65="",BM$12=""),"",SUMIFS(Tbl_Registro_Insumo[cant_ent],Tbl_Registro_Insumo[proveedor],$C$8,Tbl_Registro_Insumo[descripcion_insumo],$C65,Tbl_Registro_Insumo[id_solicitud],Detalle_Mes!$C$9,Tbl_Registro_Insumo[Fecha_Corte],"&lt;="&amp;BM$12)-SUMIFS(Tbl_Registro_Insumo[cant_dev],Tbl_Registro_Insumo[proveedor],$C$8,Tbl_Registro_Insumo[descripcion_insumo],$C65,Tbl_Registro_Insumo[id_solicitud],$C$9,Tbl_Registro_Insumo[Fecha_Corte],"&lt;="&amp;BM$12))</f>
        <v/>
      </c>
      <c r="BN65" s="2" t="str">
        <f>IF(OR($C65="",BN$12=""),"",SUMIFS(Tbl_Registro_Insumo[cant_ent],Tbl_Registro_Insumo[proveedor],$C$8,Tbl_Registro_Insumo[descripcion_insumo],$C65,Tbl_Registro_Insumo[id_solicitud],Detalle_Mes!$C$9,Tbl_Registro_Insumo[Fecha_Corte],"&lt;="&amp;BN$12)-SUMIFS(Tbl_Registro_Insumo[cant_dev],Tbl_Registro_Insumo[proveedor],$C$8,Tbl_Registro_Insumo[descripcion_insumo],$C65,Tbl_Registro_Insumo[id_solicitud],$C$9,Tbl_Registro_Insumo[Fecha_Corte],"&lt;="&amp;BN$12))</f>
        <v/>
      </c>
      <c r="BO65" s="2" t="str">
        <f>IF(OR($C65="",BO$12=""),"",SUMIFS(Tbl_Registro_Insumo[cant_ent],Tbl_Registro_Insumo[proveedor],$C$8,Tbl_Registro_Insumo[descripcion_insumo],$C65,Tbl_Registro_Insumo[id_solicitud],Detalle_Mes!$C$9,Tbl_Registro_Insumo[Fecha_Corte],"&lt;="&amp;BO$12)-SUMIFS(Tbl_Registro_Insumo[cant_dev],Tbl_Registro_Insumo[proveedor],$C$8,Tbl_Registro_Insumo[descripcion_insumo],$C65,Tbl_Registro_Insumo[id_solicitud],$C$9,Tbl_Registro_Insumo[Fecha_Corte],"&lt;="&amp;BO$12))</f>
        <v/>
      </c>
      <c r="BP65" s="2" t="str">
        <f>IF(OR($C65="",BP$12=""),"",SUMIFS(Tbl_Registro_Insumo[cant_ent],Tbl_Registro_Insumo[proveedor],$C$8,Tbl_Registro_Insumo[descripcion_insumo],$C65,Tbl_Registro_Insumo[id_solicitud],Detalle_Mes!$C$9,Tbl_Registro_Insumo[Fecha_Corte],"&lt;="&amp;BP$12)-SUMIFS(Tbl_Registro_Insumo[cant_dev],Tbl_Registro_Insumo[proveedor],$C$8,Tbl_Registro_Insumo[descripcion_insumo],$C65,Tbl_Registro_Insumo[id_solicitud],$C$9,Tbl_Registro_Insumo[Fecha_Corte],"&lt;="&amp;BP$12))</f>
        <v/>
      </c>
      <c r="BQ65" s="2" t="str">
        <f>IF(OR($C65="",BQ$12=""),"",SUMIFS(Tbl_Registro_Insumo[cant_ent],Tbl_Registro_Insumo[proveedor],$C$8,Tbl_Registro_Insumo[descripcion_insumo],$C65,Tbl_Registro_Insumo[id_solicitud],Detalle_Mes!$C$9,Tbl_Registro_Insumo[Fecha_Corte],"&lt;="&amp;BQ$12)-SUMIFS(Tbl_Registro_Insumo[cant_dev],Tbl_Registro_Insumo[proveedor],$C$8,Tbl_Registro_Insumo[descripcion_insumo],$C65,Tbl_Registro_Insumo[id_solicitud],$C$9,Tbl_Registro_Insumo[Fecha_Corte],"&lt;="&amp;BQ$12))</f>
        <v/>
      </c>
      <c r="BR65" s="2" t="str">
        <f>IF(OR($C65="",BR$12=""),"",SUMIFS(Tbl_Registro_Insumo[cant_ent],Tbl_Registro_Insumo[proveedor],$C$8,Tbl_Registro_Insumo[descripcion_insumo],$C65,Tbl_Registro_Insumo[id_solicitud],Detalle_Mes!$C$9,Tbl_Registro_Insumo[Fecha_Corte],"&lt;="&amp;BR$12)-SUMIFS(Tbl_Registro_Insumo[cant_dev],Tbl_Registro_Insumo[proveedor],$C$8,Tbl_Registro_Insumo[descripcion_insumo],$C65,Tbl_Registro_Insumo[id_solicitud],$C$9,Tbl_Registro_Insumo[Fecha_Corte],"&lt;="&amp;BR$12))</f>
        <v/>
      </c>
      <c r="BS65" s="2" t="str">
        <f>IF(OR($C65="",BS$12=""),"",SUMIFS(Tbl_Registro_Insumo[cant_ent],Tbl_Registro_Insumo[proveedor],$C$8,Tbl_Registro_Insumo[descripcion_insumo],$C65,Tbl_Registro_Insumo[id_solicitud],Detalle_Mes!$C$9,Tbl_Registro_Insumo[Fecha_Corte],"&lt;="&amp;BS$12)-SUMIFS(Tbl_Registro_Insumo[cant_dev],Tbl_Registro_Insumo[proveedor],$C$8,Tbl_Registro_Insumo[descripcion_insumo],$C65,Tbl_Registro_Insumo[id_solicitud],$C$9,Tbl_Registro_Insumo[Fecha_Corte],"&lt;="&amp;BS$12))</f>
        <v/>
      </c>
    </row>
    <row r="66" spans="2:71" s="7" customFormat="1" ht="19.2" customHeight="1" x14ac:dyDescent="0.3">
      <c r="B66" s="2"/>
      <c r="D66" s="20" t="str">
        <f>IF(C66="","",SUMIFS(Tbl_Registro_Insumo[cant_ent],Tbl_Registro_Insumo[proveedor],Detalle_Mes!$C$8,Tbl_Registro_Insumo[id_solicitud],Detalle_Mes!$C$9,Tbl_Registro_Insumo[descripcion_insumo],Detalle_Mes!C66,Tbl_Registro_Insumo[Fecha_Corte],"&lt;"&amp;Detalle_Mes!$F$8))</f>
        <v/>
      </c>
      <c r="E66" s="20" t="str">
        <f>IF(C66="","",SUMIFS(Tbl_Registro_Insumo[cant_dev],Tbl_Registro_Insumo[proveedor],Detalle_Mes!$C$8,Tbl_Registro_Insumo[id_solicitud],Detalle_Mes!$C$9,Tbl_Registro_Insumo[descripcion_insumo],Detalle_Mes!C66,Tbl_Registro_Insumo[Fecha_Corte],"&lt;"&amp;Detalle_Mes!$F$8))</f>
        <v/>
      </c>
      <c r="F66" s="20" t="str">
        <f t="shared" si="39"/>
        <v/>
      </c>
      <c r="H66" s="41" t="str">
        <f t="shared" si="40"/>
        <v/>
      </c>
      <c r="I66" s="2" t="str">
        <f>IF(OR($C66="",I$12=""),"",SUMIFS(Tbl_Registro_Insumo[cant_ent],Tbl_Registro_Insumo[proveedor],$C$8,Tbl_Registro_Insumo[descripcion_insumo],$C66,Tbl_Registro_Insumo[id_solicitud],Detalle_Mes!$C$9,Tbl_Registro_Insumo[Fecha_Corte],"&lt;"&amp;I$12)-SUMIFS(Tbl_Registro_Insumo[cant_dev],Tbl_Registro_Insumo[proveedor],$C$8,Tbl_Registro_Insumo[descripcion_insumo],$C66,Tbl_Registro_Insumo[id_solicitud],$C$9,Tbl_Registro_Insumo[Fecha_Corte],"&lt;="&amp;I$12))</f>
        <v/>
      </c>
      <c r="J66" s="2" t="str">
        <f>IF(OR($C66="",J$12=""),"",SUMIFS(Tbl_Registro_Insumo[cant_ent],Tbl_Registro_Insumo[proveedor],$C$8,Tbl_Registro_Insumo[descripcion_insumo],$C66,Tbl_Registro_Insumo[id_solicitud],Detalle_Mes!$C$9,Tbl_Registro_Insumo[Fecha_Corte],"&lt;="&amp;J$12)-SUMIFS(Tbl_Registro_Insumo[cant_dev],Tbl_Registro_Insumo[proveedor],$C$8,Tbl_Registro_Insumo[descripcion_insumo],$C66,Tbl_Registro_Insumo[id_solicitud],$C$9,Tbl_Registro_Insumo[Fecha_Corte],"&lt;="&amp;J$12))</f>
        <v/>
      </c>
      <c r="K66" s="2" t="str">
        <f>IF(OR($C66="",K$12=""),"",SUMIFS(Tbl_Registro_Insumo[cant_ent],Tbl_Registro_Insumo[proveedor],$C$8,Tbl_Registro_Insumo[descripcion_insumo],$C66,Tbl_Registro_Insumo[id_solicitud],Detalle_Mes!$C$9,Tbl_Registro_Insumo[Fecha_Corte],"&lt;="&amp;K$12)-SUMIFS(Tbl_Registro_Insumo[cant_dev],Tbl_Registro_Insumo[proveedor],$C$8,Tbl_Registro_Insumo[descripcion_insumo],$C66,Tbl_Registro_Insumo[id_solicitud],$C$9,Tbl_Registro_Insumo[Fecha_Corte],"&lt;="&amp;K$12))</f>
        <v/>
      </c>
      <c r="L66" s="2" t="str">
        <f>IF(OR($C66="",L$12=""),"",SUMIFS(Tbl_Registro_Insumo[cant_ent],Tbl_Registro_Insumo[proveedor],$C$8,Tbl_Registro_Insumo[descripcion_insumo],$C66,Tbl_Registro_Insumo[id_solicitud],Detalle_Mes!$C$9,Tbl_Registro_Insumo[Fecha_Corte],"&lt;="&amp;L$12)-SUMIFS(Tbl_Registro_Insumo[cant_dev],Tbl_Registro_Insumo[proveedor],$C$8,Tbl_Registro_Insumo[descripcion_insumo],$C66,Tbl_Registro_Insumo[id_solicitud],$C$9,Tbl_Registro_Insumo[Fecha_Corte],"&lt;="&amp;L$12))</f>
        <v/>
      </c>
      <c r="M66" s="2" t="str">
        <f>IF(OR($C66="",M$12=""),"",SUMIFS(Tbl_Registro_Insumo[cant_ent],Tbl_Registro_Insumo[proveedor],$C$8,Tbl_Registro_Insumo[descripcion_insumo],$C66,Tbl_Registro_Insumo[id_solicitud],Detalle_Mes!$C$9,Tbl_Registro_Insumo[Fecha_Corte],"&lt;="&amp;M$12)-SUMIFS(Tbl_Registro_Insumo[cant_dev],Tbl_Registro_Insumo[proveedor],$C$8,Tbl_Registro_Insumo[descripcion_insumo],$C66,Tbl_Registro_Insumo[id_solicitud],$C$9,Tbl_Registro_Insumo[Fecha_Corte],"&lt;="&amp;M$12))</f>
        <v/>
      </c>
      <c r="N66" s="2" t="str">
        <f>IF(OR($C66="",N$12=""),"",SUMIFS(Tbl_Registro_Insumo[cant_ent],Tbl_Registro_Insumo[proveedor],$C$8,Tbl_Registro_Insumo[descripcion_insumo],$C66,Tbl_Registro_Insumo[id_solicitud],Detalle_Mes!$C$9,Tbl_Registro_Insumo[Fecha_Corte],"&lt;="&amp;N$12)-SUMIFS(Tbl_Registro_Insumo[cant_dev],Tbl_Registro_Insumo[proveedor],$C$8,Tbl_Registro_Insumo[descripcion_insumo],$C66,Tbl_Registro_Insumo[id_solicitud],$C$9,Tbl_Registro_Insumo[Fecha_Corte],"&lt;="&amp;N$12))</f>
        <v/>
      </c>
      <c r="O66" s="2" t="str">
        <f>IF(OR($C66="",O$12=""),"",SUMIFS(Tbl_Registro_Insumo[cant_ent],Tbl_Registro_Insumo[proveedor],$C$8,Tbl_Registro_Insumo[descripcion_insumo],$C66,Tbl_Registro_Insumo[id_solicitud],Detalle_Mes!$C$9,Tbl_Registro_Insumo[Fecha_Corte],"&lt;="&amp;O$12)-SUMIFS(Tbl_Registro_Insumo[cant_dev],Tbl_Registro_Insumo[proveedor],$C$8,Tbl_Registro_Insumo[descripcion_insumo],$C66,Tbl_Registro_Insumo[id_solicitud],$C$9,Tbl_Registro_Insumo[Fecha_Corte],"&lt;="&amp;O$12))</f>
        <v/>
      </c>
      <c r="P66" s="2" t="str">
        <f>IF(OR($C66="",P$12=""),"",SUMIFS(Tbl_Registro_Insumo[cant_ent],Tbl_Registro_Insumo[proveedor],$C$8,Tbl_Registro_Insumo[descripcion_insumo],$C66,Tbl_Registro_Insumo[id_solicitud],Detalle_Mes!$C$9,Tbl_Registro_Insumo[Fecha_Corte],"&lt;="&amp;P$12)-SUMIFS(Tbl_Registro_Insumo[cant_dev],Tbl_Registro_Insumo[proveedor],$C$8,Tbl_Registro_Insumo[descripcion_insumo],$C66,Tbl_Registro_Insumo[id_solicitud],$C$9,Tbl_Registro_Insumo[Fecha_Corte],"&lt;="&amp;P$12))</f>
        <v/>
      </c>
      <c r="Q66" s="2" t="str">
        <f>IF(OR($C66="",Q$12=""),"",SUMIFS(Tbl_Registro_Insumo[cant_ent],Tbl_Registro_Insumo[proveedor],$C$8,Tbl_Registro_Insumo[descripcion_insumo],$C66,Tbl_Registro_Insumo[id_solicitud],Detalle_Mes!$C$9,Tbl_Registro_Insumo[Fecha_Corte],"&lt;="&amp;Q$12)-SUMIFS(Tbl_Registro_Insumo[cant_dev],Tbl_Registro_Insumo[proveedor],$C$8,Tbl_Registro_Insumo[descripcion_insumo],$C66,Tbl_Registro_Insumo[id_solicitud],$C$9,Tbl_Registro_Insumo[Fecha_Corte],"&lt;="&amp;Q$12))</f>
        <v/>
      </c>
      <c r="R66" s="2" t="str">
        <f>IF(OR($C66="",R$12=""),"",SUMIFS(Tbl_Registro_Insumo[cant_ent],Tbl_Registro_Insumo[proveedor],$C$8,Tbl_Registro_Insumo[descripcion_insumo],$C66,Tbl_Registro_Insumo[id_solicitud],Detalle_Mes!$C$9,Tbl_Registro_Insumo[Fecha_Corte],"&lt;="&amp;R$12)-SUMIFS(Tbl_Registro_Insumo[cant_dev],Tbl_Registro_Insumo[proveedor],$C$8,Tbl_Registro_Insumo[descripcion_insumo],$C66,Tbl_Registro_Insumo[id_solicitud],$C$9,Tbl_Registro_Insumo[Fecha_Corte],"&lt;="&amp;R$12))</f>
        <v/>
      </c>
      <c r="S66" s="2" t="str">
        <f>IF(OR($C66="",S$12=""),"",SUMIFS(Tbl_Registro_Insumo[cant_ent],Tbl_Registro_Insumo[proveedor],$C$8,Tbl_Registro_Insumo[descripcion_insumo],$C66,Tbl_Registro_Insumo[id_solicitud],Detalle_Mes!$C$9,Tbl_Registro_Insumo[Fecha_Corte],"&lt;="&amp;S$12)-SUMIFS(Tbl_Registro_Insumo[cant_dev],Tbl_Registro_Insumo[proveedor],$C$8,Tbl_Registro_Insumo[descripcion_insumo],$C66,Tbl_Registro_Insumo[id_solicitud],$C$9,Tbl_Registro_Insumo[Fecha_Corte],"&lt;="&amp;S$12))</f>
        <v/>
      </c>
      <c r="T66" s="2" t="str">
        <f>IF(OR($C66="",T$12=""),"",SUMIFS(Tbl_Registro_Insumo[cant_ent],Tbl_Registro_Insumo[proveedor],$C$8,Tbl_Registro_Insumo[descripcion_insumo],$C66,Tbl_Registro_Insumo[id_solicitud],Detalle_Mes!$C$9,Tbl_Registro_Insumo[Fecha_Corte],"&lt;="&amp;T$12)-SUMIFS(Tbl_Registro_Insumo[cant_dev],Tbl_Registro_Insumo[proveedor],$C$8,Tbl_Registro_Insumo[descripcion_insumo],$C66,Tbl_Registro_Insumo[id_solicitud],$C$9,Tbl_Registro_Insumo[Fecha_Corte],"&lt;="&amp;T$12))</f>
        <v/>
      </c>
      <c r="U66" s="2" t="str">
        <f>IF(OR($C66="",U$12=""),"",SUMIFS(Tbl_Registro_Insumo[cant_ent],Tbl_Registro_Insumo[proveedor],$C$8,Tbl_Registro_Insumo[descripcion_insumo],$C66,Tbl_Registro_Insumo[id_solicitud],Detalle_Mes!$C$9,Tbl_Registro_Insumo[Fecha_Corte],"&lt;="&amp;U$12)-SUMIFS(Tbl_Registro_Insumo[cant_dev],Tbl_Registro_Insumo[proveedor],$C$8,Tbl_Registro_Insumo[descripcion_insumo],$C66,Tbl_Registro_Insumo[id_solicitud],$C$9,Tbl_Registro_Insumo[Fecha_Corte],"&lt;="&amp;U$12))</f>
        <v/>
      </c>
      <c r="V66" s="2" t="str">
        <f>IF(OR($C66="",V$12=""),"",SUMIFS(Tbl_Registro_Insumo[cant_ent],Tbl_Registro_Insumo[proveedor],$C$8,Tbl_Registro_Insumo[descripcion_insumo],$C66,Tbl_Registro_Insumo[id_solicitud],Detalle_Mes!$C$9,Tbl_Registro_Insumo[Fecha_Corte],"&lt;="&amp;V$12)-SUMIFS(Tbl_Registro_Insumo[cant_dev],Tbl_Registro_Insumo[proveedor],$C$8,Tbl_Registro_Insumo[descripcion_insumo],$C66,Tbl_Registro_Insumo[id_solicitud],$C$9,Tbl_Registro_Insumo[Fecha_Corte],"&lt;="&amp;V$12))</f>
        <v/>
      </c>
      <c r="W66" s="2" t="str">
        <f>IF(OR($C66="",W$12=""),"",SUMIFS(Tbl_Registro_Insumo[cant_ent],Tbl_Registro_Insumo[proveedor],$C$8,Tbl_Registro_Insumo[descripcion_insumo],$C66,Tbl_Registro_Insumo[id_solicitud],Detalle_Mes!$C$9,Tbl_Registro_Insumo[Fecha_Corte],"&lt;="&amp;W$12)-SUMIFS(Tbl_Registro_Insumo[cant_dev],Tbl_Registro_Insumo[proveedor],$C$8,Tbl_Registro_Insumo[descripcion_insumo],$C66,Tbl_Registro_Insumo[id_solicitud],$C$9,Tbl_Registro_Insumo[Fecha_Corte],"&lt;="&amp;W$12))</f>
        <v/>
      </c>
      <c r="X66" s="2" t="str">
        <f>IF(OR($C66="",X$12=""),"",SUMIFS(Tbl_Registro_Insumo[cant_ent],Tbl_Registro_Insumo[proveedor],$C$8,Tbl_Registro_Insumo[descripcion_insumo],$C66,Tbl_Registro_Insumo[id_solicitud],Detalle_Mes!$C$9,Tbl_Registro_Insumo[Fecha_Corte],"&lt;="&amp;X$12)-SUMIFS(Tbl_Registro_Insumo[cant_dev],Tbl_Registro_Insumo[proveedor],$C$8,Tbl_Registro_Insumo[descripcion_insumo],$C66,Tbl_Registro_Insumo[id_solicitud],$C$9,Tbl_Registro_Insumo[Fecha_Corte],"&lt;="&amp;X$12))</f>
        <v/>
      </c>
      <c r="Y66" s="2" t="str">
        <f>IF(OR($C66="",Y$12=""),"",SUMIFS(Tbl_Registro_Insumo[cant_ent],Tbl_Registro_Insumo[proveedor],$C$8,Tbl_Registro_Insumo[descripcion_insumo],$C66,Tbl_Registro_Insumo[id_solicitud],Detalle_Mes!$C$9,Tbl_Registro_Insumo[Fecha_Corte],"&lt;="&amp;Y$12)-SUMIFS(Tbl_Registro_Insumo[cant_dev],Tbl_Registro_Insumo[proveedor],$C$8,Tbl_Registro_Insumo[descripcion_insumo],$C66,Tbl_Registro_Insumo[id_solicitud],$C$9,Tbl_Registro_Insumo[Fecha_Corte],"&lt;="&amp;Y$12))</f>
        <v/>
      </c>
      <c r="Z66" s="2" t="str">
        <f>IF(OR($C66="",Z$12=""),"",SUMIFS(Tbl_Registro_Insumo[cant_ent],Tbl_Registro_Insumo[proveedor],$C$8,Tbl_Registro_Insumo[descripcion_insumo],$C66,Tbl_Registro_Insumo[id_solicitud],Detalle_Mes!$C$9,Tbl_Registro_Insumo[Fecha_Corte],"&lt;="&amp;Z$12)-SUMIFS(Tbl_Registro_Insumo[cant_dev],Tbl_Registro_Insumo[proveedor],$C$8,Tbl_Registro_Insumo[descripcion_insumo],$C66,Tbl_Registro_Insumo[id_solicitud],$C$9,Tbl_Registro_Insumo[Fecha_Corte],"&lt;="&amp;Z$12))</f>
        <v/>
      </c>
      <c r="AA66" s="2" t="str">
        <f>IF(OR($C66="",AA$12=""),"",SUMIFS(Tbl_Registro_Insumo[cant_ent],Tbl_Registro_Insumo[proveedor],$C$8,Tbl_Registro_Insumo[descripcion_insumo],$C66,Tbl_Registro_Insumo[id_solicitud],Detalle_Mes!$C$9,Tbl_Registro_Insumo[Fecha_Corte],"&lt;="&amp;AA$12)-SUMIFS(Tbl_Registro_Insumo[cant_dev],Tbl_Registro_Insumo[proveedor],$C$8,Tbl_Registro_Insumo[descripcion_insumo],$C66,Tbl_Registro_Insumo[id_solicitud],$C$9,Tbl_Registro_Insumo[Fecha_Corte],"&lt;="&amp;AA$12))</f>
        <v/>
      </c>
      <c r="AB66" s="2" t="str">
        <f>IF(OR($C66="",AB$12=""),"",SUMIFS(Tbl_Registro_Insumo[cant_ent],Tbl_Registro_Insumo[proveedor],$C$8,Tbl_Registro_Insumo[descripcion_insumo],$C66,Tbl_Registro_Insumo[id_solicitud],Detalle_Mes!$C$9,Tbl_Registro_Insumo[Fecha_Corte],"&lt;="&amp;AB$12)-SUMIFS(Tbl_Registro_Insumo[cant_dev],Tbl_Registro_Insumo[proveedor],$C$8,Tbl_Registro_Insumo[descripcion_insumo],$C66,Tbl_Registro_Insumo[id_solicitud],$C$9,Tbl_Registro_Insumo[Fecha_Corte],"&lt;="&amp;AB$12))</f>
        <v/>
      </c>
      <c r="AC66" s="2" t="str">
        <f>IF(OR($C66="",AC$12=""),"",SUMIFS(Tbl_Registro_Insumo[cant_ent],Tbl_Registro_Insumo[proveedor],$C$8,Tbl_Registro_Insumo[descripcion_insumo],$C66,Tbl_Registro_Insumo[id_solicitud],Detalle_Mes!$C$9,Tbl_Registro_Insumo[Fecha_Corte],"&lt;="&amp;AC$12)-SUMIFS(Tbl_Registro_Insumo[cant_dev],Tbl_Registro_Insumo[proveedor],$C$8,Tbl_Registro_Insumo[descripcion_insumo],$C66,Tbl_Registro_Insumo[id_solicitud],$C$9,Tbl_Registro_Insumo[Fecha_Corte],"&lt;="&amp;AC$12))</f>
        <v/>
      </c>
      <c r="AD66" s="2" t="str">
        <f>IF(OR($C66="",AD$12=""),"",SUMIFS(Tbl_Registro_Insumo[cant_ent],Tbl_Registro_Insumo[proveedor],$C$8,Tbl_Registro_Insumo[descripcion_insumo],$C66,Tbl_Registro_Insumo[id_solicitud],Detalle_Mes!$C$9,Tbl_Registro_Insumo[Fecha_Corte],"&lt;="&amp;AD$12)-SUMIFS(Tbl_Registro_Insumo[cant_dev],Tbl_Registro_Insumo[proveedor],$C$8,Tbl_Registro_Insumo[descripcion_insumo],$C66,Tbl_Registro_Insumo[id_solicitud],$C$9,Tbl_Registro_Insumo[Fecha_Corte],"&lt;="&amp;AD$12))</f>
        <v/>
      </c>
      <c r="AE66" s="2" t="str">
        <f>IF(OR($C66="",AE$12=""),"",SUMIFS(Tbl_Registro_Insumo[cant_ent],Tbl_Registro_Insumo[proveedor],$C$8,Tbl_Registro_Insumo[descripcion_insumo],$C66,Tbl_Registro_Insumo[id_solicitud],Detalle_Mes!$C$9,Tbl_Registro_Insumo[Fecha_Corte],"&lt;="&amp;AE$12)-SUMIFS(Tbl_Registro_Insumo[cant_dev],Tbl_Registro_Insumo[proveedor],$C$8,Tbl_Registro_Insumo[descripcion_insumo],$C66,Tbl_Registro_Insumo[id_solicitud],$C$9,Tbl_Registro_Insumo[Fecha_Corte],"&lt;="&amp;AE$12))</f>
        <v/>
      </c>
      <c r="AF66" s="2" t="str">
        <f>IF(OR($C66="",AF$12=""),"",SUMIFS(Tbl_Registro_Insumo[cant_ent],Tbl_Registro_Insumo[proveedor],$C$8,Tbl_Registro_Insumo[descripcion_insumo],$C66,Tbl_Registro_Insumo[id_solicitud],Detalle_Mes!$C$9,Tbl_Registro_Insumo[Fecha_Corte],"&lt;="&amp;AF$12)-SUMIFS(Tbl_Registro_Insumo[cant_dev],Tbl_Registro_Insumo[proveedor],$C$8,Tbl_Registro_Insumo[descripcion_insumo],$C66,Tbl_Registro_Insumo[id_solicitud],$C$9,Tbl_Registro_Insumo[Fecha_Corte],"&lt;="&amp;AF$12))</f>
        <v/>
      </c>
      <c r="AG66" s="2" t="str">
        <f>IF(OR($C66="",AG$12=""),"",SUMIFS(Tbl_Registro_Insumo[cant_ent],Tbl_Registro_Insumo[proveedor],$C$8,Tbl_Registro_Insumo[descripcion_insumo],$C66,Tbl_Registro_Insumo[id_solicitud],Detalle_Mes!$C$9,Tbl_Registro_Insumo[Fecha_Corte],"&lt;="&amp;AG$12)-SUMIFS(Tbl_Registro_Insumo[cant_dev],Tbl_Registro_Insumo[proveedor],$C$8,Tbl_Registro_Insumo[descripcion_insumo],$C66,Tbl_Registro_Insumo[id_solicitud],$C$9,Tbl_Registro_Insumo[Fecha_Corte],"&lt;="&amp;AG$12))</f>
        <v/>
      </c>
      <c r="AH66" s="2" t="str">
        <f>IF(OR($C66="",AH$12=""),"",SUMIFS(Tbl_Registro_Insumo[cant_ent],Tbl_Registro_Insumo[proveedor],$C$8,Tbl_Registro_Insumo[descripcion_insumo],$C66,Tbl_Registro_Insumo[id_solicitud],Detalle_Mes!$C$9,Tbl_Registro_Insumo[Fecha_Corte],"&lt;="&amp;AH$12)-SUMIFS(Tbl_Registro_Insumo[cant_dev],Tbl_Registro_Insumo[proveedor],$C$8,Tbl_Registro_Insumo[descripcion_insumo],$C66,Tbl_Registro_Insumo[id_solicitud],$C$9,Tbl_Registro_Insumo[Fecha_Corte],"&lt;="&amp;AH$12))</f>
        <v/>
      </c>
      <c r="AI66" s="2" t="str">
        <f>IF(OR($C66="",AI$12=""),"",SUMIFS(Tbl_Registro_Insumo[cant_ent],Tbl_Registro_Insumo[proveedor],$C$8,Tbl_Registro_Insumo[descripcion_insumo],$C66,Tbl_Registro_Insumo[id_solicitud],Detalle_Mes!$C$9,Tbl_Registro_Insumo[Fecha_Corte],"&lt;="&amp;AI$12)-SUMIFS(Tbl_Registro_Insumo[cant_dev],Tbl_Registro_Insumo[proveedor],$C$8,Tbl_Registro_Insumo[descripcion_insumo],$C66,Tbl_Registro_Insumo[id_solicitud],$C$9,Tbl_Registro_Insumo[Fecha_Corte],"&lt;="&amp;AI$12))</f>
        <v/>
      </c>
      <c r="AJ66" s="2" t="str">
        <f>IF(OR($C66="",AJ$12=""),"",SUMIFS(Tbl_Registro_Insumo[cant_ent],Tbl_Registro_Insumo[proveedor],$C$8,Tbl_Registro_Insumo[descripcion_insumo],$C66,Tbl_Registro_Insumo[id_solicitud],Detalle_Mes!$C$9,Tbl_Registro_Insumo[Fecha_Corte],"&lt;="&amp;AJ$12)-SUMIFS(Tbl_Registro_Insumo[cant_dev],Tbl_Registro_Insumo[proveedor],$C$8,Tbl_Registro_Insumo[descripcion_insumo],$C66,Tbl_Registro_Insumo[id_solicitud],$C$9,Tbl_Registro_Insumo[Fecha_Corte],"&lt;="&amp;AJ$12))</f>
        <v/>
      </c>
      <c r="AK66" s="2" t="str">
        <f>IF(OR($C66="",AK$12=""),"",SUMIFS(Tbl_Registro_Insumo[cant_ent],Tbl_Registro_Insumo[proveedor],$C$8,Tbl_Registro_Insumo[descripcion_insumo],$C66,Tbl_Registro_Insumo[id_solicitud],Detalle_Mes!$C$9,Tbl_Registro_Insumo[Fecha_Corte],"&lt;="&amp;AK$12)-SUMIFS(Tbl_Registro_Insumo[cant_dev],Tbl_Registro_Insumo[proveedor],$C$8,Tbl_Registro_Insumo[descripcion_insumo],$C66,Tbl_Registro_Insumo[id_solicitud],$C$9,Tbl_Registro_Insumo[Fecha_Corte],"&lt;="&amp;AK$12))</f>
        <v/>
      </c>
      <c r="AL66" s="2" t="str">
        <f>IF(OR($C66="",AL$12=""),"",SUMIFS(Tbl_Registro_Insumo[cant_ent],Tbl_Registro_Insumo[proveedor],$C$8,Tbl_Registro_Insumo[descripcion_insumo],$C66,Tbl_Registro_Insumo[id_solicitud],Detalle_Mes!$C$9,Tbl_Registro_Insumo[Fecha_Corte],"&lt;="&amp;AL$12)-SUMIFS(Tbl_Registro_Insumo[cant_dev],Tbl_Registro_Insumo[proveedor],$C$8,Tbl_Registro_Insumo[descripcion_insumo],$C66,Tbl_Registro_Insumo[id_solicitud],$C$9,Tbl_Registro_Insumo[Fecha_Corte],"&lt;="&amp;AL$12))</f>
        <v/>
      </c>
      <c r="AM66" s="2" t="str">
        <f>IF(OR($C66="",AM$12=""),"",SUMIFS(Tbl_Registro_Insumo[cant_ent],Tbl_Registro_Insumo[proveedor],$C$8,Tbl_Registro_Insumo[descripcion_insumo],$C66,Tbl_Registro_Insumo[id_solicitud],Detalle_Mes!$C$9,Tbl_Registro_Insumo[Fecha_Corte],"&lt;="&amp;AM$12)-SUMIFS(Tbl_Registro_Insumo[cant_dev],Tbl_Registro_Insumo[proveedor],$C$8,Tbl_Registro_Insumo[descripcion_insumo],$C66,Tbl_Registro_Insumo[id_solicitud],$C$9,Tbl_Registro_Insumo[Fecha_Corte],"&lt;="&amp;AM$12))</f>
        <v/>
      </c>
      <c r="AN66" s="2" t="str">
        <f>IF(OR($C66="",AN$12=""),"",SUMIFS(Tbl_Registro_Insumo[cant_ent],Tbl_Registro_Insumo[proveedor],$C$8,Tbl_Registro_Insumo[descripcion_insumo],$C66,Tbl_Registro_Insumo[id_solicitud],Detalle_Mes!$C$9,Tbl_Registro_Insumo[Fecha_Corte],"&lt;="&amp;AN$12)-SUMIFS(Tbl_Registro_Insumo[cant_dev],Tbl_Registro_Insumo[proveedor],$C$8,Tbl_Registro_Insumo[descripcion_insumo],$C66,Tbl_Registro_Insumo[id_solicitud],$C$9,Tbl_Registro_Insumo[Fecha_Corte],"&lt;="&amp;AN$12))</f>
        <v/>
      </c>
      <c r="AO66" s="2" t="str">
        <f>IF(OR($C66="",AO$12=""),"",SUMIFS(Tbl_Registro_Insumo[cant_ent],Tbl_Registro_Insumo[proveedor],$C$8,Tbl_Registro_Insumo[descripcion_insumo],$C66,Tbl_Registro_Insumo[id_solicitud],Detalle_Mes!$C$9,Tbl_Registro_Insumo[Fecha_Corte],"&lt;="&amp;AO$12)-SUMIFS(Tbl_Registro_Insumo[cant_dev],Tbl_Registro_Insumo[proveedor],$C$8,Tbl_Registro_Insumo[descripcion_insumo],$C66,Tbl_Registro_Insumo[id_solicitud],$C$9,Tbl_Registro_Insumo[Fecha_Corte],"&lt;="&amp;AO$12))</f>
        <v/>
      </c>
      <c r="AP66" s="2" t="str">
        <f>IF(OR($C66="",AP$12=""),"",SUMIFS(Tbl_Registro_Insumo[cant_ent],Tbl_Registro_Insumo[proveedor],$C$8,Tbl_Registro_Insumo[descripcion_insumo],$C66,Tbl_Registro_Insumo[id_solicitud],Detalle_Mes!$C$9,Tbl_Registro_Insumo[Fecha_Corte],"&lt;="&amp;AP$12)-SUMIFS(Tbl_Registro_Insumo[cant_dev],Tbl_Registro_Insumo[proveedor],$C$8,Tbl_Registro_Insumo[descripcion_insumo],$C66,Tbl_Registro_Insumo[id_solicitud],$C$9,Tbl_Registro_Insumo[Fecha_Corte],"&lt;="&amp;AP$12))</f>
        <v/>
      </c>
      <c r="AQ66" s="2" t="str">
        <f>IF(OR($C66="",AQ$12=""),"",SUMIFS(Tbl_Registro_Insumo[cant_ent],Tbl_Registro_Insumo[proveedor],$C$8,Tbl_Registro_Insumo[descripcion_insumo],$C66,Tbl_Registro_Insumo[id_solicitud],Detalle_Mes!$C$9,Tbl_Registro_Insumo[Fecha_Corte],"&lt;="&amp;AQ$12)-SUMIFS(Tbl_Registro_Insumo[cant_dev],Tbl_Registro_Insumo[proveedor],$C$8,Tbl_Registro_Insumo[descripcion_insumo],$C66,Tbl_Registro_Insumo[id_solicitud],$C$9,Tbl_Registro_Insumo[Fecha_Corte],"&lt;="&amp;AQ$12))</f>
        <v/>
      </c>
      <c r="AR66" s="2" t="str">
        <f>IF(OR($C66="",AR$12=""),"",SUMIFS(Tbl_Registro_Insumo[cant_ent],Tbl_Registro_Insumo[proveedor],$C$8,Tbl_Registro_Insumo[descripcion_insumo],$C66,Tbl_Registro_Insumo[id_solicitud],Detalle_Mes!$C$9,Tbl_Registro_Insumo[Fecha_Corte],"&lt;="&amp;AR$12)-SUMIFS(Tbl_Registro_Insumo[cant_dev],Tbl_Registro_Insumo[proveedor],$C$8,Tbl_Registro_Insumo[descripcion_insumo],$C66,Tbl_Registro_Insumo[id_solicitud],$C$9,Tbl_Registro_Insumo[Fecha_Corte],"&lt;="&amp;AR$12))</f>
        <v/>
      </c>
      <c r="AS66" s="2" t="str">
        <f>IF(OR($C66="",AS$12=""),"",SUMIFS(Tbl_Registro_Insumo[cant_ent],Tbl_Registro_Insumo[proveedor],$C$8,Tbl_Registro_Insumo[descripcion_insumo],$C66,Tbl_Registro_Insumo[id_solicitud],Detalle_Mes!$C$9,Tbl_Registro_Insumo[Fecha_Corte],"&lt;="&amp;AS$12)-SUMIFS(Tbl_Registro_Insumo[cant_dev],Tbl_Registro_Insumo[proveedor],$C$8,Tbl_Registro_Insumo[descripcion_insumo],$C66,Tbl_Registro_Insumo[id_solicitud],$C$9,Tbl_Registro_Insumo[Fecha_Corte],"&lt;="&amp;AS$12))</f>
        <v/>
      </c>
      <c r="AT66" s="2" t="str">
        <f>IF(OR($C66="",AT$12=""),"",SUMIFS(Tbl_Registro_Insumo[cant_ent],Tbl_Registro_Insumo[proveedor],$C$8,Tbl_Registro_Insumo[descripcion_insumo],$C66,Tbl_Registro_Insumo[id_solicitud],Detalle_Mes!$C$9,Tbl_Registro_Insumo[Fecha_Corte],"&lt;="&amp;AT$12)-SUMIFS(Tbl_Registro_Insumo[cant_dev],Tbl_Registro_Insumo[proveedor],$C$8,Tbl_Registro_Insumo[descripcion_insumo],$C66,Tbl_Registro_Insumo[id_solicitud],$C$9,Tbl_Registro_Insumo[Fecha_Corte],"&lt;="&amp;AT$12))</f>
        <v/>
      </c>
      <c r="AU66" s="2" t="str">
        <f>IF(OR($C66="",AU$12=""),"",SUMIFS(Tbl_Registro_Insumo[cant_ent],Tbl_Registro_Insumo[proveedor],$C$8,Tbl_Registro_Insumo[descripcion_insumo],$C66,Tbl_Registro_Insumo[id_solicitud],Detalle_Mes!$C$9,Tbl_Registro_Insumo[Fecha_Corte],"&lt;="&amp;AU$12)-SUMIFS(Tbl_Registro_Insumo[cant_dev],Tbl_Registro_Insumo[proveedor],$C$8,Tbl_Registro_Insumo[descripcion_insumo],$C66,Tbl_Registro_Insumo[id_solicitud],$C$9,Tbl_Registro_Insumo[Fecha_Corte],"&lt;="&amp;AU$12))</f>
        <v/>
      </c>
      <c r="AV66" s="2" t="str">
        <f>IF(OR($C66="",AV$12=""),"",SUMIFS(Tbl_Registro_Insumo[cant_ent],Tbl_Registro_Insumo[proveedor],$C$8,Tbl_Registro_Insumo[descripcion_insumo],$C66,Tbl_Registro_Insumo[id_solicitud],Detalle_Mes!$C$9,Tbl_Registro_Insumo[Fecha_Corte],"&lt;="&amp;AV$12)-SUMIFS(Tbl_Registro_Insumo[cant_dev],Tbl_Registro_Insumo[proveedor],$C$8,Tbl_Registro_Insumo[descripcion_insumo],$C66,Tbl_Registro_Insumo[id_solicitud],$C$9,Tbl_Registro_Insumo[Fecha_Corte],"&lt;="&amp;AV$12))</f>
        <v/>
      </c>
      <c r="AW66" s="2" t="str">
        <f>IF(OR($C66="",AW$12=""),"",SUMIFS(Tbl_Registro_Insumo[cant_ent],Tbl_Registro_Insumo[proveedor],$C$8,Tbl_Registro_Insumo[descripcion_insumo],$C66,Tbl_Registro_Insumo[id_solicitud],Detalle_Mes!$C$9,Tbl_Registro_Insumo[Fecha_Corte],"&lt;="&amp;AW$12)-SUMIFS(Tbl_Registro_Insumo[cant_dev],Tbl_Registro_Insumo[proveedor],$C$8,Tbl_Registro_Insumo[descripcion_insumo],$C66,Tbl_Registro_Insumo[id_solicitud],$C$9,Tbl_Registro_Insumo[Fecha_Corte],"&lt;="&amp;AW$12))</f>
        <v/>
      </c>
      <c r="AX66" s="2" t="str">
        <f>IF(OR($C66="",AX$12=""),"",SUMIFS(Tbl_Registro_Insumo[cant_ent],Tbl_Registro_Insumo[proveedor],$C$8,Tbl_Registro_Insumo[descripcion_insumo],$C66,Tbl_Registro_Insumo[id_solicitud],Detalle_Mes!$C$9,Tbl_Registro_Insumo[Fecha_Corte],"&lt;="&amp;AX$12)-SUMIFS(Tbl_Registro_Insumo[cant_dev],Tbl_Registro_Insumo[proveedor],$C$8,Tbl_Registro_Insumo[descripcion_insumo],$C66,Tbl_Registro_Insumo[id_solicitud],$C$9,Tbl_Registro_Insumo[Fecha_Corte],"&lt;="&amp;AX$12))</f>
        <v/>
      </c>
      <c r="AY66" s="2" t="str">
        <f>IF(OR($C66="",AY$12=""),"",SUMIFS(Tbl_Registro_Insumo[cant_ent],Tbl_Registro_Insumo[proveedor],$C$8,Tbl_Registro_Insumo[descripcion_insumo],$C66,Tbl_Registro_Insumo[id_solicitud],Detalle_Mes!$C$9,Tbl_Registro_Insumo[Fecha_Corte],"&lt;="&amp;AY$12)-SUMIFS(Tbl_Registro_Insumo[cant_dev],Tbl_Registro_Insumo[proveedor],$C$8,Tbl_Registro_Insumo[descripcion_insumo],$C66,Tbl_Registro_Insumo[id_solicitud],$C$9,Tbl_Registro_Insumo[Fecha_Corte],"&lt;="&amp;AY$12))</f>
        <v/>
      </c>
      <c r="AZ66" s="2" t="str">
        <f>IF(OR($C66="",AZ$12=""),"",SUMIFS(Tbl_Registro_Insumo[cant_ent],Tbl_Registro_Insumo[proveedor],$C$8,Tbl_Registro_Insumo[descripcion_insumo],$C66,Tbl_Registro_Insumo[id_solicitud],Detalle_Mes!$C$9,Tbl_Registro_Insumo[Fecha_Corte],"&lt;="&amp;AZ$12)-SUMIFS(Tbl_Registro_Insumo[cant_dev],Tbl_Registro_Insumo[proveedor],$C$8,Tbl_Registro_Insumo[descripcion_insumo],$C66,Tbl_Registro_Insumo[id_solicitud],$C$9,Tbl_Registro_Insumo[Fecha_Corte],"&lt;="&amp;AZ$12))</f>
        <v/>
      </c>
      <c r="BA66" s="2" t="str">
        <f>IF(OR($C66="",BA$12=""),"",SUMIFS(Tbl_Registro_Insumo[cant_ent],Tbl_Registro_Insumo[proveedor],$C$8,Tbl_Registro_Insumo[descripcion_insumo],$C66,Tbl_Registro_Insumo[id_solicitud],Detalle_Mes!$C$9,Tbl_Registro_Insumo[Fecha_Corte],"&lt;="&amp;BA$12)-SUMIFS(Tbl_Registro_Insumo[cant_dev],Tbl_Registro_Insumo[proveedor],$C$8,Tbl_Registro_Insumo[descripcion_insumo],$C66,Tbl_Registro_Insumo[id_solicitud],$C$9,Tbl_Registro_Insumo[Fecha_Corte],"&lt;="&amp;BA$12))</f>
        <v/>
      </c>
      <c r="BB66" s="2" t="str">
        <f>IF(OR($C66="",BB$12=""),"",SUMIFS(Tbl_Registro_Insumo[cant_ent],Tbl_Registro_Insumo[proveedor],$C$8,Tbl_Registro_Insumo[descripcion_insumo],$C66,Tbl_Registro_Insumo[id_solicitud],Detalle_Mes!$C$9,Tbl_Registro_Insumo[Fecha_Corte],"&lt;="&amp;BB$12)-SUMIFS(Tbl_Registro_Insumo[cant_dev],Tbl_Registro_Insumo[proveedor],$C$8,Tbl_Registro_Insumo[descripcion_insumo],$C66,Tbl_Registro_Insumo[id_solicitud],$C$9,Tbl_Registro_Insumo[Fecha_Corte],"&lt;="&amp;BB$12))</f>
        <v/>
      </c>
      <c r="BC66" s="2" t="str">
        <f>IF(OR($C66="",BC$12=""),"",SUMIFS(Tbl_Registro_Insumo[cant_ent],Tbl_Registro_Insumo[proveedor],$C$8,Tbl_Registro_Insumo[descripcion_insumo],$C66,Tbl_Registro_Insumo[id_solicitud],Detalle_Mes!$C$9,Tbl_Registro_Insumo[Fecha_Corte],"&lt;="&amp;BC$12)-SUMIFS(Tbl_Registro_Insumo[cant_dev],Tbl_Registro_Insumo[proveedor],$C$8,Tbl_Registro_Insumo[descripcion_insumo],$C66,Tbl_Registro_Insumo[id_solicitud],$C$9,Tbl_Registro_Insumo[Fecha_Corte],"&lt;="&amp;BC$12))</f>
        <v/>
      </c>
      <c r="BD66" s="2" t="str">
        <f>IF(OR($C66="",BD$12=""),"",SUMIFS(Tbl_Registro_Insumo[cant_ent],Tbl_Registro_Insumo[proveedor],$C$8,Tbl_Registro_Insumo[descripcion_insumo],$C66,Tbl_Registro_Insumo[id_solicitud],Detalle_Mes!$C$9,Tbl_Registro_Insumo[Fecha_Corte],"&lt;="&amp;BD$12)-SUMIFS(Tbl_Registro_Insumo[cant_dev],Tbl_Registro_Insumo[proveedor],$C$8,Tbl_Registro_Insumo[descripcion_insumo],$C66,Tbl_Registro_Insumo[id_solicitud],$C$9,Tbl_Registro_Insumo[Fecha_Corte],"&lt;="&amp;BD$12))</f>
        <v/>
      </c>
      <c r="BE66" s="2" t="str">
        <f>IF(OR($C66="",BE$12=""),"",SUMIFS(Tbl_Registro_Insumo[cant_ent],Tbl_Registro_Insumo[proveedor],$C$8,Tbl_Registro_Insumo[descripcion_insumo],$C66,Tbl_Registro_Insumo[id_solicitud],Detalle_Mes!$C$9,Tbl_Registro_Insumo[Fecha_Corte],"&lt;="&amp;BE$12)-SUMIFS(Tbl_Registro_Insumo[cant_dev],Tbl_Registro_Insumo[proveedor],$C$8,Tbl_Registro_Insumo[descripcion_insumo],$C66,Tbl_Registro_Insumo[id_solicitud],$C$9,Tbl_Registro_Insumo[Fecha_Corte],"&lt;="&amp;BE$12))</f>
        <v/>
      </c>
      <c r="BF66" s="2" t="str">
        <f>IF(OR($C66="",BF$12=""),"",SUMIFS(Tbl_Registro_Insumo[cant_ent],Tbl_Registro_Insumo[proveedor],$C$8,Tbl_Registro_Insumo[descripcion_insumo],$C66,Tbl_Registro_Insumo[id_solicitud],Detalle_Mes!$C$9,Tbl_Registro_Insumo[Fecha_Corte],"&lt;="&amp;BF$12)-SUMIFS(Tbl_Registro_Insumo[cant_dev],Tbl_Registro_Insumo[proveedor],$C$8,Tbl_Registro_Insumo[descripcion_insumo],$C66,Tbl_Registro_Insumo[id_solicitud],$C$9,Tbl_Registro_Insumo[Fecha_Corte],"&lt;="&amp;BF$12))</f>
        <v/>
      </c>
      <c r="BG66" s="2" t="str">
        <f>IF(OR($C66="",BG$12=""),"",SUMIFS(Tbl_Registro_Insumo[cant_ent],Tbl_Registro_Insumo[proveedor],$C$8,Tbl_Registro_Insumo[descripcion_insumo],$C66,Tbl_Registro_Insumo[id_solicitud],Detalle_Mes!$C$9,Tbl_Registro_Insumo[Fecha_Corte],"&lt;="&amp;BG$12)-SUMIFS(Tbl_Registro_Insumo[cant_dev],Tbl_Registro_Insumo[proveedor],$C$8,Tbl_Registro_Insumo[descripcion_insumo],$C66,Tbl_Registro_Insumo[id_solicitud],$C$9,Tbl_Registro_Insumo[Fecha_Corte],"&lt;="&amp;BG$12))</f>
        <v/>
      </c>
      <c r="BH66" s="2" t="str">
        <f>IF(OR($C66="",BH$12=""),"",SUMIFS(Tbl_Registro_Insumo[cant_ent],Tbl_Registro_Insumo[proveedor],$C$8,Tbl_Registro_Insumo[descripcion_insumo],$C66,Tbl_Registro_Insumo[id_solicitud],Detalle_Mes!$C$9,Tbl_Registro_Insumo[Fecha_Corte],"&lt;="&amp;BH$12)-SUMIFS(Tbl_Registro_Insumo[cant_dev],Tbl_Registro_Insumo[proveedor],$C$8,Tbl_Registro_Insumo[descripcion_insumo],$C66,Tbl_Registro_Insumo[id_solicitud],$C$9,Tbl_Registro_Insumo[Fecha_Corte],"&lt;="&amp;BH$12))</f>
        <v/>
      </c>
      <c r="BI66" s="2" t="str">
        <f>IF(OR($C66="",BI$12=""),"",SUMIFS(Tbl_Registro_Insumo[cant_ent],Tbl_Registro_Insumo[proveedor],$C$8,Tbl_Registro_Insumo[descripcion_insumo],$C66,Tbl_Registro_Insumo[id_solicitud],Detalle_Mes!$C$9,Tbl_Registro_Insumo[Fecha_Corte],"&lt;="&amp;BI$12)-SUMIFS(Tbl_Registro_Insumo[cant_dev],Tbl_Registro_Insumo[proveedor],$C$8,Tbl_Registro_Insumo[descripcion_insumo],$C66,Tbl_Registro_Insumo[id_solicitud],$C$9,Tbl_Registro_Insumo[Fecha_Corte],"&lt;="&amp;BI$12))</f>
        <v/>
      </c>
      <c r="BJ66" s="2" t="str">
        <f>IF(OR($C66="",BJ$12=""),"",SUMIFS(Tbl_Registro_Insumo[cant_ent],Tbl_Registro_Insumo[proveedor],$C$8,Tbl_Registro_Insumo[descripcion_insumo],$C66,Tbl_Registro_Insumo[id_solicitud],Detalle_Mes!$C$9,Tbl_Registro_Insumo[Fecha_Corte],"&lt;="&amp;BJ$12)-SUMIFS(Tbl_Registro_Insumo[cant_dev],Tbl_Registro_Insumo[proveedor],$C$8,Tbl_Registro_Insumo[descripcion_insumo],$C66,Tbl_Registro_Insumo[id_solicitud],$C$9,Tbl_Registro_Insumo[Fecha_Corte],"&lt;="&amp;BJ$12))</f>
        <v/>
      </c>
      <c r="BK66" s="2" t="str">
        <f>IF(OR($C66="",BK$12=""),"",SUMIFS(Tbl_Registro_Insumo[cant_ent],Tbl_Registro_Insumo[proveedor],$C$8,Tbl_Registro_Insumo[descripcion_insumo],$C66,Tbl_Registro_Insumo[id_solicitud],Detalle_Mes!$C$9,Tbl_Registro_Insumo[Fecha_Corte],"&lt;="&amp;BK$12)-SUMIFS(Tbl_Registro_Insumo[cant_dev],Tbl_Registro_Insumo[proveedor],$C$8,Tbl_Registro_Insumo[descripcion_insumo],$C66,Tbl_Registro_Insumo[id_solicitud],$C$9,Tbl_Registro_Insumo[Fecha_Corte],"&lt;="&amp;BK$12))</f>
        <v/>
      </c>
      <c r="BL66" s="2" t="str">
        <f>IF(OR($C66="",BL$12=""),"",SUMIFS(Tbl_Registro_Insumo[cant_ent],Tbl_Registro_Insumo[proveedor],$C$8,Tbl_Registro_Insumo[descripcion_insumo],$C66,Tbl_Registro_Insumo[id_solicitud],Detalle_Mes!$C$9,Tbl_Registro_Insumo[Fecha_Corte],"&lt;="&amp;BL$12)-SUMIFS(Tbl_Registro_Insumo[cant_dev],Tbl_Registro_Insumo[proveedor],$C$8,Tbl_Registro_Insumo[descripcion_insumo],$C66,Tbl_Registro_Insumo[id_solicitud],$C$9,Tbl_Registro_Insumo[Fecha_Corte],"&lt;="&amp;BL$12))</f>
        <v/>
      </c>
      <c r="BM66" s="2" t="str">
        <f>IF(OR($C66="",BM$12=""),"",SUMIFS(Tbl_Registro_Insumo[cant_ent],Tbl_Registro_Insumo[proveedor],$C$8,Tbl_Registro_Insumo[descripcion_insumo],$C66,Tbl_Registro_Insumo[id_solicitud],Detalle_Mes!$C$9,Tbl_Registro_Insumo[Fecha_Corte],"&lt;="&amp;BM$12)-SUMIFS(Tbl_Registro_Insumo[cant_dev],Tbl_Registro_Insumo[proveedor],$C$8,Tbl_Registro_Insumo[descripcion_insumo],$C66,Tbl_Registro_Insumo[id_solicitud],$C$9,Tbl_Registro_Insumo[Fecha_Corte],"&lt;="&amp;BM$12))</f>
        <v/>
      </c>
      <c r="BN66" s="2" t="str">
        <f>IF(OR($C66="",BN$12=""),"",SUMIFS(Tbl_Registro_Insumo[cant_ent],Tbl_Registro_Insumo[proveedor],$C$8,Tbl_Registro_Insumo[descripcion_insumo],$C66,Tbl_Registro_Insumo[id_solicitud],Detalle_Mes!$C$9,Tbl_Registro_Insumo[Fecha_Corte],"&lt;="&amp;BN$12)-SUMIFS(Tbl_Registro_Insumo[cant_dev],Tbl_Registro_Insumo[proveedor],$C$8,Tbl_Registro_Insumo[descripcion_insumo],$C66,Tbl_Registro_Insumo[id_solicitud],$C$9,Tbl_Registro_Insumo[Fecha_Corte],"&lt;="&amp;BN$12))</f>
        <v/>
      </c>
      <c r="BO66" s="2" t="str">
        <f>IF(OR($C66="",BO$12=""),"",SUMIFS(Tbl_Registro_Insumo[cant_ent],Tbl_Registro_Insumo[proveedor],$C$8,Tbl_Registro_Insumo[descripcion_insumo],$C66,Tbl_Registro_Insumo[id_solicitud],Detalle_Mes!$C$9,Tbl_Registro_Insumo[Fecha_Corte],"&lt;="&amp;BO$12)-SUMIFS(Tbl_Registro_Insumo[cant_dev],Tbl_Registro_Insumo[proveedor],$C$8,Tbl_Registro_Insumo[descripcion_insumo],$C66,Tbl_Registro_Insumo[id_solicitud],$C$9,Tbl_Registro_Insumo[Fecha_Corte],"&lt;="&amp;BO$12))</f>
        <v/>
      </c>
      <c r="BP66" s="2" t="str">
        <f>IF(OR($C66="",BP$12=""),"",SUMIFS(Tbl_Registro_Insumo[cant_ent],Tbl_Registro_Insumo[proveedor],$C$8,Tbl_Registro_Insumo[descripcion_insumo],$C66,Tbl_Registro_Insumo[id_solicitud],Detalle_Mes!$C$9,Tbl_Registro_Insumo[Fecha_Corte],"&lt;="&amp;BP$12)-SUMIFS(Tbl_Registro_Insumo[cant_dev],Tbl_Registro_Insumo[proveedor],$C$8,Tbl_Registro_Insumo[descripcion_insumo],$C66,Tbl_Registro_Insumo[id_solicitud],$C$9,Tbl_Registro_Insumo[Fecha_Corte],"&lt;="&amp;BP$12))</f>
        <v/>
      </c>
      <c r="BQ66" s="2" t="str">
        <f>IF(OR($C66="",BQ$12=""),"",SUMIFS(Tbl_Registro_Insumo[cant_ent],Tbl_Registro_Insumo[proveedor],$C$8,Tbl_Registro_Insumo[descripcion_insumo],$C66,Tbl_Registro_Insumo[id_solicitud],Detalle_Mes!$C$9,Tbl_Registro_Insumo[Fecha_Corte],"&lt;="&amp;BQ$12)-SUMIFS(Tbl_Registro_Insumo[cant_dev],Tbl_Registro_Insumo[proveedor],$C$8,Tbl_Registro_Insumo[descripcion_insumo],$C66,Tbl_Registro_Insumo[id_solicitud],$C$9,Tbl_Registro_Insumo[Fecha_Corte],"&lt;="&amp;BQ$12))</f>
        <v/>
      </c>
      <c r="BR66" s="2" t="str">
        <f>IF(OR($C66="",BR$12=""),"",SUMIFS(Tbl_Registro_Insumo[cant_ent],Tbl_Registro_Insumo[proveedor],$C$8,Tbl_Registro_Insumo[descripcion_insumo],$C66,Tbl_Registro_Insumo[id_solicitud],Detalle_Mes!$C$9,Tbl_Registro_Insumo[Fecha_Corte],"&lt;="&amp;BR$12)-SUMIFS(Tbl_Registro_Insumo[cant_dev],Tbl_Registro_Insumo[proveedor],$C$8,Tbl_Registro_Insumo[descripcion_insumo],$C66,Tbl_Registro_Insumo[id_solicitud],$C$9,Tbl_Registro_Insumo[Fecha_Corte],"&lt;="&amp;BR$12))</f>
        <v/>
      </c>
      <c r="BS66" s="2" t="str">
        <f>IF(OR($C66="",BS$12=""),"",SUMIFS(Tbl_Registro_Insumo[cant_ent],Tbl_Registro_Insumo[proveedor],$C$8,Tbl_Registro_Insumo[descripcion_insumo],$C66,Tbl_Registro_Insumo[id_solicitud],Detalle_Mes!$C$9,Tbl_Registro_Insumo[Fecha_Corte],"&lt;="&amp;BS$12)-SUMIFS(Tbl_Registro_Insumo[cant_dev],Tbl_Registro_Insumo[proveedor],$C$8,Tbl_Registro_Insumo[descripcion_insumo],$C66,Tbl_Registro_Insumo[id_solicitud],$C$9,Tbl_Registro_Insumo[Fecha_Corte],"&lt;="&amp;BS$12))</f>
        <v/>
      </c>
    </row>
    <row r="67" spans="2:71" s="7" customFormat="1" ht="19.2" customHeight="1" x14ac:dyDescent="0.3">
      <c r="B67" s="2"/>
      <c r="D67" s="20" t="str">
        <f>IF(C67="","",SUMIFS(Tbl_Registro_Insumo[cant_ent],Tbl_Registro_Insumo[proveedor],Detalle_Mes!$C$8,Tbl_Registro_Insumo[id_solicitud],Detalle_Mes!$C$9,Tbl_Registro_Insumo[descripcion_insumo],Detalle_Mes!C67,Tbl_Registro_Insumo[Fecha_Corte],"&lt;"&amp;Detalle_Mes!$F$8))</f>
        <v/>
      </c>
      <c r="E67" s="20" t="str">
        <f>IF(C67="","",SUMIFS(Tbl_Registro_Insumo[cant_dev],Tbl_Registro_Insumo[proveedor],Detalle_Mes!$C$8,Tbl_Registro_Insumo[id_solicitud],Detalle_Mes!$C$9,Tbl_Registro_Insumo[descripcion_insumo],Detalle_Mes!C67,Tbl_Registro_Insumo[Fecha_Corte],"&lt;"&amp;Detalle_Mes!$F$8))</f>
        <v/>
      </c>
      <c r="F67" s="20" t="str">
        <f t="shared" si="39"/>
        <v/>
      </c>
      <c r="H67" s="41" t="str">
        <f t="shared" si="40"/>
        <v/>
      </c>
      <c r="I67" s="2" t="str">
        <f>IF(OR($C67="",I$12=""),"",SUMIFS(Tbl_Registro_Insumo[cant_ent],Tbl_Registro_Insumo[proveedor],$C$8,Tbl_Registro_Insumo[descripcion_insumo],$C67,Tbl_Registro_Insumo[id_solicitud],Detalle_Mes!$C$9,Tbl_Registro_Insumo[Fecha_Corte],"&lt;"&amp;I$12)-SUMIFS(Tbl_Registro_Insumo[cant_dev],Tbl_Registro_Insumo[proveedor],$C$8,Tbl_Registro_Insumo[descripcion_insumo],$C67,Tbl_Registro_Insumo[id_solicitud],$C$9,Tbl_Registro_Insumo[Fecha_Corte],"&lt;="&amp;I$12))</f>
        <v/>
      </c>
      <c r="J67" s="2" t="str">
        <f>IF(OR($C67="",J$12=""),"",SUMIFS(Tbl_Registro_Insumo[cant_ent],Tbl_Registro_Insumo[proveedor],$C$8,Tbl_Registro_Insumo[descripcion_insumo],$C67,Tbl_Registro_Insumo[id_solicitud],Detalle_Mes!$C$9,Tbl_Registro_Insumo[Fecha_Corte],"&lt;="&amp;J$12)-SUMIFS(Tbl_Registro_Insumo[cant_dev],Tbl_Registro_Insumo[proveedor],$C$8,Tbl_Registro_Insumo[descripcion_insumo],$C67,Tbl_Registro_Insumo[id_solicitud],$C$9,Tbl_Registro_Insumo[Fecha_Corte],"&lt;="&amp;J$12))</f>
        <v/>
      </c>
      <c r="K67" s="2" t="str">
        <f>IF(OR($C67="",K$12=""),"",SUMIFS(Tbl_Registro_Insumo[cant_ent],Tbl_Registro_Insumo[proveedor],$C$8,Tbl_Registro_Insumo[descripcion_insumo],$C67,Tbl_Registro_Insumo[id_solicitud],Detalle_Mes!$C$9,Tbl_Registro_Insumo[Fecha_Corte],"&lt;="&amp;K$12)-SUMIFS(Tbl_Registro_Insumo[cant_dev],Tbl_Registro_Insumo[proveedor],$C$8,Tbl_Registro_Insumo[descripcion_insumo],$C67,Tbl_Registro_Insumo[id_solicitud],$C$9,Tbl_Registro_Insumo[Fecha_Corte],"&lt;="&amp;K$12))</f>
        <v/>
      </c>
      <c r="L67" s="2" t="str">
        <f>IF(OR($C67="",L$12=""),"",SUMIFS(Tbl_Registro_Insumo[cant_ent],Tbl_Registro_Insumo[proveedor],$C$8,Tbl_Registro_Insumo[descripcion_insumo],$C67,Tbl_Registro_Insumo[id_solicitud],Detalle_Mes!$C$9,Tbl_Registro_Insumo[Fecha_Corte],"&lt;="&amp;L$12)-SUMIFS(Tbl_Registro_Insumo[cant_dev],Tbl_Registro_Insumo[proveedor],$C$8,Tbl_Registro_Insumo[descripcion_insumo],$C67,Tbl_Registro_Insumo[id_solicitud],$C$9,Tbl_Registro_Insumo[Fecha_Corte],"&lt;="&amp;L$12))</f>
        <v/>
      </c>
      <c r="M67" s="2" t="str">
        <f>IF(OR($C67="",M$12=""),"",SUMIFS(Tbl_Registro_Insumo[cant_ent],Tbl_Registro_Insumo[proveedor],$C$8,Tbl_Registro_Insumo[descripcion_insumo],$C67,Tbl_Registro_Insumo[id_solicitud],Detalle_Mes!$C$9,Tbl_Registro_Insumo[Fecha_Corte],"&lt;="&amp;M$12)-SUMIFS(Tbl_Registro_Insumo[cant_dev],Tbl_Registro_Insumo[proveedor],$C$8,Tbl_Registro_Insumo[descripcion_insumo],$C67,Tbl_Registro_Insumo[id_solicitud],$C$9,Tbl_Registro_Insumo[Fecha_Corte],"&lt;="&amp;M$12))</f>
        <v/>
      </c>
      <c r="N67" s="2" t="str">
        <f>IF(OR($C67="",N$12=""),"",SUMIFS(Tbl_Registro_Insumo[cant_ent],Tbl_Registro_Insumo[proveedor],$C$8,Tbl_Registro_Insumo[descripcion_insumo],$C67,Tbl_Registro_Insumo[id_solicitud],Detalle_Mes!$C$9,Tbl_Registro_Insumo[Fecha_Corte],"&lt;="&amp;N$12)-SUMIFS(Tbl_Registro_Insumo[cant_dev],Tbl_Registro_Insumo[proveedor],$C$8,Tbl_Registro_Insumo[descripcion_insumo],$C67,Tbl_Registro_Insumo[id_solicitud],$C$9,Tbl_Registro_Insumo[Fecha_Corte],"&lt;="&amp;N$12))</f>
        <v/>
      </c>
      <c r="O67" s="2" t="str">
        <f>IF(OR($C67="",O$12=""),"",SUMIFS(Tbl_Registro_Insumo[cant_ent],Tbl_Registro_Insumo[proveedor],$C$8,Tbl_Registro_Insumo[descripcion_insumo],$C67,Tbl_Registro_Insumo[id_solicitud],Detalle_Mes!$C$9,Tbl_Registro_Insumo[Fecha_Corte],"&lt;="&amp;O$12)-SUMIFS(Tbl_Registro_Insumo[cant_dev],Tbl_Registro_Insumo[proveedor],$C$8,Tbl_Registro_Insumo[descripcion_insumo],$C67,Tbl_Registro_Insumo[id_solicitud],$C$9,Tbl_Registro_Insumo[Fecha_Corte],"&lt;="&amp;O$12))</f>
        <v/>
      </c>
      <c r="P67" s="2" t="str">
        <f>IF(OR($C67="",P$12=""),"",SUMIFS(Tbl_Registro_Insumo[cant_ent],Tbl_Registro_Insumo[proveedor],$C$8,Tbl_Registro_Insumo[descripcion_insumo],$C67,Tbl_Registro_Insumo[id_solicitud],Detalle_Mes!$C$9,Tbl_Registro_Insumo[Fecha_Corte],"&lt;="&amp;P$12)-SUMIFS(Tbl_Registro_Insumo[cant_dev],Tbl_Registro_Insumo[proveedor],$C$8,Tbl_Registro_Insumo[descripcion_insumo],$C67,Tbl_Registro_Insumo[id_solicitud],$C$9,Tbl_Registro_Insumo[Fecha_Corte],"&lt;="&amp;P$12))</f>
        <v/>
      </c>
      <c r="Q67" s="2" t="str">
        <f>IF(OR($C67="",Q$12=""),"",SUMIFS(Tbl_Registro_Insumo[cant_ent],Tbl_Registro_Insumo[proveedor],$C$8,Tbl_Registro_Insumo[descripcion_insumo],$C67,Tbl_Registro_Insumo[id_solicitud],Detalle_Mes!$C$9,Tbl_Registro_Insumo[Fecha_Corte],"&lt;="&amp;Q$12)-SUMIFS(Tbl_Registro_Insumo[cant_dev],Tbl_Registro_Insumo[proveedor],$C$8,Tbl_Registro_Insumo[descripcion_insumo],$C67,Tbl_Registro_Insumo[id_solicitud],$C$9,Tbl_Registro_Insumo[Fecha_Corte],"&lt;="&amp;Q$12))</f>
        <v/>
      </c>
      <c r="R67" s="2" t="str">
        <f>IF(OR($C67="",R$12=""),"",SUMIFS(Tbl_Registro_Insumo[cant_ent],Tbl_Registro_Insumo[proveedor],$C$8,Tbl_Registro_Insumo[descripcion_insumo],$C67,Tbl_Registro_Insumo[id_solicitud],Detalle_Mes!$C$9,Tbl_Registro_Insumo[Fecha_Corte],"&lt;="&amp;R$12)-SUMIFS(Tbl_Registro_Insumo[cant_dev],Tbl_Registro_Insumo[proveedor],$C$8,Tbl_Registro_Insumo[descripcion_insumo],$C67,Tbl_Registro_Insumo[id_solicitud],$C$9,Tbl_Registro_Insumo[Fecha_Corte],"&lt;="&amp;R$12))</f>
        <v/>
      </c>
      <c r="S67" s="2" t="str">
        <f>IF(OR($C67="",S$12=""),"",SUMIFS(Tbl_Registro_Insumo[cant_ent],Tbl_Registro_Insumo[proveedor],$C$8,Tbl_Registro_Insumo[descripcion_insumo],$C67,Tbl_Registro_Insumo[id_solicitud],Detalle_Mes!$C$9,Tbl_Registro_Insumo[Fecha_Corte],"&lt;="&amp;S$12)-SUMIFS(Tbl_Registro_Insumo[cant_dev],Tbl_Registro_Insumo[proveedor],$C$8,Tbl_Registro_Insumo[descripcion_insumo],$C67,Tbl_Registro_Insumo[id_solicitud],$C$9,Tbl_Registro_Insumo[Fecha_Corte],"&lt;="&amp;S$12))</f>
        <v/>
      </c>
      <c r="T67" s="2" t="str">
        <f>IF(OR($C67="",T$12=""),"",SUMIFS(Tbl_Registro_Insumo[cant_ent],Tbl_Registro_Insumo[proveedor],$C$8,Tbl_Registro_Insumo[descripcion_insumo],$C67,Tbl_Registro_Insumo[id_solicitud],Detalle_Mes!$C$9,Tbl_Registro_Insumo[Fecha_Corte],"&lt;="&amp;T$12)-SUMIFS(Tbl_Registro_Insumo[cant_dev],Tbl_Registro_Insumo[proveedor],$C$8,Tbl_Registro_Insumo[descripcion_insumo],$C67,Tbl_Registro_Insumo[id_solicitud],$C$9,Tbl_Registro_Insumo[Fecha_Corte],"&lt;="&amp;T$12))</f>
        <v/>
      </c>
      <c r="U67" s="2" t="str">
        <f>IF(OR($C67="",U$12=""),"",SUMIFS(Tbl_Registro_Insumo[cant_ent],Tbl_Registro_Insumo[proveedor],$C$8,Tbl_Registro_Insumo[descripcion_insumo],$C67,Tbl_Registro_Insumo[id_solicitud],Detalle_Mes!$C$9,Tbl_Registro_Insumo[Fecha_Corte],"&lt;="&amp;U$12)-SUMIFS(Tbl_Registro_Insumo[cant_dev],Tbl_Registro_Insumo[proveedor],$C$8,Tbl_Registro_Insumo[descripcion_insumo],$C67,Tbl_Registro_Insumo[id_solicitud],$C$9,Tbl_Registro_Insumo[Fecha_Corte],"&lt;="&amp;U$12))</f>
        <v/>
      </c>
      <c r="V67" s="2" t="str">
        <f>IF(OR($C67="",V$12=""),"",SUMIFS(Tbl_Registro_Insumo[cant_ent],Tbl_Registro_Insumo[proveedor],$C$8,Tbl_Registro_Insumo[descripcion_insumo],$C67,Tbl_Registro_Insumo[id_solicitud],Detalle_Mes!$C$9,Tbl_Registro_Insumo[Fecha_Corte],"&lt;="&amp;V$12)-SUMIFS(Tbl_Registro_Insumo[cant_dev],Tbl_Registro_Insumo[proveedor],$C$8,Tbl_Registro_Insumo[descripcion_insumo],$C67,Tbl_Registro_Insumo[id_solicitud],$C$9,Tbl_Registro_Insumo[Fecha_Corte],"&lt;="&amp;V$12))</f>
        <v/>
      </c>
      <c r="W67" s="2" t="str">
        <f>IF(OR($C67="",W$12=""),"",SUMIFS(Tbl_Registro_Insumo[cant_ent],Tbl_Registro_Insumo[proveedor],$C$8,Tbl_Registro_Insumo[descripcion_insumo],$C67,Tbl_Registro_Insumo[id_solicitud],Detalle_Mes!$C$9,Tbl_Registro_Insumo[Fecha_Corte],"&lt;="&amp;W$12)-SUMIFS(Tbl_Registro_Insumo[cant_dev],Tbl_Registro_Insumo[proveedor],$C$8,Tbl_Registro_Insumo[descripcion_insumo],$C67,Tbl_Registro_Insumo[id_solicitud],$C$9,Tbl_Registro_Insumo[Fecha_Corte],"&lt;="&amp;W$12))</f>
        <v/>
      </c>
      <c r="X67" s="2" t="str">
        <f>IF(OR($C67="",X$12=""),"",SUMIFS(Tbl_Registro_Insumo[cant_ent],Tbl_Registro_Insumo[proveedor],$C$8,Tbl_Registro_Insumo[descripcion_insumo],$C67,Tbl_Registro_Insumo[id_solicitud],Detalle_Mes!$C$9,Tbl_Registro_Insumo[Fecha_Corte],"&lt;="&amp;X$12)-SUMIFS(Tbl_Registro_Insumo[cant_dev],Tbl_Registro_Insumo[proveedor],$C$8,Tbl_Registro_Insumo[descripcion_insumo],$C67,Tbl_Registro_Insumo[id_solicitud],$C$9,Tbl_Registro_Insumo[Fecha_Corte],"&lt;="&amp;X$12))</f>
        <v/>
      </c>
      <c r="Y67" s="2" t="str">
        <f>IF(OR($C67="",Y$12=""),"",SUMIFS(Tbl_Registro_Insumo[cant_ent],Tbl_Registro_Insumo[proveedor],$C$8,Tbl_Registro_Insumo[descripcion_insumo],$C67,Tbl_Registro_Insumo[id_solicitud],Detalle_Mes!$C$9,Tbl_Registro_Insumo[Fecha_Corte],"&lt;="&amp;Y$12)-SUMIFS(Tbl_Registro_Insumo[cant_dev],Tbl_Registro_Insumo[proveedor],$C$8,Tbl_Registro_Insumo[descripcion_insumo],$C67,Tbl_Registro_Insumo[id_solicitud],$C$9,Tbl_Registro_Insumo[Fecha_Corte],"&lt;="&amp;Y$12))</f>
        <v/>
      </c>
      <c r="Z67" s="2" t="str">
        <f>IF(OR($C67="",Z$12=""),"",SUMIFS(Tbl_Registro_Insumo[cant_ent],Tbl_Registro_Insumo[proveedor],$C$8,Tbl_Registro_Insumo[descripcion_insumo],$C67,Tbl_Registro_Insumo[id_solicitud],Detalle_Mes!$C$9,Tbl_Registro_Insumo[Fecha_Corte],"&lt;="&amp;Z$12)-SUMIFS(Tbl_Registro_Insumo[cant_dev],Tbl_Registro_Insumo[proveedor],$C$8,Tbl_Registro_Insumo[descripcion_insumo],$C67,Tbl_Registro_Insumo[id_solicitud],$C$9,Tbl_Registro_Insumo[Fecha_Corte],"&lt;="&amp;Z$12))</f>
        <v/>
      </c>
      <c r="AA67" s="2" t="str">
        <f>IF(OR($C67="",AA$12=""),"",SUMIFS(Tbl_Registro_Insumo[cant_ent],Tbl_Registro_Insumo[proveedor],$C$8,Tbl_Registro_Insumo[descripcion_insumo],$C67,Tbl_Registro_Insumo[id_solicitud],Detalle_Mes!$C$9,Tbl_Registro_Insumo[Fecha_Corte],"&lt;="&amp;AA$12)-SUMIFS(Tbl_Registro_Insumo[cant_dev],Tbl_Registro_Insumo[proveedor],$C$8,Tbl_Registro_Insumo[descripcion_insumo],$C67,Tbl_Registro_Insumo[id_solicitud],$C$9,Tbl_Registro_Insumo[Fecha_Corte],"&lt;="&amp;AA$12))</f>
        <v/>
      </c>
      <c r="AB67" s="2" t="str">
        <f>IF(OR($C67="",AB$12=""),"",SUMIFS(Tbl_Registro_Insumo[cant_ent],Tbl_Registro_Insumo[proveedor],$C$8,Tbl_Registro_Insumo[descripcion_insumo],$C67,Tbl_Registro_Insumo[id_solicitud],Detalle_Mes!$C$9,Tbl_Registro_Insumo[Fecha_Corte],"&lt;="&amp;AB$12)-SUMIFS(Tbl_Registro_Insumo[cant_dev],Tbl_Registro_Insumo[proveedor],$C$8,Tbl_Registro_Insumo[descripcion_insumo],$C67,Tbl_Registro_Insumo[id_solicitud],$C$9,Tbl_Registro_Insumo[Fecha_Corte],"&lt;="&amp;AB$12))</f>
        <v/>
      </c>
      <c r="AC67" s="2" t="str">
        <f>IF(OR($C67="",AC$12=""),"",SUMIFS(Tbl_Registro_Insumo[cant_ent],Tbl_Registro_Insumo[proveedor],$C$8,Tbl_Registro_Insumo[descripcion_insumo],$C67,Tbl_Registro_Insumo[id_solicitud],Detalle_Mes!$C$9,Tbl_Registro_Insumo[Fecha_Corte],"&lt;="&amp;AC$12)-SUMIFS(Tbl_Registro_Insumo[cant_dev],Tbl_Registro_Insumo[proveedor],$C$8,Tbl_Registro_Insumo[descripcion_insumo],$C67,Tbl_Registro_Insumo[id_solicitud],$C$9,Tbl_Registro_Insumo[Fecha_Corte],"&lt;="&amp;AC$12))</f>
        <v/>
      </c>
      <c r="AD67" s="2" t="str">
        <f>IF(OR($C67="",AD$12=""),"",SUMIFS(Tbl_Registro_Insumo[cant_ent],Tbl_Registro_Insumo[proveedor],$C$8,Tbl_Registro_Insumo[descripcion_insumo],$C67,Tbl_Registro_Insumo[id_solicitud],Detalle_Mes!$C$9,Tbl_Registro_Insumo[Fecha_Corte],"&lt;="&amp;AD$12)-SUMIFS(Tbl_Registro_Insumo[cant_dev],Tbl_Registro_Insumo[proveedor],$C$8,Tbl_Registro_Insumo[descripcion_insumo],$C67,Tbl_Registro_Insumo[id_solicitud],$C$9,Tbl_Registro_Insumo[Fecha_Corte],"&lt;="&amp;AD$12))</f>
        <v/>
      </c>
      <c r="AE67" s="2" t="str">
        <f>IF(OR($C67="",AE$12=""),"",SUMIFS(Tbl_Registro_Insumo[cant_ent],Tbl_Registro_Insumo[proveedor],$C$8,Tbl_Registro_Insumo[descripcion_insumo],$C67,Tbl_Registro_Insumo[id_solicitud],Detalle_Mes!$C$9,Tbl_Registro_Insumo[Fecha_Corte],"&lt;="&amp;AE$12)-SUMIFS(Tbl_Registro_Insumo[cant_dev],Tbl_Registro_Insumo[proveedor],$C$8,Tbl_Registro_Insumo[descripcion_insumo],$C67,Tbl_Registro_Insumo[id_solicitud],$C$9,Tbl_Registro_Insumo[Fecha_Corte],"&lt;="&amp;AE$12))</f>
        <v/>
      </c>
      <c r="AF67" s="2" t="str">
        <f>IF(OR($C67="",AF$12=""),"",SUMIFS(Tbl_Registro_Insumo[cant_ent],Tbl_Registro_Insumo[proveedor],$C$8,Tbl_Registro_Insumo[descripcion_insumo],$C67,Tbl_Registro_Insumo[id_solicitud],Detalle_Mes!$C$9,Tbl_Registro_Insumo[Fecha_Corte],"&lt;="&amp;AF$12)-SUMIFS(Tbl_Registro_Insumo[cant_dev],Tbl_Registro_Insumo[proveedor],$C$8,Tbl_Registro_Insumo[descripcion_insumo],$C67,Tbl_Registro_Insumo[id_solicitud],$C$9,Tbl_Registro_Insumo[Fecha_Corte],"&lt;="&amp;AF$12))</f>
        <v/>
      </c>
      <c r="AG67" s="2" t="str">
        <f>IF(OR($C67="",AG$12=""),"",SUMIFS(Tbl_Registro_Insumo[cant_ent],Tbl_Registro_Insumo[proveedor],$C$8,Tbl_Registro_Insumo[descripcion_insumo],$C67,Tbl_Registro_Insumo[id_solicitud],Detalle_Mes!$C$9,Tbl_Registro_Insumo[Fecha_Corte],"&lt;="&amp;AG$12)-SUMIFS(Tbl_Registro_Insumo[cant_dev],Tbl_Registro_Insumo[proveedor],$C$8,Tbl_Registro_Insumo[descripcion_insumo],$C67,Tbl_Registro_Insumo[id_solicitud],$C$9,Tbl_Registro_Insumo[Fecha_Corte],"&lt;="&amp;AG$12))</f>
        <v/>
      </c>
      <c r="AH67" s="2" t="str">
        <f>IF(OR($C67="",AH$12=""),"",SUMIFS(Tbl_Registro_Insumo[cant_ent],Tbl_Registro_Insumo[proveedor],$C$8,Tbl_Registro_Insumo[descripcion_insumo],$C67,Tbl_Registro_Insumo[id_solicitud],Detalle_Mes!$C$9,Tbl_Registro_Insumo[Fecha_Corte],"&lt;="&amp;AH$12)-SUMIFS(Tbl_Registro_Insumo[cant_dev],Tbl_Registro_Insumo[proveedor],$C$8,Tbl_Registro_Insumo[descripcion_insumo],$C67,Tbl_Registro_Insumo[id_solicitud],$C$9,Tbl_Registro_Insumo[Fecha_Corte],"&lt;="&amp;AH$12))</f>
        <v/>
      </c>
      <c r="AI67" s="2" t="str">
        <f>IF(OR($C67="",AI$12=""),"",SUMIFS(Tbl_Registro_Insumo[cant_ent],Tbl_Registro_Insumo[proveedor],$C$8,Tbl_Registro_Insumo[descripcion_insumo],$C67,Tbl_Registro_Insumo[id_solicitud],Detalle_Mes!$C$9,Tbl_Registro_Insumo[Fecha_Corte],"&lt;="&amp;AI$12)-SUMIFS(Tbl_Registro_Insumo[cant_dev],Tbl_Registro_Insumo[proveedor],$C$8,Tbl_Registro_Insumo[descripcion_insumo],$C67,Tbl_Registro_Insumo[id_solicitud],$C$9,Tbl_Registro_Insumo[Fecha_Corte],"&lt;="&amp;AI$12))</f>
        <v/>
      </c>
      <c r="AJ67" s="2" t="str">
        <f>IF(OR($C67="",AJ$12=""),"",SUMIFS(Tbl_Registro_Insumo[cant_ent],Tbl_Registro_Insumo[proveedor],$C$8,Tbl_Registro_Insumo[descripcion_insumo],$C67,Tbl_Registro_Insumo[id_solicitud],Detalle_Mes!$C$9,Tbl_Registro_Insumo[Fecha_Corte],"&lt;="&amp;AJ$12)-SUMIFS(Tbl_Registro_Insumo[cant_dev],Tbl_Registro_Insumo[proveedor],$C$8,Tbl_Registro_Insumo[descripcion_insumo],$C67,Tbl_Registro_Insumo[id_solicitud],$C$9,Tbl_Registro_Insumo[Fecha_Corte],"&lt;="&amp;AJ$12))</f>
        <v/>
      </c>
      <c r="AK67" s="2" t="str">
        <f>IF(OR($C67="",AK$12=""),"",SUMIFS(Tbl_Registro_Insumo[cant_ent],Tbl_Registro_Insumo[proveedor],$C$8,Tbl_Registro_Insumo[descripcion_insumo],$C67,Tbl_Registro_Insumo[id_solicitud],Detalle_Mes!$C$9,Tbl_Registro_Insumo[Fecha_Corte],"&lt;="&amp;AK$12)-SUMIFS(Tbl_Registro_Insumo[cant_dev],Tbl_Registro_Insumo[proveedor],$C$8,Tbl_Registro_Insumo[descripcion_insumo],$C67,Tbl_Registro_Insumo[id_solicitud],$C$9,Tbl_Registro_Insumo[Fecha_Corte],"&lt;="&amp;AK$12))</f>
        <v/>
      </c>
      <c r="AL67" s="2" t="str">
        <f>IF(OR($C67="",AL$12=""),"",SUMIFS(Tbl_Registro_Insumo[cant_ent],Tbl_Registro_Insumo[proveedor],$C$8,Tbl_Registro_Insumo[descripcion_insumo],$C67,Tbl_Registro_Insumo[id_solicitud],Detalle_Mes!$C$9,Tbl_Registro_Insumo[Fecha_Corte],"&lt;="&amp;AL$12)-SUMIFS(Tbl_Registro_Insumo[cant_dev],Tbl_Registro_Insumo[proveedor],$C$8,Tbl_Registro_Insumo[descripcion_insumo],$C67,Tbl_Registro_Insumo[id_solicitud],$C$9,Tbl_Registro_Insumo[Fecha_Corte],"&lt;="&amp;AL$12))</f>
        <v/>
      </c>
      <c r="AM67" s="2" t="str">
        <f>IF(OR($C67="",AM$12=""),"",SUMIFS(Tbl_Registro_Insumo[cant_ent],Tbl_Registro_Insumo[proveedor],$C$8,Tbl_Registro_Insumo[descripcion_insumo],$C67,Tbl_Registro_Insumo[id_solicitud],Detalle_Mes!$C$9,Tbl_Registro_Insumo[Fecha_Corte],"&lt;="&amp;AM$12)-SUMIFS(Tbl_Registro_Insumo[cant_dev],Tbl_Registro_Insumo[proveedor],$C$8,Tbl_Registro_Insumo[descripcion_insumo],$C67,Tbl_Registro_Insumo[id_solicitud],$C$9,Tbl_Registro_Insumo[Fecha_Corte],"&lt;="&amp;AM$12))</f>
        <v/>
      </c>
      <c r="AN67" s="2" t="str">
        <f>IF(OR($C67="",AN$12=""),"",SUMIFS(Tbl_Registro_Insumo[cant_ent],Tbl_Registro_Insumo[proveedor],$C$8,Tbl_Registro_Insumo[descripcion_insumo],$C67,Tbl_Registro_Insumo[id_solicitud],Detalle_Mes!$C$9,Tbl_Registro_Insumo[Fecha_Corte],"&lt;="&amp;AN$12)-SUMIFS(Tbl_Registro_Insumo[cant_dev],Tbl_Registro_Insumo[proveedor],$C$8,Tbl_Registro_Insumo[descripcion_insumo],$C67,Tbl_Registro_Insumo[id_solicitud],$C$9,Tbl_Registro_Insumo[Fecha_Corte],"&lt;="&amp;AN$12))</f>
        <v/>
      </c>
      <c r="AO67" s="2" t="str">
        <f>IF(OR($C67="",AO$12=""),"",SUMIFS(Tbl_Registro_Insumo[cant_ent],Tbl_Registro_Insumo[proveedor],$C$8,Tbl_Registro_Insumo[descripcion_insumo],$C67,Tbl_Registro_Insumo[id_solicitud],Detalle_Mes!$C$9,Tbl_Registro_Insumo[Fecha_Corte],"&lt;="&amp;AO$12)-SUMIFS(Tbl_Registro_Insumo[cant_dev],Tbl_Registro_Insumo[proveedor],$C$8,Tbl_Registro_Insumo[descripcion_insumo],$C67,Tbl_Registro_Insumo[id_solicitud],$C$9,Tbl_Registro_Insumo[Fecha_Corte],"&lt;="&amp;AO$12))</f>
        <v/>
      </c>
      <c r="AP67" s="2" t="str">
        <f>IF(OR($C67="",AP$12=""),"",SUMIFS(Tbl_Registro_Insumo[cant_ent],Tbl_Registro_Insumo[proveedor],$C$8,Tbl_Registro_Insumo[descripcion_insumo],$C67,Tbl_Registro_Insumo[id_solicitud],Detalle_Mes!$C$9,Tbl_Registro_Insumo[Fecha_Corte],"&lt;="&amp;AP$12)-SUMIFS(Tbl_Registro_Insumo[cant_dev],Tbl_Registro_Insumo[proveedor],$C$8,Tbl_Registro_Insumo[descripcion_insumo],$C67,Tbl_Registro_Insumo[id_solicitud],$C$9,Tbl_Registro_Insumo[Fecha_Corte],"&lt;="&amp;AP$12))</f>
        <v/>
      </c>
      <c r="AQ67" s="2" t="str">
        <f>IF(OR($C67="",AQ$12=""),"",SUMIFS(Tbl_Registro_Insumo[cant_ent],Tbl_Registro_Insumo[proveedor],$C$8,Tbl_Registro_Insumo[descripcion_insumo],$C67,Tbl_Registro_Insumo[id_solicitud],Detalle_Mes!$C$9,Tbl_Registro_Insumo[Fecha_Corte],"&lt;="&amp;AQ$12)-SUMIFS(Tbl_Registro_Insumo[cant_dev],Tbl_Registro_Insumo[proveedor],$C$8,Tbl_Registro_Insumo[descripcion_insumo],$C67,Tbl_Registro_Insumo[id_solicitud],$C$9,Tbl_Registro_Insumo[Fecha_Corte],"&lt;="&amp;AQ$12))</f>
        <v/>
      </c>
      <c r="AR67" s="2" t="str">
        <f>IF(OR($C67="",AR$12=""),"",SUMIFS(Tbl_Registro_Insumo[cant_ent],Tbl_Registro_Insumo[proveedor],$C$8,Tbl_Registro_Insumo[descripcion_insumo],$C67,Tbl_Registro_Insumo[id_solicitud],Detalle_Mes!$C$9,Tbl_Registro_Insumo[Fecha_Corte],"&lt;="&amp;AR$12)-SUMIFS(Tbl_Registro_Insumo[cant_dev],Tbl_Registro_Insumo[proveedor],$C$8,Tbl_Registro_Insumo[descripcion_insumo],$C67,Tbl_Registro_Insumo[id_solicitud],$C$9,Tbl_Registro_Insumo[Fecha_Corte],"&lt;="&amp;AR$12))</f>
        <v/>
      </c>
      <c r="AS67" s="2" t="str">
        <f>IF(OR($C67="",AS$12=""),"",SUMIFS(Tbl_Registro_Insumo[cant_ent],Tbl_Registro_Insumo[proveedor],$C$8,Tbl_Registro_Insumo[descripcion_insumo],$C67,Tbl_Registro_Insumo[id_solicitud],Detalle_Mes!$C$9,Tbl_Registro_Insumo[Fecha_Corte],"&lt;="&amp;AS$12)-SUMIFS(Tbl_Registro_Insumo[cant_dev],Tbl_Registro_Insumo[proveedor],$C$8,Tbl_Registro_Insumo[descripcion_insumo],$C67,Tbl_Registro_Insumo[id_solicitud],$C$9,Tbl_Registro_Insumo[Fecha_Corte],"&lt;="&amp;AS$12))</f>
        <v/>
      </c>
      <c r="AT67" s="2" t="str">
        <f>IF(OR($C67="",AT$12=""),"",SUMIFS(Tbl_Registro_Insumo[cant_ent],Tbl_Registro_Insumo[proveedor],$C$8,Tbl_Registro_Insumo[descripcion_insumo],$C67,Tbl_Registro_Insumo[id_solicitud],Detalle_Mes!$C$9,Tbl_Registro_Insumo[Fecha_Corte],"&lt;="&amp;AT$12)-SUMIFS(Tbl_Registro_Insumo[cant_dev],Tbl_Registro_Insumo[proveedor],$C$8,Tbl_Registro_Insumo[descripcion_insumo],$C67,Tbl_Registro_Insumo[id_solicitud],$C$9,Tbl_Registro_Insumo[Fecha_Corte],"&lt;="&amp;AT$12))</f>
        <v/>
      </c>
      <c r="AU67" s="2" t="str">
        <f>IF(OR($C67="",AU$12=""),"",SUMIFS(Tbl_Registro_Insumo[cant_ent],Tbl_Registro_Insumo[proveedor],$C$8,Tbl_Registro_Insumo[descripcion_insumo],$C67,Tbl_Registro_Insumo[id_solicitud],Detalle_Mes!$C$9,Tbl_Registro_Insumo[Fecha_Corte],"&lt;="&amp;AU$12)-SUMIFS(Tbl_Registro_Insumo[cant_dev],Tbl_Registro_Insumo[proveedor],$C$8,Tbl_Registro_Insumo[descripcion_insumo],$C67,Tbl_Registro_Insumo[id_solicitud],$C$9,Tbl_Registro_Insumo[Fecha_Corte],"&lt;="&amp;AU$12))</f>
        <v/>
      </c>
      <c r="AV67" s="2" t="str">
        <f>IF(OR($C67="",AV$12=""),"",SUMIFS(Tbl_Registro_Insumo[cant_ent],Tbl_Registro_Insumo[proveedor],$C$8,Tbl_Registro_Insumo[descripcion_insumo],$C67,Tbl_Registro_Insumo[id_solicitud],Detalle_Mes!$C$9,Tbl_Registro_Insumo[Fecha_Corte],"&lt;="&amp;AV$12)-SUMIFS(Tbl_Registro_Insumo[cant_dev],Tbl_Registro_Insumo[proveedor],$C$8,Tbl_Registro_Insumo[descripcion_insumo],$C67,Tbl_Registro_Insumo[id_solicitud],$C$9,Tbl_Registro_Insumo[Fecha_Corte],"&lt;="&amp;AV$12))</f>
        <v/>
      </c>
      <c r="AW67" s="2" t="str">
        <f>IF(OR($C67="",AW$12=""),"",SUMIFS(Tbl_Registro_Insumo[cant_ent],Tbl_Registro_Insumo[proveedor],$C$8,Tbl_Registro_Insumo[descripcion_insumo],$C67,Tbl_Registro_Insumo[id_solicitud],Detalle_Mes!$C$9,Tbl_Registro_Insumo[Fecha_Corte],"&lt;="&amp;AW$12)-SUMIFS(Tbl_Registro_Insumo[cant_dev],Tbl_Registro_Insumo[proveedor],$C$8,Tbl_Registro_Insumo[descripcion_insumo],$C67,Tbl_Registro_Insumo[id_solicitud],$C$9,Tbl_Registro_Insumo[Fecha_Corte],"&lt;="&amp;AW$12))</f>
        <v/>
      </c>
      <c r="AX67" s="2" t="str">
        <f>IF(OR($C67="",AX$12=""),"",SUMIFS(Tbl_Registro_Insumo[cant_ent],Tbl_Registro_Insumo[proveedor],$C$8,Tbl_Registro_Insumo[descripcion_insumo],$C67,Tbl_Registro_Insumo[id_solicitud],Detalle_Mes!$C$9,Tbl_Registro_Insumo[Fecha_Corte],"&lt;="&amp;AX$12)-SUMIFS(Tbl_Registro_Insumo[cant_dev],Tbl_Registro_Insumo[proveedor],$C$8,Tbl_Registro_Insumo[descripcion_insumo],$C67,Tbl_Registro_Insumo[id_solicitud],$C$9,Tbl_Registro_Insumo[Fecha_Corte],"&lt;="&amp;AX$12))</f>
        <v/>
      </c>
      <c r="AY67" s="2" t="str">
        <f>IF(OR($C67="",AY$12=""),"",SUMIFS(Tbl_Registro_Insumo[cant_ent],Tbl_Registro_Insumo[proveedor],$C$8,Tbl_Registro_Insumo[descripcion_insumo],$C67,Tbl_Registro_Insumo[id_solicitud],Detalle_Mes!$C$9,Tbl_Registro_Insumo[Fecha_Corte],"&lt;="&amp;AY$12)-SUMIFS(Tbl_Registro_Insumo[cant_dev],Tbl_Registro_Insumo[proveedor],$C$8,Tbl_Registro_Insumo[descripcion_insumo],$C67,Tbl_Registro_Insumo[id_solicitud],$C$9,Tbl_Registro_Insumo[Fecha_Corte],"&lt;="&amp;AY$12))</f>
        <v/>
      </c>
      <c r="AZ67" s="2" t="str">
        <f>IF(OR($C67="",AZ$12=""),"",SUMIFS(Tbl_Registro_Insumo[cant_ent],Tbl_Registro_Insumo[proveedor],$C$8,Tbl_Registro_Insumo[descripcion_insumo],$C67,Tbl_Registro_Insumo[id_solicitud],Detalle_Mes!$C$9,Tbl_Registro_Insumo[Fecha_Corte],"&lt;="&amp;AZ$12)-SUMIFS(Tbl_Registro_Insumo[cant_dev],Tbl_Registro_Insumo[proveedor],$C$8,Tbl_Registro_Insumo[descripcion_insumo],$C67,Tbl_Registro_Insumo[id_solicitud],$C$9,Tbl_Registro_Insumo[Fecha_Corte],"&lt;="&amp;AZ$12))</f>
        <v/>
      </c>
      <c r="BA67" s="2" t="str">
        <f>IF(OR($C67="",BA$12=""),"",SUMIFS(Tbl_Registro_Insumo[cant_ent],Tbl_Registro_Insumo[proveedor],$C$8,Tbl_Registro_Insumo[descripcion_insumo],$C67,Tbl_Registro_Insumo[id_solicitud],Detalle_Mes!$C$9,Tbl_Registro_Insumo[Fecha_Corte],"&lt;="&amp;BA$12)-SUMIFS(Tbl_Registro_Insumo[cant_dev],Tbl_Registro_Insumo[proveedor],$C$8,Tbl_Registro_Insumo[descripcion_insumo],$C67,Tbl_Registro_Insumo[id_solicitud],$C$9,Tbl_Registro_Insumo[Fecha_Corte],"&lt;="&amp;BA$12))</f>
        <v/>
      </c>
      <c r="BB67" s="2" t="str">
        <f>IF(OR($C67="",BB$12=""),"",SUMIFS(Tbl_Registro_Insumo[cant_ent],Tbl_Registro_Insumo[proveedor],$C$8,Tbl_Registro_Insumo[descripcion_insumo],$C67,Tbl_Registro_Insumo[id_solicitud],Detalle_Mes!$C$9,Tbl_Registro_Insumo[Fecha_Corte],"&lt;="&amp;BB$12)-SUMIFS(Tbl_Registro_Insumo[cant_dev],Tbl_Registro_Insumo[proveedor],$C$8,Tbl_Registro_Insumo[descripcion_insumo],$C67,Tbl_Registro_Insumo[id_solicitud],$C$9,Tbl_Registro_Insumo[Fecha_Corte],"&lt;="&amp;BB$12))</f>
        <v/>
      </c>
      <c r="BC67" s="2" t="str">
        <f>IF(OR($C67="",BC$12=""),"",SUMIFS(Tbl_Registro_Insumo[cant_ent],Tbl_Registro_Insumo[proveedor],$C$8,Tbl_Registro_Insumo[descripcion_insumo],$C67,Tbl_Registro_Insumo[id_solicitud],Detalle_Mes!$C$9,Tbl_Registro_Insumo[Fecha_Corte],"&lt;="&amp;BC$12)-SUMIFS(Tbl_Registro_Insumo[cant_dev],Tbl_Registro_Insumo[proveedor],$C$8,Tbl_Registro_Insumo[descripcion_insumo],$C67,Tbl_Registro_Insumo[id_solicitud],$C$9,Tbl_Registro_Insumo[Fecha_Corte],"&lt;="&amp;BC$12))</f>
        <v/>
      </c>
      <c r="BD67" s="2" t="str">
        <f>IF(OR($C67="",BD$12=""),"",SUMIFS(Tbl_Registro_Insumo[cant_ent],Tbl_Registro_Insumo[proveedor],$C$8,Tbl_Registro_Insumo[descripcion_insumo],$C67,Tbl_Registro_Insumo[id_solicitud],Detalle_Mes!$C$9,Tbl_Registro_Insumo[Fecha_Corte],"&lt;="&amp;BD$12)-SUMIFS(Tbl_Registro_Insumo[cant_dev],Tbl_Registro_Insumo[proveedor],$C$8,Tbl_Registro_Insumo[descripcion_insumo],$C67,Tbl_Registro_Insumo[id_solicitud],$C$9,Tbl_Registro_Insumo[Fecha_Corte],"&lt;="&amp;BD$12))</f>
        <v/>
      </c>
      <c r="BE67" s="2" t="str">
        <f>IF(OR($C67="",BE$12=""),"",SUMIFS(Tbl_Registro_Insumo[cant_ent],Tbl_Registro_Insumo[proveedor],$C$8,Tbl_Registro_Insumo[descripcion_insumo],$C67,Tbl_Registro_Insumo[id_solicitud],Detalle_Mes!$C$9,Tbl_Registro_Insumo[Fecha_Corte],"&lt;="&amp;BE$12)-SUMIFS(Tbl_Registro_Insumo[cant_dev],Tbl_Registro_Insumo[proveedor],$C$8,Tbl_Registro_Insumo[descripcion_insumo],$C67,Tbl_Registro_Insumo[id_solicitud],$C$9,Tbl_Registro_Insumo[Fecha_Corte],"&lt;="&amp;BE$12))</f>
        <v/>
      </c>
      <c r="BF67" s="2" t="str">
        <f>IF(OR($C67="",BF$12=""),"",SUMIFS(Tbl_Registro_Insumo[cant_ent],Tbl_Registro_Insumo[proveedor],$C$8,Tbl_Registro_Insumo[descripcion_insumo],$C67,Tbl_Registro_Insumo[id_solicitud],Detalle_Mes!$C$9,Tbl_Registro_Insumo[Fecha_Corte],"&lt;="&amp;BF$12)-SUMIFS(Tbl_Registro_Insumo[cant_dev],Tbl_Registro_Insumo[proveedor],$C$8,Tbl_Registro_Insumo[descripcion_insumo],$C67,Tbl_Registro_Insumo[id_solicitud],$C$9,Tbl_Registro_Insumo[Fecha_Corte],"&lt;="&amp;BF$12))</f>
        <v/>
      </c>
      <c r="BG67" s="2" t="str">
        <f>IF(OR($C67="",BG$12=""),"",SUMIFS(Tbl_Registro_Insumo[cant_ent],Tbl_Registro_Insumo[proveedor],$C$8,Tbl_Registro_Insumo[descripcion_insumo],$C67,Tbl_Registro_Insumo[id_solicitud],Detalle_Mes!$C$9,Tbl_Registro_Insumo[Fecha_Corte],"&lt;="&amp;BG$12)-SUMIFS(Tbl_Registro_Insumo[cant_dev],Tbl_Registro_Insumo[proveedor],$C$8,Tbl_Registro_Insumo[descripcion_insumo],$C67,Tbl_Registro_Insumo[id_solicitud],$C$9,Tbl_Registro_Insumo[Fecha_Corte],"&lt;="&amp;BG$12))</f>
        <v/>
      </c>
      <c r="BH67" s="2" t="str">
        <f>IF(OR($C67="",BH$12=""),"",SUMIFS(Tbl_Registro_Insumo[cant_ent],Tbl_Registro_Insumo[proveedor],$C$8,Tbl_Registro_Insumo[descripcion_insumo],$C67,Tbl_Registro_Insumo[id_solicitud],Detalle_Mes!$C$9,Tbl_Registro_Insumo[Fecha_Corte],"&lt;="&amp;BH$12)-SUMIFS(Tbl_Registro_Insumo[cant_dev],Tbl_Registro_Insumo[proveedor],$C$8,Tbl_Registro_Insumo[descripcion_insumo],$C67,Tbl_Registro_Insumo[id_solicitud],$C$9,Tbl_Registro_Insumo[Fecha_Corte],"&lt;="&amp;BH$12))</f>
        <v/>
      </c>
      <c r="BI67" s="2" t="str">
        <f>IF(OR($C67="",BI$12=""),"",SUMIFS(Tbl_Registro_Insumo[cant_ent],Tbl_Registro_Insumo[proveedor],$C$8,Tbl_Registro_Insumo[descripcion_insumo],$C67,Tbl_Registro_Insumo[id_solicitud],Detalle_Mes!$C$9,Tbl_Registro_Insumo[Fecha_Corte],"&lt;="&amp;BI$12)-SUMIFS(Tbl_Registro_Insumo[cant_dev],Tbl_Registro_Insumo[proveedor],$C$8,Tbl_Registro_Insumo[descripcion_insumo],$C67,Tbl_Registro_Insumo[id_solicitud],$C$9,Tbl_Registro_Insumo[Fecha_Corte],"&lt;="&amp;BI$12))</f>
        <v/>
      </c>
      <c r="BJ67" s="2" t="str">
        <f>IF(OR($C67="",BJ$12=""),"",SUMIFS(Tbl_Registro_Insumo[cant_ent],Tbl_Registro_Insumo[proveedor],$C$8,Tbl_Registro_Insumo[descripcion_insumo],$C67,Tbl_Registro_Insumo[id_solicitud],Detalle_Mes!$C$9,Tbl_Registro_Insumo[Fecha_Corte],"&lt;="&amp;BJ$12)-SUMIFS(Tbl_Registro_Insumo[cant_dev],Tbl_Registro_Insumo[proveedor],$C$8,Tbl_Registro_Insumo[descripcion_insumo],$C67,Tbl_Registro_Insumo[id_solicitud],$C$9,Tbl_Registro_Insumo[Fecha_Corte],"&lt;="&amp;BJ$12))</f>
        <v/>
      </c>
      <c r="BK67" s="2" t="str">
        <f>IF(OR($C67="",BK$12=""),"",SUMIFS(Tbl_Registro_Insumo[cant_ent],Tbl_Registro_Insumo[proveedor],$C$8,Tbl_Registro_Insumo[descripcion_insumo],$C67,Tbl_Registro_Insumo[id_solicitud],Detalle_Mes!$C$9,Tbl_Registro_Insumo[Fecha_Corte],"&lt;="&amp;BK$12)-SUMIFS(Tbl_Registro_Insumo[cant_dev],Tbl_Registro_Insumo[proveedor],$C$8,Tbl_Registro_Insumo[descripcion_insumo],$C67,Tbl_Registro_Insumo[id_solicitud],$C$9,Tbl_Registro_Insumo[Fecha_Corte],"&lt;="&amp;BK$12))</f>
        <v/>
      </c>
      <c r="BL67" s="2" t="str">
        <f>IF(OR($C67="",BL$12=""),"",SUMIFS(Tbl_Registro_Insumo[cant_ent],Tbl_Registro_Insumo[proveedor],$C$8,Tbl_Registro_Insumo[descripcion_insumo],$C67,Tbl_Registro_Insumo[id_solicitud],Detalle_Mes!$C$9,Tbl_Registro_Insumo[Fecha_Corte],"&lt;="&amp;BL$12)-SUMIFS(Tbl_Registro_Insumo[cant_dev],Tbl_Registro_Insumo[proveedor],$C$8,Tbl_Registro_Insumo[descripcion_insumo],$C67,Tbl_Registro_Insumo[id_solicitud],$C$9,Tbl_Registro_Insumo[Fecha_Corte],"&lt;="&amp;BL$12))</f>
        <v/>
      </c>
      <c r="BM67" s="2" t="str">
        <f>IF(OR($C67="",BM$12=""),"",SUMIFS(Tbl_Registro_Insumo[cant_ent],Tbl_Registro_Insumo[proveedor],$C$8,Tbl_Registro_Insumo[descripcion_insumo],$C67,Tbl_Registro_Insumo[id_solicitud],Detalle_Mes!$C$9,Tbl_Registro_Insumo[Fecha_Corte],"&lt;="&amp;BM$12)-SUMIFS(Tbl_Registro_Insumo[cant_dev],Tbl_Registro_Insumo[proveedor],$C$8,Tbl_Registro_Insumo[descripcion_insumo],$C67,Tbl_Registro_Insumo[id_solicitud],$C$9,Tbl_Registro_Insumo[Fecha_Corte],"&lt;="&amp;BM$12))</f>
        <v/>
      </c>
      <c r="BN67" s="2" t="str">
        <f>IF(OR($C67="",BN$12=""),"",SUMIFS(Tbl_Registro_Insumo[cant_ent],Tbl_Registro_Insumo[proveedor],$C$8,Tbl_Registro_Insumo[descripcion_insumo],$C67,Tbl_Registro_Insumo[id_solicitud],Detalle_Mes!$C$9,Tbl_Registro_Insumo[Fecha_Corte],"&lt;="&amp;BN$12)-SUMIFS(Tbl_Registro_Insumo[cant_dev],Tbl_Registro_Insumo[proveedor],$C$8,Tbl_Registro_Insumo[descripcion_insumo],$C67,Tbl_Registro_Insumo[id_solicitud],$C$9,Tbl_Registro_Insumo[Fecha_Corte],"&lt;="&amp;BN$12))</f>
        <v/>
      </c>
      <c r="BO67" s="2" t="str">
        <f>IF(OR($C67="",BO$12=""),"",SUMIFS(Tbl_Registro_Insumo[cant_ent],Tbl_Registro_Insumo[proveedor],$C$8,Tbl_Registro_Insumo[descripcion_insumo],$C67,Tbl_Registro_Insumo[id_solicitud],Detalle_Mes!$C$9,Tbl_Registro_Insumo[Fecha_Corte],"&lt;="&amp;BO$12)-SUMIFS(Tbl_Registro_Insumo[cant_dev],Tbl_Registro_Insumo[proveedor],$C$8,Tbl_Registro_Insumo[descripcion_insumo],$C67,Tbl_Registro_Insumo[id_solicitud],$C$9,Tbl_Registro_Insumo[Fecha_Corte],"&lt;="&amp;BO$12))</f>
        <v/>
      </c>
      <c r="BP67" s="2" t="str">
        <f>IF(OR($C67="",BP$12=""),"",SUMIFS(Tbl_Registro_Insumo[cant_ent],Tbl_Registro_Insumo[proveedor],$C$8,Tbl_Registro_Insumo[descripcion_insumo],$C67,Tbl_Registro_Insumo[id_solicitud],Detalle_Mes!$C$9,Tbl_Registro_Insumo[Fecha_Corte],"&lt;="&amp;BP$12)-SUMIFS(Tbl_Registro_Insumo[cant_dev],Tbl_Registro_Insumo[proveedor],$C$8,Tbl_Registro_Insumo[descripcion_insumo],$C67,Tbl_Registro_Insumo[id_solicitud],$C$9,Tbl_Registro_Insumo[Fecha_Corte],"&lt;="&amp;BP$12))</f>
        <v/>
      </c>
      <c r="BQ67" s="2" t="str">
        <f>IF(OR($C67="",BQ$12=""),"",SUMIFS(Tbl_Registro_Insumo[cant_ent],Tbl_Registro_Insumo[proveedor],$C$8,Tbl_Registro_Insumo[descripcion_insumo],$C67,Tbl_Registro_Insumo[id_solicitud],Detalle_Mes!$C$9,Tbl_Registro_Insumo[Fecha_Corte],"&lt;="&amp;BQ$12)-SUMIFS(Tbl_Registro_Insumo[cant_dev],Tbl_Registro_Insumo[proveedor],$C$8,Tbl_Registro_Insumo[descripcion_insumo],$C67,Tbl_Registro_Insumo[id_solicitud],$C$9,Tbl_Registro_Insumo[Fecha_Corte],"&lt;="&amp;BQ$12))</f>
        <v/>
      </c>
      <c r="BR67" s="2" t="str">
        <f>IF(OR($C67="",BR$12=""),"",SUMIFS(Tbl_Registro_Insumo[cant_ent],Tbl_Registro_Insumo[proveedor],$C$8,Tbl_Registro_Insumo[descripcion_insumo],$C67,Tbl_Registro_Insumo[id_solicitud],Detalle_Mes!$C$9,Tbl_Registro_Insumo[Fecha_Corte],"&lt;="&amp;BR$12)-SUMIFS(Tbl_Registro_Insumo[cant_dev],Tbl_Registro_Insumo[proveedor],$C$8,Tbl_Registro_Insumo[descripcion_insumo],$C67,Tbl_Registro_Insumo[id_solicitud],$C$9,Tbl_Registro_Insumo[Fecha_Corte],"&lt;="&amp;BR$12))</f>
        <v/>
      </c>
      <c r="BS67" s="2" t="str">
        <f>IF(OR($C67="",BS$12=""),"",SUMIFS(Tbl_Registro_Insumo[cant_ent],Tbl_Registro_Insumo[proveedor],$C$8,Tbl_Registro_Insumo[descripcion_insumo],$C67,Tbl_Registro_Insumo[id_solicitud],Detalle_Mes!$C$9,Tbl_Registro_Insumo[Fecha_Corte],"&lt;="&amp;BS$12)-SUMIFS(Tbl_Registro_Insumo[cant_dev],Tbl_Registro_Insumo[proveedor],$C$8,Tbl_Registro_Insumo[descripcion_insumo],$C67,Tbl_Registro_Insumo[id_solicitud],$C$9,Tbl_Registro_Insumo[Fecha_Corte],"&lt;="&amp;BS$12))</f>
        <v/>
      </c>
    </row>
    <row r="68" spans="2:71" s="7" customFormat="1" ht="19.2" customHeight="1" x14ac:dyDescent="0.3">
      <c r="B68" s="2"/>
      <c r="D68" s="20" t="str">
        <f>IF(C68="","",SUMIFS(Tbl_Registro_Insumo[cant_ent],Tbl_Registro_Insumo[proveedor],Detalle_Mes!$C$8,Tbl_Registro_Insumo[id_solicitud],Detalle_Mes!$C$9,Tbl_Registro_Insumo[descripcion_insumo],Detalle_Mes!C68,Tbl_Registro_Insumo[Fecha_Corte],"&lt;"&amp;Detalle_Mes!$F$8))</f>
        <v/>
      </c>
      <c r="E68" s="20" t="str">
        <f>IF(C68="","",SUMIFS(Tbl_Registro_Insumo[cant_dev],Tbl_Registro_Insumo[proveedor],Detalle_Mes!$C$8,Tbl_Registro_Insumo[id_solicitud],Detalle_Mes!$C$9,Tbl_Registro_Insumo[descripcion_insumo],Detalle_Mes!C68,Tbl_Registro_Insumo[Fecha_Corte],"&lt;"&amp;Detalle_Mes!$F$8))</f>
        <v/>
      </c>
      <c r="F68" s="20" t="str">
        <f t="shared" si="39"/>
        <v/>
      </c>
      <c r="H68" s="41" t="str">
        <f t="shared" si="40"/>
        <v/>
      </c>
      <c r="I68" s="2" t="str">
        <f>IF(OR($C68="",I$12=""),"",SUMIFS(Tbl_Registro_Insumo[cant_ent],Tbl_Registro_Insumo[proveedor],$C$8,Tbl_Registro_Insumo[descripcion_insumo],$C68,Tbl_Registro_Insumo[id_solicitud],Detalle_Mes!$C$9,Tbl_Registro_Insumo[Fecha_Corte],"&lt;"&amp;I$12)-SUMIFS(Tbl_Registro_Insumo[cant_dev],Tbl_Registro_Insumo[proveedor],$C$8,Tbl_Registro_Insumo[descripcion_insumo],$C68,Tbl_Registro_Insumo[id_solicitud],$C$9,Tbl_Registro_Insumo[Fecha_Corte],"&lt;="&amp;I$12))</f>
        <v/>
      </c>
      <c r="J68" s="2" t="str">
        <f>IF(OR($C68="",J$12=""),"",SUMIFS(Tbl_Registro_Insumo[cant_ent],Tbl_Registro_Insumo[proveedor],$C$8,Tbl_Registro_Insumo[descripcion_insumo],$C68,Tbl_Registro_Insumo[id_solicitud],Detalle_Mes!$C$9,Tbl_Registro_Insumo[Fecha_Corte],"&lt;="&amp;J$12)-SUMIFS(Tbl_Registro_Insumo[cant_dev],Tbl_Registro_Insumo[proveedor],$C$8,Tbl_Registro_Insumo[descripcion_insumo],$C68,Tbl_Registro_Insumo[id_solicitud],$C$9,Tbl_Registro_Insumo[Fecha_Corte],"&lt;="&amp;J$12))</f>
        <v/>
      </c>
      <c r="K68" s="2" t="str">
        <f>IF(OR($C68="",K$12=""),"",SUMIFS(Tbl_Registro_Insumo[cant_ent],Tbl_Registro_Insumo[proveedor],$C$8,Tbl_Registro_Insumo[descripcion_insumo],$C68,Tbl_Registro_Insumo[id_solicitud],Detalle_Mes!$C$9,Tbl_Registro_Insumo[Fecha_Corte],"&lt;="&amp;K$12)-SUMIFS(Tbl_Registro_Insumo[cant_dev],Tbl_Registro_Insumo[proveedor],$C$8,Tbl_Registro_Insumo[descripcion_insumo],$C68,Tbl_Registro_Insumo[id_solicitud],$C$9,Tbl_Registro_Insumo[Fecha_Corte],"&lt;="&amp;K$12))</f>
        <v/>
      </c>
      <c r="L68" s="2" t="str">
        <f>IF(OR($C68="",L$12=""),"",SUMIFS(Tbl_Registro_Insumo[cant_ent],Tbl_Registro_Insumo[proveedor],$C$8,Tbl_Registro_Insumo[descripcion_insumo],$C68,Tbl_Registro_Insumo[id_solicitud],Detalle_Mes!$C$9,Tbl_Registro_Insumo[Fecha_Corte],"&lt;="&amp;L$12)-SUMIFS(Tbl_Registro_Insumo[cant_dev],Tbl_Registro_Insumo[proveedor],$C$8,Tbl_Registro_Insumo[descripcion_insumo],$C68,Tbl_Registro_Insumo[id_solicitud],$C$9,Tbl_Registro_Insumo[Fecha_Corte],"&lt;="&amp;L$12))</f>
        <v/>
      </c>
      <c r="M68" s="2" t="str">
        <f>IF(OR($C68="",M$12=""),"",SUMIFS(Tbl_Registro_Insumo[cant_ent],Tbl_Registro_Insumo[proveedor],$C$8,Tbl_Registro_Insumo[descripcion_insumo],$C68,Tbl_Registro_Insumo[id_solicitud],Detalle_Mes!$C$9,Tbl_Registro_Insumo[Fecha_Corte],"&lt;="&amp;M$12)-SUMIFS(Tbl_Registro_Insumo[cant_dev],Tbl_Registro_Insumo[proveedor],$C$8,Tbl_Registro_Insumo[descripcion_insumo],$C68,Tbl_Registro_Insumo[id_solicitud],$C$9,Tbl_Registro_Insumo[Fecha_Corte],"&lt;="&amp;M$12))</f>
        <v/>
      </c>
      <c r="N68" s="2" t="str">
        <f>IF(OR($C68="",N$12=""),"",SUMIFS(Tbl_Registro_Insumo[cant_ent],Tbl_Registro_Insumo[proveedor],$C$8,Tbl_Registro_Insumo[descripcion_insumo],$C68,Tbl_Registro_Insumo[id_solicitud],Detalle_Mes!$C$9,Tbl_Registro_Insumo[Fecha_Corte],"&lt;="&amp;N$12)-SUMIFS(Tbl_Registro_Insumo[cant_dev],Tbl_Registro_Insumo[proveedor],$C$8,Tbl_Registro_Insumo[descripcion_insumo],$C68,Tbl_Registro_Insumo[id_solicitud],$C$9,Tbl_Registro_Insumo[Fecha_Corte],"&lt;="&amp;N$12))</f>
        <v/>
      </c>
      <c r="O68" s="2" t="str">
        <f>IF(OR($C68="",O$12=""),"",SUMIFS(Tbl_Registro_Insumo[cant_ent],Tbl_Registro_Insumo[proveedor],$C$8,Tbl_Registro_Insumo[descripcion_insumo],$C68,Tbl_Registro_Insumo[id_solicitud],Detalle_Mes!$C$9,Tbl_Registro_Insumo[Fecha_Corte],"&lt;="&amp;O$12)-SUMIFS(Tbl_Registro_Insumo[cant_dev],Tbl_Registro_Insumo[proveedor],$C$8,Tbl_Registro_Insumo[descripcion_insumo],$C68,Tbl_Registro_Insumo[id_solicitud],$C$9,Tbl_Registro_Insumo[Fecha_Corte],"&lt;="&amp;O$12))</f>
        <v/>
      </c>
      <c r="P68" s="2" t="str">
        <f>IF(OR($C68="",P$12=""),"",SUMIFS(Tbl_Registro_Insumo[cant_ent],Tbl_Registro_Insumo[proveedor],$C$8,Tbl_Registro_Insumo[descripcion_insumo],$C68,Tbl_Registro_Insumo[id_solicitud],Detalle_Mes!$C$9,Tbl_Registro_Insumo[Fecha_Corte],"&lt;="&amp;P$12)-SUMIFS(Tbl_Registro_Insumo[cant_dev],Tbl_Registro_Insumo[proveedor],$C$8,Tbl_Registro_Insumo[descripcion_insumo],$C68,Tbl_Registro_Insumo[id_solicitud],$C$9,Tbl_Registro_Insumo[Fecha_Corte],"&lt;="&amp;P$12))</f>
        <v/>
      </c>
      <c r="Q68" s="2" t="str">
        <f>IF(OR($C68="",Q$12=""),"",SUMIFS(Tbl_Registro_Insumo[cant_ent],Tbl_Registro_Insumo[proveedor],$C$8,Tbl_Registro_Insumo[descripcion_insumo],$C68,Tbl_Registro_Insumo[id_solicitud],Detalle_Mes!$C$9,Tbl_Registro_Insumo[Fecha_Corte],"&lt;="&amp;Q$12)-SUMIFS(Tbl_Registro_Insumo[cant_dev],Tbl_Registro_Insumo[proveedor],$C$8,Tbl_Registro_Insumo[descripcion_insumo],$C68,Tbl_Registro_Insumo[id_solicitud],$C$9,Tbl_Registro_Insumo[Fecha_Corte],"&lt;="&amp;Q$12))</f>
        <v/>
      </c>
      <c r="R68" s="2" t="str">
        <f>IF(OR($C68="",R$12=""),"",SUMIFS(Tbl_Registro_Insumo[cant_ent],Tbl_Registro_Insumo[proveedor],$C$8,Tbl_Registro_Insumo[descripcion_insumo],$C68,Tbl_Registro_Insumo[id_solicitud],Detalle_Mes!$C$9,Tbl_Registro_Insumo[Fecha_Corte],"&lt;="&amp;R$12)-SUMIFS(Tbl_Registro_Insumo[cant_dev],Tbl_Registro_Insumo[proveedor],$C$8,Tbl_Registro_Insumo[descripcion_insumo],$C68,Tbl_Registro_Insumo[id_solicitud],$C$9,Tbl_Registro_Insumo[Fecha_Corte],"&lt;="&amp;R$12))</f>
        <v/>
      </c>
      <c r="S68" s="2" t="str">
        <f>IF(OR($C68="",S$12=""),"",SUMIFS(Tbl_Registro_Insumo[cant_ent],Tbl_Registro_Insumo[proveedor],$C$8,Tbl_Registro_Insumo[descripcion_insumo],$C68,Tbl_Registro_Insumo[id_solicitud],Detalle_Mes!$C$9,Tbl_Registro_Insumo[Fecha_Corte],"&lt;="&amp;S$12)-SUMIFS(Tbl_Registro_Insumo[cant_dev],Tbl_Registro_Insumo[proveedor],$C$8,Tbl_Registro_Insumo[descripcion_insumo],$C68,Tbl_Registro_Insumo[id_solicitud],$C$9,Tbl_Registro_Insumo[Fecha_Corte],"&lt;="&amp;S$12))</f>
        <v/>
      </c>
      <c r="T68" s="2" t="str">
        <f>IF(OR($C68="",T$12=""),"",SUMIFS(Tbl_Registro_Insumo[cant_ent],Tbl_Registro_Insumo[proveedor],$C$8,Tbl_Registro_Insumo[descripcion_insumo],$C68,Tbl_Registro_Insumo[id_solicitud],Detalle_Mes!$C$9,Tbl_Registro_Insumo[Fecha_Corte],"&lt;="&amp;T$12)-SUMIFS(Tbl_Registro_Insumo[cant_dev],Tbl_Registro_Insumo[proveedor],$C$8,Tbl_Registro_Insumo[descripcion_insumo],$C68,Tbl_Registro_Insumo[id_solicitud],$C$9,Tbl_Registro_Insumo[Fecha_Corte],"&lt;="&amp;T$12))</f>
        <v/>
      </c>
      <c r="U68" s="2" t="str">
        <f>IF(OR($C68="",U$12=""),"",SUMIFS(Tbl_Registro_Insumo[cant_ent],Tbl_Registro_Insumo[proveedor],$C$8,Tbl_Registro_Insumo[descripcion_insumo],$C68,Tbl_Registro_Insumo[id_solicitud],Detalle_Mes!$C$9,Tbl_Registro_Insumo[Fecha_Corte],"&lt;="&amp;U$12)-SUMIFS(Tbl_Registro_Insumo[cant_dev],Tbl_Registro_Insumo[proveedor],$C$8,Tbl_Registro_Insumo[descripcion_insumo],$C68,Tbl_Registro_Insumo[id_solicitud],$C$9,Tbl_Registro_Insumo[Fecha_Corte],"&lt;="&amp;U$12))</f>
        <v/>
      </c>
      <c r="V68" s="2" t="str">
        <f>IF(OR($C68="",V$12=""),"",SUMIFS(Tbl_Registro_Insumo[cant_ent],Tbl_Registro_Insumo[proveedor],$C$8,Tbl_Registro_Insumo[descripcion_insumo],$C68,Tbl_Registro_Insumo[id_solicitud],Detalle_Mes!$C$9,Tbl_Registro_Insumo[Fecha_Corte],"&lt;="&amp;V$12)-SUMIFS(Tbl_Registro_Insumo[cant_dev],Tbl_Registro_Insumo[proveedor],$C$8,Tbl_Registro_Insumo[descripcion_insumo],$C68,Tbl_Registro_Insumo[id_solicitud],$C$9,Tbl_Registro_Insumo[Fecha_Corte],"&lt;="&amp;V$12))</f>
        <v/>
      </c>
      <c r="W68" s="2" t="str">
        <f>IF(OR($C68="",W$12=""),"",SUMIFS(Tbl_Registro_Insumo[cant_ent],Tbl_Registro_Insumo[proveedor],$C$8,Tbl_Registro_Insumo[descripcion_insumo],$C68,Tbl_Registro_Insumo[id_solicitud],Detalle_Mes!$C$9,Tbl_Registro_Insumo[Fecha_Corte],"&lt;="&amp;W$12)-SUMIFS(Tbl_Registro_Insumo[cant_dev],Tbl_Registro_Insumo[proveedor],$C$8,Tbl_Registro_Insumo[descripcion_insumo],$C68,Tbl_Registro_Insumo[id_solicitud],$C$9,Tbl_Registro_Insumo[Fecha_Corte],"&lt;="&amp;W$12))</f>
        <v/>
      </c>
      <c r="X68" s="2" t="str">
        <f>IF(OR($C68="",X$12=""),"",SUMIFS(Tbl_Registro_Insumo[cant_ent],Tbl_Registro_Insumo[proveedor],$C$8,Tbl_Registro_Insumo[descripcion_insumo],$C68,Tbl_Registro_Insumo[id_solicitud],Detalle_Mes!$C$9,Tbl_Registro_Insumo[Fecha_Corte],"&lt;="&amp;X$12)-SUMIFS(Tbl_Registro_Insumo[cant_dev],Tbl_Registro_Insumo[proveedor],$C$8,Tbl_Registro_Insumo[descripcion_insumo],$C68,Tbl_Registro_Insumo[id_solicitud],$C$9,Tbl_Registro_Insumo[Fecha_Corte],"&lt;="&amp;X$12))</f>
        <v/>
      </c>
      <c r="Y68" s="2" t="str">
        <f>IF(OR($C68="",Y$12=""),"",SUMIFS(Tbl_Registro_Insumo[cant_ent],Tbl_Registro_Insumo[proveedor],$C$8,Tbl_Registro_Insumo[descripcion_insumo],$C68,Tbl_Registro_Insumo[id_solicitud],Detalle_Mes!$C$9,Tbl_Registro_Insumo[Fecha_Corte],"&lt;="&amp;Y$12)-SUMIFS(Tbl_Registro_Insumo[cant_dev],Tbl_Registro_Insumo[proveedor],$C$8,Tbl_Registro_Insumo[descripcion_insumo],$C68,Tbl_Registro_Insumo[id_solicitud],$C$9,Tbl_Registro_Insumo[Fecha_Corte],"&lt;="&amp;Y$12))</f>
        <v/>
      </c>
      <c r="Z68" s="2" t="str">
        <f>IF(OR($C68="",Z$12=""),"",SUMIFS(Tbl_Registro_Insumo[cant_ent],Tbl_Registro_Insumo[proveedor],$C$8,Tbl_Registro_Insumo[descripcion_insumo],$C68,Tbl_Registro_Insumo[id_solicitud],Detalle_Mes!$C$9,Tbl_Registro_Insumo[Fecha_Corte],"&lt;="&amp;Z$12)-SUMIFS(Tbl_Registro_Insumo[cant_dev],Tbl_Registro_Insumo[proveedor],$C$8,Tbl_Registro_Insumo[descripcion_insumo],$C68,Tbl_Registro_Insumo[id_solicitud],$C$9,Tbl_Registro_Insumo[Fecha_Corte],"&lt;="&amp;Z$12))</f>
        <v/>
      </c>
      <c r="AA68" s="2" t="str">
        <f>IF(OR($C68="",AA$12=""),"",SUMIFS(Tbl_Registro_Insumo[cant_ent],Tbl_Registro_Insumo[proveedor],$C$8,Tbl_Registro_Insumo[descripcion_insumo],$C68,Tbl_Registro_Insumo[id_solicitud],Detalle_Mes!$C$9,Tbl_Registro_Insumo[Fecha_Corte],"&lt;="&amp;AA$12)-SUMIFS(Tbl_Registro_Insumo[cant_dev],Tbl_Registro_Insumo[proveedor],$C$8,Tbl_Registro_Insumo[descripcion_insumo],$C68,Tbl_Registro_Insumo[id_solicitud],$C$9,Tbl_Registro_Insumo[Fecha_Corte],"&lt;="&amp;AA$12))</f>
        <v/>
      </c>
      <c r="AB68" s="2" t="str">
        <f>IF(OR($C68="",AB$12=""),"",SUMIFS(Tbl_Registro_Insumo[cant_ent],Tbl_Registro_Insumo[proveedor],$C$8,Tbl_Registro_Insumo[descripcion_insumo],$C68,Tbl_Registro_Insumo[id_solicitud],Detalle_Mes!$C$9,Tbl_Registro_Insumo[Fecha_Corte],"&lt;="&amp;AB$12)-SUMIFS(Tbl_Registro_Insumo[cant_dev],Tbl_Registro_Insumo[proveedor],$C$8,Tbl_Registro_Insumo[descripcion_insumo],$C68,Tbl_Registro_Insumo[id_solicitud],$C$9,Tbl_Registro_Insumo[Fecha_Corte],"&lt;="&amp;AB$12))</f>
        <v/>
      </c>
      <c r="AC68" s="2" t="str">
        <f>IF(OR($C68="",AC$12=""),"",SUMIFS(Tbl_Registro_Insumo[cant_ent],Tbl_Registro_Insumo[proveedor],$C$8,Tbl_Registro_Insumo[descripcion_insumo],$C68,Tbl_Registro_Insumo[id_solicitud],Detalle_Mes!$C$9,Tbl_Registro_Insumo[Fecha_Corte],"&lt;="&amp;AC$12)-SUMIFS(Tbl_Registro_Insumo[cant_dev],Tbl_Registro_Insumo[proveedor],$C$8,Tbl_Registro_Insumo[descripcion_insumo],$C68,Tbl_Registro_Insumo[id_solicitud],$C$9,Tbl_Registro_Insumo[Fecha_Corte],"&lt;="&amp;AC$12))</f>
        <v/>
      </c>
      <c r="AD68" s="2" t="str">
        <f>IF(OR($C68="",AD$12=""),"",SUMIFS(Tbl_Registro_Insumo[cant_ent],Tbl_Registro_Insumo[proveedor],$C$8,Tbl_Registro_Insumo[descripcion_insumo],$C68,Tbl_Registro_Insumo[id_solicitud],Detalle_Mes!$C$9,Tbl_Registro_Insumo[Fecha_Corte],"&lt;="&amp;AD$12)-SUMIFS(Tbl_Registro_Insumo[cant_dev],Tbl_Registro_Insumo[proveedor],$C$8,Tbl_Registro_Insumo[descripcion_insumo],$C68,Tbl_Registro_Insumo[id_solicitud],$C$9,Tbl_Registro_Insumo[Fecha_Corte],"&lt;="&amp;AD$12))</f>
        <v/>
      </c>
      <c r="AE68" s="2" t="str">
        <f>IF(OR($C68="",AE$12=""),"",SUMIFS(Tbl_Registro_Insumo[cant_ent],Tbl_Registro_Insumo[proveedor],$C$8,Tbl_Registro_Insumo[descripcion_insumo],$C68,Tbl_Registro_Insumo[id_solicitud],Detalle_Mes!$C$9,Tbl_Registro_Insumo[Fecha_Corte],"&lt;="&amp;AE$12)-SUMIFS(Tbl_Registro_Insumo[cant_dev],Tbl_Registro_Insumo[proveedor],$C$8,Tbl_Registro_Insumo[descripcion_insumo],$C68,Tbl_Registro_Insumo[id_solicitud],$C$9,Tbl_Registro_Insumo[Fecha_Corte],"&lt;="&amp;AE$12))</f>
        <v/>
      </c>
      <c r="AF68" s="2" t="str">
        <f>IF(OR($C68="",AF$12=""),"",SUMIFS(Tbl_Registro_Insumo[cant_ent],Tbl_Registro_Insumo[proveedor],$C$8,Tbl_Registro_Insumo[descripcion_insumo],$C68,Tbl_Registro_Insumo[id_solicitud],Detalle_Mes!$C$9,Tbl_Registro_Insumo[Fecha_Corte],"&lt;="&amp;AF$12)-SUMIFS(Tbl_Registro_Insumo[cant_dev],Tbl_Registro_Insumo[proveedor],$C$8,Tbl_Registro_Insumo[descripcion_insumo],$C68,Tbl_Registro_Insumo[id_solicitud],$C$9,Tbl_Registro_Insumo[Fecha_Corte],"&lt;="&amp;AF$12))</f>
        <v/>
      </c>
      <c r="AG68" s="2" t="str">
        <f>IF(OR($C68="",AG$12=""),"",SUMIFS(Tbl_Registro_Insumo[cant_ent],Tbl_Registro_Insumo[proveedor],$C$8,Tbl_Registro_Insumo[descripcion_insumo],$C68,Tbl_Registro_Insumo[id_solicitud],Detalle_Mes!$C$9,Tbl_Registro_Insumo[Fecha_Corte],"&lt;="&amp;AG$12)-SUMIFS(Tbl_Registro_Insumo[cant_dev],Tbl_Registro_Insumo[proveedor],$C$8,Tbl_Registro_Insumo[descripcion_insumo],$C68,Tbl_Registro_Insumo[id_solicitud],$C$9,Tbl_Registro_Insumo[Fecha_Corte],"&lt;="&amp;AG$12))</f>
        <v/>
      </c>
      <c r="AH68" s="2" t="str">
        <f>IF(OR($C68="",AH$12=""),"",SUMIFS(Tbl_Registro_Insumo[cant_ent],Tbl_Registro_Insumo[proveedor],$C$8,Tbl_Registro_Insumo[descripcion_insumo],$C68,Tbl_Registro_Insumo[id_solicitud],Detalle_Mes!$C$9,Tbl_Registro_Insumo[Fecha_Corte],"&lt;="&amp;AH$12)-SUMIFS(Tbl_Registro_Insumo[cant_dev],Tbl_Registro_Insumo[proveedor],$C$8,Tbl_Registro_Insumo[descripcion_insumo],$C68,Tbl_Registro_Insumo[id_solicitud],$C$9,Tbl_Registro_Insumo[Fecha_Corte],"&lt;="&amp;AH$12))</f>
        <v/>
      </c>
      <c r="AI68" s="2" t="str">
        <f>IF(OR($C68="",AI$12=""),"",SUMIFS(Tbl_Registro_Insumo[cant_ent],Tbl_Registro_Insumo[proveedor],$C$8,Tbl_Registro_Insumo[descripcion_insumo],$C68,Tbl_Registro_Insumo[id_solicitud],Detalle_Mes!$C$9,Tbl_Registro_Insumo[Fecha_Corte],"&lt;="&amp;AI$12)-SUMIFS(Tbl_Registro_Insumo[cant_dev],Tbl_Registro_Insumo[proveedor],$C$8,Tbl_Registro_Insumo[descripcion_insumo],$C68,Tbl_Registro_Insumo[id_solicitud],$C$9,Tbl_Registro_Insumo[Fecha_Corte],"&lt;="&amp;AI$12))</f>
        <v/>
      </c>
      <c r="AJ68" s="2" t="str">
        <f>IF(OR($C68="",AJ$12=""),"",SUMIFS(Tbl_Registro_Insumo[cant_ent],Tbl_Registro_Insumo[proveedor],$C$8,Tbl_Registro_Insumo[descripcion_insumo],$C68,Tbl_Registro_Insumo[id_solicitud],Detalle_Mes!$C$9,Tbl_Registro_Insumo[Fecha_Corte],"&lt;="&amp;AJ$12)-SUMIFS(Tbl_Registro_Insumo[cant_dev],Tbl_Registro_Insumo[proveedor],$C$8,Tbl_Registro_Insumo[descripcion_insumo],$C68,Tbl_Registro_Insumo[id_solicitud],$C$9,Tbl_Registro_Insumo[Fecha_Corte],"&lt;="&amp;AJ$12))</f>
        <v/>
      </c>
      <c r="AK68" s="2" t="str">
        <f>IF(OR($C68="",AK$12=""),"",SUMIFS(Tbl_Registro_Insumo[cant_ent],Tbl_Registro_Insumo[proveedor],$C$8,Tbl_Registro_Insumo[descripcion_insumo],$C68,Tbl_Registro_Insumo[id_solicitud],Detalle_Mes!$C$9,Tbl_Registro_Insumo[Fecha_Corte],"&lt;="&amp;AK$12)-SUMIFS(Tbl_Registro_Insumo[cant_dev],Tbl_Registro_Insumo[proveedor],$C$8,Tbl_Registro_Insumo[descripcion_insumo],$C68,Tbl_Registro_Insumo[id_solicitud],$C$9,Tbl_Registro_Insumo[Fecha_Corte],"&lt;="&amp;AK$12))</f>
        <v/>
      </c>
      <c r="AL68" s="2" t="str">
        <f>IF(OR($C68="",AL$12=""),"",SUMIFS(Tbl_Registro_Insumo[cant_ent],Tbl_Registro_Insumo[proveedor],$C$8,Tbl_Registro_Insumo[descripcion_insumo],$C68,Tbl_Registro_Insumo[id_solicitud],Detalle_Mes!$C$9,Tbl_Registro_Insumo[Fecha_Corte],"&lt;="&amp;AL$12)-SUMIFS(Tbl_Registro_Insumo[cant_dev],Tbl_Registro_Insumo[proveedor],$C$8,Tbl_Registro_Insumo[descripcion_insumo],$C68,Tbl_Registro_Insumo[id_solicitud],$C$9,Tbl_Registro_Insumo[Fecha_Corte],"&lt;="&amp;AL$12))</f>
        <v/>
      </c>
      <c r="AM68" s="2" t="str">
        <f>IF(OR($C68="",AM$12=""),"",SUMIFS(Tbl_Registro_Insumo[cant_ent],Tbl_Registro_Insumo[proveedor],$C$8,Tbl_Registro_Insumo[descripcion_insumo],$C68,Tbl_Registro_Insumo[id_solicitud],Detalle_Mes!$C$9,Tbl_Registro_Insumo[Fecha_Corte],"&lt;="&amp;AM$12)-SUMIFS(Tbl_Registro_Insumo[cant_dev],Tbl_Registro_Insumo[proveedor],$C$8,Tbl_Registro_Insumo[descripcion_insumo],$C68,Tbl_Registro_Insumo[id_solicitud],$C$9,Tbl_Registro_Insumo[Fecha_Corte],"&lt;="&amp;AM$12))</f>
        <v/>
      </c>
      <c r="AN68" s="2" t="str">
        <f>IF(OR($C68="",AN$12=""),"",SUMIFS(Tbl_Registro_Insumo[cant_ent],Tbl_Registro_Insumo[proveedor],$C$8,Tbl_Registro_Insumo[descripcion_insumo],$C68,Tbl_Registro_Insumo[id_solicitud],Detalle_Mes!$C$9,Tbl_Registro_Insumo[Fecha_Corte],"&lt;="&amp;AN$12)-SUMIFS(Tbl_Registro_Insumo[cant_dev],Tbl_Registro_Insumo[proveedor],$C$8,Tbl_Registro_Insumo[descripcion_insumo],$C68,Tbl_Registro_Insumo[id_solicitud],$C$9,Tbl_Registro_Insumo[Fecha_Corte],"&lt;="&amp;AN$12))</f>
        <v/>
      </c>
      <c r="AO68" s="2" t="str">
        <f>IF(OR($C68="",AO$12=""),"",SUMIFS(Tbl_Registro_Insumo[cant_ent],Tbl_Registro_Insumo[proveedor],$C$8,Tbl_Registro_Insumo[descripcion_insumo],$C68,Tbl_Registro_Insumo[id_solicitud],Detalle_Mes!$C$9,Tbl_Registro_Insumo[Fecha_Corte],"&lt;="&amp;AO$12)-SUMIFS(Tbl_Registro_Insumo[cant_dev],Tbl_Registro_Insumo[proveedor],$C$8,Tbl_Registro_Insumo[descripcion_insumo],$C68,Tbl_Registro_Insumo[id_solicitud],$C$9,Tbl_Registro_Insumo[Fecha_Corte],"&lt;="&amp;AO$12))</f>
        <v/>
      </c>
      <c r="AP68" s="2" t="str">
        <f>IF(OR($C68="",AP$12=""),"",SUMIFS(Tbl_Registro_Insumo[cant_ent],Tbl_Registro_Insumo[proveedor],$C$8,Tbl_Registro_Insumo[descripcion_insumo],$C68,Tbl_Registro_Insumo[id_solicitud],Detalle_Mes!$C$9,Tbl_Registro_Insumo[Fecha_Corte],"&lt;="&amp;AP$12)-SUMIFS(Tbl_Registro_Insumo[cant_dev],Tbl_Registro_Insumo[proveedor],$C$8,Tbl_Registro_Insumo[descripcion_insumo],$C68,Tbl_Registro_Insumo[id_solicitud],$C$9,Tbl_Registro_Insumo[Fecha_Corte],"&lt;="&amp;AP$12))</f>
        <v/>
      </c>
      <c r="AQ68" s="2" t="str">
        <f>IF(OR($C68="",AQ$12=""),"",SUMIFS(Tbl_Registro_Insumo[cant_ent],Tbl_Registro_Insumo[proveedor],$C$8,Tbl_Registro_Insumo[descripcion_insumo],$C68,Tbl_Registro_Insumo[id_solicitud],Detalle_Mes!$C$9,Tbl_Registro_Insumo[Fecha_Corte],"&lt;="&amp;AQ$12)-SUMIFS(Tbl_Registro_Insumo[cant_dev],Tbl_Registro_Insumo[proveedor],$C$8,Tbl_Registro_Insumo[descripcion_insumo],$C68,Tbl_Registro_Insumo[id_solicitud],$C$9,Tbl_Registro_Insumo[Fecha_Corte],"&lt;="&amp;AQ$12))</f>
        <v/>
      </c>
      <c r="AR68" s="2" t="str">
        <f>IF(OR($C68="",AR$12=""),"",SUMIFS(Tbl_Registro_Insumo[cant_ent],Tbl_Registro_Insumo[proveedor],$C$8,Tbl_Registro_Insumo[descripcion_insumo],$C68,Tbl_Registro_Insumo[id_solicitud],Detalle_Mes!$C$9,Tbl_Registro_Insumo[Fecha_Corte],"&lt;="&amp;AR$12)-SUMIFS(Tbl_Registro_Insumo[cant_dev],Tbl_Registro_Insumo[proveedor],$C$8,Tbl_Registro_Insumo[descripcion_insumo],$C68,Tbl_Registro_Insumo[id_solicitud],$C$9,Tbl_Registro_Insumo[Fecha_Corte],"&lt;="&amp;AR$12))</f>
        <v/>
      </c>
      <c r="AS68" s="2" t="str">
        <f>IF(OR($C68="",AS$12=""),"",SUMIFS(Tbl_Registro_Insumo[cant_ent],Tbl_Registro_Insumo[proveedor],$C$8,Tbl_Registro_Insumo[descripcion_insumo],$C68,Tbl_Registro_Insumo[id_solicitud],Detalle_Mes!$C$9,Tbl_Registro_Insumo[Fecha_Corte],"&lt;="&amp;AS$12)-SUMIFS(Tbl_Registro_Insumo[cant_dev],Tbl_Registro_Insumo[proveedor],$C$8,Tbl_Registro_Insumo[descripcion_insumo],$C68,Tbl_Registro_Insumo[id_solicitud],$C$9,Tbl_Registro_Insumo[Fecha_Corte],"&lt;="&amp;AS$12))</f>
        <v/>
      </c>
      <c r="AT68" s="2" t="str">
        <f>IF(OR($C68="",AT$12=""),"",SUMIFS(Tbl_Registro_Insumo[cant_ent],Tbl_Registro_Insumo[proveedor],$C$8,Tbl_Registro_Insumo[descripcion_insumo],$C68,Tbl_Registro_Insumo[id_solicitud],Detalle_Mes!$C$9,Tbl_Registro_Insumo[Fecha_Corte],"&lt;="&amp;AT$12)-SUMIFS(Tbl_Registro_Insumo[cant_dev],Tbl_Registro_Insumo[proveedor],$C$8,Tbl_Registro_Insumo[descripcion_insumo],$C68,Tbl_Registro_Insumo[id_solicitud],$C$9,Tbl_Registro_Insumo[Fecha_Corte],"&lt;="&amp;AT$12))</f>
        <v/>
      </c>
      <c r="AU68" s="2" t="str">
        <f>IF(OR($C68="",AU$12=""),"",SUMIFS(Tbl_Registro_Insumo[cant_ent],Tbl_Registro_Insumo[proveedor],$C$8,Tbl_Registro_Insumo[descripcion_insumo],$C68,Tbl_Registro_Insumo[id_solicitud],Detalle_Mes!$C$9,Tbl_Registro_Insumo[Fecha_Corte],"&lt;="&amp;AU$12)-SUMIFS(Tbl_Registro_Insumo[cant_dev],Tbl_Registro_Insumo[proveedor],$C$8,Tbl_Registro_Insumo[descripcion_insumo],$C68,Tbl_Registro_Insumo[id_solicitud],$C$9,Tbl_Registro_Insumo[Fecha_Corte],"&lt;="&amp;AU$12))</f>
        <v/>
      </c>
      <c r="AV68" s="2" t="str">
        <f>IF(OR($C68="",AV$12=""),"",SUMIFS(Tbl_Registro_Insumo[cant_ent],Tbl_Registro_Insumo[proveedor],$C$8,Tbl_Registro_Insumo[descripcion_insumo],$C68,Tbl_Registro_Insumo[id_solicitud],Detalle_Mes!$C$9,Tbl_Registro_Insumo[Fecha_Corte],"&lt;="&amp;AV$12)-SUMIFS(Tbl_Registro_Insumo[cant_dev],Tbl_Registro_Insumo[proveedor],$C$8,Tbl_Registro_Insumo[descripcion_insumo],$C68,Tbl_Registro_Insumo[id_solicitud],$C$9,Tbl_Registro_Insumo[Fecha_Corte],"&lt;="&amp;AV$12))</f>
        <v/>
      </c>
      <c r="AW68" s="2" t="str">
        <f>IF(OR($C68="",AW$12=""),"",SUMIFS(Tbl_Registro_Insumo[cant_ent],Tbl_Registro_Insumo[proveedor],$C$8,Tbl_Registro_Insumo[descripcion_insumo],$C68,Tbl_Registro_Insumo[id_solicitud],Detalle_Mes!$C$9,Tbl_Registro_Insumo[Fecha_Corte],"&lt;="&amp;AW$12)-SUMIFS(Tbl_Registro_Insumo[cant_dev],Tbl_Registro_Insumo[proveedor],$C$8,Tbl_Registro_Insumo[descripcion_insumo],$C68,Tbl_Registro_Insumo[id_solicitud],$C$9,Tbl_Registro_Insumo[Fecha_Corte],"&lt;="&amp;AW$12))</f>
        <v/>
      </c>
      <c r="AX68" s="2" t="str">
        <f>IF(OR($C68="",AX$12=""),"",SUMIFS(Tbl_Registro_Insumo[cant_ent],Tbl_Registro_Insumo[proveedor],$C$8,Tbl_Registro_Insumo[descripcion_insumo],$C68,Tbl_Registro_Insumo[id_solicitud],Detalle_Mes!$C$9,Tbl_Registro_Insumo[Fecha_Corte],"&lt;="&amp;AX$12)-SUMIFS(Tbl_Registro_Insumo[cant_dev],Tbl_Registro_Insumo[proveedor],$C$8,Tbl_Registro_Insumo[descripcion_insumo],$C68,Tbl_Registro_Insumo[id_solicitud],$C$9,Tbl_Registro_Insumo[Fecha_Corte],"&lt;="&amp;AX$12))</f>
        <v/>
      </c>
      <c r="AY68" s="2" t="str">
        <f>IF(OR($C68="",AY$12=""),"",SUMIFS(Tbl_Registro_Insumo[cant_ent],Tbl_Registro_Insumo[proveedor],$C$8,Tbl_Registro_Insumo[descripcion_insumo],$C68,Tbl_Registro_Insumo[id_solicitud],Detalle_Mes!$C$9,Tbl_Registro_Insumo[Fecha_Corte],"&lt;="&amp;AY$12)-SUMIFS(Tbl_Registro_Insumo[cant_dev],Tbl_Registro_Insumo[proveedor],$C$8,Tbl_Registro_Insumo[descripcion_insumo],$C68,Tbl_Registro_Insumo[id_solicitud],$C$9,Tbl_Registro_Insumo[Fecha_Corte],"&lt;="&amp;AY$12))</f>
        <v/>
      </c>
      <c r="AZ68" s="2" t="str">
        <f>IF(OR($C68="",AZ$12=""),"",SUMIFS(Tbl_Registro_Insumo[cant_ent],Tbl_Registro_Insumo[proveedor],$C$8,Tbl_Registro_Insumo[descripcion_insumo],$C68,Tbl_Registro_Insumo[id_solicitud],Detalle_Mes!$C$9,Tbl_Registro_Insumo[Fecha_Corte],"&lt;="&amp;AZ$12)-SUMIFS(Tbl_Registro_Insumo[cant_dev],Tbl_Registro_Insumo[proveedor],$C$8,Tbl_Registro_Insumo[descripcion_insumo],$C68,Tbl_Registro_Insumo[id_solicitud],$C$9,Tbl_Registro_Insumo[Fecha_Corte],"&lt;="&amp;AZ$12))</f>
        <v/>
      </c>
      <c r="BA68" s="2" t="str">
        <f>IF(OR($C68="",BA$12=""),"",SUMIFS(Tbl_Registro_Insumo[cant_ent],Tbl_Registro_Insumo[proveedor],$C$8,Tbl_Registro_Insumo[descripcion_insumo],$C68,Tbl_Registro_Insumo[id_solicitud],Detalle_Mes!$C$9,Tbl_Registro_Insumo[Fecha_Corte],"&lt;="&amp;BA$12)-SUMIFS(Tbl_Registro_Insumo[cant_dev],Tbl_Registro_Insumo[proveedor],$C$8,Tbl_Registro_Insumo[descripcion_insumo],$C68,Tbl_Registro_Insumo[id_solicitud],$C$9,Tbl_Registro_Insumo[Fecha_Corte],"&lt;="&amp;BA$12))</f>
        <v/>
      </c>
      <c r="BB68" s="2" t="str">
        <f>IF(OR($C68="",BB$12=""),"",SUMIFS(Tbl_Registro_Insumo[cant_ent],Tbl_Registro_Insumo[proveedor],$C$8,Tbl_Registro_Insumo[descripcion_insumo],$C68,Tbl_Registro_Insumo[id_solicitud],Detalle_Mes!$C$9,Tbl_Registro_Insumo[Fecha_Corte],"&lt;="&amp;BB$12)-SUMIFS(Tbl_Registro_Insumo[cant_dev],Tbl_Registro_Insumo[proveedor],$C$8,Tbl_Registro_Insumo[descripcion_insumo],$C68,Tbl_Registro_Insumo[id_solicitud],$C$9,Tbl_Registro_Insumo[Fecha_Corte],"&lt;="&amp;BB$12))</f>
        <v/>
      </c>
      <c r="BC68" s="2" t="str">
        <f>IF(OR($C68="",BC$12=""),"",SUMIFS(Tbl_Registro_Insumo[cant_ent],Tbl_Registro_Insumo[proveedor],$C$8,Tbl_Registro_Insumo[descripcion_insumo],$C68,Tbl_Registro_Insumo[id_solicitud],Detalle_Mes!$C$9,Tbl_Registro_Insumo[Fecha_Corte],"&lt;="&amp;BC$12)-SUMIFS(Tbl_Registro_Insumo[cant_dev],Tbl_Registro_Insumo[proveedor],$C$8,Tbl_Registro_Insumo[descripcion_insumo],$C68,Tbl_Registro_Insumo[id_solicitud],$C$9,Tbl_Registro_Insumo[Fecha_Corte],"&lt;="&amp;BC$12))</f>
        <v/>
      </c>
      <c r="BD68" s="2" t="str">
        <f>IF(OR($C68="",BD$12=""),"",SUMIFS(Tbl_Registro_Insumo[cant_ent],Tbl_Registro_Insumo[proveedor],$C$8,Tbl_Registro_Insumo[descripcion_insumo],$C68,Tbl_Registro_Insumo[id_solicitud],Detalle_Mes!$C$9,Tbl_Registro_Insumo[Fecha_Corte],"&lt;="&amp;BD$12)-SUMIFS(Tbl_Registro_Insumo[cant_dev],Tbl_Registro_Insumo[proveedor],$C$8,Tbl_Registro_Insumo[descripcion_insumo],$C68,Tbl_Registro_Insumo[id_solicitud],$C$9,Tbl_Registro_Insumo[Fecha_Corte],"&lt;="&amp;BD$12))</f>
        <v/>
      </c>
      <c r="BE68" s="2" t="str">
        <f>IF(OR($C68="",BE$12=""),"",SUMIFS(Tbl_Registro_Insumo[cant_ent],Tbl_Registro_Insumo[proveedor],$C$8,Tbl_Registro_Insumo[descripcion_insumo],$C68,Tbl_Registro_Insumo[id_solicitud],Detalle_Mes!$C$9,Tbl_Registro_Insumo[Fecha_Corte],"&lt;="&amp;BE$12)-SUMIFS(Tbl_Registro_Insumo[cant_dev],Tbl_Registro_Insumo[proveedor],$C$8,Tbl_Registro_Insumo[descripcion_insumo],$C68,Tbl_Registro_Insumo[id_solicitud],$C$9,Tbl_Registro_Insumo[Fecha_Corte],"&lt;="&amp;BE$12))</f>
        <v/>
      </c>
      <c r="BF68" s="2" t="str">
        <f>IF(OR($C68="",BF$12=""),"",SUMIFS(Tbl_Registro_Insumo[cant_ent],Tbl_Registro_Insumo[proveedor],$C$8,Tbl_Registro_Insumo[descripcion_insumo],$C68,Tbl_Registro_Insumo[id_solicitud],Detalle_Mes!$C$9,Tbl_Registro_Insumo[Fecha_Corte],"&lt;="&amp;BF$12)-SUMIFS(Tbl_Registro_Insumo[cant_dev],Tbl_Registro_Insumo[proveedor],$C$8,Tbl_Registro_Insumo[descripcion_insumo],$C68,Tbl_Registro_Insumo[id_solicitud],$C$9,Tbl_Registro_Insumo[Fecha_Corte],"&lt;="&amp;BF$12))</f>
        <v/>
      </c>
      <c r="BG68" s="2" t="str">
        <f>IF(OR($C68="",BG$12=""),"",SUMIFS(Tbl_Registro_Insumo[cant_ent],Tbl_Registro_Insumo[proveedor],$C$8,Tbl_Registro_Insumo[descripcion_insumo],$C68,Tbl_Registro_Insumo[id_solicitud],Detalle_Mes!$C$9,Tbl_Registro_Insumo[Fecha_Corte],"&lt;="&amp;BG$12)-SUMIFS(Tbl_Registro_Insumo[cant_dev],Tbl_Registro_Insumo[proveedor],$C$8,Tbl_Registro_Insumo[descripcion_insumo],$C68,Tbl_Registro_Insumo[id_solicitud],$C$9,Tbl_Registro_Insumo[Fecha_Corte],"&lt;="&amp;BG$12))</f>
        <v/>
      </c>
      <c r="BH68" s="2" t="str">
        <f>IF(OR($C68="",BH$12=""),"",SUMIFS(Tbl_Registro_Insumo[cant_ent],Tbl_Registro_Insumo[proveedor],$C$8,Tbl_Registro_Insumo[descripcion_insumo],$C68,Tbl_Registro_Insumo[id_solicitud],Detalle_Mes!$C$9,Tbl_Registro_Insumo[Fecha_Corte],"&lt;="&amp;BH$12)-SUMIFS(Tbl_Registro_Insumo[cant_dev],Tbl_Registro_Insumo[proveedor],$C$8,Tbl_Registro_Insumo[descripcion_insumo],$C68,Tbl_Registro_Insumo[id_solicitud],$C$9,Tbl_Registro_Insumo[Fecha_Corte],"&lt;="&amp;BH$12))</f>
        <v/>
      </c>
      <c r="BI68" s="2" t="str">
        <f>IF(OR($C68="",BI$12=""),"",SUMIFS(Tbl_Registro_Insumo[cant_ent],Tbl_Registro_Insumo[proveedor],$C$8,Tbl_Registro_Insumo[descripcion_insumo],$C68,Tbl_Registro_Insumo[id_solicitud],Detalle_Mes!$C$9,Tbl_Registro_Insumo[Fecha_Corte],"&lt;="&amp;BI$12)-SUMIFS(Tbl_Registro_Insumo[cant_dev],Tbl_Registro_Insumo[proveedor],$C$8,Tbl_Registro_Insumo[descripcion_insumo],$C68,Tbl_Registro_Insumo[id_solicitud],$C$9,Tbl_Registro_Insumo[Fecha_Corte],"&lt;="&amp;BI$12))</f>
        <v/>
      </c>
      <c r="BJ68" s="2" t="str">
        <f>IF(OR($C68="",BJ$12=""),"",SUMIFS(Tbl_Registro_Insumo[cant_ent],Tbl_Registro_Insumo[proveedor],$C$8,Tbl_Registro_Insumo[descripcion_insumo],$C68,Tbl_Registro_Insumo[id_solicitud],Detalle_Mes!$C$9,Tbl_Registro_Insumo[Fecha_Corte],"&lt;="&amp;BJ$12)-SUMIFS(Tbl_Registro_Insumo[cant_dev],Tbl_Registro_Insumo[proveedor],$C$8,Tbl_Registro_Insumo[descripcion_insumo],$C68,Tbl_Registro_Insumo[id_solicitud],$C$9,Tbl_Registro_Insumo[Fecha_Corte],"&lt;="&amp;BJ$12))</f>
        <v/>
      </c>
      <c r="BK68" s="2" t="str">
        <f>IF(OR($C68="",BK$12=""),"",SUMIFS(Tbl_Registro_Insumo[cant_ent],Tbl_Registro_Insumo[proveedor],$C$8,Tbl_Registro_Insumo[descripcion_insumo],$C68,Tbl_Registro_Insumo[id_solicitud],Detalle_Mes!$C$9,Tbl_Registro_Insumo[Fecha_Corte],"&lt;="&amp;BK$12)-SUMIFS(Tbl_Registro_Insumo[cant_dev],Tbl_Registro_Insumo[proveedor],$C$8,Tbl_Registro_Insumo[descripcion_insumo],$C68,Tbl_Registro_Insumo[id_solicitud],$C$9,Tbl_Registro_Insumo[Fecha_Corte],"&lt;="&amp;BK$12))</f>
        <v/>
      </c>
      <c r="BL68" s="2" t="str">
        <f>IF(OR($C68="",BL$12=""),"",SUMIFS(Tbl_Registro_Insumo[cant_ent],Tbl_Registro_Insumo[proveedor],$C$8,Tbl_Registro_Insumo[descripcion_insumo],$C68,Tbl_Registro_Insumo[id_solicitud],Detalle_Mes!$C$9,Tbl_Registro_Insumo[Fecha_Corte],"&lt;="&amp;BL$12)-SUMIFS(Tbl_Registro_Insumo[cant_dev],Tbl_Registro_Insumo[proveedor],$C$8,Tbl_Registro_Insumo[descripcion_insumo],$C68,Tbl_Registro_Insumo[id_solicitud],$C$9,Tbl_Registro_Insumo[Fecha_Corte],"&lt;="&amp;BL$12))</f>
        <v/>
      </c>
      <c r="BM68" s="2" t="str">
        <f>IF(OR($C68="",BM$12=""),"",SUMIFS(Tbl_Registro_Insumo[cant_ent],Tbl_Registro_Insumo[proveedor],$C$8,Tbl_Registro_Insumo[descripcion_insumo],$C68,Tbl_Registro_Insumo[id_solicitud],Detalle_Mes!$C$9,Tbl_Registro_Insumo[Fecha_Corte],"&lt;="&amp;BM$12)-SUMIFS(Tbl_Registro_Insumo[cant_dev],Tbl_Registro_Insumo[proveedor],$C$8,Tbl_Registro_Insumo[descripcion_insumo],$C68,Tbl_Registro_Insumo[id_solicitud],$C$9,Tbl_Registro_Insumo[Fecha_Corte],"&lt;="&amp;BM$12))</f>
        <v/>
      </c>
      <c r="BN68" s="2" t="str">
        <f>IF(OR($C68="",BN$12=""),"",SUMIFS(Tbl_Registro_Insumo[cant_ent],Tbl_Registro_Insumo[proveedor],$C$8,Tbl_Registro_Insumo[descripcion_insumo],$C68,Tbl_Registro_Insumo[id_solicitud],Detalle_Mes!$C$9,Tbl_Registro_Insumo[Fecha_Corte],"&lt;="&amp;BN$12)-SUMIFS(Tbl_Registro_Insumo[cant_dev],Tbl_Registro_Insumo[proveedor],$C$8,Tbl_Registro_Insumo[descripcion_insumo],$C68,Tbl_Registro_Insumo[id_solicitud],$C$9,Tbl_Registro_Insumo[Fecha_Corte],"&lt;="&amp;BN$12))</f>
        <v/>
      </c>
      <c r="BO68" s="2" t="str">
        <f>IF(OR($C68="",BO$12=""),"",SUMIFS(Tbl_Registro_Insumo[cant_ent],Tbl_Registro_Insumo[proveedor],$C$8,Tbl_Registro_Insumo[descripcion_insumo],$C68,Tbl_Registro_Insumo[id_solicitud],Detalle_Mes!$C$9,Tbl_Registro_Insumo[Fecha_Corte],"&lt;="&amp;BO$12)-SUMIFS(Tbl_Registro_Insumo[cant_dev],Tbl_Registro_Insumo[proveedor],$C$8,Tbl_Registro_Insumo[descripcion_insumo],$C68,Tbl_Registro_Insumo[id_solicitud],$C$9,Tbl_Registro_Insumo[Fecha_Corte],"&lt;="&amp;BO$12))</f>
        <v/>
      </c>
      <c r="BP68" s="2" t="str">
        <f>IF(OR($C68="",BP$12=""),"",SUMIFS(Tbl_Registro_Insumo[cant_ent],Tbl_Registro_Insumo[proveedor],$C$8,Tbl_Registro_Insumo[descripcion_insumo],$C68,Tbl_Registro_Insumo[id_solicitud],Detalle_Mes!$C$9,Tbl_Registro_Insumo[Fecha_Corte],"&lt;="&amp;BP$12)-SUMIFS(Tbl_Registro_Insumo[cant_dev],Tbl_Registro_Insumo[proveedor],$C$8,Tbl_Registro_Insumo[descripcion_insumo],$C68,Tbl_Registro_Insumo[id_solicitud],$C$9,Tbl_Registro_Insumo[Fecha_Corte],"&lt;="&amp;BP$12))</f>
        <v/>
      </c>
      <c r="BQ68" s="2" t="str">
        <f>IF(OR($C68="",BQ$12=""),"",SUMIFS(Tbl_Registro_Insumo[cant_ent],Tbl_Registro_Insumo[proveedor],$C$8,Tbl_Registro_Insumo[descripcion_insumo],$C68,Tbl_Registro_Insumo[id_solicitud],Detalle_Mes!$C$9,Tbl_Registro_Insumo[Fecha_Corte],"&lt;="&amp;BQ$12)-SUMIFS(Tbl_Registro_Insumo[cant_dev],Tbl_Registro_Insumo[proveedor],$C$8,Tbl_Registro_Insumo[descripcion_insumo],$C68,Tbl_Registro_Insumo[id_solicitud],$C$9,Tbl_Registro_Insumo[Fecha_Corte],"&lt;="&amp;BQ$12))</f>
        <v/>
      </c>
      <c r="BR68" s="2" t="str">
        <f>IF(OR($C68="",BR$12=""),"",SUMIFS(Tbl_Registro_Insumo[cant_ent],Tbl_Registro_Insumo[proveedor],$C$8,Tbl_Registro_Insumo[descripcion_insumo],$C68,Tbl_Registro_Insumo[id_solicitud],Detalle_Mes!$C$9,Tbl_Registro_Insumo[Fecha_Corte],"&lt;="&amp;BR$12)-SUMIFS(Tbl_Registro_Insumo[cant_dev],Tbl_Registro_Insumo[proveedor],$C$8,Tbl_Registro_Insumo[descripcion_insumo],$C68,Tbl_Registro_Insumo[id_solicitud],$C$9,Tbl_Registro_Insumo[Fecha_Corte],"&lt;="&amp;BR$12))</f>
        <v/>
      </c>
      <c r="BS68" s="2" t="str">
        <f>IF(OR($C68="",BS$12=""),"",SUMIFS(Tbl_Registro_Insumo[cant_ent],Tbl_Registro_Insumo[proveedor],$C$8,Tbl_Registro_Insumo[descripcion_insumo],$C68,Tbl_Registro_Insumo[id_solicitud],Detalle_Mes!$C$9,Tbl_Registro_Insumo[Fecha_Corte],"&lt;="&amp;BS$12)-SUMIFS(Tbl_Registro_Insumo[cant_dev],Tbl_Registro_Insumo[proveedor],$C$8,Tbl_Registro_Insumo[descripcion_insumo],$C68,Tbl_Registro_Insumo[id_solicitud],$C$9,Tbl_Registro_Insumo[Fecha_Corte],"&lt;="&amp;BS$12))</f>
        <v/>
      </c>
    </row>
    <row r="69" spans="2:71" s="7" customFormat="1" ht="19.2" customHeight="1" x14ac:dyDescent="0.3">
      <c r="B69" s="2"/>
      <c r="D69" s="20" t="str">
        <f>IF(C69="","",SUMIFS(Tbl_Registro_Insumo[cant_ent],Tbl_Registro_Insumo[proveedor],Detalle_Mes!$C$8,Tbl_Registro_Insumo[id_solicitud],Detalle_Mes!$C$9,Tbl_Registro_Insumo[descripcion_insumo],Detalle_Mes!C69,Tbl_Registro_Insumo[Fecha_Corte],"&lt;"&amp;Detalle_Mes!$F$8))</f>
        <v/>
      </c>
      <c r="E69" s="20" t="str">
        <f>IF(C69="","",SUMIFS(Tbl_Registro_Insumo[cant_dev],Tbl_Registro_Insumo[proveedor],Detalle_Mes!$C$8,Tbl_Registro_Insumo[id_solicitud],Detalle_Mes!$C$9,Tbl_Registro_Insumo[descripcion_insumo],Detalle_Mes!C69,Tbl_Registro_Insumo[Fecha_Corte],"&lt;"&amp;Detalle_Mes!$F$8))</f>
        <v/>
      </c>
      <c r="F69" s="20" t="str">
        <f t="shared" si="39"/>
        <v/>
      </c>
      <c r="H69" s="41" t="str">
        <f t="shared" si="40"/>
        <v/>
      </c>
      <c r="I69" s="2" t="str">
        <f>IF(OR($C69="",I$12=""),"",SUMIFS(Tbl_Registro_Insumo[cant_ent],Tbl_Registro_Insumo[proveedor],$C$8,Tbl_Registro_Insumo[descripcion_insumo],$C69,Tbl_Registro_Insumo[id_solicitud],Detalle_Mes!$C$9,Tbl_Registro_Insumo[Fecha_Corte],"&lt;"&amp;I$12)-SUMIFS(Tbl_Registro_Insumo[cant_dev],Tbl_Registro_Insumo[proveedor],$C$8,Tbl_Registro_Insumo[descripcion_insumo],$C69,Tbl_Registro_Insumo[id_solicitud],$C$9,Tbl_Registro_Insumo[Fecha_Corte],"&lt;="&amp;I$12))</f>
        <v/>
      </c>
      <c r="J69" s="2" t="str">
        <f>IF(OR($C69="",J$12=""),"",SUMIFS(Tbl_Registro_Insumo[cant_ent],Tbl_Registro_Insumo[proveedor],$C$8,Tbl_Registro_Insumo[descripcion_insumo],$C69,Tbl_Registro_Insumo[id_solicitud],Detalle_Mes!$C$9,Tbl_Registro_Insumo[Fecha_Corte],"&lt;="&amp;J$12)-SUMIFS(Tbl_Registro_Insumo[cant_dev],Tbl_Registro_Insumo[proveedor],$C$8,Tbl_Registro_Insumo[descripcion_insumo],$C69,Tbl_Registro_Insumo[id_solicitud],$C$9,Tbl_Registro_Insumo[Fecha_Corte],"&lt;="&amp;J$12))</f>
        <v/>
      </c>
      <c r="K69" s="2" t="str">
        <f>IF(OR($C69="",K$12=""),"",SUMIFS(Tbl_Registro_Insumo[cant_ent],Tbl_Registro_Insumo[proveedor],$C$8,Tbl_Registro_Insumo[descripcion_insumo],$C69,Tbl_Registro_Insumo[id_solicitud],Detalle_Mes!$C$9,Tbl_Registro_Insumo[Fecha_Corte],"&lt;="&amp;K$12)-SUMIFS(Tbl_Registro_Insumo[cant_dev],Tbl_Registro_Insumo[proveedor],$C$8,Tbl_Registro_Insumo[descripcion_insumo],$C69,Tbl_Registro_Insumo[id_solicitud],$C$9,Tbl_Registro_Insumo[Fecha_Corte],"&lt;="&amp;K$12))</f>
        <v/>
      </c>
      <c r="L69" s="2" t="str">
        <f>IF(OR($C69="",L$12=""),"",SUMIFS(Tbl_Registro_Insumo[cant_ent],Tbl_Registro_Insumo[proveedor],$C$8,Tbl_Registro_Insumo[descripcion_insumo],$C69,Tbl_Registro_Insumo[id_solicitud],Detalle_Mes!$C$9,Tbl_Registro_Insumo[Fecha_Corte],"&lt;="&amp;L$12)-SUMIFS(Tbl_Registro_Insumo[cant_dev],Tbl_Registro_Insumo[proveedor],$C$8,Tbl_Registro_Insumo[descripcion_insumo],$C69,Tbl_Registro_Insumo[id_solicitud],$C$9,Tbl_Registro_Insumo[Fecha_Corte],"&lt;="&amp;L$12))</f>
        <v/>
      </c>
      <c r="M69" s="2" t="str">
        <f>IF(OR($C69="",M$12=""),"",SUMIFS(Tbl_Registro_Insumo[cant_ent],Tbl_Registro_Insumo[proveedor],$C$8,Tbl_Registro_Insumo[descripcion_insumo],$C69,Tbl_Registro_Insumo[id_solicitud],Detalle_Mes!$C$9,Tbl_Registro_Insumo[Fecha_Corte],"&lt;="&amp;M$12)-SUMIFS(Tbl_Registro_Insumo[cant_dev],Tbl_Registro_Insumo[proveedor],$C$8,Tbl_Registro_Insumo[descripcion_insumo],$C69,Tbl_Registro_Insumo[id_solicitud],$C$9,Tbl_Registro_Insumo[Fecha_Corte],"&lt;="&amp;M$12))</f>
        <v/>
      </c>
      <c r="N69" s="2" t="str">
        <f>IF(OR($C69="",N$12=""),"",SUMIFS(Tbl_Registro_Insumo[cant_ent],Tbl_Registro_Insumo[proveedor],$C$8,Tbl_Registro_Insumo[descripcion_insumo],$C69,Tbl_Registro_Insumo[id_solicitud],Detalle_Mes!$C$9,Tbl_Registro_Insumo[Fecha_Corte],"&lt;="&amp;N$12)-SUMIFS(Tbl_Registro_Insumo[cant_dev],Tbl_Registro_Insumo[proveedor],$C$8,Tbl_Registro_Insumo[descripcion_insumo],$C69,Tbl_Registro_Insumo[id_solicitud],$C$9,Tbl_Registro_Insumo[Fecha_Corte],"&lt;="&amp;N$12))</f>
        <v/>
      </c>
      <c r="O69" s="2" t="str">
        <f>IF(OR($C69="",O$12=""),"",SUMIFS(Tbl_Registro_Insumo[cant_ent],Tbl_Registro_Insumo[proveedor],$C$8,Tbl_Registro_Insumo[descripcion_insumo],$C69,Tbl_Registro_Insumo[id_solicitud],Detalle_Mes!$C$9,Tbl_Registro_Insumo[Fecha_Corte],"&lt;="&amp;O$12)-SUMIFS(Tbl_Registro_Insumo[cant_dev],Tbl_Registro_Insumo[proveedor],$C$8,Tbl_Registro_Insumo[descripcion_insumo],$C69,Tbl_Registro_Insumo[id_solicitud],$C$9,Tbl_Registro_Insumo[Fecha_Corte],"&lt;="&amp;O$12))</f>
        <v/>
      </c>
      <c r="P69" s="2" t="str">
        <f>IF(OR($C69="",P$12=""),"",SUMIFS(Tbl_Registro_Insumo[cant_ent],Tbl_Registro_Insumo[proveedor],$C$8,Tbl_Registro_Insumo[descripcion_insumo],$C69,Tbl_Registro_Insumo[id_solicitud],Detalle_Mes!$C$9,Tbl_Registro_Insumo[Fecha_Corte],"&lt;="&amp;P$12)-SUMIFS(Tbl_Registro_Insumo[cant_dev],Tbl_Registro_Insumo[proveedor],$C$8,Tbl_Registro_Insumo[descripcion_insumo],$C69,Tbl_Registro_Insumo[id_solicitud],$C$9,Tbl_Registro_Insumo[Fecha_Corte],"&lt;="&amp;P$12))</f>
        <v/>
      </c>
      <c r="Q69" s="2" t="str">
        <f>IF(OR($C69="",Q$12=""),"",SUMIFS(Tbl_Registro_Insumo[cant_ent],Tbl_Registro_Insumo[proveedor],$C$8,Tbl_Registro_Insumo[descripcion_insumo],$C69,Tbl_Registro_Insumo[id_solicitud],Detalle_Mes!$C$9,Tbl_Registro_Insumo[Fecha_Corte],"&lt;="&amp;Q$12)-SUMIFS(Tbl_Registro_Insumo[cant_dev],Tbl_Registro_Insumo[proveedor],$C$8,Tbl_Registro_Insumo[descripcion_insumo],$C69,Tbl_Registro_Insumo[id_solicitud],$C$9,Tbl_Registro_Insumo[Fecha_Corte],"&lt;="&amp;Q$12))</f>
        <v/>
      </c>
      <c r="R69" s="2" t="str">
        <f>IF(OR($C69="",R$12=""),"",SUMIFS(Tbl_Registro_Insumo[cant_ent],Tbl_Registro_Insumo[proveedor],$C$8,Tbl_Registro_Insumo[descripcion_insumo],$C69,Tbl_Registro_Insumo[id_solicitud],Detalle_Mes!$C$9,Tbl_Registro_Insumo[Fecha_Corte],"&lt;="&amp;R$12)-SUMIFS(Tbl_Registro_Insumo[cant_dev],Tbl_Registro_Insumo[proveedor],$C$8,Tbl_Registro_Insumo[descripcion_insumo],$C69,Tbl_Registro_Insumo[id_solicitud],$C$9,Tbl_Registro_Insumo[Fecha_Corte],"&lt;="&amp;R$12))</f>
        <v/>
      </c>
      <c r="S69" s="2" t="str">
        <f>IF(OR($C69="",S$12=""),"",SUMIFS(Tbl_Registro_Insumo[cant_ent],Tbl_Registro_Insumo[proveedor],$C$8,Tbl_Registro_Insumo[descripcion_insumo],$C69,Tbl_Registro_Insumo[id_solicitud],Detalle_Mes!$C$9,Tbl_Registro_Insumo[Fecha_Corte],"&lt;="&amp;S$12)-SUMIFS(Tbl_Registro_Insumo[cant_dev],Tbl_Registro_Insumo[proveedor],$C$8,Tbl_Registro_Insumo[descripcion_insumo],$C69,Tbl_Registro_Insumo[id_solicitud],$C$9,Tbl_Registro_Insumo[Fecha_Corte],"&lt;="&amp;S$12))</f>
        <v/>
      </c>
      <c r="T69" s="2" t="str">
        <f>IF(OR($C69="",T$12=""),"",SUMIFS(Tbl_Registro_Insumo[cant_ent],Tbl_Registro_Insumo[proveedor],$C$8,Tbl_Registro_Insumo[descripcion_insumo],$C69,Tbl_Registro_Insumo[id_solicitud],Detalle_Mes!$C$9,Tbl_Registro_Insumo[Fecha_Corte],"&lt;="&amp;T$12)-SUMIFS(Tbl_Registro_Insumo[cant_dev],Tbl_Registro_Insumo[proveedor],$C$8,Tbl_Registro_Insumo[descripcion_insumo],$C69,Tbl_Registro_Insumo[id_solicitud],$C$9,Tbl_Registro_Insumo[Fecha_Corte],"&lt;="&amp;T$12))</f>
        <v/>
      </c>
      <c r="U69" s="2" t="str">
        <f>IF(OR($C69="",U$12=""),"",SUMIFS(Tbl_Registro_Insumo[cant_ent],Tbl_Registro_Insumo[proveedor],$C$8,Tbl_Registro_Insumo[descripcion_insumo],$C69,Tbl_Registro_Insumo[id_solicitud],Detalle_Mes!$C$9,Tbl_Registro_Insumo[Fecha_Corte],"&lt;="&amp;U$12)-SUMIFS(Tbl_Registro_Insumo[cant_dev],Tbl_Registro_Insumo[proveedor],$C$8,Tbl_Registro_Insumo[descripcion_insumo],$C69,Tbl_Registro_Insumo[id_solicitud],$C$9,Tbl_Registro_Insumo[Fecha_Corte],"&lt;="&amp;U$12))</f>
        <v/>
      </c>
      <c r="V69" s="2" t="str">
        <f>IF(OR($C69="",V$12=""),"",SUMIFS(Tbl_Registro_Insumo[cant_ent],Tbl_Registro_Insumo[proveedor],$C$8,Tbl_Registro_Insumo[descripcion_insumo],$C69,Tbl_Registro_Insumo[id_solicitud],Detalle_Mes!$C$9,Tbl_Registro_Insumo[Fecha_Corte],"&lt;="&amp;V$12)-SUMIFS(Tbl_Registro_Insumo[cant_dev],Tbl_Registro_Insumo[proveedor],$C$8,Tbl_Registro_Insumo[descripcion_insumo],$C69,Tbl_Registro_Insumo[id_solicitud],$C$9,Tbl_Registro_Insumo[Fecha_Corte],"&lt;="&amp;V$12))</f>
        <v/>
      </c>
      <c r="W69" s="2" t="str">
        <f>IF(OR($C69="",W$12=""),"",SUMIFS(Tbl_Registro_Insumo[cant_ent],Tbl_Registro_Insumo[proveedor],$C$8,Tbl_Registro_Insumo[descripcion_insumo],$C69,Tbl_Registro_Insumo[id_solicitud],Detalle_Mes!$C$9,Tbl_Registro_Insumo[Fecha_Corte],"&lt;="&amp;W$12)-SUMIFS(Tbl_Registro_Insumo[cant_dev],Tbl_Registro_Insumo[proveedor],$C$8,Tbl_Registro_Insumo[descripcion_insumo],$C69,Tbl_Registro_Insumo[id_solicitud],$C$9,Tbl_Registro_Insumo[Fecha_Corte],"&lt;="&amp;W$12))</f>
        <v/>
      </c>
      <c r="X69" s="2" t="str">
        <f>IF(OR($C69="",X$12=""),"",SUMIFS(Tbl_Registro_Insumo[cant_ent],Tbl_Registro_Insumo[proveedor],$C$8,Tbl_Registro_Insumo[descripcion_insumo],$C69,Tbl_Registro_Insumo[id_solicitud],Detalle_Mes!$C$9,Tbl_Registro_Insumo[Fecha_Corte],"&lt;="&amp;X$12)-SUMIFS(Tbl_Registro_Insumo[cant_dev],Tbl_Registro_Insumo[proveedor],$C$8,Tbl_Registro_Insumo[descripcion_insumo],$C69,Tbl_Registro_Insumo[id_solicitud],$C$9,Tbl_Registro_Insumo[Fecha_Corte],"&lt;="&amp;X$12))</f>
        <v/>
      </c>
      <c r="Y69" s="2" t="str">
        <f>IF(OR($C69="",Y$12=""),"",SUMIFS(Tbl_Registro_Insumo[cant_ent],Tbl_Registro_Insumo[proveedor],$C$8,Tbl_Registro_Insumo[descripcion_insumo],$C69,Tbl_Registro_Insumo[id_solicitud],Detalle_Mes!$C$9,Tbl_Registro_Insumo[Fecha_Corte],"&lt;="&amp;Y$12)-SUMIFS(Tbl_Registro_Insumo[cant_dev],Tbl_Registro_Insumo[proveedor],$C$8,Tbl_Registro_Insumo[descripcion_insumo],$C69,Tbl_Registro_Insumo[id_solicitud],$C$9,Tbl_Registro_Insumo[Fecha_Corte],"&lt;="&amp;Y$12))</f>
        <v/>
      </c>
      <c r="Z69" s="2" t="str">
        <f>IF(OR($C69="",Z$12=""),"",SUMIFS(Tbl_Registro_Insumo[cant_ent],Tbl_Registro_Insumo[proveedor],$C$8,Tbl_Registro_Insumo[descripcion_insumo],$C69,Tbl_Registro_Insumo[id_solicitud],Detalle_Mes!$C$9,Tbl_Registro_Insumo[Fecha_Corte],"&lt;="&amp;Z$12)-SUMIFS(Tbl_Registro_Insumo[cant_dev],Tbl_Registro_Insumo[proveedor],$C$8,Tbl_Registro_Insumo[descripcion_insumo],$C69,Tbl_Registro_Insumo[id_solicitud],$C$9,Tbl_Registro_Insumo[Fecha_Corte],"&lt;="&amp;Z$12))</f>
        <v/>
      </c>
      <c r="AA69" s="2" t="str">
        <f>IF(OR($C69="",AA$12=""),"",SUMIFS(Tbl_Registro_Insumo[cant_ent],Tbl_Registro_Insumo[proveedor],$C$8,Tbl_Registro_Insumo[descripcion_insumo],$C69,Tbl_Registro_Insumo[id_solicitud],Detalle_Mes!$C$9,Tbl_Registro_Insumo[Fecha_Corte],"&lt;="&amp;AA$12)-SUMIFS(Tbl_Registro_Insumo[cant_dev],Tbl_Registro_Insumo[proveedor],$C$8,Tbl_Registro_Insumo[descripcion_insumo],$C69,Tbl_Registro_Insumo[id_solicitud],$C$9,Tbl_Registro_Insumo[Fecha_Corte],"&lt;="&amp;AA$12))</f>
        <v/>
      </c>
      <c r="AB69" s="2" t="str">
        <f>IF(OR($C69="",AB$12=""),"",SUMIFS(Tbl_Registro_Insumo[cant_ent],Tbl_Registro_Insumo[proveedor],$C$8,Tbl_Registro_Insumo[descripcion_insumo],$C69,Tbl_Registro_Insumo[id_solicitud],Detalle_Mes!$C$9,Tbl_Registro_Insumo[Fecha_Corte],"&lt;="&amp;AB$12)-SUMIFS(Tbl_Registro_Insumo[cant_dev],Tbl_Registro_Insumo[proveedor],$C$8,Tbl_Registro_Insumo[descripcion_insumo],$C69,Tbl_Registro_Insumo[id_solicitud],$C$9,Tbl_Registro_Insumo[Fecha_Corte],"&lt;="&amp;AB$12))</f>
        <v/>
      </c>
      <c r="AC69" s="2" t="str">
        <f>IF(OR($C69="",AC$12=""),"",SUMIFS(Tbl_Registro_Insumo[cant_ent],Tbl_Registro_Insumo[proveedor],$C$8,Tbl_Registro_Insumo[descripcion_insumo],$C69,Tbl_Registro_Insumo[id_solicitud],Detalle_Mes!$C$9,Tbl_Registro_Insumo[Fecha_Corte],"&lt;="&amp;AC$12)-SUMIFS(Tbl_Registro_Insumo[cant_dev],Tbl_Registro_Insumo[proveedor],$C$8,Tbl_Registro_Insumo[descripcion_insumo],$C69,Tbl_Registro_Insumo[id_solicitud],$C$9,Tbl_Registro_Insumo[Fecha_Corte],"&lt;="&amp;AC$12))</f>
        <v/>
      </c>
      <c r="AD69" s="2" t="str">
        <f>IF(OR($C69="",AD$12=""),"",SUMIFS(Tbl_Registro_Insumo[cant_ent],Tbl_Registro_Insumo[proveedor],$C$8,Tbl_Registro_Insumo[descripcion_insumo],$C69,Tbl_Registro_Insumo[id_solicitud],Detalle_Mes!$C$9,Tbl_Registro_Insumo[Fecha_Corte],"&lt;="&amp;AD$12)-SUMIFS(Tbl_Registro_Insumo[cant_dev],Tbl_Registro_Insumo[proveedor],$C$8,Tbl_Registro_Insumo[descripcion_insumo],$C69,Tbl_Registro_Insumo[id_solicitud],$C$9,Tbl_Registro_Insumo[Fecha_Corte],"&lt;="&amp;AD$12))</f>
        <v/>
      </c>
      <c r="AE69" s="2" t="str">
        <f>IF(OR($C69="",AE$12=""),"",SUMIFS(Tbl_Registro_Insumo[cant_ent],Tbl_Registro_Insumo[proveedor],$C$8,Tbl_Registro_Insumo[descripcion_insumo],$C69,Tbl_Registro_Insumo[id_solicitud],Detalle_Mes!$C$9,Tbl_Registro_Insumo[Fecha_Corte],"&lt;="&amp;AE$12)-SUMIFS(Tbl_Registro_Insumo[cant_dev],Tbl_Registro_Insumo[proveedor],$C$8,Tbl_Registro_Insumo[descripcion_insumo],$C69,Tbl_Registro_Insumo[id_solicitud],$C$9,Tbl_Registro_Insumo[Fecha_Corte],"&lt;="&amp;AE$12))</f>
        <v/>
      </c>
      <c r="AF69" s="2" t="str">
        <f>IF(OR($C69="",AF$12=""),"",SUMIFS(Tbl_Registro_Insumo[cant_ent],Tbl_Registro_Insumo[proveedor],$C$8,Tbl_Registro_Insumo[descripcion_insumo],$C69,Tbl_Registro_Insumo[id_solicitud],Detalle_Mes!$C$9,Tbl_Registro_Insumo[Fecha_Corte],"&lt;="&amp;AF$12)-SUMIFS(Tbl_Registro_Insumo[cant_dev],Tbl_Registro_Insumo[proveedor],$C$8,Tbl_Registro_Insumo[descripcion_insumo],$C69,Tbl_Registro_Insumo[id_solicitud],$C$9,Tbl_Registro_Insumo[Fecha_Corte],"&lt;="&amp;AF$12))</f>
        <v/>
      </c>
      <c r="AG69" s="2" t="str">
        <f>IF(OR($C69="",AG$12=""),"",SUMIFS(Tbl_Registro_Insumo[cant_ent],Tbl_Registro_Insumo[proveedor],$C$8,Tbl_Registro_Insumo[descripcion_insumo],$C69,Tbl_Registro_Insumo[id_solicitud],Detalle_Mes!$C$9,Tbl_Registro_Insumo[Fecha_Corte],"&lt;="&amp;AG$12)-SUMIFS(Tbl_Registro_Insumo[cant_dev],Tbl_Registro_Insumo[proveedor],$C$8,Tbl_Registro_Insumo[descripcion_insumo],$C69,Tbl_Registro_Insumo[id_solicitud],$C$9,Tbl_Registro_Insumo[Fecha_Corte],"&lt;="&amp;AG$12))</f>
        <v/>
      </c>
      <c r="AH69" s="2" t="str">
        <f>IF(OR($C69="",AH$12=""),"",SUMIFS(Tbl_Registro_Insumo[cant_ent],Tbl_Registro_Insumo[proveedor],$C$8,Tbl_Registro_Insumo[descripcion_insumo],$C69,Tbl_Registro_Insumo[id_solicitud],Detalle_Mes!$C$9,Tbl_Registro_Insumo[Fecha_Corte],"&lt;="&amp;AH$12)-SUMIFS(Tbl_Registro_Insumo[cant_dev],Tbl_Registro_Insumo[proveedor],$C$8,Tbl_Registro_Insumo[descripcion_insumo],$C69,Tbl_Registro_Insumo[id_solicitud],$C$9,Tbl_Registro_Insumo[Fecha_Corte],"&lt;="&amp;AH$12))</f>
        <v/>
      </c>
      <c r="AI69" s="2" t="str">
        <f>IF(OR($C69="",AI$12=""),"",SUMIFS(Tbl_Registro_Insumo[cant_ent],Tbl_Registro_Insumo[proveedor],$C$8,Tbl_Registro_Insumo[descripcion_insumo],$C69,Tbl_Registro_Insumo[id_solicitud],Detalle_Mes!$C$9,Tbl_Registro_Insumo[Fecha_Corte],"&lt;="&amp;AI$12)-SUMIFS(Tbl_Registro_Insumo[cant_dev],Tbl_Registro_Insumo[proveedor],$C$8,Tbl_Registro_Insumo[descripcion_insumo],$C69,Tbl_Registro_Insumo[id_solicitud],$C$9,Tbl_Registro_Insumo[Fecha_Corte],"&lt;="&amp;AI$12))</f>
        <v/>
      </c>
      <c r="AJ69" s="2" t="str">
        <f>IF(OR($C69="",AJ$12=""),"",SUMIFS(Tbl_Registro_Insumo[cant_ent],Tbl_Registro_Insumo[proveedor],$C$8,Tbl_Registro_Insumo[descripcion_insumo],$C69,Tbl_Registro_Insumo[id_solicitud],Detalle_Mes!$C$9,Tbl_Registro_Insumo[Fecha_Corte],"&lt;="&amp;AJ$12)-SUMIFS(Tbl_Registro_Insumo[cant_dev],Tbl_Registro_Insumo[proveedor],$C$8,Tbl_Registro_Insumo[descripcion_insumo],$C69,Tbl_Registro_Insumo[id_solicitud],$C$9,Tbl_Registro_Insumo[Fecha_Corte],"&lt;="&amp;AJ$12))</f>
        <v/>
      </c>
      <c r="AK69" s="2" t="str">
        <f>IF(OR($C69="",AK$12=""),"",SUMIFS(Tbl_Registro_Insumo[cant_ent],Tbl_Registro_Insumo[proveedor],$C$8,Tbl_Registro_Insumo[descripcion_insumo],$C69,Tbl_Registro_Insumo[id_solicitud],Detalle_Mes!$C$9,Tbl_Registro_Insumo[Fecha_Corte],"&lt;="&amp;AK$12)-SUMIFS(Tbl_Registro_Insumo[cant_dev],Tbl_Registro_Insumo[proveedor],$C$8,Tbl_Registro_Insumo[descripcion_insumo],$C69,Tbl_Registro_Insumo[id_solicitud],$C$9,Tbl_Registro_Insumo[Fecha_Corte],"&lt;="&amp;AK$12))</f>
        <v/>
      </c>
      <c r="AL69" s="2" t="str">
        <f>IF(OR($C69="",AL$12=""),"",SUMIFS(Tbl_Registro_Insumo[cant_ent],Tbl_Registro_Insumo[proveedor],$C$8,Tbl_Registro_Insumo[descripcion_insumo],$C69,Tbl_Registro_Insumo[id_solicitud],Detalle_Mes!$C$9,Tbl_Registro_Insumo[Fecha_Corte],"&lt;="&amp;AL$12)-SUMIFS(Tbl_Registro_Insumo[cant_dev],Tbl_Registro_Insumo[proveedor],$C$8,Tbl_Registro_Insumo[descripcion_insumo],$C69,Tbl_Registro_Insumo[id_solicitud],$C$9,Tbl_Registro_Insumo[Fecha_Corte],"&lt;="&amp;AL$12))</f>
        <v/>
      </c>
      <c r="AM69" s="2" t="str">
        <f>IF(OR($C69="",AM$12=""),"",SUMIFS(Tbl_Registro_Insumo[cant_ent],Tbl_Registro_Insumo[proveedor],$C$8,Tbl_Registro_Insumo[descripcion_insumo],$C69,Tbl_Registro_Insumo[id_solicitud],Detalle_Mes!$C$9,Tbl_Registro_Insumo[Fecha_Corte],"&lt;="&amp;AM$12)-SUMIFS(Tbl_Registro_Insumo[cant_dev],Tbl_Registro_Insumo[proveedor],$C$8,Tbl_Registro_Insumo[descripcion_insumo],$C69,Tbl_Registro_Insumo[id_solicitud],$C$9,Tbl_Registro_Insumo[Fecha_Corte],"&lt;="&amp;AM$12))</f>
        <v/>
      </c>
      <c r="AN69" s="2" t="str">
        <f>IF(OR($C69="",AN$12=""),"",SUMIFS(Tbl_Registro_Insumo[cant_ent],Tbl_Registro_Insumo[proveedor],$C$8,Tbl_Registro_Insumo[descripcion_insumo],$C69,Tbl_Registro_Insumo[id_solicitud],Detalle_Mes!$C$9,Tbl_Registro_Insumo[Fecha_Corte],"&lt;="&amp;AN$12)-SUMIFS(Tbl_Registro_Insumo[cant_dev],Tbl_Registro_Insumo[proveedor],$C$8,Tbl_Registro_Insumo[descripcion_insumo],$C69,Tbl_Registro_Insumo[id_solicitud],$C$9,Tbl_Registro_Insumo[Fecha_Corte],"&lt;="&amp;AN$12))</f>
        <v/>
      </c>
      <c r="AO69" s="2" t="str">
        <f>IF(OR($C69="",AO$12=""),"",SUMIFS(Tbl_Registro_Insumo[cant_ent],Tbl_Registro_Insumo[proveedor],$C$8,Tbl_Registro_Insumo[descripcion_insumo],$C69,Tbl_Registro_Insumo[id_solicitud],Detalle_Mes!$C$9,Tbl_Registro_Insumo[Fecha_Corte],"&lt;="&amp;AO$12)-SUMIFS(Tbl_Registro_Insumo[cant_dev],Tbl_Registro_Insumo[proveedor],$C$8,Tbl_Registro_Insumo[descripcion_insumo],$C69,Tbl_Registro_Insumo[id_solicitud],$C$9,Tbl_Registro_Insumo[Fecha_Corte],"&lt;="&amp;AO$12))</f>
        <v/>
      </c>
      <c r="AP69" s="2" t="str">
        <f>IF(OR($C69="",AP$12=""),"",SUMIFS(Tbl_Registro_Insumo[cant_ent],Tbl_Registro_Insumo[proveedor],$C$8,Tbl_Registro_Insumo[descripcion_insumo],$C69,Tbl_Registro_Insumo[id_solicitud],Detalle_Mes!$C$9,Tbl_Registro_Insumo[Fecha_Corte],"&lt;="&amp;AP$12)-SUMIFS(Tbl_Registro_Insumo[cant_dev],Tbl_Registro_Insumo[proveedor],$C$8,Tbl_Registro_Insumo[descripcion_insumo],$C69,Tbl_Registro_Insumo[id_solicitud],$C$9,Tbl_Registro_Insumo[Fecha_Corte],"&lt;="&amp;AP$12))</f>
        <v/>
      </c>
      <c r="AQ69" s="2" t="str">
        <f>IF(OR($C69="",AQ$12=""),"",SUMIFS(Tbl_Registro_Insumo[cant_ent],Tbl_Registro_Insumo[proveedor],$C$8,Tbl_Registro_Insumo[descripcion_insumo],$C69,Tbl_Registro_Insumo[id_solicitud],Detalle_Mes!$C$9,Tbl_Registro_Insumo[Fecha_Corte],"&lt;="&amp;AQ$12)-SUMIFS(Tbl_Registro_Insumo[cant_dev],Tbl_Registro_Insumo[proveedor],$C$8,Tbl_Registro_Insumo[descripcion_insumo],$C69,Tbl_Registro_Insumo[id_solicitud],$C$9,Tbl_Registro_Insumo[Fecha_Corte],"&lt;="&amp;AQ$12))</f>
        <v/>
      </c>
      <c r="AR69" s="2" t="str">
        <f>IF(OR($C69="",AR$12=""),"",SUMIFS(Tbl_Registro_Insumo[cant_ent],Tbl_Registro_Insumo[proveedor],$C$8,Tbl_Registro_Insumo[descripcion_insumo],$C69,Tbl_Registro_Insumo[id_solicitud],Detalle_Mes!$C$9,Tbl_Registro_Insumo[Fecha_Corte],"&lt;="&amp;AR$12)-SUMIFS(Tbl_Registro_Insumo[cant_dev],Tbl_Registro_Insumo[proveedor],$C$8,Tbl_Registro_Insumo[descripcion_insumo],$C69,Tbl_Registro_Insumo[id_solicitud],$C$9,Tbl_Registro_Insumo[Fecha_Corte],"&lt;="&amp;AR$12))</f>
        <v/>
      </c>
      <c r="AS69" s="2" t="str">
        <f>IF(OR($C69="",AS$12=""),"",SUMIFS(Tbl_Registro_Insumo[cant_ent],Tbl_Registro_Insumo[proveedor],$C$8,Tbl_Registro_Insumo[descripcion_insumo],$C69,Tbl_Registro_Insumo[id_solicitud],Detalle_Mes!$C$9,Tbl_Registro_Insumo[Fecha_Corte],"&lt;="&amp;AS$12)-SUMIFS(Tbl_Registro_Insumo[cant_dev],Tbl_Registro_Insumo[proveedor],$C$8,Tbl_Registro_Insumo[descripcion_insumo],$C69,Tbl_Registro_Insumo[id_solicitud],$C$9,Tbl_Registro_Insumo[Fecha_Corte],"&lt;="&amp;AS$12))</f>
        <v/>
      </c>
      <c r="AT69" s="2" t="str">
        <f>IF(OR($C69="",AT$12=""),"",SUMIFS(Tbl_Registro_Insumo[cant_ent],Tbl_Registro_Insumo[proveedor],$C$8,Tbl_Registro_Insumo[descripcion_insumo],$C69,Tbl_Registro_Insumo[id_solicitud],Detalle_Mes!$C$9,Tbl_Registro_Insumo[Fecha_Corte],"&lt;="&amp;AT$12)-SUMIFS(Tbl_Registro_Insumo[cant_dev],Tbl_Registro_Insumo[proveedor],$C$8,Tbl_Registro_Insumo[descripcion_insumo],$C69,Tbl_Registro_Insumo[id_solicitud],$C$9,Tbl_Registro_Insumo[Fecha_Corte],"&lt;="&amp;AT$12))</f>
        <v/>
      </c>
      <c r="AU69" s="2" t="str">
        <f>IF(OR($C69="",AU$12=""),"",SUMIFS(Tbl_Registro_Insumo[cant_ent],Tbl_Registro_Insumo[proveedor],$C$8,Tbl_Registro_Insumo[descripcion_insumo],$C69,Tbl_Registro_Insumo[id_solicitud],Detalle_Mes!$C$9,Tbl_Registro_Insumo[Fecha_Corte],"&lt;="&amp;AU$12)-SUMIFS(Tbl_Registro_Insumo[cant_dev],Tbl_Registro_Insumo[proveedor],$C$8,Tbl_Registro_Insumo[descripcion_insumo],$C69,Tbl_Registro_Insumo[id_solicitud],$C$9,Tbl_Registro_Insumo[Fecha_Corte],"&lt;="&amp;AU$12))</f>
        <v/>
      </c>
      <c r="AV69" s="2" t="str">
        <f>IF(OR($C69="",AV$12=""),"",SUMIFS(Tbl_Registro_Insumo[cant_ent],Tbl_Registro_Insumo[proveedor],$C$8,Tbl_Registro_Insumo[descripcion_insumo],$C69,Tbl_Registro_Insumo[id_solicitud],Detalle_Mes!$C$9,Tbl_Registro_Insumo[Fecha_Corte],"&lt;="&amp;AV$12)-SUMIFS(Tbl_Registro_Insumo[cant_dev],Tbl_Registro_Insumo[proveedor],$C$8,Tbl_Registro_Insumo[descripcion_insumo],$C69,Tbl_Registro_Insumo[id_solicitud],$C$9,Tbl_Registro_Insumo[Fecha_Corte],"&lt;="&amp;AV$12))</f>
        <v/>
      </c>
      <c r="AW69" s="2" t="str">
        <f>IF(OR($C69="",AW$12=""),"",SUMIFS(Tbl_Registro_Insumo[cant_ent],Tbl_Registro_Insumo[proveedor],$C$8,Tbl_Registro_Insumo[descripcion_insumo],$C69,Tbl_Registro_Insumo[id_solicitud],Detalle_Mes!$C$9,Tbl_Registro_Insumo[Fecha_Corte],"&lt;="&amp;AW$12)-SUMIFS(Tbl_Registro_Insumo[cant_dev],Tbl_Registro_Insumo[proveedor],$C$8,Tbl_Registro_Insumo[descripcion_insumo],$C69,Tbl_Registro_Insumo[id_solicitud],$C$9,Tbl_Registro_Insumo[Fecha_Corte],"&lt;="&amp;AW$12))</f>
        <v/>
      </c>
      <c r="AX69" s="2" t="str">
        <f>IF(OR($C69="",AX$12=""),"",SUMIFS(Tbl_Registro_Insumo[cant_ent],Tbl_Registro_Insumo[proveedor],$C$8,Tbl_Registro_Insumo[descripcion_insumo],$C69,Tbl_Registro_Insumo[id_solicitud],Detalle_Mes!$C$9,Tbl_Registro_Insumo[Fecha_Corte],"&lt;="&amp;AX$12)-SUMIFS(Tbl_Registro_Insumo[cant_dev],Tbl_Registro_Insumo[proveedor],$C$8,Tbl_Registro_Insumo[descripcion_insumo],$C69,Tbl_Registro_Insumo[id_solicitud],$C$9,Tbl_Registro_Insumo[Fecha_Corte],"&lt;="&amp;AX$12))</f>
        <v/>
      </c>
      <c r="AY69" s="2" t="str">
        <f>IF(OR($C69="",AY$12=""),"",SUMIFS(Tbl_Registro_Insumo[cant_ent],Tbl_Registro_Insumo[proveedor],$C$8,Tbl_Registro_Insumo[descripcion_insumo],$C69,Tbl_Registro_Insumo[id_solicitud],Detalle_Mes!$C$9,Tbl_Registro_Insumo[Fecha_Corte],"&lt;="&amp;AY$12)-SUMIFS(Tbl_Registro_Insumo[cant_dev],Tbl_Registro_Insumo[proveedor],$C$8,Tbl_Registro_Insumo[descripcion_insumo],$C69,Tbl_Registro_Insumo[id_solicitud],$C$9,Tbl_Registro_Insumo[Fecha_Corte],"&lt;="&amp;AY$12))</f>
        <v/>
      </c>
      <c r="AZ69" s="2" t="str">
        <f>IF(OR($C69="",AZ$12=""),"",SUMIFS(Tbl_Registro_Insumo[cant_ent],Tbl_Registro_Insumo[proveedor],$C$8,Tbl_Registro_Insumo[descripcion_insumo],$C69,Tbl_Registro_Insumo[id_solicitud],Detalle_Mes!$C$9,Tbl_Registro_Insumo[Fecha_Corte],"&lt;="&amp;AZ$12)-SUMIFS(Tbl_Registro_Insumo[cant_dev],Tbl_Registro_Insumo[proveedor],$C$8,Tbl_Registro_Insumo[descripcion_insumo],$C69,Tbl_Registro_Insumo[id_solicitud],$C$9,Tbl_Registro_Insumo[Fecha_Corte],"&lt;="&amp;AZ$12))</f>
        <v/>
      </c>
      <c r="BA69" s="2" t="str">
        <f>IF(OR($C69="",BA$12=""),"",SUMIFS(Tbl_Registro_Insumo[cant_ent],Tbl_Registro_Insumo[proveedor],$C$8,Tbl_Registro_Insumo[descripcion_insumo],$C69,Tbl_Registro_Insumo[id_solicitud],Detalle_Mes!$C$9,Tbl_Registro_Insumo[Fecha_Corte],"&lt;="&amp;BA$12)-SUMIFS(Tbl_Registro_Insumo[cant_dev],Tbl_Registro_Insumo[proveedor],$C$8,Tbl_Registro_Insumo[descripcion_insumo],$C69,Tbl_Registro_Insumo[id_solicitud],$C$9,Tbl_Registro_Insumo[Fecha_Corte],"&lt;="&amp;BA$12))</f>
        <v/>
      </c>
      <c r="BB69" s="2" t="str">
        <f>IF(OR($C69="",BB$12=""),"",SUMIFS(Tbl_Registro_Insumo[cant_ent],Tbl_Registro_Insumo[proveedor],$C$8,Tbl_Registro_Insumo[descripcion_insumo],$C69,Tbl_Registro_Insumo[id_solicitud],Detalle_Mes!$C$9,Tbl_Registro_Insumo[Fecha_Corte],"&lt;="&amp;BB$12)-SUMIFS(Tbl_Registro_Insumo[cant_dev],Tbl_Registro_Insumo[proveedor],$C$8,Tbl_Registro_Insumo[descripcion_insumo],$C69,Tbl_Registro_Insumo[id_solicitud],$C$9,Tbl_Registro_Insumo[Fecha_Corte],"&lt;="&amp;BB$12))</f>
        <v/>
      </c>
      <c r="BC69" s="2" t="str">
        <f>IF(OR($C69="",BC$12=""),"",SUMIFS(Tbl_Registro_Insumo[cant_ent],Tbl_Registro_Insumo[proveedor],$C$8,Tbl_Registro_Insumo[descripcion_insumo],$C69,Tbl_Registro_Insumo[id_solicitud],Detalle_Mes!$C$9,Tbl_Registro_Insumo[Fecha_Corte],"&lt;="&amp;BC$12)-SUMIFS(Tbl_Registro_Insumo[cant_dev],Tbl_Registro_Insumo[proveedor],$C$8,Tbl_Registro_Insumo[descripcion_insumo],$C69,Tbl_Registro_Insumo[id_solicitud],$C$9,Tbl_Registro_Insumo[Fecha_Corte],"&lt;="&amp;BC$12))</f>
        <v/>
      </c>
      <c r="BD69" s="2" t="str">
        <f>IF(OR($C69="",BD$12=""),"",SUMIFS(Tbl_Registro_Insumo[cant_ent],Tbl_Registro_Insumo[proveedor],$C$8,Tbl_Registro_Insumo[descripcion_insumo],$C69,Tbl_Registro_Insumo[id_solicitud],Detalle_Mes!$C$9,Tbl_Registro_Insumo[Fecha_Corte],"&lt;="&amp;BD$12)-SUMIFS(Tbl_Registro_Insumo[cant_dev],Tbl_Registro_Insumo[proveedor],$C$8,Tbl_Registro_Insumo[descripcion_insumo],$C69,Tbl_Registro_Insumo[id_solicitud],$C$9,Tbl_Registro_Insumo[Fecha_Corte],"&lt;="&amp;BD$12))</f>
        <v/>
      </c>
      <c r="BE69" s="2" t="str">
        <f>IF(OR($C69="",BE$12=""),"",SUMIFS(Tbl_Registro_Insumo[cant_ent],Tbl_Registro_Insumo[proveedor],$C$8,Tbl_Registro_Insumo[descripcion_insumo],$C69,Tbl_Registro_Insumo[id_solicitud],Detalle_Mes!$C$9,Tbl_Registro_Insumo[Fecha_Corte],"&lt;="&amp;BE$12)-SUMIFS(Tbl_Registro_Insumo[cant_dev],Tbl_Registro_Insumo[proveedor],$C$8,Tbl_Registro_Insumo[descripcion_insumo],$C69,Tbl_Registro_Insumo[id_solicitud],$C$9,Tbl_Registro_Insumo[Fecha_Corte],"&lt;="&amp;BE$12))</f>
        <v/>
      </c>
      <c r="BF69" s="2" t="str">
        <f>IF(OR($C69="",BF$12=""),"",SUMIFS(Tbl_Registro_Insumo[cant_ent],Tbl_Registro_Insumo[proveedor],$C$8,Tbl_Registro_Insumo[descripcion_insumo],$C69,Tbl_Registro_Insumo[id_solicitud],Detalle_Mes!$C$9,Tbl_Registro_Insumo[Fecha_Corte],"&lt;="&amp;BF$12)-SUMIFS(Tbl_Registro_Insumo[cant_dev],Tbl_Registro_Insumo[proveedor],$C$8,Tbl_Registro_Insumo[descripcion_insumo],$C69,Tbl_Registro_Insumo[id_solicitud],$C$9,Tbl_Registro_Insumo[Fecha_Corte],"&lt;="&amp;BF$12))</f>
        <v/>
      </c>
      <c r="BG69" s="2" t="str">
        <f>IF(OR($C69="",BG$12=""),"",SUMIFS(Tbl_Registro_Insumo[cant_ent],Tbl_Registro_Insumo[proveedor],$C$8,Tbl_Registro_Insumo[descripcion_insumo],$C69,Tbl_Registro_Insumo[id_solicitud],Detalle_Mes!$C$9,Tbl_Registro_Insumo[Fecha_Corte],"&lt;="&amp;BG$12)-SUMIFS(Tbl_Registro_Insumo[cant_dev],Tbl_Registro_Insumo[proveedor],$C$8,Tbl_Registro_Insumo[descripcion_insumo],$C69,Tbl_Registro_Insumo[id_solicitud],$C$9,Tbl_Registro_Insumo[Fecha_Corte],"&lt;="&amp;BG$12))</f>
        <v/>
      </c>
      <c r="BH69" s="2" t="str">
        <f>IF(OR($C69="",BH$12=""),"",SUMIFS(Tbl_Registro_Insumo[cant_ent],Tbl_Registro_Insumo[proveedor],$C$8,Tbl_Registro_Insumo[descripcion_insumo],$C69,Tbl_Registro_Insumo[id_solicitud],Detalle_Mes!$C$9,Tbl_Registro_Insumo[Fecha_Corte],"&lt;="&amp;BH$12)-SUMIFS(Tbl_Registro_Insumo[cant_dev],Tbl_Registro_Insumo[proveedor],$C$8,Tbl_Registro_Insumo[descripcion_insumo],$C69,Tbl_Registro_Insumo[id_solicitud],$C$9,Tbl_Registro_Insumo[Fecha_Corte],"&lt;="&amp;BH$12))</f>
        <v/>
      </c>
      <c r="BI69" s="2" t="str">
        <f>IF(OR($C69="",BI$12=""),"",SUMIFS(Tbl_Registro_Insumo[cant_ent],Tbl_Registro_Insumo[proveedor],$C$8,Tbl_Registro_Insumo[descripcion_insumo],$C69,Tbl_Registro_Insumo[id_solicitud],Detalle_Mes!$C$9,Tbl_Registro_Insumo[Fecha_Corte],"&lt;="&amp;BI$12)-SUMIFS(Tbl_Registro_Insumo[cant_dev],Tbl_Registro_Insumo[proveedor],$C$8,Tbl_Registro_Insumo[descripcion_insumo],$C69,Tbl_Registro_Insumo[id_solicitud],$C$9,Tbl_Registro_Insumo[Fecha_Corte],"&lt;="&amp;BI$12))</f>
        <v/>
      </c>
      <c r="BJ69" s="2" t="str">
        <f>IF(OR($C69="",BJ$12=""),"",SUMIFS(Tbl_Registro_Insumo[cant_ent],Tbl_Registro_Insumo[proveedor],$C$8,Tbl_Registro_Insumo[descripcion_insumo],$C69,Tbl_Registro_Insumo[id_solicitud],Detalle_Mes!$C$9,Tbl_Registro_Insumo[Fecha_Corte],"&lt;="&amp;BJ$12)-SUMIFS(Tbl_Registro_Insumo[cant_dev],Tbl_Registro_Insumo[proveedor],$C$8,Tbl_Registro_Insumo[descripcion_insumo],$C69,Tbl_Registro_Insumo[id_solicitud],$C$9,Tbl_Registro_Insumo[Fecha_Corte],"&lt;="&amp;BJ$12))</f>
        <v/>
      </c>
      <c r="BK69" s="2" t="str">
        <f>IF(OR($C69="",BK$12=""),"",SUMIFS(Tbl_Registro_Insumo[cant_ent],Tbl_Registro_Insumo[proveedor],$C$8,Tbl_Registro_Insumo[descripcion_insumo],$C69,Tbl_Registro_Insumo[id_solicitud],Detalle_Mes!$C$9,Tbl_Registro_Insumo[Fecha_Corte],"&lt;="&amp;BK$12)-SUMIFS(Tbl_Registro_Insumo[cant_dev],Tbl_Registro_Insumo[proveedor],$C$8,Tbl_Registro_Insumo[descripcion_insumo],$C69,Tbl_Registro_Insumo[id_solicitud],$C$9,Tbl_Registro_Insumo[Fecha_Corte],"&lt;="&amp;BK$12))</f>
        <v/>
      </c>
      <c r="BL69" s="2" t="str">
        <f>IF(OR($C69="",BL$12=""),"",SUMIFS(Tbl_Registro_Insumo[cant_ent],Tbl_Registro_Insumo[proveedor],$C$8,Tbl_Registro_Insumo[descripcion_insumo],$C69,Tbl_Registro_Insumo[id_solicitud],Detalle_Mes!$C$9,Tbl_Registro_Insumo[Fecha_Corte],"&lt;="&amp;BL$12)-SUMIFS(Tbl_Registro_Insumo[cant_dev],Tbl_Registro_Insumo[proveedor],$C$8,Tbl_Registro_Insumo[descripcion_insumo],$C69,Tbl_Registro_Insumo[id_solicitud],$C$9,Tbl_Registro_Insumo[Fecha_Corte],"&lt;="&amp;BL$12))</f>
        <v/>
      </c>
      <c r="BM69" s="2" t="str">
        <f>IF(OR($C69="",BM$12=""),"",SUMIFS(Tbl_Registro_Insumo[cant_ent],Tbl_Registro_Insumo[proveedor],$C$8,Tbl_Registro_Insumo[descripcion_insumo],$C69,Tbl_Registro_Insumo[id_solicitud],Detalle_Mes!$C$9,Tbl_Registro_Insumo[Fecha_Corte],"&lt;="&amp;BM$12)-SUMIFS(Tbl_Registro_Insumo[cant_dev],Tbl_Registro_Insumo[proveedor],$C$8,Tbl_Registro_Insumo[descripcion_insumo],$C69,Tbl_Registro_Insumo[id_solicitud],$C$9,Tbl_Registro_Insumo[Fecha_Corte],"&lt;="&amp;BM$12))</f>
        <v/>
      </c>
      <c r="BN69" s="2" t="str">
        <f>IF(OR($C69="",BN$12=""),"",SUMIFS(Tbl_Registro_Insumo[cant_ent],Tbl_Registro_Insumo[proveedor],$C$8,Tbl_Registro_Insumo[descripcion_insumo],$C69,Tbl_Registro_Insumo[id_solicitud],Detalle_Mes!$C$9,Tbl_Registro_Insumo[Fecha_Corte],"&lt;="&amp;BN$12)-SUMIFS(Tbl_Registro_Insumo[cant_dev],Tbl_Registro_Insumo[proveedor],$C$8,Tbl_Registro_Insumo[descripcion_insumo],$C69,Tbl_Registro_Insumo[id_solicitud],$C$9,Tbl_Registro_Insumo[Fecha_Corte],"&lt;="&amp;BN$12))</f>
        <v/>
      </c>
      <c r="BO69" s="2" t="str">
        <f>IF(OR($C69="",BO$12=""),"",SUMIFS(Tbl_Registro_Insumo[cant_ent],Tbl_Registro_Insumo[proveedor],$C$8,Tbl_Registro_Insumo[descripcion_insumo],$C69,Tbl_Registro_Insumo[id_solicitud],Detalle_Mes!$C$9,Tbl_Registro_Insumo[Fecha_Corte],"&lt;="&amp;BO$12)-SUMIFS(Tbl_Registro_Insumo[cant_dev],Tbl_Registro_Insumo[proveedor],$C$8,Tbl_Registro_Insumo[descripcion_insumo],$C69,Tbl_Registro_Insumo[id_solicitud],$C$9,Tbl_Registro_Insumo[Fecha_Corte],"&lt;="&amp;BO$12))</f>
        <v/>
      </c>
      <c r="BP69" s="2" t="str">
        <f>IF(OR($C69="",BP$12=""),"",SUMIFS(Tbl_Registro_Insumo[cant_ent],Tbl_Registro_Insumo[proveedor],$C$8,Tbl_Registro_Insumo[descripcion_insumo],$C69,Tbl_Registro_Insumo[id_solicitud],Detalle_Mes!$C$9,Tbl_Registro_Insumo[Fecha_Corte],"&lt;="&amp;BP$12)-SUMIFS(Tbl_Registro_Insumo[cant_dev],Tbl_Registro_Insumo[proveedor],$C$8,Tbl_Registro_Insumo[descripcion_insumo],$C69,Tbl_Registro_Insumo[id_solicitud],$C$9,Tbl_Registro_Insumo[Fecha_Corte],"&lt;="&amp;BP$12))</f>
        <v/>
      </c>
      <c r="BQ69" s="2" t="str">
        <f>IF(OR($C69="",BQ$12=""),"",SUMIFS(Tbl_Registro_Insumo[cant_ent],Tbl_Registro_Insumo[proveedor],$C$8,Tbl_Registro_Insumo[descripcion_insumo],$C69,Tbl_Registro_Insumo[id_solicitud],Detalle_Mes!$C$9,Tbl_Registro_Insumo[Fecha_Corte],"&lt;="&amp;BQ$12)-SUMIFS(Tbl_Registro_Insumo[cant_dev],Tbl_Registro_Insumo[proveedor],$C$8,Tbl_Registro_Insumo[descripcion_insumo],$C69,Tbl_Registro_Insumo[id_solicitud],$C$9,Tbl_Registro_Insumo[Fecha_Corte],"&lt;="&amp;BQ$12))</f>
        <v/>
      </c>
      <c r="BR69" s="2" t="str">
        <f>IF(OR($C69="",BR$12=""),"",SUMIFS(Tbl_Registro_Insumo[cant_ent],Tbl_Registro_Insumo[proveedor],$C$8,Tbl_Registro_Insumo[descripcion_insumo],$C69,Tbl_Registro_Insumo[id_solicitud],Detalle_Mes!$C$9,Tbl_Registro_Insumo[Fecha_Corte],"&lt;="&amp;BR$12)-SUMIFS(Tbl_Registro_Insumo[cant_dev],Tbl_Registro_Insumo[proveedor],$C$8,Tbl_Registro_Insumo[descripcion_insumo],$C69,Tbl_Registro_Insumo[id_solicitud],$C$9,Tbl_Registro_Insumo[Fecha_Corte],"&lt;="&amp;BR$12))</f>
        <v/>
      </c>
      <c r="BS69" s="2" t="str">
        <f>IF(OR($C69="",BS$12=""),"",SUMIFS(Tbl_Registro_Insumo[cant_ent],Tbl_Registro_Insumo[proveedor],$C$8,Tbl_Registro_Insumo[descripcion_insumo],$C69,Tbl_Registro_Insumo[id_solicitud],Detalle_Mes!$C$9,Tbl_Registro_Insumo[Fecha_Corte],"&lt;="&amp;BS$12)-SUMIFS(Tbl_Registro_Insumo[cant_dev],Tbl_Registro_Insumo[proveedor],$C$8,Tbl_Registro_Insumo[descripcion_insumo],$C69,Tbl_Registro_Insumo[id_solicitud],$C$9,Tbl_Registro_Insumo[Fecha_Corte],"&lt;="&amp;BS$12))</f>
        <v/>
      </c>
    </row>
    <row r="70" spans="2:71" s="7" customFormat="1" ht="19.2" customHeight="1" x14ac:dyDescent="0.3">
      <c r="B70" s="2"/>
      <c r="D70" s="20" t="str">
        <f>IF(C70="","",SUMIFS(Tbl_Registro_Insumo[cant_ent],Tbl_Registro_Insumo[proveedor],Detalle_Mes!$C$8,Tbl_Registro_Insumo[id_solicitud],Detalle_Mes!$C$9,Tbl_Registro_Insumo[descripcion_insumo],Detalle_Mes!C70,Tbl_Registro_Insumo[Fecha_Corte],"&lt;"&amp;Detalle_Mes!$F$8))</f>
        <v/>
      </c>
      <c r="E70" s="20" t="str">
        <f>IF(C70="","",SUMIFS(Tbl_Registro_Insumo[cant_dev],Tbl_Registro_Insumo[proveedor],Detalle_Mes!$C$8,Tbl_Registro_Insumo[id_solicitud],Detalle_Mes!$C$9,Tbl_Registro_Insumo[descripcion_insumo],Detalle_Mes!C70,Tbl_Registro_Insumo[Fecha_Corte],"&lt;"&amp;Detalle_Mes!$F$8))</f>
        <v/>
      </c>
      <c r="F70" s="20" t="str">
        <f t="shared" si="39"/>
        <v/>
      </c>
      <c r="H70" s="41" t="str">
        <f t="shared" si="40"/>
        <v/>
      </c>
      <c r="I70" s="2" t="str">
        <f>IF(OR($C70="",I$12=""),"",SUMIFS(Tbl_Registro_Insumo[cant_ent],Tbl_Registro_Insumo[proveedor],$C$8,Tbl_Registro_Insumo[descripcion_insumo],$C70,Tbl_Registro_Insumo[id_solicitud],Detalle_Mes!$C$9,Tbl_Registro_Insumo[Fecha_Corte],"&lt;"&amp;I$12)-SUMIFS(Tbl_Registro_Insumo[cant_dev],Tbl_Registro_Insumo[proveedor],$C$8,Tbl_Registro_Insumo[descripcion_insumo],$C70,Tbl_Registro_Insumo[id_solicitud],$C$9,Tbl_Registro_Insumo[Fecha_Corte],"&lt;="&amp;I$12))</f>
        <v/>
      </c>
      <c r="J70" s="2" t="str">
        <f>IF(OR($C70="",J$12=""),"",SUMIFS(Tbl_Registro_Insumo[cant_ent],Tbl_Registro_Insumo[proveedor],$C$8,Tbl_Registro_Insumo[descripcion_insumo],$C70,Tbl_Registro_Insumo[id_solicitud],Detalle_Mes!$C$9,Tbl_Registro_Insumo[Fecha_Corte],"&lt;="&amp;J$12)-SUMIFS(Tbl_Registro_Insumo[cant_dev],Tbl_Registro_Insumo[proveedor],$C$8,Tbl_Registro_Insumo[descripcion_insumo],$C70,Tbl_Registro_Insumo[id_solicitud],$C$9,Tbl_Registro_Insumo[Fecha_Corte],"&lt;="&amp;J$12))</f>
        <v/>
      </c>
      <c r="K70" s="2" t="str">
        <f>IF(OR($C70="",K$12=""),"",SUMIFS(Tbl_Registro_Insumo[cant_ent],Tbl_Registro_Insumo[proveedor],$C$8,Tbl_Registro_Insumo[descripcion_insumo],$C70,Tbl_Registro_Insumo[id_solicitud],Detalle_Mes!$C$9,Tbl_Registro_Insumo[Fecha_Corte],"&lt;="&amp;K$12)-SUMIFS(Tbl_Registro_Insumo[cant_dev],Tbl_Registro_Insumo[proveedor],$C$8,Tbl_Registro_Insumo[descripcion_insumo],$C70,Tbl_Registro_Insumo[id_solicitud],$C$9,Tbl_Registro_Insumo[Fecha_Corte],"&lt;="&amp;K$12))</f>
        <v/>
      </c>
      <c r="L70" s="2" t="str">
        <f>IF(OR($C70="",L$12=""),"",SUMIFS(Tbl_Registro_Insumo[cant_ent],Tbl_Registro_Insumo[proveedor],$C$8,Tbl_Registro_Insumo[descripcion_insumo],$C70,Tbl_Registro_Insumo[id_solicitud],Detalle_Mes!$C$9,Tbl_Registro_Insumo[Fecha_Corte],"&lt;="&amp;L$12)-SUMIFS(Tbl_Registro_Insumo[cant_dev],Tbl_Registro_Insumo[proveedor],$C$8,Tbl_Registro_Insumo[descripcion_insumo],$C70,Tbl_Registro_Insumo[id_solicitud],$C$9,Tbl_Registro_Insumo[Fecha_Corte],"&lt;="&amp;L$12))</f>
        <v/>
      </c>
      <c r="M70" s="2" t="str">
        <f>IF(OR($C70="",M$12=""),"",SUMIFS(Tbl_Registro_Insumo[cant_ent],Tbl_Registro_Insumo[proveedor],$C$8,Tbl_Registro_Insumo[descripcion_insumo],$C70,Tbl_Registro_Insumo[id_solicitud],Detalle_Mes!$C$9,Tbl_Registro_Insumo[Fecha_Corte],"&lt;="&amp;M$12)-SUMIFS(Tbl_Registro_Insumo[cant_dev],Tbl_Registro_Insumo[proveedor],$C$8,Tbl_Registro_Insumo[descripcion_insumo],$C70,Tbl_Registro_Insumo[id_solicitud],$C$9,Tbl_Registro_Insumo[Fecha_Corte],"&lt;="&amp;M$12))</f>
        <v/>
      </c>
      <c r="N70" s="2" t="str">
        <f>IF(OR($C70="",N$12=""),"",SUMIFS(Tbl_Registro_Insumo[cant_ent],Tbl_Registro_Insumo[proveedor],$C$8,Tbl_Registro_Insumo[descripcion_insumo],$C70,Tbl_Registro_Insumo[id_solicitud],Detalle_Mes!$C$9,Tbl_Registro_Insumo[Fecha_Corte],"&lt;="&amp;N$12)-SUMIFS(Tbl_Registro_Insumo[cant_dev],Tbl_Registro_Insumo[proveedor],$C$8,Tbl_Registro_Insumo[descripcion_insumo],$C70,Tbl_Registro_Insumo[id_solicitud],$C$9,Tbl_Registro_Insumo[Fecha_Corte],"&lt;="&amp;N$12))</f>
        <v/>
      </c>
      <c r="O70" s="2" t="str">
        <f>IF(OR($C70="",O$12=""),"",SUMIFS(Tbl_Registro_Insumo[cant_ent],Tbl_Registro_Insumo[proveedor],$C$8,Tbl_Registro_Insumo[descripcion_insumo],$C70,Tbl_Registro_Insumo[id_solicitud],Detalle_Mes!$C$9,Tbl_Registro_Insumo[Fecha_Corte],"&lt;="&amp;O$12)-SUMIFS(Tbl_Registro_Insumo[cant_dev],Tbl_Registro_Insumo[proveedor],$C$8,Tbl_Registro_Insumo[descripcion_insumo],$C70,Tbl_Registro_Insumo[id_solicitud],$C$9,Tbl_Registro_Insumo[Fecha_Corte],"&lt;="&amp;O$12))</f>
        <v/>
      </c>
      <c r="P70" s="2" t="str">
        <f>IF(OR($C70="",P$12=""),"",SUMIFS(Tbl_Registro_Insumo[cant_ent],Tbl_Registro_Insumo[proveedor],$C$8,Tbl_Registro_Insumo[descripcion_insumo],$C70,Tbl_Registro_Insumo[id_solicitud],Detalle_Mes!$C$9,Tbl_Registro_Insumo[Fecha_Corte],"&lt;="&amp;P$12)-SUMIFS(Tbl_Registro_Insumo[cant_dev],Tbl_Registro_Insumo[proveedor],$C$8,Tbl_Registro_Insumo[descripcion_insumo],$C70,Tbl_Registro_Insumo[id_solicitud],$C$9,Tbl_Registro_Insumo[Fecha_Corte],"&lt;="&amp;P$12))</f>
        <v/>
      </c>
      <c r="Q70" s="2" t="str">
        <f>IF(OR($C70="",Q$12=""),"",SUMIFS(Tbl_Registro_Insumo[cant_ent],Tbl_Registro_Insumo[proveedor],$C$8,Tbl_Registro_Insumo[descripcion_insumo],$C70,Tbl_Registro_Insumo[id_solicitud],Detalle_Mes!$C$9,Tbl_Registro_Insumo[Fecha_Corte],"&lt;="&amp;Q$12)-SUMIFS(Tbl_Registro_Insumo[cant_dev],Tbl_Registro_Insumo[proveedor],$C$8,Tbl_Registro_Insumo[descripcion_insumo],$C70,Tbl_Registro_Insumo[id_solicitud],$C$9,Tbl_Registro_Insumo[Fecha_Corte],"&lt;="&amp;Q$12))</f>
        <v/>
      </c>
      <c r="R70" s="2" t="str">
        <f>IF(OR($C70="",R$12=""),"",SUMIFS(Tbl_Registro_Insumo[cant_ent],Tbl_Registro_Insumo[proveedor],$C$8,Tbl_Registro_Insumo[descripcion_insumo],$C70,Tbl_Registro_Insumo[id_solicitud],Detalle_Mes!$C$9,Tbl_Registro_Insumo[Fecha_Corte],"&lt;="&amp;R$12)-SUMIFS(Tbl_Registro_Insumo[cant_dev],Tbl_Registro_Insumo[proveedor],$C$8,Tbl_Registro_Insumo[descripcion_insumo],$C70,Tbl_Registro_Insumo[id_solicitud],$C$9,Tbl_Registro_Insumo[Fecha_Corte],"&lt;="&amp;R$12))</f>
        <v/>
      </c>
      <c r="S70" s="2" t="str">
        <f>IF(OR($C70="",S$12=""),"",SUMIFS(Tbl_Registro_Insumo[cant_ent],Tbl_Registro_Insumo[proveedor],$C$8,Tbl_Registro_Insumo[descripcion_insumo],$C70,Tbl_Registro_Insumo[id_solicitud],Detalle_Mes!$C$9,Tbl_Registro_Insumo[Fecha_Corte],"&lt;="&amp;S$12)-SUMIFS(Tbl_Registro_Insumo[cant_dev],Tbl_Registro_Insumo[proveedor],$C$8,Tbl_Registro_Insumo[descripcion_insumo],$C70,Tbl_Registro_Insumo[id_solicitud],$C$9,Tbl_Registro_Insumo[Fecha_Corte],"&lt;="&amp;S$12))</f>
        <v/>
      </c>
      <c r="T70" s="2" t="str">
        <f>IF(OR($C70="",T$12=""),"",SUMIFS(Tbl_Registro_Insumo[cant_ent],Tbl_Registro_Insumo[proveedor],$C$8,Tbl_Registro_Insumo[descripcion_insumo],$C70,Tbl_Registro_Insumo[id_solicitud],Detalle_Mes!$C$9,Tbl_Registro_Insumo[Fecha_Corte],"&lt;="&amp;T$12)-SUMIFS(Tbl_Registro_Insumo[cant_dev],Tbl_Registro_Insumo[proveedor],$C$8,Tbl_Registro_Insumo[descripcion_insumo],$C70,Tbl_Registro_Insumo[id_solicitud],$C$9,Tbl_Registro_Insumo[Fecha_Corte],"&lt;="&amp;T$12))</f>
        <v/>
      </c>
      <c r="U70" s="2" t="str">
        <f>IF(OR($C70="",U$12=""),"",SUMIFS(Tbl_Registro_Insumo[cant_ent],Tbl_Registro_Insumo[proveedor],$C$8,Tbl_Registro_Insumo[descripcion_insumo],$C70,Tbl_Registro_Insumo[id_solicitud],Detalle_Mes!$C$9,Tbl_Registro_Insumo[Fecha_Corte],"&lt;="&amp;U$12)-SUMIFS(Tbl_Registro_Insumo[cant_dev],Tbl_Registro_Insumo[proveedor],$C$8,Tbl_Registro_Insumo[descripcion_insumo],$C70,Tbl_Registro_Insumo[id_solicitud],$C$9,Tbl_Registro_Insumo[Fecha_Corte],"&lt;="&amp;U$12))</f>
        <v/>
      </c>
      <c r="V70" s="2" t="str">
        <f>IF(OR($C70="",V$12=""),"",SUMIFS(Tbl_Registro_Insumo[cant_ent],Tbl_Registro_Insumo[proveedor],$C$8,Tbl_Registro_Insumo[descripcion_insumo],$C70,Tbl_Registro_Insumo[id_solicitud],Detalle_Mes!$C$9,Tbl_Registro_Insumo[Fecha_Corte],"&lt;="&amp;V$12)-SUMIFS(Tbl_Registro_Insumo[cant_dev],Tbl_Registro_Insumo[proveedor],$C$8,Tbl_Registro_Insumo[descripcion_insumo],$C70,Tbl_Registro_Insumo[id_solicitud],$C$9,Tbl_Registro_Insumo[Fecha_Corte],"&lt;="&amp;V$12))</f>
        <v/>
      </c>
      <c r="W70" s="2" t="str">
        <f>IF(OR($C70="",W$12=""),"",SUMIFS(Tbl_Registro_Insumo[cant_ent],Tbl_Registro_Insumo[proveedor],$C$8,Tbl_Registro_Insumo[descripcion_insumo],$C70,Tbl_Registro_Insumo[id_solicitud],Detalle_Mes!$C$9,Tbl_Registro_Insumo[Fecha_Corte],"&lt;="&amp;W$12)-SUMIFS(Tbl_Registro_Insumo[cant_dev],Tbl_Registro_Insumo[proveedor],$C$8,Tbl_Registro_Insumo[descripcion_insumo],$C70,Tbl_Registro_Insumo[id_solicitud],$C$9,Tbl_Registro_Insumo[Fecha_Corte],"&lt;="&amp;W$12))</f>
        <v/>
      </c>
      <c r="X70" s="2" t="str">
        <f>IF(OR($C70="",X$12=""),"",SUMIFS(Tbl_Registro_Insumo[cant_ent],Tbl_Registro_Insumo[proveedor],$C$8,Tbl_Registro_Insumo[descripcion_insumo],$C70,Tbl_Registro_Insumo[id_solicitud],Detalle_Mes!$C$9,Tbl_Registro_Insumo[Fecha_Corte],"&lt;="&amp;X$12)-SUMIFS(Tbl_Registro_Insumo[cant_dev],Tbl_Registro_Insumo[proveedor],$C$8,Tbl_Registro_Insumo[descripcion_insumo],$C70,Tbl_Registro_Insumo[id_solicitud],$C$9,Tbl_Registro_Insumo[Fecha_Corte],"&lt;="&amp;X$12))</f>
        <v/>
      </c>
      <c r="Y70" s="2" t="str">
        <f>IF(OR($C70="",Y$12=""),"",SUMIFS(Tbl_Registro_Insumo[cant_ent],Tbl_Registro_Insumo[proveedor],$C$8,Tbl_Registro_Insumo[descripcion_insumo],$C70,Tbl_Registro_Insumo[id_solicitud],Detalle_Mes!$C$9,Tbl_Registro_Insumo[Fecha_Corte],"&lt;="&amp;Y$12)-SUMIFS(Tbl_Registro_Insumo[cant_dev],Tbl_Registro_Insumo[proveedor],$C$8,Tbl_Registro_Insumo[descripcion_insumo],$C70,Tbl_Registro_Insumo[id_solicitud],$C$9,Tbl_Registro_Insumo[Fecha_Corte],"&lt;="&amp;Y$12))</f>
        <v/>
      </c>
      <c r="Z70" s="2" t="str">
        <f>IF(OR($C70="",Z$12=""),"",SUMIFS(Tbl_Registro_Insumo[cant_ent],Tbl_Registro_Insumo[proveedor],$C$8,Tbl_Registro_Insumo[descripcion_insumo],$C70,Tbl_Registro_Insumo[id_solicitud],Detalle_Mes!$C$9,Tbl_Registro_Insumo[Fecha_Corte],"&lt;="&amp;Z$12)-SUMIFS(Tbl_Registro_Insumo[cant_dev],Tbl_Registro_Insumo[proveedor],$C$8,Tbl_Registro_Insumo[descripcion_insumo],$C70,Tbl_Registro_Insumo[id_solicitud],$C$9,Tbl_Registro_Insumo[Fecha_Corte],"&lt;="&amp;Z$12))</f>
        <v/>
      </c>
      <c r="AA70" s="2" t="str">
        <f>IF(OR($C70="",AA$12=""),"",SUMIFS(Tbl_Registro_Insumo[cant_ent],Tbl_Registro_Insumo[proveedor],$C$8,Tbl_Registro_Insumo[descripcion_insumo],$C70,Tbl_Registro_Insumo[id_solicitud],Detalle_Mes!$C$9,Tbl_Registro_Insumo[Fecha_Corte],"&lt;="&amp;AA$12)-SUMIFS(Tbl_Registro_Insumo[cant_dev],Tbl_Registro_Insumo[proveedor],$C$8,Tbl_Registro_Insumo[descripcion_insumo],$C70,Tbl_Registro_Insumo[id_solicitud],$C$9,Tbl_Registro_Insumo[Fecha_Corte],"&lt;="&amp;AA$12))</f>
        <v/>
      </c>
      <c r="AB70" s="2" t="str">
        <f>IF(OR($C70="",AB$12=""),"",SUMIFS(Tbl_Registro_Insumo[cant_ent],Tbl_Registro_Insumo[proveedor],$C$8,Tbl_Registro_Insumo[descripcion_insumo],$C70,Tbl_Registro_Insumo[id_solicitud],Detalle_Mes!$C$9,Tbl_Registro_Insumo[Fecha_Corte],"&lt;="&amp;AB$12)-SUMIFS(Tbl_Registro_Insumo[cant_dev],Tbl_Registro_Insumo[proveedor],$C$8,Tbl_Registro_Insumo[descripcion_insumo],$C70,Tbl_Registro_Insumo[id_solicitud],$C$9,Tbl_Registro_Insumo[Fecha_Corte],"&lt;="&amp;AB$12))</f>
        <v/>
      </c>
      <c r="AC70" s="2" t="str">
        <f>IF(OR($C70="",AC$12=""),"",SUMIFS(Tbl_Registro_Insumo[cant_ent],Tbl_Registro_Insumo[proveedor],$C$8,Tbl_Registro_Insumo[descripcion_insumo],$C70,Tbl_Registro_Insumo[id_solicitud],Detalle_Mes!$C$9,Tbl_Registro_Insumo[Fecha_Corte],"&lt;="&amp;AC$12)-SUMIFS(Tbl_Registro_Insumo[cant_dev],Tbl_Registro_Insumo[proveedor],$C$8,Tbl_Registro_Insumo[descripcion_insumo],$C70,Tbl_Registro_Insumo[id_solicitud],$C$9,Tbl_Registro_Insumo[Fecha_Corte],"&lt;="&amp;AC$12))</f>
        <v/>
      </c>
      <c r="AD70" s="2" t="str">
        <f>IF(OR($C70="",AD$12=""),"",SUMIFS(Tbl_Registro_Insumo[cant_ent],Tbl_Registro_Insumo[proveedor],$C$8,Tbl_Registro_Insumo[descripcion_insumo],$C70,Tbl_Registro_Insumo[id_solicitud],Detalle_Mes!$C$9,Tbl_Registro_Insumo[Fecha_Corte],"&lt;="&amp;AD$12)-SUMIFS(Tbl_Registro_Insumo[cant_dev],Tbl_Registro_Insumo[proveedor],$C$8,Tbl_Registro_Insumo[descripcion_insumo],$C70,Tbl_Registro_Insumo[id_solicitud],$C$9,Tbl_Registro_Insumo[Fecha_Corte],"&lt;="&amp;AD$12))</f>
        <v/>
      </c>
      <c r="AE70" s="2" t="str">
        <f>IF(OR($C70="",AE$12=""),"",SUMIFS(Tbl_Registro_Insumo[cant_ent],Tbl_Registro_Insumo[proveedor],$C$8,Tbl_Registro_Insumo[descripcion_insumo],$C70,Tbl_Registro_Insumo[id_solicitud],Detalle_Mes!$C$9,Tbl_Registro_Insumo[Fecha_Corte],"&lt;="&amp;AE$12)-SUMIFS(Tbl_Registro_Insumo[cant_dev],Tbl_Registro_Insumo[proveedor],$C$8,Tbl_Registro_Insumo[descripcion_insumo],$C70,Tbl_Registro_Insumo[id_solicitud],$C$9,Tbl_Registro_Insumo[Fecha_Corte],"&lt;="&amp;AE$12))</f>
        <v/>
      </c>
      <c r="AF70" s="2" t="str">
        <f>IF(OR($C70="",AF$12=""),"",SUMIFS(Tbl_Registro_Insumo[cant_ent],Tbl_Registro_Insumo[proveedor],$C$8,Tbl_Registro_Insumo[descripcion_insumo],$C70,Tbl_Registro_Insumo[id_solicitud],Detalle_Mes!$C$9,Tbl_Registro_Insumo[Fecha_Corte],"&lt;="&amp;AF$12)-SUMIFS(Tbl_Registro_Insumo[cant_dev],Tbl_Registro_Insumo[proveedor],$C$8,Tbl_Registro_Insumo[descripcion_insumo],$C70,Tbl_Registro_Insumo[id_solicitud],$C$9,Tbl_Registro_Insumo[Fecha_Corte],"&lt;="&amp;AF$12))</f>
        <v/>
      </c>
      <c r="AG70" s="2" t="str">
        <f>IF(OR($C70="",AG$12=""),"",SUMIFS(Tbl_Registro_Insumo[cant_ent],Tbl_Registro_Insumo[proveedor],$C$8,Tbl_Registro_Insumo[descripcion_insumo],$C70,Tbl_Registro_Insumo[id_solicitud],Detalle_Mes!$C$9,Tbl_Registro_Insumo[Fecha_Corte],"&lt;="&amp;AG$12)-SUMIFS(Tbl_Registro_Insumo[cant_dev],Tbl_Registro_Insumo[proveedor],$C$8,Tbl_Registro_Insumo[descripcion_insumo],$C70,Tbl_Registro_Insumo[id_solicitud],$C$9,Tbl_Registro_Insumo[Fecha_Corte],"&lt;="&amp;AG$12))</f>
        <v/>
      </c>
      <c r="AH70" s="2" t="str">
        <f>IF(OR($C70="",AH$12=""),"",SUMIFS(Tbl_Registro_Insumo[cant_ent],Tbl_Registro_Insumo[proveedor],$C$8,Tbl_Registro_Insumo[descripcion_insumo],$C70,Tbl_Registro_Insumo[id_solicitud],Detalle_Mes!$C$9,Tbl_Registro_Insumo[Fecha_Corte],"&lt;="&amp;AH$12)-SUMIFS(Tbl_Registro_Insumo[cant_dev],Tbl_Registro_Insumo[proveedor],$C$8,Tbl_Registro_Insumo[descripcion_insumo],$C70,Tbl_Registro_Insumo[id_solicitud],$C$9,Tbl_Registro_Insumo[Fecha_Corte],"&lt;="&amp;AH$12))</f>
        <v/>
      </c>
      <c r="AI70" s="2" t="str">
        <f>IF(OR($C70="",AI$12=""),"",SUMIFS(Tbl_Registro_Insumo[cant_ent],Tbl_Registro_Insumo[proveedor],$C$8,Tbl_Registro_Insumo[descripcion_insumo],$C70,Tbl_Registro_Insumo[id_solicitud],Detalle_Mes!$C$9,Tbl_Registro_Insumo[Fecha_Corte],"&lt;="&amp;AI$12)-SUMIFS(Tbl_Registro_Insumo[cant_dev],Tbl_Registro_Insumo[proveedor],$C$8,Tbl_Registro_Insumo[descripcion_insumo],$C70,Tbl_Registro_Insumo[id_solicitud],$C$9,Tbl_Registro_Insumo[Fecha_Corte],"&lt;="&amp;AI$12))</f>
        <v/>
      </c>
      <c r="AJ70" s="2" t="str">
        <f>IF(OR($C70="",AJ$12=""),"",SUMIFS(Tbl_Registro_Insumo[cant_ent],Tbl_Registro_Insumo[proveedor],$C$8,Tbl_Registro_Insumo[descripcion_insumo],$C70,Tbl_Registro_Insumo[id_solicitud],Detalle_Mes!$C$9,Tbl_Registro_Insumo[Fecha_Corte],"&lt;="&amp;AJ$12)-SUMIFS(Tbl_Registro_Insumo[cant_dev],Tbl_Registro_Insumo[proveedor],$C$8,Tbl_Registro_Insumo[descripcion_insumo],$C70,Tbl_Registro_Insumo[id_solicitud],$C$9,Tbl_Registro_Insumo[Fecha_Corte],"&lt;="&amp;AJ$12))</f>
        <v/>
      </c>
      <c r="AK70" s="2" t="str">
        <f>IF(OR($C70="",AK$12=""),"",SUMIFS(Tbl_Registro_Insumo[cant_ent],Tbl_Registro_Insumo[proveedor],$C$8,Tbl_Registro_Insumo[descripcion_insumo],$C70,Tbl_Registro_Insumo[id_solicitud],Detalle_Mes!$C$9,Tbl_Registro_Insumo[Fecha_Corte],"&lt;="&amp;AK$12)-SUMIFS(Tbl_Registro_Insumo[cant_dev],Tbl_Registro_Insumo[proveedor],$C$8,Tbl_Registro_Insumo[descripcion_insumo],$C70,Tbl_Registro_Insumo[id_solicitud],$C$9,Tbl_Registro_Insumo[Fecha_Corte],"&lt;="&amp;AK$12))</f>
        <v/>
      </c>
      <c r="AL70" s="2" t="str">
        <f>IF(OR($C70="",AL$12=""),"",SUMIFS(Tbl_Registro_Insumo[cant_ent],Tbl_Registro_Insumo[proveedor],$C$8,Tbl_Registro_Insumo[descripcion_insumo],$C70,Tbl_Registro_Insumo[id_solicitud],Detalle_Mes!$C$9,Tbl_Registro_Insumo[Fecha_Corte],"&lt;="&amp;AL$12)-SUMIFS(Tbl_Registro_Insumo[cant_dev],Tbl_Registro_Insumo[proveedor],$C$8,Tbl_Registro_Insumo[descripcion_insumo],$C70,Tbl_Registro_Insumo[id_solicitud],$C$9,Tbl_Registro_Insumo[Fecha_Corte],"&lt;="&amp;AL$12))</f>
        <v/>
      </c>
      <c r="AM70" s="2" t="str">
        <f>IF(OR($C70="",AM$12=""),"",SUMIFS(Tbl_Registro_Insumo[cant_ent],Tbl_Registro_Insumo[proveedor],$C$8,Tbl_Registro_Insumo[descripcion_insumo],$C70,Tbl_Registro_Insumo[id_solicitud],Detalle_Mes!$C$9,Tbl_Registro_Insumo[Fecha_Corte],"&lt;="&amp;AM$12)-SUMIFS(Tbl_Registro_Insumo[cant_dev],Tbl_Registro_Insumo[proveedor],$C$8,Tbl_Registro_Insumo[descripcion_insumo],$C70,Tbl_Registro_Insumo[id_solicitud],$C$9,Tbl_Registro_Insumo[Fecha_Corte],"&lt;="&amp;AM$12))</f>
        <v/>
      </c>
      <c r="AN70" s="2" t="str">
        <f>IF(OR($C70="",AN$12=""),"",SUMIFS(Tbl_Registro_Insumo[cant_ent],Tbl_Registro_Insumo[proveedor],$C$8,Tbl_Registro_Insumo[descripcion_insumo],$C70,Tbl_Registro_Insumo[id_solicitud],Detalle_Mes!$C$9,Tbl_Registro_Insumo[Fecha_Corte],"&lt;="&amp;AN$12)-SUMIFS(Tbl_Registro_Insumo[cant_dev],Tbl_Registro_Insumo[proveedor],$C$8,Tbl_Registro_Insumo[descripcion_insumo],$C70,Tbl_Registro_Insumo[id_solicitud],$C$9,Tbl_Registro_Insumo[Fecha_Corte],"&lt;="&amp;AN$12))</f>
        <v/>
      </c>
      <c r="AO70" s="2" t="str">
        <f>IF(OR($C70="",AO$12=""),"",SUMIFS(Tbl_Registro_Insumo[cant_ent],Tbl_Registro_Insumo[proveedor],$C$8,Tbl_Registro_Insumo[descripcion_insumo],$C70,Tbl_Registro_Insumo[id_solicitud],Detalle_Mes!$C$9,Tbl_Registro_Insumo[Fecha_Corte],"&lt;="&amp;AO$12)-SUMIFS(Tbl_Registro_Insumo[cant_dev],Tbl_Registro_Insumo[proveedor],$C$8,Tbl_Registro_Insumo[descripcion_insumo],$C70,Tbl_Registro_Insumo[id_solicitud],$C$9,Tbl_Registro_Insumo[Fecha_Corte],"&lt;="&amp;AO$12))</f>
        <v/>
      </c>
      <c r="AP70" s="2" t="str">
        <f>IF(OR($C70="",AP$12=""),"",SUMIFS(Tbl_Registro_Insumo[cant_ent],Tbl_Registro_Insumo[proveedor],$C$8,Tbl_Registro_Insumo[descripcion_insumo],$C70,Tbl_Registro_Insumo[id_solicitud],Detalle_Mes!$C$9,Tbl_Registro_Insumo[Fecha_Corte],"&lt;="&amp;AP$12)-SUMIFS(Tbl_Registro_Insumo[cant_dev],Tbl_Registro_Insumo[proveedor],$C$8,Tbl_Registro_Insumo[descripcion_insumo],$C70,Tbl_Registro_Insumo[id_solicitud],$C$9,Tbl_Registro_Insumo[Fecha_Corte],"&lt;="&amp;AP$12))</f>
        <v/>
      </c>
      <c r="AQ70" s="2" t="str">
        <f>IF(OR($C70="",AQ$12=""),"",SUMIFS(Tbl_Registro_Insumo[cant_ent],Tbl_Registro_Insumo[proveedor],$C$8,Tbl_Registro_Insumo[descripcion_insumo],$C70,Tbl_Registro_Insumo[id_solicitud],Detalle_Mes!$C$9,Tbl_Registro_Insumo[Fecha_Corte],"&lt;="&amp;AQ$12)-SUMIFS(Tbl_Registro_Insumo[cant_dev],Tbl_Registro_Insumo[proveedor],$C$8,Tbl_Registro_Insumo[descripcion_insumo],$C70,Tbl_Registro_Insumo[id_solicitud],$C$9,Tbl_Registro_Insumo[Fecha_Corte],"&lt;="&amp;AQ$12))</f>
        <v/>
      </c>
      <c r="AR70" s="2" t="str">
        <f>IF(OR($C70="",AR$12=""),"",SUMIFS(Tbl_Registro_Insumo[cant_ent],Tbl_Registro_Insumo[proveedor],$C$8,Tbl_Registro_Insumo[descripcion_insumo],$C70,Tbl_Registro_Insumo[id_solicitud],Detalle_Mes!$C$9,Tbl_Registro_Insumo[Fecha_Corte],"&lt;="&amp;AR$12)-SUMIFS(Tbl_Registro_Insumo[cant_dev],Tbl_Registro_Insumo[proveedor],$C$8,Tbl_Registro_Insumo[descripcion_insumo],$C70,Tbl_Registro_Insumo[id_solicitud],$C$9,Tbl_Registro_Insumo[Fecha_Corte],"&lt;="&amp;AR$12))</f>
        <v/>
      </c>
      <c r="AS70" s="2" t="str">
        <f>IF(OR($C70="",AS$12=""),"",SUMIFS(Tbl_Registro_Insumo[cant_ent],Tbl_Registro_Insumo[proveedor],$C$8,Tbl_Registro_Insumo[descripcion_insumo],$C70,Tbl_Registro_Insumo[id_solicitud],Detalle_Mes!$C$9,Tbl_Registro_Insumo[Fecha_Corte],"&lt;="&amp;AS$12)-SUMIFS(Tbl_Registro_Insumo[cant_dev],Tbl_Registro_Insumo[proveedor],$C$8,Tbl_Registro_Insumo[descripcion_insumo],$C70,Tbl_Registro_Insumo[id_solicitud],$C$9,Tbl_Registro_Insumo[Fecha_Corte],"&lt;="&amp;AS$12))</f>
        <v/>
      </c>
      <c r="AT70" s="2" t="str">
        <f>IF(OR($C70="",AT$12=""),"",SUMIFS(Tbl_Registro_Insumo[cant_ent],Tbl_Registro_Insumo[proveedor],$C$8,Tbl_Registro_Insumo[descripcion_insumo],$C70,Tbl_Registro_Insumo[id_solicitud],Detalle_Mes!$C$9,Tbl_Registro_Insumo[Fecha_Corte],"&lt;="&amp;AT$12)-SUMIFS(Tbl_Registro_Insumo[cant_dev],Tbl_Registro_Insumo[proveedor],$C$8,Tbl_Registro_Insumo[descripcion_insumo],$C70,Tbl_Registro_Insumo[id_solicitud],$C$9,Tbl_Registro_Insumo[Fecha_Corte],"&lt;="&amp;AT$12))</f>
        <v/>
      </c>
      <c r="AU70" s="2" t="str">
        <f>IF(OR($C70="",AU$12=""),"",SUMIFS(Tbl_Registro_Insumo[cant_ent],Tbl_Registro_Insumo[proveedor],$C$8,Tbl_Registro_Insumo[descripcion_insumo],$C70,Tbl_Registro_Insumo[id_solicitud],Detalle_Mes!$C$9,Tbl_Registro_Insumo[Fecha_Corte],"&lt;="&amp;AU$12)-SUMIFS(Tbl_Registro_Insumo[cant_dev],Tbl_Registro_Insumo[proveedor],$C$8,Tbl_Registro_Insumo[descripcion_insumo],$C70,Tbl_Registro_Insumo[id_solicitud],$C$9,Tbl_Registro_Insumo[Fecha_Corte],"&lt;="&amp;AU$12))</f>
        <v/>
      </c>
      <c r="AV70" s="2" t="str">
        <f>IF(OR($C70="",AV$12=""),"",SUMIFS(Tbl_Registro_Insumo[cant_ent],Tbl_Registro_Insumo[proveedor],$C$8,Tbl_Registro_Insumo[descripcion_insumo],$C70,Tbl_Registro_Insumo[id_solicitud],Detalle_Mes!$C$9,Tbl_Registro_Insumo[Fecha_Corte],"&lt;="&amp;AV$12)-SUMIFS(Tbl_Registro_Insumo[cant_dev],Tbl_Registro_Insumo[proveedor],$C$8,Tbl_Registro_Insumo[descripcion_insumo],$C70,Tbl_Registro_Insumo[id_solicitud],$C$9,Tbl_Registro_Insumo[Fecha_Corte],"&lt;="&amp;AV$12))</f>
        <v/>
      </c>
      <c r="AW70" s="2" t="str">
        <f>IF(OR($C70="",AW$12=""),"",SUMIFS(Tbl_Registro_Insumo[cant_ent],Tbl_Registro_Insumo[proveedor],$C$8,Tbl_Registro_Insumo[descripcion_insumo],$C70,Tbl_Registro_Insumo[id_solicitud],Detalle_Mes!$C$9,Tbl_Registro_Insumo[Fecha_Corte],"&lt;="&amp;AW$12)-SUMIFS(Tbl_Registro_Insumo[cant_dev],Tbl_Registro_Insumo[proveedor],$C$8,Tbl_Registro_Insumo[descripcion_insumo],$C70,Tbl_Registro_Insumo[id_solicitud],$C$9,Tbl_Registro_Insumo[Fecha_Corte],"&lt;="&amp;AW$12))</f>
        <v/>
      </c>
      <c r="AX70" s="2" t="str">
        <f>IF(OR($C70="",AX$12=""),"",SUMIFS(Tbl_Registro_Insumo[cant_ent],Tbl_Registro_Insumo[proveedor],$C$8,Tbl_Registro_Insumo[descripcion_insumo],$C70,Tbl_Registro_Insumo[id_solicitud],Detalle_Mes!$C$9,Tbl_Registro_Insumo[Fecha_Corte],"&lt;="&amp;AX$12)-SUMIFS(Tbl_Registro_Insumo[cant_dev],Tbl_Registro_Insumo[proveedor],$C$8,Tbl_Registro_Insumo[descripcion_insumo],$C70,Tbl_Registro_Insumo[id_solicitud],$C$9,Tbl_Registro_Insumo[Fecha_Corte],"&lt;="&amp;AX$12))</f>
        <v/>
      </c>
      <c r="AY70" s="2" t="str">
        <f>IF(OR($C70="",AY$12=""),"",SUMIFS(Tbl_Registro_Insumo[cant_ent],Tbl_Registro_Insumo[proveedor],$C$8,Tbl_Registro_Insumo[descripcion_insumo],$C70,Tbl_Registro_Insumo[id_solicitud],Detalle_Mes!$C$9,Tbl_Registro_Insumo[Fecha_Corte],"&lt;="&amp;AY$12)-SUMIFS(Tbl_Registro_Insumo[cant_dev],Tbl_Registro_Insumo[proveedor],$C$8,Tbl_Registro_Insumo[descripcion_insumo],$C70,Tbl_Registro_Insumo[id_solicitud],$C$9,Tbl_Registro_Insumo[Fecha_Corte],"&lt;="&amp;AY$12))</f>
        <v/>
      </c>
      <c r="AZ70" s="2" t="str">
        <f>IF(OR($C70="",AZ$12=""),"",SUMIFS(Tbl_Registro_Insumo[cant_ent],Tbl_Registro_Insumo[proveedor],$C$8,Tbl_Registro_Insumo[descripcion_insumo],$C70,Tbl_Registro_Insumo[id_solicitud],Detalle_Mes!$C$9,Tbl_Registro_Insumo[Fecha_Corte],"&lt;="&amp;AZ$12)-SUMIFS(Tbl_Registro_Insumo[cant_dev],Tbl_Registro_Insumo[proveedor],$C$8,Tbl_Registro_Insumo[descripcion_insumo],$C70,Tbl_Registro_Insumo[id_solicitud],$C$9,Tbl_Registro_Insumo[Fecha_Corte],"&lt;="&amp;AZ$12))</f>
        <v/>
      </c>
      <c r="BA70" s="2" t="str">
        <f>IF(OR($C70="",BA$12=""),"",SUMIFS(Tbl_Registro_Insumo[cant_ent],Tbl_Registro_Insumo[proveedor],$C$8,Tbl_Registro_Insumo[descripcion_insumo],$C70,Tbl_Registro_Insumo[id_solicitud],Detalle_Mes!$C$9,Tbl_Registro_Insumo[Fecha_Corte],"&lt;="&amp;BA$12)-SUMIFS(Tbl_Registro_Insumo[cant_dev],Tbl_Registro_Insumo[proveedor],$C$8,Tbl_Registro_Insumo[descripcion_insumo],$C70,Tbl_Registro_Insumo[id_solicitud],$C$9,Tbl_Registro_Insumo[Fecha_Corte],"&lt;="&amp;BA$12))</f>
        <v/>
      </c>
      <c r="BB70" s="2" t="str">
        <f>IF(OR($C70="",BB$12=""),"",SUMIFS(Tbl_Registro_Insumo[cant_ent],Tbl_Registro_Insumo[proveedor],$C$8,Tbl_Registro_Insumo[descripcion_insumo],$C70,Tbl_Registro_Insumo[id_solicitud],Detalle_Mes!$C$9,Tbl_Registro_Insumo[Fecha_Corte],"&lt;="&amp;BB$12)-SUMIFS(Tbl_Registro_Insumo[cant_dev],Tbl_Registro_Insumo[proveedor],$C$8,Tbl_Registro_Insumo[descripcion_insumo],$C70,Tbl_Registro_Insumo[id_solicitud],$C$9,Tbl_Registro_Insumo[Fecha_Corte],"&lt;="&amp;BB$12))</f>
        <v/>
      </c>
      <c r="BC70" s="2" t="str">
        <f>IF(OR($C70="",BC$12=""),"",SUMIFS(Tbl_Registro_Insumo[cant_ent],Tbl_Registro_Insumo[proveedor],$C$8,Tbl_Registro_Insumo[descripcion_insumo],$C70,Tbl_Registro_Insumo[id_solicitud],Detalle_Mes!$C$9,Tbl_Registro_Insumo[Fecha_Corte],"&lt;="&amp;BC$12)-SUMIFS(Tbl_Registro_Insumo[cant_dev],Tbl_Registro_Insumo[proveedor],$C$8,Tbl_Registro_Insumo[descripcion_insumo],$C70,Tbl_Registro_Insumo[id_solicitud],$C$9,Tbl_Registro_Insumo[Fecha_Corte],"&lt;="&amp;BC$12))</f>
        <v/>
      </c>
      <c r="BD70" s="2" t="str">
        <f>IF(OR($C70="",BD$12=""),"",SUMIFS(Tbl_Registro_Insumo[cant_ent],Tbl_Registro_Insumo[proveedor],$C$8,Tbl_Registro_Insumo[descripcion_insumo],$C70,Tbl_Registro_Insumo[id_solicitud],Detalle_Mes!$C$9,Tbl_Registro_Insumo[Fecha_Corte],"&lt;="&amp;BD$12)-SUMIFS(Tbl_Registro_Insumo[cant_dev],Tbl_Registro_Insumo[proveedor],$C$8,Tbl_Registro_Insumo[descripcion_insumo],$C70,Tbl_Registro_Insumo[id_solicitud],$C$9,Tbl_Registro_Insumo[Fecha_Corte],"&lt;="&amp;BD$12))</f>
        <v/>
      </c>
      <c r="BE70" s="2" t="str">
        <f>IF(OR($C70="",BE$12=""),"",SUMIFS(Tbl_Registro_Insumo[cant_ent],Tbl_Registro_Insumo[proveedor],$C$8,Tbl_Registro_Insumo[descripcion_insumo],$C70,Tbl_Registro_Insumo[id_solicitud],Detalle_Mes!$C$9,Tbl_Registro_Insumo[Fecha_Corte],"&lt;="&amp;BE$12)-SUMIFS(Tbl_Registro_Insumo[cant_dev],Tbl_Registro_Insumo[proveedor],$C$8,Tbl_Registro_Insumo[descripcion_insumo],$C70,Tbl_Registro_Insumo[id_solicitud],$C$9,Tbl_Registro_Insumo[Fecha_Corte],"&lt;="&amp;BE$12))</f>
        <v/>
      </c>
      <c r="BF70" s="2" t="str">
        <f>IF(OR($C70="",BF$12=""),"",SUMIFS(Tbl_Registro_Insumo[cant_ent],Tbl_Registro_Insumo[proveedor],$C$8,Tbl_Registro_Insumo[descripcion_insumo],$C70,Tbl_Registro_Insumo[id_solicitud],Detalle_Mes!$C$9,Tbl_Registro_Insumo[Fecha_Corte],"&lt;="&amp;BF$12)-SUMIFS(Tbl_Registro_Insumo[cant_dev],Tbl_Registro_Insumo[proveedor],$C$8,Tbl_Registro_Insumo[descripcion_insumo],$C70,Tbl_Registro_Insumo[id_solicitud],$C$9,Tbl_Registro_Insumo[Fecha_Corte],"&lt;="&amp;BF$12))</f>
        <v/>
      </c>
      <c r="BG70" s="2" t="str">
        <f>IF(OR($C70="",BG$12=""),"",SUMIFS(Tbl_Registro_Insumo[cant_ent],Tbl_Registro_Insumo[proveedor],$C$8,Tbl_Registro_Insumo[descripcion_insumo],$C70,Tbl_Registro_Insumo[id_solicitud],Detalle_Mes!$C$9,Tbl_Registro_Insumo[Fecha_Corte],"&lt;="&amp;BG$12)-SUMIFS(Tbl_Registro_Insumo[cant_dev],Tbl_Registro_Insumo[proveedor],$C$8,Tbl_Registro_Insumo[descripcion_insumo],$C70,Tbl_Registro_Insumo[id_solicitud],$C$9,Tbl_Registro_Insumo[Fecha_Corte],"&lt;="&amp;BG$12))</f>
        <v/>
      </c>
      <c r="BH70" s="2" t="str">
        <f>IF(OR($C70="",BH$12=""),"",SUMIFS(Tbl_Registro_Insumo[cant_ent],Tbl_Registro_Insumo[proveedor],$C$8,Tbl_Registro_Insumo[descripcion_insumo],$C70,Tbl_Registro_Insumo[id_solicitud],Detalle_Mes!$C$9,Tbl_Registro_Insumo[Fecha_Corte],"&lt;="&amp;BH$12)-SUMIFS(Tbl_Registro_Insumo[cant_dev],Tbl_Registro_Insumo[proveedor],$C$8,Tbl_Registro_Insumo[descripcion_insumo],$C70,Tbl_Registro_Insumo[id_solicitud],$C$9,Tbl_Registro_Insumo[Fecha_Corte],"&lt;="&amp;BH$12))</f>
        <v/>
      </c>
      <c r="BI70" s="2" t="str">
        <f>IF(OR($C70="",BI$12=""),"",SUMIFS(Tbl_Registro_Insumo[cant_ent],Tbl_Registro_Insumo[proveedor],$C$8,Tbl_Registro_Insumo[descripcion_insumo],$C70,Tbl_Registro_Insumo[id_solicitud],Detalle_Mes!$C$9,Tbl_Registro_Insumo[Fecha_Corte],"&lt;="&amp;BI$12)-SUMIFS(Tbl_Registro_Insumo[cant_dev],Tbl_Registro_Insumo[proveedor],$C$8,Tbl_Registro_Insumo[descripcion_insumo],$C70,Tbl_Registro_Insumo[id_solicitud],$C$9,Tbl_Registro_Insumo[Fecha_Corte],"&lt;="&amp;BI$12))</f>
        <v/>
      </c>
      <c r="BJ70" s="2" t="str">
        <f>IF(OR($C70="",BJ$12=""),"",SUMIFS(Tbl_Registro_Insumo[cant_ent],Tbl_Registro_Insumo[proveedor],$C$8,Tbl_Registro_Insumo[descripcion_insumo],$C70,Tbl_Registro_Insumo[id_solicitud],Detalle_Mes!$C$9,Tbl_Registro_Insumo[Fecha_Corte],"&lt;="&amp;BJ$12)-SUMIFS(Tbl_Registro_Insumo[cant_dev],Tbl_Registro_Insumo[proveedor],$C$8,Tbl_Registro_Insumo[descripcion_insumo],$C70,Tbl_Registro_Insumo[id_solicitud],$C$9,Tbl_Registro_Insumo[Fecha_Corte],"&lt;="&amp;BJ$12))</f>
        <v/>
      </c>
      <c r="BK70" s="2" t="str">
        <f>IF(OR($C70="",BK$12=""),"",SUMIFS(Tbl_Registro_Insumo[cant_ent],Tbl_Registro_Insumo[proveedor],$C$8,Tbl_Registro_Insumo[descripcion_insumo],$C70,Tbl_Registro_Insumo[id_solicitud],Detalle_Mes!$C$9,Tbl_Registro_Insumo[Fecha_Corte],"&lt;="&amp;BK$12)-SUMIFS(Tbl_Registro_Insumo[cant_dev],Tbl_Registro_Insumo[proveedor],$C$8,Tbl_Registro_Insumo[descripcion_insumo],$C70,Tbl_Registro_Insumo[id_solicitud],$C$9,Tbl_Registro_Insumo[Fecha_Corte],"&lt;="&amp;BK$12))</f>
        <v/>
      </c>
      <c r="BL70" s="2" t="str">
        <f>IF(OR($C70="",BL$12=""),"",SUMIFS(Tbl_Registro_Insumo[cant_ent],Tbl_Registro_Insumo[proveedor],$C$8,Tbl_Registro_Insumo[descripcion_insumo],$C70,Tbl_Registro_Insumo[id_solicitud],Detalle_Mes!$C$9,Tbl_Registro_Insumo[Fecha_Corte],"&lt;="&amp;BL$12)-SUMIFS(Tbl_Registro_Insumo[cant_dev],Tbl_Registro_Insumo[proveedor],$C$8,Tbl_Registro_Insumo[descripcion_insumo],$C70,Tbl_Registro_Insumo[id_solicitud],$C$9,Tbl_Registro_Insumo[Fecha_Corte],"&lt;="&amp;BL$12))</f>
        <v/>
      </c>
      <c r="BM70" s="2" t="str">
        <f>IF(OR($C70="",BM$12=""),"",SUMIFS(Tbl_Registro_Insumo[cant_ent],Tbl_Registro_Insumo[proveedor],$C$8,Tbl_Registro_Insumo[descripcion_insumo],$C70,Tbl_Registro_Insumo[id_solicitud],Detalle_Mes!$C$9,Tbl_Registro_Insumo[Fecha_Corte],"&lt;="&amp;BM$12)-SUMIFS(Tbl_Registro_Insumo[cant_dev],Tbl_Registro_Insumo[proveedor],$C$8,Tbl_Registro_Insumo[descripcion_insumo],$C70,Tbl_Registro_Insumo[id_solicitud],$C$9,Tbl_Registro_Insumo[Fecha_Corte],"&lt;="&amp;BM$12))</f>
        <v/>
      </c>
      <c r="BN70" s="2" t="str">
        <f>IF(OR($C70="",BN$12=""),"",SUMIFS(Tbl_Registro_Insumo[cant_ent],Tbl_Registro_Insumo[proveedor],$C$8,Tbl_Registro_Insumo[descripcion_insumo],$C70,Tbl_Registro_Insumo[id_solicitud],Detalle_Mes!$C$9,Tbl_Registro_Insumo[Fecha_Corte],"&lt;="&amp;BN$12)-SUMIFS(Tbl_Registro_Insumo[cant_dev],Tbl_Registro_Insumo[proveedor],$C$8,Tbl_Registro_Insumo[descripcion_insumo],$C70,Tbl_Registro_Insumo[id_solicitud],$C$9,Tbl_Registro_Insumo[Fecha_Corte],"&lt;="&amp;BN$12))</f>
        <v/>
      </c>
      <c r="BO70" s="2" t="str">
        <f>IF(OR($C70="",BO$12=""),"",SUMIFS(Tbl_Registro_Insumo[cant_ent],Tbl_Registro_Insumo[proveedor],$C$8,Tbl_Registro_Insumo[descripcion_insumo],$C70,Tbl_Registro_Insumo[id_solicitud],Detalle_Mes!$C$9,Tbl_Registro_Insumo[Fecha_Corte],"&lt;="&amp;BO$12)-SUMIFS(Tbl_Registro_Insumo[cant_dev],Tbl_Registro_Insumo[proveedor],$C$8,Tbl_Registro_Insumo[descripcion_insumo],$C70,Tbl_Registro_Insumo[id_solicitud],$C$9,Tbl_Registro_Insumo[Fecha_Corte],"&lt;="&amp;BO$12))</f>
        <v/>
      </c>
      <c r="BP70" s="2" t="str">
        <f>IF(OR($C70="",BP$12=""),"",SUMIFS(Tbl_Registro_Insumo[cant_ent],Tbl_Registro_Insumo[proveedor],$C$8,Tbl_Registro_Insumo[descripcion_insumo],$C70,Tbl_Registro_Insumo[id_solicitud],Detalle_Mes!$C$9,Tbl_Registro_Insumo[Fecha_Corte],"&lt;="&amp;BP$12)-SUMIFS(Tbl_Registro_Insumo[cant_dev],Tbl_Registro_Insumo[proveedor],$C$8,Tbl_Registro_Insumo[descripcion_insumo],$C70,Tbl_Registro_Insumo[id_solicitud],$C$9,Tbl_Registro_Insumo[Fecha_Corte],"&lt;="&amp;BP$12))</f>
        <v/>
      </c>
      <c r="BQ70" s="2" t="str">
        <f>IF(OR($C70="",BQ$12=""),"",SUMIFS(Tbl_Registro_Insumo[cant_ent],Tbl_Registro_Insumo[proveedor],$C$8,Tbl_Registro_Insumo[descripcion_insumo],$C70,Tbl_Registro_Insumo[id_solicitud],Detalle_Mes!$C$9,Tbl_Registro_Insumo[Fecha_Corte],"&lt;="&amp;BQ$12)-SUMIFS(Tbl_Registro_Insumo[cant_dev],Tbl_Registro_Insumo[proveedor],$C$8,Tbl_Registro_Insumo[descripcion_insumo],$C70,Tbl_Registro_Insumo[id_solicitud],$C$9,Tbl_Registro_Insumo[Fecha_Corte],"&lt;="&amp;BQ$12))</f>
        <v/>
      </c>
      <c r="BR70" s="2" t="str">
        <f>IF(OR($C70="",BR$12=""),"",SUMIFS(Tbl_Registro_Insumo[cant_ent],Tbl_Registro_Insumo[proveedor],$C$8,Tbl_Registro_Insumo[descripcion_insumo],$C70,Tbl_Registro_Insumo[id_solicitud],Detalle_Mes!$C$9,Tbl_Registro_Insumo[Fecha_Corte],"&lt;="&amp;BR$12)-SUMIFS(Tbl_Registro_Insumo[cant_dev],Tbl_Registro_Insumo[proveedor],$C$8,Tbl_Registro_Insumo[descripcion_insumo],$C70,Tbl_Registro_Insumo[id_solicitud],$C$9,Tbl_Registro_Insumo[Fecha_Corte],"&lt;="&amp;BR$12))</f>
        <v/>
      </c>
      <c r="BS70" s="2" t="str">
        <f>IF(OR($C70="",BS$12=""),"",SUMIFS(Tbl_Registro_Insumo[cant_ent],Tbl_Registro_Insumo[proveedor],$C$8,Tbl_Registro_Insumo[descripcion_insumo],$C70,Tbl_Registro_Insumo[id_solicitud],Detalle_Mes!$C$9,Tbl_Registro_Insumo[Fecha_Corte],"&lt;="&amp;BS$12)-SUMIFS(Tbl_Registro_Insumo[cant_dev],Tbl_Registro_Insumo[proveedor],$C$8,Tbl_Registro_Insumo[descripcion_insumo],$C70,Tbl_Registro_Insumo[id_solicitud],$C$9,Tbl_Registro_Insumo[Fecha_Corte],"&lt;="&amp;BS$12))</f>
        <v/>
      </c>
    </row>
    <row r="71" spans="2:71" s="7" customFormat="1" ht="19.2" customHeight="1" x14ac:dyDescent="0.3">
      <c r="B71" s="2"/>
      <c r="D71" s="20" t="str">
        <f>IF(C71="","",SUMIFS(Tbl_Registro_Insumo[cant_ent],Tbl_Registro_Insumo[proveedor],Detalle_Mes!$C$8,Tbl_Registro_Insumo[id_solicitud],Detalle_Mes!$C$9,Tbl_Registro_Insumo[descripcion_insumo],Detalle_Mes!C71,Tbl_Registro_Insumo[Fecha_Corte],"&lt;"&amp;Detalle_Mes!$F$8))</f>
        <v/>
      </c>
      <c r="E71" s="20" t="str">
        <f>IF(C71="","",SUMIFS(Tbl_Registro_Insumo[cant_dev],Tbl_Registro_Insumo[proveedor],Detalle_Mes!$C$8,Tbl_Registro_Insumo[id_solicitud],Detalle_Mes!$C$9,Tbl_Registro_Insumo[descripcion_insumo],Detalle_Mes!C71,Tbl_Registro_Insumo[Fecha_Corte],"&lt;"&amp;Detalle_Mes!$F$8))</f>
        <v/>
      </c>
      <c r="F71" s="20" t="str">
        <f t="shared" si="39"/>
        <v/>
      </c>
      <c r="H71" s="41" t="str">
        <f t="shared" si="40"/>
        <v/>
      </c>
      <c r="I71" s="2" t="str">
        <f>IF(OR($C71="",I$12=""),"",SUMIFS(Tbl_Registro_Insumo[cant_ent],Tbl_Registro_Insumo[proveedor],$C$8,Tbl_Registro_Insumo[descripcion_insumo],$C71,Tbl_Registro_Insumo[id_solicitud],Detalle_Mes!$C$9,Tbl_Registro_Insumo[Fecha_Corte],"&lt;"&amp;I$12)-SUMIFS(Tbl_Registro_Insumo[cant_dev],Tbl_Registro_Insumo[proveedor],$C$8,Tbl_Registro_Insumo[descripcion_insumo],$C71,Tbl_Registro_Insumo[id_solicitud],$C$9,Tbl_Registro_Insumo[Fecha_Corte],"&lt;="&amp;I$12))</f>
        <v/>
      </c>
      <c r="J71" s="2" t="str">
        <f>IF(OR($C71="",J$12=""),"",SUMIFS(Tbl_Registro_Insumo[cant_ent],Tbl_Registro_Insumo[proveedor],$C$8,Tbl_Registro_Insumo[descripcion_insumo],$C71,Tbl_Registro_Insumo[id_solicitud],Detalle_Mes!$C$9,Tbl_Registro_Insumo[Fecha_Corte],"&lt;="&amp;J$12)-SUMIFS(Tbl_Registro_Insumo[cant_dev],Tbl_Registro_Insumo[proveedor],$C$8,Tbl_Registro_Insumo[descripcion_insumo],$C71,Tbl_Registro_Insumo[id_solicitud],$C$9,Tbl_Registro_Insumo[Fecha_Corte],"&lt;="&amp;J$12))</f>
        <v/>
      </c>
      <c r="K71" s="2" t="str">
        <f>IF(OR($C71="",K$12=""),"",SUMIFS(Tbl_Registro_Insumo[cant_ent],Tbl_Registro_Insumo[proveedor],$C$8,Tbl_Registro_Insumo[descripcion_insumo],$C71,Tbl_Registro_Insumo[id_solicitud],Detalle_Mes!$C$9,Tbl_Registro_Insumo[Fecha_Corte],"&lt;="&amp;K$12)-SUMIFS(Tbl_Registro_Insumo[cant_dev],Tbl_Registro_Insumo[proveedor],$C$8,Tbl_Registro_Insumo[descripcion_insumo],$C71,Tbl_Registro_Insumo[id_solicitud],$C$9,Tbl_Registro_Insumo[Fecha_Corte],"&lt;="&amp;K$12))</f>
        <v/>
      </c>
      <c r="L71" s="2" t="str">
        <f>IF(OR($C71="",L$12=""),"",SUMIFS(Tbl_Registro_Insumo[cant_ent],Tbl_Registro_Insumo[proveedor],$C$8,Tbl_Registro_Insumo[descripcion_insumo],$C71,Tbl_Registro_Insumo[id_solicitud],Detalle_Mes!$C$9,Tbl_Registro_Insumo[Fecha_Corte],"&lt;="&amp;L$12)-SUMIFS(Tbl_Registro_Insumo[cant_dev],Tbl_Registro_Insumo[proveedor],$C$8,Tbl_Registro_Insumo[descripcion_insumo],$C71,Tbl_Registro_Insumo[id_solicitud],$C$9,Tbl_Registro_Insumo[Fecha_Corte],"&lt;="&amp;L$12))</f>
        <v/>
      </c>
      <c r="M71" s="2" t="str">
        <f>IF(OR($C71="",M$12=""),"",SUMIFS(Tbl_Registro_Insumo[cant_ent],Tbl_Registro_Insumo[proveedor],$C$8,Tbl_Registro_Insumo[descripcion_insumo],$C71,Tbl_Registro_Insumo[id_solicitud],Detalle_Mes!$C$9,Tbl_Registro_Insumo[Fecha_Corte],"&lt;="&amp;M$12)-SUMIFS(Tbl_Registro_Insumo[cant_dev],Tbl_Registro_Insumo[proveedor],$C$8,Tbl_Registro_Insumo[descripcion_insumo],$C71,Tbl_Registro_Insumo[id_solicitud],$C$9,Tbl_Registro_Insumo[Fecha_Corte],"&lt;="&amp;M$12))</f>
        <v/>
      </c>
      <c r="N71" s="2" t="str">
        <f>IF(OR($C71="",N$12=""),"",SUMIFS(Tbl_Registro_Insumo[cant_ent],Tbl_Registro_Insumo[proveedor],$C$8,Tbl_Registro_Insumo[descripcion_insumo],$C71,Tbl_Registro_Insumo[id_solicitud],Detalle_Mes!$C$9,Tbl_Registro_Insumo[Fecha_Corte],"&lt;="&amp;N$12)-SUMIFS(Tbl_Registro_Insumo[cant_dev],Tbl_Registro_Insumo[proveedor],$C$8,Tbl_Registro_Insumo[descripcion_insumo],$C71,Tbl_Registro_Insumo[id_solicitud],$C$9,Tbl_Registro_Insumo[Fecha_Corte],"&lt;="&amp;N$12))</f>
        <v/>
      </c>
      <c r="O71" s="2" t="str">
        <f>IF(OR($C71="",O$12=""),"",SUMIFS(Tbl_Registro_Insumo[cant_ent],Tbl_Registro_Insumo[proveedor],$C$8,Tbl_Registro_Insumo[descripcion_insumo],$C71,Tbl_Registro_Insumo[id_solicitud],Detalle_Mes!$C$9,Tbl_Registro_Insumo[Fecha_Corte],"&lt;="&amp;O$12)-SUMIFS(Tbl_Registro_Insumo[cant_dev],Tbl_Registro_Insumo[proveedor],$C$8,Tbl_Registro_Insumo[descripcion_insumo],$C71,Tbl_Registro_Insumo[id_solicitud],$C$9,Tbl_Registro_Insumo[Fecha_Corte],"&lt;="&amp;O$12))</f>
        <v/>
      </c>
      <c r="P71" s="2" t="str">
        <f>IF(OR($C71="",P$12=""),"",SUMIFS(Tbl_Registro_Insumo[cant_ent],Tbl_Registro_Insumo[proveedor],$C$8,Tbl_Registro_Insumo[descripcion_insumo],$C71,Tbl_Registro_Insumo[id_solicitud],Detalle_Mes!$C$9,Tbl_Registro_Insumo[Fecha_Corte],"&lt;="&amp;P$12)-SUMIFS(Tbl_Registro_Insumo[cant_dev],Tbl_Registro_Insumo[proveedor],$C$8,Tbl_Registro_Insumo[descripcion_insumo],$C71,Tbl_Registro_Insumo[id_solicitud],$C$9,Tbl_Registro_Insumo[Fecha_Corte],"&lt;="&amp;P$12))</f>
        <v/>
      </c>
      <c r="Q71" s="2" t="str">
        <f>IF(OR($C71="",Q$12=""),"",SUMIFS(Tbl_Registro_Insumo[cant_ent],Tbl_Registro_Insumo[proveedor],$C$8,Tbl_Registro_Insumo[descripcion_insumo],$C71,Tbl_Registro_Insumo[id_solicitud],Detalle_Mes!$C$9,Tbl_Registro_Insumo[Fecha_Corte],"&lt;="&amp;Q$12)-SUMIFS(Tbl_Registro_Insumo[cant_dev],Tbl_Registro_Insumo[proveedor],$C$8,Tbl_Registro_Insumo[descripcion_insumo],$C71,Tbl_Registro_Insumo[id_solicitud],$C$9,Tbl_Registro_Insumo[Fecha_Corte],"&lt;="&amp;Q$12))</f>
        <v/>
      </c>
      <c r="R71" s="2" t="str">
        <f>IF(OR($C71="",R$12=""),"",SUMIFS(Tbl_Registro_Insumo[cant_ent],Tbl_Registro_Insumo[proveedor],$C$8,Tbl_Registro_Insumo[descripcion_insumo],$C71,Tbl_Registro_Insumo[id_solicitud],Detalle_Mes!$C$9,Tbl_Registro_Insumo[Fecha_Corte],"&lt;="&amp;R$12)-SUMIFS(Tbl_Registro_Insumo[cant_dev],Tbl_Registro_Insumo[proveedor],$C$8,Tbl_Registro_Insumo[descripcion_insumo],$C71,Tbl_Registro_Insumo[id_solicitud],$C$9,Tbl_Registro_Insumo[Fecha_Corte],"&lt;="&amp;R$12))</f>
        <v/>
      </c>
      <c r="S71" s="2" t="str">
        <f>IF(OR($C71="",S$12=""),"",SUMIFS(Tbl_Registro_Insumo[cant_ent],Tbl_Registro_Insumo[proveedor],$C$8,Tbl_Registro_Insumo[descripcion_insumo],$C71,Tbl_Registro_Insumo[id_solicitud],Detalle_Mes!$C$9,Tbl_Registro_Insumo[Fecha_Corte],"&lt;="&amp;S$12)-SUMIFS(Tbl_Registro_Insumo[cant_dev],Tbl_Registro_Insumo[proveedor],$C$8,Tbl_Registro_Insumo[descripcion_insumo],$C71,Tbl_Registro_Insumo[id_solicitud],$C$9,Tbl_Registro_Insumo[Fecha_Corte],"&lt;="&amp;S$12))</f>
        <v/>
      </c>
      <c r="T71" s="2" t="str">
        <f>IF(OR($C71="",T$12=""),"",SUMIFS(Tbl_Registro_Insumo[cant_ent],Tbl_Registro_Insumo[proveedor],$C$8,Tbl_Registro_Insumo[descripcion_insumo],$C71,Tbl_Registro_Insumo[id_solicitud],Detalle_Mes!$C$9,Tbl_Registro_Insumo[Fecha_Corte],"&lt;="&amp;T$12)-SUMIFS(Tbl_Registro_Insumo[cant_dev],Tbl_Registro_Insumo[proveedor],$C$8,Tbl_Registro_Insumo[descripcion_insumo],$C71,Tbl_Registro_Insumo[id_solicitud],$C$9,Tbl_Registro_Insumo[Fecha_Corte],"&lt;="&amp;T$12))</f>
        <v/>
      </c>
      <c r="U71" s="2" t="str">
        <f>IF(OR($C71="",U$12=""),"",SUMIFS(Tbl_Registro_Insumo[cant_ent],Tbl_Registro_Insumo[proveedor],$C$8,Tbl_Registro_Insumo[descripcion_insumo],$C71,Tbl_Registro_Insumo[id_solicitud],Detalle_Mes!$C$9,Tbl_Registro_Insumo[Fecha_Corte],"&lt;="&amp;U$12)-SUMIFS(Tbl_Registro_Insumo[cant_dev],Tbl_Registro_Insumo[proveedor],$C$8,Tbl_Registro_Insumo[descripcion_insumo],$C71,Tbl_Registro_Insumo[id_solicitud],$C$9,Tbl_Registro_Insumo[Fecha_Corte],"&lt;="&amp;U$12))</f>
        <v/>
      </c>
      <c r="V71" s="2" t="str">
        <f>IF(OR($C71="",V$12=""),"",SUMIFS(Tbl_Registro_Insumo[cant_ent],Tbl_Registro_Insumo[proveedor],$C$8,Tbl_Registro_Insumo[descripcion_insumo],$C71,Tbl_Registro_Insumo[id_solicitud],Detalle_Mes!$C$9,Tbl_Registro_Insumo[Fecha_Corte],"&lt;="&amp;V$12)-SUMIFS(Tbl_Registro_Insumo[cant_dev],Tbl_Registro_Insumo[proveedor],$C$8,Tbl_Registro_Insumo[descripcion_insumo],$C71,Tbl_Registro_Insumo[id_solicitud],$C$9,Tbl_Registro_Insumo[Fecha_Corte],"&lt;="&amp;V$12))</f>
        <v/>
      </c>
      <c r="W71" s="2" t="str">
        <f>IF(OR($C71="",W$12=""),"",SUMIFS(Tbl_Registro_Insumo[cant_ent],Tbl_Registro_Insumo[proveedor],$C$8,Tbl_Registro_Insumo[descripcion_insumo],$C71,Tbl_Registro_Insumo[id_solicitud],Detalle_Mes!$C$9,Tbl_Registro_Insumo[Fecha_Corte],"&lt;="&amp;W$12)-SUMIFS(Tbl_Registro_Insumo[cant_dev],Tbl_Registro_Insumo[proveedor],$C$8,Tbl_Registro_Insumo[descripcion_insumo],$C71,Tbl_Registro_Insumo[id_solicitud],$C$9,Tbl_Registro_Insumo[Fecha_Corte],"&lt;="&amp;W$12))</f>
        <v/>
      </c>
      <c r="X71" s="2" t="str">
        <f>IF(OR($C71="",X$12=""),"",SUMIFS(Tbl_Registro_Insumo[cant_ent],Tbl_Registro_Insumo[proveedor],$C$8,Tbl_Registro_Insumo[descripcion_insumo],$C71,Tbl_Registro_Insumo[id_solicitud],Detalle_Mes!$C$9,Tbl_Registro_Insumo[Fecha_Corte],"&lt;="&amp;X$12)-SUMIFS(Tbl_Registro_Insumo[cant_dev],Tbl_Registro_Insumo[proveedor],$C$8,Tbl_Registro_Insumo[descripcion_insumo],$C71,Tbl_Registro_Insumo[id_solicitud],$C$9,Tbl_Registro_Insumo[Fecha_Corte],"&lt;="&amp;X$12))</f>
        <v/>
      </c>
      <c r="Y71" s="2" t="str">
        <f>IF(OR($C71="",Y$12=""),"",SUMIFS(Tbl_Registro_Insumo[cant_ent],Tbl_Registro_Insumo[proveedor],$C$8,Tbl_Registro_Insumo[descripcion_insumo],$C71,Tbl_Registro_Insumo[id_solicitud],Detalle_Mes!$C$9,Tbl_Registro_Insumo[Fecha_Corte],"&lt;="&amp;Y$12)-SUMIFS(Tbl_Registro_Insumo[cant_dev],Tbl_Registro_Insumo[proveedor],$C$8,Tbl_Registro_Insumo[descripcion_insumo],$C71,Tbl_Registro_Insumo[id_solicitud],$C$9,Tbl_Registro_Insumo[Fecha_Corte],"&lt;="&amp;Y$12))</f>
        <v/>
      </c>
      <c r="Z71" s="2" t="str">
        <f>IF(OR($C71="",Z$12=""),"",SUMIFS(Tbl_Registro_Insumo[cant_ent],Tbl_Registro_Insumo[proveedor],$C$8,Tbl_Registro_Insumo[descripcion_insumo],$C71,Tbl_Registro_Insumo[id_solicitud],Detalle_Mes!$C$9,Tbl_Registro_Insumo[Fecha_Corte],"&lt;="&amp;Z$12)-SUMIFS(Tbl_Registro_Insumo[cant_dev],Tbl_Registro_Insumo[proveedor],$C$8,Tbl_Registro_Insumo[descripcion_insumo],$C71,Tbl_Registro_Insumo[id_solicitud],$C$9,Tbl_Registro_Insumo[Fecha_Corte],"&lt;="&amp;Z$12))</f>
        <v/>
      </c>
      <c r="AA71" s="2" t="str">
        <f>IF(OR($C71="",AA$12=""),"",SUMIFS(Tbl_Registro_Insumo[cant_ent],Tbl_Registro_Insumo[proveedor],$C$8,Tbl_Registro_Insumo[descripcion_insumo],$C71,Tbl_Registro_Insumo[id_solicitud],Detalle_Mes!$C$9,Tbl_Registro_Insumo[Fecha_Corte],"&lt;="&amp;AA$12)-SUMIFS(Tbl_Registro_Insumo[cant_dev],Tbl_Registro_Insumo[proveedor],$C$8,Tbl_Registro_Insumo[descripcion_insumo],$C71,Tbl_Registro_Insumo[id_solicitud],$C$9,Tbl_Registro_Insumo[Fecha_Corte],"&lt;="&amp;AA$12))</f>
        <v/>
      </c>
      <c r="AB71" s="2" t="str">
        <f>IF(OR($C71="",AB$12=""),"",SUMIFS(Tbl_Registro_Insumo[cant_ent],Tbl_Registro_Insumo[proveedor],$C$8,Tbl_Registro_Insumo[descripcion_insumo],$C71,Tbl_Registro_Insumo[id_solicitud],Detalle_Mes!$C$9,Tbl_Registro_Insumo[Fecha_Corte],"&lt;="&amp;AB$12)-SUMIFS(Tbl_Registro_Insumo[cant_dev],Tbl_Registro_Insumo[proveedor],$C$8,Tbl_Registro_Insumo[descripcion_insumo],$C71,Tbl_Registro_Insumo[id_solicitud],$C$9,Tbl_Registro_Insumo[Fecha_Corte],"&lt;="&amp;AB$12))</f>
        <v/>
      </c>
      <c r="AC71" s="2" t="str">
        <f>IF(OR($C71="",AC$12=""),"",SUMIFS(Tbl_Registro_Insumo[cant_ent],Tbl_Registro_Insumo[proveedor],$C$8,Tbl_Registro_Insumo[descripcion_insumo],$C71,Tbl_Registro_Insumo[id_solicitud],Detalle_Mes!$C$9,Tbl_Registro_Insumo[Fecha_Corte],"&lt;="&amp;AC$12)-SUMIFS(Tbl_Registro_Insumo[cant_dev],Tbl_Registro_Insumo[proveedor],$C$8,Tbl_Registro_Insumo[descripcion_insumo],$C71,Tbl_Registro_Insumo[id_solicitud],$C$9,Tbl_Registro_Insumo[Fecha_Corte],"&lt;="&amp;AC$12))</f>
        <v/>
      </c>
      <c r="AD71" s="2" t="str">
        <f>IF(OR($C71="",AD$12=""),"",SUMIFS(Tbl_Registro_Insumo[cant_ent],Tbl_Registro_Insumo[proveedor],$C$8,Tbl_Registro_Insumo[descripcion_insumo],$C71,Tbl_Registro_Insumo[id_solicitud],Detalle_Mes!$C$9,Tbl_Registro_Insumo[Fecha_Corte],"&lt;="&amp;AD$12)-SUMIFS(Tbl_Registro_Insumo[cant_dev],Tbl_Registro_Insumo[proveedor],$C$8,Tbl_Registro_Insumo[descripcion_insumo],$C71,Tbl_Registro_Insumo[id_solicitud],$C$9,Tbl_Registro_Insumo[Fecha_Corte],"&lt;="&amp;AD$12))</f>
        <v/>
      </c>
      <c r="AE71" s="2" t="str">
        <f>IF(OR($C71="",AE$12=""),"",SUMIFS(Tbl_Registro_Insumo[cant_ent],Tbl_Registro_Insumo[proveedor],$C$8,Tbl_Registro_Insumo[descripcion_insumo],$C71,Tbl_Registro_Insumo[id_solicitud],Detalle_Mes!$C$9,Tbl_Registro_Insumo[Fecha_Corte],"&lt;="&amp;AE$12)-SUMIFS(Tbl_Registro_Insumo[cant_dev],Tbl_Registro_Insumo[proveedor],$C$8,Tbl_Registro_Insumo[descripcion_insumo],$C71,Tbl_Registro_Insumo[id_solicitud],$C$9,Tbl_Registro_Insumo[Fecha_Corte],"&lt;="&amp;AE$12))</f>
        <v/>
      </c>
      <c r="AF71" s="2" t="str">
        <f>IF(OR($C71="",AF$12=""),"",SUMIFS(Tbl_Registro_Insumo[cant_ent],Tbl_Registro_Insumo[proveedor],$C$8,Tbl_Registro_Insumo[descripcion_insumo],$C71,Tbl_Registro_Insumo[id_solicitud],Detalle_Mes!$C$9,Tbl_Registro_Insumo[Fecha_Corte],"&lt;="&amp;AF$12)-SUMIFS(Tbl_Registro_Insumo[cant_dev],Tbl_Registro_Insumo[proveedor],$C$8,Tbl_Registro_Insumo[descripcion_insumo],$C71,Tbl_Registro_Insumo[id_solicitud],$C$9,Tbl_Registro_Insumo[Fecha_Corte],"&lt;="&amp;AF$12))</f>
        <v/>
      </c>
      <c r="AG71" s="2" t="str">
        <f>IF(OR($C71="",AG$12=""),"",SUMIFS(Tbl_Registro_Insumo[cant_ent],Tbl_Registro_Insumo[proveedor],$C$8,Tbl_Registro_Insumo[descripcion_insumo],$C71,Tbl_Registro_Insumo[id_solicitud],Detalle_Mes!$C$9,Tbl_Registro_Insumo[Fecha_Corte],"&lt;="&amp;AG$12)-SUMIFS(Tbl_Registro_Insumo[cant_dev],Tbl_Registro_Insumo[proveedor],$C$8,Tbl_Registro_Insumo[descripcion_insumo],$C71,Tbl_Registro_Insumo[id_solicitud],$C$9,Tbl_Registro_Insumo[Fecha_Corte],"&lt;="&amp;AG$12))</f>
        <v/>
      </c>
      <c r="AH71" s="2" t="str">
        <f>IF(OR($C71="",AH$12=""),"",SUMIFS(Tbl_Registro_Insumo[cant_ent],Tbl_Registro_Insumo[proveedor],$C$8,Tbl_Registro_Insumo[descripcion_insumo],$C71,Tbl_Registro_Insumo[id_solicitud],Detalle_Mes!$C$9,Tbl_Registro_Insumo[Fecha_Corte],"&lt;="&amp;AH$12)-SUMIFS(Tbl_Registro_Insumo[cant_dev],Tbl_Registro_Insumo[proveedor],$C$8,Tbl_Registro_Insumo[descripcion_insumo],$C71,Tbl_Registro_Insumo[id_solicitud],$C$9,Tbl_Registro_Insumo[Fecha_Corte],"&lt;="&amp;AH$12))</f>
        <v/>
      </c>
      <c r="AI71" s="2" t="str">
        <f>IF(OR($C71="",AI$12=""),"",SUMIFS(Tbl_Registro_Insumo[cant_ent],Tbl_Registro_Insumo[proveedor],$C$8,Tbl_Registro_Insumo[descripcion_insumo],$C71,Tbl_Registro_Insumo[id_solicitud],Detalle_Mes!$C$9,Tbl_Registro_Insumo[Fecha_Corte],"&lt;="&amp;AI$12)-SUMIFS(Tbl_Registro_Insumo[cant_dev],Tbl_Registro_Insumo[proveedor],$C$8,Tbl_Registro_Insumo[descripcion_insumo],$C71,Tbl_Registro_Insumo[id_solicitud],$C$9,Tbl_Registro_Insumo[Fecha_Corte],"&lt;="&amp;AI$12))</f>
        <v/>
      </c>
      <c r="AJ71" s="2" t="str">
        <f>IF(OR($C71="",AJ$12=""),"",SUMIFS(Tbl_Registro_Insumo[cant_ent],Tbl_Registro_Insumo[proveedor],$C$8,Tbl_Registro_Insumo[descripcion_insumo],$C71,Tbl_Registro_Insumo[id_solicitud],Detalle_Mes!$C$9,Tbl_Registro_Insumo[Fecha_Corte],"&lt;="&amp;AJ$12)-SUMIFS(Tbl_Registro_Insumo[cant_dev],Tbl_Registro_Insumo[proveedor],$C$8,Tbl_Registro_Insumo[descripcion_insumo],$C71,Tbl_Registro_Insumo[id_solicitud],$C$9,Tbl_Registro_Insumo[Fecha_Corte],"&lt;="&amp;AJ$12))</f>
        <v/>
      </c>
      <c r="AK71" s="2" t="str">
        <f>IF(OR($C71="",AK$12=""),"",SUMIFS(Tbl_Registro_Insumo[cant_ent],Tbl_Registro_Insumo[proveedor],$C$8,Tbl_Registro_Insumo[descripcion_insumo],$C71,Tbl_Registro_Insumo[id_solicitud],Detalle_Mes!$C$9,Tbl_Registro_Insumo[Fecha_Corte],"&lt;="&amp;AK$12)-SUMIFS(Tbl_Registro_Insumo[cant_dev],Tbl_Registro_Insumo[proveedor],$C$8,Tbl_Registro_Insumo[descripcion_insumo],$C71,Tbl_Registro_Insumo[id_solicitud],$C$9,Tbl_Registro_Insumo[Fecha_Corte],"&lt;="&amp;AK$12))</f>
        <v/>
      </c>
      <c r="AL71" s="2" t="str">
        <f>IF(OR($C71="",AL$12=""),"",SUMIFS(Tbl_Registro_Insumo[cant_ent],Tbl_Registro_Insumo[proveedor],$C$8,Tbl_Registro_Insumo[descripcion_insumo],$C71,Tbl_Registro_Insumo[id_solicitud],Detalle_Mes!$C$9,Tbl_Registro_Insumo[Fecha_Corte],"&lt;="&amp;AL$12)-SUMIFS(Tbl_Registro_Insumo[cant_dev],Tbl_Registro_Insumo[proveedor],$C$8,Tbl_Registro_Insumo[descripcion_insumo],$C71,Tbl_Registro_Insumo[id_solicitud],$C$9,Tbl_Registro_Insumo[Fecha_Corte],"&lt;="&amp;AL$12))</f>
        <v/>
      </c>
      <c r="AM71" s="2" t="str">
        <f>IF(OR($C71="",AM$12=""),"",SUMIFS(Tbl_Registro_Insumo[cant_ent],Tbl_Registro_Insumo[proveedor],$C$8,Tbl_Registro_Insumo[descripcion_insumo],$C71,Tbl_Registro_Insumo[id_solicitud],Detalle_Mes!$C$9,Tbl_Registro_Insumo[Fecha_Corte],"&lt;="&amp;AM$12)-SUMIFS(Tbl_Registro_Insumo[cant_dev],Tbl_Registro_Insumo[proveedor],$C$8,Tbl_Registro_Insumo[descripcion_insumo],$C71,Tbl_Registro_Insumo[id_solicitud],$C$9,Tbl_Registro_Insumo[Fecha_Corte],"&lt;="&amp;AM$12))</f>
        <v/>
      </c>
      <c r="AN71" s="2" t="str">
        <f>IF(OR($C71="",AN$12=""),"",SUMIFS(Tbl_Registro_Insumo[cant_ent],Tbl_Registro_Insumo[proveedor],$C$8,Tbl_Registro_Insumo[descripcion_insumo],$C71,Tbl_Registro_Insumo[id_solicitud],Detalle_Mes!$C$9,Tbl_Registro_Insumo[Fecha_Corte],"&lt;="&amp;AN$12)-SUMIFS(Tbl_Registro_Insumo[cant_dev],Tbl_Registro_Insumo[proveedor],$C$8,Tbl_Registro_Insumo[descripcion_insumo],$C71,Tbl_Registro_Insumo[id_solicitud],$C$9,Tbl_Registro_Insumo[Fecha_Corte],"&lt;="&amp;AN$12))</f>
        <v/>
      </c>
      <c r="AO71" s="2" t="str">
        <f>IF(OR($C71="",AO$12=""),"",SUMIFS(Tbl_Registro_Insumo[cant_ent],Tbl_Registro_Insumo[proveedor],$C$8,Tbl_Registro_Insumo[descripcion_insumo],$C71,Tbl_Registro_Insumo[id_solicitud],Detalle_Mes!$C$9,Tbl_Registro_Insumo[Fecha_Corte],"&lt;="&amp;AO$12)-SUMIFS(Tbl_Registro_Insumo[cant_dev],Tbl_Registro_Insumo[proveedor],$C$8,Tbl_Registro_Insumo[descripcion_insumo],$C71,Tbl_Registro_Insumo[id_solicitud],$C$9,Tbl_Registro_Insumo[Fecha_Corte],"&lt;="&amp;AO$12))</f>
        <v/>
      </c>
      <c r="AP71" s="2" t="str">
        <f>IF(OR($C71="",AP$12=""),"",SUMIFS(Tbl_Registro_Insumo[cant_ent],Tbl_Registro_Insumo[proveedor],$C$8,Tbl_Registro_Insumo[descripcion_insumo],$C71,Tbl_Registro_Insumo[id_solicitud],Detalle_Mes!$C$9,Tbl_Registro_Insumo[Fecha_Corte],"&lt;="&amp;AP$12)-SUMIFS(Tbl_Registro_Insumo[cant_dev],Tbl_Registro_Insumo[proveedor],$C$8,Tbl_Registro_Insumo[descripcion_insumo],$C71,Tbl_Registro_Insumo[id_solicitud],$C$9,Tbl_Registro_Insumo[Fecha_Corte],"&lt;="&amp;AP$12))</f>
        <v/>
      </c>
      <c r="AQ71" s="2" t="str">
        <f>IF(OR($C71="",AQ$12=""),"",SUMIFS(Tbl_Registro_Insumo[cant_ent],Tbl_Registro_Insumo[proveedor],$C$8,Tbl_Registro_Insumo[descripcion_insumo],$C71,Tbl_Registro_Insumo[id_solicitud],Detalle_Mes!$C$9,Tbl_Registro_Insumo[Fecha_Corte],"&lt;="&amp;AQ$12)-SUMIFS(Tbl_Registro_Insumo[cant_dev],Tbl_Registro_Insumo[proveedor],$C$8,Tbl_Registro_Insumo[descripcion_insumo],$C71,Tbl_Registro_Insumo[id_solicitud],$C$9,Tbl_Registro_Insumo[Fecha_Corte],"&lt;="&amp;AQ$12))</f>
        <v/>
      </c>
      <c r="AR71" s="2" t="str">
        <f>IF(OR($C71="",AR$12=""),"",SUMIFS(Tbl_Registro_Insumo[cant_ent],Tbl_Registro_Insumo[proveedor],$C$8,Tbl_Registro_Insumo[descripcion_insumo],$C71,Tbl_Registro_Insumo[id_solicitud],Detalle_Mes!$C$9,Tbl_Registro_Insumo[Fecha_Corte],"&lt;="&amp;AR$12)-SUMIFS(Tbl_Registro_Insumo[cant_dev],Tbl_Registro_Insumo[proveedor],$C$8,Tbl_Registro_Insumo[descripcion_insumo],$C71,Tbl_Registro_Insumo[id_solicitud],$C$9,Tbl_Registro_Insumo[Fecha_Corte],"&lt;="&amp;AR$12))</f>
        <v/>
      </c>
      <c r="AS71" s="2" t="str">
        <f>IF(OR($C71="",AS$12=""),"",SUMIFS(Tbl_Registro_Insumo[cant_ent],Tbl_Registro_Insumo[proveedor],$C$8,Tbl_Registro_Insumo[descripcion_insumo],$C71,Tbl_Registro_Insumo[id_solicitud],Detalle_Mes!$C$9,Tbl_Registro_Insumo[Fecha_Corte],"&lt;="&amp;AS$12)-SUMIFS(Tbl_Registro_Insumo[cant_dev],Tbl_Registro_Insumo[proveedor],$C$8,Tbl_Registro_Insumo[descripcion_insumo],$C71,Tbl_Registro_Insumo[id_solicitud],$C$9,Tbl_Registro_Insumo[Fecha_Corte],"&lt;="&amp;AS$12))</f>
        <v/>
      </c>
      <c r="AT71" s="2" t="str">
        <f>IF(OR($C71="",AT$12=""),"",SUMIFS(Tbl_Registro_Insumo[cant_ent],Tbl_Registro_Insumo[proveedor],$C$8,Tbl_Registro_Insumo[descripcion_insumo],$C71,Tbl_Registro_Insumo[id_solicitud],Detalle_Mes!$C$9,Tbl_Registro_Insumo[Fecha_Corte],"&lt;="&amp;AT$12)-SUMIFS(Tbl_Registro_Insumo[cant_dev],Tbl_Registro_Insumo[proveedor],$C$8,Tbl_Registro_Insumo[descripcion_insumo],$C71,Tbl_Registro_Insumo[id_solicitud],$C$9,Tbl_Registro_Insumo[Fecha_Corte],"&lt;="&amp;AT$12))</f>
        <v/>
      </c>
      <c r="AU71" s="2" t="str">
        <f>IF(OR($C71="",AU$12=""),"",SUMIFS(Tbl_Registro_Insumo[cant_ent],Tbl_Registro_Insumo[proveedor],$C$8,Tbl_Registro_Insumo[descripcion_insumo],$C71,Tbl_Registro_Insumo[id_solicitud],Detalle_Mes!$C$9,Tbl_Registro_Insumo[Fecha_Corte],"&lt;="&amp;AU$12)-SUMIFS(Tbl_Registro_Insumo[cant_dev],Tbl_Registro_Insumo[proveedor],$C$8,Tbl_Registro_Insumo[descripcion_insumo],$C71,Tbl_Registro_Insumo[id_solicitud],$C$9,Tbl_Registro_Insumo[Fecha_Corte],"&lt;="&amp;AU$12))</f>
        <v/>
      </c>
      <c r="AV71" s="2" t="str">
        <f>IF(OR($C71="",AV$12=""),"",SUMIFS(Tbl_Registro_Insumo[cant_ent],Tbl_Registro_Insumo[proveedor],$C$8,Tbl_Registro_Insumo[descripcion_insumo],$C71,Tbl_Registro_Insumo[id_solicitud],Detalle_Mes!$C$9,Tbl_Registro_Insumo[Fecha_Corte],"&lt;="&amp;AV$12)-SUMIFS(Tbl_Registro_Insumo[cant_dev],Tbl_Registro_Insumo[proveedor],$C$8,Tbl_Registro_Insumo[descripcion_insumo],$C71,Tbl_Registro_Insumo[id_solicitud],$C$9,Tbl_Registro_Insumo[Fecha_Corte],"&lt;="&amp;AV$12))</f>
        <v/>
      </c>
      <c r="AW71" s="2" t="str">
        <f>IF(OR($C71="",AW$12=""),"",SUMIFS(Tbl_Registro_Insumo[cant_ent],Tbl_Registro_Insumo[proveedor],$C$8,Tbl_Registro_Insumo[descripcion_insumo],$C71,Tbl_Registro_Insumo[id_solicitud],Detalle_Mes!$C$9,Tbl_Registro_Insumo[Fecha_Corte],"&lt;="&amp;AW$12)-SUMIFS(Tbl_Registro_Insumo[cant_dev],Tbl_Registro_Insumo[proveedor],$C$8,Tbl_Registro_Insumo[descripcion_insumo],$C71,Tbl_Registro_Insumo[id_solicitud],$C$9,Tbl_Registro_Insumo[Fecha_Corte],"&lt;="&amp;AW$12))</f>
        <v/>
      </c>
      <c r="AX71" s="2" t="str">
        <f>IF(OR($C71="",AX$12=""),"",SUMIFS(Tbl_Registro_Insumo[cant_ent],Tbl_Registro_Insumo[proveedor],$C$8,Tbl_Registro_Insumo[descripcion_insumo],$C71,Tbl_Registro_Insumo[id_solicitud],Detalle_Mes!$C$9,Tbl_Registro_Insumo[Fecha_Corte],"&lt;="&amp;AX$12)-SUMIFS(Tbl_Registro_Insumo[cant_dev],Tbl_Registro_Insumo[proveedor],$C$8,Tbl_Registro_Insumo[descripcion_insumo],$C71,Tbl_Registro_Insumo[id_solicitud],$C$9,Tbl_Registro_Insumo[Fecha_Corte],"&lt;="&amp;AX$12))</f>
        <v/>
      </c>
      <c r="AY71" s="2" t="str">
        <f>IF(OR($C71="",AY$12=""),"",SUMIFS(Tbl_Registro_Insumo[cant_ent],Tbl_Registro_Insumo[proveedor],$C$8,Tbl_Registro_Insumo[descripcion_insumo],$C71,Tbl_Registro_Insumo[id_solicitud],Detalle_Mes!$C$9,Tbl_Registro_Insumo[Fecha_Corte],"&lt;="&amp;AY$12)-SUMIFS(Tbl_Registro_Insumo[cant_dev],Tbl_Registro_Insumo[proveedor],$C$8,Tbl_Registro_Insumo[descripcion_insumo],$C71,Tbl_Registro_Insumo[id_solicitud],$C$9,Tbl_Registro_Insumo[Fecha_Corte],"&lt;="&amp;AY$12))</f>
        <v/>
      </c>
      <c r="AZ71" s="2" t="str">
        <f>IF(OR($C71="",AZ$12=""),"",SUMIFS(Tbl_Registro_Insumo[cant_ent],Tbl_Registro_Insumo[proveedor],$C$8,Tbl_Registro_Insumo[descripcion_insumo],$C71,Tbl_Registro_Insumo[id_solicitud],Detalle_Mes!$C$9,Tbl_Registro_Insumo[Fecha_Corte],"&lt;="&amp;AZ$12)-SUMIFS(Tbl_Registro_Insumo[cant_dev],Tbl_Registro_Insumo[proveedor],$C$8,Tbl_Registro_Insumo[descripcion_insumo],$C71,Tbl_Registro_Insumo[id_solicitud],$C$9,Tbl_Registro_Insumo[Fecha_Corte],"&lt;="&amp;AZ$12))</f>
        <v/>
      </c>
      <c r="BA71" s="2" t="str">
        <f>IF(OR($C71="",BA$12=""),"",SUMIFS(Tbl_Registro_Insumo[cant_ent],Tbl_Registro_Insumo[proveedor],$C$8,Tbl_Registro_Insumo[descripcion_insumo],$C71,Tbl_Registro_Insumo[id_solicitud],Detalle_Mes!$C$9,Tbl_Registro_Insumo[Fecha_Corte],"&lt;="&amp;BA$12)-SUMIFS(Tbl_Registro_Insumo[cant_dev],Tbl_Registro_Insumo[proveedor],$C$8,Tbl_Registro_Insumo[descripcion_insumo],$C71,Tbl_Registro_Insumo[id_solicitud],$C$9,Tbl_Registro_Insumo[Fecha_Corte],"&lt;="&amp;BA$12))</f>
        <v/>
      </c>
      <c r="BB71" s="2" t="str">
        <f>IF(OR($C71="",BB$12=""),"",SUMIFS(Tbl_Registro_Insumo[cant_ent],Tbl_Registro_Insumo[proveedor],$C$8,Tbl_Registro_Insumo[descripcion_insumo],$C71,Tbl_Registro_Insumo[id_solicitud],Detalle_Mes!$C$9,Tbl_Registro_Insumo[Fecha_Corte],"&lt;="&amp;BB$12)-SUMIFS(Tbl_Registro_Insumo[cant_dev],Tbl_Registro_Insumo[proveedor],$C$8,Tbl_Registro_Insumo[descripcion_insumo],$C71,Tbl_Registro_Insumo[id_solicitud],$C$9,Tbl_Registro_Insumo[Fecha_Corte],"&lt;="&amp;BB$12))</f>
        <v/>
      </c>
      <c r="BC71" s="2" t="str">
        <f>IF(OR($C71="",BC$12=""),"",SUMIFS(Tbl_Registro_Insumo[cant_ent],Tbl_Registro_Insumo[proveedor],$C$8,Tbl_Registro_Insumo[descripcion_insumo],$C71,Tbl_Registro_Insumo[id_solicitud],Detalle_Mes!$C$9,Tbl_Registro_Insumo[Fecha_Corte],"&lt;="&amp;BC$12)-SUMIFS(Tbl_Registro_Insumo[cant_dev],Tbl_Registro_Insumo[proveedor],$C$8,Tbl_Registro_Insumo[descripcion_insumo],$C71,Tbl_Registro_Insumo[id_solicitud],$C$9,Tbl_Registro_Insumo[Fecha_Corte],"&lt;="&amp;BC$12))</f>
        <v/>
      </c>
      <c r="BD71" s="2" t="str">
        <f>IF(OR($C71="",BD$12=""),"",SUMIFS(Tbl_Registro_Insumo[cant_ent],Tbl_Registro_Insumo[proveedor],$C$8,Tbl_Registro_Insumo[descripcion_insumo],$C71,Tbl_Registro_Insumo[id_solicitud],Detalle_Mes!$C$9,Tbl_Registro_Insumo[Fecha_Corte],"&lt;="&amp;BD$12)-SUMIFS(Tbl_Registro_Insumo[cant_dev],Tbl_Registro_Insumo[proveedor],$C$8,Tbl_Registro_Insumo[descripcion_insumo],$C71,Tbl_Registro_Insumo[id_solicitud],$C$9,Tbl_Registro_Insumo[Fecha_Corte],"&lt;="&amp;BD$12))</f>
        <v/>
      </c>
      <c r="BE71" s="2" t="str">
        <f>IF(OR($C71="",BE$12=""),"",SUMIFS(Tbl_Registro_Insumo[cant_ent],Tbl_Registro_Insumo[proveedor],$C$8,Tbl_Registro_Insumo[descripcion_insumo],$C71,Tbl_Registro_Insumo[id_solicitud],Detalle_Mes!$C$9,Tbl_Registro_Insumo[Fecha_Corte],"&lt;="&amp;BE$12)-SUMIFS(Tbl_Registro_Insumo[cant_dev],Tbl_Registro_Insumo[proveedor],$C$8,Tbl_Registro_Insumo[descripcion_insumo],$C71,Tbl_Registro_Insumo[id_solicitud],$C$9,Tbl_Registro_Insumo[Fecha_Corte],"&lt;="&amp;BE$12))</f>
        <v/>
      </c>
      <c r="BF71" s="2" t="str">
        <f>IF(OR($C71="",BF$12=""),"",SUMIFS(Tbl_Registro_Insumo[cant_ent],Tbl_Registro_Insumo[proveedor],$C$8,Tbl_Registro_Insumo[descripcion_insumo],$C71,Tbl_Registro_Insumo[id_solicitud],Detalle_Mes!$C$9,Tbl_Registro_Insumo[Fecha_Corte],"&lt;="&amp;BF$12)-SUMIFS(Tbl_Registro_Insumo[cant_dev],Tbl_Registro_Insumo[proveedor],$C$8,Tbl_Registro_Insumo[descripcion_insumo],$C71,Tbl_Registro_Insumo[id_solicitud],$C$9,Tbl_Registro_Insumo[Fecha_Corte],"&lt;="&amp;BF$12))</f>
        <v/>
      </c>
      <c r="BG71" s="2" t="str">
        <f>IF(OR($C71="",BG$12=""),"",SUMIFS(Tbl_Registro_Insumo[cant_ent],Tbl_Registro_Insumo[proveedor],$C$8,Tbl_Registro_Insumo[descripcion_insumo],$C71,Tbl_Registro_Insumo[id_solicitud],Detalle_Mes!$C$9,Tbl_Registro_Insumo[Fecha_Corte],"&lt;="&amp;BG$12)-SUMIFS(Tbl_Registro_Insumo[cant_dev],Tbl_Registro_Insumo[proveedor],$C$8,Tbl_Registro_Insumo[descripcion_insumo],$C71,Tbl_Registro_Insumo[id_solicitud],$C$9,Tbl_Registro_Insumo[Fecha_Corte],"&lt;="&amp;BG$12))</f>
        <v/>
      </c>
      <c r="BH71" s="2" t="str">
        <f>IF(OR($C71="",BH$12=""),"",SUMIFS(Tbl_Registro_Insumo[cant_ent],Tbl_Registro_Insumo[proveedor],$C$8,Tbl_Registro_Insumo[descripcion_insumo],$C71,Tbl_Registro_Insumo[id_solicitud],Detalle_Mes!$C$9,Tbl_Registro_Insumo[Fecha_Corte],"&lt;="&amp;BH$12)-SUMIFS(Tbl_Registro_Insumo[cant_dev],Tbl_Registro_Insumo[proveedor],$C$8,Tbl_Registro_Insumo[descripcion_insumo],$C71,Tbl_Registro_Insumo[id_solicitud],$C$9,Tbl_Registro_Insumo[Fecha_Corte],"&lt;="&amp;BH$12))</f>
        <v/>
      </c>
      <c r="BI71" s="2" t="str">
        <f>IF(OR($C71="",BI$12=""),"",SUMIFS(Tbl_Registro_Insumo[cant_ent],Tbl_Registro_Insumo[proveedor],$C$8,Tbl_Registro_Insumo[descripcion_insumo],$C71,Tbl_Registro_Insumo[id_solicitud],Detalle_Mes!$C$9,Tbl_Registro_Insumo[Fecha_Corte],"&lt;="&amp;BI$12)-SUMIFS(Tbl_Registro_Insumo[cant_dev],Tbl_Registro_Insumo[proveedor],$C$8,Tbl_Registro_Insumo[descripcion_insumo],$C71,Tbl_Registro_Insumo[id_solicitud],$C$9,Tbl_Registro_Insumo[Fecha_Corte],"&lt;="&amp;BI$12))</f>
        <v/>
      </c>
      <c r="BJ71" s="2" t="str">
        <f>IF(OR($C71="",BJ$12=""),"",SUMIFS(Tbl_Registro_Insumo[cant_ent],Tbl_Registro_Insumo[proveedor],$C$8,Tbl_Registro_Insumo[descripcion_insumo],$C71,Tbl_Registro_Insumo[id_solicitud],Detalle_Mes!$C$9,Tbl_Registro_Insumo[Fecha_Corte],"&lt;="&amp;BJ$12)-SUMIFS(Tbl_Registro_Insumo[cant_dev],Tbl_Registro_Insumo[proveedor],$C$8,Tbl_Registro_Insumo[descripcion_insumo],$C71,Tbl_Registro_Insumo[id_solicitud],$C$9,Tbl_Registro_Insumo[Fecha_Corte],"&lt;="&amp;BJ$12))</f>
        <v/>
      </c>
      <c r="BK71" s="2" t="str">
        <f>IF(OR($C71="",BK$12=""),"",SUMIFS(Tbl_Registro_Insumo[cant_ent],Tbl_Registro_Insumo[proveedor],$C$8,Tbl_Registro_Insumo[descripcion_insumo],$C71,Tbl_Registro_Insumo[id_solicitud],Detalle_Mes!$C$9,Tbl_Registro_Insumo[Fecha_Corte],"&lt;="&amp;BK$12)-SUMIFS(Tbl_Registro_Insumo[cant_dev],Tbl_Registro_Insumo[proveedor],$C$8,Tbl_Registro_Insumo[descripcion_insumo],$C71,Tbl_Registro_Insumo[id_solicitud],$C$9,Tbl_Registro_Insumo[Fecha_Corte],"&lt;="&amp;BK$12))</f>
        <v/>
      </c>
      <c r="BL71" s="2" t="str">
        <f>IF(OR($C71="",BL$12=""),"",SUMIFS(Tbl_Registro_Insumo[cant_ent],Tbl_Registro_Insumo[proveedor],$C$8,Tbl_Registro_Insumo[descripcion_insumo],$C71,Tbl_Registro_Insumo[id_solicitud],Detalle_Mes!$C$9,Tbl_Registro_Insumo[Fecha_Corte],"&lt;="&amp;BL$12)-SUMIFS(Tbl_Registro_Insumo[cant_dev],Tbl_Registro_Insumo[proveedor],$C$8,Tbl_Registro_Insumo[descripcion_insumo],$C71,Tbl_Registro_Insumo[id_solicitud],$C$9,Tbl_Registro_Insumo[Fecha_Corte],"&lt;="&amp;BL$12))</f>
        <v/>
      </c>
      <c r="BM71" s="2" t="str">
        <f>IF(OR($C71="",BM$12=""),"",SUMIFS(Tbl_Registro_Insumo[cant_ent],Tbl_Registro_Insumo[proveedor],$C$8,Tbl_Registro_Insumo[descripcion_insumo],$C71,Tbl_Registro_Insumo[id_solicitud],Detalle_Mes!$C$9,Tbl_Registro_Insumo[Fecha_Corte],"&lt;="&amp;BM$12)-SUMIFS(Tbl_Registro_Insumo[cant_dev],Tbl_Registro_Insumo[proveedor],$C$8,Tbl_Registro_Insumo[descripcion_insumo],$C71,Tbl_Registro_Insumo[id_solicitud],$C$9,Tbl_Registro_Insumo[Fecha_Corte],"&lt;="&amp;BM$12))</f>
        <v/>
      </c>
      <c r="BN71" s="2" t="str">
        <f>IF(OR($C71="",BN$12=""),"",SUMIFS(Tbl_Registro_Insumo[cant_ent],Tbl_Registro_Insumo[proveedor],$C$8,Tbl_Registro_Insumo[descripcion_insumo],$C71,Tbl_Registro_Insumo[id_solicitud],Detalle_Mes!$C$9,Tbl_Registro_Insumo[Fecha_Corte],"&lt;="&amp;BN$12)-SUMIFS(Tbl_Registro_Insumo[cant_dev],Tbl_Registro_Insumo[proveedor],$C$8,Tbl_Registro_Insumo[descripcion_insumo],$C71,Tbl_Registro_Insumo[id_solicitud],$C$9,Tbl_Registro_Insumo[Fecha_Corte],"&lt;="&amp;BN$12))</f>
        <v/>
      </c>
      <c r="BO71" s="2" t="str">
        <f>IF(OR($C71="",BO$12=""),"",SUMIFS(Tbl_Registro_Insumo[cant_ent],Tbl_Registro_Insumo[proveedor],$C$8,Tbl_Registro_Insumo[descripcion_insumo],$C71,Tbl_Registro_Insumo[id_solicitud],Detalle_Mes!$C$9,Tbl_Registro_Insumo[Fecha_Corte],"&lt;="&amp;BO$12)-SUMIFS(Tbl_Registro_Insumo[cant_dev],Tbl_Registro_Insumo[proveedor],$C$8,Tbl_Registro_Insumo[descripcion_insumo],$C71,Tbl_Registro_Insumo[id_solicitud],$C$9,Tbl_Registro_Insumo[Fecha_Corte],"&lt;="&amp;BO$12))</f>
        <v/>
      </c>
      <c r="BP71" s="2" t="str">
        <f>IF(OR($C71="",BP$12=""),"",SUMIFS(Tbl_Registro_Insumo[cant_ent],Tbl_Registro_Insumo[proveedor],$C$8,Tbl_Registro_Insumo[descripcion_insumo],$C71,Tbl_Registro_Insumo[id_solicitud],Detalle_Mes!$C$9,Tbl_Registro_Insumo[Fecha_Corte],"&lt;="&amp;BP$12)-SUMIFS(Tbl_Registro_Insumo[cant_dev],Tbl_Registro_Insumo[proveedor],$C$8,Tbl_Registro_Insumo[descripcion_insumo],$C71,Tbl_Registro_Insumo[id_solicitud],$C$9,Tbl_Registro_Insumo[Fecha_Corte],"&lt;="&amp;BP$12))</f>
        <v/>
      </c>
      <c r="BQ71" s="2" t="str">
        <f>IF(OR($C71="",BQ$12=""),"",SUMIFS(Tbl_Registro_Insumo[cant_ent],Tbl_Registro_Insumo[proveedor],$C$8,Tbl_Registro_Insumo[descripcion_insumo],$C71,Tbl_Registro_Insumo[id_solicitud],Detalle_Mes!$C$9,Tbl_Registro_Insumo[Fecha_Corte],"&lt;="&amp;BQ$12)-SUMIFS(Tbl_Registro_Insumo[cant_dev],Tbl_Registro_Insumo[proveedor],$C$8,Tbl_Registro_Insumo[descripcion_insumo],$C71,Tbl_Registro_Insumo[id_solicitud],$C$9,Tbl_Registro_Insumo[Fecha_Corte],"&lt;="&amp;BQ$12))</f>
        <v/>
      </c>
      <c r="BR71" s="2" t="str">
        <f>IF(OR($C71="",BR$12=""),"",SUMIFS(Tbl_Registro_Insumo[cant_ent],Tbl_Registro_Insumo[proveedor],$C$8,Tbl_Registro_Insumo[descripcion_insumo],$C71,Tbl_Registro_Insumo[id_solicitud],Detalle_Mes!$C$9,Tbl_Registro_Insumo[Fecha_Corte],"&lt;="&amp;BR$12)-SUMIFS(Tbl_Registro_Insumo[cant_dev],Tbl_Registro_Insumo[proveedor],$C$8,Tbl_Registro_Insumo[descripcion_insumo],$C71,Tbl_Registro_Insumo[id_solicitud],$C$9,Tbl_Registro_Insumo[Fecha_Corte],"&lt;="&amp;BR$12))</f>
        <v/>
      </c>
      <c r="BS71" s="2" t="str">
        <f>IF(OR($C71="",BS$12=""),"",SUMIFS(Tbl_Registro_Insumo[cant_ent],Tbl_Registro_Insumo[proveedor],$C$8,Tbl_Registro_Insumo[descripcion_insumo],$C71,Tbl_Registro_Insumo[id_solicitud],Detalle_Mes!$C$9,Tbl_Registro_Insumo[Fecha_Corte],"&lt;="&amp;BS$12)-SUMIFS(Tbl_Registro_Insumo[cant_dev],Tbl_Registro_Insumo[proveedor],$C$8,Tbl_Registro_Insumo[descripcion_insumo],$C71,Tbl_Registro_Insumo[id_solicitud],$C$9,Tbl_Registro_Insumo[Fecha_Corte],"&lt;="&amp;BS$12))</f>
        <v/>
      </c>
    </row>
    <row r="72" spans="2:71" s="7" customFormat="1" ht="19.2" customHeight="1" x14ac:dyDescent="0.3">
      <c r="B72" s="2"/>
      <c r="D72" s="20" t="str">
        <f>IF(C72="","",SUMIFS(Tbl_Registro_Insumo[cant_ent],Tbl_Registro_Insumo[proveedor],Detalle_Mes!$C$8,Tbl_Registro_Insumo[id_solicitud],Detalle_Mes!$C$9,Tbl_Registro_Insumo[descripcion_insumo],Detalle_Mes!C72,Tbl_Registro_Insumo[Fecha_Corte],"&lt;"&amp;Detalle_Mes!$F$8))</f>
        <v/>
      </c>
      <c r="E72" s="20" t="str">
        <f>IF(C72="","",SUMIFS(Tbl_Registro_Insumo[cant_dev],Tbl_Registro_Insumo[proveedor],Detalle_Mes!$C$8,Tbl_Registro_Insumo[id_solicitud],Detalle_Mes!$C$9,Tbl_Registro_Insumo[descripcion_insumo],Detalle_Mes!C72,Tbl_Registro_Insumo[Fecha_Corte],"&lt;"&amp;Detalle_Mes!$F$8))</f>
        <v/>
      </c>
      <c r="F72" s="20" t="str">
        <f t="shared" si="39"/>
        <v/>
      </c>
      <c r="H72" s="41" t="str">
        <f t="shared" si="40"/>
        <v/>
      </c>
      <c r="I72" s="2" t="str">
        <f>IF(OR($C72="",I$12=""),"",SUMIFS(Tbl_Registro_Insumo[cant_ent],Tbl_Registro_Insumo[proveedor],$C$8,Tbl_Registro_Insumo[descripcion_insumo],$C72,Tbl_Registro_Insumo[id_solicitud],Detalle_Mes!$C$9,Tbl_Registro_Insumo[Fecha_Corte],"&lt;"&amp;I$12)-SUMIFS(Tbl_Registro_Insumo[cant_dev],Tbl_Registro_Insumo[proveedor],$C$8,Tbl_Registro_Insumo[descripcion_insumo],$C72,Tbl_Registro_Insumo[id_solicitud],$C$9,Tbl_Registro_Insumo[Fecha_Corte],"&lt;="&amp;I$12))</f>
        <v/>
      </c>
      <c r="J72" s="2" t="str">
        <f>IF(OR($C72="",J$12=""),"",SUMIFS(Tbl_Registro_Insumo[cant_ent],Tbl_Registro_Insumo[proveedor],$C$8,Tbl_Registro_Insumo[descripcion_insumo],$C72,Tbl_Registro_Insumo[id_solicitud],Detalle_Mes!$C$9,Tbl_Registro_Insumo[Fecha_Corte],"&lt;="&amp;J$12)-SUMIFS(Tbl_Registro_Insumo[cant_dev],Tbl_Registro_Insumo[proveedor],$C$8,Tbl_Registro_Insumo[descripcion_insumo],$C72,Tbl_Registro_Insumo[id_solicitud],$C$9,Tbl_Registro_Insumo[Fecha_Corte],"&lt;="&amp;J$12))</f>
        <v/>
      </c>
      <c r="K72" s="2" t="str">
        <f>IF(OR($C72="",K$12=""),"",SUMIFS(Tbl_Registro_Insumo[cant_ent],Tbl_Registro_Insumo[proveedor],$C$8,Tbl_Registro_Insumo[descripcion_insumo],$C72,Tbl_Registro_Insumo[id_solicitud],Detalle_Mes!$C$9,Tbl_Registro_Insumo[Fecha_Corte],"&lt;="&amp;K$12)-SUMIFS(Tbl_Registro_Insumo[cant_dev],Tbl_Registro_Insumo[proveedor],$C$8,Tbl_Registro_Insumo[descripcion_insumo],$C72,Tbl_Registro_Insumo[id_solicitud],$C$9,Tbl_Registro_Insumo[Fecha_Corte],"&lt;="&amp;K$12))</f>
        <v/>
      </c>
      <c r="L72" s="2" t="str">
        <f>IF(OR($C72="",L$12=""),"",SUMIFS(Tbl_Registro_Insumo[cant_ent],Tbl_Registro_Insumo[proveedor],$C$8,Tbl_Registro_Insumo[descripcion_insumo],$C72,Tbl_Registro_Insumo[id_solicitud],Detalle_Mes!$C$9,Tbl_Registro_Insumo[Fecha_Corte],"&lt;="&amp;L$12)-SUMIFS(Tbl_Registro_Insumo[cant_dev],Tbl_Registro_Insumo[proveedor],$C$8,Tbl_Registro_Insumo[descripcion_insumo],$C72,Tbl_Registro_Insumo[id_solicitud],$C$9,Tbl_Registro_Insumo[Fecha_Corte],"&lt;="&amp;L$12))</f>
        <v/>
      </c>
      <c r="M72" s="2" t="str">
        <f>IF(OR($C72="",M$12=""),"",SUMIFS(Tbl_Registro_Insumo[cant_ent],Tbl_Registro_Insumo[proveedor],$C$8,Tbl_Registro_Insumo[descripcion_insumo],$C72,Tbl_Registro_Insumo[id_solicitud],Detalle_Mes!$C$9,Tbl_Registro_Insumo[Fecha_Corte],"&lt;="&amp;M$12)-SUMIFS(Tbl_Registro_Insumo[cant_dev],Tbl_Registro_Insumo[proveedor],$C$8,Tbl_Registro_Insumo[descripcion_insumo],$C72,Tbl_Registro_Insumo[id_solicitud],$C$9,Tbl_Registro_Insumo[Fecha_Corte],"&lt;="&amp;M$12))</f>
        <v/>
      </c>
      <c r="N72" s="2" t="str">
        <f>IF(OR($C72="",N$12=""),"",SUMIFS(Tbl_Registro_Insumo[cant_ent],Tbl_Registro_Insumo[proveedor],$C$8,Tbl_Registro_Insumo[descripcion_insumo],$C72,Tbl_Registro_Insumo[id_solicitud],Detalle_Mes!$C$9,Tbl_Registro_Insumo[Fecha_Corte],"&lt;="&amp;N$12)-SUMIFS(Tbl_Registro_Insumo[cant_dev],Tbl_Registro_Insumo[proveedor],$C$8,Tbl_Registro_Insumo[descripcion_insumo],$C72,Tbl_Registro_Insumo[id_solicitud],$C$9,Tbl_Registro_Insumo[Fecha_Corte],"&lt;="&amp;N$12))</f>
        <v/>
      </c>
      <c r="O72" s="2" t="str">
        <f>IF(OR($C72="",O$12=""),"",SUMIFS(Tbl_Registro_Insumo[cant_ent],Tbl_Registro_Insumo[proveedor],$C$8,Tbl_Registro_Insumo[descripcion_insumo],$C72,Tbl_Registro_Insumo[id_solicitud],Detalle_Mes!$C$9,Tbl_Registro_Insumo[Fecha_Corte],"&lt;="&amp;O$12)-SUMIFS(Tbl_Registro_Insumo[cant_dev],Tbl_Registro_Insumo[proveedor],$C$8,Tbl_Registro_Insumo[descripcion_insumo],$C72,Tbl_Registro_Insumo[id_solicitud],$C$9,Tbl_Registro_Insumo[Fecha_Corte],"&lt;="&amp;O$12))</f>
        <v/>
      </c>
      <c r="P72" s="2" t="str">
        <f>IF(OR($C72="",P$12=""),"",SUMIFS(Tbl_Registro_Insumo[cant_ent],Tbl_Registro_Insumo[proveedor],$C$8,Tbl_Registro_Insumo[descripcion_insumo],$C72,Tbl_Registro_Insumo[id_solicitud],Detalle_Mes!$C$9,Tbl_Registro_Insumo[Fecha_Corte],"&lt;="&amp;P$12)-SUMIFS(Tbl_Registro_Insumo[cant_dev],Tbl_Registro_Insumo[proveedor],$C$8,Tbl_Registro_Insumo[descripcion_insumo],$C72,Tbl_Registro_Insumo[id_solicitud],$C$9,Tbl_Registro_Insumo[Fecha_Corte],"&lt;="&amp;P$12))</f>
        <v/>
      </c>
      <c r="Q72" s="2" t="str">
        <f>IF(OR($C72="",Q$12=""),"",SUMIFS(Tbl_Registro_Insumo[cant_ent],Tbl_Registro_Insumo[proveedor],$C$8,Tbl_Registro_Insumo[descripcion_insumo],$C72,Tbl_Registro_Insumo[id_solicitud],Detalle_Mes!$C$9,Tbl_Registro_Insumo[Fecha_Corte],"&lt;="&amp;Q$12)-SUMIFS(Tbl_Registro_Insumo[cant_dev],Tbl_Registro_Insumo[proveedor],$C$8,Tbl_Registro_Insumo[descripcion_insumo],$C72,Tbl_Registro_Insumo[id_solicitud],$C$9,Tbl_Registro_Insumo[Fecha_Corte],"&lt;="&amp;Q$12))</f>
        <v/>
      </c>
      <c r="R72" s="2" t="str">
        <f>IF(OR($C72="",R$12=""),"",SUMIFS(Tbl_Registro_Insumo[cant_ent],Tbl_Registro_Insumo[proveedor],$C$8,Tbl_Registro_Insumo[descripcion_insumo],$C72,Tbl_Registro_Insumo[id_solicitud],Detalle_Mes!$C$9,Tbl_Registro_Insumo[Fecha_Corte],"&lt;="&amp;R$12)-SUMIFS(Tbl_Registro_Insumo[cant_dev],Tbl_Registro_Insumo[proveedor],$C$8,Tbl_Registro_Insumo[descripcion_insumo],$C72,Tbl_Registro_Insumo[id_solicitud],$C$9,Tbl_Registro_Insumo[Fecha_Corte],"&lt;="&amp;R$12))</f>
        <v/>
      </c>
      <c r="S72" s="2" t="str">
        <f>IF(OR($C72="",S$12=""),"",SUMIFS(Tbl_Registro_Insumo[cant_ent],Tbl_Registro_Insumo[proveedor],$C$8,Tbl_Registro_Insumo[descripcion_insumo],$C72,Tbl_Registro_Insumo[id_solicitud],Detalle_Mes!$C$9,Tbl_Registro_Insumo[Fecha_Corte],"&lt;="&amp;S$12)-SUMIFS(Tbl_Registro_Insumo[cant_dev],Tbl_Registro_Insumo[proveedor],$C$8,Tbl_Registro_Insumo[descripcion_insumo],$C72,Tbl_Registro_Insumo[id_solicitud],$C$9,Tbl_Registro_Insumo[Fecha_Corte],"&lt;="&amp;S$12))</f>
        <v/>
      </c>
      <c r="T72" s="2" t="str">
        <f>IF(OR($C72="",T$12=""),"",SUMIFS(Tbl_Registro_Insumo[cant_ent],Tbl_Registro_Insumo[proveedor],$C$8,Tbl_Registro_Insumo[descripcion_insumo],$C72,Tbl_Registro_Insumo[id_solicitud],Detalle_Mes!$C$9,Tbl_Registro_Insumo[Fecha_Corte],"&lt;="&amp;T$12)-SUMIFS(Tbl_Registro_Insumo[cant_dev],Tbl_Registro_Insumo[proveedor],$C$8,Tbl_Registro_Insumo[descripcion_insumo],$C72,Tbl_Registro_Insumo[id_solicitud],$C$9,Tbl_Registro_Insumo[Fecha_Corte],"&lt;="&amp;T$12))</f>
        <v/>
      </c>
      <c r="U72" s="2" t="str">
        <f>IF(OR($C72="",U$12=""),"",SUMIFS(Tbl_Registro_Insumo[cant_ent],Tbl_Registro_Insumo[proveedor],$C$8,Tbl_Registro_Insumo[descripcion_insumo],$C72,Tbl_Registro_Insumo[id_solicitud],Detalle_Mes!$C$9,Tbl_Registro_Insumo[Fecha_Corte],"&lt;="&amp;U$12)-SUMIFS(Tbl_Registro_Insumo[cant_dev],Tbl_Registro_Insumo[proveedor],$C$8,Tbl_Registro_Insumo[descripcion_insumo],$C72,Tbl_Registro_Insumo[id_solicitud],$C$9,Tbl_Registro_Insumo[Fecha_Corte],"&lt;="&amp;U$12))</f>
        <v/>
      </c>
      <c r="V72" s="2" t="str">
        <f>IF(OR($C72="",V$12=""),"",SUMIFS(Tbl_Registro_Insumo[cant_ent],Tbl_Registro_Insumo[proveedor],$C$8,Tbl_Registro_Insumo[descripcion_insumo],$C72,Tbl_Registro_Insumo[id_solicitud],Detalle_Mes!$C$9,Tbl_Registro_Insumo[Fecha_Corte],"&lt;="&amp;V$12)-SUMIFS(Tbl_Registro_Insumo[cant_dev],Tbl_Registro_Insumo[proveedor],$C$8,Tbl_Registro_Insumo[descripcion_insumo],$C72,Tbl_Registro_Insumo[id_solicitud],$C$9,Tbl_Registro_Insumo[Fecha_Corte],"&lt;="&amp;V$12))</f>
        <v/>
      </c>
      <c r="W72" s="2" t="str">
        <f>IF(OR($C72="",W$12=""),"",SUMIFS(Tbl_Registro_Insumo[cant_ent],Tbl_Registro_Insumo[proveedor],$C$8,Tbl_Registro_Insumo[descripcion_insumo],$C72,Tbl_Registro_Insumo[id_solicitud],Detalle_Mes!$C$9,Tbl_Registro_Insumo[Fecha_Corte],"&lt;="&amp;W$12)-SUMIFS(Tbl_Registro_Insumo[cant_dev],Tbl_Registro_Insumo[proveedor],$C$8,Tbl_Registro_Insumo[descripcion_insumo],$C72,Tbl_Registro_Insumo[id_solicitud],$C$9,Tbl_Registro_Insumo[Fecha_Corte],"&lt;="&amp;W$12))</f>
        <v/>
      </c>
      <c r="X72" s="2" t="str">
        <f>IF(OR($C72="",X$12=""),"",SUMIFS(Tbl_Registro_Insumo[cant_ent],Tbl_Registro_Insumo[proveedor],$C$8,Tbl_Registro_Insumo[descripcion_insumo],$C72,Tbl_Registro_Insumo[id_solicitud],Detalle_Mes!$C$9,Tbl_Registro_Insumo[Fecha_Corte],"&lt;="&amp;X$12)-SUMIFS(Tbl_Registro_Insumo[cant_dev],Tbl_Registro_Insumo[proveedor],$C$8,Tbl_Registro_Insumo[descripcion_insumo],$C72,Tbl_Registro_Insumo[id_solicitud],$C$9,Tbl_Registro_Insumo[Fecha_Corte],"&lt;="&amp;X$12))</f>
        <v/>
      </c>
      <c r="Y72" s="2" t="str">
        <f>IF(OR($C72="",Y$12=""),"",SUMIFS(Tbl_Registro_Insumo[cant_ent],Tbl_Registro_Insumo[proveedor],$C$8,Tbl_Registro_Insumo[descripcion_insumo],$C72,Tbl_Registro_Insumo[id_solicitud],Detalle_Mes!$C$9,Tbl_Registro_Insumo[Fecha_Corte],"&lt;="&amp;Y$12)-SUMIFS(Tbl_Registro_Insumo[cant_dev],Tbl_Registro_Insumo[proveedor],$C$8,Tbl_Registro_Insumo[descripcion_insumo],$C72,Tbl_Registro_Insumo[id_solicitud],$C$9,Tbl_Registro_Insumo[Fecha_Corte],"&lt;="&amp;Y$12))</f>
        <v/>
      </c>
      <c r="Z72" s="2" t="str">
        <f>IF(OR($C72="",Z$12=""),"",SUMIFS(Tbl_Registro_Insumo[cant_ent],Tbl_Registro_Insumo[proveedor],$C$8,Tbl_Registro_Insumo[descripcion_insumo],$C72,Tbl_Registro_Insumo[id_solicitud],Detalle_Mes!$C$9,Tbl_Registro_Insumo[Fecha_Corte],"&lt;="&amp;Z$12)-SUMIFS(Tbl_Registro_Insumo[cant_dev],Tbl_Registro_Insumo[proveedor],$C$8,Tbl_Registro_Insumo[descripcion_insumo],$C72,Tbl_Registro_Insumo[id_solicitud],$C$9,Tbl_Registro_Insumo[Fecha_Corte],"&lt;="&amp;Z$12))</f>
        <v/>
      </c>
      <c r="AA72" s="2" t="str">
        <f>IF(OR($C72="",AA$12=""),"",SUMIFS(Tbl_Registro_Insumo[cant_ent],Tbl_Registro_Insumo[proveedor],$C$8,Tbl_Registro_Insumo[descripcion_insumo],$C72,Tbl_Registro_Insumo[id_solicitud],Detalle_Mes!$C$9,Tbl_Registro_Insumo[Fecha_Corte],"&lt;="&amp;AA$12)-SUMIFS(Tbl_Registro_Insumo[cant_dev],Tbl_Registro_Insumo[proveedor],$C$8,Tbl_Registro_Insumo[descripcion_insumo],$C72,Tbl_Registro_Insumo[id_solicitud],$C$9,Tbl_Registro_Insumo[Fecha_Corte],"&lt;="&amp;AA$12))</f>
        <v/>
      </c>
      <c r="AB72" s="2" t="str">
        <f>IF(OR($C72="",AB$12=""),"",SUMIFS(Tbl_Registro_Insumo[cant_ent],Tbl_Registro_Insumo[proveedor],$C$8,Tbl_Registro_Insumo[descripcion_insumo],$C72,Tbl_Registro_Insumo[id_solicitud],Detalle_Mes!$C$9,Tbl_Registro_Insumo[Fecha_Corte],"&lt;="&amp;AB$12)-SUMIFS(Tbl_Registro_Insumo[cant_dev],Tbl_Registro_Insumo[proveedor],$C$8,Tbl_Registro_Insumo[descripcion_insumo],$C72,Tbl_Registro_Insumo[id_solicitud],$C$9,Tbl_Registro_Insumo[Fecha_Corte],"&lt;="&amp;AB$12))</f>
        <v/>
      </c>
      <c r="AC72" s="2" t="str">
        <f>IF(OR($C72="",AC$12=""),"",SUMIFS(Tbl_Registro_Insumo[cant_ent],Tbl_Registro_Insumo[proveedor],$C$8,Tbl_Registro_Insumo[descripcion_insumo],$C72,Tbl_Registro_Insumo[id_solicitud],Detalle_Mes!$C$9,Tbl_Registro_Insumo[Fecha_Corte],"&lt;="&amp;AC$12)-SUMIFS(Tbl_Registro_Insumo[cant_dev],Tbl_Registro_Insumo[proveedor],$C$8,Tbl_Registro_Insumo[descripcion_insumo],$C72,Tbl_Registro_Insumo[id_solicitud],$C$9,Tbl_Registro_Insumo[Fecha_Corte],"&lt;="&amp;AC$12))</f>
        <v/>
      </c>
      <c r="AD72" s="2" t="str">
        <f>IF(OR($C72="",AD$12=""),"",SUMIFS(Tbl_Registro_Insumo[cant_ent],Tbl_Registro_Insumo[proveedor],$C$8,Tbl_Registro_Insumo[descripcion_insumo],$C72,Tbl_Registro_Insumo[id_solicitud],Detalle_Mes!$C$9,Tbl_Registro_Insumo[Fecha_Corte],"&lt;="&amp;AD$12)-SUMIFS(Tbl_Registro_Insumo[cant_dev],Tbl_Registro_Insumo[proveedor],$C$8,Tbl_Registro_Insumo[descripcion_insumo],$C72,Tbl_Registro_Insumo[id_solicitud],$C$9,Tbl_Registro_Insumo[Fecha_Corte],"&lt;="&amp;AD$12))</f>
        <v/>
      </c>
      <c r="AE72" s="2" t="str">
        <f>IF(OR($C72="",AE$12=""),"",SUMIFS(Tbl_Registro_Insumo[cant_ent],Tbl_Registro_Insumo[proveedor],$C$8,Tbl_Registro_Insumo[descripcion_insumo],$C72,Tbl_Registro_Insumo[id_solicitud],Detalle_Mes!$C$9,Tbl_Registro_Insumo[Fecha_Corte],"&lt;="&amp;AE$12)-SUMIFS(Tbl_Registro_Insumo[cant_dev],Tbl_Registro_Insumo[proveedor],$C$8,Tbl_Registro_Insumo[descripcion_insumo],$C72,Tbl_Registro_Insumo[id_solicitud],$C$9,Tbl_Registro_Insumo[Fecha_Corte],"&lt;="&amp;AE$12))</f>
        <v/>
      </c>
      <c r="AF72" s="2" t="str">
        <f>IF(OR($C72="",AF$12=""),"",SUMIFS(Tbl_Registro_Insumo[cant_ent],Tbl_Registro_Insumo[proveedor],$C$8,Tbl_Registro_Insumo[descripcion_insumo],$C72,Tbl_Registro_Insumo[id_solicitud],Detalle_Mes!$C$9,Tbl_Registro_Insumo[Fecha_Corte],"&lt;="&amp;AF$12)-SUMIFS(Tbl_Registro_Insumo[cant_dev],Tbl_Registro_Insumo[proveedor],$C$8,Tbl_Registro_Insumo[descripcion_insumo],$C72,Tbl_Registro_Insumo[id_solicitud],$C$9,Tbl_Registro_Insumo[Fecha_Corte],"&lt;="&amp;AF$12))</f>
        <v/>
      </c>
      <c r="AG72" s="2" t="str">
        <f>IF(OR($C72="",AG$12=""),"",SUMIFS(Tbl_Registro_Insumo[cant_ent],Tbl_Registro_Insumo[proveedor],$C$8,Tbl_Registro_Insumo[descripcion_insumo],$C72,Tbl_Registro_Insumo[id_solicitud],Detalle_Mes!$C$9,Tbl_Registro_Insumo[Fecha_Corte],"&lt;="&amp;AG$12)-SUMIFS(Tbl_Registro_Insumo[cant_dev],Tbl_Registro_Insumo[proveedor],$C$8,Tbl_Registro_Insumo[descripcion_insumo],$C72,Tbl_Registro_Insumo[id_solicitud],$C$9,Tbl_Registro_Insumo[Fecha_Corte],"&lt;="&amp;AG$12))</f>
        <v/>
      </c>
      <c r="AH72" s="2" t="str">
        <f>IF(OR($C72="",AH$12=""),"",SUMIFS(Tbl_Registro_Insumo[cant_ent],Tbl_Registro_Insumo[proveedor],$C$8,Tbl_Registro_Insumo[descripcion_insumo],$C72,Tbl_Registro_Insumo[id_solicitud],Detalle_Mes!$C$9,Tbl_Registro_Insumo[Fecha_Corte],"&lt;="&amp;AH$12)-SUMIFS(Tbl_Registro_Insumo[cant_dev],Tbl_Registro_Insumo[proveedor],$C$8,Tbl_Registro_Insumo[descripcion_insumo],$C72,Tbl_Registro_Insumo[id_solicitud],$C$9,Tbl_Registro_Insumo[Fecha_Corte],"&lt;="&amp;AH$12))</f>
        <v/>
      </c>
      <c r="AI72" s="2" t="str">
        <f>IF(OR($C72="",AI$12=""),"",SUMIFS(Tbl_Registro_Insumo[cant_ent],Tbl_Registro_Insumo[proveedor],$C$8,Tbl_Registro_Insumo[descripcion_insumo],$C72,Tbl_Registro_Insumo[id_solicitud],Detalle_Mes!$C$9,Tbl_Registro_Insumo[Fecha_Corte],"&lt;="&amp;AI$12)-SUMIFS(Tbl_Registro_Insumo[cant_dev],Tbl_Registro_Insumo[proveedor],$C$8,Tbl_Registro_Insumo[descripcion_insumo],$C72,Tbl_Registro_Insumo[id_solicitud],$C$9,Tbl_Registro_Insumo[Fecha_Corte],"&lt;="&amp;AI$12))</f>
        <v/>
      </c>
      <c r="AJ72" s="2" t="str">
        <f>IF(OR($C72="",AJ$12=""),"",SUMIFS(Tbl_Registro_Insumo[cant_ent],Tbl_Registro_Insumo[proveedor],$C$8,Tbl_Registro_Insumo[descripcion_insumo],$C72,Tbl_Registro_Insumo[id_solicitud],Detalle_Mes!$C$9,Tbl_Registro_Insumo[Fecha_Corte],"&lt;="&amp;AJ$12)-SUMIFS(Tbl_Registro_Insumo[cant_dev],Tbl_Registro_Insumo[proveedor],$C$8,Tbl_Registro_Insumo[descripcion_insumo],$C72,Tbl_Registro_Insumo[id_solicitud],$C$9,Tbl_Registro_Insumo[Fecha_Corte],"&lt;="&amp;AJ$12))</f>
        <v/>
      </c>
      <c r="AK72" s="2" t="str">
        <f>IF(OR($C72="",AK$12=""),"",SUMIFS(Tbl_Registro_Insumo[cant_ent],Tbl_Registro_Insumo[proveedor],$C$8,Tbl_Registro_Insumo[descripcion_insumo],$C72,Tbl_Registro_Insumo[id_solicitud],Detalle_Mes!$C$9,Tbl_Registro_Insumo[Fecha_Corte],"&lt;="&amp;AK$12)-SUMIFS(Tbl_Registro_Insumo[cant_dev],Tbl_Registro_Insumo[proveedor],$C$8,Tbl_Registro_Insumo[descripcion_insumo],$C72,Tbl_Registro_Insumo[id_solicitud],$C$9,Tbl_Registro_Insumo[Fecha_Corte],"&lt;="&amp;AK$12))</f>
        <v/>
      </c>
      <c r="AL72" s="2" t="str">
        <f>IF(OR($C72="",AL$12=""),"",SUMIFS(Tbl_Registro_Insumo[cant_ent],Tbl_Registro_Insumo[proveedor],$C$8,Tbl_Registro_Insumo[descripcion_insumo],$C72,Tbl_Registro_Insumo[id_solicitud],Detalle_Mes!$C$9,Tbl_Registro_Insumo[Fecha_Corte],"&lt;="&amp;AL$12)-SUMIFS(Tbl_Registro_Insumo[cant_dev],Tbl_Registro_Insumo[proveedor],$C$8,Tbl_Registro_Insumo[descripcion_insumo],$C72,Tbl_Registro_Insumo[id_solicitud],$C$9,Tbl_Registro_Insumo[Fecha_Corte],"&lt;="&amp;AL$12))</f>
        <v/>
      </c>
      <c r="AM72" s="2" t="str">
        <f>IF(OR($C72="",AM$12=""),"",SUMIFS(Tbl_Registro_Insumo[cant_ent],Tbl_Registro_Insumo[proveedor],$C$8,Tbl_Registro_Insumo[descripcion_insumo],$C72,Tbl_Registro_Insumo[id_solicitud],Detalle_Mes!$C$9,Tbl_Registro_Insumo[Fecha_Corte],"&lt;="&amp;AM$12)-SUMIFS(Tbl_Registro_Insumo[cant_dev],Tbl_Registro_Insumo[proveedor],$C$8,Tbl_Registro_Insumo[descripcion_insumo],$C72,Tbl_Registro_Insumo[id_solicitud],$C$9,Tbl_Registro_Insumo[Fecha_Corte],"&lt;="&amp;AM$12))</f>
        <v/>
      </c>
      <c r="AN72" s="2" t="str">
        <f>IF(OR($C72="",AN$12=""),"",SUMIFS(Tbl_Registro_Insumo[cant_ent],Tbl_Registro_Insumo[proveedor],$C$8,Tbl_Registro_Insumo[descripcion_insumo],$C72,Tbl_Registro_Insumo[id_solicitud],Detalle_Mes!$C$9,Tbl_Registro_Insumo[Fecha_Corte],"&lt;="&amp;AN$12)-SUMIFS(Tbl_Registro_Insumo[cant_dev],Tbl_Registro_Insumo[proveedor],$C$8,Tbl_Registro_Insumo[descripcion_insumo],$C72,Tbl_Registro_Insumo[id_solicitud],$C$9,Tbl_Registro_Insumo[Fecha_Corte],"&lt;="&amp;AN$12))</f>
        <v/>
      </c>
      <c r="AO72" s="2" t="str">
        <f>IF(OR($C72="",AO$12=""),"",SUMIFS(Tbl_Registro_Insumo[cant_ent],Tbl_Registro_Insumo[proveedor],$C$8,Tbl_Registro_Insumo[descripcion_insumo],$C72,Tbl_Registro_Insumo[id_solicitud],Detalle_Mes!$C$9,Tbl_Registro_Insumo[Fecha_Corte],"&lt;="&amp;AO$12)-SUMIFS(Tbl_Registro_Insumo[cant_dev],Tbl_Registro_Insumo[proveedor],$C$8,Tbl_Registro_Insumo[descripcion_insumo],$C72,Tbl_Registro_Insumo[id_solicitud],$C$9,Tbl_Registro_Insumo[Fecha_Corte],"&lt;="&amp;AO$12))</f>
        <v/>
      </c>
      <c r="AP72" s="2" t="str">
        <f>IF(OR($C72="",AP$12=""),"",SUMIFS(Tbl_Registro_Insumo[cant_ent],Tbl_Registro_Insumo[proveedor],$C$8,Tbl_Registro_Insumo[descripcion_insumo],$C72,Tbl_Registro_Insumo[id_solicitud],Detalle_Mes!$C$9,Tbl_Registro_Insumo[Fecha_Corte],"&lt;="&amp;AP$12)-SUMIFS(Tbl_Registro_Insumo[cant_dev],Tbl_Registro_Insumo[proveedor],$C$8,Tbl_Registro_Insumo[descripcion_insumo],$C72,Tbl_Registro_Insumo[id_solicitud],$C$9,Tbl_Registro_Insumo[Fecha_Corte],"&lt;="&amp;AP$12))</f>
        <v/>
      </c>
      <c r="AQ72" s="2" t="str">
        <f>IF(OR($C72="",AQ$12=""),"",SUMIFS(Tbl_Registro_Insumo[cant_ent],Tbl_Registro_Insumo[proveedor],$C$8,Tbl_Registro_Insumo[descripcion_insumo],$C72,Tbl_Registro_Insumo[id_solicitud],Detalle_Mes!$C$9,Tbl_Registro_Insumo[Fecha_Corte],"&lt;="&amp;AQ$12)-SUMIFS(Tbl_Registro_Insumo[cant_dev],Tbl_Registro_Insumo[proveedor],$C$8,Tbl_Registro_Insumo[descripcion_insumo],$C72,Tbl_Registro_Insumo[id_solicitud],$C$9,Tbl_Registro_Insumo[Fecha_Corte],"&lt;="&amp;AQ$12))</f>
        <v/>
      </c>
      <c r="AR72" s="2" t="str">
        <f>IF(OR($C72="",AR$12=""),"",SUMIFS(Tbl_Registro_Insumo[cant_ent],Tbl_Registro_Insumo[proveedor],$C$8,Tbl_Registro_Insumo[descripcion_insumo],$C72,Tbl_Registro_Insumo[id_solicitud],Detalle_Mes!$C$9,Tbl_Registro_Insumo[Fecha_Corte],"&lt;="&amp;AR$12)-SUMIFS(Tbl_Registro_Insumo[cant_dev],Tbl_Registro_Insumo[proveedor],$C$8,Tbl_Registro_Insumo[descripcion_insumo],$C72,Tbl_Registro_Insumo[id_solicitud],$C$9,Tbl_Registro_Insumo[Fecha_Corte],"&lt;="&amp;AR$12))</f>
        <v/>
      </c>
      <c r="AS72" s="2" t="str">
        <f>IF(OR($C72="",AS$12=""),"",SUMIFS(Tbl_Registro_Insumo[cant_ent],Tbl_Registro_Insumo[proveedor],$C$8,Tbl_Registro_Insumo[descripcion_insumo],$C72,Tbl_Registro_Insumo[id_solicitud],Detalle_Mes!$C$9,Tbl_Registro_Insumo[Fecha_Corte],"&lt;="&amp;AS$12)-SUMIFS(Tbl_Registro_Insumo[cant_dev],Tbl_Registro_Insumo[proveedor],$C$8,Tbl_Registro_Insumo[descripcion_insumo],$C72,Tbl_Registro_Insumo[id_solicitud],$C$9,Tbl_Registro_Insumo[Fecha_Corte],"&lt;="&amp;AS$12))</f>
        <v/>
      </c>
      <c r="AT72" s="2" t="str">
        <f>IF(OR($C72="",AT$12=""),"",SUMIFS(Tbl_Registro_Insumo[cant_ent],Tbl_Registro_Insumo[proveedor],$C$8,Tbl_Registro_Insumo[descripcion_insumo],$C72,Tbl_Registro_Insumo[id_solicitud],Detalle_Mes!$C$9,Tbl_Registro_Insumo[Fecha_Corte],"&lt;="&amp;AT$12)-SUMIFS(Tbl_Registro_Insumo[cant_dev],Tbl_Registro_Insumo[proveedor],$C$8,Tbl_Registro_Insumo[descripcion_insumo],$C72,Tbl_Registro_Insumo[id_solicitud],$C$9,Tbl_Registro_Insumo[Fecha_Corte],"&lt;="&amp;AT$12))</f>
        <v/>
      </c>
      <c r="AU72" s="2" t="str">
        <f>IF(OR($C72="",AU$12=""),"",SUMIFS(Tbl_Registro_Insumo[cant_ent],Tbl_Registro_Insumo[proveedor],$C$8,Tbl_Registro_Insumo[descripcion_insumo],$C72,Tbl_Registro_Insumo[id_solicitud],Detalle_Mes!$C$9,Tbl_Registro_Insumo[Fecha_Corte],"&lt;="&amp;AU$12)-SUMIFS(Tbl_Registro_Insumo[cant_dev],Tbl_Registro_Insumo[proveedor],$C$8,Tbl_Registro_Insumo[descripcion_insumo],$C72,Tbl_Registro_Insumo[id_solicitud],$C$9,Tbl_Registro_Insumo[Fecha_Corte],"&lt;="&amp;AU$12))</f>
        <v/>
      </c>
      <c r="AV72" s="2" t="str">
        <f>IF(OR($C72="",AV$12=""),"",SUMIFS(Tbl_Registro_Insumo[cant_ent],Tbl_Registro_Insumo[proveedor],$C$8,Tbl_Registro_Insumo[descripcion_insumo],$C72,Tbl_Registro_Insumo[id_solicitud],Detalle_Mes!$C$9,Tbl_Registro_Insumo[Fecha_Corte],"&lt;="&amp;AV$12)-SUMIFS(Tbl_Registro_Insumo[cant_dev],Tbl_Registro_Insumo[proveedor],$C$8,Tbl_Registro_Insumo[descripcion_insumo],$C72,Tbl_Registro_Insumo[id_solicitud],$C$9,Tbl_Registro_Insumo[Fecha_Corte],"&lt;="&amp;AV$12))</f>
        <v/>
      </c>
      <c r="AW72" s="2" t="str">
        <f>IF(OR($C72="",AW$12=""),"",SUMIFS(Tbl_Registro_Insumo[cant_ent],Tbl_Registro_Insumo[proveedor],$C$8,Tbl_Registro_Insumo[descripcion_insumo],$C72,Tbl_Registro_Insumo[id_solicitud],Detalle_Mes!$C$9,Tbl_Registro_Insumo[Fecha_Corte],"&lt;="&amp;AW$12)-SUMIFS(Tbl_Registro_Insumo[cant_dev],Tbl_Registro_Insumo[proveedor],$C$8,Tbl_Registro_Insumo[descripcion_insumo],$C72,Tbl_Registro_Insumo[id_solicitud],$C$9,Tbl_Registro_Insumo[Fecha_Corte],"&lt;="&amp;AW$12))</f>
        <v/>
      </c>
      <c r="AX72" s="2" t="str">
        <f>IF(OR($C72="",AX$12=""),"",SUMIFS(Tbl_Registro_Insumo[cant_ent],Tbl_Registro_Insumo[proveedor],$C$8,Tbl_Registro_Insumo[descripcion_insumo],$C72,Tbl_Registro_Insumo[id_solicitud],Detalle_Mes!$C$9,Tbl_Registro_Insumo[Fecha_Corte],"&lt;="&amp;AX$12)-SUMIFS(Tbl_Registro_Insumo[cant_dev],Tbl_Registro_Insumo[proveedor],$C$8,Tbl_Registro_Insumo[descripcion_insumo],$C72,Tbl_Registro_Insumo[id_solicitud],$C$9,Tbl_Registro_Insumo[Fecha_Corte],"&lt;="&amp;AX$12))</f>
        <v/>
      </c>
      <c r="AY72" s="2" t="str">
        <f>IF(OR($C72="",AY$12=""),"",SUMIFS(Tbl_Registro_Insumo[cant_ent],Tbl_Registro_Insumo[proveedor],$C$8,Tbl_Registro_Insumo[descripcion_insumo],$C72,Tbl_Registro_Insumo[id_solicitud],Detalle_Mes!$C$9,Tbl_Registro_Insumo[Fecha_Corte],"&lt;="&amp;AY$12)-SUMIFS(Tbl_Registro_Insumo[cant_dev],Tbl_Registro_Insumo[proveedor],$C$8,Tbl_Registro_Insumo[descripcion_insumo],$C72,Tbl_Registro_Insumo[id_solicitud],$C$9,Tbl_Registro_Insumo[Fecha_Corte],"&lt;="&amp;AY$12))</f>
        <v/>
      </c>
      <c r="AZ72" s="2" t="str">
        <f>IF(OR($C72="",AZ$12=""),"",SUMIFS(Tbl_Registro_Insumo[cant_ent],Tbl_Registro_Insumo[proveedor],$C$8,Tbl_Registro_Insumo[descripcion_insumo],$C72,Tbl_Registro_Insumo[id_solicitud],Detalle_Mes!$C$9,Tbl_Registro_Insumo[Fecha_Corte],"&lt;="&amp;AZ$12)-SUMIFS(Tbl_Registro_Insumo[cant_dev],Tbl_Registro_Insumo[proveedor],$C$8,Tbl_Registro_Insumo[descripcion_insumo],$C72,Tbl_Registro_Insumo[id_solicitud],$C$9,Tbl_Registro_Insumo[Fecha_Corte],"&lt;="&amp;AZ$12))</f>
        <v/>
      </c>
      <c r="BA72" s="2" t="str">
        <f>IF(OR($C72="",BA$12=""),"",SUMIFS(Tbl_Registro_Insumo[cant_ent],Tbl_Registro_Insumo[proveedor],$C$8,Tbl_Registro_Insumo[descripcion_insumo],$C72,Tbl_Registro_Insumo[id_solicitud],Detalle_Mes!$C$9,Tbl_Registro_Insumo[Fecha_Corte],"&lt;="&amp;BA$12)-SUMIFS(Tbl_Registro_Insumo[cant_dev],Tbl_Registro_Insumo[proveedor],$C$8,Tbl_Registro_Insumo[descripcion_insumo],$C72,Tbl_Registro_Insumo[id_solicitud],$C$9,Tbl_Registro_Insumo[Fecha_Corte],"&lt;="&amp;BA$12))</f>
        <v/>
      </c>
      <c r="BB72" s="2" t="str">
        <f>IF(OR($C72="",BB$12=""),"",SUMIFS(Tbl_Registro_Insumo[cant_ent],Tbl_Registro_Insumo[proveedor],$C$8,Tbl_Registro_Insumo[descripcion_insumo],$C72,Tbl_Registro_Insumo[id_solicitud],Detalle_Mes!$C$9,Tbl_Registro_Insumo[Fecha_Corte],"&lt;="&amp;BB$12)-SUMIFS(Tbl_Registro_Insumo[cant_dev],Tbl_Registro_Insumo[proveedor],$C$8,Tbl_Registro_Insumo[descripcion_insumo],$C72,Tbl_Registro_Insumo[id_solicitud],$C$9,Tbl_Registro_Insumo[Fecha_Corte],"&lt;="&amp;BB$12))</f>
        <v/>
      </c>
      <c r="BC72" s="2" t="str">
        <f>IF(OR($C72="",BC$12=""),"",SUMIFS(Tbl_Registro_Insumo[cant_ent],Tbl_Registro_Insumo[proveedor],$C$8,Tbl_Registro_Insumo[descripcion_insumo],$C72,Tbl_Registro_Insumo[id_solicitud],Detalle_Mes!$C$9,Tbl_Registro_Insumo[Fecha_Corte],"&lt;="&amp;BC$12)-SUMIFS(Tbl_Registro_Insumo[cant_dev],Tbl_Registro_Insumo[proveedor],$C$8,Tbl_Registro_Insumo[descripcion_insumo],$C72,Tbl_Registro_Insumo[id_solicitud],$C$9,Tbl_Registro_Insumo[Fecha_Corte],"&lt;="&amp;BC$12))</f>
        <v/>
      </c>
      <c r="BD72" s="2" t="str">
        <f>IF(OR($C72="",BD$12=""),"",SUMIFS(Tbl_Registro_Insumo[cant_ent],Tbl_Registro_Insumo[proveedor],$C$8,Tbl_Registro_Insumo[descripcion_insumo],$C72,Tbl_Registro_Insumo[id_solicitud],Detalle_Mes!$C$9,Tbl_Registro_Insumo[Fecha_Corte],"&lt;="&amp;BD$12)-SUMIFS(Tbl_Registro_Insumo[cant_dev],Tbl_Registro_Insumo[proveedor],$C$8,Tbl_Registro_Insumo[descripcion_insumo],$C72,Tbl_Registro_Insumo[id_solicitud],$C$9,Tbl_Registro_Insumo[Fecha_Corte],"&lt;="&amp;BD$12))</f>
        <v/>
      </c>
      <c r="BE72" s="2" t="str">
        <f>IF(OR($C72="",BE$12=""),"",SUMIFS(Tbl_Registro_Insumo[cant_ent],Tbl_Registro_Insumo[proveedor],$C$8,Tbl_Registro_Insumo[descripcion_insumo],$C72,Tbl_Registro_Insumo[id_solicitud],Detalle_Mes!$C$9,Tbl_Registro_Insumo[Fecha_Corte],"&lt;="&amp;BE$12)-SUMIFS(Tbl_Registro_Insumo[cant_dev],Tbl_Registro_Insumo[proveedor],$C$8,Tbl_Registro_Insumo[descripcion_insumo],$C72,Tbl_Registro_Insumo[id_solicitud],$C$9,Tbl_Registro_Insumo[Fecha_Corte],"&lt;="&amp;BE$12))</f>
        <v/>
      </c>
      <c r="BF72" s="2" t="str">
        <f>IF(OR($C72="",BF$12=""),"",SUMIFS(Tbl_Registro_Insumo[cant_ent],Tbl_Registro_Insumo[proveedor],$C$8,Tbl_Registro_Insumo[descripcion_insumo],$C72,Tbl_Registro_Insumo[id_solicitud],Detalle_Mes!$C$9,Tbl_Registro_Insumo[Fecha_Corte],"&lt;="&amp;BF$12)-SUMIFS(Tbl_Registro_Insumo[cant_dev],Tbl_Registro_Insumo[proveedor],$C$8,Tbl_Registro_Insumo[descripcion_insumo],$C72,Tbl_Registro_Insumo[id_solicitud],$C$9,Tbl_Registro_Insumo[Fecha_Corte],"&lt;="&amp;BF$12))</f>
        <v/>
      </c>
      <c r="BG72" s="2" t="str">
        <f>IF(OR($C72="",BG$12=""),"",SUMIFS(Tbl_Registro_Insumo[cant_ent],Tbl_Registro_Insumo[proveedor],$C$8,Tbl_Registro_Insumo[descripcion_insumo],$C72,Tbl_Registro_Insumo[id_solicitud],Detalle_Mes!$C$9,Tbl_Registro_Insumo[Fecha_Corte],"&lt;="&amp;BG$12)-SUMIFS(Tbl_Registro_Insumo[cant_dev],Tbl_Registro_Insumo[proveedor],$C$8,Tbl_Registro_Insumo[descripcion_insumo],$C72,Tbl_Registro_Insumo[id_solicitud],$C$9,Tbl_Registro_Insumo[Fecha_Corte],"&lt;="&amp;BG$12))</f>
        <v/>
      </c>
      <c r="BH72" s="2" t="str">
        <f>IF(OR($C72="",BH$12=""),"",SUMIFS(Tbl_Registro_Insumo[cant_ent],Tbl_Registro_Insumo[proveedor],$C$8,Tbl_Registro_Insumo[descripcion_insumo],$C72,Tbl_Registro_Insumo[id_solicitud],Detalle_Mes!$C$9,Tbl_Registro_Insumo[Fecha_Corte],"&lt;="&amp;BH$12)-SUMIFS(Tbl_Registro_Insumo[cant_dev],Tbl_Registro_Insumo[proveedor],$C$8,Tbl_Registro_Insumo[descripcion_insumo],$C72,Tbl_Registro_Insumo[id_solicitud],$C$9,Tbl_Registro_Insumo[Fecha_Corte],"&lt;="&amp;BH$12))</f>
        <v/>
      </c>
      <c r="BI72" s="2" t="str">
        <f>IF(OR($C72="",BI$12=""),"",SUMIFS(Tbl_Registro_Insumo[cant_ent],Tbl_Registro_Insumo[proveedor],$C$8,Tbl_Registro_Insumo[descripcion_insumo],$C72,Tbl_Registro_Insumo[id_solicitud],Detalle_Mes!$C$9,Tbl_Registro_Insumo[Fecha_Corte],"&lt;="&amp;BI$12)-SUMIFS(Tbl_Registro_Insumo[cant_dev],Tbl_Registro_Insumo[proveedor],$C$8,Tbl_Registro_Insumo[descripcion_insumo],$C72,Tbl_Registro_Insumo[id_solicitud],$C$9,Tbl_Registro_Insumo[Fecha_Corte],"&lt;="&amp;BI$12))</f>
        <v/>
      </c>
      <c r="BJ72" s="2" t="str">
        <f>IF(OR($C72="",BJ$12=""),"",SUMIFS(Tbl_Registro_Insumo[cant_ent],Tbl_Registro_Insumo[proveedor],$C$8,Tbl_Registro_Insumo[descripcion_insumo],$C72,Tbl_Registro_Insumo[id_solicitud],Detalle_Mes!$C$9,Tbl_Registro_Insumo[Fecha_Corte],"&lt;="&amp;BJ$12)-SUMIFS(Tbl_Registro_Insumo[cant_dev],Tbl_Registro_Insumo[proveedor],$C$8,Tbl_Registro_Insumo[descripcion_insumo],$C72,Tbl_Registro_Insumo[id_solicitud],$C$9,Tbl_Registro_Insumo[Fecha_Corte],"&lt;="&amp;BJ$12))</f>
        <v/>
      </c>
      <c r="BK72" s="2" t="str">
        <f>IF(OR($C72="",BK$12=""),"",SUMIFS(Tbl_Registro_Insumo[cant_ent],Tbl_Registro_Insumo[proveedor],$C$8,Tbl_Registro_Insumo[descripcion_insumo],$C72,Tbl_Registro_Insumo[id_solicitud],Detalle_Mes!$C$9,Tbl_Registro_Insumo[Fecha_Corte],"&lt;="&amp;BK$12)-SUMIFS(Tbl_Registro_Insumo[cant_dev],Tbl_Registro_Insumo[proveedor],$C$8,Tbl_Registro_Insumo[descripcion_insumo],$C72,Tbl_Registro_Insumo[id_solicitud],$C$9,Tbl_Registro_Insumo[Fecha_Corte],"&lt;="&amp;BK$12))</f>
        <v/>
      </c>
      <c r="BL72" s="2" t="str">
        <f>IF(OR($C72="",BL$12=""),"",SUMIFS(Tbl_Registro_Insumo[cant_ent],Tbl_Registro_Insumo[proveedor],$C$8,Tbl_Registro_Insumo[descripcion_insumo],$C72,Tbl_Registro_Insumo[id_solicitud],Detalle_Mes!$C$9,Tbl_Registro_Insumo[Fecha_Corte],"&lt;="&amp;BL$12)-SUMIFS(Tbl_Registro_Insumo[cant_dev],Tbl_Registro_Insumo[proveedor],$C$8,Tbl_Registro_Insumo[descripcion_insumo],$C72,Tbl_Registro_Insumo[id_solicitud],$C$9,Tbl_Registro_Insumo[Fecha_Corte],"&lt;="&amp;BL$12))</f>
        <v/>
      </c>
      <c r="BM72" s="2" t="str">
        <f>IF(OR($C72="",BM$12=""),"",SUMIFS(Tbl_Registro_Insumo[cant_ent],Tbl_Registro_Insumo[proveedor],$C$8,Tbl_Registro_Insumo[descripcion_insumo],$C72,Tbl_Registro_Insumo[id_solicitud],Detalle_Mes!$C$9,Tbl_Registro_Insumo[Fecha_Corte],"&lt;="&amp;BM$12)-SUMIFS(Tbl_Registro_Insumo[cant_dev],Tbl_Registro_Insumo[proveedor],$C$8,Tbl_Registro_Insumo[descripcion_insumo],$C72,Tbl_Registro_Insumo[id_solicitud],$C$9,Tbl_Registro_Insumo[Fecha_Corte],"&lt;="&amp;BM$12))</f>
        <v/>
      </c>
      <c r="BN72" s="2" t="str">
        <f>IF(OR($C72="",BN$12=""),"",SUMIFS(Tbl_Registro_Insumo[cant_ent],Tbl_Registro_Insumo[proveedor],$C$8,Tbl_Registro_Insumo[descripcion_insumo],$C72,Tbl_Registro_Insumo[id_solicitud],Detalle_Mes!$C$9,Tbl_Registro_Insumo[Fecha_Corte],"&lt;="&amp;BN$12)-SUMIFS(Tbl_Registro_Insumo[cant_dev],Tbl_Registro_Insumo[proveedor],$C$8,Tbl_Registro_Insumo[descripcion_insumo],$C72,Tbl_Registro_Insumo[id_solicitud],$C$9,Tbl_Registro_Insumo[Fecha_Corte],"&lt;="&amp;BN$12))</f>
        <v/>
      </c>
      <c r="BO72" s="2" t="str">
        <f>IF(OR($C72="",BO$12=""),"",SUMIFS(Tbl_Registro_Insumo[cant_ent],Tbl_Registro_Insumo[proveedor],$C$8,Tbl_Registro_Insumo[descripcion_insumo],$C72,Tbl_Registro_Insumo[id_solicitud],Detalle_Mes!$C$9,Tbl_Registro_Insumo[Fecha_Corte],"&lt;="&amp;BO$12)-SUMIFS(Tbl_Registro_Insumo[cant_dev],Tbl_Registro_Insumo[proveedor],$C$8,Tbl_Registro_Insumo[descripcion_insumo],$C72,Tbl_Registro_Insumo[id_solicitud],$C$9,Tbl_Registro_Insumo[Fecha_Corte],"&lt;="&amp;BO$12))</f>
        <v/>
      </c>
      <c r="BP72" s="2" t="str">
        <f>IF(OR($C72="",BP$12=""),"",SUMIFS(Tbl_Registro_Insumo[cant_ent],Tbl_Registro_Insumo[proveedor],$C$8,Tbl_Registro_Insumo[descripcion_insumo],$C72,Tbl_Registro_Insumo[id_solicitud],Detalle_Mes!$C$9,Tbl_Registro_Insumo[Fecha_Corte],"&lt;="&amp;BP$12)-SUMIFS(Tbl_Registro_Insumo[cant_dev],Tbl_Registro_Insumo[proveedor],$C$8,Tbl_Registro_Insumo[descripcion_insumo],$C72,Tbl_Registro_Insumo[id_solicitud],$C$9,Tbl_Registro_Insumo[Fecha_Corte],"&lt;="&amp;BP$12))</f>
        <v/>
      </c>
      <c r="BQ72" s="2" t="str">
        <f>IF(OR($C72="",BQ$12=""),"",SUMIFS(Tbl_Registro_Insumo[cant_ent],Tbl_Registro_Insumo[proveedor],$C$8,Tbl_Registro_Insumo[descripcion_insumo],$C72,Tbl_Registro_Insumo[id_solicitud],Detalle_Mes!$C$9,Tbl_Registro_Insumo[Fecha_Corte],"&lt;="&amp;BQ$12)-SUMIFS(Tbl_Registro_Insumo[cant_dev],Tbl_Registro_Insumo[proveedor],$C$8,Tbl_Registro_Insumo[descripcion_insumo],$C72,Tbl_Registro_Insumo[id_solicitud],$C$9,Tbl_Registro_Insumo[Fecha_Corte],"&lt;="&amp;BQ$12))</f>
        <v/>
      </c>
      <c r="BR72" s="2" t="str">
        <f>IF(OR($C72="",BR$12=""),"",SUMIFS(Tbl_Registro_Insumo[cant_ent],Tbl_Registro_Insumo[proveedor],$C$8,Tbl_Registro_Insumo[descripcion_insumo],$C72,Tbl_Registro_Insumo[id_solicitud],Detalle_Mes!$C$9,Tbl_Registro_Insumo[Fecha_Corte],"&lt;="&amp;BR$12)-SUMIFS(Tbl_Registro_Insumo[cant_dev],Tbl_Registro_Insumo[proveedor],$C$8,Tbl_Registro_Insumo[descripcion_insumo],$C72,Tbl_Registro_Insumo[id_solicitud],$C$9,Tbl_Registro_Insumo[Fecha_Corte],"&lt;="&amp;BR$12))</f>
        <v/>
      </c>
      <c r="BS72" s="2" t="str">
        <f>IF(OR($C72="",BS$12=""),"",SUMIFS(Tbl_Registro_Insumo[cant_ent],Tbl_Registro_Insumo[proveedor],$C$8,Tbl_Registro_Insumo[descripcion_insumo],$C72,Tbl_Registro_Insumo[id_solicitud],Detalle_Mes!$C$9,Tbl_Registro_Insumo[Fecha_Corte],"&lt;="&amp;BS$12)-SUMIFS(Tbl_Registro_Insumo[cant_dev],Tbl_Registro_Insumo[proveedor],$C$8,Tbl_Registro_Insumo[descripcion_insumo],$C72,Tbl_Registro_Insumo[id_solicitud],$C$9,Tbl_Registro_Insumo[Fecha_Corte],"&lt;="&amp;BS$12))</f>
        <v/>
      </c>
    </row>
    <row r="73" spans="2:71" s="7" customFormat="1" ht="19.2" customHeight="1" x14ac:dyDescent="0.3">
      <c r="B73" s="2"/>
      <c r="D73" s="20" t="str">
        <f>IF(C73="","",SUMIFS(Tbl_Registro_Insumo[cant_ent],Tbl_Registro_Insumo[proveedor],Detalle_Mes!$C$8,Tbl_Registro_Insumo[id_solicitud],Detalle_Mes!$C$9,Tbl_Registro_Insumo[descripcion_insumo],Detalle_Mes!C73,Tbl_Registro_Insumo[Fecha_Corte],"&lt;"&amp;Detalle_Mes!$F$8))</f>
        <v/>
      </c>
      <c r="E73" s="20" t="str">
        <f>IF(C73="","",SUMIFS(Tbl_Registro_Insumo[cant_dev],Tbl_Registro_Insumo[proveedor],Detalle_Mes!$C$8,Tbl_Registro_Insumo[id_solicitud],Detalle_Mes!$C$9,Tbl_Registro_Insumo[descripcion_insumo],Detalle_Mes!C73,Tbl_Registro_Insumo[Fecha_Corte],"&lt;"&amp;Detalle_Mes!$F$8))</f>
        <v/>
      </c>
      <c r="F73" s="20" t="str">
        <f t="shared" si="39"/>
        <v/>
      </c>
      <c r="H73" s="41" t="str">
        <f t="shared" si="40"/>
        <v/>
      </c>
      <c r="I73" s="2" t="str">
        <f>IF(OR($C73="",I$12=""),"",SUMIFS(Tbl_Registro_Insumo[cant_ent],Tbl_Registro_Insumo[proveedor],$C$8,Tbl_Registro_Insumo[descripcion_insumo],$C73,Tbl_Registro_Insumo[id_solicitud],Detalle_Mes!$C$9,Tbl_Registro_Insumo[Fecha_Corte],"&lt;"&amp;I$12)-SUMIFS(Tbl_Registro_Insumo[cant_dev],Tbl_Registro_Insumo[proveedor],$C$8,Tbl_Registro_Insumo[descripcion_insumo],$C73,Tbl_Registro_Insumo[id_solicitud],$C$9,Tbl_Registro_Insumo[Fecha_Corte],"&lt;="&amp;I$12))</f>
        <v/>
      </c>
      <c r="J73" s="2" t="str">
        <f>IF(OR($C73="",J$12=""),"",SUMIFS(Tbl_Registro_Insumo[cant_ent],Tbl_Registro_Insumo[proveedor],$C$8,Tbl_Registro_Insumo[descripcion_insumo],$C73,Tbl_Registro_Insumo[id_solicitud],Detalle_Mes!$C$9,Tbl_Registro_Insumo[Fecha_Corte],"&lt;="&amp;J$12)-SUMIFS(Tbl_Registro_Insumo[cant_dev],Tbl_Registro_Insumo[proveedor],$C$8,Tbl_Registro_Insumo[descripcion_insumo],$C73,Tbl_Registro_Insumo[id_solicitud],$C$9,Tbl_Registro_Insumo[Fecha_Corte],"&lt;="&amp;J$12))</f>
        <v/>
      </c>
      <c r="K73" s="2" t="str">
        <f>IF(OR($C73="",K$12=""),"",SUMIFS(Tbl_Registro_Insumo[cant_ent],Tbl_Registro_Insumo[proveedor],$C$8,Tbl_Registro_Insumo[descripcion_insumo],$C73,Tbl_Registro_Insumo[id_solicitud],Detalle_Mes!$C$9,Tbl_Registro_Insumo[Fecha_Corte],"&lt;="&amp;K$12)-SUMIFS(Tbl_Registro_Insumo[cant_dev],Tbl_Registro_Insumo[proveedor],$C$8,Tbl_Registro_Insumo[descripcion_insumo],$C73,Tbl_Registro_Insumo[id_solicitud],$C$9,Tbl_Registro_Insumo[Fecha_Corte],"&lt;="&amp;K$12))</f>
        <v/>
      </c>
      <c r="L73" s="2" t="str">
        <f>IF(OR($C73="",L$12=""),"",SUMIFS(Tbl_Registro_Insumo[cant_ent],Tbl_Registro_Insumo[proveedor],$C$8,Tbl_Registro_Insumo[descripcion_insumo],$C73,Tbl_Registro_Insumo[id_solicitud],Detalle_Mes!$C$9,Tbl_Registro_Insumo[Fecha_Corte],"&lt;="&amp;L$12)-SUMIFS(Tbl_Registro_Insumo[cant_dev],Tbl_Registro_Insumo[proveedor],$C$8,Tbl_Registro_Insumo[descripcion_insumo],$C73,Tbl_Registro_Insumo[id_solicitud],$C$9,Tbl_Registro_Insumo[Fecha_Corte],"&lt;="&amp;L$12))</f>
        <v/>
      </c>
      <c r="M73" s="2" t="str">
        <f>IF(OR($C73="",M$12=""),"",SUMIFS(Tbl_Registro_Insumo[cant_ent],Tbl_Registro_Insumo[proveedor],$C$8,Tbl_Registro_Insumo[descripcion_insumo],$C73,Tbl_Registro_Insumo[id_solicitud],Detalle_Mes!$C$9,Tbl_Registro_Insumo[Fecha_Corte],"&lt;="&amp;M$12)-SUMIFS(Tbl_Registro_Insumo[cant_dev],Tbl_Registro_Insumo[proveedor],$C$8,Tbl_Registro_Insumo[descripcion_insumo],$C73,Tbl_Registro_Insumo[id_solicitud],$C$9,Tbl_Registro_Insumo[Fecha_Corte],"&lt;="&amp;M$12))</f>
        <v/>
      </c>
      <c r="N73" s="2" t="str">
        <f>IF(OR($C73="",N$12=""),"",SUMIFS(Tbl_Registro_Insumo[cant_ent],Tbl_Registro_Insumo[proveedor],$C$8,Tbl_Registro_Insumo[descripcion_insumo],$C73,Tbl_Registro_Insumo[id_solicitud],Detalle_Mes!$C$9,Tbl_Registro_Insumo[Fecha_Corte],"&lt;="&amp;N$12)-SUMIFS(Tbl_Registro_Insumo[cant_dev],Tbl_Registro_Insumo[proveedor],$C$8,Tbl_Registro_Insumo[descripcion_insumo],$C73,Tbl_Registro_Insumo[id_solicitud],$C$9,Tbl_Registro_Insumo[Fecha_Corte],"&lt;="&amp;N$12))</f>
        <v/>
      </c>
      <c r="O73" s="2" t="str">
        <f>IF(OR($C73="",O$12=""),"",SUMIFS(Tbl_Registro_Insumo[cant_ent],Tbl_Registro_Insumo[proveedor],$C$8,Tbl_Registro_Insumo[descripcion_insumo],$C73,Tbl_Registro_Insumo[id_solicitud],Detalle_Mes!$C$9,Tbl_Registro_Insumo[Fecha_Corte],"&lt;="&amp;O$12)-SUMIFS(Tbl_Registro_Insumo[cant_dev],Tbl_Registro_Insumo[proveedor],$C$8,Tbl_Registro_Insumo[descripcion_insumo],$C73,Tbl_Registro_Insumo[id_solicitud],$C$9,Tbl_Registro_Insumo[Fecha_Corte],"&lt;="&amp;O$12))</f>
        <v/>
      </c>
      <c r="P73" s="2" t="str">
        <f>IF(OR($C73="",P$12=""),"",SUMIFS(Tbl_Registro_Insumo[cant_ent],Tbl_Registro_Insumo[proveedor],$C$8,Tbl_Registro_Insumo[descripcion_insumo],$C73,Tbl_Registro_Insumo[id_solicitud],Detalle_Mes!$C$9,Tbl_Registro_Insumo[Fecha_Corte],"&lt;="&amp;P$12)-SUMIFS(Tbl_Registro_Insumo[cant_dev],Tbl_Registro_Insumo[proveedor],$C$8,Tbl_Registro_Insumo[descripcion_insumo],$C73,Tbl_Registro_Insumo[id_solicitud],$C$9,Tbl_Registro_Insumo[Fecha_Corte],"&lt;="&amp;P$12))</f>
        <v/>
      </c>
      <c r="Q73" s="2" t="str">
        <f>IF(OR($C73="",Q$12=""),"",SUMIFS(Tbl_Registro_Insumo[cant_ent],Tbl_Registro_Insumo[proveedor],$C$8,Tbl_Registro_Insumo[descripcion_insumo],$C73,Tbl_Registro_Insumo[id_solicitud],Detalle_Mes!$C$9,Tbl_Registro_Insumo[Fecha_Corte],"&lt;="&amp;Q$12)-SUMIFS(Tbl_Registro_Insumo[cant_dev],Tbl_Registro_Insumo[proveedor],$C$8,Tbl_Registro_Insumo[descripcion_insumo],$C73,Tbl_Registro_Insumo[id_solicitud],$C$9,Tbl_Registro_Insumo[Fecha_Corte],"&lt;="&amp;Q$12))</f>
        <v/>
      </c>
      <c r="R73" s="2" t="str">
        <f>IF(OR($C73="",R$12=""),"",SUMIFS(Tbl_Registro_Insumo[cant_ent],Tbl_Registro_Insumo[proveedor],$C$8,Tbl_Registro_Insumo[descripcion_insumo],$C73,Tbl_Registro_Insumo[id_solicitud],Detalle_Mes!$C$9,Tbl_Registro_Insumo[Fecha_Corte],"&lt;="&amp;R$12)-SUMIFS(Tbl_Registro_Insumo[cant_dev],Tbl_Registro_Insumo[proveedor],$C$8,Tbl_Registro_Insumo[descripcion_insumo],$C73,Tbl_Registro_Insumo[id_solicitud],$C$9,Tbl_Registro_Insumo[Fecha_Corte],"&lt;="&amp;R$12))</f>
        <v/>
      </c>
      <c r="S73" s="2" t="str">
        <f>IF(OR($C73="",S$12=""),"",SUMIFS(Tbl_Registro_Insumo[cant_ent],Tbl_Registro_Insumo[proveedor],$C$8,Tbl_Registro_Insumo[descripcion_insumo],$C73,Tbl_Registro_Insumo[id_solicitud],Detalle_Mes!$C$9,Tbl_Registro_Insumo[Fecha_Corte],"&lt;="&amp;S$12)-SUMIFS(Tbl_Registro_Insumo[cant_dev],Tbl_Registro_Insumo[proveedor],$C$8,Tbl_Registro_Insumo[descripcion_insumo],$C73,Tbl_Registro_Insumo[id_solicitud],$C$9,Tbl_Registro_Insumo[Fecha_Corte],"&lt;="&amp;S$12))</f>
        <v/>
      </c>
      <c r="T73" s="2" t="str">
        <f>IF(OR($C73="",T$12=""),"",SUMIFS(Tbl_Registro_Insumo[cant_ent],Tbl_Registro_Insumo[proveedor],$C$8,Tbl_Registro_Insumo[descripcion_insumo],$C73,Tbl_Registro_Insumo[id_solicitud],Detalle_Mes!$C$9,Tbl_Registro_Insumo[Fecha_Corte],"&lt;="&amp;T$12)-SUMIFS(Tbl_Registro_Insumo[cant_dev],Tbl_Registro_Insumo[proveedor],$C$8,Tbl_Registro_Insumo[descripcion_insumo],$C73,Tbl_Registro_Insumo[id_solicitud],$C$9,Tbl_Registro_Insumo[Fecha_Corte],"&lt;="&amp;T$12))</f>
        <v/>
      </c>
      <c r="U73" s="2" t="str">
        <f>IF(OR($C73="",U$12=""),"",SUMIFS(Tbl_Registro_Insumo[cant_ent],Tbl_Registro_Insumo[proveedor],$C$8,Tbl_Registro_Insumo[descripcion_insumo],$C73,Tbl_Registro_Insumo[id_solicitud],Detalle_Mes!$C$9,Tbl_Registro_Insumo[Fecha_Corte],"&lt;="&amp;U$12)-SUMIFS(Tbl_Registro_Insumo[cant_dev],Tbl_Registro_Insumo[proveedor],$C$8,Tbl_Registro_Insumo[descripcion_insumo],$C73,Tbl_Registro_Insumo[id_solicitud],$C$9,Tbl_Registro_Insumo[Fecha_Corte],"&lt;="&amp;U$12))</f>
        <v/>
      </c>
      <c r="V73" s="2" t="str">
        <f>IF(OR($C73="",V$12=""),"",SUMIFS(Tbl_Registro_Insumo[cant_ent],Tbl_Registro_Insumo[proveedor],$C$8,Tbl_Registro_Insumo[descripcion_insumo],$C73,Tbl_Registro_Insumo[id_solicitud],Detalle_Mes!$C$9,Tbl_Registro_Insumo[Fecha_Corte],"&lt;="&amp;V$12)-SUMIFS(Tbl_Registro_Insumo[cant_dev],Tbl_Registro_Insumo[proveedor],$C$8,Tbl_Registro_Insumo[descripcion_insumo],$C73,Tbl_Registro_Insumo[id_solicitud],$C$9,Tbl_Registro_Insumo[Fecha_Corte],"&lt;="&amp;V$12))</f>
        <v/>
      </c>
      <c r="W73" s="2" t="str">
        <f>IF(OR($C73="",W$12=""),"",SUMIFS(Tbl_Registro_Insumo[cant_ent],Tbl_Registro_Insumo[proveedor],$C$8,Tbl_Registro_Insumo[descripcion_insumo],$C73,Tbl_Registro_Insumo[id_solicitud],Detalle_Mes!$C$9,Tbl_Registro_Insumo[Fecha_Corte],"&lt;="&amp;W$12)-SUMIFS(Tbl_Registro_Insumo[cant_dev],Tbl_Registro_Insumo[proveedor],$C$8,Tbl_Registro_Insumo[descripcion_insumo],$C73,Tbl_Registro_Insumo[id_solicitud],$C$9,Tbl_Registro_Insumo[Fecha_Corte],"&lt;="&amp;W$12))</f>
        <v/>
      </c>
      <c r="X73" s="2" t="str">
        <f>IF(OR($C73="",X$12=""),"",SUMIFS(Tbl_Registro_Insumo[cant_ent],Tbl_Registro_Insumo[proveedor],$C$8,Tbl_Registro_Insumo[descripcion_insumo],$C73,Tbl_Registro_Insumo[id_solicitud],Detalle_Mes!$C$9,Tbl_Registro_Insumo[Fecha_Corte],"&lt;="&amp;X$12)-SUMIFS(Tbl_Registro_Insumo[cant_dev],Tbl_Registro_Insumo[proveedor],$C$8,Tbl_Registro_Insumo[descripcion_insumo],$C73,Tbl_Registro_Insumo[id_solicitud],$C$9,Tbl_Registro_Insumo[Fecha_Corte],"&lt;="&amp;X$12))</f>
        <v/>
      </c>
      <c r="Y73" s="2" t="str">
        <f>IF(OR($C73="",Y$12=""),"",SUMIFS(Tbl_Registro_Insumo[cant_ent],Tbl_Registro_Insumo[proveedor],$C$8,Tbl_Registro_Insumo[descripcion_insumo],$C73,Tbl_Registro_Insumo[id_solicitud],Detalle_Mes!$C$9,Tbl_Registro_Insumo[Fecha_Corte],"&lt;="&amp;Y$12)-SUMIFS(Tbl_Registro_Insumo[cant_dev],Tbl_Registro_Insumo[proveedor],$C$8,Tbl_Registro_Insumo[descripcion_insumo],$C73,Tbl_Registro_Insumo[id_solicitud],$C$9,Tbl_Registro_Insumo[Fecha_Corte],"&lt;="&amp;Y$12))</f>
        <v/>
      </c>
      <c r="Z73" s="2" t="str">
        <f>IF(OR($C73="",Z$12=""),"",SUMIFS(Tbl_Registro_Insumo[cant_ent],Tbl_Registro_Insumo[proveedor],$C$8,Tbl_Registro_Insumo[descripcion_insumo],$C73,Tbl_Registro_Insumo[id_solicitud],Detalle_Mes!$C$9,Tbl_Registro_Insumo[Fecha_Corte],"&lt;="&amp;Z$12)-SUMIFS(Tbl_Registro_Insumo[cant_dev],Tbl_Registro_Insumo[proveedor],$C$8,Tbl_Registro_Insumo[descripcion_insumo],$C73,Tbl_Registro_Insumo[id_solicitud],$C$9,Tbl_Registro_Insumo[Fecha_Corte],"&lt;="&amp;Z$12))</f>
        <v/>
      </c>
      <c r="AA73" s="2" t="str">
        <f>IF(OR($C73="",AA$12=""),"",SUMIFS(Tbl_Registro_Insumo[cant_ent],Tbl_Registro_Insumo[proveedor],$C$8,Tbl_Registro_Insumo[descripcion_insumo],$C73,Tbl_Registro_Insumo[id_solicitud],Detalle_Mes!$C$9,Tbl_Registro_Insumo[Fecha_Corte],"&lt;="&amp;AA$12)-SUMIFS(Tbl_Registro_Insumo[cant_dev],Tbl_Registro_Insumo[proveedor],$C$8,Tbl_Registro_Insumo[descripcion_insumo],$C73,Tbl_Registro_Insumo[id_solicitud],$C$9,Tbl_Registro_Insumo[Fecha_Corte],"&lt;="&amp;AA$12))</f>
        <v/>
      </c>
      <c r="AB73" s="2" t="str">
        <f>IF(OR($C73="",AB$12=""),"",SUMIFS(Tbl_Registro_Insumo[cant_ent],Tbl_Registro_Insumo[proveedor],$C$8,Tbl_Registro_Insumo[descripcion_insumo],$C73,Tbl_Registro_Insumo[id_solicitud],Detalle_Mes!$C$9,Tbl_Registro_Insumo[Fecha_Corte],"&lt;="&amp;AB$12)-SUMIFS(Tbl_Registro_Insumo[cant_dev],Tbl_Registro_Insumo[proveedor],$C$8,Tbl_Registro_Insumo[descripcion_insumo],$C73,Tbl_Registro_Insumo[id_solicitud],$C$9,Tbl_Registro_Insumo[Fecha_Corte],"&lt;="&amp;AB$12))</f>
        <v/>
      </c>
      <c r="AC73" s="2" t="str">
        <f>IF(OR($C73="",AC$12=""),"",SUMIFS(Tbl_Registro_Insumo[cant_ent],Tbl_Registro_Insumo[proveedor],$C$8,Tbl_Registro_Insumo[descripcion_insumo],$C73,Tbl_Registro_Insumo[id_solicitud],Detalle_Mes!$C$9,Tbl_Registro_Insumo[Fecha_Corte],"&lt;="&amp;AC$12)-SUMIFS(Tbl_Registro_Insumo[cant_dev],Tbl_Registro_Insumo[proveedor],$C$8,Tbl_Registro_Insumo[descripcion_insumo],$C73,Tbl_Registro_Insumo[id_solicitud],$C$9,Tbl_Registro_Insumo[Fecha_Corte],"&lt;="&amp;AC$12))</f>
        <v/>
      </c>
      <c r="AD73" s="2" t="str">
        <f>IF(OR($C73="",AD$12=""),"",SUMIFS(Tbl_Registro_Insumo[cant_ent],Tbl_Registro_Insumo[proveedor],$C$8,Tbl_Registro_Insumo[descripcion_insumo],$C73,Tbl_Registro_Insumo[id_solicitud],Detalle_Mes!$C$9,Tbl_Registro_Insumo[Fecha_Corte],"&lt;="&amp;AD$12)-SUMIFS(Tbl_Registro_Insumo[cant_dev],Tbl_Registro_Insumo[proveedor],$C$8,Tbl_Registro_Insumo[descripcion_insumo],$C73,Tbl_Registro_Insumo[id_solicitud],$C$9,Tbl_Registro_Insumo[Fecha_Corte],"&lt;="&amp;AD$12))</f>
        <v/>
      </c>
      <c r="AE73" s="2" t="str">
        <f>IF(OR($C73="",AE$12=""),"",SUMIFS(Tbl_Registro_Insumo[cant_ent],Tbl_Registro_Insumo[proveedor],$C$8,Tbl_Registro_Insumo[descripcion_insumo],$C73,Tbl_Registro_Insumo[id_solicitud],Detalle_Mes!$C$9,Tbl_Registro_Insumo[Fecha_Corte],"&lt;="&amp;AE$12)-SUMIFS(Tbl_Registro_Insumo[cant_dev],Tbl_Registro_Insumo[proveedor],$C$8,Tbl_Registro_Insumo[descripcion_insumo],$C73,Tbl_Registro_Insumo[id_solicitud],$C$9,Tbl_Registro_Insumo[Fecha_Corte],"&lt;="&amp;AE$12))</f>
        <v/>
      </c>
      <c r="AF73" s="2" t="str">
        <f>IF(OR($C73="",AF$12=""),"",SUMIFS(Tbl_Registro_Insumo[cant_ent],Tbl_Registro_Insumo[proveedor],$C$8,Tbl_Registro_Insumo[descripcion_insumo],$C73,Tbl_Registro_Insumo[id_solicitud],Detalle_Mes!$C$9,Tbl_Registro_Insumo[Fecha_Corte],"&lt;="&amp;AF$12)-SUMIFS(Tbl_Registro_Insumo[cant_dev],Tbl_Registro_Insumo[proveedor],$C$8,Tbl_Registro_Insumo[descripcion_insumo],$C73,Tbl_Registro_Insumo[id_solicitud],$C$9,Tbl_Registro_Insumo[Fecha_Corte],"&lt;="&amp;AF$12))</f>
        <v/>
      </c>
      <c r="AG73" s="2" t="str">
        <f>IF(OR($C73="",AG$12=""),"",SUMIFS(Tbl_Registro_Insumo[cant_ent],Tbl_Registro_Insumo[proveedor],$C$8,Tbl_Registro_Insumo[descripcion_insumo],$C73,Tbl_Registro_Insumo[id_solicitud],Detalle_Mes!$C$9,Tbl_Registro_Insumo[Fecha_Corte],"&lt;="&amp;AG$12)-SUMIFS(Tbl_Registro_Insumo[cant_dev],Tbl_Registro_Insumo[proveedor],$C$8,Tbl_Registro_Insumo[descripcion_insumo],$C73,Tbl_Registro_Insumo[id_solicitud],$C$9,Tbl_Registro_Insumo[Fecha_Corte],"&lt;="&amp;AG$12))</f>
        <v/>
      </c>
      <c r="AH73" s="2" t="str">
        <f>IF(OR($C73="",AH$12=""),"",SUMIFS(Tbl_Registro_Insumo[cant_ent],Tbl_Registro_Insumo[proveedor],$C$8,Tbl_Registro_Insumo[descripcion_insumo],$C73,Tbl_Registro_Insumo[id_solicitud],Detalle_Mes!$C$9,Tbl_Registro_Insumo[Fecha_Corte],"&lt;="&amp;AH$12)-SUMIFS(Tbl_Registro_Insumo[cant_dev],Tbl_Registro_Insumo[proveedor],$C$8,Tbl_Registro_Insumo[descripcion_insumo],$C73,Tbl_Registro_Insumo[id_solicitud],$C$9,Tbl_Registro_Insumo[Fecha_Corte],"&lt;="&amp;AH$12))</f>
        <v/>
      </c>
      <c r="AI73" s="2" t="str">
        <f>IF(OR($C73="",AI$12=""),"",SUMIFS(Tbl_Registro_Insumo[cant_ent],Tbl_Registro_Insumo[proveedor],$C$8,Tbl_Registro_Insumo[descripcion_insumo],$C73,Tbl_Registro_Insumo[id_solicitud],Detalle_Mes!$C$9,Tbl_Registro_Insumo[Fecha_Corte],"&lt;="&amp;AI$12)-SUMIFS(Tbl_Registro_Insumo[cant_dev],Tbl_Registro_Insumo[proveedor],$C$8,Tbl_Registro_Insumo[descripcion_insumo],$C73,Tbl_Registro_Insumo[id_solicitud],$C$9,Tbl_Registro_Insumo[Fecha_Corte],"&lt;="&amp;AI$12))</f>
        <v/>
      </c>
      <c r="AJ73" s="2" t="str">
        <f>IF(OR($C73="",AJ$12=""),"",SUMIFS(Tbl_Registro_Insumo[cant_ent],Tbl_Registro_Insumo[proveedor],$C$8,Tbl_Registro_Insumo[descripcion_insumo],$C73,Tbl_Registro_Insumo[id_solicitud],Detalle_Mes!$C$9,Tbl_Registro_Insumo[Fecha_Corte],"&lt;="&amp;AJ$12)-SUMIFS(Tbl_Registro_Insumo[cant_dev],Tbl_Registro_Insumo[proveedor],$C$8,Tbl_Registro_Insumo[descripcion_insumo],$C73,Tbl_Registro_Insumo[id_solicitud],$C$9,Tbl_Registro_Insumo[Fecha_Corte],"&lt;="&amp;AJ$12))</f>
        <v/>
      </c>
      <c r="AK73" s="2" t="str">
        <f>IF(OR($C73="",AK$12=""),"",SUMIFS(Tbl_Registro_Insumo[cant_ent],Tbl_Registro_Insumo[proveedor],$C$8,Tbl_Registro_Insumo[descripcion_insumo],$C73,Tbl_Registro_Insumo[id_solicitud],Detalle_Mes!$C$9,Tbl_Registro_Insumo[Fecha_Corte],"&lt;="&amp;AK$12)-SUMIFS(Tbl_Registro_Insumo[cant_dev],Tbl_Registro_Insumo[proveedor],$C$8,Tbl_Registro_Insumo[descripcion_insumo],$C73,Tbl_Registro_Insumo[id_solicitud],$C$9,Tbl_Registro_Insumo[Fecha_Corte],"&lt;="&amp;AK$12))</f>
        <v/>
      </c>
      <c r="AL73" s="2" t="str">
        <f>IF(OR($C73="",AL$12=""),"",SUMIFS(Tbl_Registro_Insumo[cant_ent],Tbl_Registro_Insumo[proveedor],$C$8,Tbl_Registro_Insumo[descripcion_insumo],$C73,Tbl_Registro_Insumo[id_solicitud],Detalle_Mes!$C$9,Tbl_Registro_Insumo[Fecha_Corte],"&lt;="&amp;AL$12)-SUMIFS(Tbl_Registro_Insumo[cant_dev],Tbl_Registro_Insumo[proveedor],$C$8,Tbl_Registro_Insumo[descripcion_insumo],$C73,Tbl_Registro_Insumo[id_solicitud],$C$9,Tbl_Registro_Insumo[Fecha_Corte],"&lt;="&amp;AL$12))</f>
        <v/>
      </c>
      <c r="AM73" s="2" t="str">
        <f>IF(OR($C73="",AM$12=""),"",SUMIFS(Tbl_Registro_Insumo[cant_ent],Tbl_Registro_Insumo[proveedor],$C$8,Tbl_Registro_Insumo[descripcion_insumo],$C73,Tbl_Registro_Insumo[id_solicitud],Detalle_Mes!$C$9,Tbl_Registro_Insumo[Fecha_Corte],"&lt;="&amp;AM$12)-SUMIFS(Tbl_Registro_Insumo[cant_dev],Tbl_Registro_Insumo[proveedor],$C$8,Tbl_Registro_Insumo[descripcion_insumo],$C73,Tbl_Registro_Insumo[id_solicitud],$C$9,Tbl_Registro_Insumo[Fecha_Corte],"&lt;="&amp;AM$12))</f>
        <v/>
      </c>
      <c r="AN73" s="2" t="str">
        <f>IF(OR($C73="",AN$12=""),"",SUMIFS(Tbl_Registro_Insumo[cant_ent],Tbl_Registro_Insumo[proveedor],$C$8,Tbl_Registro_Insumo[descripcion_insumo],$C73,Tbl_Registro_Insumo[id_solicitud],Detalle_Mes!$C$9,Tbl_Registro_Insumo[Fecha_Corte],"&lt;="&amp;AN$12)-SUMIFS(Tbl_Registro_Insumo[cant_dev],Tbl_Registro_Insumo[proveedor],$C$8,Tbl_Registro_Insumo[descripcion_insumo],$C73,Tbl_Registro_Insumo[id_solicitud],$C$9,Tbl_Registro_Insumo[Fecha_Corte],"&lt;="&amp;AN$12))</f>
        <v/>
      </c>
      <c r="AO73" s="2" t="str">
        <f>IF(OR($C73="",AO$12=""),"",SUMIFS(Tbl_Registro_Insumo[cant_ent],Tbl_Registro_Insumo[proveedor],$C$8,Tbl_Registro_Insumo[descripcion_insumo],$C73,Tbl_Registro_Insumo[id_solicitud],Detalle_Mes!$C$9,Tbl_Registro_Insumo[Fecha_Corte],"&lt;="&amp;AO$12)-SUMIFS(Tbl_Registro_Insumo[cant_dev],Tbl_Registro_Insumo[proveedor],$C$8,Tbl_Registro_Insumo[descripcion_insumo],$C73,Tbl_Registro_Insumo[id_solicitud],$C$9,Tbl_Registro_Insumo[Fecha_Corte],"&lt;="&amp;AO$12))</f>
        <v/>
      </c>
      <c r="AP73" s="2" t="str">
        <f>IF(OR($C73="",AP$12=""),"",SUMIFS(Tbl_Registro_Insumo[cant_ent],Tbl_Registro_Insumo[proveedor],$C$8,Tbl_Registro_Insumo[descripcion_insumo],$C73,Tbl_Registro_Insumo[id_solicitud],Detalle_Mes!$C$9,Tbl_Registro_Insumo[Fecha_Corte],"&lt;="&amp;AP$12)-SUMIFS(Tbl_Registro_Insumo[cant_dev],Tbl_Registro_Insumo[proveedor],$C$8,Tbl_Registro_Insumo[descripcion_insumo],$C73,Tbl_Registro_Insumo[id_solicitud],$C$9,Tbl_Registro_Insumo[Fecha_Corte],"&lt;="&amp;AP$12))</f>
        <v/>
      </c>
      <c r="AQ73" s="2" t="str">
        <f>IF(OR($C73="",AQ$12=""),"",SUMIFS(Tbl_Registro_Insumo[cant_ent],Tbl_Registro_Insumo[proveedor],$C$8,Tbl_Registro_Insumo[descripcion_insumo],$C73,Tbl_Registro_Insumo[id_solicitud],Detalle_Mes!$C$9,Tbl_Registro_Insumo[Fecha_Corte],"&lt;="&amp;AQ$12)-SUMIFS(Tbl_Registro_Insumo[cant_dev],Tbl_Registro_Insumo[proveedor],$C$8,Tbl_Registro_Insumo[descripcion_insumo],$C73,Tbl_Registro_Insumo[id_solicitud],$C$9,Tbl_Registro_Insumo[Fecha_Corte],"&lt;="&amp;AQ$12))</f>
        <v/>
      </c>
      <c r="AR73" s="2" t="str">
        <f>IF(OR($C73="",AR$12=""),"",SUMIFS(Tbl_Registro_Insumo[cant_ent],Tbl_Registro_Insumo[proveedor],$C$8,Tbl_Registro_Insumo[descripcion_insumo],$C73,Tbl_Registro_Insumo[id_solicitud],Detalle_Mes!$C$9,Tbl_Registro_Insumo[Fecha_Corte],"&lt;="&amp;AR$12)-SUMIFS(Tbl_Registro_Insumo[cant_dev],Tbl_Registro_Insumo[proveedor],$C$8,Tbl_Registro_Insumo[descripcion_insumo],$C73,Tbl_Registro_Insumo[id_solicitud],$C$9,Tbl_Registro_Insumo[Fecha_Corte],"&lt;="&amp;AR$12))</f>
        <v/>
      </c>
      <c r="AS73" s="2" t="str">
        <f>IF(OR($C73="",AS$12=""),"",SUMIFS(Tbl_Registro_Insumo[cant_ent],Tbl_Registro_Insumo[proveedor],$C$8,Tbl_Registro_Insumo[descripcion_insumo],$C73,Tbl_Registro_Insumo[id_solicitud],Detalle_Mes!$C$9,Tbl_Registro_Insumo[Fecha_Corte],"&lt;="&amp;AS$12)-SUMIFS(Tbl_Registro_Insumo[cant_dev],Tbl_Registro_Insumo[proveedor],$C$8,Tbl_Registro_Insumo[descripcion_insumo],$C73,Tbl_Registro_Insumo[id_solicitud],$C$9,Tbl_Registro_Insumo[Fecha_Corte],"&lt;="&amp;AS$12))</f>
        <v/>
      </c>
      <c r="AT73" s="2" t="str">
        <f>IF(OR($C73="",AT$12=""),"",SUMIFS(Tbl_Registro_Insumo[cant_ent],Tbl_Registro_Insumo[proveedor],$C$8,Tbl_Registro_Insumo[descripcion_insumo],$C73,Tbl_Registro_Insumo[id_solicitud],Detalle_Mes!$C$9,Tbl_Registro_Insumo[Fecha_Corte],"&lt;="&amp;AT$12)-SUMIFS(Tbl_Registro_Insumo[cant_dev],Tbl_Registro_Insumo[proveedor],$C$8,Tbl_Registro_Insumo[descripcion_insumo],$C73,Tbl_Registro_Insumo[id_solicitud],$C$9,Tbl_Registro_Insumo[Fecha_Corte],"&lt;="&amp;AT$12))</f>
        <v/>
      </c>
      <c r="AU73" s="2" t="str">
        <f>IF(OR($C73="",AU$12=""),"",SUMIFS(Tbl_Registro_Insumo[cant_ent],Tbl_Registro_Insumo[proveedor],$C$8,Tbl_Registro_Insumo[descripcion_insumo],$C73,Tbl_Registro_Insumo[id_solicitud],Detalle_Mes!$C$9,Tbl_Registro_Insumo[Fecha_Corte],"&lt;="&amp;AU$12)-SUMIFS(Tbl_Registro_Insumo[cant_dev],Tbl_Registro_Insumo[proveedor],$C$8,Tbl_Registro_Insumo[descripcion_insumo],$C73,Tbl_Registro_Insumo[id_solicitud],$C$9,Tbl_Registro_Insumo[Fecha_Corte],"&lt;="&amp;AU$12))</f>
        <v/>
      </c>
      <c r="AV73" s="2" t="str">
        <f>IF(OR($C73="",AV$12=""),"",SUMIFS(Tbl_Registro_Insumo[cant_ent],Tbl_Registro_Insumo[proveedor],$C$8,Tbl_Registro_Insumo[descripcion_insumo],$C73,Tbl_Registro_Insumo[id_solicitud],Detalle_Mes!$C$9,Tbl_Registro_Insumo[Fecha_Corte],"&lt;="&amp;AV$12)-SUMIFS(Tbl_Registro_Insumo[cant_dev],Tbl_Registro_Insumo[proveedor],$C$8,Tbl_Registro_Insumo[descripcion_insumo],$C73,Tbl_Registro_Insumo[id_solicitud],$C$9,Tbl_Registro_Insumo[Fecha_Corte],"&lt;="&amp;AV$12))</f>
        <v/>
      </c>
      <c r="AW73" s="2" t="str">
        <f>IF(OR($C73="",AW$12=""),"",SUMIFS(Tbl_Registro_Insumo[cant_ent],Tbl_Registro_Insumo[proveedor],$C$8,Tbl_Registro_Insumo[descripcion_insumo],$C73,Tbl_Registro_Insumo[id_solicitud],Detalle_Mes!$C$9,Tbl_Registro_Insumo[Fecha_Corte],"&lt;="&amp;AW$12)-SUMIFS(Tbl_Registro_Insumo[cant_dev],Tbl_Registro_Insumo[proveedor],$C$8,Tbl_Registro_Insumo[descripcion_insumo],$C73,Tbl_Registro_Insumo[id_solicitud],$C$9,Tbl_Registro_Insumo[Fecha_Corte],"&lt;="&amp;AW$12))</f>
        <v/>
      </c>
      <c r="AX73" s="2" t="str">
        <f>IF(OR($C73="",AX$12=""),"",SUMIFS(Tbl_Registro_Insumo[cant_ent],Tbl_Registro_Insumo[proveedor],$C$8,Tbl_Registro_Insumo[descripcion_insumo],$C73,Tbl_Registro_Insumo[id_solicitud],Detalle_Mes!$C$9,Tbl_Registro_Insumo[Fecha_Corte],"&lt;="&amp;AX$12)-SUMIFS(Tbl_Registro_Insumo[cant_dev],Tbl_Registro_Insumo[proveedor],$C$8,Tbl_Registro_Insumo[descripcion_insumo],$C73,Tbl_Registro_Insumo[id_solicitud],$C$9,Tbl_Registro_Insumo[Fecha_Corte],"&lt;="&amp;AX$12))</f>
        <v/>
      </c>
      <c r="AY73" s="2" t="str">
        <f>IF(OR($C73="",AY$12=""),"",SUMIFS(Tbl_Registro_Insumo[cant_ent],Tbl_Registro_Insumo[proveedor],$C$8,Tbl_Registro_Insumo[descripcion_insumo],$C73,Tbl_Registro_Insumo[id_solicitud],Detalle_Mes!$C$9,Tbl_Registro_Insumo[Fecha_Corte],"&lt;="&amp;AY$12)-SUMIFS(Tbl_Registro_Insumo[cant_dev],Tbl_Registro_Insumo[proveedor],$C$8,Tbl_Registro_Insumo[descripcion_insumo],$C73,Tbl_Registro_Insumo[id_solicitud],$C$9,Tbl_Registro_Insumo[Fecha_Corte],"&lt;="&amp;AY$12))</f>
        <v/>
      </c>
      <c r="AZ73" s="2" t="str">
        <f>IF(OR($C73="",AZ$12=""),"",SUMIFS(Tbl_Registro_Insumo[cant_ent],Tbl_Registro_Insumo[proveedor],$C$8,Tbl_Registro_Insumo[descripcion_insumo],$C73,Tbl_Registro_Insumo[id_solicitud],Detalle_Mes!$C$9,Tbl_Registro_Insumo[Fecha_Corte],"&lt;="&amp;AZ$12)-SUMIFS(Tbl_Registro_Insumo[cant_dev],Tbl_Registro_Insumo[proveedor],$C$8,Tbl_Registro_Insumo[descripcion_insumo],$C73,Tbl_Registro_Insumo[id_solicitud],$C$9,Tbl_Registro_Insumo[Fecha_Corte],"&lt;="&amp;AZ$12))</f>
        <v/>
      </c>
      <c r="BA73" s="2" t="str">
        <f>IF(OR($C73="",BA$12=""),"",SUMIFS(Tbl_Registro_Insumo[cant_ent],Tbl_Registro_Insumo[proveedor],$C$8,Tbl_Registro_Insumo[descripcion_insumo],$C73,Tbl_Registro_Insumo[id_solicitud],Detalle_Mes!$C$9,Tbl_Registro_Insumo[Fecha_Corte],"&lt;="&amp;BA$12)-SUMIFS(Tbl_Registro_Insumo[cant_dev],Tbl_Registro_Insumo[proveedor],$C$8,Tbl_Registro_Insumo[descripcion_insumo],$C73,Tbl_Registro_Insumo[id_solicitud],$C$9,Tbl_Registro_Insumo[Fecha_Corte],"&lt;="&amp;BA$12))</f>
        <v/>
      </c>
      <c r="BB73" s="2" t="str">
        <f>IF(OR($C73="",BB$12=""),"",SUMIFS(Tbl_Registro_Insumo[cant_ent],Tbl_Registro_Insumo[proveedor],$C$8,Tbl_Registro_Insumo[descripcion_insumo],$C73,Tbl_Registro_Insumo[id_solicitud],Detalle_Mes!$C$9,Tbl_Registro_Insumo[Fecha_Corte],"&lt;="&amp;BB$12)-SUMIFS(Tbl_Registro_Insumo[cant_dev],Tbl_Registro_Insumo[proveedor],$C$8,Tbl_Registro_Insumo[descripcion_insumo],$C73,Tbl_Registro_Insumo[id_solicitud],$C$9,Tbl_Registro_Insumo[Fecha_Corte],"&lt;="&amp;BB$12))</f>
        <v/>
      </c>
      <c r="BC73" s="2" t="str">
        <f>IF(OR($C73="",BC$12=""),"",SUMIFS(Tbl_Registro_Insumo[cant_ent],Tbl_Registro_Insumo[proveedor],$C$8,Tbl_Registro_Insumo[descripcion_insumo],$C73,Tbl_Registro_Insumo[id_solicitud],Detalle_Mes!$C$9,Tbl_Registro_Insumo[Fecha_Corte],"&lt;="&amp;BC$12)-SUMIFS(Tbl_Registro_Insumo[cant_dev],Tbl_Registro_Insumo[proveedor],$C$8,Tbl_Registro_Insumo[descripcion_insumo],$C73,Tbl_Registro_Insumo[id_solicitud],$C$9,Tbl_Registro_Insumo[Fecha_Corte],"&lt;="&amp;BC$12))</f>
        <v/>
      </c>
      <c r="BD73" s="2" t="str">
        <f>IF(OR($C73="",BD$12=""),"",SUMIFS(Tbl_Registro_Insumo[cant_ent],Tbl_Registro_Insumo[proveedor],$C$8,Tbl_Registro_Insumo[descripcion_insumo],$C73,Tbl_Registro_Insumo[id_solicitud],Detalle_Mes!$C$9,Tbl_Registro_Insumo[Fecha_Corte],"&lt;="&amp;BD$12)-SUMIFS(Tbl_Registro_Insumo[cant_dev],Tbl_Registro_Insumo[proveedor],$C$8,Tbl_Registro_Insumo[descripcion_insumo],$C73,Tbl_Registro_Insumo[id_solicitud],$C$9,Tbl_Registro_Insumo[Fecha_Corte],"&lt;="&amp;BD$12))</f>
        <v/>
      </c>
      <c r="BE73" s="2" t="str">
        <f>IF(OR($C73="",BE$12=""),"",SUMIFS(Tbl_Registro_Insumo[cant_ent],Tbl_Registro_Insumo[proveedor],$C$8,Tbl_Registro_Insumo[descripcion_insumo],$C73,Tbl_Registro_Insumo[id_solicitud],Detalle_Mes!$C$9,Tbl_Registro_Insumo[Fecha_Corte],"&lt;="&amp;BE$12)-SUMIFS(Tbl_Registro_Insumo[cant_dev],Tbl_Registro_Insumo[proveedor],$C$8,Tbl_Registro_Insumo[descripcion_insumo],$C73,Tbl_Registro_Insumo[id_solicitud],$C$9,Tbl_Registro_Insumo[Fecha_Corte],"&lt;="&amp;BE$12))</f>
        <v/>
      </c>
      <c r="BF73" s="2" t="str">
        <f>IF(OR($C73="",BF$12=""),"",SUMIFS(Tbl_Registro_Insumo[cant_ent],Tbl_Registro_Insumo[proveedor],$C$8,Tbl_Registro_Insumo[descripcion_insumo],$C73,Tbl_Registro_Insumo[id_solicitud],Detalle_Mes!$C$9,Tbl_Registro_Insumo[Fecha_Corte],"&lt;="&amp;BF$12)-SUMIFS(Tbl_Registro_Insumo[cant_dev],Tbl_Registro_Insumo[proveedor],$C$8,Tbl_Registro_Insumo[descripcion_insumo],$C73,Tbl_Registro_Insumo[id_solicitud],$C$9,Tbl_Registro_Insumo[Fecha_Corte],"&lt;="&amp;BF$12))</f>
        <v/>
      </c>
      <c r="BG73" s="2" t="str">
        <f>IF(OR($C73="",BG$12=""),"",SUMIFS(Tbl_Registro_Insumo[cant_ent],Tbl_Registro_Insumo[proveedor],$C$8,Tbl_Registro_Insumo[descripcion_insumo],$C73,Tbl_Registro_Insumo[id_solicitud],Detalle_Mes!$C$9,Tbl_Registro_Insumo[Fecha_Corte],"&lt;="&amp;BG$12)-SUMIFS(Tbl_Registro_Insumo[cant_dev],Tbl_Registro_Insumo[proveedor],$C$8,Tbl_Registro_Insumo[descripcion_insumo],$C73,Tbl_Registro_Insumo[id_solicitud],$C$9,Tbl_Registro_Insumo[Fecha_Corte],"&lt;="&amp;BG$12))</f>
        <v/>
      </c>
      <c r="BH73" s="2" t="str">
        <f>IF(OR($C73="",BH$12=""),"",SUMIFS(Tbl_Registro_Insumo[cant_ent],Tbl_Registro_Insumo[proveedor],$C$8,Tbl_Registro_Insumo[descripcion_insumo],$C73,Tbl_Registro_Insumo[id_solicitud],Detalle_Mes!$C$9,Tbl_Registro_Insumo[Fecha_Corte],"&lt;="&amp;BH$12)-SUMIFS(Tbl_Registro_Insumo[cant_dev],Tbl_Registro_Insumo[proveedor],$C$8,Tbl_Registro_Insumo[descripcion_insumo],$C73,Tbl_Registro_Insumo[id_solicitud],$C$9,Tbl_Registro_Insumo[Fecha_Corte],"&lt;="&amp;BH$12))</f>
        <v/>
      </c>
      <c r="BI73" s="2" t="str">
        <f>IF(OR($C73="",BI$12=""),"",SUMIFS(Tbl_Registro_Insumo[cant_ent],Tbl_Registro_Insumo[proveedor],$C$8,Tbl_Registro_Insumo[descripcion_insumo],$C73,Tbl_Registro_Insumo[id_solicitud],Detalle_Mes!$C$9,Tbl_Registro_Insumo[Fecha_Corte],"&lt;="&amp;BI$12)-SUMIFS(Tbl_Registro_Insumo[cant_dev],Tbl_Registro_Insumo[proveedor],$C$8,Tbl_Registro_Insumo[descripcion_insumo],$C73,Tbl_Registro_Insumo[id_solicitud],$C$9,Tbl_Registro_Insumo[Fecha_Corte],"&lt;="&amp;BI$12))</f>
        <v/>
      </c>
      <c r="BJ73" s="2" t="str">
        <f>IF(OR($C73="",BJ$12=""),"",SUMIFS(Tbl_Registro_Insumo[cant_ent],Tbl_Registro_Insumo[proveedor],$C$8,Tbl_Registro_Insumo[descripcion_insumo],$C73,Tbl_Registro_Insumo[id_solicitud],Detalle_Mes!$C$9,Tbl_Registro_Insumo[Fecha_Corte],"&lt;="&amp;BJ$12)-SUMIFS(Tbl_Registro_Insumo[cant_dev],Tbl_Registro_Insumo[proveedor],$C$8,Tbl_Registro_Insumo[descripcion_insumo],$C73,Tbl_Registro_Insumo[id_solicitud],$C$9,Tbl_Registro_Insumo[Fecha_Corte],"&lt;="&amp;BJ$12))</f>
        <v/>
      </c>
      <c r="BK73" s="2" t="str">
        <f>IF(OR($C73="",BK$12=""),"",SUMIFS(Tbl_Registro_Insumo[cant_ent],Tbl_Registro_Insumo[proveedor],$C$8,Tbl_Registro_Insumo[descripcion_insumo],$C73,Tbl_Registro_Insumo[id_solicitud],Detalle_Mes!$C$9,Tbl_Registro_Insumo[Fecha_Corte],"&lt;="&amp;BK$12)-SUMIFS(Tbl_Registro_Insumo[cant_dev],Tbl_Registro_Insumo[proveedor],$C$8,Tbl_Registro_Insumo[descripcion_insumo],$C73,Tbl_Registro_Insumo[id_solicitud],$C$9,Tbl_Registro_Insumo[Fecha_Corte],"&lt;="&amp;BK$12))</f>
        <v/>
      </c>
      <c r="BL73" s="2" t="str">
        <f>IF(OR($C73="",BL$12=""),"",SUMIFS(Tbl_Registro_Insumo[cant_ent],Tbl_Registro_Insumo[proveedor],$C$8,Tbl_Registro_Insumo[descripcion_insumo],$C73,Tbl_Registro_Insumo[id_solicitud],Detalle_Mes!$C$9,Tbl_Registro_Insumo[Fecha_Corte],"&lt;="&amp;BL$12)-SUMIFS(Tbl_Registro_Insumo[cant_dev],Tbl_Registro_Insumo[proveedor],$C$8,Tbl_Registro_Insumo[descripcion_insumo],$C73,Tbl_Registro_Insumo[id_solicitud],$C$9,Tbl_Registro_Insumo[Fecha_Corte],"&lt;="&amp;BL$12))</f>
        <v/>
      </c>
      <c r="BM73" s="2" t="str">
        <f>IF(OR($C73="",BM$12=""),"",SUMIFS(Tbl_Registro_Insumo[cant_ent],Tbl_Registro_Insumo[proveedor],$C$8,Tbl_Registro_Insumo[descripcion_insumo],$C73,Tbl_Registro_Insumo[id_solicitud],Detalle_Mes!$C$9,Tbl_Registro_Insumo[Fecha_Corte],"&lt;="&amp;BM$12)-SUMIFS(Tbl_Registro_Insumo[cant_dev],Tbl_Registro_Insumo[proveedor],$C$8,Tbl_Registro_Insumo[descripcion_insumo],$C73,Tbl_Registro_Insumo[id_solicitud],$C$9,Tbl_Registro_Insumo[Fecha_Corte],"&lt;="&amp;BM$12))</f>
        <v/>
      </c>
      <c r="BN73" s="2" t="str">
        <f>IF(OR($C73="",BN$12=""),"",SUMIFS(Tbl_Registro_Insumo[cant_ent],Tbl_Registro_Insumo[proveedor],$C$8,Tbl_Registro_Insumo[descripcion_insumo],$C73,Tbl_Registro_Insumo[id_solicitud],Detalle_Mes!$C$9,Tbl_Registro_Insumo[Fecha_Corte],"&lt;="&amp;BN$12)-SUMIFS(Tbl_Registro_Insumo[cant_dev],Tbl_Registro_Insumo[proveedor],$C$8,Tbl_Registro_Insumo[descripcion_insumo],$C73,Tbl_Registro_Insumo[id_solicitud],$C$9,Tbl_Registro_Insumo[Fecha_Corte],"&lt;="&amp;BN$12))</f>
        <v/>
      </c>
      <c r="BO73" s="2" t="str">
        <f>IF(OR($C73="",BO$12=""),"",SUMIFS(Tbl_Registro_Insumo[cant_ent],Tbl_Registro_Insumo[proveedor],$C$8,Tbl_Registro_Insumo[descripcion_insumo],$C73,Tbl_Registro_Insumo[id_solicitud],Detalle_Mes!$C$9,Tbl_Registro_Insumo[Fecha_Corte],"&lt;="&amp;BO$12)-SUMIFS(Tbl_Registro_Insumo[cant_dev],Tbl_Registro_Insumo[proveedor],$C$8,Tbl_Registro_Insumo[descripcion_insumo],$C73,Tbl_Registro_Insumo[id_solicitud],$C$9,Tbl_Registro_Insumo[Fecha_Corte],"&lt;="&amp;BO$12))</f>
        <v/>
      </c>
      <c r="BP73" s="2" t="str">
        <f>IF(OR($C73="",BP$12=""),"",SUMIFS(Tbl_Registro_Insumo[cant_ent],Tbl_Registro_Insumo[proveedor],$C$8,Tbl_Registro_Insumo[descripcion_insumo],$C73,Tbl_Registro_Insumo[id_solicitud],Detalle_Mes!$C$9,Tbl_Registro_Insumo[Fecha_Corte],"&lt;="&amp;BP$12)-SUMIFS(Tbl_Registro_Insumo[cant_dev],Tbl_Registro_Insumo[proveedor],$C$8,Tbl_Registro_Insumo[descripcion_insumo],$C73,Tbl_Registro_Insumo[id_solicitud],$C$9,Tbl_Registro_Insumo[Fecha_Corte],"&lt;="&amp;BP$12))</f>
        <v/>
      </c>
      <c r="BQ73" s="2" t="str">
        <f>IF(OR($C73="",BQ$12=""),"",SUMIFS(Tbl_Registro_Insumo[cant_ent],Tbl_Registro_Insumo[proveedor],$C$8,Tbl_Registro_Insumo[descripcion_insumo],$C73,Tbl_Registro_Insumo[id_solicitud],Detalle_Mes!$C$9,Tbl_Registro_Insumo[Fecha_Corte],"&lt;="&amp;BQ$12)-SUMIFS(Tbl_Registro_Insumo[cant_dev],Tbl_Registro_Insumo[proveedor],$C$8,Tbl_Registro_Insumo[descripcion_insumo],$C73,Tbl_Registro_Insumo[id_solicitud],$C$9,Tbl_Registro_Insumo[Fecha_Corte],"&lt;="&amp;BQ$12))</f>
        <v/>
      </c>
      <c r="BR73" s="2" t="str">
        <f>IF(OR($C73="",BR$12=""),"",SUMIFS(Tbl_Registro_Insumo[cant_ent],Tbl_Registro_Insumo[proveedor],$C$8,Tbl_Registro_Insumo[descripcion_insumo],$C73,Tbl_Registro_Insumo[id_solicitud],Detalle_Mes!$C$9,Tbl_Registro_Insumo[Fecha_Corte],"&lt;="&amp;BR$12)-SUMIFS(Tbl_Registro_Insumo[cant_dev],Tbl_Registro_Insumo[proveedor],$C$8,Tbl_Registro_Insumo[descripcion_insumo],$C73,Tbl_Registro_Insumo[id_solicitud],$C$9,Tbl_Registro_Insumo[Fecha_Corte],"&lt;="&amp;BR$12))</f>
        <v/>
      </c>
      <c r="BS73" s="2" t="str">
        <f>IF(OR($C73="",BS$12=""),"",SUMIFS(Tbl_Registro_Insumo[cant_ent],Tbl_Registro_Insumo[proveedor],$C$8,Tbl_Registro_Insumo[descripcion_insumo],$C73,Tbl_Registro_Insumo[id_solicitud],Detalle_Mes!$C$9,Tbl_Registro_Insumo[Fecha_Corte],"&lt;="&amp;BS$12)-SUMIFS(Tbl_Registro_Insumo[cant_dev],Tbl_Registro_Insumo[proveedor],$C$8,Tbl_Registro_Insumo[descripcion_insumo],$C73,Tbl_Registro_Insumo[id_solicitud],$C$9,Tbl_Registro_Insumo[Fecha_Corte],"&lt;="&amp;BS$12))</f>
        <v/>
      </c>
    </row>
    <row r="74" spans="2:71" s="7" customFormat="1" ht="19.2" customHeight="1" x14ac:dyDescent="0.3">
      <c r="B74" s="2"/>
      <c r="D74" s="20" t="str">
        <f>IF(C74="","",SUMIFS(Tbl_Registro_Insumo[cant_ent],Tbl_Registro_Insumo[proveedor],Detalle_Mes!$C$8,Tbl_Registro_Insumo[id_solicitud],Detalle_Mes!$C$9,Tbl_Registro_Insumo[descripcion_insumo],Detalle_Mes!C74,Tbl_Registro_Insumo[Fecha_Corte],"&lt;"&amp;Detalle_Mes!$F$8))</f>
        <v/>
      </c>
      <c r="E74" s="20" t="str">
        <f>IF(C74="","",SUMIFS(Tbl_Registro_Insumo[cant_dev],Tbl_Registro_Insumo[proveedor],Detalle_Mes!$C$8,Tbl_Registro_Insumo[id_solicitud],Detalle_Mes!$C$9,Tbl_Registro_Insumo[descripcion_insumo],Detalle_Mes!C74,Tbl_Registro_Insumo[Fecha_Corte],"&lt;"&amp;Detalle_Mes!$F$8))</f>
        <v/>
      </c>
      <c r="F74" s="20" t="str">
        <f t="shared" si="39"/>
        <v/>
      </c>
      <c r="H74" s="41" t="str">
        <f t="shared" si="40"/>
        <v/>
      </c>
      <c r="I74" s="2" t="str">
        <f>IF(OR($C74="",I$12=""),"",SUMIFS(Tbl_Registro_Insumo[cant_ent],Tbl_Registro_Insumo[proveedor],$C$8,Tbl_Registro_Insumo[descripcion_insumo],$C74,Tbl_Registro_Insumo[id_solicitud],Detalle_Mes!$C$9,Tbl_Registro_Insumo[Fecha_Corte],"&lt;"&amp;I$12)-SUMIFS(Tbl_Registro_Insumo[cant_dev],Tbl_Registro_Insumo[proveedor],$C$8,Tbl_Registro_Insumo[descripcion_insumo],$C74,Tbl_Registro_Insumo[id_solicitud],$C$9,Tbl_Registro_Insumo[Fecha_Corte],"&lt;="&amp;I$12))</f>
        <v/>
      </c>
      <c r="J74" s="2" t="str">
        <f>IF(OR($C74="",J$12=""),"",SUMIFS(Tbl_Registro_Insumo[cant_ent],Tbl_Registro_Insumo[proveedor],$C$8,Tbl_Registro_Insumo[descripcion_insumo],$C74,Tbl_Registro_Insumo[id_solicitud],Detalle_Mes!$C$9,Tbl_Registro_Insumo[Fecha_Corte],"&lt;="&amp;J$12)-SUMIFS(Tbl_Registro_Insumo[cant_dev],Tbl_Registro_Insumo[proveedor],$C$8,Tbl_Registro_Insumo[descripcion_insumo],$C74,Tbl_Registro_Insumo[id_solicitud],$C$9,Tbl_Registro_Insumo[Fecha_Corte],"&lt;="&amp;J$12))</f>
        <v/>
      </c>
      <c r="K74" s="2" t="str">
        <f>IF(OR($C74="",K$12=""),"",SUMIFS(Tbl_Registro_Insumo[cant_ent],Tbl_Registro_Insumo[proveedor],$C$8,Tbl_Registro_Insumo[descripcion_insumo],$C74,Tbl_Registro_Insumo[id_solicitud],Detalle_Mes!$C$9,Tbl_Registro_Insumo[Fecha_Corte],"&lt;="&amp;K$12)-SUMIFS(Tbl_Registro_Insumo[cant_dev],Tbl_Registro_Insumo[proveedor],$C$8,Tbl_Registro_Insumo[descripcion_insumo],$C74,Tbl_Registro_Insumo[id_solicitud],$C$9,Tbl_Registro_Insumo[Fecha_Corte],"&lt;="&amp;K$12))</f>
        <v/>
      </c>
      <c r="L74" s="2" t="str">
        <f>IF(OR($C74="",L$12=""),"",SUMIFS(Tbl_Registro_Insumo[cant_ent],Tbl_Registro_Insumo[proveedor],$C$8,Tbl_Registro_Insumo[descripcion_insumo],$C74,Tbl_Registro_Insumo[id_solicitud],Detalle_Mes!$C$9,Tbl_Registro_Insumo[Fecha_Corte],"&lt;="&amp;L$12)-SUMIFS(Tbl_Registro_Insumo[cant_dev],Tbl_Registro_Insumo[proveedor],$C$8,Tbl_Registro_Insumo[descripcion_insumo],$C74,Tbl_Registro_Insumo[id_solicitud],$C$9,Tbl_Registro_Insumo[Fecha_Corte],"&lt;="&amp;L$12))</f>
        <v/>
      </c>
      <c r="M74" s="2" t="str">
        <f>IF(OR($C74="",M$12=""),"",SUMIFS(Tbl_Registro_Insumo[cant_ent],Tbl_Registro_Insumo[proveedor],$C$8,Tbl_Registro_Insumo[descripcion_insumo],$C74,Tbl_Registro_Insumo[id_solicitud],Detalle_Mes!$C$9,Tbl_Registro_Insumo[Fecha_Corte],"&lt;="&amp;M$12)-SUMIFS(Tbl_Registro_Insumo[cant_dev],Tbl_Registro_Insumo[proveedor],$C$8,Tbl_Registro_Insumo[descripcion_insumo],$C74,Tbl_Registro_Insumo[id_solicitud],$C$9,Tbl_Registro_Insumo[Fecha_Corte],"&lt;="&amp;M$12))</f>
        <v/>
      </c>
      <c r="N74" s="2" t="str">
        <f>IF(OR($C74="",N$12=""),"",SUMIFS(Tbl_Registro_Insumo[cant_ent],Tbl_Registro_Insumo[proveedor],$C$8,Tbl_Registro_Insumo[descripcion_insumo],$C74,Tbl_Registro_Insumo[id_solicitud],Detalle_Mes!$C$9,Tbl_Registro_Insumo[Fecha_Corte],"&lt;="&amp;N$12)-SUMIFS(Tbl_Registro_Insumo[cant_dev],Tbl_Registro_Insumo[proveedor],$C$8,Tbl_Registro_Insumo[descripcion_insumo],$C74,Tbl_Registro_Insumo[id_solicitud],$C$9,Tbl_Registro_Insumo[Fecha_Corte],"&lt;="&amp;N$12))</f>
        <v/>
      </c>
      <c r="O74" s="2" t="str">
        <f>IF(OR($C74="",O$12=""),"",SUMIFS(Tbl_Registro_Insumo[cant_ent],Tbl_Registro_Insumo[proveedor],$C$8,Tbl_Registro_Insumo[descripcion_insumo],$C74,Tbl_Registro_Insumo[id_solicitud],Detalle_Mes!$C$9,Tbl_Registro_Insumo[Fecha_Corte],"&lt;="&amp;O$12)-SUMIFS(Tbl_Registro_Insumo[cant_dev],Tbl_Registro_Insumo[proveedor],$C$8,Tbl_Registro_Insumo[descripcion_insumo],$C74,Tbl_Registro_Insumo[id_solicitud],$C$9,Tbl_Registro_Insumo[Fecha_Corte],"&lt;="&amp;O$12))</f>
        <v/>
      </c>
      <c r="P74" s="2" t="str">
        <f>IF(OR($C74="",P$12=""),"",SUMIFS(Tbl_Registro_Insumo[cant_ent],Tbl_Registro_Insumo[proveedor],$C$8,Tbl_Registro_Insumo[descripcion_insumo],$C74,Tbl_Registro_Insumo[id_solicitud],Detalle_Mes!$C$9,Tbl_Registro_Insumo[Fecha_Corte],"&lt;="&amp;P$12)-SUMIFS(Tbl_Registro_Insumo[cant_dev],Tbl_Registro_Insumo[proveedor],$C$8,Tbl_Registro_Insumo[descripcion_insumo],$C74,Tbl_Registro_Insumo[id_solicitud],$C$9,Tbl_Registro_Insumo[Fecha_Corte],"&lt;="&amp;P$12))</f>
        <v/>
      </c>
      <c r="Q74" s="2" t="str">
        <f>IF(OR($C74="",Q$12=""),"",SUMIFS(Tbl_Registro_Insumo[cant_ent],Tbl_Registro_Insumo[proveedor],$C$8,Tbl_Registro_Insumo[descripcion_insumo],$C74,Tbl_Registro_Insumo[id_solicitud],Detalle_Mes!$C$9,Tbl_Registro_Insumo[Fecha_Corte],"&lt;="&amp;Q$12)-SUMIFS(Tbl_Registro_Insumo[cant_dev],Tbl_Registro_Insumo[proveedor],$C$8,Tbl_Registro_Insumo[descripcion_insumo],$C74,Tbl_Registro_Insumo[id_solicitud],$C$9,Tbl_Registro_Insumo[Fecha_Corte],"&lt;="&amp;Q$12))</f>
        <v/>
      </c>
      <c r="R74" s="2" t="str">
        <f>IF(OR($C74="",R$12=""),"",SUMIFS(Tbl_Registro_Insumo[cant_ent],Tbl_Registro_Insumo[proveedor],$C$8,Tbl_Registro_Insumo[descripcion_insumo],$C74,Tbl_Registro_Insumo[id_solicitud],Detalle_Mes!$C$9,Tbl_Registro_Insumo[Fecha_Corte],"&lt;="&amp;R$12)-SUMIFS(Tbl_Registro_Insumo[cant_dev],Tbl_Registro_Insumo[proveedor],$C$8,Tbl_Registro_Insumo[descripcion_insumo],$C74,Tbl_Registro_Insumo[id_solicitud],$C$9,Tbl_Registro_Insumo[Fecha_Corte],"&lt;="&amp;R$12))</f>
        <v/>
      </c>
      <c r="S74" s="2" t="str">
        <f>IF(OR($C74="",S$12=""),"",SUMIFS(Tbl_Registro_Insumo[cant_ent],Tbl_Registro_Insumo[proveedor],$C$8,Tbl_Registro_Insumo[descripcion_insumo],$C74,Tbl_Registro_Insumo[id_solicitud],Detalle_Mes!$C$9,Tbl_Registro_Insumo[Fecha_Corte],"&lt;="&amp;S$12)-SUMIFS(Tbl_Registro_Insumo[cant_dev],Tbl_Registro_Insumo[proveedor],$C$8,Tbl_Registro_Insumo[descripcion_insumo],$C74,Tbl_Registro_Insumo[id_solicitud],$C$9,Tbl_Registro_Insumo[Fecha_Corte],"&lt;="&amp;S$12))</f>
        <v/>
      </c>
      <c r="T74" s="2" t="str">
        <f>IF(OR($C74="",T$12=""),"",SUMIFS(Tbl_Registro_Insumo[cant_ent],Tbl_Registro_Insumo[proveedor],$C$8,Tbl_Registro_Insumo[descripcion_insumo],$C74,Tbl_Registro_Insumo[id_solicitud],Detalle_Mes!$C$9,Tbl_Registro_Insumo[Fecha_Corte],"&lt;="&amp;T$12)-SUMIFS(Tbl_Registro_Insumo[cant_dev],Tbl_Registro_Insumo[proveedor],$C$8,Tbl_Registro_Insumo[descripcion_insumo],$C74,Tbl_Registro_Insumo[id_solicitud],$C$9,Tbl_Registro_Insumo[Fecha_Corte],"&lt;="&amp;T$12))</f>
        <v/>
      </c>
      <c r="U74" s="2" t="str">
        <f>IF(OR($C74="",U$12=""),"",SUMIFS(Tbl_Registro_Insumo[cant_ent],Tbl_Registro_Insumo[proveedor],$C$8,Tbl_Registro_Insumo[descripcion_insumo],$C74,Tbl_Registro_Insumo[id_solicitud],Detalle_Mes!$C$9,Tbl_Registro_Insumo[Fecha_Corte],"&lt;="&amp;U$12)-SUMIFS(Tbl_Registro_Insumo[cant_dev],Tbl_Registro_Insumo[proveedor],$C$8,Tbl_Registro_Insumo[descripcion_insumo],$C74,Tbl_Registro_Insumo[id_solicitud],$C$9,Tbl_Registro_Insumo[Fecha_Corte],"&lt;="&amp;U$12))</f>
        <v/>
      </c>
      <c r="V74" s="2" t="str">
        <f>IF(OR($C74="",V$12=""),"",SUMIFS(Tbl_Registro_Insumo[cant_ent],Tbl_Registro_Insumo[proveedor],$C$8,Tbl_Registro_Insumo[descripcion_insumo],$C74,Tbl_Registro_Insumo[id_solicitud],Detalle_Mes!$C$9,Tbl_Registro_Insumo[Fecha_Corte],"&lt;="&amp;V$12)-SUMIFS(Tbl_Registro_Insumo[cant_dev],Tbl_Registro_Insumo[proveedor],$C$8,Tbl_Registro_Insumo[descripcion_insumo],$C74,Tbl_Registro_Insumo[id_solicitud],$C$9,Tbl_Registro_Insumo[Fecha_Corte],"&lt;="&amp;V$12))</f>
        <v/>
      </c>
      <c r="W74" s="2" t="str">
        <f>IF(OR($C74="",W$12=""),"",SUMIFS(Tbl_Registro_Insumo[cant_ent],Tbl_Registro_Insumo[proveedor],$C$8,Tbl_Registro_Insumo[descripcion_insumo],$C74,Tbl_Registro_Insumo[id_solicitud],Detalle_Mes!$C$9,Tbl_Registro_Insumo[Fecha_Corte],"&lt;="&amp;W$12)-SUMIFS(Tbl_Registro_Insumo[cant_dev],Tbl_Registro_Insumo[proveedor],$C$8,Tbl_Registro_Insumo[descripcion_insumo],$C74,Tbl_Registro_Insumo[id_solicitud],$C$9,Tbl_Registro_Insumo[Fecha_Corte],"&lt;="&amp;W$12))</f>
        <v/>
      </c>
      <c r="X74" s="2" t="str">
        <f>IF(OR($C74="",X$12=""),"",SUMIFS(Tbl_Registro_Insumo[cant_ent],Tbl_Registro_Insumo[proveedor],$C$8,Tbl_Registro_Insumo[descripcion_insumo],$C74,Tbl_Registro_Insumo[id_solicitud],Detalle_Mes!$C$9,Tbl_Registro_Insumo[Fecha_Corte],"&lt;="&amp;X$12)-SUMIFS(Tbl_Registro_Insumo[cant_dev],Tbl_Registro_Insumo[proveedor],$C$8,Tbl_Registro_Insumo[descripcion_insumo],$C74,Tbl_Registro_Insumo[id_solicitud],$C$9,Tbl_Registro_Insumo[Fecha_Corte],"&lt;="&amp;X$12))</f>
        <v/>
      </c>
      <c r="Y74" s="2" t="str">
        <f>IF(OR($C74="",Y$12=""),"",SUMIFS(Tbl_Registro_Insumo[cant_ent],Tbl_Registro_Insumo[proveedor],$C$8,Tbl_Registro_Insumo[descripcion_insumo],$C74,Tbl_Registro_Insumo[id_solicitud],Detalle_Mes!$C$9,Tbl_Registro_Insumo[Fecha_Corte],"&lt;="&amp;Y$12)-SUMIFS(Tbl_Registro_Insumo[cant_dev],Tbl_Registro_Insumo[proveedor],$C$8,Tbl_Registro_Insumo[descripcion_insumo],$C74,Tbl_Registro_Insumo[id_solicitud],$C$9,Tbl_Registro_Insumo[Fecha_Corte],"&lt;="&amp;Y$12))</f>
        <v/>
      </c>
      <c r="Z74" s="2" t="str">
        <f>IF(OR($C74="",Z$12=""),"",SUMIFS(Tbl_Registro_Insumo[cant_ent],Tbl_Registro_Insumo[proveedor],$C$8,Tbl_Registro_Insumo[descripcion_insumo],$C74,Tbl_Registro_Insumo[id_solicitud],Detalle_Mes!$C$9,Tbl_Registro_Insumo[Fecha_Corte],"&lt;="&amp;Z$12)-SUMIFS(Tbl_Registro_Insumo[cant_dev],Tbl_Registro_Insumo[proveedor],$C$8,Tbl_Registro_Insumo[descripcion_insumo],$C74,Tbl_Registro_Insumo[id_solicitud],$C$9,Tbl_Registro_Insumo[Fecha_Corte],"&lt;="&amp;Z$12))</f>
        <v/>
      </c>
      <c r="AA74" s="2" t="str">
        <f>IF(OR($C74="",AA$12=""),"",SUMIFS(Tbl_Registro_Insumo[cant_ent],Tbl_Registro_Insumo[proveedor],$C$8,Tbl_Registro_Insumo[descripcion_insumo],$C74,Tbl_Registro_Insumo[id_solicitud],Detalle_Mes!$C$9,Tbl_Registro_Insumo[Fecha_Corte],"&lt;="&amp;AA$12)-SUMIFS(Tbl_Registro_Insumo[cant_dev],Tbl_Registro_Insumo[proveedor],$C$8,Tbl_Registro_Insumo[descripcion_insumo],$C74,Tbl_Registro_Insumo[id_solicitud],$C$9,Tbl_Registro_Insumo[Fecha_Corte],"&lt;="&amp;AA$12))</f>
        <v/>
      </c>
      <c r="AB74" s="2" t="str">
        <f>IF(OR($C74="",AB$12=""),"",SUMIFS(Tbl_Registro_Insumo[cant_ent],Tbl_Registro_Insumo[proveedor],$C$8,Tbl_Registro_Insumo[descripcion_insumo],$C74,Tbl_Registro_Insumo[id_solicitud],Detalle_Mes!$C$9,Tbl_Registro_Insumo[Fecha_Corte],"&lt;="&amp;AB$12)-SUMIFS(Tbl_Registro_Insumo[cant_dev],Tbl_Registro_Insumo[proveedor],$C$8,Tbl_Registro_Insumo[descripcion_insumo],$C74,Tbl_Registro_Insumo[id_solicitud],$C$9,Tbl_Registro_Insumo[Fecha_Corte],"&lt;="&amp;AB$12))</f>
        <v/>
      </c>
      <c r="AC74" s="2" t="str">
        <f>IF(OR($C74="",AC$12=""),"",SUMIFS(Tbl_Registro_Insumo[cant_ent],Tbl_Registro_Insumo[proveedor],$C$8,Tbl_Registro_Insumo[descripcion_insumo],$C74,Tbl_Registro_Insumo[id_solicitud],Detalle_Mes!$C$9,Tbl_Registro_Insumo[Fecha_Corte],"&lt;="&amp;AC$12)-SUMIFS(Tbl_Registro_Insumo[cant_dev],Tbl_Registro_Insumo[proveedor],$C$8,Tbl_Registro_Insumo[descripcion_insumo],$C74,Tbl_Registro_Insumo[id_solicitud],$C$9,Tbl_Registro_Insumo[Fecha_Corte],"&lt;="&amp;AC$12))</f>
        <v/>
      </c>
      <c r="AD74" s="2" t="str">
        <f>IF(OR($C74="",AD$12=""),"",SUMIFS(Tbl_Registro_Insumo[cant_ent],Tbl_Registro_Insumo[proveedor],$C$8,Tbl_Registro_Insumo[descripcion_insumo],$C74,Tbl_Registro_Insumo[id_solicitud],Detalle_Mes!$C$9,Tbl_Registro_Insumo[Fecha_Corte],"&lt;="&amp;AD$12)-SUMIFS(Tbl_Registro_Insumo[cant_dev],Tbl_Registro_Insumo[proveedor],$C$8,Tbl_Registro_Insumo[descripcion_insumo],$C74,Tbl_Registro_Insumo[id_solicitud],$C$9,Tbl_Registro_Insumo[Fecha_Corte],"&lt;="&amp;AD$12))</f>
        <v/>
      </c>
      <c r="AE74" s="2" t="str">
        <f>IF(OR($C74="",AE$12=""),"",SUMIFS(Tbl_Registro_Insumo[cant_ent],Tbl_Registro_Insumo[proveedor],$C$8,Tbl_Registro_Insumo[descripcion_insumo],$C74,Tbl_Registro_Insumo[id_solicitud],Detalle_Mes!$C$9,Tbl_Registro_Insumo[Fecha_Corte],"&lt;="&amp;AE$12)-SUMIFS(Tbl_Registro_Insumo[cant_dev],Tbl_Registro_Insumo[proveedor],$C$8,Tbl_Registro_Insumo[descripcion_insumo],$C74,Tbl_Registro_Insumo[id_solicitud],$C$9,Tbl_Registro_Insumo[Fecha_Corte],"&lt;="&amp;AE$12))</f>
        <v/>
      </c>
      <c r="AF74" s="2" t="str">
        <f>IF(OR($C74="",AF$12=""),"",SUMIFS(Tbl_Registro_Insumo[cant_ent],Tbl_Registro_Insumo[proveedor],$C$8,Tbl_Registro_Insumo[descripcion_insumo],$C74,Tbl_Registro_Insumo[id_solicitud],Detalle_Mes!$C$9,Tbl_Registro_Insumo[Fecha_Corte],"&lt;="&amp;AF$12)-SUMIFS(Tbl_Registro_Insumo[cant_dev],Tbl_Registro_Insumo[proveedor],$C$8,Tbl_Registro_Insumo[descripcion_insumo],$C74,Tbl_Registro_Insumo[id_solicitud],$C$9,Tbl_Registro_Insumo[Fecha_Corte],"&lt;="&amp;AF$12))</f>
        <v/>
      </c>
      <c r="AG74" s="2" t="str">
        <f>IF(OR($C74="",AG$12=""),"",SUMIFS(Tbl_Registro_Insumo[cant_ent],Tbl_Registro_Insumo[proveedor],$C$8,Tbl_Registro_Insumo[descripcion_insumo],$C74,Tbl_Registro_Insumo[id_solicitud],Detalle_Mes!$C$9,Tbl_Registro_Insumo[Fecha_Corte],"&lt;="&amp;AG$12)-SUMIFS(Tbl_Registro_Insumo[cant_dev],Tbl_Registro_Insumo[proveedor],$C$8,Tbl_Registro_Insumo[descripcion_insumo],$C74,Tbl_Registro_Insumo[id_solicitud],$C$9,Tbl_Registro_Insumo[Fecha_Corte],"&lt;="&amp;AG$12))</f>
        <v/>
      </c>
      <c r="AH74" s="2" t="str">
        <f>IF(OR($C74="",AH$12=""),"",SUMIFS(Tbl_Registro_Insumo[cant_ent],Tbl_Registro_Insumo[proveedor],$C$8,Tbl_Registro_Insumo[descripcion_insumo],$C74,Tbl_Registro_Insumo[id_solicitud],Detalle_Mes!$C$9,Tbl_Registro_Insumo[Fecha_Corte],"&lt;="&amp;AH$12)-SUMIFS(Tbl_Registro_Insumo[cant_dev],Tbl_Registro_Insumo[proveedor],$C$8,Tbl_Registro_Insumo[descripcion_insumo],$C74,Tbl_Registro_Insumo[id_solicitud],$C$9,Tbl_Registro_Insumo[Fecha_Corte],"&lt;="&amp;AH$12))</f>
        <v/>
      </c>
      <c r="AI74" s="2" t="str">
        <f>IF(OR($C74="",AI$12=""),"",SUMIFS(Tbl_Registro_Insumo[cant_ent],Tbl_Registro_Insumo[proveedor],$C$8,Tbl_Registro_Insumo[descripcion_insumo],$C74,Tbl_Registro_Insumo[id_solicitud],Detalle_Mes!$C$9,Tbl_Registro_Insumo[Fecha_Corte],"&lt;="&amp;AI$12)-SUMIFS(Tbl_Registro_Insumo[cant_dev],Tbl_Registro_Insumo[proveedor],$C$8,Tbl_Registro_Insumo[descripcion_insumo],$C74,Tbl_Registro_Insumo[id_solicitud],$C$9,Tbl_Registro_Insumo[Fecha_Corte],"&lt;="&amp;AI$12))</f>
        <v/>
      </c>
      <c r="AJ74" s="2" t="str">
        <f>IF(OR($C74="",AJ$12=""),"",SUMIFS(Tbl_Registro_Insumo[cant_ent],Tbl_Registro_Insumo[proveedor],$C$8,Tbl_Registro_Insumo[descripcion_insumo],$C74,Tbl_Registro_Insumo[id_solicitud],Detalle_Mes!$C$9,Tbl_Registro_Insumo[Fecha_Corte],"&lt;="&amp;AJ$12)-SUMIFS(Tbl_Registro_Insumo[cant_dev],Tbl_Registro_Insumo[proveedor],$C$8,Tbl_Registro_Insumo[descripcion_insumo],$C74,Tbl_Registro_Insumo[id_solicitud],$C$9,Tbl_Registro_Insumo[Fecha_Corte],"&lt;="&amp;AJ$12))</f>
        <v/>
      </c>
      <c r="AK74" s="2" t="str">
        <f>IF(OR($C74="",AK$12=""),"",SUMIFS(Tbl_Registro_Insumo[cant_ent],Tbl_Registro_Insumo[proveedor],$C$8,Tbl_Registro_Insumo[descripcion_insumo],$C74,Tbl_Registro_Insumo[id_solicitud],Detalle_Mes!$C$9,Tbl_Registro_Insumo[Fecha_Corte],"&lt;="&amp;AK$12)-SUMIFS(Tbl_Registro_Insumo[cant_dev],Tbl_Registro_Insumo[proveedor],$C$8,Tbl_Registro_Insumo[descripcion_insumo],$C74,Tbl_Registro_Insumo[id_solicitud],$C$9,Tbl_Registro_Insumo[Fecha_Corte],"&lt;="&amp;AK$12))</f>
        <v/>
      </c>
      <c r="AL74" s="2" t="str">
        <f>IF(OR($C74="",AL$12=""),"",SUMIFS(Tbl_Registro_Insumo[cant_ent],Tbl_Registro_Insumo[proveedor],$C$8,Tbl_Registro_Insumo[descripcion_insumo],$C74,Tbl_Registro_Insumo[id_solicitud],Detalle_Mes!$C$9,Tbl_Registro_Insumo[Fecha_Corte],"&lt;="&amp;AL$12)-SUMIFS(Tbl_Registro_Insumo[cant_dev],Tbl_Registro_Insumo[proveedor],$C$8,Tbl_Registro_Insumo[descripcion_insumo],$C74,Tbl_Registro_Insumo[id_solicitud],$C$9,Tbl_Registro_Insumo[Fecha_Corte],"&lt;="&amp;AL$12))</f>
        <v/>
      </c>
      <c r="AM74" s="2" t="str">
        <f>IF(OR($C74="",AM$12=""),"",SUMIFS(Tbl_Registro_Insumo[cant_ent],Tbl_Registro_Insumo[proveedor],$C$8,Tbl_Registro_Insumo[descripcion_insumo],$C74,Tbl_Registro_Insumo[id_solicitud],Detalle_Mes!$C$9,Tbl_Registro_Insumo[Fecha_Corte],"&lt;="&amp;AM$12)-SUMIFS(Tbl_Registro_Insumo[cant_dev],Tbl_Registro_Insumo[proveedor],$C$8,Tbl_Registro_Insumo[descripcion_insumo],$C74,Tbl_Registro_Insumo[id_solicitud],$C$9,Tbl_Registro_Insumo[Fecha_Corte],"&lt;="&amp;AM$12))</f>
        <v/>
      </c>
      <c r="AN74" s="2" t="str">
        <f>IF(OR($C74="",AN$12=""),"",SUMIFS(Tbl_Registro_Insumo[cant_ent],Tbl_Registro_Insumo[proveedor],$C$8,Tbl_Registro_Insumo[descripcion_insumo],$C74,Tbl_Registro_Insumo[id_solicitud],Detalle_Mes!$C$9,Tbl_Registro_Insumo[Fecha_Corte],"&lt;="&amp;AN$12)-SUMIFS(Tbl_Registro_Insumo[cant_dev],Tbl_Registro_Insumo[proveedor],$C$8,Tbl_Registro_Insumo[descripcion_insumo],$C74,Tbl_Registro_Insumo[id_solicitud],$C$9,Tbl_Registro_Insumo[Fecha_Corte],"&lt;="&amp;AN$12))</f>
        <v/>
      </c>
      <c r="AO74" s="2" t="str">
        <f>IF(OR($C74="",AO$12=""),"",SUMIFS(Tbl_Registro_Insumo[cant_ent],Tbl_Registro_Insumo[proveedor],$C$8,Tbl_Registro_Insumo[descripcion_insumo],$C74,Tbl_Registro_Insumo[id_solicitud],Detalle_Mes!$C$9,Tbl_Registro_Insumo[Fecha_Corte],"&lt;="&amp;AO$12)-SUMIFS(Tbl_Registro_Insumo[cant_dev],Tbl_Registro_Insumo[proveedor],$C$8,Tbl_Registro_Insumo[descripcion_insumo],$C74,Tbl_Registro_Insumo[id_solicitud],$C$9,Tbl_Registro_Insumo[Fecha_Corte],"&lt;="&amp;AO$12))</f>
        <v/>
      </c>
      <c r="AP74" s="2" t="str">
        <f>IF(OR($C74="",AP$12=""),"",SUMIFS(Tbl_Registro_Insumo[cant_ent],Tbl_Registro_Insumo[proveedor],$C$8,Tbl_Registro_Insumo[descripcion_insumo],$C74,Tbl_Registro_Insumo[id_solicitud],Detalle_Mes!$C$9,Tbl_Registro_Insumo[Fecha_Corte],"&lt;="&amp;AP$12)-SUMIFS(Tbl_Registro_Insumo[cant_dev],Tbl_Registro_Insumo[proveedor],$C$8,Tbl_Registro_Insumo[descripcion_insumo],$C74,Tbl_Registro_Insumo[id_solicitud],$C$9,Tbl_Registro_Insumo[Fecha_Corte],"&lt;="&amp;AP$12))</f>
        <v/>
      </c>
      <c r="AQ74" s="2" t="str">
        <f>IF(OR($C74="",AQ$12=""),"",SUMIFS(Tbl_Registro_Insumo[cant_ent],Tbl_Registro_Insumo[proveedor],$C$8,Tbl_Registro_Insumo[descripcion_insumo],$C74,Tbl_Registro_Insumo[id_solicitud],Detalle_Mes!$C$9,Tbl_Registro_Insumo[Fecha_Corte],"&lt;="&amp;AQ$12)-SUMIFS(Tbl_Registro_Insumo[cant_dev],Tbl_Registro_Insumo[proveedor],$C$8,Tbl_Registro_Insumo[descripcion_insumo],$C74,Tbl_Registro_Insumo[id_solicitud],$C$9,Tbl_Registro_Insumo[Fecha_Corte],"&lt;="&amp;AQ$12))</f>
        <v/>
      </c>
      <c r="AR74" s="2" t="str">
        <f>IF(OR($C74="",AR$12=""),"",SUMIFS(Tbl_Registro_Insumo[cant_ent],Tbl_Registro_Insumo[proveedor],$C$8,Tbl_Registro_Insumo[descripcion_insumo],$C74,Tbl_Registro_Insumo[id_solicitud],Detalle_Mes!$C$9,Tbl_Registro_Insumo[Fecha_Corte],"&lt;="&amp;AR$12)-SUMIFS(Tbl_Registro_Insumo[cant_dev],Tbl_Registro_Insumo[proveedor],$C$8,Tbl_Registro_Insumo[descripcion_insumo],$C74,Tbl_Registro_Insumo[id_solicitud],$C$9,Tbl_Registro_Insumo[Fecha_Corte],"&lt;="&amp;AR$12))</f>
        <v/>
      </c>
      <c r="AS74" s="2" t="str">
        <f>IF(OR($C74="",AS$12=""),"",SUMIFS(Tbl_Registro_Insumo[cant_ent],Tbl_Registro_Insumo[proveedor],$C$8,Tbl_Registro_Insumo[descripcion_insumo],$C74,Tbl_Registro_Insumo[id_solicitud],Detalle_Mes!$C$9,Tbl_Registro_Insumo[Fecha_Corte],"&lt;="&amp;AS$12)-SUMIFS(Tbl_Registro_Insumo[cant_dev],Tbl_Registro_Insumo[proveedor],$C$8,Tbl_Registro_Insumo[descripcion_insumo],$C74,Tbl_Registro_Insumo[id_solicitud],$C$9,Tbl_Registro_Insumo[Fecha_Corte],"&lt;="&amp;AS$12))</f>
        <v/>
      </c>
      <c r="AT74" s="2" t="str">
        <f>IF(OR($C74="",AT$12=""),"",SUMIFS(Tbl_Registro_Insumo[cant_ent],Tbl_Registro_Insumo[proveedor],$C$8,Tbl_Registro_Insumo[descripcion_insumo],$C74,Tbl_Registro_Insumo[id_solicitud],Detalle_Mes!$C$9,Tbl_Registro_Insumo[Fecha_Corte],"&lt;="&amp;AT$12)-SUMIFS(Tbl_Registro_Insumo[cant_dev],Tbl_Registro_Insumo[proveedor],$C$8,Tbl_Registro_Insumo[descripcion_insumo],$C74,Tbl_Registro_Insumo[id_solicitud],$C$9,Tbl_Registro_Insumo[Fecha_Corte],"&lt;="&amp;AT$12))</f>
        <v/>
      </c>
      <c r="AU74" s="2" t="str">
        <f>IF(OR($C74="",AU$12=""),"",SUMIFS(Tbl_Registro_Insumo[cant_ent],Tbl_Registro_Insumo[proveedor],$C$8,Tbl_Registro_Insumo[descripcion_insumo],$C74,Tbl_Registro_Insumo[id_solicitud],Detalle_Mes!$C$9,Tbl_Registro_Insumo[Fecha_Corte],"&lt;="&amp;AU$12)-SUMIFS(Tbl_Registro_Insumo[cant_dev],Tbl_Registro_Insumo[proveedor],$C$8,Tbl_Registro_Insumo[descripcion_insumo],$C74,Tbl_Registro_Insumo[id_solicitud],$C$9,Tbl_Registro_Insumo[Fecha_Corte],"&lt;="&amp;AU$12))</f>
        <v/>
      </c>
      <c r="AV74" s="2" t="str">
        <f>IF(OR($C74="",AV$12=""),"",SUMIFS(Tbl_Registro_Insumo[cant_ent],Tbl_Registro_Insumo[proveedor],$C$8,Tbl_Registro_Insumo[descripcion_insumo],$C74,Tbl_Registro_Insumo[id_solicitud],Detalle_Mes!$C$9,Tbl_Registro_Insumo[Fecha_Corte],"&lt;="&amp;AV$12)-SUMIFS(Tbl_Registro_Insumo[cant_dev],Tbl_Registro_Insumo[proveedor],$C$8,Tbl_Registro_Insumo[descripcion_insumo],$C74,Tbl_Registro_Insumo[id_solicitud],$C$9,Tbl_Registro_Insumo[Fecha_Corte],"&lt;="&amp;AV$12))</f>
        <v/>
      </c>
      <c r="AW74" s="2" t="str">
        <f>IF(OR($C74="",AW$12=""),"",SUMIFS(Tbl_Registro_Insumo[cant_ent],Tbl_Registro_Insumo[proveedor],$C$8,Tbl_Registro_Insumo[descripcion_insumo],$C74,Tbl_Registro_Insumo[id_solicitud],Detalle_Mes!$C$9,Tbl_Registro_Insumo[Fecha_Corte],"&lt;="&amp;AW$12)-SUMIFS(Tbl_Registro_Insumo[cant_dev],Tbl_Registro_Insumo[proveedor],$C$8,Tbl_Registro_Insumo[descripcion_insumo],$C74,Tbl_Registro_Insumo[id_solicitud],$C$9,Tbl_Registro_Insumo[Fecha_Corte],"&lt;="&amp;AW$12))</f>
        <v/>
      </c>
      <c r="AX74" s="2" t="str">
        <f>IF(OR($C74="",AX$12=""),"",SUMIFS(Tbl_Registro_Insumo[cant_ent],Tbl_Registro_Insumo[proveedor],$C$8,Tbl_Registro_Insumo[descripcion_insumo],$C74,Tbl_Registro_Insumo[id_solicitud],Detalle_Mes!$C$9,Tbl_Registro_Insumo[Fecha_Corte],"&lt;="&amp;AX$12)-SUMIFS(Tbl_Registro_Insumo[cant_dev],Tbl_Registro_Insumo[proveedor],$C$8,Tbl_Registro_Insumo[descripcion_insumo],$C74,Tbl_Registro_Insumo[id_solicitud],$C$9,Tbl_Registro_Insumo[Fecha_Corte],"&lt;="&amp;AX$12))</f>
        <v/>
      </c>
      <c r="AY74" s="2" t="str">
        <f>IF(OR($C74="",AY$12=""),"",SUMIFS(Tbl_Registro_Insumo[cant_ent],Tbl_Registro_Insumo[proveedor],$C$8,Tbl_Registro_Insumo[descripcion_insumo],$C74,Tbl_Registro_Insumo[id_solicitud],Detalle_Mes!$C$9,Tbl_Registro_Insumo[Fecha_Corte],"&lt;="&amp;AY$12)-SUMIFS(Tbl_Registro_Insumo[cant_dev],Tbl_Registro_Insumo[proveedor],$C$8,Tbl_Registro_Insumo[descripcion_insumo],$C74,Tbl_Registro_Insumo[id_solicitud],$C$9,Tbl_Registro_Insumo[Fecha_Corte],"&lt;="&amp;AY$12))</f>
        <v/>
      </c>
      <c r="AZ74" s="2" t="str">
        <f>IF(OR($C74="",AZ$12=""),"",SUMIFS(Tbl_Registro_Insumo[cant_ent],Tbl_Registro_Insumo[proveedor],$C$8,Tbl_Registro_Insumo[descripcion_insumo],$C74,Tbl_Registro_Insumo[id_solicitud],Detalle_Mes!$C$9,Tbl_Registro_Insumo[Fecha_Corte],"&lt;="&amp;AZ$12)-SUMIFS(Tbl_Registro_Insumo[cant_dev],Tbl_Registro_Insumo[proveedor],$C$8,Tbl_Registro_Insumo[descripcion_insumo],$C74,Tbl_Registro_Insumo[id_solicitud],$C$9,Tbl_Registro_Insumo[Fecha_Corte],"&lt;="&amp;AZ$12))</f>
        <v/>
      </c>
      <c r="BA74" s="2" t="str">
        <f>IF(OR($C74="",BA$12=""),"",SUMIFS(Tbl_Registro_Insumo[cant_ent],Tbl_Registro_Insumo[proveedor],$C$8,Tbl_Registro_Insumo[descripcion_insumo],$C74,Tbl_Registro_Insumo[id_solicitud],Detalle_Mes!$C$9,Tbl_Registro_Insumo[Fecha_Corte],"&lt;="&amp;BA$12)-SUMIFS(Tbl_Registro_Insumo[cant_dev],Tbl_Registro_Insumo[proveedor],$C$8,Tbl_Registro_Insumo[descripcion_insumo],$C74,Tbl_Registro_Insumo[id_solicitud],$C$9,Tbl_Registro_Insumo[Fecha_Corte],"&lt;="&amp;BA$12))</f>
        <v/>
      </c>
      <c r="BB74" s="2" t="str">
        <f>IF(OR($C74="",BB$12=""),"",SUMIFS(Tbl_Registro_Insumo[cant_ent],Tbl_Registro_Insumo[proveedor],$C$8,Tbl_Registro_Insumo[descripcion_insumo],$C74,Tbl_Registro_Insumo[id_solicitud],Detalle_Mes!$C$9,Tbl_Registro_Insumo[Fecha_Corte],"&lt;="&amp;BB$12)-SUMIFS(Tbl_Registro_Insumo[cant_dev],Tbl_Registro_Insumo[proveedor],$C$8,Tbl_Registro_Insumo[descripcion_insumo],$C74,Tbl_Registro_Insumo[id_solicitud],$C$9,Tbl_Registro_Insumo[Fecha_Corte],"&lt;="&amp;BB$12))</f>
        <v/>
      </c>
      <c r="BC74" s="2" t="str">
        <f>IF(OR($C74="",BC$12=""),"",SUMIFS(Tbl_Registro_Insumo[cant_ent],Tbl_Registro_Insumo[proveedor],$C$8,Tbl_Registro_Insumo[descripcion_insumo],$C74,Tbl_Registro_Insumo[id_solicitud],Detalle_Mes!$C$9,Tbl_Registro_Insumo[Fecha_Corte],"&lt;="&amp;BC$12)-SUMIFS(Tbl_Registro_Insumo[cant_dev],Tbl_Registro_Insumo[proveedor],$C$8,Tbl_Registro_Insumo[descripcion_insumo],$C74,Tbl_Registro_Insumo[id_solicitud],$C$9,Tbl_Registro_Insumo[Fecha_Corte],"&lt;="&amp;BC$12))</f>
        <v/>
      </c>
      <c r="BD74" s="2" t="str">
        <f>IF(OR($C74="",BD$12=""),"",SUMIFS(Tbl_Registro_Insumo[cant_ent],Tbl_Registro_Insumo[proveedor],$C$8,Tbl_Registro_Insumo[descripcion_insumo],$C74,Tbl_Registro_Insumo[id_solicitud],Detalle_Mes!$C$9,Tbl_Registro_Insumo[Fecha_Corte],"&lt;="&amp;BD$12)-SUMIFS(Tbl_Registro_Insumo[cant_dev],Tbl_Registro_Insumo[proveedor],$C$8,Tbl_Registro_Insumo[descripcion_insumo],$C74,Tbl_Registro_Insumo[id_solicitud],$C$9,Tbl_Registro_Insumo[Fecha_Corte],"&lt;="&amp;BD$12))</f>
        <v/>
      </c>
      <c r="BE74" s="2" t="str">
        <f>IF(OR($C74="",BE$12=""),"",SUMIFS(Tbl_Registro_Insumo[cant_ent],Tbl_Registro_Insumo[proveedor],$C$8,Tbl_Registro_Insumo[descripcion_insumo],$C74,Tbl_Registro_Insumo[id_solicitud],Detalle_Mes!$C$9,Tbl_Registro_Insumo[Fecha_Corte],"&lt;="&amp;BE$12)-SUMIFS(Tbl_Registro_Insumo[cant_dev],Tbl_Registro_Insumo[proveedor],$C$8,Tbl_Registro_Insumo[descripcion_insumo],$C74,Tbl_Registro_Insumo[id_solicitud],$C$9,Tbl_Registro_Insumo[Fecha_Corte],"&lt;="&amp;BE$12))</f>
        <v/>
      </c>
      <c r="BF74" s="2" t="str">
        <f>IF(OR($C74="",BF$12=""),"",SUMIFS(Tbl_Registro_Insumo[cant_ent],Tbl_Registro_Insumo[proveedor],$C$8,Tbl_Registro_Insumo[descripcion_insumo],$C74,Tbl_Registro_Insumo[id_solicitud],Detalle_Mes!$C$9,Tbl_Registro_Insumo[Fecha_Corte],"&lt;="&amp;BF$12)-SUMIFS(Tbl_Registro_Insumo[cant_dev],Tbl_Registro_Insumo[proveedor],$C$8,Tbl_Registro_Insumo[descripcion_insumo],$C74,Tbl_Registro_Insumo[id_solicitud],$C$9,Tbl_Registro_Insumo[Fecha_Corte],"&lt;="&amp;BF$12))</f>
        <v/>
      </c>
      <c r="BG74" s="2" t="str">
        <f>IF(OR($C74="",BG$12=""),"",SUMIFS(Tbl_Registro_Insumo[cant_ent],Tbl_Registro_Insumo[proveedor],$C$8,Tbl_Registro_Insumo[descripcion_insumo],$C74,Tbl_Registro_Insumo[id_solicitud],Detalle_Mes!$C$9,Tbl_Registro_Insumo[Fecha_Corte],"&lt;="&amp;BG$12)-SUMIFS(Tbl_Registro_Insumo[cant_dev],Tbl_Registro_Insumo[proveedor],$C$8,Tbl_Registro_Insumo[descripcion_insumo],$C74,Tbl_Registro_Insumo[id_solicitud],$C$9,Tbl_Registro_Insumo[Fecha_Corte],"&lt;="&amp;BG$12))</f>
        <v/>
      </c>
      <c r="BH74" s="2" t="str">
        <f>IF(OR($C74="",BH$12=""),"",SUMIFS(Tbl_Registro_Insumo[cant_ent],Tbl_Registro_Insumo[proveedor],$C$8,Tbl_Registro_Insumo[descripcion_insumo],$C74,Tbl_Registro_Insumo[id_solicitud],Detalle_Mes!$C$9,Tbl_Registro_Insumo[Fecha_Corte],"&lt;="&amp;BH$12)-SUMIFS(Tbl_Registro_Insumo[cant_dev],Tbl_Registro_Insumo[proveedor],$C$8,Tbl_Registro_Insumo[descripcion_insumo],$C74,Tbl_Registro_Insumo[id_solicitud],$C$9,Tbl_Registro_Insumo[Fecha_Corte],"&lt;="&amp;BH$12))</f>
        <v/>
      </c>
      <c r="BI74" s="2" t="str">
        <f>IF(OR($C74="",BI$12=""),"",SUMIFS(Tbl_Registro_Insumo[cant_ent],Tbl_Registro_Insumo[proveedor],$C$8,Tbl_Registro_Insumo[descripcion_insumo],$C74,Tbl_Registro_Insumo[id_solicitud],Detalle_Mes!$C$9,Tbl_Registro_Insumo[Fecha_Corte],"&lt;="&amp;BI$12)-SUMIFS(Tbl_Registro_Insumo[cant_dev],Tbl_Registro_Insumo[proveedor],$C$8,Tbl_Registro_Insumo[descripcion_insumo],$C74,Tbl_Registro_Insumo[id_solicitud],$C$9,Tbl_Registro_Insumo[Fecha_Corte],"&lt;="&amp;BI$12))</f>
        <v/>
      </c>
      <c r="BJ74" s="2" t="str">
        <f>IF(OR($C74="",BJ$12=""),"",SUMIFS(Tbl_Registro_Insumo[cant_ent],Tbl_Registro_Insumo[proveedor],$C$8,Tbl_Registro_Insumo[descripcion_insumo],$C74,Tbl_Registro_Insumo[id_solicitud],Detalle_Mes!$C$9,Tbl_Registro_Insumo[Fecha_Corte],"&lt;="&amp;BJ$12)-SUMIFS(Tbl_Registro_Insumo[cant_dev],Tbl_Registro_Insumo[proveedor],$C$8,Tbl_Registro_Insumo[descripcion_insumo],$C74,Tbl_Registro_Insumo[id_solicitud],$C$9,Tbl_Registro_Insumo[Fecha_Corte],"&lt;="&amp;BJ$12))</f>
        <v/>
      </c>
      <c r="BK74" s="2" t="str">
        <f>IF(OR($C74="",BK$12=""),"",SUMIFS(Tbl_Registro_Insumo[cant_ent],Tbl_Registro_Insumo[proveedor],$C$8,Tbl_Registro_Insumo[descripcion_insumo],$C74,Tbl_Registro_Insumo[id_solicitud],Detalle_Mes!$C$9,Tbl_Registro_Insumo[Fecha_Corte],"&lt;="&amp;BK$12)-SUMIFS(Tbl_Registro_Insumo[cant_dev],Tbl_Registro_Insumo[proveedor],$C$8,Tbl_Registro_Insumo[descripcion_insumo],$C74,Tbl_Registro_Insumo[id_solicitud],$C$9,Tbl_Registro_Insumo[Fecha_Corte],"&lt;="&amp;BK$12))</f>
        <v/>
      </c>
      <c r="BL74" s="2" t="str">
        <f>IF(OR($C74="",BL$12=""),"",SUMIFS(Tbl_Registro_Insumo[cant_ent],Tbl_Registro_Insumo[proveedor],$C$8,Tbl_Registro_Insumo[descripcion_insumo],$C74,Tbl_Registro_Insumo[id_solicitud],Detalle_Mes!$C$9,Tbl_Registro_Insumo[Fecha_Corte],"&lt;="&amp;BL$12)-SUMIFS(Tbl_Registro_Insumo[cant_dev],Tbl_Registro_Insumo[proveedor],$C$8,Tbl_Registro_Insumo[descripcion_insumo],$C74,Tbl_Registro_Insumo[id_solicitud],$C$9,Tbl_Registro_Insumo[Fecha_Corte],"&lt;="&amp;BL$12))</f>
        <v/>
      </c>
      <c r="BM74" s="2" t="str">
        <f>IF(OR($C74="",BM$12=""),"",SUMIFS(Tbl_Registro_Insumo[cant_ent],Tbl_Registro_Insumo[proveedor],$C$8,Tbl_Registro_Insumo[descripcion_insumo],$C74,Tbl_Registro_Insumo[id_solicitud],Detalle_Mes!$C$9,Tbl_Registro_Insumo[Fecha_Corte],"&lt;="&amp;BM$12)-SUMIFS(Tbl_Registro_Insumo[cant_dev],Tbl_Registro_Insumo[proveedor],$C$8,Tbl_Registro_Insumo[descripcion_insumo],$C74,Tbl_Registro_Insumo[id_solicitud],$C$9,Tbl_Registro_Insumo[Fecha_Corte],"&lt;="&amp;BM$12))</f>
        <v/>
      </c>
      <c r="BN74" s="2" t="str">
        <f>IF(OR($C74="",BN$12=""),"",SUMIFS(Tbl_Registro_Insumo[cant_ent],Tbl_Registro_Insumo[proveedor],$C$8,Tbl_Registro_Insumo[descripcion_insumo],$C74,Tbl_Registro_Insumo[id_solicitud],Detalle_Mes!$C$9,Tbl_Registro_Insumo[Fecha_Corte],"&lt;="&amp;BN$12)-SUMIFS(Tbl_Registro_Insumo[cant_dev],Tbl_Registro_Insumo[proveedor],$C$8,Tbl_Registro_Insumo[descripcion_insumo],$C74,Tbl_Registro_Insumo[id_solicitud],$C$9,Tbl_Registro_Insumo[Fecha_Corte],"&lt;="&amp;BN$12))</f>
        <v/>
      </c>
      <c r="BO74" s="2" t="str">
        <f>IF(OR($C74="",BO$12=""),"",SUMIFS(Tbl_Registro_Insumo[cant_ent],Tbl_Registro_Insumo[proveedor],$C$8,Tbl_Registro_Insumo[descripcion_insumo],$C74,Tbl_Registro_Insumo[id_solicitud],Detalle_Mes!$C$9,Tbl_Registro_Insumo[Fecha_Corte],"&lt;="&amp;BO$12)-SUMIFS(Tbl_Registro_Insumo[cant_dev],Tbl_Registro_Insumo[proveedor],$C$8,Tbl_Registro_Insumo[descripcion_insumo],$C74,Tbl_Registro_Insumo[id_solicitud],$C$9,Tbl_Registro_Insumo[Fecha_Corte],"&lt;="&amp;BO$12))</f>
        <v/>
      </c>
      <c r="BP74" s="2" t="str">
        <f>IF(OR($C74="",BP$12=""),"",SUMIFS(Tbl_Registro_Insumo[cant_ent],Tbl_Registro_Insumo[proveedor],$C$8,Tbl_Registro_Insumo[descripcion_insumo],$C74,Tbl_Registro_Insumo[id_solicitud],Detalle_Mes!$C$9,Tbl_Registro_Insumo[Fecha_Corte],"&lt;="&amp;BP$12)-SUMIFS(Tbl_Registro_Insumo[cant_dev],Tbl_Registro_Insumo[proveedor],$C$8,Tbl_Registro_Insumo[descripcion_insumo],$C74,Tbl_Registro_Insumo[id_solicitud],$C$9,Tbl_Registro_Insumo[Fecha_Corte],"&lt;="&amp;BP$12))</f>
        <v/>
      </c>
      <c r="BQ74" s="2" t="str">
        <f>IF(OR($C74="",BQ$12=""),"",SUMIFS(Tbl_Registro_Insumo[cant_ent],Tbl_Registro_Insumo[proveedor],$C$8,Tbl_Registro_Insumo[descripcion_insumo],$C74,Tbl_Registro_Insumo[id_solicitud],Detalle_Mes!$C$9,Tbl_Registro_Insumo[Fecha_Corte],"&lt;="&amp;BQ$12)-SUMIFS(Tbl_Registro_Insumo[cant_dev],Tbl_Registro_Insumo[proveedor],$C$8,Tbl_Registro_Insumo[descripcion_insumo],$C74,Tbl_Registro_Insumo[id_solicitud],$C$9,Tbl_Registro_Insumo[Fecha_Corte],"&lt;="&amp;BQ$12))</f>
        <v/>
      </c>
      <c r="BR74" s="2" t="str">
        <f>IF(OR($C74="",BR$12=""),"",SUMIFS(Tbl_Registro_Insumo[cant_ent],Tbl_Registro_Insumo[proveedor],$C$8,Tbl_Registro_Insumo[descripcion_insumo],$C74,Tbl_Registro_Insumo[id_solicitud],Detalle_Mes!$C$9,Tbl_Registro_Insumo[Fecha_Corte],"&lt;="&amp;BR$12)-SUMIFS(Tbl_Registro_Insumo[cant_dev],Tbl_Registro_Insumo[proveedor],$C$8,Tbl_Registro_Insumo[descripcion_insumo],$C74,Tbl_Registro_Insumo[id_solicitud],$C$9,Tbl_Registro_Insumo[Fecha_Corte],"&lt;="&amp;BR$12))</f>
        <v/>
      </c>
      <c r="BS74" s="2" t="str">
        <f>IF(OR($C74="",BS$12=""),"",SUMIFS(Tbl_Registro_Insumo[cant_ent],Tbl_Registro_Insumo[proveedor],$C$8,Tbl_Registro_Insumo[descripcion_insumo],$C74,Tbl_Registro_Insumo[id_solicitud],Detalle_Mes!$C$9,Tbl_Registro_Insumo[Fecha_Corte],"&lt;="&amp;BS$12)-SUMIFS(Tbl_Registro_Insumo[cant_dev],Tbl_Registro_Insumo[proveedor],$C$8,Tbl_Registro_Insumo[descripcion_insumo],$C74,Tbl_Registro_Insumo[id_solicitud],$C$9,Tbl_Registro_Insumo[Fecha_Corte],"&lt;="&amp;BS$12))</f>
        <v/>
      </c>
    </row>
    <row r="75" spans="2:71" s="7" customFormat="1" ht="19.2" customHeight="1" x14ac:dyDescent="0.3">
      <c r="B75" s="2"/>
      <c r="D75" s="20" t="str">
        <f>IF(C75="","",SUMIFS(Tbl_Registro_Insumo[cant_ent],Tbl_Registro_Insumo[proveedor],Detalle_Mes!$C$8,Tbl_Registro_Insumo[id_solicitud],Detalle_Mes!$C$9,Tbl_Registro_Insumo[descripcion_insumo],Detalle_Mes!C75,Tbl_Registro_Insumo[Fecha_Corte],"&lt;"&amp;Detalle_Mes!$F$8))</f>
        <v/>
      </c>
      <c r="E75" s="20" t="str">
        <f>IF(C75="","",SUMIFS(Tbl_Registro_Insumo[cant_dev],Tbl_Registro_Insumo[proveedor],Detalle_Mes!$C$8,Tbl_Registro_Insumo[id_solicitud],Detalle_Mes!$C$9,Tbl_Registro_Insumo[descripcion_insumo],Detalle_Mes!C75,Tbl_Registro_Insumo[Fecha_Corte],"&lt;"&amp;Detalle_Mes!$F$8))</f>
        <v/>
      </c>
      <c r="F75" s="20" t="str">
        <f t="shared" si="39"/>
        <v/>
      </c>
      <c r="H75" s="41" t="str">
        <f t="shared" si="40"/>
        <v/>
      </c>
      <c r="I75" s="2" t="str">
        <f>IF(OR($C75="",I$12=""),"",SUMIFS(Tbl_Registro_Insumo[cant_ent],Tbl_Registro_Insumo[proveedor],$C$8,Tbl_Registro_Insumo[descripcion_insumo],$C75,Tbl_Registro_Insumo[id_solicitud],Detalle_Mes!$C$9,Tbl_Registro_Insumo[Fecha_Corte],"&lt;"&amp;I$12)-SUMIFS(Tbl_Registro_Insumo[cant_dev],Tbl_Registro_Insumo[proveedor],$C$8,Tbl_Registro_Insumo[descripcion_insumo],$C75,Tbl_Registro_Insumo[id_solicitud],$C$9,Tbl_Registro_Insumo[Fecha_Corte],"&lt;="&amp;I$12))</f>
        <v/>
      </c>
      <c r="J75" s="2" t="str">
        <f>IF(OR($C75="",J$12=""),"",SUMIFS(Tbl_Registro_Insumo[cant_ent],Tbl_Registro_Insumo[proveedor],$C$8,Tbl_Registro_Insumo[descripcion_insumo],$C75,Tbl_Registro_Insumo[id_solicitud],Detalle_Mes!$C$9,Tbl_Registro_Insumo[Fecha_Corte],"&lt;="&amp;J$12)-SUMIFS(Tbl_Registro_Insumo[cant_dev],Tbl_Registro_Insumo[proveedor],$C$8,Tbl_Registro_Insumo[descripcion_insumo],$C75,Tbl_Registro_Insumo[id_solicitud],$C$9,Tbl_Registro_Insumo[Fecha_Corte],"&lt;="&amp;J$12))</f>
        <v/>
      </c>
      <c r="K75" s="2" t="str">
        <f>IF(OR($C75="",K$12=""),"",SUMIFS(Tbl_Registro_Insumo[cant_ent],Tbl_Registro_Insumo[proveedor],$C$8,Tbl_Registro_Insumo[descripcion_insumo],$C75,Tbl_Registro_Insumo[id_solicitud],Detalle_Mes!$C$9,Tbl_Registro_Insumo[Fecha_Corte],"&lt;="&amp;K$12)-SUMIFS(Tbl_Registro_Insumo[cant_dev],Tbl_Registro_Insumo[proveedor],$C$8,Tbl_Registro_Insumo[descripcion_insumo],$C75,Tbl_Registro_Insumo[id_solicitud],$C$9,Tbl_Registro_Insumo[Fecha_Corte],"&lt;="&amp;K$12))</f>
        <v/>
      </c>
      <c r="L75" s="2" t="str">
        <f>IF(OR($C75="",L$12=""),"",SUMIFS(Tbl_Registro_Insumo[cant_ent],Tbl_Registro_Insumo[proveedor],$C$8,Tbl_Registro_Insumo[descripcion_insumo],$C75,Tbl_Registro_Insumo[id_solicitud],Detalle_Mes!$C$9,Tbl_Registro_Insumo[Fecha_Corte],"&lt;="&amp;L$12)-SUMIFS(Tbl_Registro_Insumo[cant_dev],Tbl_Registro_Insumo[proveedor],$C$8,Tbl_Registro_Insumo[descripcion_insumo],$C75,Tbl_Registro_Insumo[id_solicitud],$C$9,Tbl_Registro_Insumo[Fecha_Corte],"&lt;="&amp;L$12))</f>
        <v/>
      </c>
      <c r="M75" s="2" t="str">
        <f>IF(OR($C75="",M$12=""),"",SUMIFS(Tbl_Registro_Insumo[cant_ent],Tbl_Registro_Insumo[proveedor],$C$8,Tbl_Registro_Insumo[descripcion_insumo],$C75,Tbl_Registro_Insumo[id_solicitud],Detalle_Mes!$C$9,Tbl_Registro_Insumo[Fecha_Corte],"&lt;="&amp;M$12)-SUMIFS(Tbl_Registro_Insumo[cant_dev],Tbl_Registro_Insumo[proveedor],$C$8,Tbl_Registro_Insumo[descripcion_insumo],$C75,Tbl_Registro_Insumo[id_solicitud],$C$9,Tbl_Registro_Insumo[Fecha_Corte],"&lt;="&amp;M$12))</f>
        <v/>
      </c>
      <c r="N75" s="2" t="str">
        <f>IF(OR($C75="",N$12=""),"",SUMIFS(Tbl_Registro_Insumo[cant_ent],Tbl_Registro_Insumo[proveedor],$C$8,Tbl_Registro_Insumo[descripcion_insumo],$C75,Tbl_Registro_Insumo[id_solicitud],Detalle_Mes!$C$9,Tbl_Registro_Insumo[Fecha_Corte],"&lt;="&amp;N$12)-SUMIFS(Tbl_Registro_Insumo[cant_dev],Tbl_Registro_Insumo[proveedor],$C$8,Tbl_Registro_Insumo[descripcion_insumo],$C75,Tbl_Registro_Insumo[id_solicitud],$C$9,Tbl_Registro_Insumo[Fecha_Corte],"&lt;="&amp;N$12))</f>
        <v/>
      </c>
      <c r="O75" s="2" t="str">
        <f>IF(OR($C75="",O$12=""),"",SUMIFS(Tbl_Registro_Insumo[cant_ent],Tbl_Registro_Insumo[proveedor],$C$8,Tbl_Registro_Insumo[descripcion_insumo],$C75,Tbl_Registro_Insumo[id_solicitud],Detalle_Mes!$C$9,Tbl_Registro_Insumo[Fecha_Corte],"&lt;="&amp;O$12)-SUMIFS(Tbl_Registro_Insumo[cant_dev],Tbl_Registro_Insumo[proveedor],$C$8,Tbl_Registro_Insumo[descripcion_insumo],$C75,Tbl_Registro_Insumo[id_solicitud],$C$9,Tbl_Registro_Insumo[Fecha_Corte],"&lt;="&amp;O$12))</f>
        <v/>
      </c>
      <c r="P75" s="2" t="str">
        <f>IF(OR($C75="",P$12=""),"",SUMIFS(Tbl_Registro_Insumo[cant_ent],Tbl_Registro_Insumo[proveedor],$C$8,Tbl_Registro_Insumo[descripcion_insumo],$C75,Tbl_Registro_Insumo[id_solicitud],Detalle_Mes!$C$9,Tbl_Registro_Insumo[Fecha_Corte],"&lt;="&amp;P$12)-SUMIFS(Tbl_Registro_Insumo[cant_dev],Tbl_Registro_Insumo[proveedor],$C$8,Tbl_Registro_Insumo[descripcion_insumo],$C75,Tbl_Registro_Insumo[id_solicitud],$C$9,Tbl_Registro_Insumo[Fecha_Corte],"&lt;="&amp;P$12))</f>
        <v/>
      </c>
      <c r="Q75" s="2" t="str">
        <f>IF(OR($C75="",Q$12=""),"",SUMIFS(Tbl_Registro_Insumo[cant_ent],Tbl_Registro_Insumo[proveedor],$C$8,Tbl_Registro_Insumo[descripcion_insumo],$C75,Tbl_Registro_Insumo[id_solicitud],Detalle_Mes!$C$9,Tbl_Registro_Insumo[Fecha_Corte],"&lt;="&amp;Q$12)-SUMIFS(Tbl_Registro_Insumo[cant_dev],Tbl_Registro_Insumo[proveedor],$C$8,Tbl_Registro_Insumo[descripcion_insumo],$C75,Tbl_Registro_Insumo[id_solicitud],$C$9,Tbl_Registro_Insumo[Fecha_Corte],"&lt;="&amp;Q$12))</f>
        <v/>
      </c>
      <c r="R75" s="2" t="str">
        <f>IF(OR($C75="",R$12=""),"",SUMIFS(Tbl_Registro_Insumo[cant_ent],Tbl_Registro_Insumo[proveedor],$C$8,Tbl_Registro_Insumo[descripcion_insumo],$C75,Tbl_Registro_Insumo[id_solicitud],Detalle_Mes!$C$9,Tbl_Registro_Insumo[Fecha_Corte],"&lt;="&amp;R$12)-SUMIFS(Tbl_Registro_Insumo[cant_dev],Tbl_Registro_Insumo[proveedor],$C$8,Tbl_Registro_Insumo[descripcion_insumo],$C75,Tbl_Registro_Insumo[id_solicitud],$C$9,Tbl_Registro_Insumo[Fecha_Corte],"&lt;="&amp;R$12))</f>
        <v/>
      </c>
      <c r="S75" s="2" t="str">
        <f>IF(OR($C75="",S$12=""),"",SUMIFS(Tbl_Registro_Insumo[cant_ent],Tbl_Registro_Insumo[proveedor],$C$8,Tbl_Registro_Insumo[descripcion_insumo],$C75,Tbl_Registro_Insumo[id_solicitud],Detalle_Mes!$C$9,Tbl_Registro_Insumo[Fecha_Corte],"&lt;="&amp;S$12)-SUMIFS(Tbl_Registro_Insumo[cant_dev],Tbl_Registro_Insumo[proveedor],$C$8,Tbl_Registro_Insumo[descripcion_insumo],$C75,Tbl_Registro_Insumo[id_solicitud],$C$9,Tbl_Registro_Insumo[Fecha_Corte],"&lt;="&amp;S$12))</f>
        <v/>
      </c>
      <c r="T75" s="2" t="str">
        <f>IF(OR($C75="",T$12=""),"",SUMIFS(Tbl_Registro_Insumo[cant_ent],Tbl_Registro_Insumo[proveedor],$C$8,Tbl_Registro_Insumo[descripcion_insumo],$C75,Tbl_Registro_Insumo[id_solicitud],Detalle_Mes!$C$9,Tbl_Registro_Insumo[Fecha_Corte],"&lt;="&amp;T$12)-SUMIFS(Tbl_Registro_Insumo[cant_dev],Tbl_Registro_Insumo[proveedor],$C$8,Tbl_Registro_Insumo[descripcion_insumo],$C75,Tbl_Registro_Insumo[id_solicitud],$C$9,Tbl_Registro_Insumo[Fecha_Corte],"&lt;="&amp;T$12))</f>
        <v/>
      </c>
      <c r="U75" s="2" t="str">
        <f>IF(OR($C75="",U$12=""),"",SUMIFS(Tbl_Registro_Insumo[cant_ent],Tbl_Registro_Insumo[proveedor],$C$8,Tbl_Registro_Insumo[descripcion_insumo],$C75,Tbl_Registro_Insumo[id_solicitud],Detalle_Mes!$C$9,Tbl_Registro_Insumo[Fecha_Corte],"&lt;="&amp;U$12)-SUMIFS(Tbl_Registro_Insumo[cant_dev],Tbl_Registro_Insumo[proveedor],$C$8,Tbl_Registro_Insumo[descripcion_insumo],$C75,Tbl_Registro_Insumo[id_solicitud],$C$9,Tbl_Registro_Insumo[Fecha_Corte],"&lt;="&amp;U$12))</f>
        <v/>
      </c>
      <c r="V75" s="2" t="str">
        <f>IF(OR($C75="",V$12=""),"",SUMIFS(Tbl_Registro_Insumo[cant_ent],Tbl_Registro_Insumo[proveedor],$C$8,Tbl_Registro_Insumo[descripcion_insumo],$C75,Tbl_Registro_Insumo[id_solicitud],Detalle_Mes!$C$9,Tbl_Registro_Insumo[Fecha_Corte],"&lt;="&amp;V$12)-SUMIFS(Tbl_Registro_Insumo[cant_dev],Tbl_Registro_Insumo[proveedor],$C$8,Tbl_Registro_Insumo[descripcion_insumo],$C75,Tbl_Registro_Insumo[id_solicitud],$C$9,Tbl_Registro_Insumo[Fecha_Corte],"&lt;="&amp;V$12))</f>
        <v/>
      </c>
      <c r="W75" s="2" t="str">
        <f>IF(OR($C75="",W$12=""),"",SUMIFS(Tbl_Registro_Insumo[cant_ent],Tbl_Registro_Insumo[proveedor],$C$8,Tbl_Registro_Insumo[descripcion_insumo],$C75,Tbl_Registro_Insumo[id_solicitud],Detalle_Mes!$C$9,Tbl_Registro_Insumo[Fecha_Corte],"&lt;="&amp;W$12)-SUMIFS(Tbl_Registro_Insumo[cant_dev],Tbl_Registro_Insumo[proveedor],$C$8,Tbl_Registro_Insumo[descripcion_insumo],$C75,Tbl_Registro_Insumo[id_solicitud],$C$9,Tbl_Registro_Insumo[Fecha_Corte],"&lt;="&amp;W$12))</f>
        <v/>
      </c>
      <c r="X75" s="2" t="str">
        <f>IF(OR($C75="",X$12=""),"",SUMIFS(Tbl_Registro_Insumo[cant_ent],Tbl_Registro_Insumo[proveedor],$C$8,Tbl_Registro_Insumo[descripcion_insumo],$C75,Tbl_Registro_Insumo[id_solicitud],Detalle_Mes!$C$9,Tbl_Registro_Insumo[Fecha_Corte],"&lt;="&amp;X$12)-SUMIFS(Tbl_Registro_Insumo[cant_dev],Tbl_Registro_Insumo[proveedor],$C$8,Tbl_Registro_Insumo[descripcion_insumo],$C75,Tbl_Registro_Insumo[id_solicitud],$C$9,Tbl_Registro_Insumo[Fecha_Corte],"&lt;="&amp;X$12))</f>
        <v/>
      </c>
      <c r="Y75" s="2" t="str">
        <f>IF(OR($C75="",Y$12=""),"",SUMIFS(Tbl_Registro_Insumo[cant_ent],Tbl_Registro_Insumo[proveedor],$C$8,Tbl_Registro_Insumo[descripcion_insumo],$C75,Tbl_Registro_Insumo[id_solicitud],Detalle_Mes!$C$9,Tbl_Registro_Insumo[Fecha_Corte],"&lt;="&amp;Y$12)-SUMIFS(Tbl_Registro_Insumo[cant_dev],Tbl_Registro_Insumo[proveedor],$C$8,Tbl_Registro_Insumo[descripcion_insumo],$C75,Tbl_Registro_Insumo[id_solicitud],$C$9,Tbl_Registro_Insumo[Fecha_Corte],"&lt;="&amp;Y$12))</f>
        <v/>
      </c>
      <c r="Z75" s="2" t="str">
        <f>IF(OR($C75="",Z$12=""),"",SUMIFS(Tbl_Registro_Insumo[cant_ent],Tbl_Registro_Insumo[proveedor],$C$8,Tbl_Registro_Insumo[descripcion_insumo],$C75,Tbl_Registro_Insumo[id_solicitud],Detalle_Mes!$C$9,Tbl_Registro_Insumo[Fecha_Corte],"&lt;="&amp;Z$12)-SUMIFS(Tbl_Registro_Insumo[cant_dev],Tbl_Registro_Insumo[proveedor],$C$8,Tbl_Registro_Insumo[descripcion_insumo],$C75,Tbl_Registro_Insumo[id_solicitud],$C$9,Tbl_Registro_Insumo[Fecha_Corte],"&lt;="&amp;Z$12))</f>
        <v/>
      </c>
      <c r="AA75" s="2" t="str">
        <f>IF(OR($C75="",AA$12=""),"",SUMIFS(Tbl_Registro_Insumo[cant_ent],Tbl_Registro_Insumo[proveedor],$C$8,Tbl_Registro_Insumo[descripcion_insumo],$C75,Tbl_Registro_Insumo[id_solicitud],Detalle_Mes!$C$9,Tbl_Registro_Insumo[Fecha_Corte],"&lt;="&amp;AA$12)-SUMIFS(Tbl_Registro_Insumo[cant_dev],Tbl_Registro_Insumo[proveedor],$C$8,Tbl_Registro_Insumo[descripcion_insumo],$C75,Tbl_Registro_Insumo[id_solicitud],$C$9,Tbl_Registro_Insumo[Fecha_Corte],"&lt;="&amp;AA$12))</f>
        <v/>
      </c>
      <c r="AB75" s="2" t="str">
        <f>IF(OR($C75="",AB$12=""),"",SUMIFS(Tbl_Registro_Insumo[cant_ent],Tbl_Registro_Insumo[proveedor],$C$8,Tbl_Registro_Insumo[descripcion_insumo],$C75,Tbl_Registro_Insumo[id_solicitud],Detalle_Mes!$C$9,Tbl_Registro_Insumo[Fecha_Corte],"&lt;="&amp;AB$12)-SUMIFS(Tbl_Registro_Insumo[cant_dev],Tbl_Registro_Insumo[proveedor],$C$8,Tbl_Registro_Insumo[descripcion_insumo],$C75,Tbl_Registro_Insumo[id_solicitud],$C$9,Tbl_Registro_Insumo[Fecha_Corte],"&lt;="&amp;AB$12))</f>
        <v/>
      </c>
      <c r="AC75" s="2" t="str">
        <f>IF(OR($C75="",AC$12=""),"",SUMIFS(Tbl_Registro_Insumo[cant_ent],Tbl_Registro_Insumo[proveedor],$C$8,Tbl_Registro_Insumo[descripcion_insumo],$C75,Tbl_Registro_Insumo[id_solicitud],Detalle_Mes!$C$9,Tbl_Registro_Insumo[Fecha_Corte],"&lt;="&amp;AC$12)-SUMIFS(Tbl_Registro_Insumo[cant_dev],Tbl_Registro_Insumo[proveedor],$C$8,Tbl_Registro_Insumo[descripcion_insumo],$C75,Tbl_Registro_Insumo[id_solicitud],$C$9,Tbl_Registro_Insumo[Fecha_Corte],"&lt;="&amp;AC$12))</f>
        <v/>
      </c>
      <c r="AD75" s="2" t="str">
        <f>IF(OR($C75="",AD$12=""),"",SUMIFS(Tbl_Registro_Insumo[cant_ent],Tbl_Registro_Insumo[proveedor],$C$8,Tbl_Registro_Insumo[descripcion_insumo],$C75,Tbl_Registro_Insumo[id_solicitud],Detalle_Mes!$C$9,Tbl_Registro_Insumo[Fecha_Corte],"&lt;="&amp;AD$12)-SUMIFS(Tbl_Registro_Insumo[cant_dev],Tbl_Registro_Insumo[proveedor],$C$8,Tbl_Registro_Insumo[descripcion_insumo],$C75,Tbl_Registro_Insumo[id_solicitud],$C$9,Tbl_Registro_Insumo[Fecha_Corte],"&lt;="&amp;AD$12))</f>
        <v/>
      </c>
      <c r="AE75" s="2" t="str">
        <f>IF(OR($C75="",AE$12=""),"",SUMIFS(Tbl_Registro_Insumo[cant_ent],Tbl_Registro_Insumo[proveedor],$C$8,Tbl_Registro_Insumo[descripcion_insumo],$C75,Tbl_Registro_Insumo[id_solicitud],Detalle_Mes!$C$9,Tbl_Registro_Insumo[Fecha_Corte],"&lt;="&amp;AE$12)-SUMIFS(Tbl_Registro_Insumo[cant_dev],Tbl_Registro_Insumo[proveedor],$C$8,Tbl_Registro_Insumo[descripcion_insumo],$C75,Tbl_Registro_Insumo[id_solicitud],$C$9,Tbl_Registro_Insumo[Fecha_Corte],"&lt;="&amp;AE$12))</f>
        <v/>
      </c>
      <c r="AF75" s="2" t="str">
        <f>IF(OR($C75="",AF$12=""),"",SUMIFS(Tbl_Registro_Insumo[cant_ent],Tbl_Registro_Insumo[proveedor],$C$8,Tbl_Registro_Insumo[descripcion_insumo],$C75,Tbl_Registro_Insumo[id_solicitud],Detalle_Mes!$C$9,Tbl_Registro_Insumo[Fecha_Corte],"&lt;="&amp;AF$12)-SUMIFS(Tbl_Registro_Insumo[cant_dev],Tbl_Registro_Insumo[proveedor],$C$8,Tbl_Registro_Insumo[descripcion_insumo],$C75,Tbl_Registro_Insumo[id_solicitud],$C$9,Tbl_Registro_Insumo[Fecha_Corte],"&lt;="&amp;AF$12))</f>
        <v/>
      </c>
      <c r="AG75" s="2" t="str">
        <f>IF(OR($C75="",AG$12=""),"",SUMIFS(Tbl_Registro_Insumo[cant_ent],Tbl_Registro_Insumo[proveedor],$C$8,Tbl_Registro_Insumo[descripcion_insumo],$C75,Tbl_Registro_Insumo[id_solicitud],Detalle_Mes!$C$9,Tbl_Registro_Insumo[Fecha_Corte],"&lt;="&amp;AG$12)-SUMIFS(Tbl_Registro_Insumo[cant_dev],Tbl_Registro_Insumo[proveedor],$C$8,Tbl_Registro_Insumo[descripcion_insumo],$C75,Tbl_Registro_Insumo[id_solicitud],$C$9,Tbl_Registro_Insumo[Fecha_Corte],"&lt;="&amp;AG$12))</f>
        <v/>
      </c>
      <c r="AH75" s="2" t="str">
        <f>IF(OR($C75="",AH$12=""),"",SUMIFS(Tbl_Registro_Insumo[cant_ent],Tbl_Registro_Insumo[proveedor],$C$8,Tbl_Registro_Insumo[descripcion_insumo],$C75,Tbl_Registro_Insumo[id_solicitud],Detalle_Mes!$C$9,Tbl_Registro_Insumo[Fecha_Corte],"&lt;="&amp;AH$12)-SUMIFS(Tbl_Registro_Insumo[cant_dev],Tbl_Registro_Insumo[proveedor],$C$8,Tbl_Registro_Insumo[descripcion_insumo],$C75,Tbl_Registro_Insumo[id_solicitud],$C$9,Tbl_Registro_Insumo[Fecha_Corte],"&lt;="&amp;AH$12))</f>
        <v/>
      </c>
      <c r="AI75" s="2" t="str">
        <f>IF(OR($C75="",AI$12=""),"",SUMIFS(Tbl_Registro_Insumo[cant_ent],Tbl_Registro_Insumo[proveedor],$C$8,Tbl_Registro_Insumo[descripcion_insumo],$C75,Tbl_Registro_Insumo[id_solicitud],Detalle_Mes!$C$9,Tbl_Registro_Insumo[Fecha_Corte],"&lt;="&amp;AI$12)-SUMIFS(Tbl_Registro_Insumo[cant_dev],Tbl_Registro_Insumo[proveedor],$C$8,Tbl_Registro_Insumo[descripcion_insumo],$C75,Tbl_Registro_Insumo[id_solicitud],$C$9,Tbl_Registro_Insumo[Fecha_Corte],"&lt;="&amp;AI$12))</f>
        <v/>
      </c>
      <c r="AJ75" s="2" t="str">
        <f>IF(OR($C75="",AJ$12=""),"",SUMIFS(Tbl_Registro_Insumo[cant_ent],Tbl_Registro_Insumo[proveedor],$C$8,Tbl_Registro_Insumo[descripcion_insumo],$C75,Tbl_Registro_Insumo[id_solicitud],Detalle_Mes!$C$9,Tbl_Registro_Insumo[Fecha_Corte],"&lt;="&amp;AJ$12)-SUMIFS(Tbl_Registro_Insumo[cant_dev],Tbl_Registro_Insumo[proveedor],$C$8,Tbl_Registro_Insumo[descripcion_insumo],$C75,Tbl_Registro_Insumo[id_solicitud],$C$9,Tbl_Registro_Insumo[Fecha_Corte],"&lt;="&amp;AJ$12))</f>
        <v/>
      </c>
      <c r="AK75" s="2" t="str">
        <f>IF(OR($C75="",AK$12=""),"",SUMIFS(Tbl_Registro_Insumo[cant_ent],Tbl_Registro_Insumo[proveedor],$C$8,Tbl_Registro_Insumo[descripcion_insumo],$C75,Tbl_Registro_Insumo[id_solicitud],Detalle_Mes!$C$9,Tbl_Registro_Insumo[Fecha_Corte],"&lt;="&amp;AK$12)-SUMIFS(Tbl_Registro_Insumo[cant_dev],Tbl_Registro_Insumo[proveedor],$C$8,Tbl_Registro_Insumo[descripcion_insumo],$C75,Tbl_Registro_Insumo[id_solicitud],$C$9,Tbl_Registro_Insumo[Fecha_Corte],"&lt;="&amp;AK$12))</f>
        <v/>
      </c>
      <c r="AL75" s="2" t="str">
        <f>IF(OR($C75="",AL$12=""),"",SUMIFS(Tbl_Registro_Insumo[cant_ent],Tbl_Registro_Insumo[proveedor],$C$8,Tbl_Registro_Insumo[descripcion_insumo],$C75,Tbl_Registro_Insumo[id_solicitud],Detalle_Mes!$C$9,Tbl_Registro_Insumo[Fecha_Corte],"&lt;="&amp;AL$12)-SUMIFS(Tbl_Registro_Insumo[cant_dev],Tbl_Registro_Insumo[proveedor],$C$8,Tbl_Registro_Insumo[descripcion_insumo],$C75,Tbl_Registro_Insumo[id_solicitud],$C$9,Tbl_Registro_Insumo[Fecha_Corte],"&lt;="&amp;AL$12))</f>
        <v/>
      </c>
      <c r="AM75" s="2" t="str">
        <f>IF(OR($C75="",AM$12=""),"",SUMIFS(Tbl_Registro_Insumo[cant_ent],Tbl_Registro_Insumo[proveedor],$C$8,Tbl_Registro_Insumo[descripcion_insumo],$C75,Tbl_Registro_Insumo[id_solicitud],Detalle_Mes!$C$9,Tbl_Registro_Insumo[Fecha_Corte],"&lt;="&amp;AM$12)-SUMIFS(Tbl_Registro_Insumo[cant_dev],Tbl_Registro_Insumo[proveedor],$C$8,Tbl_Registro_Insumo[descripcion_insumo],$C75,Tbl_Registro_Insumo[id_solicitud],$C$9,Tbl_Registro_Insumo[Fecha_Corte],"&lt;="&amp;AM$12))</f>
        <v/>
      </c>
      <c r="AN75" s="2" t="str">
        <f>IF(OR($C75="",AN$12=""),"",SUMIFS(Tbl_Registro_Insumo[cant_ent],Tbl_Registro_Insumo[proveedor],$C$8,Tbl_Registro_Insumo[descripcion_insumo],$C75,Tbl_Registro_Insumo[id_solicitud],Detalle_Mes!$C$9,Tbl_Registro_Insumo[Fecha_Corte],"&lt;="&amp;AN$12)-SUMIFS(Tbl_Registro_Insumo[cant_dev],Tbl_Registro_Insumo[proveedor],$C$8,Tbl_Registro_Insumo[descripcion_insumo],$C75,Tbl_Registro_Insumo[id_solicitud],$C$9,Tbl_Registro_Insumo[Fecha_Corte],"&lt;="&amp;AN$12))</f>
        <v/>
      </c>
      <c r="AO75" s="2" t="str">
        <f>IF(OR($C75="",AO$12=""),"",SUMIFS(Tbl_Registro_Insumo[cant_ent],Tbl_Registro_Insumo[proveedor],$C$8,Tbl_Registro_Insumo[descripcion_insumo],$C75,Tbl_Registro_Insumo[id_solicitud],Detalle_Mes!$C$9,Tbl_Registro_Insumo[Fecha_Corte],"&lt;="&amp;AO$12)-SUMIFS(Tbl_Registro_Insumo[cant_dev],Tbl_Registro_Insumo[proveedor],$C$8,Tbl_Registro_Insumo[descripcion_insumo],$C75,Tbl_Registro_Insumo[id_solicitud],$C$9,Tbl_Registro_Insumo[Fecha_Corte],"&lt;="&amp;AO$12))</f>
        <v/>
      </c>
      <c r="AP75" s="2" t="str">
        <f>IF(OR($C75="",AP$12=""),"",SUMIFS(Tbl_Registro_Insumo[cant_ent],Tbl_Registro_Insumo[proveedor],$C$8,Tbl_Registro_Insumo[descripcion_insumo],$C75,Tbl_Registro_Insumo[id_solicitud],Detalle_Mes!$C$9,Tbl_Registro_Insumo[Fecha_Corte],"&lt;="&amp;AP$12)-SUMIFS(Tbl_Registro_Insumo[cant_dev],Tbl_Registro_Insumo[proveedor],$C$8,Tbl_Registro_Insumo[descripcion_insumo],$C75,Tbl_Registro_Insumo[id_solicitud],$C$9,Tbl_Registro_Insumo[Fecha_Corte],"&lt;="&amp;AP$12))</f>
        <v/>
      </c>
      <c r="AQ75" s="2" t="str">
        <f>IF(OR($C75="",AQ$12=""),"",SUMIFS(Tbl_Registro_Insumo[cant_ent],Tbl_Registro_Insumo[proveedor],$C$8,Tbl_Registro_Insumo[descripcion_insumo],$C75,Tbl_Registro_Insumo[id_solicitud],Detalle_Mes!$C$9,Tbl_Registro_Insumo[Fecha_Corte],"&lt;="&amp;AQ$12)-SUMIFS(Tbl_Registro_Insumo[cant_dev],Tbl_Registro_Insumo[proveedor],$C$8,Tbl_Registro_Insumo[descripcion_insumo],$C75,Tbl_Registro_Insumo[id_solicitud],$C$9,Tbl_Registro_Insumo[Fecha_Corte],"&lt;="&amp;AQ$12))</f>
        <v/>
      </c>
      <c r="AR75" s="2" t="str">
        <f>IF(OR($C75="",AR$12=""),"",SUMIFS(Tbl_Registro_Insumo[cant_ent],Tbl_Registro_Insumo[proveedor],$C$8,Tbl_Registro_Insumo[descripcion_insumo],$C75,Tbl_Registro_Insumo[id_solicitud],Detalle_Mes!$C$9,Tbl_Registro_Insumo[Fecha_Corte],"&lt;="&amp;AR$12)-SUMIFS(Tbl_Registro_Insumo[cant_dev],Tbl_Registro_Insumo[proveedor],$C$8,Tbl_Registro_Insumo[descripcion_insumo],$C75,Tbl_Registro_Insumo[id_solicitud],$C$9,Tbl_Registro_Insumo[Fecha_Corte],"&lt;="&amp;AR$12))</f>
        <v/>
      </c>
      <c r="AS75" s="2" t="str">
        <f>IF(OR($C75="",AS$12=""),"",SUMIFS(Tbl_Registro_Insumo[cant_ent],Tbl_Registro_Insumo[proveedor],$C$8,Tbl_Registro_Insumo[descripcion_insumo],$C75,Tbl_Registro_Insumo[id_solicitud],Detalle_Mes!$C$9,Tbl_Registro_Insumo[Fecha_Corte],"&lt;="&amp;AS$12)-SUMIFS(Tbl_Registro_Insumo[cant_dev],Tbl_Registro_Insumo[proveedor],$C$8,Tbl_Registro_Insumo[descripcion_insumo],$C75,Tbl_Registro_Insumo[id_solicitud],$C$9,Tbl_Registro_Insumo[Fecha_Corte],"&lt;="&amp;AS$12))</f>
        <v/>
      </c>
      <c r="AT75" s="2" t="str">
        <f>IF(OR($C75="",AT$12=""),"",SUMIFS(Tbl_Registro_Insumo[cant_ent],Tbl_Registro_Insumo[proveedor],$C$8,Tbl_Registro_Insumo[descripcion_insumo],$C75,Tbl_Registro_Insumo[id_solicitud],Detalle_Mes!$C$9,Tbl_Registro_Insumo[Fecha_Corte],"&lt;="&amp;AT$12)-SUMIFS(Tbl_Registro_Insumo[cant_dev],Tbl_Registro_Insumo[proveedor],$C$8,Tbl_Registro_Insumo[descripcion_insumo],$C75,Tbl_Registro_Insumo[id_solicitud],$C$9,Tbl_Registro_Insumo[Fecha_Corte],"&lt;="&amp;AT$12))</f>
        <v/>
      </c>
      <c r="AU75" s="2" t="str">
        <f>IF(OR($C75="",AU$12=""),"",SUMIFS(Tbl_Registro_Insumo[cant_ent],Tbl_Registro_Insumo[proveedor],$C$8,Tbl_Registro_Insumo[descripcion_insumo],$C75,Tbl_Registro_Insumo[id_solicitud],Detalle_Mes!$C$9,Tbl_Registro_Insumo[Fecha_Corte],"&lt;="&amp;AU$12)-SUMIFS(Tbl_Registro_Insumo[cant_dev],Tbl_Registro_Insumo[proveedor],$C$8,Tbl_Registro_Insumo[descripcion_insumo],$C75,Tbl_Registro_Insumo[id_solicitud],$C$9,Tbl_Registro_Insumo[Fecha_Corte],"&lt;="&amp;AU$12))</f>
        <v/>
      </c>
      <c r="AV75" s="2" t="str">
        <f>IF(OR($C75="",AV$12=""),"",SUMIFS(Tbl_Registro_Insumo[cant_ent],Tbl_Registro_Insumo[proveedor],$C$8,Tbl_Registro_Insumo[descripcion_insumo],$C75,Tbl_Registro_Insumo[id_solicitud],Detalle_Mes!$C$9,Tbl_Registro_Insumo[Fecha_Corte],"&lt;="&amp;AV$12)-SUMIFS(Tbl_Registro_Insumo[cant_dev],Tbl_Registro_Insumo[proveedor],$C$8,Tbl_Registro_Insumo[descripcion_insumo],$C75,Tbl_Registro_Insumo[id_solicitud],$C$9,Tbl_Registro_Insumo[Fecha_Corte],"&lt;="&amp;AV$12))</f>
        <v/>
      </c>
      <c r="AW75" s="2" t="str">
        <f>IF(OR($C75="",AW$12=""),"",SUMIFS(Tbl_Registro_Insumo[cant_ent],Tbl_Registro_Insumo[proveedor],$C$8,Tbl_Registro_Insumo[descripcion_insumo],$C75,Tbl_Registro_Insumo[id_solicitud],Detalle_Mes!$C$9,Tbl_Registro_Insumo[Fecha_Corte],"&lt;="&amp;AW$12)-SUMIFS(Tbl_Registro_Insumo[cant_dev],Tbl_Registro_Insumo[proveedor],$C$8,Tbl_Registro_Insumo[descripcion_insumo],$C75,Tbl_Registro_Insumo[id_solicitud],$C$9,Tbl_Registro_Insumo[Fecha_Corte],"&lt;="&amp;AW$12))</f>
        <v/>
      </c>
      <c r="AX75" s="2" t="str">
        <f>IF(OR($C75="",AX$12=""),"",SUMIFS(Tbl_Registro_Insumo[cant_ent],Tbl_Registro_Insumo[proveedor],$C$8,Tbl_Registro_Insumo[descripcion_insumo],$C75,Tbl_Registro_Insumo[id_solicitud],Detalle_Mes!$C$9,Tbl_Registro_Insumo[Fecha_Corte],"&lt;="&amp;AX$12)-SUMIFS(Tbl_Registro_Insumo[cant_dev],Tbl_Registro_Insumo[proveedor],$C$8,Tbl_Registro_Insumo[descripcion_insumo],$C75,Tbl_Registro_Insumo[id_solicitud],$C$9,Tbl_Registro_Insumo[Fecha_Corte],"&lt;="&amp;AX$12))</f>
        <v/>
      </c>
      <c r="AY75" s="2" t="str">
        <f>IF(OR($C75="",AY$12=""),"",SUMIFS(Tbl_Registro_Insumo[cant_ent],Tbl_Registro_Insumo[proveedor],$C$8,Tbl_Registro_Insumo[descripcion_insumo],$C75,Tbl_Registro_Insumo[id_solicitud],Detalle_Mes!$C$9,Tbl_Registro_Insumo[Fecha_Corte],"&lt;="&amp;AY$12)-SUMIFS(Tbl_Registro_Insumo[cant_dev],Tbl_Registro_Insumo[proveedor],$C$8,Tbl_Registro_Insumo[descripcion_insumo],$C75,Tbl_Registro_Insumo[id_solicitud],$C$9,Tbl_Registro_Insumo[Fecha_Corte],"&lt;="&amp;AY$12))</f>
        <v/>
      </c>
      <c r="AZ75" s="2" t="str">
        <f>IF(OR($C75="",AZ$12=""),"",SUMIFS(Tbl_Registro_Insumo[cant_ent],Tbl_Registro_Insumo[proveedor],$C$8,Tbl_Registro_Insumo[descripcion_insumo],$C75,Tbl_Registro_Insumo[id_solicitud],Detalle_Mes!$C$9,Tbl_Registro_Insumo[Fecha_Corte],"&lt;="&amp;AZ$12)-SUMIFS(Tbl_Registro_Insumo[cant_dev],Tbl_Registro_Insumo[proveedor],$C$8,Tbl_Registro_Insumo[descripcion_insumo],$C75,Tbl_Registro_Insumo[id_solicitud],$C$9,Tbl_Registro_Insumo[Fecha_Corte],"&lt;="&amp;AZ$12))</f>
        <v/>
      </c>
      <c r="BA75" s="2" t="str">
        <f>IF(OR($C75="",BA$12=""),"",SUMIFS(Tbl_Registro_Insumo[cant_ent],Tbl_Registro_Insumo[proveedor],$C$8,Tbl_Registro_Insumo[descripcion_insumo],$C75,Tbl_Registro_Insumo[id_solicitud],Detalle_Mes!$C$9,Tbl_Registro_Insumo[Fecha_Corte],"&lt;="&amp;BA$12)-SUMIFS(Tbl_Registro_Insumo[cant_dev],Tbl_Registro_Insumo[proveedor],$C$8,Tbl_Registro_Insumo[descripcion_insumo],$C75,Tbl_Registro_Insumo[id_solicitud],$C$9,Tbl_Registro_Insumo[Fecha_Corte],"&lt;="&amp;BA$12))</f>
        <v/>
      </c>
      <c r="BB75" s="2" t="str">
        <f>IF(OR($C75="",BB$12=""),"",SUMIFS(Tbl_Registro_Insumo[cant_ent],Tbl_Registro_Insumo[proveedor],$C$8,Tbl_Registro_Insumo[descripcion_insumo],$C75,Tbl_Registro_Insumo[id_solicitud],Detalle_Mes!$C$9,Tbl_Registro_Insumo[Fecha_Corte],"&lt;="&amp;BB$12)-SUMIFS(Tbl_Registro_Insumo[cant_dev],Tbl_Registro_Insumo[proveedor],$C$8,Tbl_Registro_Insumo[descripcion_insumo],$C75,Tbl_Registro_Insumo[id_solicitud],$C$9,Tbl_Registro_Insumo[Fecha_Corte],"&lt;="&amp;BB$12))</f>
        <v/>
      </c>
      <c r="BC75" s="2" t="str">
        <f>IF(OR($C75="",BC$12=""),"",SUMIFS(Tbl_Registro_Insumo[cant_ent],Tbl_Registro_Insumo[proveedor],$C$8,Tbl_Registro_Insumo[descripcion_insumo],$C75,Tbl_Registro_Insumo[id_solicitud],Detalle_Mes!$C$9,Tbl_Registro_Insumo[Fecha_Corte],"&lt;="&amp;BC$12)-SUMIFS(Tbl_Registro_Insumo[cant_dev],Tbl_Registro_Insumo[proveedor],$C$8,Tbl_Registro_Insumo[descripcion_insumo],$C75,Tbl_Registro_Insumo[id_solicitud],$C$9,Tbl_Registro_Insumo[Fecha_Corte],"&lt;="&amp;BC$12))</f>
        <v/>
      </c>
      <c r="BD75" s="2" t="str">
        <f>IF(OR($C75="",BD$12=""),"",SUMIFS(Tbl_Registro_Insumo[cant_ent],Tbl_Registro_Insumo[proveedor],$C$8,Tbl_Registro_Insumo[descripcion_insumo],$C75,Tbl_Registro_Insumo[id_solicitud],Detalle_Mes!$C$9,Tbl_Registro_Insumo[Fecha_Corte],"&lt;="&amp;BD$12)-SUMIFS(Tbl_Registro_Insumo[cant_dev],Tbl_Registro_Insumo[proveedor],$C$8,Tbl_Registro_Insumo[descripcion_insumo],$C75,Tbl_Registro_Insumo[id_solicitud],$C$9,Tbl_Registro_Insumo[Fecha_Corte],"&lt;="&amp;BD$12))</f>
        <v/>
      </c>
      <c r="BE75" s="2" t="str">
        <f>IF(OR($C75="",BE$12=""),"",SUMIFS(Tbl_Registro_Insumo[cant_ent],Tbl_Registro_Insumo[proveedor],$C$8,Tbl_Registro_Insumo[descripcion_insumo],$C75,Tbl_Registro_Insumo[id_solicitud],Detalle_Mes!$C$9,Tbl_Registro_Insumo[Fecha_Corte],"&lt;="&amp;BE$12)-SUMIFS(Tbl_Registro_Insumo[cant_dev],Tbl_Registro_Insumo[proveedor],$C$8,Tbl_Registro_Insumo[descripcion_insumo],$C75,Tbl_Registro_Insumo[id_solicitud],$C$9,Tbl_Registro_Insumo[Fecha_Corte],"&lt;="&amp;BE$12))</f>
        <v/>
      </c>
      <c r="BF75" s="2" t="str">
        <f>IF(OR($C75="",BF$12=""),"",SUMIFS(Tbl_Registro_Insumo[cant_ent],Tbl_Registro_Insumo[proveedor],$C$8,Tbl_Registro_Insumo[descripcion_insumo],$C75,Tbl_Registro_Insumo[id_solicitud],Detalle_Mes!$C$9,Tbl_Registro_Insumo[Fecha_Corte],"&lt;="&amp;BF$12)-SUMIFS(Tbl_Registro_Insumo[cant_dev],Tbl_Registro_Insumo[proveedor],$C$8,Tbl_Registro_Insumo[descripcion_insumo],$C75,Tbl_Registro_Insumo[id_solicitud],$C$9,Tbl_Registro_Insumo[Fecha_Corte],"&lt;="&amp;BF$12))</f>
        <v/>
      </c>
      <c r="BG75" s="2" t="str">
        <f>IF(OR($C75="",BG$12=""),"",SUMIFS(Tbl_Registro_Insumo[cant_ent],Tbl_Registro_Insumo[proveedor],$C$8,Tbl_Registro_Insumo[descripcion_insumo],$C75,Tbl_Registro_Insumo[id_solicitud],Detalle_Mes!$C$9,Tbl_Registro_Insumo[Fecha_Corte],"&lt;="&amp;BG$12)-SUMIFS(Tbl_Registro_Insumo[cant_dev],Tbl_Registro_Insumo[proveedor],$C$8,Tbl_Registro_Insumo[descripcion_insumo],$C75,Tbl_Registro_Insumo[id_solicitud],$C$9,Tbl_Registro_Insumo[Fecha_Corte],"&lt;="&amp;BG$12))</f>
        <v/>
      </c>
      <c r="BH75" s="2" t="str">
        <f>IF(OR($C75="",BH$12=""),"",SUMIFS(Tbl_Registro_Insumo[cant_ent],Tbl_Registro_Insumo[proveedor],$C$8,Tbl_Registro_Insumo[descripcion_insumo],$C75,Tbl_Registro_Insumo[id_solicitud],Detalle_Mes!$C$9,Tbl_Registro_Insumo[Fecha_Corte],"&lt;="&amp;BH$12)-SUMIFS(Tbl_Registro_Insumo[cant_dev],Tbl_Registro_Insumo[proveedor],$C$8,Tbl_Registro_Insumo[descripcion_insumo],$C75,Tbl_Registro_Insumo[id_solicitud],$C$9,Tbl_Registro_Insumo[Fecha_Corte],"&lt;="&amp;BH$12))</f>
        <v/>
      </c>
      <c r="BI75" s="2" t="str">
        <f>IF(OR($C75="",BI$12=""),"",SUMIFS(Tbl_Registro_Insumo[cant_ent],Tbl_Registro_Insumo[proveedor],$C$8,Tbl_Registro_Insumo[descripcion_insumo],$C75,Tbl_Registro_Insumo[id_solicitud],Detalle_Mes!$C$9,Tbl_Registro_Insumo[Fecha_Corte],"&lt;="&amp;BI$12)-SUMIFS(Tbl_Registro_Insumo[cant_dev],Tbl_Registro_Insumo[proveedor],$C$8,Tbl_Registro_Insumo[descripcion_insumo],$C75,Tbl_Registro_Insumo[id_solicitud],$C$9,Tbl_Registro_Insumo[Fecha_Corte],"&lt;="&amp;BI$12))</f>
        <v/>
      </c>
      <c r="BJ75" s="2" t="str">
        <f>IF(OR($C75="",BJ$12=""),"",SUMIFS(Tbl_Registro_Insumo[cant_ent],Tbl_Registro_Insumo[proveedor],$C$8,Tbl_Registro_Insumo[descripcion_insumo],$C75,Tbl_Registro_Insumo[id_solicitud],Detalle_Mes!$C$9,Tbl_Registro_Insumo[Fecha_Corte],"&lt;="&amp;BJ$12)-SUMIFS(Tbl_Registro_Insumo[cant_dev],Tbl_Registro_Insumo[proveedor],$C$8,Tbl_Registro_Insumo[descripcion_insumo],$C75,Tbl_Registro_Insumo[id_solicitud],$C$9,Tbl_Registro_Insumo[Fecha_Corte],"&lt;="&amp;BJ$12))</f>
        <v/>
      </c>
      <c r="BK75" s="2" t="str">
        <f>IF(OR($C75="",BK$12=""),"",SUMIFS(Tbl_Registro_Insumo[cant_ent],Tbl_Registro_Insumo[proveedor],$C$8,Tbl_Registro_Insumo[descripcion_insumo],$C75,Tbl_Registro_Insumo[id_solicitud],Detalle_Mes!$C$9,Tbl_Registro_Insumo[Fecha_Corte],"&lt;="&amp;BK$12)-SUMIFS(Tbl_Registro_Insumo[cant_dev],Tbl_Registro_Insumo[proveedor],$C$8,Tbl_Registro_Insumo[descripcion_insumo],$C75,Tbl_Registro_Insumo[id_solicitud],$C$9,Tbl_Registro_Insumo[Fecha_Corte],"&lt;="&amp;BK$12))</f>
        <v/>
      </c>
      <c r="BL75" s="2" t="str">
        <f>IF(OR($C75="",BL$12=""),"",SUMIFS(Tbl_Registro_Insumo[cant_ent],Tbl_Registro_Insumo[proveedor],$C$8,Tbl_Registro_Insumo[descripcion_insumo],$C75,Tbl_Registro_Insumo[id_solicitud],Detalle_Mes!$C$9,Tbl_Registro_Insumo[Fecha_Corte],"&lt;="&amp;BL$12)-SUMIFS(Tbl_Registro_Insumo[cant_dev],Tbl_Registro_Insumo[proveedor],$C$8,Tbl_Registro_Insumo[descripcion_insumo],$C75,Tbl_Registro_Insumo[id_solicitud],$C$9,Tbl_Registro_Insumo[Fecha_Corte],"&lt;="&amp;BL$12))</f>
        <v/>
      </c>
      <c r="BM75" s="2" t="str">
        <f>IF(OR($C75="",BM$12=""),"",SUMIFS(Tbl_Registro_Insumo[cant_ent],Tbl_Registro_Insumo[proveedor],$C$8,Tbl_Registro_Insumo[descripcion_insumo],$C75,Tbl_Registro_Insumo[id_solicitud],Detalle_Mes!$C$9,Tbl_Registro_Insumo[Fecha_Corte],"&lt;="&amp;BM$12)-SUMIFS(Tbl_Registro_Insumo[cant_dev],Tbl_Registro_Insumo[proveedor],$C$8,Tbl_Registro_Insumo[descripcion_insumo],$C75,Tbl_Registro_Insumo[id_solicitud],$C$9,Tbl_Registro_Insumo[Fecha_Corte],"&lt;="&amp;BM$12))</f>
        <v/>
      </c>
      <c r="BN75" s="2" t="str">
        <f>IF(OR($C75="",BN$12=""),"",SUMIFS(Tbl_Registro_Insumo[cant_ent],Tbl_Registro_Insumo[proveedor],$C$8,Tbl_Registro_Insumo[descripcion_insumo],$C75,Tbl_Registro_Insumo[id_solicitud],Detalle_Mes!$C$9,Tbl_Registro_Insumo[Fecha_Corte],"&lt;="&amp;BN$12)-SUMIFS(Tbl_Registro_Insumo[cant_dev],Tbl_Registro_Insumo[proveedor],$C$8,Tbl_Registro_Insumo[descripcion_insumo],$C75,Tbl_Registro_Insumo[id_solicitud],$C$9,Tbl_Registro_Insumo[Fecha_Corte],"&lt;="&amp;BN$12))</f>
        <v/>
      </c>
      <c r="BO75" s="2" t="str">
        <f>IF(OR($C75="",BO$12=""),"",SUMIFS(Tbl_Registro_Insumo[cant_ent],Tbl_Registro_Insumo[proveedor],$C$8,Tbl_Registro_Insumo[descripcion_insumo],$C75,Tbl_Registro_Insumo[id_solicitud],Detalle_Mes!$C$9,Tbl_Registro_Insumo[Fecha_Corte],"&lt;="&amp;BO$12)-SUMIFS(Tbl_Registro_Insumo[cant_dev],Tbl_Registro_Insumo[proveedor],$C$8,Tbl_Registro_Insumo[descripcion_insumo],$C75,Tbl_Registro_Insumo[id_solicitud],$C$9,Tbl_Registro_Insumo[Fecha_Corte],"&lt;="&amp;BO$12))</f>
        <v/>
      </c>
      <c r="BP75" s="2" t="str">
        <f>IF(OR($C75="",BP$12=""),"",SUMIFS(Tbl_Registro_Insumo[cant_ent],Tbl_Registro_Insumo[proveedor],$C$8,Tbl_Registro_Insumo[descripcion_insumo],$C75,Tbl_Registro_Insumo[id_solicitud],Detalle_Mes!$C$9,Tbl_Registro_Insumo[Fecha_Corte],"&lt;="&amp;BP$12)-SUMIFS(Tbl_Registro_Insumo[cant_dev],Tbl_Registro_Insumo[proveedor],$C$8,Tbl_Registro_Insumo[descripcion_insumo],$C75,Tbl_Registro_Insumo[id_solicitud],$C$9,Tbl_Registro_Insumo[Fecha_Corte],"&lt;="&amp;BP$12))</f>
        <v/>
      </c>
      <c r="BQ75" s="2" t="str">
        <f>IF(OR($C75="",BQ$12=""),"",SUMIFS(Tbl_Registro_Insumo[cant_ent],Tbl_Registro_Insumo[proveedor],$C$8,Tbl_Registro_Insumo[descripcion_insumo],$C75,Tbl_Registro_Insumo[id_solicitud],Detalle_Mes!$C$9,Tbl_Registro_Insumo[Fecha_Corte],"&lt;="&amp;BQ$12)-SUMIFS(Tbl_Registro_Insumo[cant_dev],Tbl_Registro_Insumo[proveedor],$C$8,Tbl_Registro_Insumo[descripcion_insumo],$C75,Tbl_Registro_Insumo[id_solicitud],$C$9,Tbl_Registro_Insumo[Fecha_Corte],"&lt;="&amp;BQ$12))</f>
        <v/>
      </c>
      <c r="BR75" s="2" t="str">
        <f>IF(OR($C75="",BR$12=""),"",SUMIFS(Tbl_Registro_Insumo[cant_ent],Tbl_Registro_Insumo[proveedor],$C$8,Tbl_Registro_Insumo[descripcion_insumo],$C75,Tbl_Registro_Insumo[id_solicitud],Detalle_Mes!$C$9,Tbl_Registro_Insumo[Fecha_Corte],"&lt;="&amp;BR$12)-SUMIFS(Tbl_Registro_Insumo[cant_dev],Tbl_Registro_Insumo[proveedor],$C$8,Tbl_Registro_Insumo[descripcion_insumo],$C75,Tbl_Registro_Insumo[id_solicitud],$C$9,Tbl_Registro_Insumo[Fecha_Corte],"&lt;="&amp;BR$12))</f>
        <v/>
      </c>
      <c r="BS75" s="2" t="str">
        <f>IF(OR($C75="",BS$12=""),"",SUMIFS(Tbl_Registro_Insumo[cant_ent],Tbl_Registro_Insumo[proveedor],$C$8,Tbl_Registro_Insumo[descripcion_insumo],$C75,Tbl_Registro_Insumo[id_solicitud],Detalle_Mes!$C$9,Tbl_Registro_Insumo[Fecha_Corte],"&lt;="&amp;BS$12)-SUMIFS(Tbl_Registro_Insumo[cant_dev],Tbl_Registro_Insumo[proveedor],$C$8,Tbl_Registro_Insumo[descripcion_insumo],$C75,Tbl_Registro_Insumo[id_solicitud],$C$9,Tbl_Registro_Insumo[Fecha_Corte],"&lt;="&amp;BS$12))</f>
        <v/>
      </c>
    </row>
    <row r="76" spans="2:71" s="7" customFormat="1" ht="19.2" customHeight="1" x14ac:dyDescent="0.3">
      <c r="B76" s="2"/>
      <c r="D76" s="20" t="str">
        <f>IF(C76="","",SUMIFS(Tbl_Registro_Insumo[cant_ent],Tbl_Registro_Insumo[proveedor],Detalle_Mes!$C$8,Tbl_Registro_Insumo[id_solicitud],Detalle_Mes!$C$9,Tbl_Registro_Insumo[descripcion_insumo],Detalle_Mes!C76,Tbl_Registro_Insumo[Fecha_Corte],"&lt;"&amp;Detalle_Mes!$F$8))</f>
        <v/>
      </c>
      <c r="E76" s="20" t="str">
        <f>IF(C76="","",SUMIFS(Tbl_Registro_Insumo[cant_dev],Tbl_Registro_Insumo[proveedor],Detalle_Mes!$C$8,Tbl_Registro_Insumo[id_solicitud],Detalle_Mes!$C$9,Tbl_Registro_Insumo[descripcion_insumo],Detalle_Mes!C76,Tbl_Registro_Insumo[Fecha_Corte],"&lt;"&amp;Detalle_Mes!$F$8))</f>
        <v/>
      </c>
      <c r="F76" s="20" t="str">
        <f t="shared" si="39"/>
        <v/>
      </c>
      <c r="H76" s="41" t="str">
        <f t="shared" si="40"/>
        <v/>
      </c>
      <c r="I76" s="2" t="str">
        <f>IF(OR($C76="",I$12=""),"",SUMIFS(Tbl_Registro_Insumo[cant_ent],Tbl_Registro_Insumo[proveedor],$C$8,Tbl_Registro_Insumo[descripcion_insumo],$C76,Tbl_Registro_Insumo[id_solicitud],Detalle_Mes!$C$9,Tbl_Registro_Insumo[Fecha_Corte],"&lt;"&amp;I$12)-SUMIFS(Tbl_Registro_Insumo[cant_dev],Tbl_Registro_Insumo[proveedor],$C$8,Tbl_Registro_Insumo[descripcion_insumo],$C76,Tbl_Registro_Insumo[id_solicitud],$C$9,Tbl_Registro_Insumo[Fecha_Corte],"&lt;="&amp;I$12))</f>
        <v/>
      </c>
      <c r="J76" s="2" t="str">
        <f>IF(OR($C76="",J$12=""),"",SUMIFS(Tbl_Registro_Insumo[cant_ent],Tbl_Registro_Insumo[proveedor],$C$8,Tbl_Registro_Insumo[descripcion_insumo],$C76,Tbl_Registro_Insumo[id_solicitud],Detalle_Mes!$C$9,Tbl_Registro_Insumo[Fecha_Corte],"&lt;="&amp;J$12)-SUMIFS(Tbl_Registro_Insumo[cant_dev],Tbl_Registro_Insumo[proveedor],$C$8,Tbl_Registro_Insumo[descripcion_insumo],$C76,Tbl_Registro_Insumo[id_solicitud],$C$9,Tbl_Registro_Insumo[Fecha_Corte],"&lt;="&amp;J$12))</f>
        <v/>
      </c>
      <c r="K76" s="2" t="str">
        <f>IF(OR($C76="",K$12=""),"",SUMIFS(Tbl_Registro_Insumo[cant_ent],Tbl_Registro_Insumo[proveedor],$C$8,Tbl_Registro_Insumo[descripcion_insumo],$C76,Tbl_Registro_Insumo[id_solicitud],Detalle_Mes!$C$9,Tbl_Registro_Insumo[Fecha_Corte],"&lt;="&amp;K$12)-SUMIFS(Tbl_Registro_Insumo[cant_dev],Tbl_Registro_Insumo[proveedor],$C$8,Tbl_Registro_Insumo[descripcion_insumo],$C76,Tbl_Registro_Insumo[id_solicitud],$C$9,Tbl_Registro_Insumo[Fecha_Corte],"&lt;="&amp;K$12))</f>
        <v/>
      </c>
      <c r="L76" s="2" t="str">
        <f>IF(OR($C76="",L$12=""),"",SUMIFS(Tbl_Registro_Insumo[cant_ent],Tbl_Registro_Insumo[proveedor],$C$8,Tbl_Registro_Insumo[descripcion_insumo],$C76,Tbl_Registro_Insumo[id_solicitud],Detalle_Mes!$C$9,Tbl_Registro_Insumo[Fecha_Corte],"&lt;="&amp;L$12)-SUMIFS(Tbl_Registro_Insumo[cant_dev],Tbl_Registro_Insumo[proveedor],$C$8,Tbl_Registro_Insumo[descripcion_insumo],$C76,Tbl_Registro_Insumo[id_solicitud],$C$9,Tbl_Registro_Insumo[Fecha_Corte],"&lt;="&amp;L$12))</f>
        <v/>
      </c>
      <c r="M76" s="2" t="str">
        <f>IF(OR($C76="",M$12=""),"",SUMIFS(Tbl_Registro_Insumo[cant_ent],Tbl_Registro_Insumo[proveedor],$C$8,Tbl_Registro_Insumo[descripcion_insumo],$C76,Tbl_Registro_Insumo[id_solicitud],Detalle_Mes!$C$9,Tbl_Registro_Insumo[Fecha_Corte],"&lt;="&amp;M$12)-SUMIFS(Tbl_Registro_Insumo[cant_dev],Tbl_Registro_Insumo[proveedor],$C$8,Tbl_Registro_Insumo[descripcion_insumo],$C76,Tbl_Registro_Insumo[id_solicitud],$C$9,Tbl_Registro_Insumo[Fecha_Corte],"&lt;="&amp;M$12))</f>
        <v/>
      </c>
      <c r="N76" s="2" t="str">
        <f>IF(OR($C76="",N$12=""),"",SUMIFS(Tbl_Registro_Insumo[cant_ent],Tbl_Registro_Insumo[proveedor],$C$8,Tbl_Registro_Insumo[descripcion_insumo],$C76,Tbl_Registro_Insumo[id_solicitud],Detalle_Mes!$C$9,Tbl_Registro_Insumo[Fecha_Corte],"&lt;="&amp;N$12)-SUMIFS(Tbl_Registro_Insumo[cant_dev],Tbl_Registro_Insumo[proveedor],$C$8,Tbl_Registro_Insumo[descripcion_insumo],$C76,Tbl_Registro_Insumo[id_solicitud],$C$9,Tbl_Registro_Insumo[Fecha_Corte],"&lt;="&amp;N$12))</f>
        <v/>
      </c>
      <c r="O76" s="2" t="str">
        <f>IF(OR($C76="",O$12=""),"",SUMIFS(Tbl_Registro_Insumo[cant_ent],Tbl_Registro_Insumo[proveedor],$C$8,Tbl_Registro_Insumo[descripcion_insumo],$C76,Tbl_Registro_Insumo[id_solicitud],Detalle_Mes!$C$9,Tbl_Registro_Insumo[Fecha_Corte],"&lt;="&amp;O$12)-SUMIFS(Tbl_Registro_Insumo[cant_dev],Tbl_Registro_Insumo[proveedor],$C$8,Tbl_Registro_Insumo[descripcion_insumo],$C76,Tbl_Registro_Insumo[id_solicitud],$C$9,Tbl_Registro_Insumo[Fecha_Corte],"&lt;="&amp;O$12))</f>
        <v/>
      </c>
      <c r="P76" s="2" t="str">
        <f>IF(OR($C76="",P$12=""),"",SUMIFS(Tbl_Registro_Insumo[cant_ent],Tbl_Registro_Insumo[proveedor],$C$8,Tbl_Registro_Insumo[descripcion_insumo],$C76,Tbl_Registro_Insumo[id_solicitud],Detalle_Mes!$C$9,Tbl_Registro_Insumo[Fecha_Corte],"&lt;="&amp;P$12)-SUMIFS(Tbl_Registro_Insumo[cant_dev],Tbl_Registro_Insumo[proveedor],$C$8,Tbl_Registro_Insumo[descripcion_insumo],$C76,Tbl_Registro_Insumo[id_solicitud],$C$9,Tbl_Registro_Insumo[Fecha_Corte],"&lt;="&amp;P$12))</f>
        <v/>
      </c>
      <c r="Q76" s="2" t="str">
        <f>IF(OR($C76="",Q$12=""),"",SUMIFS(Tbl_Registro_Insumo[cant_ent],Tbl_Registro_Insumo[proveedor],$C$8,Tbl_Registro_Insumo[descripcion_insumo],$C76,Tbl_Registro_Insumo[id_solicitud],Detalle_Mes!$C$9,Tbl_Registro_Insumo[Fecha_Corte],"&lt;="&amp;Q$12)-SUMIFS(Tbl_Registro_Insumo[cant_dev],Tbl_Registro_Insumo[proveedor],$C$8,Tbl_Registro_Insumo[descripcion_insumo],$C76,Tbl_Registro_Insumo[id_solicitud],$C$9,Tbl_Registro_Insumo[Fecha_Corte],"&lt;="&amp;Q$12))</f>
        <v/>
      </c>
      <c r="R76" s="2" t="str">
        <f>IF(OR($C76="",R$12=""),"",SUMIFS(Tbl_Registro_Insumo[cant_ent],Tbl_Registro_Insumo[proveedor],$C$8,Tbl_Registro_Insumo[descripcion_insumo],$C76,Tbl_Registro_Insumo[id_solicitud],Detalle_Mes!$C$9,Tbl_Registro_Insumo[Fecha_Corte],"&lt;="&amp;R$12)-SUMIFS(Tbl_Registro_Insumo[cant_dev],Tbl_Registro_Insumo[proveedor],$C$8,Tbl_Registro_Insumo[descripcion_insumo],$C76,Tbl_Registro_Insumo[id_solicitud],$C$9,Tbl_Registro_Insumo[Fecha_Corte],"&lt;="&amp;R$12))</f>
        <v/>
      </c>
      <c r="S76" s="2" t="str">
        <f>IF(OR($C76="",S$12=""),"",SUMIFS(Tbl_Registro_Insumo[cant_ent],Tbl_Registro_Insumo[proveedor],$C$8,Tbl_Registro_Insumo[descripcion_insumo],$C76,Tbl_Registro_Insumo[id_solicitud],Detalle_Mes!$C$9,Tbl_Registro_Insumo[Fecha_Corte],"&lt;="&amp;S$12)-SUMIFS(Tbl_Registro_Insumo[cant_dev],Tbl_Registro_Insumo[proveedor],$C$8,Tbl_Registro_Insumo[descripcion_insumo],$C76,Tbl_Registro_Insumo[id_solicitud],$C$9,Tbl_Registro_Insumo[Fecha_Corte],"&lt;="&amp;S$12))</f>
        <v/>
      </c>
      <c r="T76" s="2" t="str">
        <f>IF(OR($C76="",T$12=""),"",SUMIFS(Tbl_Registro_Insumo[cant_ent],Tbl_Registro_Insumo[proveedor],$C$8,Tbl_Registro_Insumo[descripcion_insumo],$C76,Tbl_Registro_Insumo[id_solicitud],Detalle_Mes!$C$9,Tbl_Registro_Insumo[Fecha_Corte],"&lt;="&amp;T$12)-SUMIFS(Tbl_Registro_Insumo[cant_dev],Tbl_Registro_Insumo[proveedor],$C$8,Tbl_Registro_Insumo[descripcion_insumo],$C76,Tbl_Registro_Insumo[id_solicitud],$C$9,Tbl_Registro_Insumo[Fecha_Corte],"&lt;="&amp;T$12))</f>
        <v/>
      </c>
      <c r="U76" s="2" t="str">
        <f>IF(OR($C76="",U$12=""),"",SUMIFS(Tbl_Registro_Insumo[cant_ent],Tbl_Registro_Insumo[proveedor],$C$8,Tbl_Registro_Insumo[descripcion_insumo],$C76,Tbl_Registro_Insumo[id_solicitud],Detalle_Mes!$C$9,Tbl_Registro_Insumo[Fecha_Corte],"&lt;="&amp;U$12)-SUMIFS(Tbl_Registro_Insumo[cant_dev],Tbl_Registro_Insumo[proveedor],$C$8,Tbl_Registro_Insumo[descripcion_insumo],$C76,Tbl_Registro_Insumo[id_solicitud],$C$9,Tbl_Registro_Insumo[Fecha_Corte],"&lt;="&amp;U$12))</f>
        <v/>
      </c>
      <c r="V76" s="2" t="str">
        <f>IF(OR($C76="",V$12=""),"",SUMIFS(Tbl_Registro_Insumo[cant_ent],Tbl_Registro_Insumo[proveedor],$C$8,Tbl_Registro_Insumo[descripcion_insumo],$C76,Tbl_Registro_Insumo[id_solicitud],Detalle_Mes!$C$9,Tbl_Registro_Insumo[Fecha_Corte],"&lt;="&amp;V$12)-SUMIFS(Tbl_Registro_Insumo[cant_dev],Tbl_Registro_Insumo[proveedor],$C$8,Tbl_Registro_Insumo[descripcion_insumo],$C76,Tbl_Registro_Insumo[id_solicitud],$C$9,Tbl_Registro_Insumo[Fecha_Corte],"&lt;="&amp;V$12))</f>
        <v/>
      </c>
      <c r="W76" s="2" t="str">
        <f>IF(OR($C76="",W$12=""),"",SUMIFS(Tbl_Registro_Insumo[cant_ent],Tbl_Registro_Insumo[proveedor],$C$8,Tbl_Registro_Insumo[descripcion_insumo],$C76,Tbl_Registro_Insumo[id_solicitud],Detalle_Mes!$C$9,Tbl_Registro_Insumo[Fecha_Corte],"&lt;="&amp;W$12)-SUMIFS(Tbl_Registro_Insumo[cant_dev],Tbl_Registro_Insumo[proveedor],$C$8,Tbl_Registro_Insumo[descripcion_insumo],$C76,Tbl_Registro_Insumo[id_solicitud],$C$9,Tbl_Registro_Insumo[Fecha_Corte],"&lt;="&amp;W$12))</f>
        <v/>
      </c>
      <c r="X76" s="2" t="str">
        <f>IF(OR($C76="",X$12=""),"",SUMIFS(Tbl_Registro_Insumo[cant_ent],Tbl_Registro_Insumo[proveedor],$C$8,Tbl_Registro_Insumo[descripcion_insumo],$C76,Tbl_Registro_Insumo[id_solicitud],Detalle_Mes!$C$9,Tbl_Registro_Insumo[Fecha_Corte],"&lt;="&amp;X$12)-SUMIFS(Tbl_Registro_Insumo[cant_dev],Tbl_Registro_Insumo[proveedor],$C$8,Tbl_Registro_Insumo[descripcion_insumo],$C76,Tbl_Registro_Insumo[id_solicitud],$C$9,Tbl_Registro_Insumo[Fecha_Corte],"&lt;="&amp;X$12))</f>
        <v/>
      </c>
      <c r="Y76" s="2" t="str">
        <f>IF(OR($C76="",Y$12=""),"",SUMIFS(Tbl_Registro_Insumo[cant_ent],Tbl_Registro_Insumo[proveedor],$C$8,Tbl_Registro_Insumo[descripcion_insumo],$C76,Tbl_Registro_Insumo[id_solicitud],Detalle_Mes!$C$9,Tbl_Registro_Insumo[Fecha_Corte],"&lt;="&amp;Y$12)-SUMIFS(Tbl_Registro_Insumo[cant_dev],Tbl_Registro_Insumo[proveedor],$C$8,Tbl_Registro_Insumo[descripcion_insumo],$C76,Tbl_Registro_Insumo[id_solicitud],$C$9,Tbl_Registro_Insumo[Fecha_Corte],"&lt;="&amp;Y$12))</f>
        <v/>
      </c>
      <c r="Z76" s="2" t="str">
        <f>IF(OR($C76="",Z$12=""),"",SUMIFS(Tbl_Registro_Insumo[cant_ent],Tbl_Registro_Insumo[proveedor],$C$8,Tbl_Registro_Insumo[descripcion_insumo],$C76,Tbl_Registro_Insumo[id_solicitud],Detalle_Mes!$C$9,Tbl_Registro_Insumo[Fecha_Corte],"&lt;="&amp;Z$12)-SUMIFS(Tbl_Registro_Insumo[cant_dev],Tbl_Registro_Insumo[proveedor],$C$8,Tbl_Registro_Insumo[descripcion_insumo],$C76,Tbl_Registro_Insumo[id_solicitud],$C$9,Tbl_Registro_Insumo[Fecha_Corte],"&lt;="&amp;Z$12))</f>
        <v/>
      </c>
      <c r="AA76" s="2" t="str">
        <f>IF(OR($C76="",AA$12=""),"",SUMIFS(Tbl_Registro_Insumo[cant_ent],Tbl_Registro_Insumo[proveedor],$C$8,Tbl_Registro_Insumo[descripcion_insumo],$C76,Tbl_Registro_Insumo[id_solicitud],Detalle_Mes!$C$9,Tbl_Registro_Insumo[Fecha_Corte],"&lt;="&amp;AA$12)-SUMIFS(Tbl_Registro_Insumo[cant_dev],Tbl_Registro_Insumo[proveedor],$C$8,Tbl_Registro_Insumo[descripcion_insumo],$C76,Tbl_Registro_Insumo[id_solicitud],$C$9,Tbl_Registro_Insumo[Fecha_Corte],"&lt;="&amp;AA$12))</f>
        <v/>
      </c>
      <c r="AB76" s="2" t="str">
        <f>IF(OR($C76="",AB$12=""),"",SUMIFS(Tbl_Registro_Insumo[cant_ent],Tbl_Registro_Insumo[proveedor],$C$8,Tbl_Registro_Insumo[descripcion_insumo],$C76,Tbl_Registro_Insumo[id_solicitud],Detalle_Mes!$C$9,Tbl_Registro_Insumo[Fecha_Corte],"&lt;="&amp;AB$12)-SUMIFS(Tbl_Registro_Insumo[cant_dev],Tbl_Registro_Insumo[proveedor],$C$8,Tbl_Registro_Insumo[descripcion_insumo],$C76,Tbl_Registro_Insumo[id_solicitud],$C$9,Tbl_Registro_Insumo[Fecha_Corte],"&lt;="&amp;AB$12))</f>
        <v/>
      </c>
      <c r="AC76" s="2" t="str">
        <f>IF(OR($C76="",AC$12=""),"",SUMIFS(Tbl_Registro_Insumo[cant_ent],Tbl_Registro_Insumo[proveedor],$C$8,Tbl_Registro_Insumo[descripcion_insumo],$C76,Tbl_Registro_Insumo[id_solicitud],Detalle_Mes!$C$9,Tbl_Registro_Insumo[Fecha_Corte],"&lt;="&amp;AC$12)-SUMIFS(Tbl_Registro_Insumo[cant_dev],Tbl_Registro_Insumo[proveedor],$C$8,Tbl_Registro_Insumo[descripcion_insumo],$C76,Tbl_Registro_Insumo[id_solicitud],$C$9,Tbl_Registro_Insumo[Fecha_Corte],"&lt;="&amp;AC$12))</f>
        <v/>
      </c>
      <c r="AD76" s="2" t="str">
        <f>IF(OR($C76="",AD$12=""),"",SUMIFS(Tbl_Registro_Insumo[cant_ent],Tbl_Registro_Insumo[proveedor],$C$8,Tbl_Registro_Insumo[descripcion_insumo],$C76,Tbl_Registro_Insumo[id_solicitud],Detalle_Mes!$C$9,Tbl_Registro_Insumo[Fecha_Corte],"&lt;="&amp;AD$12)-SUMIFS(Tbl_Registro_Insumo[cant_dev],Tbl_Registro_Insumo[proveedor],$C$8,Tbl_Registro_Insumo[descripcion_insumo],$C76,Tbl_Registro_Insumo[id_solicitud],$C$9,Tbl_Registro_Insumo[Fecha_Corte],"&lt;="&amp;AD$12))</f>
        <v/>
      </c>
      <c r="AE76" s="2" t="str">
        <f>IF(OR($C76="",AE$12=""),"",SUMIFS(Tbl_Registro_Insumo[cant_ent],Tbl_Registro_Insumo[proveedor],$C$8,Tbl_Registro_Insumo[descripcion_insumo],$C76,Tbl_Registro_Insumo[id_solicitud],Detalle_Mes!$C$9,Tbl_Registro_Insumo[Fecha_Corte],"&lt;="&amp;AE$12)-SUMIFS(Tbl_Registro_Insumo[cant_dev],Tbl_Registro_Insumo[proveedor],$C$8,Tbl_Registro_Insumo[descripcion_insumo],$C76,Tbl_Registro_Insumo[id_solicitud],$C$9,Tbl_Registro_Insumo[Fecha_Corte],"&lt;="&amp;AE$12))</f>
        <v/>
      </c>
      <c r="AF76" s="2" t="str">
        <f>IF(OR($C76="",AF$12=""),"",SUMIFS(Tbl_Registro_Insumo[cant_ent],Tbl_Registro_Insumo[proveedor],$C$8,Tbl_Registro_Insumo[descripcion_insumo],$C76,Tbl_Registro_Insumo[id_solicitud],Detalle_Mes!$C$9,Tbl_Registro_Insumo[Fecha_Corte],"&lt;="&amp;AF$12)-SUMIFS(Tbl_Registro_Insumo[cant_dev],Tbl_Registro_Insumo[proveedor],$C$8,Tbl_Registro_Insumo[descripcion_insumo],$C76,Tbl_Registro_Insumo[id_solicitud],$C$9,Tbl_Registro_Insumo[Fecha_Corte],"&lt;="&amp;AF$12))</f>
        <v/>
      </c>
      <c r="AG76" s="2" t="str">
        <f>IF(OR($C76="",AG$12=""),"",SUMIFS(Tbl_Registro_Insumo[cant_ent],Tbl_Registro_Insumo[proveedor],$C$8,Tbl_Registro_Insumo[descripcion_insumo],$C76,Tbl_Registro_Insumo[id_solicitud],Detalle_Mes!$C$9,Tbl_Registro_Insumo[Fecha_Corte],"&lt;="&amp;AG$12)-SUMIFS(Tbl_Registro_Insumo[cant_dev],Tbl_Registro_Insumo[proveedor],$C$8,Tbl_Registro_Insumo[descripcion_insumo],$C76,Tbl_Registro_Insumo[id_solicitud],$C$9,Tbl_Registro_Insumo[Fecha_Corte],"&lt;="&amp;AG$12))</f>
        <v/>
      </c>
      <c r="AH76" s="2" t="str">
        <f>IF(OR($C76="",AH$12=""),"",SUMIFS(Tbl_Registro_Insumo[cant_ent],Tbl_Registro_Insumo[proveedor],$C$8,Tbl_Registro_Insumo[descripcion_insumo],$C76,Tbl_Registro_Insumo[id_solicitud],Detalle_Mes!$C$9,Tbl_Registro_Insumo[Fecha_Corte],"&lt;="&amp;AH$12)-SUMIFS(Tbl_Registro_Insumo[cant_dev],Tbl_Registro_Insumo[proveedor],$C$8,Tbl_Registro_Insumo[descripcion_insumo],$C76,Tbl_Registro_Insumo[id_solicitud],$C$9,Tbl_Registro_Insumo[Fecha_Corte],"&lt;="&amp;AH$12))</f>
        <v/>
      </c>
      <c r="AI76" s="2" t="str">
        <f>IF(OR($C76="",AI$12=""),"",SUMIFS(Tbl_Registro_Insumo[cant_ent],Tbl_Registro_Insumo[proveedor],$C$8,Tbl_Registro_Insumo[descripcion_insumo],$C76,Tbl_Registro_Insumo[id_solicitud],Detalle_Mes!$C$9,Tbl_Registro_Insumo[Fecha_Corte],"&lt;="&amp;AI$12)-SUMIFS(Tbl_Registro_Insumo[cant_dev],Tbl_Registro_Insumo[proveedor],$C$8,Tbl_Registro_Insumo[descripcion_insumo],$C76,Tbl_Registro_Insumo[id_solicitud],$C$9,Tbl_Registro_Insumo[Fecha_Corte],"&lt;="&amp;AI$12))</f>
        <v/>
      </c>
      <c r="AJ76" s="2" t="str">
        <f>IF(OR($C76="",AJ$12=""),"",SUMIFS(Tbl_Registro_Insumo[cant_ent],Tbl_Registro_Insumo[proveedor],$C$8,Tbl_Registro_Insumo[descripcion_insumo],$C76,Tbl_Registro_Insumo[id_solicitud],Detalle_Mes!$C$9,Tbl_Registro_Insumo[Fecha_Corte],"&lt;="&amp;AJ$12)-SUMIFS(Tbl_Registro_Insumo[cant_dev],Tbl_Registro_Insumo[proveedor],$C$8,Tbl_Registro_Insumo[descripcion_insumo],$C76,Tbl_Registro_Insumo[id_solicitud],$C$9,Tbl_Registro_Insumo[Fecha_Corte],"&lt;="&amp;AJ$12))</f>
        <v/>
      </c>
      <c r="AK76" s="2" t="str">
        <f>IF(OR($C76="",AK$12=""),"",SUMIFS(Tbl_Registro_Insumo[cant_ent],Tbl_Registro_Insumo[proveedor],$C$8,Tbl_Registro_Insumo[descripcion_insumo],$C76,Tbl_Registro_Insumo[id_solicitud],Detalle_Mes!$C$9,Tbl_Registro_Insumo[Fecha_Corte],"&lt;="&amp;AK$12)-SUMIFS(Tbl_Registro_Insumo[cant_dev],Tbl_Registro_Insumo[proveedor],$C$8,Tbl_Registro_Insumo[descripcion_insumo],$C76,Tbl_Registro_Insumo[id_solicitud],$C$9,Tbl_Registro_Insumo[Fecha_Corte],"&lt;="&amp;AK$12))</f>
        <v/>
      </c>
      <c r="AL76" s="2" t="str">
        <f>IF(OR($C76="",AL$12=""),"",SUMIFS(Tbl_Registro_Insumo[cant_ent],Tbl_Registro_Insumo[proveedor],$C$8,Tbl_Registro_Insumo[descripcion_insumo],$C76,Tbl_Registro_Insumo[id_solicitud],Detalle_Mes!$C$9,Tbl_Registro_Insumo[Fecha_Corte],"&lt;="&amp;AL$12)-SUMIFS(Tbl_Registro_Insumo[cant_dev],Tbl_Registro_Insumo[proveedor],$C$8,Tbl_Registro_Insumo[descripcion_insumo],$C76,Tbl_Registro_Insumo[id_solicitud],$C$9,Tbl_Registro_Insumo[Fecha_Corte],"&lt;="&amp;AL$12))</f>
        <v/>
      </c>
      <c r="AM76" s="2" t="str">
        <f>IF(OR($C76="",AM$12=""),"",SUMIFS(Tbl_Registro_Insumo[cant_ent],Tbl_Registro_Insumo[proveedor],$C$8,Tbl_Registro_Insumo[descripcion_insumo],$C76,Tbl_Registro_Insumo[id_solicitud],Detalle_Mes!$C$9,Tbl_Registro_Insumo[Fecha_Corte],"&lt;="&amp;AM$12)-SUMIFS(Tbl_Registro_Insumo[cant_dev],Tbl_Registro_Insumo[proveedor],$C$8,Tbl_Registro_Insumo[descripcion_insumo],$C76,Tbl_Registro_Insumo[id_solicitud],$C$9,Tbl_Registro_Insumo[Fecha_Corte],"&lt;="&amp;AM$12))</f>
        <v/>
      </c>
      <c r="AN76" s="2" t="str">
        <f>IF(OR($C76="",AN$12=""),"",SUMIFS(Tbl_Registro_Insumo[cant_ent],Tbl_Registro_Insumo[proveedor],$C$8,Tbl_Registro_Insumo[descripcion_insumo],$C76,Tbl_Registro_Insumo[id_solicitud],Detalle_Mes!$C$9,Tbl_Registro_Insumo[Fecha_Corte],"&lt;="&amp;AN$12)-SUMIFS(Tbl_Registro_Insumo[cant_dev],Tbl_Registro_Insumo[proveedor],$C$8,Tbl_Registro_Insumo[descripcion_insumo],$C76,Tbl_Registro_Insumo[id_solicitud],$C$9,Tbl_Registro_Insumo[Fecha_Corte],"&lt;="&amp;AN$12))</f>
        <v/>
      </c>
      <c r="AO76" s="2" t="str">
        <f>IF(OR($C76="",AO$12=""),"",SUMIFS(Tbl_Registro_Insumo[cant_ent],Tbl_Registro_Insumo[proveedor],$C$8,Tbl_Registro_Insumo[descripcion_insumo],$C76,Tbl_Registro_Insumo[id_solicitud],Detalle_Mes!$C$9,Tbl_Registro_Insumo[Fecha_Corte],"&lt;="&amp;AO$12)-SUMIFS(Tbl_Registro_Insumo[cant_dev],Tbl_Registro_Insumo[proveedor],$C$8,Tbl_Registro_Insumo[descripcion_insumo],$C76,Tbl_Registro_Insumo[id_solicitud],$C$9,Tbl_Registro_Insumo[Fecha_Corte],"&lt;="&amp;AO$12))</f>
        <v/>
      </c>
      <c r="AP76" s="2" t="str">
        <f>IF(OR($C76="",AP$12=""),"",SUMIFS(Tbl_Registro_Insumo[cant_ent],Tbl_Registro_Insumo[proveedor],$C$8,Tbl_Registro_Insumo[descripcion_insumo],$C76,Tbl_Registro_Insumo[id_solicitud],Detalle_Mes!$C$9,Tbl_Registro_Insumo[Fecha_Corte],"&lt;="&amp;AP$12)-SUMIFS(Tbl_Registro_Insumo[cant_dev],Tbl_Registro_Insumo[proveedor],$C$8,Tbl_Registro_Insumo[descripcion_insumo],$C76,Tbl_Registro_Insumo[id_solicitud],$C$9,Tbl_Registro_Insumo[Fecha_Corte],"&lt;="&amp;AP$12))</f>
        <v/>
      </c>
      <c r="AQ76" s="2" t="str">
        <f>IF(OR($C76="",AQ$12=""),"",SUMIFS(Tbl_Registro_Insumo[cant_ent],Tbl_Registro_Insumo[proveedor],$C$8,Tbl_Registro_Insumo[descripcion_insumo],$C76,Tbl_Registro_Insumo[id_solicitud],Detalle_Mes!$C$9,Tbl_Registro_Insumo[Fecha_Corte],"&lt;="&amp;AQ$12)-SUMIFS(Tbl_Registro_Insumo[cant_dev],Tbl_Registro_Insumo[proveedor],$C$8,Tbl_Registro_Insumo[descripcion_insumo],$C76,Tbl_Registro_Insumo[id_solicitud],$C$9,Tbl_Registro_Insumo[Fecha_Corte],"&lt;="&amp;AQ$12))</f>
        <v/>
      </c>
      <c r="AR76" s="2" t="str">
        <f>IF(OR($C76="",AR$12=""),"",SUMIFS(Tbl_Registro_Insumo[cant_ent],Tbl_Registro_Insumo[proveedor],$C$8,Tbl_Registro_Insumo[descripcion_insumo],$C76,Tbl_Registro_Insumo[id_solicitud],Detalle_Mes!$C$9,Tbl_Registro_Insumo[Fecha_Corte],"&lt;="&amp;AR$12)-SUMIFS(Tbl_Registro_Insumo[cant_dev],Tbl_Registro_Insumo[proveedor],$C$8,Tbl_Registro_Insumo[descripcion_insumo],$C76,Tbl_Registro_Insumo[id_solicitud],$C$9,Tbl_Registro_Insumo[Fecha_Corte],"&lt;="&amp;AR$12))</f>
        <v/>
      </c>
      <c r="AS76" s="2" t="str">
        <f>IF(OR($C76="",AS$12=""),"",SUMIFS(Tbl_Registro_Insumo[cant_ent],Tbl_Registro_Insumo[proveedor],$C$8,Tbl_Registro_Insumo[descripcion_insumo],$C76,Tbl_Registro_Insumo[id_solicitud],Detalle_Mes!$C$9,Tbl_Registro_Insumo[Fecha_Corte],"&lt;="&amp;AS$12)-SUMIFS(Tbl_Registro_Insumo[cant_dev],Tbl_Registro_Insumo[proveedor],$C$8,Tbl_Registro_Insumo[descripcion_insumo],$C76,Tbl_Registro_Insumo[id_solicitud],$C$9,Tbl_Registro_Insumo[Fecha_Corte],"&lt;="&amp;AS$12))</f>
        <v/>
      </c>
      <c r="AT76" s="2" t="str">
        <f>IF(OR($C76="",AT$12=""),"",SUMIFS(Tbl_Registro_Insumo[cant_ent],Tbl_Registro_Insumo[proveedor],$C$8,Tbl_Registro_Insumo[descripcion_insumo],$C76,Tbl_Registro_Insumo[id_solicitud],Detalle_Mes!$C$9,Tbl_Registro_Insumo[Fecha_Corte],"&lt;="&amp;AT$12)-SUMIFS(Tbl_Registro_Insumo[cant_dev],Tbl_Registro_Insumo[proveedor],$C$8,Tbl_Registro_Insumo[descripcion_insumo],$C76,Tbl_Registro_Insumo[id_solicitud],$C$9,Tbl_Registro_Insumo[Fecha_Corte],"&lt;="&amp;AT$12))</f>
        <v/>
      </c>
      <c r="AU76" s="2" t="str">
        <f>IF(OR($C76="",AU$12=""),"",SUMIFS(Tbl_Registro_Insumo[cant_ent],Tbl_Registro_Insumo[proveedor],$C$8,Tbl_Registro_Insumo[descripcion_insumo],$C76,Tbl_Registro_Insumo[id_solicitud],Detalle_Mes!$C$9,Tbl_Registro_Insumo[Fecha_Corte],"&lt;="&amp;AU$12)-SUMIFS(Tbl_Registro_Insumo[cant_dev],Tbl_Registro_Insumo[proveedor],$C$8,Tbl_Registro_Insumo[descripcion_insumo],$C76,Tbl_Registro_Insumo[id_solicitud],$C$9,Tbl_Registro_Insumo[Fecha_Corte],"&lt;="&amp;AU$12))</f>
        <v/>
      </c>
      <c r="AV76" s="2" t="str">
        <f>IF(OR($C76="",AV$12=""),"",SUMIFS(Tbl_Registro_Insumo[cant_ent],Tbl_Registro_Insumo[proveedor],$C$8,Tbl_Registro_Insumo[descripcion_insumo],$C76,Tbl_Registro_Insumo[id_solicitud],Detalle_Mes!$C$9,Tbl_Registro_Insumo[Fecha_Corte],"&lt;="&amp;AV$12)-SUMIFS(Tbl_Registro_Insumo[cant_dev],Tbl_Registro_Insumo[proveedor],$C$8,Tbl_Registro_Insumo[descripcion_insumo],$C76,Tbl_Registro_Insumo[id_solicitud],$C$9,Tbl_Registro_Insumo[Fecha_Corte],"&lt;="&amp;AV$12))</f>
        <v/>
      </c>
      <c r="AW76" s="2" t="str">
        <f>IF(OR($C76="",AW$12=""),"",SUMIFS(Tbl_Registro_Insumo[cant_ent],Tbl_Registro_Insumo[proveedor],$C$8,Tbl_Registro_Insumo[descripcion_insumo],$C76,Tbl_Registro_Insumo[id_solicitud],Detalle_Mes!$C$9,Tbl_Registro_Insumo[Fecha_Corte],"&lt;="&amp;AW$12)-SUMIFS(Tbl_Registro_Insumo[cant_dev],Tbl_Registro_Insumo[proveedor],$C$8,Tbl_Registro_Insumo[descripcion_insumo],$C76,Tbl_Registro_Insumo[id_solicitud],$C$9,Tbl_Registro_Insumo[Fecha_Corte],"&lt;="&amp;AW$12))</f>
        <v/>
      </c>
      <c r="AX76" s="2" t="str">
        <f>IF(OR($C76="",AX$12=""),"",SUMIFS(Tbl_Registro_Insumo[cant_ent],Tbl_Registro_Insumo[proveedor],$C$8,Tbl_Registro_Insumo[descripcion_insumo],$C76,Tbl_Registro_Insumo[id_solicitud],Detalle_Mes!$C$9,Tbl_Registro_Insumo[Fecha_Corte],"&lt;="&amp;AX$12)-SUMIFS(Tbl_Registro_Insumo[cant_dev],Tbl_Registro_Insumo[proveedor],$C$8,Tbl_Registro_Insumo[descripcion_insumo],$C76,Tbl_Registro_Insumo[id_solicitud],$C$9,Tbl_Registro_Insumo[Fecha_Corte],"&lt;="&amp;AX$12))</f>
        <v/>
      </c>
      <c r="AY76" s="2" t="str">
        <f>IF(OR($C76="",AY$12=""),"",SUMIFS(Tbl_Registro_Insumo[cant_ent],Tbl_Registro_Insumo[proveedor],$C$8,Tbl_Registro_Insumo[descripcion_insumo],$C76,Tbl_Registro_Insumo[id_solicitud],Detalle_Mes!$C$9,Tbl_Registro_Insumo[Fecha_Corte],"&lt;="&amp;AY$12)-SUMIFS(Tbl_Registro_Insumo[cant_dev],Tbl_Registro_Insumo[proveedor],$C$8,Tbl_Registro_Insumo[descripcion_insumo],$C76,Tbl_Registro_Insumo[id_solicitud],$C$9,Tbl_Registro_Insumo[Fecha_Corte],"&lt;="&amp;AY$12))</f>
        <v/>
      </c>
      <c r="AZ76" s="2" t="str">
        <f>IF(OR($C76="",AZ$12=""),"",SUMIFS(Tbl_Registro_Insumo[cant_ent],Tbl_Registro_Insumo[proveedor],$C$8,Tbl_Registro_Insumo[descripcion_insumo],$C76,Tbl_Registro_Insumo[id_solicitud],Detalle_Mes!$C$9,Tbl_Registro_Insumo[Fecha_Corte],"&lt;="&amp;AZ$12)-SUMIFS(Tbl_Registro_Insumo[cant_dev],Tbl_Registro_Insumo[proveedor],$C$8,Tbl_Registro_Insumo[descripcion_insumo],$C76,Tbl_Registro_Insumo[id_solicitud],$C$9,Tbl_Registro_Insumo[Fecha_Corte],"&lt;="&amp;AZ$12))</f>
        <v/>
      </c>
      <c r="BA76" s="2" t="str">
        <f>IF(OR($C76="",BA$12=""),"",SUMIFS(Tbl_Registro_Insumo[cant_ent],Tbl_Registro_Insumo[proveedor],$C$8,Tbl_Registro_Insumo[descripcion_insumo],$C76,Tbl_Registro_Insumo[id_solicitud],Detalle_Mes!$C$9,Tbl_Registro_Insumo[Fecha_Corte],"&lt;="&amp;BA$12)-SUMIFS(Tbl_Registro_Insumo[cant_dev],Tbl_Registro_Insumo[proveedor],$C$8,Tbl_Registro_Insumo[descripcion_insumo],$C76,Tbl_Registro_Insumo[id_solicitud],$C$9,Tbl_Registro_Insumo[Fecha_Corte],"&lt;="&amp;BA$12))</f>
        <v/>
      </c>
      <c r="BB76" s="2" t="str">
        <f>IF(OR($C76="",BB$12=""),"",SUMIFS(Tbl_Registro_Insumo[cant_ent],Tbl_Registro_Insumo[proveedor],$C$8,Tbl_Registro_Insumo[descripcion_insumo],$C76,Tbl_Registro_Insumo[id_solicitud],Detalle_Mes!$C$9,Tbl_Registro_Insumo[Fecha_Corte],"&lt;="&amp;BB$12)-SUMIFS(Tbl_Registro_Insumo[cant_dev],Tbl_Registro_Insumo[proveedor],$C$8,Tbl_Registro_Insumo[descripcion_insumo],$C76,Tbl_Registro_Insumo[id_solicitud],$C$9,Tbl_Registro_Insumo[Fecha_Corte],"&lt;="&amp;BB$12))</f>
        <v/>
      </c>
      <c r="BC76" s="2" t="str">
        <f>IF(OR($C76="",BC$12=""),"",SUMIFS(Tbl_Registro_Insumo[cant_ent],Tbl_Registro_Insumo[proveedor],$C$8,Tbl_Registro_Insumo[descripcion_insumo],$C76,Tbl_Registro_Insumo[id_solicitud],Detalle_Mes!$C$9,Tbl_Registro_Insumo[Fecha_Corte],"&lt;="&amp;BC$12)-SUMIFS(Tbl_Registro_Insumo[cant_dev],Tbl_Registro_Insumo[proveedor],$C$8,Tbl_Registro_Insumo[descripcion_insumo],$C76,Tbl_Registro_Insumo[id_solicitud],$C$9,Tbl_Registro_Insumo[Fecha_Corte],"&lt;="&amp;BC$12))</f>
        <v/>
      </c>
      <c r="BD76" s="2" t="str">
        <f>IF(OR($C76="",BD$12=""),"",SUMIFS(Tbl_Registro_Insumo[cant_ent],Tbl_Registro_Insumo[proveedor],$C$8,Tbl_Registro_Insumo[descripcion_insumo],$C76,Tbl_Registro_Insumo[id_solicitud],Detalle_Mes!$C$9,Tbl_Registro_Insumo[Fecha_Corte],"&lt;="&amp;BD$12)-SUMIFS(Tbl_Registro_Insumo[cant_dev],Tbl_Registro_Insumo[proveedor],$C$8,Tbl_Registro_Insumo[descripcion_insumo],$C76,Tbl_Registro_Insumo[id_solicitud],$C$9,Tbl_Registro_Insumo[Fecha_Corte],"&lt;="&amp;BD$12))</f>
        <v/>
      </c>
      <c r="BE76" s="2" t="str">
        <f>IF(OR($C76="",BE$12=""),"",SUMIFS(Tbl_Registro_Insumo[cant_ent],Tbl_Registro_Insumo[proveedor],$C$8,Tbl_Registro_Insumo[descripcion_insumo],$C76,Tbl_Registro_Insumo[id_solicitud],Detalle_Mes!$C$9,Tbl_Registro_Insumo[Fecha_Corte],"&lt;="&amp;BE$12)-SUMIFS(Tbl_Registro_Insumo[cant_dev],Tbl_Registro_Insumo[proveedor],$C$8,Tbl_Registro_Insumo[descripcion_insumo],$C76,Tbl_Registro_Insumo[id_solicitud],$C$9,Tbl_Registro_Insumo[Fecha_Corte],"&lt;="&amp;BE$12))</f>
        <v/>
      </c>
      <c r="BF76" s="2" t="str">
        <f>IF(OR($C76="",BF$12=""),"",SUMIFS(Tbl_Registro_Insumo[cant_ent],Tbl_Registro_Insumo[proveedor],$C$8,Tbl_Registro_Insumo[descripcion_insumo],$C76,Tbl_Registro_Insumo[id_solicitud],Detalle_Mes!$C$9,Tbl_Registro_Insumo[Fecha_Corte],"&lt;="&amp;BF$12)-SUMIFS(Tbl_Registro_Insumo[cant_dev],Tbl_Registro_Insumo[proveedor],$C$8,Tbl_Registro_Insumo[descripcion_insumo],$C76,Tbl_Registro_Insumo[id_solicitud],$C$9,Tbl_Registro_Insumo[Fecha_Corte],"&lt;="&amp;BF$12))</f>
        <v/>
      </c>
      <c r="BG76" s="2" t="str">
        <f>IF(OR($C76="",BG$12=""),"",SUMIFS(Tbl_Registro_Insumo[cant_ent],Tbl_Registro_Insumo[proveedor],$C$8,Tbl_Registro_Insumo[descripcion_insumo],$C76,Tbl_Registro_Insumo[id_solicitud],Detalle_Mes!$C$9,Tbl_Registro_Insumo[Fecha_Corte],"&lt;="&amp;BG$12)-SUMIFS(Tbl_Registro_Insumo[cant_dev],Tbl_Registro_Insumo[proveedor],$C$8,Tbl_Registro_Insumo[descripcion_insumo],$C76,Tbl_Registro_Insumo[id_solicitud],$C$9,Tbl_Registro_Insumo[Fecha_Corte],"&lt;="&amp;BG$12))</f>
        <v/>
      </c>
      <c r="BH76" s="2" t="str">
        <f>IF(OR($C76="",BH$12=""),"",SUMIFS(Tbl_Registro_Insumo[cant_ent],Tbl_Registro_Insumo[proveedor],$C$8,Tbl_Registro_Insumo[descripcion_insumo],$C76,Tbl_Registro_Insumo[id_solicitud],Detalle_Mes!$C$9,Tbl_Registro_Insumo[Fecha_Corte],"&lt;="&amp;BH$12)-SUMIFS(Tbl_Registro_Insumo[cant_dev],Tbl_Registro_Insumo[proveedor],$C$8,Tbl_Registro_Insumo[descripcion_insumo],$C76,Tbl_Registro_Insumo[id_solicitud],$C$9,Tbl_Registro_Insumo[Fecha_Corte],"&lt;="&amp;BH$12))</f>
        <v/>
      </c>
      <c r="BI76" s="2" t="str">
        <f>IF(OR($C76="",BI$12=""),"",SUMIFS(Tbl_Registro_Insumo[cant_ent],Tbl_Registro_Insumo[proveedor],$C$8,Tbl_Registro_Insumo[descripcion_insumo],$C76,Tbl_Registro_Insumo[id_solicitud],Detalle_Mes!$C$9,Tbl_Registro_Insumo[Fecha_Corte],"&lt;="&amp;BI$12)-SUMIFS(Tbl_Registro_Insumo[cant_dev],Tbl_Registro_Insumo[proveedor],$C$8,Tbl_Registro_Insumo[descripcion_insumo],$C76,Tbl_Registro_Insumo[id_solicitud],$C$9,Tbl_Registro_Insumo[Fecha_Corte],"&lt;="&amp;BI$12))</f>
        <v/>
      </c>
      <c r="BJ76" s="2" t="str">
        <f>IF(OR($C76="",BJ$12=""),"",SUMIFS(Tbl_Registro_Insumo[cant_ent],Tbl_Registro_Insumo[proveedor],$C$8,Tbl_Registro_Insumo[descripcion_insumo],$C76,Tbl_Registro_Insumo[id_solicitud],Detalle_Mes!$C$9,Tbl_Registro_Insumo[Fecha_Corte],"&lt;="&amp;BJ$12)-SUMIFS(Tbl_Registro_Insumo[cant_dev],Tbl_Registro_Insumo[proveedor],$C$8,Tbl_Registro_Insumo[descripcion_insumo],$C76,Tbl_Registro_Insumo[id_solicitud],$C$9,Tbl_Registro_Insumo[Fecha_Corte],"&lt;="&amp;BJ$12))</f>
        <v/>
      </c>
      <c r="BK76" s="2" t="str">
        <f>IF(OR($C76="",BK$12=""),"",SUMIFS(Tbl_Registro_Insumo[cant_ent],Tbl_Registro_Insumo[proveedor],$C$8,Tbl_Registro_Insumo[descripcion_insumo],$C76,Tbl_Registro_Insumo[id_solicitud],Detalle_Mes!$C$9,Tbl_Registro_Insumo[Fecha_Corte],"&lt;="&amp;BK$12)-SUMIFS(Tbl_Registro_Insumo[cant_dev],Tbl_Registro_Insumo[proveedor],$C$8,Tbl_Registro_Insumo[descripcion_insumo],$C76,Tbl_Registro_Insumo[id_solicitud],$C$9,Tbl_Registro_Insumo[Fecha_Corte],"&lt;="&amp;BK$12))</f>
        <v/>
      </c>
      <c r="BL76" s="2" t="str">
        <f>IF(OR($C76="",BL$12=""),"",SUMIFS(Tbl_Registro_Insumo[cant_ent],Tbl_Registro_Insumo[proveedor],$C$8,Tbl_Registro_Insumo[descripcion_insumo],$C76,Tbl_Registro_Insumo[id_solicitud],Detalle_Mes!$C$9,Tbl_Registro_Insumo[Fecha_Corte],"&lt;="&amp;BL$12)-SUMIFS(Tbl_Registro_Insumo[cant_dev],Tbl_Registro_Insumo[proveedor],$C$8,Tbl_Registro_Insumo[descripcion_insumo],$C76,Tbl_Registro_Insumo[id_solicitud],$C$9,Tbl_Registro_Insumo[Fecha_Corte],"&lt;="&amp;BL$12))</f>
        <v/>
      </c>
      <c r="BM76" s="2" t="str">
        <f>IF(OR($C76="",BM$12=""),"",SUMIFS(Tbl_Registro_Insumo[cant_ent],Tbl_Registro_Insumo[proveedor],$C$8,Tbl_Registro_Insumo[descripcion_insumo],$C76,Tbl_Registro_Insumo[id_solicitud],Detalle_Mes!$C$9,Tbl_Registro_Insumo[Fecha_Corte],"&lt;="&amp;BM$12)-SUMIFS(Tbl_Registro_Insumo[cant_dev],Tbl_Registro_Insumo[proveedor],$C$8,Tbl_Registro_Insumo[descripcion_insumo],$C76,Tbl_Registro_Insumo[id_solicitud],$C$9,Tbl_Registro_Insumo[Fecha_Corte],"&lt;="&amp;BM$12))</f>
        <v/>
      </c>
      <c r="BN76" s="2" t="str">
        <f>IF(OR($C76="",BN$12=""),"",SUMIFS(Tbl_Registro_Insumo[cant_ent],Tbl_Registro_Insumo[proveedor],$C$8,Tbl_Registro_Insumo[descripcion_insumo],$C76,Tbl_Registro_Insumo[id_solicitud],Detalle_Mes!$C$9,Tbl_Registro_Insumo[Fecha_Corte],"&lt;="&amp;BN$12)-SUMIFS(Tbl_Registro_Insumo[cant_dev],Tbl_Registro_Insumo[proveedor],$C$8,Tbl_Registro_Insumo[descripcion_insumo],$C76,Tbl_Registro_Insumo[id_solicitud],$C$9,Tbl_Registro_Insumo[Fecha_Corte],"&lt;="&amp;BN$12))</f>
        <v/>
      </c>
      <c r="BO76" s="2" t="str">
        <f>IF(OR($C76="",BO$12=""),"",SUMIFS(Tbl_Registro_Insumo[cant_ent],Tbl_Registro_Insumo[proveedor],$C$8,Tbl_Registro_Insumo[descripcion_insumo],$C76,Tbl_Registro_Insumo[id_solicitud],Detalle_Mes!$C$9,Tbl_Registro_Insumo[Fecha_Corte],"&lt;="&amp;BO$12)-SUMIFS(Tbl_Registro_Insumo[cant_dev],Tbl_Registro_Insumo[proveedor],$C$8,Tbl_Registro_Insumo[descripcion_insumo],$C76,Tbl_Registro_Insumo[id_solicitud],$C$9,Tbl_Registro_Insumo[Fecha_Corte],"&lt;="&amp;BO$12))</f>
        <v/>
      </c>
      <c r="BP76" s="2" t="str">
        <f>IF(OR($C76="",BP$12=""),"",SUMIFS(Tbl_Registro_Insumo[cant_ent],Tbl_Registro_Insumo[proveedor],$C$8,Tbl_Registro_Insumo[descripcion_insumo],$C76,Tbl_Registro_Insumo[id_solicitud],Detalle_Mes!$C$9,Tbl_Registro_Insumo[Fecha_Corte],"&lt;="&amp;BP$12)-SUMIFS(Tbl_Registro_Insumo[cant_dev],Tbl_Registro_Insumo[proveedor],$C$8,Tbl_Registro_Insumo[descripcion_insumo],$C76,Tbl_Registro_Insumo[id_solicitud],$C$9,Tbl_Registro_Insumo[Fecha_Corte],"&lt;="&amp;BP$12))</f>
        <v/>
      </c>
      <c r="BQ76" s="2" t="str">
        <f>IF(OR($C76="",BQ$12=""),"",SUMIFS(Tbl_Registro_Insumo[cant_ent],Tbl_Registro_Insumo[proveedor],$C$8,Tbl_Registro_Insumo[descripcion_insumo],$C76,Tbl_Registro_Insumo[id_solicitud],Detalle_Mes!$C$9,Tbl_Registro_Insumo[Fecha_Corte],"&lt;="&amp;BQ$12)-SUMIFS(Tbl_Registro_Insumo[cant_dev],Tbl_Registro_Insumo[proveedor],$C$8,Tbl_Registro_Insumo[descripcion_insumo],$C76,Tbl_Registro_Insumo[id_solicitud],$C$9,Tbl_Registro_Insumo[Fecha_Corte],"&lt;="&amp;BQ$12))</f>
        <v/>
      </c>
      <c r="BR76" s="2" t="str">
        <f>IF(OR($C76="",BR$12=""),"",SUMIFS(Tbl_Registro_Insumo[cant_ent],Tbl_Registro_Insumo[proveedor],$C$8,Tbl_Registro_Insumo[descripcion_insumo],$C76,Tbl_Registro_Insumo[id_solicitud],Detalle_Mes!$C$9,Tbl_Registro_Insumo[Fecha_Corte],"&lt;="&amp;BR$12)-SUMIFS(Tbl_Registro_Insumo[cant_dev],Tbl_Registro_Insumo[proveedor],$C$8,Tbl_Registro_Insumo[descripcion_insumo],$C76,Tbl_Registro_Insumo[id_solicitud],$C$9,Tbl_Registro_Insumo[Fecha_Corte],"&lt;="&amp;BR$12))</f>
        <v/>
      </c>
      <c r="BS76" s="2" t="str">
        <f>IF(OR($C76="",BS$12=""),"",SUMIFS(Tbl_Registro_Insumo[cant_ent],Tbl_Registro_Insumo[proveedor],$C$8,Tbl_Registro_Insumo[descripcion_insumo],$C76,Tbl_Registro_Insumo[id_solicitud],Detalle_Mes!$C$9,Tbl_Registro_Insumo[Fecha_Corte],"&lt;="&amp;BS$12)-SUMIFS(Tbl_Registro_Insumo[cant_dev],Tbl_Registro_Insumo[proveedor],$C$8,Tbl_Registro_Insumo[descripcion_insumo],$C76,Tbl_Registro_Insumo[id_solicitud],$C$9,Tbl_Registro_Insumo[Fecha_Corte],"&lt;="&amp;BS$12))</f>
        <v/>
      </c>
    </row>
    <row r="77" spans="2:71" s="7" customFormat="1" ht="19.2" customHeight="1" x14ac:dyDescent="0.3">
      <c r="B77" s="2"/>
      <c r="D77" s="20" t="str">
        <f>IF(C77="","",SUMIFS(Tbl_Registro_Insumo[cant_ent],Tbl_Registro_Insumo[proveedor],Detalle_Mes!$C$8,Tbl_Registro_Insumo[id_solicitud],Detalle_Mes!$C$9,Tbl_Registro_Insumo[descripcion_insumo],Detalle_Mes!C77,Tbl_Registro_Insumo[Fecha_Corte],"&lt;"&amp;Detalle_Mes!$F$8))</f>
        <v/>
      </c>
      <c r="E77" s="20" t="str">
        <f>IF(C77="","",SUMIFS(Tbl_Registro_Insumo[cant_dev],Tbl_Registro_Insumo[proveedor],Detalle_Mes!$C$8,Tbl_Registro_Insumo[id_solicitud],Detalle_Mes!$C$9,Tbl_Registro_Insumo[descripcion_insumo],Detalle_Mes!C77,Tbl_Registro_Insumo[Fecha_Corte],"&lt;"&amp;Detalle_Mes!$F$8))</f>
        <v/>
      </c>
      <c r="F77" s="20" t="str">
        <f t="shared" si="39"/>
        <v/>
      </c>
      <c r="H77" s="41" t="str">
        <f t="shared" ref="H77:H108" si="41">IF(C77="","",SUM(J77:BS77))</f>
        <v/>
      </c>
      <c r="I77" s="2" t="str">
        <f>IF(OR($C77="",I$12=""),"",SUMIFS(Tbl_Registro_Insumo[cant_ent],Tbl_Registro_Insumo[proveedor],$C$8,Tbl_Registro_Insumo[descripcion_insumo],$C77,Tbl_Registro_Insumo[id_solicitud],Detalle_Mes!$C$9,Tbl_Registro_Insumo[Fecha_Corte],"&lt;"&amp;I$12)-SUMIFS(Tbl_Registro_Insumo[cant_dev],Tbl_Registro_Insumo[proveedor],$C$8,Tbl_Registro_Insumo[descripcion_insumo],$C77,Tbl_Registro_Insumo[id_solicitud],$C$9,Tbl_Registro_Insumo[Fecha_Corte],"&lt;="&amp;I$12))</f>
        <v/>
      </c>
      <c r="J77" s="2" t="str">
        <f>IF(OR($C77="",J$12=""),"",SUMIFS(Tbl_Registro_Insumo[cant_ent],Tbl_Registro_Insumo[proveedor],$C$8,Tbl_Registro_Insumo[descripcion_insumo],$C77,Tbl_Registro_Insumo[id_solicitud],Detalle_Mes!$C$9,Tbl_Registro_Insumo[Fecha_Corte],"&lt;="&amp;J$12)-SUMIFS(Tbl_Registro_Insumo[cant_dev],Tbl_Registro_Insumo[proveedor],$C$8,Tbl_Registro_Insumo[descripcion_insumo],$C77,Tbl_Registro_Insumo[id_solicitud],$C$9,Tbl_Registro_Insumo[Fecha_Corte],"&lt;="&amp;J$12))</f>
        <v/>
      </c>
      <c r="K77" s="2" t="str">
        <f>IF(OR($C77="",K$12=""),"",SUMIFS(Tbl_Registro_Insumo[cant_ent],Tbl_Registro_Insumo[proveedor],$C$8,Tbl_Registro_Insumo[descripcion_insumo],$C77,Tbl_Registro_Insumo[id_solicitud],Detalle_Mes!$C$9,Tbl_Registro_Insumo[Fecha_Corte],"&lt;="&amp;K$12)-SUMIFS(Tbl_Registro_Insumo[cant_dev],Tbl_Registro_Insumo[proveedor],$C$8,Tbl_Registro_Insumo[descripcion_insumo],$C77,Tbl_Registro_Insumo[id_solicitud],$C$9,Tbl_Registro_Insumo[Fecha_Corte],"&lt;="&amp;K$12))</f>
        <v/>
      </c>
      <c r="L77" s="2" t="str">
        <f>IF(OR($C77="",L$12=""),"",SUMIFS(Tbl_Registro_Insumo[cant_ent],Tbl_Registro_Insumo[proveedor],$C$8,Tbl_Registro_Insumo[descripcion_insumo],$C77,Tbl_Registro_Insumo[id_solicitud],Detalle_Mes!$C$9,Tbl_Registro_Insumo[Fecha_Corte],"&lt;="&amp;L$12)-SUMIFS(Tbl_Registro_Insumo[cant_dev],Tbl_Registro_Insumo[proveedor],$C$8,Tbl_Registro_Insumo[descripcion_insumo],$C77,Tbl_Registro_Insumo[id_solicitud],$C$9,Tbl_Registro_Insumo[Fecha_Corte],"&lt;="&amp;L$12))</f>
        <v/>
      </c>
      <c r="M77" s="2" t="str">
        <f>IF(OR($C77="",M$12=""),"",SUMIFS(Tbl_Registro_Insumo[cant_ent],Tbl_Registro_Insumo[proveedor],$C$8,Tbl_Registro_Insumo[descripcion_insumo],$C77,Tbl_Registro_Insumo[id_solicitud],Detalle_Mes!$C$9,Tbl_Registro_Insumo[Fecha_Corte],"&lt;="&amp;M$12)-SUMIFS(Tbl_Registro_Insumo[cant_dev],Tbl_Registro_Insumo[proveedor],$C$8,Tbl_Registro_Insumo[descripcion_insumo],$C77,Tbl_Registro_Insumo[id_solicitud],$C$9,Tbl_Registro_Insumo[Fecha_Corte],"&lt;="&amp;M$12))</f>
        <v/>
      </c>
      <c r="N77" s="2" t="str">
        <f>IF(OR($C77="",N$12=""),"",SUMIFS(Tbl_Registro_Insumo[cant_ent],Tbl_Registro_Insumo[proveedor],$C$8,Tbl_Registro_Insumo[descripcion_insumo],$C77,Tbl_Registro_Insumo[id_solicitud],Detalle_Mes!$C$9,Tbl_Registro_Insumo[Fecha_Corte],"&lt;="&amp;N$12)-SUMIFS(Tbl_Registro_Insumo[cant_dev],Tbl_Registro_Insumo[proveedor],$C$8,Tbl_Registro_Insumo[descripcion_insumo],$C77,Tbl_Registro_Insumo[id_solicitud],$C$9,Tbl_Registro_Insumo[Fecha_Corte],"&lt;="&amp;N$12))</f>
        <v/>
      </c>
      <c r="O77" s="2" t="str">
        <f>IF(OR($C77="",O$12=""),"",SUMIFS(Tbl_Registro_Insumo[cant_ent],Tbl_Registro_Insumo[proveedor],$C$8,Tbl_Registro_Insumo[descripcion_insumo],$C77,Tbl_Registro_Insumo[id_solicitud],Detalle_Mes!$C$9,Tbl_Registro_Insumo[Fecha_Corte],"&lt;="&amp;O$12)-SUMIFS(Tbl_Registro_Insumo[cant_dev],Tbl_Registro_Insumo[proveedor],$C$8,Tbl_Registro_Insumo[descripcion_insumo],$C77,Tbl_Registro_Insumo[id_solicitud],$C$9,Tbl_Registro_Insumo[Fecha_Corte],"&lt;="&amp;O$12))</f>
        <v/>
      </c>
      <c r="P77" s="2" t="str">
        <f>IF(OR($C77="",P$12=""),"",SUMIFS(Tbl_Registro_Insumo[cant_ent],Tbl_Registro_Insumo[proveedor],$C$8,Tbl_Registro_Insumo[descripcion_insumo],$C77,Tbl_Registro_Insumo[id_solicitud],Detalle_Mes!$C$9,Tbl_Registro_Insumo[Fecha_Corte],"&lt;="&amp;P$12)-SUMIFS(Tbl_Registro_Insumo[cant_dev],Tbl_Registro_Insumo[proveedor],$C$8,Tbl_Registro_Insumo[descripcion_insumo],$C77,Tbl_Registro_Insumo[id_solicitud],$C$9,Tbl_Registro_Insumo[Fecha_Corte],"&lt;="&amp;P$12))</f>
        <v/>
      </c>
      <c r="Q77" s="2" t="str">
        <f>IF(OR($C77="",Q$12=""),"",SUMIFS(Tbl_Registro_Insumo[cant_ent],Tbl_Registro_Insumo[proveedor],$C$8,Tbl_Registro_Insumo[descripcion_insumo],$C77,Tbl_Registro_Insumo[id_solicitud],Detalle_Mes!$C$9,Tbl_Registro_Insumo[Fecha_Corte],"&lt;="&amp;Q$12)-SUMIFS(Tbl_Registro_Insumo[cant_dev],Tbl_Registro_Insumo[proveedor],$C$8,Tbl_Registro_Insumo[descripcion_insumo],$C77,Tbl_Registro_Insumo[id_solicitud],$C$9,Tbl_Registro_Insumo[Fecha_Corte],"&lt;="&amp;Q$12))</f>
        <v/>
      </c>
      <c r="R77" s="2" t="str">
        <f>IF(OR($C77="",R$12=""),"",SUMIFS(Tbl_Registro_Insumo[cant_ent],Tbl_Registro_Insumo[proveedor],$C$8,Tbl_Registro_Insumo[descripcion_insumo],$C77,Tbl_Registro_Insumo[id_solicitud],Detalle_Mes!$C$9,Tbl_Registro_Insumo[Fecha_Corte],"&lt;="&amp;R$12)-SUMIFS(Tbl_Registro_Insumo[cant_dev],Tbl_Registro_Insumo[proveedor],$C$8,Tbl_Registro_Insumo[descripcion_insumo],$C77,Tbl_Registro_Insumo[id_solicitud],$C$9,Tbl_Registro_Insumo[Fecha_Corte],"&lt;="&amp;R$12))</f>
        <v/>
      </c>
      <c r="S77" s="2" t="str">
        <f>IF(OR($C77="",S$12=""),"",SUMIFS(Tbl_Registro_Insumo[cant_ent],Tbl_Registro_Insumo[proveedor],$C$8,Tbl_Registro_Insumo[descripcion_insumo],$C77,Tbl_Registro_Insumo[id_solicitud],Detalle_Mes!$C$9,Tbl_Registro_Insumo[Fecha_Corte],"&lt;="&amp;S$12)-SUMIFS(Tbl_Registro_Insumo[cant_dev],Tbl_Registro_Insumo[proveedor],$C$8,Tbl_Registro_Insumo[descripcion_insumo],$C77,Tbl_Registro_Insumo[id_solicitud],$C$9,Tbl_Registro_Insumo[Fecha_Corte],"&lt;="&amp;S$12))</f>
        <v/>
      </c>
      <c r="T77" s="2" t="str">
        <f>IF(OR($C77="",T$12=""),"",SUMIFS(Tbl_Registro_Insumo[cant_ent],Tbl_Registro_Insumo[proveedor],$C$8,Tbl_Registro_Insumo[descripcion_insumo],$C77,Tbl_Registro_Insumo[id_solicitud],Detalle_Mes!$C$9,Tbl_Registro_Insumo[Fecha_Corte],"&lt;="&amp;T$12)-SUMIFS(Tbl_Registro_Insumo[cant_dev],Tbl_Registro_Insumo[proveedor],$C$8,Tbl_Registro_Insumo[descripcion_insumo],$C77,Tbl_Registro_Insumo[id_solicitud],$C$9,Tbl_Registro_Insumo[Fecha_Corte],"&lt;="&amp;T$12))</f>
        <v/>
      </c>
      <c r="U77" s="2" t="str">
        <f>IF(OR($C77="",U$12=""),"",SUMIFS(Tbl_Registro_Insumo[cant_ent],Tbl_Registro_Insumo[proveedor],$C$8,Tbl_Registro_Insumo[descripcion_insumo],$C77,Tbl_Registro_Insumo[id_solicitud],Detalle_Mes!$C$9,Tbl_Registro_Insumo[Fecha_Corte],"&lt;="&amp;U$12)-SUMIFS(Tbl_Registro_Insumo[cant_dev],Tbl_Registro_Insumo[proveedor],$C$8,Tbl_Registro_Insumo[descripcion_insumo],$C77,Tbl_Registro_Insumo[id_solicitud],$C$9,Tbl_Registro_Insumo[Fecha_Corte],"&lt;="&amp;U$12))</f>
        <v/>
      </c>
      <c r="V77" s="2" t="str">
        <f>IF(OR($C77="",V$12=""),"",SUMIFS(Tbl_Registro_Insumo[cant_ent],Tbl_Registro_Insumo[proveedor],$C$8,Tbl_Registro_Insumo[descripcion_insumo],$C77,Tbl_Registro_Insumo[id_solicitud],Detalle_Mes!$C$9,Tbl_Registro_Insumo[Fecha_Corte],"&lt;="&amp;V$12)-SUMIFS(Tbl_Registro_Insumo[cant_dev],Tbl_Registro_Insumo[proveedor],$C$8,Tbl_Registro_Insumo[descripcion_insumo],$C77,Tbl_Registro_Insumo[id_solicitud],$C$9,Tbl_Registro_Insumo[Fecha_Corte],"&lt;="&amp;V$12))</f>
        <v/>
      </c>
      <c r="W77" s="2" t="str">
        <f>IF(OR($C77="",W$12=""),"",SUMIFS(Tbl_Registro_Insumo[cant_ent],Tbl_Registro_Insumo[proveedor],$C$8,Tbl_Registro_Insumo[descripcion_insumo],$C77,Tbl_Registro_Insumo[id_solicitud],Detalle_Mes!$C$9,Tbl_Registro_Insumo[Fecha_Corte],"&lt;="&amp;W$12)-SUMIFS(Tbl_Registro_Insumo[cant_dev],Tbl_Registro_Insumo[proveedor],$C$8,Tbl_Registro_Insumo[descripcion_insumo],$C77,Tbl_Registro_Insumo[id_solicitud],$C$9,Tbl_Registro_Insumo[Fecha_Corte],"&lt;="&amp;W$12))</f>
        <v/>
      </c>
      <c r="X77" s="2" t="str">
        <f>IF(OR($C77="",X$12=""),"",SUMIFS(Tbl_Registro_Insumo[cant_ent],Tbl_Registro_Insumo[proveedor],$C$8,Tbl_Registro_Insumo[descripcion_insumo],$C77,Tbl_Registro_Insumo[id_solicitud],Detalle_Mes!$C$9,Tbl_Registro_Insumo[Fecha_Corte],"&lt;="&amp;X$12)-SUMIFS(Tbl_Registro_Insumo[cant_dev],Tbl_Registro_Insumo[proveedor],$C$8,Tbl_Registro_Insumo[descripcion_insumo],$C77,Tbl_Registro_Insumo[id_solicitud],$C$9,Tbl_Registro_Insumo[Fecha_Corte],"&lt;="&amp;X$12))</f>
        <v/>
      </c>
      <c r="Y77" s="2" t="str">
        <f>IF(OR($C77="",Y$12=""),"",SUMIFS(Tbl_Registro_Insumo[cant_ent],Tbl_Registro_Insumo[proveedor],$C$8,Tbl_Registro_Insumo[descripcion_insumo],$C77,Tbl_Registro_Insumo[id_solicitud],Detalle_Mes!$C$9,Tbl_Registro_Insumo[Fecha_Corte],"&lt;="&amp;Y$12)-SUMIFS(Tbl_Registro_Insumo[cant_dev],Tbl_Registro_Insumo[proveedor],$C$8,Tbl_Registro_Insumo[descripcion_insumo],$C77,Tbl_Registro_Insumo[id_solicitud],$C$9,Tbl_Registro_Insumo[Fecha_Corte],"&lt;="&amp;Y$12))</f>
        <v/>
      </c>
      <c r="Z77" s="2" t="str">
        <f>IF(OR($C77="",Z$12=""),"",SUMIFS(Tbl_Registro_Insumo[cant_ent],Tbl_Registro_Insumo[proveedor],$C$8,Tbl_Registro_Insumo[descripcion_insumo],$C77,Tbl_Registro_Insumo[id_solicitud],Detalle_Mes!$C$9,Tbl_Registro_Insumo[Fecha_Corte],"&lt;="&amp;Z$12)-SUMIFS(Tbl_Registro_Insumo[cant_dev],Tbl_Registro_Insumo[proveedor],$C$8,Tbl_Registro_Insumo[descripcion_insumo],$C77,Tbl_Registro_Insumo[id_solicitud],$C$9,Tbl_Registro_Insumo[Fecha_Corte],"&lt;="&amp;Z$12))</f>
        <v/>
      </c>
      <c r="AA77" s="2" t="str">
        <f>IF(OR($C77="",AA$12=""),"",SUMIFS(Tbl_Registro_Insumo[cant_ent],Tbl_Registro_Insumo[proveedor],$C$8,Tbl_Registro_Insumo[descripcion_insumo],$C77,Tbl_Registro_Insumo[id_solicitud],Detalle_Mes!$C$9,Tbl_Registro_Insumo[Fecha_Corte],"&lt;="&amp;AA$12)-SUMIFS(Tbl_Registro_Insumo[cant_dev],Tbl_Registro_Insumo[proveedor],$C$8,Tbl_Registro_Insumo[descripcion_insumo],$C77,Tbl_Registro_Insumo[id_solicitud],$C$9,Tbl_Registro_Insumo[Fecha_Corte],"&lt;="&amp;AA$12))</f>
        <v/>
      </c>
      <c r="AB77" s="2" t="str">
        <f>IF(OR($C77="",AB$12=""),"",SUMIFS(Tbl_Registro_Insumo[cant_ent],Tbl_Registro_Insumo[proveedor],$C$8,Tbl_Registro_Insumo[descripcion_insumo],$C77,Tbl_Registro_Insumo[id_solicitud],Detalle_Mes!$C$9,Tbl_Registro_Insumo[Fecha_Corte],"&lt;="&amp;AB$12)-SUMIFS(Tbl_Registro_Insumo[cant_dev],Tbl_Registro_Insumo[proveedor],$C$8,Tbl_Registro_Insumo[descripcion_insumo],$C77,Tbl_Registro_Insumo[id_solicitud],$C$9,Tbl_Registro_Insumo[Fecha_Corte],"&lt;="&amp;AB$12))</f>
        <v/>
      </c>
      <c r="AC77" s="2" t="str">
        <f>IF(OR($C77="",AC$12=""),"",SUMIFS(Tbl_Registro_Insumo[cant_ent],Tbl_Registro_Insumo[proveedor],$C$8,Tbl_Registro_Insumo[descripcion_insumo],$C77,Tbl_Registro_Insumo[id_solicitud],Detalle_Mes!$C$9,Tbl_Registro_Insumo[Fecha_Corte],"&lt;="&amp;AC$12)-SUMIFS(Tbl_Registro_Insumo[cant_dev],Tbl_Registro_Insumo[proveedor],$C$8,Tbl_Registro_Insumo[descripcion_insumo],$C77,Tbl_Registro_Insumo[id_solicitud],$C$9,Tbl_Registro_Insumo[Fecha_Corte],"&lt;="&amp;AC$12))</f>
        <v/>
      </c>
      <c r="AD77" s="2" t="str">
        <f>IF(OR($C77="",AD$12=""),"",SUMIFS(Tbl_Registro_Insumo[cant_ent],Tbl_Registro_Insumo[proveedor],$C$8,Tbl_Registro_Insumo[descripcion_insumo],$C77,Tbl_Registro_Insumo[id_solicitud],Detalle_Mes!$C$9,Tbl_Registro_Insumo[Fecha_Corte],"&lt;="&amp;AD$12)-SUMIFS(Tbl_Registro_Insumo[cant_dev],Tbl_Registro_Insumo[proveedor],$C$8,Tbl_Registro_Insumo[descripcion_insumo],$C77,Tbl_Registro_Insumo[id_solicitud],$C$9,Tbl_Registro_Insumo[Fecha_Corte],"&lt;="&amp;AD$12))</f>
        <v/>
      </c>
      <c r="AE77" s="2" t="str">
        <f>IF(OR($C77="",AE$12=""),"",SUMIFS(Tbl_Registro_Insumo[cant_ent],Tbl_Registro_Insumo[proveedor],$C$8,Tbl_Registro_Insumo[descripcion_insumo],$C77,Tbl_Registro_Insumo[id_solicitud],Detalle_Mes!$C$9,Tbl_Registro_Insumo[Fecha_Corte],"&lt;="&amp;AE$12)-SUMIFS(Tbl_Registro_Insumo[cant_dev],Tbl_Registro_Insumo[proveedor],$C$8,Tbl_Registro_Insumo[descripcion_insumo],$C77,Tbl_Registro_Insumo[id_solicitud],$C$9,Tbl_Registro_Insumo[Fecha_Corte],"&lt;="&amp;AE$12))</f>
        <v/>
      </c>
      <c r="AF77" s="2" t="str">
        <f>IF(OR($C77="",AF$12=""),"",SUMIFS(Tbl_Registro_Insumo[cant_ent],Tbl_Registro_Insumo[proveedor],$C$8,Tbl_Registro_Insumo[descripcion_insumo],$C77,Tbl_Registro_Insumo[id_solicitud],Detalle_Mes!$C$9,Tbl_Registro_Insumo[Fecha_Corte],"&lt;="&amp;AF$12)-SUMIFS(Tbl_Registro_Insumo[cant_dev],Tbl_Registro_Insumo[proveedor],$C$8,Tbl_Registro_Insumo[descripcion_insumo],$C77,Tbl_Registro_Insumo[id_solicitud],$C$9,Tbl_Registro_Insumo[Fecha_Corte],"&lt;="&amp;AF$12))</f>
        <v/>
      </c>
      <c r="AG77" s="2" t="str">
        <f>IF(OR($C77="",AG$12=""),"",SUMIFS(Tbl_Registro_Insumo[cant_ent],Tbl_Registro_Insumo[proveedor],$C$8,Tbl_Registro_Insumo[descripcion_insumo],$C77,Tbl_Registro_Insumo[id_solicitud],Detalle_Mes!$C$9,Tbl_Registro_Insumo[Fecha_Corte],"&lt;="&amp;AG$12)-SUMIFS(Tbl_Registro_Insumo[cant_dev],Tbl_Registro_Insumo[proveedor],$C$8,Tbl_Registro_Insumo[descripcion_insumo],$C77,Tbl_Registro_Insumo[id_solicitud],$C$9,Tbl_Registro_Insumo[Fecha_Corte],"&lt;="&amp;AG$12))</f>
        <v/>
      </c>
      <c r="AH77" s="2" t="str">
        <f>IF(OR($C77="",AH$12=""),"",SUMIFS(Tbl_Registro_Insumo[cant_ent],Tbl_Registro_Insumo[proveedor],$C$8,Tbl_Registro_Insumo[descripcion_insumo],$C77,Tbl_Registro_Insumo[id_solicitud],Detalle_Mes!$C$9,Tbl_Registro_Insumo[Fecha_Corte],"&lt;="&amp;AH$12)-SUMIFS(Tbl_Registro_Insumo[cant_dev],Tbl_Registro_Insumo[proveedor],$C$8,Tbl_Registro_Insumo[descripcion_insumo],$C77,Tbl_Registro_Insumo[id_solicitud],$C$9,Tbl_Registro_Insumo[Fecha_Corte],"&lt;="&amp;AH$12))</f>
        <v/>
      </c>
      <c r="AI77" s="2" t="str">
        <f>IF(OR($C77="",AI$12=""),"",SUMIFS(Tbl_Registro_Insumo[cant_ent],Tbl_Registro_Insumo[proveedor],$C$8,Tbl_Registro_Insumo[descripcion_insumo],$C77,Tbl_Registro_Insumo[id_solicitud],Detalle_Mes!$C$9,Tbl_Registro_Insumo[Fecha_Corte],"&lt;="&amp;AI$12)-SUMIFS(Tbl_Registro_Insumo[cant_dev],Tbl_Registro_Insumo[proveedor],$C$8,Tbl_Registro_Insumo[descripcion_insumo],$C77,Tbl_Registro_Insumo[id_solicitud],$C$9,Tbl_Registro_Insumo[Fecha_Corte],"&lt;="&amp;AI$12))</f>
        <v/>
      </c>
      <c r="AJ77" s="2" t="str">
        <f>IF(OR($C77="",AJ$12=""),"",SUMIFS(Tbl_Registro_Insumo[cant_ent],Tbl_Registro_Insumo[proveedor],$C$8,Tbl_Registro_Insumo[descripcion_insumo],$C77,Tbl_Registro_Insumo[id_solicitud],Detalle_Mes!$C$9,Tbl_Registro_Insumo[Fecha_Corte],"&lt;="&amp;AJ$12)-SUMIFS(Tbl_Registro_Insumo[cant_dev],Tbl_Registro_Insumo[proveedor],$C$8,Tbl_Registro_Insumo[descripcion_insumo],$C77,Tbl_Registro_Insumo[id_solicitud],$C$9,Tbl_Registro_Insumo[Fecha_Corte],"&lt;="&amp;AJ$12))</f>
        <v/>
      </c>
      <c r="AK77" s="2" t="str">
        <f>IF(OR($C77="",AK$12=""),"",SUMIFS(Tbl_Registro_Insumo[cant_ent],Tbl_Registro_Insumo[proveedor],$C$8,Tbl_Registro_Insumo[descripcion_insumo],$C77,Tbl_Registro_Insumo[id_solicitud],Detalle_Mes!$C$9,Tbl_Registro_Insumo[Fecha_Corte],"&lt;="&amp;AK$12)-SUMIFS(Tbl_Registro_Insumo[cant_dev],Tbl_Registro_Insumo[proveedor],$C$8,Tbl_Registro_Insumo[descripcion_insumo],$C77,Tbl_Registro_Insumo[id_solicitud],$C$9,Tbl_Registro_Insumo[Fecha_Corte],"&lt;="&amp;AK$12))</f>
        <v/>
      </c>
      <c r="AL77" s="2" t="str">
        <f>IF(OR($C77="",AL$12=""),"",SUMIFS(Tbl_Registro_Insumo[cant_ent],Tbl_Registro_Insumo[proveedor],$C$8,Tbl_Registro_Insumo[descripcion_insumo],$C77,Tbl_Registro_Insumo[id_solicitud],Detalle_Mes!$C$9,Tbl_Registro_Insumo[Fecha_Corte],"&lt;="&amp;AL$12)-SUMIFS(Tbl_Registro_Insumo[cant_dev],Tbl_Registro_Insumo[proveedor],$C$8,Tbl_Registro_Insumo[descripcion_insumo],$C77,Tbl_Registro_Insumo[id_solicitud],$C$9,Tbl_Registro_Insumo[Fecha_Corte],"&lt;="&amp;AL$12))</f>
        <v/>
      </c>
      <c r="AM77" s="2" t="str">
        <f>IF(OR($C77="",AM$12=""),"",SUMIFS(Tbl_Registro_Insumo[cant_ent],Tbl_Registro_Insumo[proveedor],$C$8,Tbl_Registro_Insumo[descripcion_insumo],$C77,Tbl_Registro_Insumo[id_solicitud],Detalle_Mes!$C$9,Tbl_Registro_Insumo[Fecha_Corte],"&lt;="&amp;AM$12)-SUMIFS(Tbl_Registro_Insumo[cant_dev],Tbl_Registro_Insumo[proveedor],$C$8,Tbl_Registro_Insumo[descripcion_insumo],$C77,Tbl_Registro_Insumo[id_solicitud],$C$9,Tbl_Registro_Insumo[Fecha_Corte],"&lt;="&amp;AM$12))</f>
        <v/>
      </c>
      <c r="AN77" s="2" t="str">
        <f>IF(OR($C77="",AN$12=""),"",SUMIFS(Tbl_Registro_Insumo[cant_ent],Tbl_Registro_Insumo[proveedor],$C$8,Tbl_Registro_Insumo[descripcion_insumo],$C77,Tbl_Registro_Insumo[id_solicitud],Detalle_Mes!$C$9,Tbl_Registro_Insumo[Fecha_Corte],"&lt;="&amp;AN$12)-SUMIFS(Tbl_Registro_Insumo[cant_dev],Tbl_Registro_Insumo[proveedor],$C$8,Tbl_Registro_Insumo[descripcion_insumo],$C77,Tbl_Registro_Insumo[id_solicitud],$C$9,Tbl_Registro_Insumo[Fecha_Corte],"&lt;="&amp;AN$12))</f>
        <v/>
      </c>
      <c r="AO77" s="2" t="str">
        <f>IF(OR($C77="",AO$12=""),"",SUMIFS(Tbl_Registro_Insumo[cant_ent],Tbl_Registro_Insumo[proveedor],$C$8,Tbl_Registro_Insumo[descripcion_insumo],$C77,Tbl_Registro_Insumo[id_solicitud],Detalle_Mes!$C$9,Tbl_Registro_Insumo[Fecha_Corte],"&lt;="&amp;AO$12)-SUMIFS(Tbl_Registro_Insumo[cant_dev],Tbl_Registro_Insumo[proveedor],$C$8,Tbl_Registro_Insumo[descripcion_insumo],$C77,Tbl_Registro_Insumo[id_solicitud],$C$9,Tbl_Registro_Insumo[Fecha_Corte],"&lt;="&amp;AO$12))</f>
        <v/>
      </c>
      <c r="AP77" s="2" t="str">
        <f>IF(OR($C77="",AP$12=""),"",SUMIFS(Tbl_Registro_Insumo[cant_ent],Tbl_Registro_Insumo[proveedor],$C$8,Tbl_Registro_Insumo[descripcion_insumo],$C77,Tbl_Registro_Insumo[id_solicitud],Detalle_Mes!$C$9,Tbl_Registro_Insumo[Fecha_Corte],"&lt;="&amp;AP$12)-SUMIFS(Tbl_Registro_Insumo[cant_dev],Tbl_Registro_Insumo[proveedor],$C$8,Tbl_Registro_Insumo[descripcion_insumo],$C77,Tbl_Registro_Insumo[id_solicitud],$C$9,Tbl_Registro_Insumo[Fecha_Corte],"&lt;="&amp;AP$12))</f>
        <v/>
      </c>
      <c r="AQ77" s="2" t="str">
        <f>IF(OR($C77="",AQ$12=""),"",SUMIFS(Tbl_Registro_Insumo[cant_ent],Tbl_Registro_Insumo[proveedor],$C$8,Tbl_Registro_Insumo[descripcion_insumo],$C77,Tbl_Registro_Insumo[id_solicitud],Detalle_Mes!$C$9,Tbl_Registro_Insumo[Fecha_Corte],"&lt;="&amp;AQ$12)-SUMIFS(Tbl_Registro_Insumo[cant_dev],Tbl_Registro_Insumo[proveedor],$C$8,Tbl_Registro_Insumo[descripcion_insumo],$C77,Tbl_Registro_Insumo[id_solicitud],$C$9,Tbl_Registro_Insumo[Fecha_Corte],"&lt;="&amp;AQ$12))</f>
        <v/>
      </c>
      <c r="AR77" s="2" t="str">
        <f>IF(OR($C77="",AR$12=""),"",SUMIFS(Tbl_Registro_Insumo[cant_ent],Tbl_Registro_Insumo[proveedor],$C$8,Tbl_Registro_Insumo[descripcion_insumo],$C77,Tbl_Registro_Insumo[id_solicitud],Detalle_Mes!$C$9,Tbl_Registro_Insumo[Fecha_Corte],"&lt;="&amp;AR$12)-SUMIFS(Tbl_Registro_Insumo[cant_dev],Tbl_Registro_Insumo[proveedor],$C$8,Tbl_Registro_Insumo[descripcion_insumo],$C77,Tbl_Registro_Insumo[id_solicitud],$C$9,Tbl_Registro_Insumo[Fecha_Corte],"&lt;="&amp;AR$12))</f>
        <v/>
      </c>
      <c r="AS77" s="2" t="str">
        <f>IF(OR($C77="",AS$12=""),"",SUMIFS(Tbl_Registro_Insumo[cant_ent],Tbl_Registro_Insumo[proveedor],$C$8,Tbl_Registro_Insumo[descripcion_insumo],$C77,Tbl_Registro_Insumo[id_solicitud],Detalle_Mes!$C$9,Tbl_Registro_Insumo[Fecha_Corte],"&lt;="&amp;AS$12)-SUMIFS(Tbl_Registro_Insumo[cant_dev],Tbl_Registro_Insumo[proveedor],$C$8,Tbl_Registro_Insumo[descripcion_insumo],$C77,Tbl_Registro_Insumo[id_solicitud],$C$9,Tbl_Registro_Insumo[Fecha_Corte],"&lt;="&amp;AS$12))</f>
        <v/>
      </c>
      <c r="AT77" s="2" t="str">
        <f>IF(OR($C77="",AT$12=""),"",SUMIFS(Tbl_Registro_Insumo[cant_ent],Tbl_Registro_Insumo[proveedor],$C$8,Tbl_Registro_Insumo[descripcion_insumo],$C77,Tbl_Registro_Insumo[id_solicitud],Detalle_Mes!$C$9,Tbl_Registro_Insumo[Fecha_Corte],"&lt;="&amp;AT$12)-SUMIFS(Tbl_Registro_Insumo[cant_dev],Tbl_Registro_Insumo[proveedor],$C$8,Tbl_Registro_Insumo[descripcion_insumo],$C77,Tbl_Registro_Insumo[id_solicitud],$C$9,Tbl_Registro_Insumo[Fecha_Corte],"&lt;="&amp;AT$12))</f>
        <v/>
      </c>
      <c r="AU77" s="2" t="str">
        <f>IF(OR($C77="",AU$12=""),"",SUMIFS(Tbl_Registro_Insumo[cant_ent],Tbl_Registro_Insumo[proveedor],$C$8,Tbl_Registro_Insumo[descripcion_insumo],$C77,Tbl_Registro_Insumo[id_solicitud],Detalle_Mes!$C$9,Tbl_Registro_Insumo[Fecha_Corte],"&lt;="&amp;AU$12)-SUMIFS(Tbl_Registro_Insumo[cant_dev],Tbl_Registro_Insumo[proveedor],$C$8,Tbl_Registro_Insumo[descripcion_insumo],$C77,Tbl_Registro_Insumo[id_solicitud],$C$9,Tbl_Registro_Insumo[Fecha_Corte],"&lt;="&amp;AU$12))</f>
        <v/>
      </c>
      <c r="AV77" s="2" t="str">
        <f>IF(OR($C77="",AV$12=""),"",SUMIFS(Tbl_Registro_Insumo[cant_ent],Tbl_Registro_Insumo[proveedor],$C$8,Tbl_Registro_Insumo[descripcion_insumo],$C77,Tbl_Registro_Insumo[id_solicitud],Detalle_Mes!$C$9,Tbl_Registro_Insumo[Fecha_Corte],"&lt;="&amp;AV$12)-SUMIFS(Tbl_Registro_Insumo[cant_dev],Tbl_Registro_Insumo[proveedor],$C$8,Tbl_Registro_Insumo[descripcion_insumo],$C77,Tbl_Registro_Insumo[id_solicitud],$C$9,Tbl_Registro_Insumo[Fecha_Corte],"&lt;="&amp;AV$12))</f>
        <v/>
      </c>
      <c r="AW77" s="2" t="str">
        <f>IF(OR($C77="",AW$12=""),"",SUMIFS(Tbl_Registro_Insumo[cant_ent],Tbl_Registro_Insumo[proveedor],$C$8,Tbl_Registro_Insumo[descripcion_insumo],$C77,Tbl_Registro_Insumo[id_solicitud],Detalle_Mes!$C$9,Tbl_Registro_Insumo[Fecha_Corte],"&lt;="&amp;AW$12)-SUMIFS(Tbl_Registro_Insumo[cant_dev],Tbl_Registro_Insumo[proveedor],$C$8,Tbl_Registro_Insumo[descripcion_insumo],$C77,Tbl_Registro_Insumo[id_solicitud],$C$9,Tbl_Registro_Insumo[Fecha_Corte],"&lt;="&amp;AW$12))</f>
        <v/>
      </c>
      <c r="AX77" s="2" t="str">
        <f>IF(OR($C77="",AX$12=""),"",SUMIFS(Tbl_Registro_Insumo[cant_ent],Tbl_Registro_Insumo[proveedor],$C$8,Tbl_Registro_Insumo[descripcion_insumo],$C77,Tbl_Registro_Insumo[id_solicitud],Detalle_Mes!$C$9,Tbl_Registro_Insumo[Fecha_Corte],"&lt;="&amp;AX$12)-SUMIFS(Tbl_Registro_Insumo[cant_dev],Tbl_Registro_Insumo[proveedor],$C$8,Tbl_Registro_Insumo[descripcion_insumo],$C77,Tbl_Registro_Insumo[id_solicitud],$C$9,Tbl_Registro_Insumo[Fecha_Corte],"&lt;="&amp;AX$12))</f>
        <v/>
      </c>
      <c r="AY77" s="2" t="str">
        <f>IF(OR($C77="",AY$12=""),"",SUMIFS(Tbl_Registro_Insumo[cant_ent],Tbl_Registro_Insumo[proveedor],$C$8,Tbl_Registro_Insumo[descripcion_insumo],$C77,Tbl_Registro_Insumo[id_solicitud],Detalle_Mes!$C$9,Tbl_Registro_Insumo[Fecha_Corte],"&lt;="&amp;AY$12)-SUMIFS(Tbl_Registro_Insumo[cant_dev],Tbl_Registro_Insumo[proveedor],$C$8,Tbl_Registro_Insumo[descripcion_insumo],$C77,Tbl_Registro_Insumo[id_solicitud],$C$9,Tbl_Registro_Insumo[Fecha_Corte],"&lt;="&amp;AY$12))</f>
        <v/>
      </c>
      <c r="AZ77" s="2" t="str">
        <f>IF(OR($C77="",AZ$12=""),"",SUMIFS(Tbl_Registro_Insumo[cant_ent],Tbl_Registro_Insumo[proveedor],$C$8,Tbl_Registro_Insumo[descripcion_insumo],$C77,Tbl_Registro_Insumo[id_solicitud],Detalle_Mes!$C$9,Tbl_Registro_Insumo[Fecha_Corte],"&lt;="&amp;AZ$12)-SUMIFS(Tbl_Registro_Insumo[cant_dev],Tbl_Registro_Insumo[proveedor],$C$8,Tbl_Registro_Insumo[descripcion_insumo],$C77,Tbl_Registro_Insumo[id_solicitud],$C$9,Tbl_Registro_Insumo[Fecha_Corte],"&lt;="&amp;AZ$12))</f>
        <v/>
      </c>
      <c r="BA77" s="2" t="str">
        <f>IF(OR($C77="",BA$12=""),"",SUMIFS(Tbl_Registro_Insumo[cant_ent],Tbl_Registro_Insumo[proveedor],$C$8,Tbl_Registro_Insumo[descripcion_insumo],$C77,Tbl_Registro_Insumo[id_solicitud],Detalle_Mes!$C$9,Tbl_Registro_Insumo[Fecha_Corte],"&lt;="&amp;BA$12)-SUMIFS(Tbl_Registro_Insumo[cant_dev],Tbl_Registro_Insumo[proveedor],$C$8,Tbl_Registro_Insumo[descripcion_insumo],$C77,Tbl_Registro_Insumo[id_solicitud],$C$9,Tbl_Registro_Insumo[Fecha_Corte],"&lt;="&amp;BA$12))</f>
        <v/>
      </c>
      <c r="BB77" s="2" t="str">
        <f>IF(OR($C77="",BB$12=""),"",SUMIFS(Tbl_Registro_Insumo[cant_ent],Tbl_Registro_Insumo[proveedor],$C$8,Tbl_Registro_Insumo[descripcion_insumo],$C77,Tbl_Registro_Insumo[id_solicitud],Detalle_Mes!$C$9,Tbl_Registro_Insumo[Fecha_Corte],"&lt;="&amp;BB$12)-SUMIFS(Tbl_Registro_Insumo[cant_dev],Tbl_Registro_Insumo[proveedor],$C$8,Tbl_Registro_Insumo[descripcion_insumo],$C77,Tbl_Registro_Insumo[id_solicitud],$C$9,Tbl_Registro_Insumo[Fecha_Corte],"&lt;="&amp;BB$12))</f>
        <v/>
      </c>
      <c r="BC77" s="2" t="str">
        <f>IF(OR($C77="",BC$12=""),"",SUMIFS(Tbl_Registro_Insumo[cant_ent],Tbl_Registro_Insumo[proveedor],$C$8,Tbl_Registro_Insumo[descripcion_insumo],$C77,Tbl_Registro_Insumo[id_solicitud],Detalle_Mes!$C$9,Tbl_Registro_Insumo[Fecha_Corte],"&lt;="&amp;BC$12)-SUMIFS(Tbl_Registro_Insumo[cant_dev],Tbl_Registro_Insumo[proveedor],$C$8,Tbl_Registro_Insumo[descripcion_insumo],$C77,Tbl_Registro_Insumo[id_solicitud],$C$9,Tbl_Registro_Insumo[Fecha_Corte],"&lt;="&amp;BC$12))</f>
        <v/>
      </c>
      <c r="BD77" s="2" t="str">
        <f>IF(OR($C77="",BD$12=""),"",SUMIFS(Tbl_Registro_Insumo[cant_ent],Tbl_Registro_Insumo[proveedor],$C$8,Tbl_Registro_Insumo[descripcion_insumo],$C77,Tbl_Registro_Insumo[id_solicitud],Detalle_Mes!$C$9,Tbl_Registro_Insumo[Fecha_Corte],"&lt;="&amp;BD$12)-SUMIFS(Tbl_Registro_Insumo[cant_dev],Tbl_Registro_Insumo[proveedor],$C$8,Tbl_Registro_Insumo[descripcion_insumo],$C77,Tbl_Registro_Insumo[id_solicitud],$C$9,Tbl_Registro_Insumo[Fecha_Corte],"&lt;="&amp;BD$12))</f>
        <v/>
      </c>
      <c r="BE77" s="2" t="str">
        <f>IF(OR($C77="",BE$12=""),"",SUMIFS(Tbl_Registro_Insumo[cant_ent],Tbl_Registro_Insumo[proveedor],$C$8,Tbl_Registro_Insumo[descripcion_insumo],$C77,Tbl_Registro_Insumo[id_solicitud],Detalle_Mes!$C$9,Tbl_Registro_Insumo[Fecha_Corte],"&lt;="&amp;BE$12)-SUMIFS(Tbl_Registro_Insumo[cant_dev],Tbl_Registro_Insumo[proveedor],$C$8,Tbl_Registro_Insumo[descripcion_insumo],$C77,Tbl_Registro_Insumo[id_solicitud],$C$9,Tbl_Registro_Insumo[Fecha_Corte],"&lt;="&amp;BE$12))</f>
        <v/>
      </c>
      <c r="BF77" s="2" t="str">
        <f>IF(OR($C77="",BF$12=""),"",SUMIFS(Tbl_Registro_Insumo[cant_ent],Tbl_Registro_Insumo[proveedor],$C$8,Tbl_Registro_Insumo[descripcion_insumo],$C77,Tbl_Registro_Insumo[id_solicitud],Detalle_Mes!$C$9,Tbl_Registro_Insumo[Fecha_Corte],"&lt;="&amp;BF$12)-SUMIFS(Tbl_Registro_Insumo[cant_dev],Tbl_Registro_Insumo[proveedor],$C$8,Tbl_Registro_Insumo[descripcion_insumo],$C77,Tbl_Registro_Insumo[id_solicitud],$C$9,Tbl_Registro_Insumo[Fecha_Corte],"&lt;="&amp;BF$12))</f>
        <v/>
      </c>
      <c r="BG77" s="2" t="str">
        <f>IF(OR($C77="",BG$12=""),"",SUMIFS(Tbl_Registro_Insumo[cant_ent],Tbl_Registro_Insumo[proveedor],$C$8,Tbl_Registro_Insumo[descripcion_insumo],$C77,Tbl_Registro_Insumo[id_solicitud],Detalle_Mes!$C$9,Tbl_Registro_Insumo[Fecha_Corte],"&lt;="&amp;BG$12)-SUMIFS(Tbl_Registro_Insumo[cant_dev],Tbl_Registro_Insumo[proveedor],$C$8,Tbl_Registro_Insumo[descripcion_insumo],$C77,Tbl_Registro_Insumo[id_solicitud],$C$9,Tbl_Registro_Insumo[Fecha_Corte],"&lt;="&amp;BG$12))</f>
        <v/>
      </c>
      <c r="BH77" s="2" t="str">
        <f>IF(OR($C77="",BH$12=""),"",SUMIFS(Tbl_Registro_Insumo[cant_ent],Tbl_Registro_Insumo[proveedor],$C$8,Tbl_Registro_Insumo[descripcion_insumo],$C77,Tbl_Registro_Insumo[id_solicitud],Detalle_Mes!$C$9,Tbl_Registro_Insumo[Fecha_Corte],"&lt;="&amp;BH$12)-SUMIFS(Tbl_Registro_Insumo[cant_dev],Tbl_Registro_Insumo[proveedor],$C$8,Tbl_Registro_Insumo[descripcion_insumo],$C77,Tbl_Registro_Insumo[id_solicitud],$C$9,Tbl_Registro_Insumo[Fecha_Corte],"&lt;="&amp;BH$12))</f>
        <v/>
      </c>
      <c r="BI77" s="2" t="str">
        <f>IF(OR($C77="",BI$12=""),"",SUMIFS(Tbl_Registro_Insumo[cant_ent],Tbl_Registro_Insumo[proveedor],$C$8,Tbl_Registro_Insumo[descripcion_insumo],$C77,Tbl_Registro_Insumo[id_solicitud],Detalle_Mes!$C$9,Tbl_Registro_Insumo[Fecha_Corte],"&lt;="&amp;BI$12)-SUMIFS(Tbl_Registro_Insumo[cant_dev],Tbl_Registro_Insumo[proveedor],$C$8,Tbl_Registro_Insumo[descripcion_insumo],$C77,Tbl_Registro_Insumo[id_solicitud],$C$9,Tbl_Registro_Insumo[Fecha_Corte],"&lt;="&amp;BI$12))</f>
        <v/>
      </c>
      <c r="BJ77" s="2" t="str">
        <f>IF(OR($C77="",BJ$12=""),"",SUMIFS(Tbl_Registro_Insumo[cant_ent],Tbl_Registro_Insumo[proveedor],$C$8,Tbl_Registro_Insumo[descripcion_insumo],$C77,Tbl_Registro_Insumo[id_solicitud],Detalle_Mes!$C$9,Tbl_Registro_Insumo[Fecha_Corte],"&lt;="&amp;BJ$12)-SUMIFS(Tbl_Registro_Insumo[cant_dev],Tbl_Registro_Insumo[proveedor],$C$8,Tbl_Registro_Insumo[descripcion_insumo],$C77,Tbl_Registro_Insumo[id_solicitud],$C$9,Tbl_Registro_Insumo[Fecha_Corte],"&lt;="&amp;BJ$12))</f>
        <v/>
      </c>
      <c r="BK77" s="2" t="str">
        <f>IF(OR($C77="",BK$12=""),"",SUMIFS(Tbl_Registro_Insumo[cant_ent],Tbl_Registro_Insumo[proveedor],$C$8,Tbl_Registro_Insumo[descripcion_insumo],$C77,Tbl_Registro_Insumo[id_solicitud],Detalle_Mes!$C$9,Tbl_Registro_Insumo[Fecha_Corte],"&lt;="&amp;BK$12)-SUMIFS(Tbl_Registro_Insumo[cant_dev],Tbl_Registro_Insumo[proveedor],$C$8,Tbl_Registro_Insumo[descripcion_insumo],$C77,Tbl_Registro_Insumo[id_solicitud],$C$9,Tbl_Registro_Insumo[Fecha_Corte],"&lt;="&amp;BK$12))</f>
        <v/>
      </c>
      <c r="BL77" s="2" t="str">
        <f>IF(OR($C77="",BL$12=""),"",SUMIFS(Tbl_Registro_Insumo[cant_ent],Tbl_Registro_Insumo[proveedor],$C$8,Tbl_Registro_Insumo[descripcion_insumo],$C77,Tbl_Registro_Insumo[id_solicitud],Detalle_Mes!$C$9,Tbl_Registro_Insumo[Fecha_Corte],"&lt;="&amp;BL$12)-SUMIFS(Tbl_Registro_Insumo[cant_dev],Tbl_Registro_Insumo[proveedor],$C$8,Tbl_Registro_Insumo[descripcion_insumo],$C77,Tbl_Registro_Insumo[id_solicitud],$C$9,Tbl_Registro_Insumo[Fecha_Corte],"&lt;="&amp;BL$12))</f>
        <v/>
      </c>
      <c r="BM77" s="2" t="str">
        <f>IF(OR($C77="",BM$12=""),"",SUMIFS(Tbl_Registro_Insumo[cant_ent],Tbl_Registro_Insumo[proveedor],$C$8,Tbl_Registro_Insumo[descripcion_insumo],$C77,Tbl_Registro_Insumo[id_solicitud],Detalle_Mes!$C$9,Tbl_Registro_Insumo[Fecha_Corte],"&lt;="&amp;BM$12)-SUMIFS(Tbl_Registro_Insumo[cant_dev],Tbl_Registro_Insumo[proveedor],$C$8,Tbl_Registro_Insumo[descripcion_insumo],$C77,Tbl_Registro_Insumo[id_solicitud],$C$9,Tbl_Registro_Insumo[Fecha_Corte],"&lt;="&amp;BM$12))</f>
        <v/>
      </c>
      <c r="BN77" s="2" t="str">
        <f>IF(OR($C77="",BN$12=""),"",SUMIFS(Tbl_Registro_Insumo[cant_ent],Tbl_Registro_Insumo[proveedor],$C$8,Tbl_Registro_Insumo[descripcion_insumo],$C77,Tbl_Registro_Insumo[id_solicitud],Detalle_Mes!$C$9,Tbl_Registro_Insumo[Fecha_Corte],"&lt;="&amp;BN$12)-SUMIFS(Tbl_Registro_Insumo[cant_dev],Tbl_Registro_Insumo[proveedor],$C$8,Tbl_Registro_Insumo[descripcion_insumo],$C77,Tbl_Registro_Insumo[id_solicitud],$C$9,Tbl_Registro_Insumo[Fecha_Corte],"&lt;="&amp;BN$12))</f>
        <v/>
      </c>
      <c r="BO77" s="2" t="str">
        <f>IF(OR($C77="",BO$12=""),"",SUMIFS(Tbl_Registro_Insumo[cant_ent],Tbl_Registro_Insumo[proveedor],$C$8,Tbl_Registro_Insumo[descripcion_insumo],$C77,Tbl_Registro_Insumo[id_solicitud],Detalle_Mes!$C$9,Tbl_Registro_Insumo[Fecha_Corte],"&lt;="&amp;BO$12)-SUMIFS(Tbl_Registro_Insumo[cant_dev],Tbl_Registro_Insumo[proveedor],$C$8,Tbl_Registro_Insumo[descripcion_insumo],$C77,Tbl_Registro_Insumo[id_solicitud],$C$9,Tbl_Registro_Insumo[Fecha_Corte],"&lt;="&amp;BO$12))</f>
        <v/>
      </c>
      <c r="BP77" s="2" t="str">
        <f>IF(OR($C77="",BP$12=""),"",SUMIFS(Tbl_Registro_Insumo[cant_ent],Tbl_Registro_Insumo[proveedor],$C$8,Tbl_Registro_Insumo[descripcion_insumo],$C77,Tbl_Registro_Insumo[id_solicitud],Detalle_Mes!$C$9,Tbl_Registro_Insumo[Fecha_Corte],"&lt;="&amp;BP$12)-SUMIFS(Tbl_Registro_Insumo[cant_dev],Tbl_Registro_Insumo[proveedor],$C$8,Tbl_Registro_Insumo[descripcion_insumo],$C77,Tbl_Registro_Insumo[id_solicitud],$C$9,Tbl_Registro_Insumo[Fecha_Corte],"&lt;="&amp;BP$12))</f>
        <v/>
      </c>
      <c r="BQ77" s="2" t="str">
        <f>IF(OR($C77="",BQ$12=""),"",SUMIFS(Tbl_Registro_Insumo[cant_ent],Tbl_Registro_Insumo[proveedor],$C$8,Tbl_Registro_Insumo[descripcion_insumo],$C77,Tbl_Registro_Insumo[id_solicitud],Detalle_Mes!$C$9,Tbl_Registro_Insumo[Fecha_Corte],"&lt;="&amp;BQ$12)-SUMIFS(Tbl_Registro_Insumo[cant_dev],Tbl_Registro_Insumo[proveedor],$C$8,Tbl_Registro_Insumo[descripcion_insumo],$C77,Tbl_Registro_Insumo[id_solicitud],$C$9,Tbl_Registro_Insumo[Fecha_Corte],"&lt;="&amp;BQ$12))</f>
        <v/>
      </c>
      <c r="BR77" s="2" t="str">
        <f>IF(OR($C77="",BR$12=""),"",SUMIFS(Tbl_Registro_Insumo[cant_ent],Tbl_Registro_Insumo[proveedor],$C$8,Tbl_Registro_Insumo[descripcion_insumo],$C77,Tbl_Registro_Insumo[id_solicitud],Detalle_Mes!$C$9,Tbl_Registro_Insumo[Fecha_Corte],"&lt;="&amp;BR$12)-SUMIFS(Tbl_Registro_Insumo[cant_dev],Tbl_Registro_Insumo[proveedor],$C$8,Tbl_Registro_Insumo[descripcion_insumo],$C77,Tbl_Registro_Insumo[id_solicitud],$C$9,Tbl_Registro_Insumo[Fecha_Corte],"&lt;="&amp;BR$12))</f>
        <v/>
      </c>
      <c r="BS77" s="2" t="str">
        <f>IF(OR($C77="",BS$12=""),"",SUMIFS(Tbl_Registro_Insumo[cant_ent],Tbl_Registro_Insumo[proveedor],$C$8,Tbl_Registro_Insumo[descripcion_insumo],$C77,Tbl_Registro_Insumo[id_solicitud],Detalle_Mes!$C$9,Tbl_Registro_Insumo[Fecha_Corte],"&lt;="&amp;BS$12)-SUMIFS(Tbl_Registro_Insumo[cant_dev],Tbl_Registro_Insumo[proveedor],$C$8,Tbl_Registro_Insumo[descripcion_insumo],$C77,Tbl_Registro_Insumo[id_solicitud],$C$9,Tbl_Registro_Insumo[Fecha_Corte],"&lt;="&amp;BS$12))</f>
        <v/>
      </c>
    </row>
    <row r="78" spans="2:71" s="7" customFormat="1" ht="19.2" customHeight="1" x14ac:dyDescent="0.3">
      <c r="B78" s="2"/>
      <c r="D78" s="20" t="str">
        <f>IF(C78="","",SUMIFS(Tbl_Registro_Insumo[cant_ent],Tbl_Registro_Insumo[proveedor],Detalle_Mes!$C$8,Tbl_Registro_Insumo[id_solicitud],Detalle_Mes!$C$9,Tbl_Registro_Insumo[descripcion_insumo],Detalle_Mes!C78,Tbl_Registro_Insumo[Fecha_Corte],"&lt;"&amp;Detalle_Mes!$F$8))</f>
        <v/>
      </c>
      <c r="E78" s="20" t="str">
        <f>IF(C78="","",SUMIFS(Tbl_Registro_Insumo[cant_dev],Tbl_Registro_Insumo[proveedor],Detalle_Mes!$C$8,Tbl_Registro_Insumo[id_solicitud],Detalle_Mes!$C$9,Tbl_Registro_Insumo[descripcion_insumo],Detalle_Mes!C78,Tbl_Registro_Insumo[Fecha_Corte],"&lt;"&amp;Detalle_Mes!$F$8))</f>
        <v/>
      </c>
      <c r="F78" s="20" t="str">
        <f t="shared" ref="F78:F141" si="42">IF(C78="","",D78-E78)</f>
        <v/>
      </c>
      <c r="H78" s="41" t="str">
        <f t="shared" si="41"/>
        <v/>
      </c>
      <c r="I78" s="2" t="str">
        <f>IF(OR($C78="",I$12=""),"",SUMIFS(Tbl_Registro_Insumo[cant_ent],Tbl_Registro_Insumo[proveedor],$C$8,Tbl_Registro_Insumo[descripcion_insumo],$C78,Tbl_Registro_Insumo[id_solicitud],Detalle_Mes!$C$9,Tbl_Registro_Insumo[Fecha_Corte],"&lt;"&amp;I$12)-SUMIFS(Tbl_Registro_Insumo[cant_dev],Tbl_Registro_Insumo[proveedor],$C$8,Tbl_Registro_Insumo[descripcion_insumo],$C78,Tbl_Registro_Insumo[id_solicitud],$C$9,Tbl_Registro_Insumo[Fecha_Corte],"&lt;="&amp;I$12))</f>
        <v/>
      </c>
      <c r="J78" s="2" t="str">
        <f>IF(OR($C78="",J$12=""),"",SUMIFS(Tbl_Registro_Insumo[cant_ent],Tbl_Registro_Insumo[proveedor],$C$8,Tbl_Registro_Insumo[descripcion_insumo],$C78,Tbl_Registro_Insumo[id_solicitud],Detalle_Mes!$C$9,Tbl_Registro_Insumo[Fecha_Corte],"&lt;="&amp;J$12)-SUMIFS(Tbl_Registro_Insumo[cant_dev],Tbl_Registro_Insumo[proveedor],$C$8,Tbl_Registro_Insumo[descripcion_insumo],$C78,Tbl_Registro_Insumo[id_solicitud],$C$9,Tbl_Registro_Insumo[Fecha_Corte],"&lt;="&amp;J$12))</f>
        <v/>
      </c>
      <c r="K78" s="2" t="str">
        <f>IF(OR($C78="",K$12=""),"",SUMIFS(Tbl_Registro_Insumo[cant_ent],Tbl_Registro_Insumo[proveedor],$C$8,Tbl_Registro_Insumo[descripcion_insumo],$C78,Tbl_Registro_Insumo[id_solicitud],Detalle_Mes!$C$9,Tbl_Registro_Insumo[Fecha_Corte],"&lt;="&amp;K$12)-SUMIFS(Tbl_Registro_Insumo[cant_dev],Tbl_Registro_Insumo[proveedor],$C$8,Tbl_Registro_Insumo[descripcion_insumo],$C78,Tbl_Registro_Insumo[id_solicitud],$C$9,Tbl_Registro_Insumo[Fecha_Corte],"&lt;="&amp;K$12))</f>
        <v/>
      </c>
      <c r="L78" s="2" t="str">
        <f>IF(OR($C78="",L$12=""),"",SUMIFS(Tbl_Registro_Insumo[cant_ent],Tbl_Registro_Insumo[proveedor],$C$8,Tbl_Registro_Insumo[descripcion_insumo],$C78,Tbl_Registro_Insumo[id_solicitud],Detalle_Mes!$C$9,Tbl_Registro_Insumo[Fecha_Corte],"&lt;="&amp;L$12)-SUMIFS(Tbl_Registro_Insumo[cant_dev],Tbl_Registro_Insumo[proveedor],$C$8,Tbl_Registro_Insumo[descripcion_insumo],$C78,Tbl_Registro_Insumo[id_solicitud],$C$9,Tbl_Registro_Insumo[Fecha_Corte],"&lt;="&amp;L$12))</f>
        <v/>
      </c>
      <c r="M78" s="2" t="str">
        <f>IF(OR($C78="",M$12=""),"",SUMIFS(Tbl_Registro_Insumo[cant_ent],Tbl_Registro_Insumo[proveedor],$C$8,Tbl_Registro_Insumo[descripcion_insumo],$C78,Tbl_Registro_Insumo[id_solicitud],Detalle_Mes!$C$9,Tbl_Registro_Insumo[Fecha_Corte],"&lt;="&amp;M$12)-SUMIFS(Tbl_Registro_Insumo[cant_dev],Tbl_Registro_Insumo[proveedor],$C$8,Tbl_Registro_Insumo[descripcion_insumo],$C78,Tbl_Registro_Insumo[id_solicitud],$C$9,Tbl_Registro_Insumo[Fecha_Corte],"&lt;="&amp;M$12))</f>
        <v/>
      </c>
      <c r="N78" s="2" t="str">
        <f>IF(OR($C78="",N$12=""),"",SUMIFS(Tbl_Registro_Insumo[cant_ent],Tbl_Registro_Insumo[proveedor],$C$8,Tbl_Registro_Insumo[descripcion_insumo],$C78,Tbl_Registro_Insumo[id_solicitud],Detalle_Mes!$C$9,Tbl_Registro_Insumo[Fecha_Corte],"&lt;="&amp;N$12)-SUMIFS(Tbl_Registro_Insumo[cant_dev],Tbl_Registro_Insumo[proveedor],$C$8,Tbl_Registro_Insumo[descripcion_insumo],$C78,Tbl_Registro_Insumo[id_solicitud],$C$9,Tbl_Registro_Insumo[Fecha_Corte],"&lt;="&amp;N$12))</f>
        <v/>
      </c>
      <c r="O78" s="2" t="str">
        <f>IF(OR($C78="",O$12=""),"",SUMIFS(Tbl_Registro_Insumo[cant_ent],Tbl_Registro_Insumo[proveedor],$C$8,Tbl_Registro_Insumo[descripcion_insumo],$C78,Tbl_Registro_Insumo[id_solicitud],Detalle_Mes!$C$9,Tbl_Registro_Insumo[Fecha_Corte],"&lt;="&amp;O$12)-SUMIFS(Tbl_Registro_Insumo[cant_dev],Tbl_Registro_Insumo[proveedor],$C$8,Tbl_Registro_Insumo[descripcion_insumo],$C78,Tbl_Registro_Insumo[id_solicitud],$C$9,Tbl_Registro_Insumo[Fecha_Corte],"&lt;="&amp;O$12))</f>
        <v/>
      </c>
      <c r="P78" s="2" t="str">
        <f>IF(OR($C78="",P$12=""),"",SUMIFS(Tbl_Registro_Insumo[cant_ent],Tbl_Registro_Insumo[proveedor],$C$8,Tbl_Registro_Insumo[descripcion_insumo],$C78,Tbl_Registro_Insumo[id_solicitud],Detalle_Mes!$C$9,Tbl_Registro_Insumo[Fecha_Corte],"&lt;="&amp;P$12)-SUMIFS(Tbl_Registro_Insumo[cant_dev],Tbl_Registro_Insumo[proveedor],$C$8,Tbl_Registro_Insumo[descripcion_insumo],$C78,Tbl_Registro_Insumo[id_solicitud],$C$9,Tbl_Registro_Insumo[Fecha_Corte],"&lt;="&amp;P$12))</f>
        <v/>
      </c>
      <c r="Q78" s="2" t="str">
        <f>IF(OR($C78="",Q$12=""),"",SUMIFS(Tbl_Registro_Insumo[cant_ent],Tbl_Registro_Insumo[proveedor],$C$8,Tbl_Registro_Insumo[descripcion_insumo],$C78,Tbl_Registro_Insumo[id_solicitud],Detalle_Mes!$C$9,Tbl_Registro_Insumo[Fecha_Corte],"&lt;="&amp;Q$12)-SUMIFS(Tbl_Registro_Insumo[cant_dev],Tbl_Registro_Insumo[proveedor],$C$8,Tbl_Registro_Insumo[descripcion_insumo],$C78,Tbl_Registro_Insumo[id_solicitud],$C$9,Tbl_Registro_Insumo[Fecha_Corte],"&lt;="&amp;Q$12))</f>
        <v/>
      </c>
      <c r="R78" s="2" t="str">
        <f>IF(OR($C78="",R$12=""),"",SUMIFS(Tbl_Registro_Insumo[cant_ent],Tbl_Registro_Insumo[proveedor],$C$8,Tbl_Registro_Insumo[descripcion_insumo],$C78,Tbl_Registro_Insumo[id_solicitud],Detalle_Mes!$C$9,Tbl_Registro_Insumo[Fecha_Corte],"&lt;="&amp;R$12)-SUMIFS(Tbl_Registro_Insumo[cant_dev],Tbl_Registro_Insumo[proveedor],$C$8,Tbl_Registro_Insumo[descripcion_insumo],$C78,Tbl_Registro_Insumo[id_solicitud],$C$9,Tbl_Registro_Insumo[Fecha_Corte],"&lt;="&amp;R$12))</f>
        <v/>
      </c>
      <c r="S78" s="2" t="str">
        <f>IF(OR($C78="",S$12=""),"",SUMIFS(Tbl_Registro_Insumo[cant_ent],Tbl_Registro_Insumo[proveedor],$C$8,Tbl_Registro_Insumo[descripcion_insumo],$C78,Tbl_Registro_Insumo[id_solicitud],Detalle_Mes!$C$9,Tbl_Registro_Insumo[Fecha_Corte],"&lt;="&amp;S$12)-SUMIFS(Tbl_Registro_Insumo[cant_dev],Tbl_Registro_Insumo[proveedor],$C$8,Tbl_Registro_Insumo[descripcion_insumo],$C78,Tbl_Registro_Insumo[id_solicitud],$C$9,Tbl_Registro_Insumo[Fecha_Corte],"&lt;="&amp;S$12))</f>
        <v/>
      </c>
      <c r="T78" s="2" t="str">
        <f>IF(OR($C78="",T$12=""),"",SUMIFS(Tbl_Registro_Insumo[cant_ent],Tbl_Registro_Insumo[proveedor],$C$8,Tbl_Registro_Insumo[descripcion_insumo],$C78,Tbl_Registro_Insumo[id_solicitud],Detalle_Mes!$C$9,Tbl_Registro_Insumo[Fecha_Corte],"&lt;="&amp;T$12)-SUMIFS(Tbl_Registro_Insumo[cant_dev],Tbl_Registro_Insumo[proveedor],$C$8,Tbl_Registro_Insumo[descripcion_insumo],$C78,Tbl_Registro_Insumo[id_solicitud],$C$9,Tbl_Registro_Insumo[Fecha_Corte],"&lt;="&amp;T$12))</f>
        <v/>
      </c>
      <c r="U78" s="2" t="str">
        <f>IF(OR($C78="",U$12=""),"",SUMIFS(Tbl_Registro_Insumo[cant_ent],Tbl_Registro_Insumo[proveedor],$C$8,Tbl_Registro_Insumo[descripcion_insumo],$C78,Tbl_Registro_Insumo[id_solicitud],Detalle_Mes!$C$9,Tbl_Registro_Insumo[Fecha_Corte],"&lt;="&amp;U$12)-SUMIFS(Tbl_Registro_Insumo[cant_dev],Tbl_Registro_Insumo[proveedor],$C$8,Tbl_Registro_Insumo[descripcion_insumo],$C78,Tbl_Registro_Insumo[id_solicitud],$C$9,Tbl_Registro_Insumo[Fecha_Corte],"&lt;="&amp;U$12))</f>
        <v/>
      </c>
      <c r="V78" s="2" t="str">
        <f>IF(OR($C78="",V$12=""),"",SUMIFS(Tbl_Registro_Insumo[cant_ent],Tbl_Registro_Insumo[proveedor],$C$8,Tbl_Registro_Insumo[descripcion_insumo],$C78,Tbl_Registro_Insumo[id_solicitud],Detalle_Mes!$C$9,Tbl_Registro_Insumo[Fecha_Corte],"&lt;="&amp;V$12)-SUMIFS(Tbl_Registro_Insumo[cant_dev],Tbl_Registro_Insumo[proveedor],$C$8,Tbl_Registro_Insumo[descripcion_insumo],$C78,Tbl_Registro_Insumo[id_solicitud],$C$9,Tbl_Registro_Insumo[Fecha_Corte],"&lt;="&amp;V$12))</f>
        <v/>
      </c>
      <c r="W78" s="2" t="str">
        <f>IF(OR($C78="",W$12=""),"",SUMIFS(Tbl_Registro_Insumo[cant_ent],Tbl_Registro_Insumo[proveedor],$C$8,Tbl_Registro_Insumo[descripcion_insumo],$C78,Tbl_Registro_Insumo[id_solicitud],Detalle_Mes!$C$9,Tbl_Registro_Insumo[Fecha_Corte],"&lt;="&amp;W$12)-SUMIFS(Tbl_Registro_Insumo[cant_dev],Tbl_Registro_Insumo[proveedor],$C$8,Tbl_Registro_Insumo[descripcion_insumo],$C78,Tbl_Registro_Insumo[id_solicitud],$C$9,Tbl_Registro_Insumo[Fecha_Corte],"&lt;="&amp;W$12))</f>
        <v/>
      </c>
      <c r="X78" s="2" t="str">
        <f>IF(OR($C78="",X$12=""),"",SUMIFS(Tbl_Registro_Insumo[cant_ent],Tbl_Registro_Insumo[proveedor],$C$8,Tbl_Registro_Insumo[descripcion_insumo],$C78,Tbl_Registro_Insumo[id_solicitud],Detalle_Mes!$C$9,Tbl_Registro_Insumo[Fecha_Corte],"&lt;="&amp;X$12)-SUMIFS(Tbl_Registro_Insumo[cant_dev],Tbl_Registro_Insumo[proveedor],$C$8,Tbl_Registro_Insumo[descripcion_insumo],$C78,Tbl_Registro_Insumo[id_solicitud],$C$9,Tbl_Registro_Insumo[Fecha_Corte],"&lt;="&amp;X$12))</f>
        <v/>
      </c>
      <c r="Y78" s="2" t="str">
        <f>IF(OR($C78="",Y$12=""),"",SUMIFS(Tbl_Registro_Insumo[cant_ent],Tbl_Registro_Insumo[proveedor],$C$8,Tbl_Registro_Insumo[descripcion_insumo],$C78,Tbl_Registro_Insumo[id_solicitud],Detalle_Mes!$C$9,Tbl_Registro_Insumo[Fecha_Corte],"&lt;="&amp;Y$12)-SUMIFS(Tbl_Registro_Insumo[cant_dev],Tbl_Registro_Insumo[proveedor],$C$8,Tbl_Registro_Insumo[descripcion_insumo],$C78,Tbl_Registro_Insumo[id_solicitud],$C$9,Tbl_Registro_Insumo[Fecha_Corte],"&lt;="&amp;Y$12))</f>
        <v/>
      </c>
      <c r="Z78" s="2" t="str">
        <f>IF(OR($C78="",Z$12=""),"",SUMIFS(Tbl_Registro_Insumo[cant_ent],Tbl_Registro_Insumo[proveedor],$C$8,Tbl_Registro_Insumo[descripcion_insumo],$C78,Tbl_Registro_Insumo[id_solicitud],Detalle_Mes!$C$9,Tbl_Registro_Insumo[Fecha_Corte],"&lt;="&amp;Z$12)-SUMIFS(Tbl_Registro_Insumo[cant_dev],Tbl_Registro_Insumo[proveedor],$C$8,Tbl_Registro_Insumo[descripcion_insumo],$C78,Tbl_Registro_Insumo[id_solicitud],$C$9,Tbl_Registro_Insumo[Fecha_Corte],"&lt;="&amp;Z$12))</f>
        <v/>
      </c>
      <c r="AA78" s="2" t="str">
        <f>IF(OR($C78="",AA$12=""),"",SUMIFS(Tbl_Registro_Insumo[cant_ent],Tbl_Registro_Insumo[proveedor],$C$8,Tbl_Registro_Insumo[descripcion_insumo],$C78,Tbl_Registro_Insumo[id_solicitud],Detalle_Mes!$C$9,Tbl_Registro_Insumo[Fecha_Corte],"&lt;="&amp;AA$12)-SUMIFS(Tbl_Registro_Insumo[cant_dev],Tbl_Registro_Insumo[proveedor],$C$8,Tbl_Registro_Insumo[descripcion_insumo],$C78,Tbl_Registro_Insumo[id_solicitud],$C$9,Tbl_Registro_Insumo[Fecha_Corte],"&lt;="&amp;AA$12))</f>
        <v/>
      </c>
      <c r="AB78" s="2" t="str">
        <f>IF(OR($C78="",AB$12=""),"",SUMIFS(Tbl_Registro_Insumo[cant_ent],Tbl_Registro_Insumo[proveedor],$C$8,Tbl_Registro_Insumo[descripcion_insumo],$C78,Tbl_Registro_Insumo[id_solicitud],Detalle_Mes!$C$9,Tbl_Registro_Insumo[Fecha_Corte],"&lt;="&amp;AB$12)-SUMIFS(Tbl_Registro_Insumo[cant_dev],Tbl_Registro_Insumo[proveedor],$C$8,Tbl_Registro_Insumo[descripcion_insumo],$C78,Tbl_Registro_Insumo[id_solicitud],$C$9,Tbl_Registro_Insumo[Fecha_Corte],"&lt;="&amp;AB$12))</f>
        <v/>
      </c>
      <c r="AC78" s="2" t="str">
        <f>IF(OR($C78="",AC$12=""),"",SUMIFS(Tbl_Registro_Insumo[cant_ent],Tbl_Registro_Insumo[proveedor],$C$8,Tbl_Registro_Insumo[descripcion_insumo],$C78,Tbl_Registro_Insumo[id_solicitud],Detalle_Mes!$C$9,Tbl_Registro_Insumo[Fecha_Corte],"&lt;="&amp;AC$12)-SUMIFS(Tbl_Registro_Insumo[cant_dev],Tbl_Registro_Insumo[proveedor],$C$8,Tbl_Registro_Insumo[descripcion_insumo],$C78,Tbl_Registro_Insumo[id_solicitud],$C$9,Tbl_Registro_Insumo[Fecha_Corte],"&lt;="&amp;AC$12))</f>
        <v/>
      </c>
      <c r="AD78" s="2" t="str">
        <f>IF(OR($C78="",AD$12=""),"",SUMIFS(Tbl_Registro_Insumo[cant_ent],Tbl_Registro_Insumo[proveedor],$C$8,Tbl_Registro_Insumo[descripcion_insumo],$C78,Tbl_Registro_Insumo[id_solicitud],Detalle_Mes!$C$9,Tbl_Registro_Insumo[Fecha_Corte],"&lt;="&amp;AD$12)-SUMIFS(Tbl_Registro_Insumo[cant_dev],Tbl_Registro_Insumo[proveedor],$C$8,Tbl_Registro_Insumo[descripcion_insumo],$C78,Tbl_Registro_Insumo[id_solicitud],$C$9,Tbl_Registro_Insumo[Fecha_Corte],"&lt;="&amp;AD$12))</f>
        <v/>
      </c>
      <c r="AE78" s="2" t="str">
        <f>IF(OR($C78="",AE$12=""),"",SUMIFS(Tbl_Registro_Insumo[cant_ent],Tbl_Registro_Insumo[proveedor],$C$8,Tbl_Registro_Insumo[descripcion_insumo],$C78,Tbl_Registro_Insumo[id_solicitud],Detalle_Mes!$C$9,Tbl_Registro_Insumo[Fecha_Corte],"&lt;="&amp;AE$12)-SUMIFS(Tbl_Registro_Insumo[cant_dev],Tbl_Registro_Insumo[proveedor],$C$8,Tbl_Registro_Insumo[descripcion_insumo],$C78,Tbl_Registro_Insumo[id_solicitud],$C$9,Tbl_Registro_Insumo[Fecha_Corte],"&lt;="&amp;AE$12))</f>
        <v/>
      </c>
      <c r="AF78" s="2" t="str">
        <f>IF(OR($C78="",AF$12=""),"",SUMIFS(Tbl_Registro_Insumo[cant_ent],Tbl_Registro_Insumo[proveedor],$C$8,Tbl_Registro_Insumo[descripcion_insumo],$C78,Tbl_Registro_Insumo[id_solicitud],Detalle_Mes!$C$9,Tbl_Registro_Insumo[Fecha_Corte],"&lt;="&amp;AF$12)-SUMIFS(Tbl_Registro_Insumo[cant_dev],Tbl_Registro_Insumo[proveedor],$C$8,Tbl_Registro_Insumo[descripcion_insumo],$C78,Tbl_Registro_Insumo[id_solicitud],$C$9,Tbl_Registro_Insumo[Fecha_Corte],"&lt;="&amp;AF$12))</f>
        <v/>
      </c>
      <c r="AG78" s="2" t="str">
        <f>IF(OR($C78="",AG$12=""),"",SUMIFS(Tbl_Registro_Insumo[cant_ent],Tbl_Registro_Insumo[proveedor],$C$8,Tbl_Registro_Insumo[descripcion_insumo],$C78,Tbl_Registro_Insumo[id_solicitud],Detalle_Mes!$C$9,Tbl_Registro_Insumo[Fecha_Corte],"&lt;="&amp;AG$12)-SUMIFS(Tbl_Registro_Insumo[cant_dev],Tbl_Registro_Insumo[proveedor],$C$8,Tbl_Registro_Insumo[descripcion_insumo],$C78,Tbl_Registro_Insumo[id_solicitud],$C$9,Tbl_Registro_Insumo[Fecha_Corte],"&lt;="&amp;AG$12))</f>
        <v/>
      </c>
      <c r="AH78" s="2" t="str">
        <f>IF(OR($C78="",AH$12=""),"",SUMIFS(Tbl_Registro_Insumo[cant_ent],Tbl_Registro_Insumo[proveedor],$C$8,Tbl_Registro_Insumo[descripcion_insumo],$C78,Tbl_Registro_Insumo[id_solicitud],Detalle_Mes!$C$9,Tbl_Registro_Insumo[Fecha_Corte],"&lt;="&amp;AH$12)-SUMIFS(Tbl_Registro_Insumo[cant_dev],Tbl_Registro_Insumo[proveedor],$C$8,Tbl_Registro_Insumo[descripcion_insumo],$C78,Tbl_Registro_Insumo[id_solicitud],$C$9,Tbl_Registro_Insumo[Fecha_Corte],"&lt;="&amp;AH$12))</f>
        <v/>
      </c>
      <c r="AI78" s="2" t="str">
        <f>IF(OR($C78="",AI$12=""),"",SUMIFS(Tbl_Registro_Insumo[cant_ent],Tbl_Registro_Insumo[proveedor],$C$8,Tbl_Registro_Insumo[descripcion_insumo],$C78,Tbl_Registro_Insumo[id_solicitud],Detalle_Mes!$C$9,Tbl_Registro_Insumo[Fecha_Corte],"&lt;="&amp;AI$12)-SUMIFS(Tbl_Registro_Insumo[cant_dev],Tbl_Registro_Insumo[proveedor],$C$8,Tbl_Registro_Insumo[descripcion_insumo],$C78,Tbl_Registro_Insumo[id_solicitud],$C$9,Tbl_Registro_Insumo[Fecha_Corte],"&lt;="&amp;AI$12))</f>
        <v/>
      </c>
      <c r="AJ78" s="2" t="str">
        <f>IF(OR($C78="",AJ$12=""),"",SUMIFS(Tbl_Registro_Insumo[cant_ent],Tbl_Registro_Insumo[proveedor],$C$8,Tbl_Registro_Insumo[descripcion_insumo],$C78,Tbl_Registro_Insumo[id_solicitud],Detalle_Mes!$C$9,Tbl_Registro_Insumo[Fecha_Corte],"&lt;="&amp;AJ$12)-SUMIFS(Tbl_Registro_Insumo[cant_dev],Tbl_Registro_Insumo[proveedor],$C$8,Tbl_Registro_Insumo[descripcion_insumo],$C78,Tbl_Registro_Insumo[id_solicitud],$C$9,Tbl_Registro_Insumo[Fecha_Corte],"&lt;="&amp;AJ$12))</f>
        <v/>
      </c>
      <c r="AK78" s="2" t="str">
        <f>IF(OR($C78="",AK$12=""),"",SUMIFS(Tbl_Registro_Insumo[cant_ent],Tbl_Registro_Insumo[proveedor],$C$8,Tbl_Registro_Insumo[descripcion_insumo],$C78,Tbl_Registro_Insumo[id_solicitud],Detalle_Mes!$C$9,Tbl_Registro_Insumo[Fecha_Corte],"&lt;="&amp;AK$12)-SUMIFS(Tbl_Registro_Insumo[cant_dev],Tbl_Registro_Insumo[proveedor],$C$8,Tbl_Registro_Insumo[descripcion_insumo],$C78,Tbl_Registro_Insumo[id_solicitud],$C$9,Tbl_Registro_Insumo[Fecha_Corte],"&lt;="&amp;AK$12))</f>
        <v/>
      </c>
      <c r="AL78" s="2" t="str">
        <f>IF(OR($C78="",AL$12=""),"",SUMIFS(Tbl_Registro_Insumo[cant_ent],Tbl_Registro_Insumo[proveedor],$C$8,Tbl_Registro_Insumo[descripcion_insumo],$C78,Tbl_Registro_Insumo[id_solicitud],Detalle_Mes!$C$9,Tbl_Registro_Insumo[Fecha_Corte],"&lt;="&amp;AL$12)-SUMIFS(Tbl_Registro_Insumo[cant_dev],Tbl_Registro_Insumo[proveedor],$C$8,Tbl_Registro_Insumo[descripcion_insumo],$C78,Tbl_Registro_Insumo[id_solicitud],$C$9,Tbl_Registro_Insumo[Fecha_Corte],"&lt;="&amp;AL$12))</f>
        <v/>
      </c>
      <c r="AM78" s="2" t="str">
        <f>IF(OR($C78="",AM$12=""),"",SUMIFS(Tbl_Registro_Insumo[cant_ent],Tbl_Registro_Insumo[proveedor],$C$8,Tbl_Registro_Insumo[descripcion_insumo],$C78,Tbl_Registro_Insumo[id_solicitud],Detalle_Mes!$C$9,Tbl_Registro_Insumo[Fecha_Corte],"&lt;="&amp;AM$12)-SUMIFS(Tbl_Registro_Insumo[cant_dev],Tbl_Registro_Insumo[proveedor],$C$8,Tbl_Registro_Insumo[descripcion_insumo],$C78,Tbl_Registro_Insumo[id_solicitud],$C$9,Tbl_Registro_Insumo[Fecha_Corte],"&lt;="&amp;AM$12))</f>
        <v/>
      </c>
      <c r="AN78" s="2" t="str">
        <f>IF(OR($C78="",AN$12=""),"",SUMIFS(Tbl_Registro_Insumo[cant_ent],Tbl_Registro_Insumo[proveedor],$C$8,Tbl_Registro_Insumo[descripcion_insumo],$C78,Tbl_Registro_Insumo[id_solicitud],Detalle_Mes!$C$9,Tbl_Registro_Insumo[Fecha_Corte],"&lt;="&amp;AN$12)-SUMIFS(Tbl_Registro_Insumo[cant_dev],Tbl_Registro_Insumo[proveedor],$C$8,Tbl_Registro_Insumo[descripcion_insumo],$C78,Tbl_Registro_Insumo[id_solicitud],$C$9,Tbl_Registro_Insumo[Fecha_Corte],"&lt;="&amp;AN$12))</f>
        <v/>
      </c>
      <c r="AO78" s="2" t="str">
        <f>IF(OR($C78="",AO$12=""),"",SUMIFS(Tbl_Registro_Insumo[cant_ent],Tbl_Registro_Insumo[proveedor],$C$8,Tbl_Registro_Insumo[descripcion_insumo],$C78,Tbl_Registro_Insumo[id_solicitud],Detalle_Mes!$C$9,Tbl_Registro_Insumo[Fecha_Corte],"&lt;="&amp;AO$12)-SUMIFS(Tbl_Registro_Insumo[cant_dev],Tbl_Registro_Insumo[proveedor],$C$8,Tbl_Registro_Insumo[descripcion_insumo],$C78,Tbl_Registro_Insumo[id_solicitud],$C$9,Tbl_Registro_Insumo[Fecha_Corte],"&lt;="&amp;AO$12))</f>
        <v/>
      </c>
      <c r="AP78" s="2" t="str">
        <f>IF(OR($C78="",AP$12=""),"",SUMIFS(Tbl_Registro_Insumo[cant_ent],Tbl_Registro_Insumo[proveedor],$C$8,Tbl_Registro_Insumo[descripcion_insumo],$C78,Tbl_Registro_Insumo[id_solicitud],Detalle_Mes!$C$9,Tbl_Registro_Insumo[Fecha_Corte],"&lt;="&amp;AP$12)-SUMIFS(Tbl_Registro_Insumo[cant_dev],Tbl_Registro_Insumo[proveedor],$C$8,Tbl_Registro_Insumo[descripcion_insumo],$C78,Tbl_Registro_Insumo[id_solicitud],$C$9,Tbl_Registro_Insumo[Fecha_Corte],"&lt;="&amp;AP$12))</f>
        <v/>
      </c>
      <c r="AQ78" s="2" t="str">
        <f>IF(OR($C78="",AQ$12=""),"",SUMIFS(Tbl_Registro_Insumo[cant_ent],Tbl_Registro_Insumo[proveedor],$C$8,Tbl_Registro_Insumo[descripcion_insumo],$C78,Tbl_Registro_Insumo[id_solicitud],Detalle_Mes!$C$9,Tbl_Registro_Insumo[Fecha_Corte],"&lt;="&amp;AQ$12)-SUMIFS(Tbl_Registro_Insumo[cant_dev],Tbl_Registro_Insumo[proveedor],$C$8,Tbl_Registro_Insumo[descripcion_insumo],$C78,Tbl_Registro_Insumo[id_solicitud],$C$9,Tbl_Registro_Insumo[Fecha_Corte],"&lt;="&amp;AQ$12))</f>
        <v/>
      </c>
      <c r="AR78" s="2" t="str">
        <f>IF(OR($C78="",AR$12=""),"",SUMIFS(Tbl_Registro_Insumo[cant_ent],Tbl_Registro_Insumo[proveedor],$C$8,Tbl_Registro_Insumo[descripcion_insumo],$C78,Tbl_Registro_Insumo[id_solicitud],Detalle_Mes!$C$9,Tbl_Registro_Insumo[Fecha_Corte],"&lt;="&amp;AR$12)-SUMIFS(Tbl_Registro_Insumo[cant_dev],Tbl_Registro_Insumo[proveedor],$C$8,Tbl_Registro_Insumo[descripcion_insumo],$C78,Tbl_Registro_Insumo[id_solicitud],$C$9,Tbl_Registro_Insumo[Fecha_Corte],"&lt;="&amp;AR$12))</f>
        <v/>
      </c>
      <c r="AS78" s="2" t="str">
        <f>IF(OR($C78="",AS$12=""),"",SUMIFS(Tbl_Registro_Insumo[cant_ent],Tbl_Registro_Insumo[proveedor],$C$8,Tbl_Registro_Insumo[descripcion_insumo],$C78,Tbl_Registro_Insumo[id_solicitud],Detalle_Mes!$C$9,Tbl_Registro_Insumo[Fecha_Corte],"&lt;="&amp;AS$12)-SUMIFS(Tbl_Registro_Insumo[cant_dev],Tbl_Registro_Insumo[proveedor],$C$8,Tbl_Registro_Insumo[descripcion_insumo],$C78,Tbl_Registro_Insumo[id_solicitud],$C$9,Tbl_Registro_Insumo[Fecha_Corte],"&lt;="&amp;AS$12))</f>
        <v/>
      </c>
      <c r="AT78" s="2" t="str">
        <f>IF(OR($C78="",AT$12=""),"",SUMIFS(Tbl_Registro_Insumo[cant_ent],Tbl_Registro_Insumo[proveedor],$C$8,Tbl_Registro_Insumo[descripcion_insumo],$C78,Tbl_Registro_Insumo[id_solicitud],Detalle_Mes!$C$9,Tbl_Registro_Insumo[Fecha_Corte],"&lt;="&amp;AT$12)-SUMIFS(Tbl_Registro_Insumo[cant_dev],Tbl_Registro_Insumo[proveedor],$C$8,Tbl_Registro_Insumo[descripcion_insumo],$C78,Tbl_Registro_Insumo[id_solicitud],$C$9,Tbl_Registro_Insumo[Fecha_Corte],"&lt;="&amp;AT$12))</f>
        <v/>
      </c>
      <c r="AU78" s="2" t="str">
        <f>IF(OR($C78="",AU$12=""),"",SUMIFS(Tbl_Registro_Insumo[cant_ent],Tbl_Registro_Insumo[proveedor],$C$8,Tbl_Registro_Insumo[descripcion_insumo],$C78,Tbl_Registro_Insumo[id_solicitud],Detalle_Mes!$C$9,Tbl_Registro_Insumo[Fecha_Corte],"&lt;="&amp;AU$12)-SUMIFS(Tbl_Registro_Insumo[cant_dev],Tbl_Registro_Insumo[proveedor],$C$8,Tbl_Registro_Insumo[descripcion_insumo],$C78,Tbl_Registro_Insumo[id_solicitud],$C$9,Tbl_Registro_Insumo[Fecha_Corte],"&lt;="&amp;AU$12))</f>
        <v/>
      </c>
      <c r="AV78" s="2" t="str">
        <f>IF(OR($C78="",AV$12=""),"",SUMIFS(Tbl_Registro_Insumo[cant_ent],Tbl_Registro_Insumo[proveedor],$C$8,Tbl_Registro_Insumo[descripcion_insumo],$C78,Tbl_Registro_Insumo[id_solicitud],Detalle_Mes!$C$9,Tbl_Registro_Insumo[Fecha_Corte],"&lt;="&amp;AV$12)-SUMIFS(Tbl_Registro_Insumo[cant_dev],Tbl_Registro_Insumo[proveedor],$C$8,Tbl_Registro_Insumo[descripcion_insumo],$C78,Tbl_Registro_Insumo[id_solicitud],$C$9,Tbl_Registro_Insumo[Fecha_Corte],"&lt;="&amp;AV$12))</f>
        <v/>
      </c>
      <c r="AW78" s="2" t="str">
        <f>IF(OR($C78="",AW$12=""),"",SUMIFS(Tbl_Registro_Insumo[cant_ent],Tbl_Registro_Insumo[proveedor],$C$8,Tbl_Registro_Insumo[descripcion_insumo],$C78,Tbl_Registro_Insumo[id_solicitud],Detalle_Mes!$C$9,Tbl_Registro_Insumo[Fecha_Corte],"&lt;="&amp;AW$12)-SUMIFS(Tbl_Registro_Insumo[cant_dev],Tbl_Registro_Insumo[proveedor],$C$8,Tbl_Registro_Insumo[descripcion_insumo],$C78,Tbl_Registro_Insumo[id_solicitud],$C$9,Tbl_Registro_Insumo[Fecha_Corte],"&lt;="&amp;AW$12))</f>
        <v/>
      </c>
      <c r="AX78" s="2" t="str">
        <f>IF(OR($C78="",AX$12=""),"",SUMIFS(Tbl_Registro_Insumo[cant_ent],Tbl_Registro_Insumo[proveedor],$C$8,Tbl_Registro_Insumo[descripcion_insumo],$C78,Tbl_Registro_Insumo[id_solicitud],Detalle_Mes!$C$9,Tbl_Registro_Insumo[Fecha_Corte],"&lt;="&amp;AX$12)-SUMIFS(Tbl_Registro_Insumo[cant_dev],Tbl_Registro_Insumo[proveedor],$C$8,Tbl_Registro_Insumo[descripcion_insumo],$C78,Tbl_Registro_Insumo[id_solicitud],$C$9,Tbl_Registro_Insumo[Fecha_Corte],"&lt;="&amp;AX$12))</f>
        <v/>
      </c>
      <c r="AY78" s="2" t="str">
        <f>IF(OR($C78="",AY$12=""),"",SUMIFS(Tbl_Registro_Insumo[cant_ent],Tbl_Registro_Insumo[proveedor],$C$8,Tbl_Registro_Insumo[descripcion_insumo],$C78,Tbl_Registro_Insumo[id_solicitud],Detalle_Mes!$C$9,Tbl_Registro_Insumo[Fecha_Corte],"&lt;="&amp;AY$12)-SUMIFS(Tbl_Registro_Insumo[cant_dev],Tbl_Registro_Insumo[proveedor],$C$8,Tbl_Registro_Insumo[descripcion_insumo],$C78,Tbl_Registro_Insumo[id_solicitud],$C$9,Tbl_Registro_Insumo[Fecha_Corte],"&lt;="&amp;AY$12))</f>
        <v/>
      </c>
      <c r="AZ78" s="2" t="str">
        <f>IF(OR($C78="",AZ$12=""),"",SUMIFS(Tbl_Registro_Insumo[cant_ent],Tbl_Registro_Insumo[proveedor],$C$8,Tbl_Registro_Insumo[descripcion_insumo],$C78,Tbl_Registro_Insumo[id_solicitud],Detalle_Mes!$C$9,Tbl_Registro_Insumo[Fecha_Corte],"&lt;="&amp;AZ$12)-SUMIFS(Tbl_Registro_Insumo[cant_dev],Tbl_Registro_Insumo[proveedor],$C$8,Tbl_Registro_Insumo[descripcion_insumo],$C78,Tbl_Registro_Insumo[id_solicitud],$C$9,Tbl_Registro_Insumo[Fecha_Corte],"&lt;="&amp;AZ$12))</f>
        <v/>
      </c>
      <c r="BA78" s="2" t="str">
        <f>IF(OR($C78="",BA$12=""),"",SUMIFS(Tbl_Registro_Insumo[cant_ent],Tbl_Registro_Insumo[proveedor],$C$8,Tbl_Registro_Insumo[descripcion_insumo],$C78,Tbl_Registro_Insumo[id_solicitud],Detalle_Mes!$C$9,Tbl_Registro_Insumo[Fecha_Corte],"&lt;="&amp;BA$12)-SUMIFS(Tbl_Registro_Insumo[cant_dev],Tbl_Registro_Insumo[proveedor],$C$8,Tbl_Registro_Insumo[descripcion_insumo],$C78,Tbl_Registro_Insumo[id_solicitud],$C$9,Tbl_Registro_Insumo[Fecha_Corte],"&lt;="&amp;BA$12))</f>
        <v/>
      </c>
      <c r="BB78" s="2" t="str">
        <f>IF(OR($C78="",BB$12=""),"",SUMIFS(Tbl_Registro_Insumo[cant_ent],Tbl_Registro_Insumo[proveedor],$C$8,Tbl_Registro_Insumo[descripcion_insumo],$C78,Tbl_Registro_Insumo[id_solicitud],Detalle_Mes!$C$9,Tbl_Registro_Insumo[Fecha_Corte],"&lt;="&amp;BB$12)-SUMIFS(Tbl_Registro_Insumo[cant_dev],Tbl_Registro_Insumo[proveedor],$C$8,Tbl_Registro_Insumo[descripcion_insumo],$C78,Tbl_Registro_Insumo[id_solicitud],$C$9,Tbl_Registro_Insumo[Fecha_Corte],"&lt;="&amp;BB$12))</f>
        <v/>
      </c>
      <c r="BC78" s="2" t="str">
        <f>IF(OR($C78="",BC$12=""),"",SUMIFS(Tbl_Registro_Insumo[cant_ent],Tbl_Registro_Insumo[proveedor],$C$8,Tbl_Registro_Insumo[descripcion_insumo],$C78,Tbl_Registro_Insumo[id_solicitud],Detalle_Mes!$C$9,Tbl_Registro_Insumo[Fecha_Corte],"&lt;="&amp;BC$12)-SUMIFS(Tbl_Registro_Insumo[cant_dev],Tbl_Registro_Insumo[proveedor],$C$8,Tbl_Registro_Insumo[descripcion_insumo],$C78,Tbl_Registro_Insumo[id_solicitud],$C$9,Tbl_Registro_Insumo[Fecha_Corte],"&lt;="&amp;BC$12))</f>
        <v/>
      </c>
      <c r="BD78" s="2" t="str">
        <f>IF(OR($C78="",BD$12=""),"",SUMIFS(Tbl_Registro_Insumo[cant_ent],Tbl_Registro_Insumo[proveedor],$C$8,Tbl_Registro_Insumo[descripcion_insumo],$C78,Tbl_Registro_Insumo[id_solicitud],Detalle_Mes!$C$9,Tbl_Registro_Insumo[Fecha_Corte],"&lt;="&amp;BD$12)-SUMIFS(Tbl_Registro_Insumo[cant_dev],Tbl_Registro_Insumo[proveedor],$C$8,Tbl_Registro_Insumo[descripcion_insumo],$C78,Tbl_Registro_Insumo[id_solicitud],$C$9,Tbl_Registro_Insumo[Fecha_Corte],"&lt;="&amp;BD$12))</f>
        <v/>
      </c>
      <c r="BE78" s="2" t="str">
        <f>IF(OR($C78="",BE$12=""),"",SUMIFS(Tbl_Registro_Insumo[cant_ent],Tbl_Registro_Insumo[proveedor],$C$8,Tbl_Registro_Insumo[descripcion_insumo],$C78,Tbl_Registro_Insumo[id_solicitud],Detalle_Mes!$C$9,Tbl_Registro_Insumo[Fecha_Corte],"&lt;="&amp;BE$12)-SUMIFS(Tbl_Registro_Insumo[cant_dev],Tbl_Registro_Insumo[proveedor],$C$8,Tbl_Registro_Insumo[descripcion_insumo],$C78,Tbl_Registro_Insumo[id_solicitud],$C$9,Tbl_Registro_Insumo[Fecha_Corte],"&lt;="&amp;BE$12))</f>
        <v/>
      </c>
      <c r="BF78" s="2" t="str">
        <f>IF(OR($C78="",BF$12=""),"",SUMIFS(Tbl_Registro_Insumo[cant_ent],Tbl_Registro_Insumo[proveedor],$C$8,Tbl_Registro_Insumo[descripcion_insumo],$C78,Tbl_Registro_Insumo[id_solicitud],Detalle_Mes!$C$9,Tbl_Registro_Insumo[Fecha_Corte],"&lt;="&amp;BF$12)-SUMIFS(Tbl_Registro_Insumo[cant_dev],Tbl_Registro_Insumo[proveedor],$C$8,Tbl_Registro_Insumo[descripcion_insumo],$C78,Tbl_Registro_Insumo[id_solicitud],$C$9,Tbl_Registro_Insumo[Fecha_Corte],"&lt;="&amp;BF$12))</f>
        <v/>
      </c>
      <c r="BG78" s="2" t="str">
        <f>IF(OR($C78="",BG$12=""),"",SUMIFS(Tbl_Registro_Insumo[cant_ent],Tbl_Registro_Insumo[proveedor],$C$8,Tbl_Registro_Insumo[descripcion_insumo],$C78,Tbl_Registro_Insumo[id_solicitud],Detalle_Mes!$C$9,Tbl_Registro_Insumo[Fecha_Corte],"&lt;="&amp;BG$12)-SUMIFS(Tbl_Registro_Insumo[cant_dev],Tbl_Registro_Insumo[proveedor],$C$8,Tbl_Registro_Insumo[descripcion_insumo],$C78,Tbl_Registro_Insumo[id_solicitud],$C$9,Tbl_Registro_Insumo[Fecha_Corte],"&lt;="&amp;BG$12))</f>
        <v/>
      </c>
      <c r="BH78" s="2" t="str">
        <f>IF(OR($C78="",BH$12=""),"",SUMIFS(Tbl_Registro_Insumo[cant_ent],Tbl_Registro_Insumo[proveedor],$C$8,Tbl_Registro_Insumo[descripcion_insumo],$C78,Tbl_Registro_Insumo[id_solicitud],Detalle_Mes!$C$9,Tbl_Registro_Insumo[Fecha_Corte],"&lt;="&amp;BH$12)-SUMIFS(Tbl_Registro_Insumo[cant_dev],Tbl_Registro_Insumo[proveedor],$C$8,Tbl_Registro_Insumo[descripcion_insumo],$C78,Tbl_Registro_Insumo[id_solicitud],$C$9,Tbl_Registro_Insumo[Fecha_Corte],"&lt;="&amp;BH$12))</f>
        <v/>
      </c>
      <c r="BI78" s="2" t="str">
        <f>IF(OR($C78="",BI$12=""),"",SUMIFS(Tbl_Registro_Insumo[cant_ent],Tbl_Registro_Insumo[proveedor],$C$8,Tbl_Registro_Insumo[descripcion_insumo],$C78,Tbl_Registro_Insumo[id_solicitud],Detalle_Mes!$C$9,Tbl_Registro_Insumo[Fecha_Corte],"&lt;="&amp;BI$12)-SUMIFS(Tbl_Registro_Insumo[cant_dev],Tbl_Registro_Insumo[proveedor],$C$8,Tbl_Registro_Insumo[descripcion_insumo],$C78,Tbl_Registro_Insumo[id_solicitud],$C$9,Tbl_Registro_Insumo[Fecha_Corte],"&lt;="&amp;BI$12))</f>
        <v/>
      </c>
      <c r="BJ78" s="2" t="str">
        <f>IF(OR($C78="",BJ$12=""),"",SUMIFS(Tbl_Registro_Insumo[cant_ent],Tbl_Registro_Insumo[proveedor],$C$8,Tbl_Registro_Insumo[descripcion_insumo],$C78,Tbl_Registro_Insumo[id_solicitud],Detalle_Mes!$C$9,Tbl_Registro_Insumo[Fecha_Corte],"&lt;="&amp;BJ$12)-SUMIFS(Tbl_Registro_Insumo[cant_dev],Tbl_Registro_Insumo[proveedor],$C$8,Tbl_Registro_Insumo[descripcion_insumo],$C78,Tbl_Registro_Insumo[id_solicitud],$C$9,Tbl_Registro_Insumo[Fecha_Corte],"&lt;="&amp;BJ$12))</f>
        <v/>
      </c>
      <c r="BK78" s="2" t="str">
        <f>IF(OR($C78="",BK$12=""),"",SUMIFS(Tbl_Registro_Insumo[cant_ent],Tbl_Registro_Insumo[proveedor],$C$8,Tbl_Registro_Insumo[descripcion_insumo],$C78,Tbl_Registro_Insumo[id_solicitud],Detalle_Mes!$C$9,Tbl_Registro_Insumo[Fecha_Corte],"&lt;="&amp;BK$12)-SUMIFS(Tbl_Registro_Insumo[cant_dev],Tbl_Registro_Insumo[proveedor],$C$8,Tbl_Registro_Insumo[descripcion_insumo],$C78,Tbl_Registro_Insumo[id_solicitud],$C$9,Tbl_Registro_Insumo[Fecha_Corte],"&lt;="&amp;BK$12))</f>
        <v/>
      </c>
      <c r="BL78" s="2" t="str">
        <f>IF(OR($C78="",BL$12=""),"",SUMIFS(Tbl_Registro_Insumo[cant_ent],Tbl_Registro_Insumo[proveedor],$C$8,Tbl_Registro_Insumo[descripcion_insumo],$C78,Tbl_Registro_Insumo[id_solicitud],Detalle_Mes!$C$9,Tbl_Registro_Insumo[Fecha_Corte],"&lt;="&amp;BL$12)-SUMIFS(Tbl_Registro_Insumo[cant_dev],Tbl_Registro_Insumo[proveedor],$C$8,Tbl_Registro_Insumo[descripcion_insumo],$C78,Tbl_Registro_Insumo[id_solicitud],$C$9,Tbl_Registro_Insumo[Fecha_Corte],"&lt;="&amp;BL$12))</f>
        <v/>
      </c>
      <c r="BM78" s="2" t="str">
        <f>IF(OR($C78="",BM$12=""),"",SUMIFS(Tbl_Registro_Insumo[cant_ent],Tbl_Registro_Insumo[proveedor],$C$8,Tbl_Registro_Insumo[descripcion_insumo],$C78,Tbl_Registro_Insumo[id_solicitud],Detalle_Mes!$C$9,Tbl_Registro_Insumo[Fecha_Corte],"&lt;="&amp;BM$12)-SUMIFS(Tbl_Registro_Insumo[cant_dev],Tbl_Registro_Insumo[proveedor],$C$8,Tbl_Registro_Insumo[descripcion_insumo],$C78,Tbl_Registro_Insumo[id_solicitud],$C$9,Tbl_Registro_Insumo[Fecha_Corte],"&lt;="&amp;BM$12))</f>
        <v/>
      </c>
      <c r="BN78" s="2" t="str">
        <f>IF(OR($C78="",BN$12=""),"",SUMIFS(Tbl_Registro_Insumo[cant_ent],Tbl_Registro_Insumo[proveedor],$C$8,Tbl_Registro_Insumo[descripcion_insumo],$C78,Tbl_Registro_Insumo[id_solicitud],Detalle_Mes!$C$9,Tbl_Registro_Insumo[Fecha_Corte],"&lt;="&amp;BN$12)-SUMIFS(Tbl_Registro_Insumo[cant_dev],Tbl_Registro_Insumo[proveedor],$C$8,Tbl_Registro_Insumo[descripcion_insumo],$C78,Tbl_Registro_Insumo[id_solicitud],$C$9,Tbl_Registro_Insumo[Fecha_Corte],"&lt;="&amp;BN$12))</f>
        <v/>
      </c>
      <c r="BO78" s="2" t="str">
        <f>IF(OR($C78="",BO$12=""),"",SUMIFS(Tbl_Registro_Insumo[cant_ent],Tbl_Registro_Insumo[proveedor],$C$8,Tbl_Registro_Insumo[descripcion_insumo],$C78,Tbl_Registro_Insumo[id_solicitud],Detalle_Mes!$C$9,Tbl_Registro_Insumo[Fecha_Corte],"&lt;="&amp;BO$12)-SUMIFS(Tbl_Registro_Insumo[cant_dev],Tbl_Registro_Insumo[proveedor],$C$8,Tbl_Registro_Insumo[descripcion_insumo],$C78,Tbl_Registro_Insumo[id_solicitud],$C$9,Tbl_Registro_Insumo[Fecha_Corte],"&lt;="&amp;BO$12))</f>
        <v/>
      </c>
      <c r="BP78" s="2" t="str">
        <f>IF(OR($C78="",BP$12=""),"",SUMIFS(Tbl_Registro_Insumo[cant_ent],Tbl_Registro_Insumo[proveedor],$C$8,Tbl_Registro_Insumo[descripcion_insumo],$C78,Tbl_Registro_Insumo[id_solicitud],Detalle_Mes!$C$9,Tbl_Registro_Insumo[Fecha_Corte],"&lt;="&amp;BP$12)-SUMIFS(Tbl_Registro_Insumo[cant_dev],Tbl_Registro_Insumo[proveedor],$C$8,Tbl_Registro_Insumo[descripcion_insumo],$C78,Tbl_Registro_Insumo[id_solicitud],$C$9,Tbl_Registro_Insumo[Fecha_Corte],"&lt;="&amp;BP$12))</f>
        <v/>
      </c>
      <c r="BQ78" s="2" t="str">
        <f>IF(OR($C78="",BQ$12=""),"",SUMIFS(Tbl_Registro_Insumo[cant_ent],Tbl_Registro_Insumo[proveedor],$C$8,Tbl_Registro_Insumo[descripcion_insumo],$C78,Tbl_Registro_Insumo[id_solicitud],Detalle_Mes!$C$9,Tbl_Registro_Insumo[Fecha_Corte],"&lt;="&amp;BQ$12)-SUMIFS(Tbl_Registro_Insumo[cant_dev],Tbl_Registro_Insumo[proveedor],$C$8,Tbl_Registro_Insumo[descripcion_insumo],$C78,Tbl_Registro_Insumo[id_solicitud],$C$9,Tbl_Registro_Insumo[Fecha_Corte],"&lt;="&amp;BQ$12))</f>
        <v/>
      </c>
      <c r="BR78" s="2" t="str">
        <f>IF(OR($C78="",BR$12=""),"",SUMIFS(Tbl_Registro_Insumo[cant_ent],Tbl_Registro_Insumo[proveedor],$C$8,Tbl_Registro_Insumo[descripcion_insumo],$C78,Tbl_Registro_Insumo[id_solicitud],Detalle_Mes!$C$9,Tbl_Registro_Insumo[Fecha_Corte],"&lt;="&amp;BR$12)-SUMIFS(Tbl_Registro_Insumo[cant_dev],Tbl_Registro_Insumo[proveedor],$C$8,Tbl_Registro_Insumo[descripcion_insumo],$C78,Tbl_Registro_Insumo[id_solicitud],$C$9,Tbl_Registro_Insumo[Fecha_Corte],"&lt;="&amp;BR$12))</f>
        <v/>
      </c>
      <c r="BS78" s="2" t="str">
        <f>IF(OR($C78="",BS$12=""),"",SUMIFS(Tbl_Registro_Insumo[cant_ent],Tbl_Registro_Insumo[proveedor],$C$8,Tbl_Registro_Insumo[descripcion_insumo],$C78,Tbl_Registro_Insumo[id_solicitud],Detalle_Mes!$C$9,Tbl_Registro_Insumo[Fecha_Corte],"&lt;="&amp;BS$12)-SUMIFS(Tbl_Registro_Insumo[cant_dev],Tbl_Registro_Insumo[proveedor],$C$8,Tbl_Registro_Insumo[descripcion_insumo],$C78,Tbl_Registro_Insumo[id_solicitud],$C$9,Tbl_Registro_Insumo[Fecha_Corte],"&lt;="&amp;BS$12))</f>
        <v/>
      </c>
    </row>
    <row r="79" spans="2:71" s="7" customFormat="1" ht="19.2" customHeight="1" x14ac:dyDescent="0.3">
      <c r="B79" s="2"/>
      <c r="D79" s="20" t="str">
        <f>IF(C79="","",SUMIFS(Tbl_Registro_Insumo[cant_ent],Tbl_Registro_Insumo[proveedor],Detalle_Mes!$C$8,Tbl_Registro_Insumo[id_solicitud],Detalle_Mes!$C$9,Tbl_Registro_Insumo[descripcion_insumo],Detalle_Mes!C79,Tbl_Registro_Insumo[Fecha_Corte],"&lt;"&amp;Detalle_Mes!$F$8))</f>
        <v/>
      </c>
      <c r="E79" s="20" t="str">
        <f>IF(C79="","",SUMIFS(Tbl_Registro_Insumo[cant_dev],Tbl_Registro_Insumo[proveedor],Detalle_Mes!$C$8,Tbl_Registro_Insumo[id_solicitud],Detalle_Mes!$C$9,Tbl_Registro_Insumo[descripcion_insumo],Detalle_Mes!C79,Tbl_Registro_Insumo[Fecha_Corte],"&lt;"&amp;Detalle_Mes!$F$8))</f>
        <v/>
      </c>
      <c r="F79" s="20" t="str">
        <f t="shared" si="42"/>
        <v/>
      </c>
      <c r="H79" s="41" t="str">
        <f t="shared" si="41"/>
        <v/>
      </c>
      <c r="I79" s="2" t="str">
        <f>IF(OR($C79="",I$12=""),"",SUMIFS(Tbl_Registro_Insumo[cant_ent],Tbl_Registro_Insumo[proveedor],$C$8,Tbl_Registro_Insumo[descripcion_insumo],$C79,Tbl_Registro_Insumo[id_solicitud],Detalle_Mes!$C$9,Tbl_Registro_Insumo[Fecha_Corte],"&lt;"&amp;I$12)-SUMIFS(Tbl_Registro_Insumo[cant_dev],Tbl_Registro_Insumo[proveedor],$C$8,Tbl_Registro_Insumo[descripcion_insumo],$C79,Tbl_Registro_Insumo[id_solicitud],$C$9,Tbl_Registro_Insumo[Fecha_Corte],"&lt;="&amp;I$12))</f>
        <v/>
      </c>
      <c r="J79" s="2" t="str">
        <f>IF(OR($C79="",J$12=""),"",SUMIFS(Tbl_Registro_Insumo[cant_ent],Tbl_Registro_Insumo[proveedor],$C$8,Tbl_Registro_Insumo[descripcion_insumo],$C79,Tbl_Registro_Insumo[id_solicitud],Detalle_Mes!$C$9,Tbl_Registro_Insumo[Fecha_Corte],"&lt;="&amp;J$12)-SUMIFS(Tbl_Registro_Insumo[cant_dev],Tbl_Registro_Insumo[proveedor],$C$8,Tbl_Registro_Insumo[descripcion_insumo],$C79,Tbl_Registro_Insumo[id_solicitud],$C$9,Tbl_Registro_Insumo[Fecha_Corte],"&lt;="&amp;J$12))</f>
        <v/>
      </c>
      <c r="K79" s="2" t="str">
        <f>IF(OR($C79="",K$12=""),"",SUMIFS(Tbl_Registro_Insumo[cant_ent],Tbl_Registro_Insumo[proveedor],$C$8,Tbl_Registro_Insumo[descripcion_insumo],$C79,Tbl_Registro_Insumo[id_solicitud],Detalle_Mes!$C$9,Tbl_Registro_Insumo[Fecha_Corte],"&lt;="&amp;K$12)-SUMIFS(Tbl_Registro_Insumo[cant_dev],Tbl_Registro_Insumo[proveedor],$C$8,Tbl_Registro_Insumo[descripcion_insumo],$C79,Tbl_Registro_Insumo[id_solicitud],$C$9,Tbl_Registro_Insumo[Fecha_Corte],"&lt;="&amp;K$12))</f>
        <v/>
      </c>
      <c r="L79" s="2" t="str">
        <f>IF(OR($C79="",L$12=""),"",SUMIFS(Tbl_Registro_Insumo[cant_ent],Tbl_Registro_Insumo[proveedor],$C$8,Tbl_Registro_Insumo[descripcion_insumo],$C79,Tbl_Registro_Insumo[id_solicitud],Detalle_Mes!$C$9,Tbl_Registro_Insumo[Fecha_Corte],"&lt;="&amp;L$12)-SUMIFS(Tbl_Registro_Insumo[cant_dev],Tbl_Registro_Insumo[proveedor],$C$8,Tbl_Registro_Insumo[descripcion_insumo],$C79,Tbl_Registro_Insumo[id_solicitud],$C$9,Tbl_Registro_Insumo[Fecha_Corte],"&lt;="&amp;L$12))</f>
        <v/>
      </c>
      <c r="M79" s="2" t="str">
        <f>IF(OR($C79="",M$12=""),"",SUMIFS(Tbl_Registro_Insumo[cant_ent],Tbl_Registro_Insumo[proveedor],$C$8,Tbl_Registro_Insumo[descripcion_insumo],$C79,Tbl_Registro_Insumo[id_solicitud],Detalle_Mes!$C$9,Tbl_Registro_Insumo[Fecha_Corte],"&lt;="&amp;M$12)-SUMIFS(Tbl_Registro_Insumo[cant_dev],Tbl_Registro_Insumo[proveedor],$C$8,Tbl_Registro_Insumo[descripcion_insumo],$C79,Tbl_Registro_Insumo[id_solicitud],$C$9,Tbl_Registro_Insumo[Fecha_Corte],"&lt;="&amp;M$12))</f>
        <v/>
      </c>
      <c r="N79" s="2" t="str">
        <f>IF(OR($C79="",N$12=""),"",SUMIFS(Tbl_Registro_Insumo[cant_ent],Tbl_Registro_Insumo[proveedor],$C$8,Tbl_Registro_Insumo[descripcion_insumo],$C79,Tbl_Registro_Insumo[id_solicitud],Detalle_Mes!$C$9,Tbl_Registro_Insumo[Fecha_Corte],"&lt;="&amp;N$12)-SUMIFS(Tbl_Registro_Insumo[cant_dev],Tbl_Registro_Insumo[proveedor],$C$8,Tbl_Registro_Insumo[descripcion_insumo],$C79,Tbl_Registro_Insumo[id_solicitud],$C$9,Tbl_Registro_Insumo[Fecha_Corte],"&lt;="&amp;N$12))</f>
        <v/>
      </c>
      <c r="O79" s="2" t="str">
        <f>IF(OR($C79="",O$12=""),"",SUMIFS(Tbl_Registro_Insumo[cant_ent],Tbl_Registro_Insumo[proveedor],$C$8,Tbl_Registro_Insumo[descripcion_insumo],$C79,Tbl_Registro_Insumo[id_solicitud],Detalle_Mes!$C$9,Tbl_Registro_Insumo[Fecha_Corte],"&lt;="&amp;O$12)-SUMIFS(Tbl_Registro_Insumo[cant_dev],Tbl_Registro_Insumo[proveedor],$C$8,Tbl_Registro_Insumo[descripcion_insumo],$C79,Tbl_Registro_Insumo[id_solicitud],$C$9,Tbl_Registro_Insumo[Fecha_Corte],"&lt;="&amp;O$12))</f>
        <v/>
      </c>
      <c r="P79" s="2" t="str">
        <f>IF(OR($C79="",P$12=""),"",SUMIFS(Tbl_Registro_Insumo[cant_ent],Tbl_Registro_Insumo[proveedor],$C$8,Tbl_Registro_Insumo[descripcion_insumo],$C79,Tbl_Registro_Insumo[id_solicitud],Detalle_Mes!$C$9,Tbl_Registro_Insumo[Fecha_Corte],"&lt;="&amp;P$12)-SUMIFS(Tbl_Registro_Insumo[cant_dev],Tbl_Registro_Insumo[proveedor],$C$8,Tbl_Registro_Insumo[descripcion_insumo],$C79,Tbl_Registro_Insumo[id_solicitud],$C$9,Tbl_Registro_Insumo[Fecha_Corte],"&lt;="&amp;P$12))</f>
        <v/>
      </c>
      <c r="Q79" s="2" t="str">
        <f>IF(OR($C79="",Q$12=""),"",SUMIFS(Tbl_Registro_Insumo[cant_ent],Tbl_Registro_Insumo[proveedor],$C$8,Tbl_Registro_Insumo[descripcion_insumo],$C79,Tbl_Registro_Insumo[id_solicitud],Detalle_Mes!$C$9,Tbl_Registro_Insumo[Fecha_Corte],"&lt;="&amp;Q$12)-SUMIFS(Tbl_Registro_Insumo[cant_dev],Tbl_Registro_Insumo[proveedor],$C$8,Tbl_Registro_Insumo[descripcion_insumo],$C79,Tbl_Registro_Insumo[id_solicitud],$C$9,Tbl_Registro_Insumo[Fecha_Corte],"&lt;="&amp;Q$12))</f>
        <v/>
      </c>
      <c r="R79" s="2" t="str">
        <f>IF(OR($C79="",R$12=""),"",SUMIFS(Tbl_Registro_Insumo[cant_ent],Tbl_Registro_Insumo[proveedor],$C$8,Tbl_Registro_Insumo[descripcion_insumo],$C79,Tbl_Registro_Insumo[id_solicitud],Detalle_Mes!$C$9,Tbl_Registro_Insumo[Fecha_Corte],"&lt;="&amp;R$12)-SUMIFS(Tbl_Registro_Insumo[cant_dev],Tbl_Registro_Insumo[proveedor],$C$8,Tbl_Registro_Insumo[descripcion_insumo],$C79,Tbl_Registro_Insumo[id_solicitud],$C$9,Tbl_Registro_Insumo[Fecha_Corte],"&lt;="&amp;R$12))</f>
        <v/>
      </c>
      <c r="S79" s="2" t="str">
        <f>IF(OR($C79="",S$12=""),"",SUMIFS(Tbl_Registro_Insumo[cant_ent],Tbl_Registro_Insumo[proveedor],$C$8,Tbl_Registro_Insumo[descripcion_insumo],$C79,Tbl_Registro_Insumo[id_solicitud],Detalle_Mes!$C$9,Tbl_Registro_Insumo[Fecha_Corte],"&lt;="&amp;S$12)-SUMIFS(Tbl_Registro_Insumo[cant_dev],Tbl_Registro_Insumo[proveedor],$C$8,Tbl_Registro_Insumo[descripcion_insumo],$C79,Tbl_Registro_Insumo[id_solicitud],$C$9,Tbl_Registro_Insumo[Fecha_Corte],"&lt;="&amp;S$12))</f>
        <v/>
      </c>
      <c r="T79" s="2" t="str">
        <f>IF(OR($C79="",T$12=""),"",SUMIFS(Tbl_Registro_Insumo[cant_ent],Tbl_Registro_Insumo[proveedor],$C$8,Tbl_Registro_Insumo[descripcion_insumo],$C79,Tbl_Registro_Insumo[id_solicitud],Detalle_Mes!$C$9,Tbl_Registro_Insumo[Fecha_Corte],"&lt;="&amp;T$12)-SUMIFS(Tbl_Registro_Insumo[cant_dev],Tbl_Registro_Insumo[proveedor],$C$8,Tbl_Registro_Insumo[descripcion_insumo],$C79,Tbl_Registro_Insumo[id_solicitud],$C$9,Tbl_Registro_Insumo[Fecha_Corte],"&lt;="&amp;T$12))</f>
        <v/>
      </c>
      <c r="U79" s="2" t="str">
        <f>IF(OR($C79="",U$12=""),"",SUMIFS(Tbl_Registro_Insumo[cant_ent],Tbl_Registro_Insumo[proveedor],$C$8,Tbl_Registro_Insumo[descripcion_insumo],$C79,Tbl_Registro_Insumo[id_solicitud],Detalle_Mes!$C$9,Tbl_Registro_Insumo[Fecha_Corte],"&lt;="&amp;U$12)-SUMIFS(Tbl_Registro_Insumo[cant_dev],Tbl_Registro_Insumo[proveedor],$C$8,Tbl_Registro_Insumo[descripcion_insumo],$C79,Tbl_Registro_Insumo[id_solicitud],$C$9,Tbl_Registro_Insumo[Fecha_Corte],"&lt;="&amp;U$12))</f>
        <v/>
      </c>
      <c r="V79" s="2" t="str">
        <f>IF(OR($C79="",V$12=""),"",SUMIFS(Tbl_Registro_Insumo[cant_ent],Tbl_Registro_Insumo[proveedor],$C$8,Tbl_Registro_Insumo[descripcion_insumo],$C79,Tbl_Registro_Insumo[id_solicitud],Detalle_Mes!$C$9,Tbl_Registro_Insumo[Fecha_Corte],"&lt;="&amp;V$12)-SUMIFS(Tbl_Registro_Insumo[cant_dev],Tbl_Registro_Insumo[proveedor],$C$8,Tbl_Registro_Insumo[descripcion_insumo],$C79,Tbl_Registro_Insumo[id_solicitud],$C$9,Tbl_Registro_Insumo[Fecha_Corte],"&lt;="&amp;V$12))</f>
        <v/>
      </c>
      <c r="W79" s="2" t="str">
        <f>IF(OR($C79="",W$12=""),"",SUMIFS(Tbl_Registro_Insumo[cant_ent],Tbl_Registro_Insumo[proveedor],$C$8,Tbl_Registro_Insumo[descripcion_insumo],$C79,Tbl_Registro_Insumo[id_solicitud],Detalle_Mes!$C$9,Tbl_Registro_Insumo[Fecha_Corte],"&lt;="&amp;W$12)-SUMIFS(Tbl_Registro_Insumo[cant_dev],Tbl_Registro_Insumo[proveedor],$C$8,Tbl_Registro_Insumo[descripcion_insumo],$C79,Tbl_Registro_Insumo[id_solicitud],$C$9,Tbl_Registro_Insumo[Fecha_Corte],"&lt;="&amp;W$12))</f>
        <v/>
      </c>
      <c r="X79" s="2" t="str">
        <f>IF(OR($C79="",X$12=""),"",SUMIFS(Tbl_Registro_Insumo[cant_ent],Tbl_Registro_Insumo[proveedor],$C$8,Tbl_Registro_Insumo[descripcion_insumo],$C79,Tbl_Registro_Insumo[id_solicitud],Detalle_Mes!$C$9,Tbl_Registro_Insumo[Fecha_Corte],"&lt;="&amp;X$12)-SUMIFS(Tbl_Registro_Insumo[cant_dev],Tbl_Registro_Insumo[proveedor],$C$8,Tbl_Registro_Insumo[descripcion_insumo],$C79,Tbl_Registro_Insumo[id_solicitud],$C$9,Tbl_Registro_Insumo[Fecha_Corte],"&lt;="&amp;X$12))</f>
        <v/>
      </c>
      <c r="Y79" s="2" t="str">
        <f>IF(OR($C79="",Y$12=""),"",SUMIFS(Tbl_Registro_Insumo[cant_ent],Tbl_Registro_Insumo[proveedor],$C$8,Tbl_Registro_Insumo[descripcion_insumo],$C79,Tbl_Registro_Insumo[id_solicitud],Detalle_Mes!$C$9,Tbl_Registro_Insumo[Fecha_Corte],"&lt;="&amp;Y$12)-SUMIFS(Tbl_Registro_Insumo[cant_dev],Tbl_Registro_Insumo[proveedor],$C$8,Tbl_Registro_Insumo[descripcion_insumo],$C79,Tbl_Registro_Insumo[id_solicitud],$C$9,Tbl_Registro_Insumo[Fecha_Corte],"&lt;="&amp;Y$12))</f>
        <v/>
      </c>
      <c r="Z79" s="2" t="str">
        <f>IF(OR($C79="",Z$12=""),"",SUMIFS(Tbl_Registro_Insumo[cant_ent],Tbl_Registro_Insumo[proveedor],$C$8,Tbl_Registro_Insumo[descripcion_insumo],$C79,Tbl_Registro_Insumo[id_solicitud],Detalle_Mes!$C$9,Tbl_Registro_Insumo[Fecha_Corte],"&lt;="&amp;Z$12)-SUMIFS(Tbl_Registro_Insumo[cant_dev],Tbl_Registro_Insumo[proveedor],$C$8,Tbl_Registro_Insumo[descripcion_insumo],$C79,Tbl_Registro_Insumo[id_solicitud],$C$9,Tbl_Registro_Insumo[Fecha_Corte],"&lt;="&amp;Z$12))</f>
        <v/>
      </c>
      <c r="AA79" s="2" t="str">
        <f>IF(OR($C79="",AA$12=""),"",SUMIFS(Tbl_Registro_Insumo[cant_ent],Tbl_Registro_Insumo[proveedor],$C$8,Tbl_Registro_Insumo[descripcion_insumo],$C79,Tbl_Registro_Insumo[id_solicitud],Detalle_Mes!$C$9,Tbl_Registro_Insumo[Fecha_Corte],"&lt;="&amp;AA$12)-SUMIFS(Tbl_Registro_Insumo[cant_dev],Tbl_Registro_Insumo[proveedor],$C$8,Tbl_Registro_Insumo[descripcion_insumo],$C79,Tbl_Registro_Insumo[id_solicitud],$C$9,Tbl_Registro_Insumo[Fecha_Corte],"&lt;="&amp;AA$12))</f>
        <v/>
      </c>
      <c r="AB79" s="2" t="str">
        <f>IF(OR($C79="",AB$12=""),"",SUMIFS(Tbl_Registro_Insumo[cant_ent],Tbl_Registro_Insumo[proveedor],$C$8,Tbl_Registro_Insumo[descripcion_insumo],$C79,Tbl_Registro_Insumo[id_solicitud],Detalle_Mes!$C$9,Tbl_Registro_Insumo[Fecha_Corte],"&lt;="&amp;AB$12)-SUMIFS(Tbl_Registro_Insumo[cant_dev],Tbl_Registro_Insumo[proveedor],$C$8,Tbl_Registro_Insumo[descripcion_insumo],$C79,Tbl_Registro_Insumo[id_solicitud],$C$9,Tbl_Registro_Insumo[Fecha_Corte],"&lt;="&amp;AB$12))</f>
        <v/>
      </c>
      <c r="AC79" s="2" t="str">
        <f>IF(OR($C79="",AC$12=""),"",SUMIFS(Tbl_Registro_Insumo[cant_ent],Tbl_Registro_Insumo[proveedor],$C$8,Tbl_Registro_Insumo[descripcion_insumo],$C79,Tbl_Registro_Insumo[id_solicitud],Detalle_Mes!$C$9,Tbl_Registro_Insumo[Fecha_Corte],"&lt;="&amp;AC$12)-SUMIFS(Tbl_Registro_Insumo[cant_dev],Tbl_Registro_Insumo[proveedor],$C$8,Tbl_Registro_Insumo[descripcion_insumo],$C79,Tbl_Registro_Insumo[id_solicitud],$C$9,Tbl_Registro_Insumo[Fecha_Corte],"&lt;="&amp;AC$12))</f>
        <v/>
      </c>
      <c r="AD79" s="2" t="str">
        <f>IF(OR($C79="",AD$12=""),"",SUMIFS(Tbl_Registro_Insumo[cant_ent],Tbl_Registro_Insumo[proveedor],$C$8,Tbl_Registro_Insumo[descripcion_insumo],$C79,Tbl_Registro_Insumo[id_solicitud],Detalle_Mes!$C$9,Tbl_Registro_Insumo[Fecha_Corte],"&lt;="&amp;AD$12)-SUMIFS(Tbl_Registro_Insumo[cant_dev],Tbl_Registro_Insumo[proveedor],$C$8,Tbl_Registro_Insumo[descripcion_insumo],$C79,Tbl_Registro_Insumo[id_solicitud],$C$9,Tbl_Registro_Insumo[Fecha_Corte],"&lt;="&amp;AD$12))</f>
        <v/>
      </c>
      <c r="AE79" s="2" t="str">
        <f>IF(OR($C79="",AE$12=""),"",SUMIFS(Tbl_Registro_Insumo[cant_ent],Tbl_Registro_Insumo[proveedor],$C$8,Tbl_Registro_Insumo[descripcion_insumo],$C79,Tbl_Registro_Insumo[id_solicitud],Detalle_Mes!$C$9,Tbl_Registro_Insumo[Fecha_Corte],"&lt;="&amp;AE$12)-SUMIFS(Tbl_Registro_Insumo[cant_dev],Tbl_Registro_Insumo[proveedor],$C$8,Tbl_Registro_Insumo[descripcion_insumo],$C79,Tbl_Registro_Insumo[id_solicitud],$C$9,Tbl_Registro_Insumo[Fecha_Corte],"&lt;="&amp;AE$12))</f>
        <v/>
      </c>
      <c r="AF79" s="2" t="str">
        <f>IF(OR($C79="",AF$12=""),"",SUMIFS(Tbl_Registro_Insumo[cant_ent],Tbl_Registro_Insumo[proveedor],$C$8,Tbl_Registro_Insumo[descripcion_insumo],$C79,Tbl_Registro_Insumo[id_solicitud],Detalle_Mes!$C$9,Tbl_Registro_Insumo[Fecha_Corte],"&lt;="&amp;AF$12)-SUMIFS(Tbl_Registro_Insumo[cant_dev],Tbl_Registro_Insumo[proveedor],$C$8,Tbl_Registro_Insumo[descripcion_insumo],$C79,Tbl_Registro_Insumo[id_solicitud],$C$9,Tbl_Registro_Insumo[Fecha_Corte],"&lt;="&amp;AF$12))</f>
        <v/>
      </c>
      <c r="AG79" s="2" t="str">
        <f>IF(OR($C79="",AG$12=""),"",SUMIFS(Tbl_Registro_Insumo[cant_ent],Tbl_Registro_Insumo[proveedor],$C$8,Tbl_Registro_Insumo[descripcion_insumo],$C79,Tbl_Registro_Insumo[id_solicitud],Detalle_Mes!$C$9,Tbl_Registro_Insumo[Fecha_Corte],"&lt;="&amp;AG$12)-SUMIFS(Tbl_Registro_Insumo[cant_dev],Tbl_Registro_Insumo[proveedor],$C$8,Tbl_Registro_Insumo[descripcion_insumo],$C79,Tbl_Registro_Insumo[id_solicitud],$C$9,Tbl_Registro_Insumo[Fecha_Corte],"&lt;="&amp;AG$12))</f>
        <v/>
      </c>
      <c r="AH79" s="2" t="str">
        <f>IF(OR($C79="",AH$12=""),"",SUMIFS(Tbl_Registro_Insumo[cant_ent],Tbl_Registro_Insumo[proveedor],$C$8,Tbl_Registro_Insumo[descripcion_insumo],$C79,Tbl_Registro_Insumo[id_solicitud],Detalle_Mes!$C$9,Tbl_Registro_Insumo[Fecha_Corte],"&lt;="&amp;AH$12)-SUMIFS(Tbl_Registro_Insumo[cant_dev],Tbl_Registro_Insumo[proveedor],$C$8,Tbl_Registro_Insumo[descripcion_insumo],$C79,Tbl_Registro_Insumo[id_solicitud],$C$9,Tbl_Registro_Insumo[Fecha_Corte],"&lt;="&amp;AH$12))</f>
        <v/>
      </c>
      <c r="AI79" s="2" t="str">
        <f>IF(OR($C79="",AI$12=""),"",SUMIFS(Tbl_Registro_Insumo[cant_ent],Tbl_Registro_Insumo[proveedor],$C$8,Tbl_Registro_Insumo[descripcion_insumo],$C79,Tbl_Registro_Insumo[id_solicitud],Detalle_Mes!$C$9,Tbl_Registro_Insumo[Fecha_Corte],"&lt;="&amp;AI$12)-SUMIFS(Tbl_Registro_Insumo[cant_dev],Tbl_Registro_Insumo[proveedor],$C$8,Tbl_Registro_Insumo[descripcion_insumo],$C79,Tbl_Registro_Insumo[id_solicitud],$C$9,Tbl_Registro_Insumo[Fecha_Corte],"&lt;="&amp;AI$12))</f>
        <v/>
      </c>
      <c r="AJ79" s="2" t="str">
        <f>IF(OR($C79="",AJ$12=""),"",SUMIFS(Tbl_Registro_Insumo[cant_ent],Tbl_Registro_Insumo[proveedor],$C$8,Tbl_Registro_Insumo[descripcion_insumo],$C79,Tbl_Registro_Insumo[id_solicitud],Detalle_Mes!$C$9,Tbl_Registro_Insumo[Fecha_Corte],"&lt;="&amp;AJ$12)-SUMIFS(Tbl_Registro_Insumo[cant_dev],Tbl_Registro_Insumo[proveedor],$C$8,Tbl_Registro_Insumo[descripcion_insumo],$C79,Tbl_Registro_Insumo[id_solicitud],$C$9,Tbl_Registro_Insumo[Fecha_Corte],"&lt;="&amp;AJ$12))</f>
        <v/>
      </c>
      <c r="AK79" s="2" t="str">
        <f>IF(OR($C79="",AK$12=""),"",SUMIFS(Tbl_Registro_Insumo[cant_ent],Tbl_Registro_Insumo[proveedor],$C$8,Tbl_Registro_Insumo[descripcion_insumo],$C79,Tbl_Registro_Insumo[id_solicitud],Detalle_Mes!$C$9,Tbl_Registro_Insumo[Fecha_Corte],"&lt;="&amp;AK$12)-SUMIFS(Tbl_Registro_Insumo[cant_dev],Tbl_Registro_Insumo[proveedor],$C$8,Tbl_Registro_Insumo[descripcion_insumo],$C79,Tbl_Registro_Insumo[id_solicitud],$C$9,Tbl_Registro_Insumo[Fecha_Corte],"&lt;="&amp;AK$12))</f>
        <v/>
      </c>
      <c r="AL79" s="2" t="str">
        <f>IF(OR($C79="",AL$12=""),"",SUMIFS(Tbl_Registro_Insumo[cant_ent],Tbl_Registro_Insumo[proveedor],$C$8,Tbl_Registro_Insumo[descripcion_insumo],$C79,Tbl_Registro_Insumo[id_solicitud],Detalle_Mes!$C$9,Tbl_Registro_Insumo[Fecha_Corte],"&lt;="&amp;AL$12)-SUMIFS(Tbl_Registro_Insumo[cant_dev],Tbl_Registro_Insumo[proveedor],$C$8,Tbl_Registro_Insumo[descripcion_insumo],$C79,Tbl_Registro_Insumo[id_solicitud],$C$9,Tbl_Registro_Insumo[Fecha_Corte],"&lt;="&amp;AL$12))</f>
        <v/>
      </c>
      <c r="AM79" s="2" t="str">
        <f>IF(OR($C79="",AM$12=""),"",SUMIFS(Tbl_Registro_Insumo[cant_ent],Tbl_Registro_Insumo[proveedor],$C$8,Tbl_Registro_Insumo[descripcion_insumo],$C79,Tbl_Registro_Insumo[id_solicitud],Detalle_Mes!$C$9,Tbl_Registro_Insumo[Fecha_Corte],"&lt;="&amp;AM$12)-SUMIFS(Tbl_Registro_Insumo[cant_dev],Tbl_Registro_Insumo[proveedor],$C$8,Tbl_Registro_Insumo[descripcion_insumo],$C79,Tbl_Registro_Insumo[id_solicitud],$C$9,Tbl_Registro_Insumo[Fecha_Corte],"&lt;="&amp;AM$12))</f>
        <v/>
      </c>
      <c r="AN79" s="2" t="str">
        <f>IF(OR($C79="",AN$12=""),"",SUMIFS(Tbl_Registro_Insumo[cant_ent],Tbl_Registro_Insumo[proveedor],$C$8,Tbl_Registro_Insumo[descripcion_insumo],$C79,Tbl_Registro_Insumo[id_solicitud],Detalle_Mes!$C$9,Tbl_Registro_Insumo[Fecha_Corte],"&lt;="&amp;AN$12)-SUMIFS(Tbl_Registro_Insumo[cant_dev],Tbl_Registro_Insumo[proveedor],$C$8,Tbl_Registro_Insumo[descripcion_insumo],$C79,Tbl_Registro_Insumo[id_solicitud],$C$9,Tbl_Registro_Insumo[Fecha_Corte],"&lt;="&amp;AN$12))</f>
        <v/>
      </c>
      <c r="AO79" s="2" t="str">
        <f>IF(OR($C79="",AO$12=""),"",SUMIFS(Tbl_Registro_Insumo[cant_ent],Tbl_Registro_Insumo[proveedor],$C$8,Tbl_Registro_Insumo[descripcion_insumo],$C79,Tbl_Registro_Insumo[id_solicitud],Detalle_Mes!$C$9,Tbl_Registro_Insumo[Fecha_Corte],"&lt;="&amp;AO$12)-SUMIFS(Tbl_Registro_Insumo[cant_dev],Tbl_Registro_Insumo[proveedor],$C$8,Tbl_Registro_Insumo[descripcion_insumo],$C79,Tbl_Registro_Insumo[id_solicitud],$C$9,Tbl_Registro_Insumo[Fecha_Corte],"&lt;="&amp;AO$12))</f>
        <v/>
      </c>
      <c r="AP79" s="2" t="str">
        <f>IF(OR($C79="",AP$12=""),"",SUMIFS(Tbl_Registro_Insumo[cant_ent],Tbl_Registro_Insumo[proveedor],$C$8,Tbl_Registro_Insumo[descripcion_insumo],$C79,Tbl_Registro_Insumo[id_solicitud],Detalle_Mes!$C$9,Tbl_Registro_Insumo[Fecha_Corte],"&lt;="&amp;AP$12)-SUMIFS(Tbl_Registro_Insumo[cant_dev],Tbl_Registro_Insumo[proveedor],$C$8,Tbl_Registro_Insumo[descripcion_insumo],$C79,Tbl_Registro_Insumo[id_solicitud],$C$9,Tbl_Registro_Insumo[Fecha_Corte],"&lt;="&amp;AP$12))</f>
        <v/>
      </c>
      <c r="AQ79" s="2" t="str">
        <f>IF(OR($C79="",AQ$12=""),"",SUMIFS(Tbl_Registro_Insumo[cant_ent],Tbl_Registro_Insumo[proveedor],$C$8,Tbl_Registro_Insumo[descripcion_insumo],$C79,Tbl_Registro_Insumo[id_solicitud],Detalle_Mes!$C$9,Tbl_Registro_Insumo[Fecha_Corte],"&lt;="&amp;AQ$12)-SUMIFS(Tbl_Registro_Insumo[cant_dev],Tbl_Registro_Insumo[proveedor],$C$8,Tbl_Registro_Insumo[descripcion_insumo],$C79,Tbl_Registro_Insumo[id_solicitud],$C$9,Tbl_Registro_Insumo[Fecha_Corte],"&lt;="&amp;AQ$12))</f>
        <v/>
      </c>
      <c r="AR79" s="2" t="str">
        <f>IF(OR($C79="",AR$12=""),"",SUMIFS(Tbl_Registro_Insumo[cant_ent],Tbl_Registro_Insumo[proveedor],$C$8,Tbl_Registro_Insumo[descripcion_insumo],$C79,Tbl_Registro_Insumo[id_solicitud],Detalle_Mes!$C$9,Tbl_Registro_Insumo[Fecha_Corte],"&lt;="&amp;AR$12)-SUMIFS(Tbl_Registro_Insumo[cant_dev],Tbl_Registro_Insumo[proveedor],$C$8,Tbl_Registro_Insumo[descripcion_insumo],$C79,Tbl_Registro_Insumo[id_solicitud],$C$9,Tbl_Registro_Insumo[Fecha_Corte],"&lt;="&amp;AR$12))</f>
        <v/>
      </c>
      <c r="AS79" s="2" t="str">
        <f>IF(OR($C79="",AS$12=""),"",SUMIFS(Tbl_Registro_Insumo[cant_ent],Tbl_Registro_Insumo[proveedor],$C$8,Tbl_Registro_Insumo[descripcion_insumo],$C79,Tbl_Registro_Insumo[id_solicitud],Detalle_Mes!$C$9,Tbl_Registro_Insumo[Fecha_Corte],"&lt;="&amp;AS$12)-SUMIFS(Tbl_Registro_Insumo[cant_dev],Tbl_Registro_Insumo[proveedor],$C$8,Tbl_Registro_Insumo[descripcion_insumo],$C79,Tbl_Registro_Insumo[id_solicitud],$C$9,Tbl_Registro_Insumo[Fecha_Corte],"&lt;="&amp;AS$12))</f>
        <v/>
      </c>
      <c r="AT79" s="2" t="str">
        <f>IF(OR($C79="",AT$12=""),"",SUMIFS(Tbl_Registro_Insumo[cant_ent],Tbl_Registro_Insumo[proveedor],$C$8,Tbl_Registro_Insumo[descripcion_insumo],$C79,Tbl_Registro_Insumo[id_solicitud],Detalle_Mes!$C$9,Tbl_Registro_Insumo[Fecha_Corte],"&lt;="&amp;AT$12)-SUMIFS(Tbl_Registro_Insumo[cant_dev],Tbl_Registro_Insumo[proveedor],$C$8,Tbl_Registro_Insumo[descripcion_insumo],$C79,Tbl_Registro_Insumo[id_solicitud],$C$9,Tbl_Registro_Insumo[Fecha_Corte],"&lt;="&amp;AT$12))</f>
        <v/>
      </c>
      <c r="AU79" s="2" t="str">
        <f>IF(OR($C79="",AU$12=""),"",SUMIFS(Tbl_Registro_Insumo[cant_ent],Tbl_Registro_Insumo[proveedor],$C$8,Tbl_Registro_Insumo[descripcion_insumo],$C79,Tbl_Registro_Insumo[id_solicitud],Detalle_Mes!$C$9,Tbl_Registro_Insumo[Fecha_Corte],"&lt;="&amp;AU$12)-SUMIFS(Tbl_Registro_Insumo[cant_dev],Tbl_Registro_Insumo[proveedor],$C$8,Tbl_Registro_Insumo[descripcion_insumo],$C79,Tbl_Registro_Insumo[id_solicitud],$C$9,Tbl_Registro_Insumo[Fecha_Corte],"&lt;="&amp;AU$12))</f>
        <v/>
      </c>
      <c r="AV79" s="2" t="str">
        <f>IF(OR($C79="",AV$12=""),"",SUMIFS(Tbl_Registro_Insumo[cant_ent],Tbl_Registro_Insumo[proveedor],$C$8,Tbl_Registro_Insumo[descripcion_insumo],$C79,Tbl_Registro_Insumo[id_solicitud],Detalle_Mes!$C$9,Tbl_Registro_Insumo[Fecha_Corte],"&lt;="&amp;AV$12)-SUMIFS(Tbl_Registro_Insumo[cant_dev],Tbl_Registro_Insumo[proveedor],$C$8,Tbl_Registro_Insumo[descripcion_insumo],$C79,Tbl_Registro_Insumo[id_solicitud],$C$9,Tbl_Registro_Insumo[Fecha_Corte],"&lt;="&amp;AV$12))</f>
        <v/>
      </c>
      <c r="AW79" s="2" t="str">
        <f>IF(OR($C79="",AW$12=""),"",SUMIFS(Tbl_Registro_Insumo[cant_ent],Tbl_Registro_Insumo[proveedor],$C$8,Tbl_Registro_Insumo[descripcion_insumo],$C79,Tbl_Registro_Insumo[id_solicitud],Detalle_Mes!$C$9,Tbl_Registro_Insumo[Fecha_Corte],"&lt;="&amp;AW$12)-SUMIFS(Tbl_Registro_Insumo[cant_dev],Tbl_Registro_Insumo[proveedor],$C$8,Tbl_Registro_Insumo[descripcion_insumo],$C79,Tbl_Registro_Insumo[id_solicitud],$C$9,Tbl_Registro_Insumo[Fecha_Corte],"&lt;="&amp;AW$12))</f>
        <v/>
      </c>
      <c r="AX79" s="2" t="str">
        <f>IF(OR($C79="",AX$12=""),"",SUMIFS(Tbl_Registro_Insumo[cant_ent],Tbl_Registro_Insumo[proveedor],$C$8,Tbl_Registro_Insumo[descripcion_insumo],$C79,Tbl_Registro_Insumo[id_solicitud],Detalle_Mes!$C$9,Tbl_Registro_Insumo[Fecha_Corte],"&lt;="&amp;AX$12)-SUMIFS(Tbl_Registro_Insumo[cant_dev],Tbl_Registro_Insumo[proveedor],$C$8,Tbl_Registro_Insumo[descripcion_insumo],$C79,Tbl_Registro_Insumo[id_solicitud],$C$9,Tbl_Registro_Insumo[Fecha_Corte],"&lt;="&amp;AX$12))</f>
        <v/>
      </c>
      <c r="AY79" s="2" t="str">
        <f>IF(OR($C79="",AY$12=""),"",SUMIFS(Tbl_Registro_Insumo[cant_ent],Tbl_Registro_Insumo[proveedor],$C$8,Tbl_Registro_Insumo[descripcion_insumo],$C79,Tbl_Registro_Insumo[id_solicitud],Detalle_Mes!$C$9,Tbl_Registro_Insumo[Fecha_Corte],"&lt;="&amp;AY$12)-SUMIFS(Tbl_Registro_Insumo[cant_dev],Tbl_Registro_Insumo[proveedor],$C$8,Tbl_Registro_Insumo[descripcion_insumo],$C79,Tbl_Registro_Insumo[id_solicitud],$C$9,Tbl_Registro_Insumo[Fecha_Corte],"&lt;="&amp;AY$12))</f>
        <v/>
      </c>
      <c r="AZ79" s="2" t="str">
        <f>IF(OR($C79="",AZ$12=""),"",SUMIFS(Tbl_Registro_Insumo[cant_ent],Tbl_Registro_Insumo[proveedor],$C$8,Tbl_Registro_Insumo[descripcion_insumo],$C79,Tbl_Registro_Insumo[id_solicitud],Detalle_Mes!$C$9,Tbl_Registro_Insumo[Fecha_Corte],"&lt;="&amp;AZ$12)-SUMIFS(Tbl_Registro_Insumo[cant_dev],Tbl_Registro_Insumo[proveedor],$C$8,Tbl_Registro_Insumo[descripcion_insumo],$C79,Tbl_Registro_Insumo[id_solicitud],$C$9,Tbl_Registro_Insumo[Fecha_Corte],"&lt;="&amp;AZ$12))</f>
        <v/>
      </c>
      <c r="BA79" s="2" t="str">
        <f>IF(OR($C79="",BA$12=""),"",SUMIFS(Tbl_Registro_Insumo[cant_ent],Tbl_Registro_Insumo[proveedor],$C$8,Tbl_Registro_Insumo[descripcion_insumo],$C79,Tbl_Registro_Insumo[id_solicitud],Detalle_Mes!$C$9,Tbl_Registro_Insumo[Fecha_Corte],"&lt;="&amp;BA$12)-SUMIFS(Tbl_Registro_Insumo[cant_dev],Tbl_Registro_Insumo[proveedor],$C$8,Tbl_Registro_Insumo[descripcion_insumo],$C79,Tbl_Registro_Insumo[id_solicitud],$C$9,Tbl_Registro_Insumo[Fecha_Corte],"&lt;="&amp;BA$12))</f>
        <v/>
      </c>
      <c r="BB79" s="2" t="str">
        <f>IF(OR($C79="",BB$12=""),"",SUMIFS(Tbl_Registro_Insumo[cant_ent],Tbl_Registro_Insumo[proveedor],$C$8,Tbl_Registro_Insumo[descripcion_insumo],$C79,Tbl_Registro_Insumo[id_solicitud],Detalle_Mes!$C$9,Tbl_Registro_Insumo[Fecha_Corte],"&lt;="&amp;BB$12)-SUMIFS(Tbl_Registro_Insumo[cant_dev],Tbl_Registro_Insumo[proveedor],$C$8,Tbl_Registro_Insumo[descripcion_insumo],$C79,Tbl_Registro_Insumo[id_solicitud],$C$9,Tbl_Registro_Insumo[Fecha_Corte],"&lt;="&amp;BB$12))</f>
        <v/>
      </c>
      <c r="BC79" s="2" t="str">
        <f>IF(OR($C79="",BC$12=""),"",SUMIFS(Tbl_Registro_Insumo[cant_ent],Tbl_Registro_Insumo[proveedor],$C$8,Tbl_Registro_Insumo[descripcion_insumo],$C79,Tbl_Registro_Insumo[id_solicitud],Detalle_Mes!$C$9,Tbl_Registro_Insumo[Fecha_Corte],"&lt;="&amp;BC$12)-SUMIFS(Tbl_Registro_Insumo[cant_dev],Tbl_Registro_Insumo[proveedor],$C$8,Tbl_Registro_Insumo[descripcion_insumo],$C79,Tbl_Registro_Insumo[id_solicitud],$C$9,Tbl_Registro_Insumo[Fecha_Corte],"&lt;="&amp;BC$12))</f>
        <v/>
      </c>
      <c r="BD79" s="2" t="str">
        <f>IF(OR($C79="",BD$12=""),"",SUMIFS(Tbl_Registro_Insumo[cant_ent],Tbl_Registro_Insumo[proveedor],$C$8,Tbl_Registro_Insumo[descripcion_insumo],$C79,Tbl_Registro_Insumo[id_solicitud],Detalle_Mes!$C$9,Tbl_Registro_Insumo[Fecha_Corte],"&lt;="&amp;BD$12)-SUMIFS(Tbl_Registro_Insumo[cant_dev],Tbl_Registro_Insumo[proveedor],$C$8,Tbl_Registro_Insumo[descripcion_insumo],$C79,Tbl_Registro_Insumo[id_solicitud],$C$9,Tbl_Registro_Insumo[Fecha_Corte],"&lt;="&amp;BD$12))</f>
        <v/>
      </c>
      <c r="BE79" s="2" t="str">
        <f>IF(OR($C79="",BE$12=""),"",SUMIFS(Tbl_Registro_Insumo[cant_ent],Tbl_Registro_Insumo[proveedor],$C$8,Tbl_Registro_Insumo[descripcion_insumo],$C79,Tbl_Registro_Insumo[id_solicitud],Detalle_Mes!$C$9,Tbl_Registro_Insumo[Fecha_Corte],"&lt;="&amp;BE$12)-SUMIFS(Tbl_Registro_Insumo[cant_dev],Tbl_Registro_Insumo[proveedor],$C$8,Tbl_Registro_Insumo[descripcion_insumo],$C79,Tbl_Registro_Insumo[id_solicitud],$C$9,Tbl_Registro_Insumo[Fecha_Corte],"&lt;="&amp;BE$12))</f>
        <v/>
      </c>
      <c r="BF79" s="2" t="str">
        <f>IF(OR($C79="",BF$12=""),"",SUMIFS(Tbl_Registro_Insumo[cant_ent],Tbl_Registro_Insumo[proveedor],$C$8,Tbl_Registro_Insumo[descripcion_insumo],$C79,Tbl_Registro_Insumo[id_solicitud],Detalle_Mes!$C$9,Tbl_Registro_Insumo[Fecha_Corte],"&lt;="&amp;BF$12)-SUMIFS(Tbl_Registro_Insumo[cant_dev],Tbl_Registro_Insumo[proveedor],$C$8,Tbl_Registro_Insumo[descripcion_insumo],$C79,Tbl_Registro_Insumo[id_solicitud],$C$9,Tbl_Registro_Insumo[Fecha_Corte],"&lt;="&amp;BF$12))</f>
        <v/>
      </c>
      <c r="BG79" s="2" t="str">
        <f>IF(OR($C79="",BG$12=""),"",SUMIFS(Tbl_Registro_Insumo[cant_ent],Tbl_Registro_Insumo[proveedor],$C$8,Tbl_Registro_Insumo[descripcion_insumo],$C79,Tbl_Registro_Insumo[id_solicitud],Detalle_Mes!$C$9,Tbl_Registro_Insumo[Fecha_Corte],"&lt;="&amp;BG$12)-SUMIFS(Tbl_Registro_Insumo[cant_dev],Tbl_Registro_Insumo[proveedor],$C$8,Tbl_Registro_Insumo[descripcion_insumo],$C79,Tbl_Registro_Insumo[id_solicitud],$C$9,Tbl_Registro_Insumo[Fecha_Corte],"&lt;="&amp;BG$12))</f>
        <v/>
      </c>
      <c r="BH79" s="2" t="str">
        <f>IF(OR($C79="",BH$12=""),"",SUMIFS(Tbl_Registro_Insumo[cant_ent],Tbl_Registro_Insumo[proveedor],$C$8,Tbl_Registro_Insumo[descripcion_insumo],$C79,Tbl_Registro_Insumo[id_solicitud],Detalle_Mes!$C$9,Tbl_Registro_Insumo[Fecha_Corte],"&lt;="&amp;BH$12)-SUMIFS(Tbl_Registro_Insumo[cant_dev],Tbl_Registro_Insumo[proveedor],$C$8,Tbl_Registro_Insumo[descripcion_insumo],$C79,Tbl_Registro_Insumo[id_solicitud],$C$9,Tbl_Registro_Insumo[Fecha_Corte],"&lt;="&amp;BH$12))</f>
        <v/>
      </c>
      <c r="BI79" s="2" t="str">
        <f>IF(OR($C79="",BI$12=""),"",SUMIFS(Tbl_Registro_Insumo[cant_ent],Tbl_Registro_Insumo[proveedor],$C$8,Tbl_Registro_Insumo[descripcion_insumo],$C79,Tbl_Registro_Insumo[id_solicitud],Detalle_Mes!$C$9,Tbl_Registro_Insumo[Fecha_Corte],"&lt;="&amp;BI$12)-SUMIFS(Tbl_Registro_Insumo[cant_dev],Tbl_Registro_Insumo[proveedor],$C$8,Tbl_Registro_Insumo[descripcion_insumo],$C79,Tbl_Registro_Insumo[id_solicitud],$C$9,Tbl_Registro_Insumo[Fecha_Corte],"&lt;="&amp;BI$12))</f>
        <v/>
      </c>
      <c r="BJ79" s="2" t="str">
        <f>IF(OR($C79="",BJ$12=""),"",SUMIFS(Tbl_Registro_Insumo[cant_ent],Tbl_Registro_Insumo[proveedor],$C$8,Tbl_Registro_Insumo[descripcion_insumo],$C79,Tbl_Registro_Insumo[id_solicitud],Detalle_Mes!$C$9,Tbl_Registro_Insumo[Fecha_Corte],"&lt;="&amp;BJ$12)-SUMIFS(Tbl_Registro_Insumo[cant_dev],Tbl_Registro_Insumo[proveedor],$C$8,Tbl_Registro_Insumo[descripcion_insumo],$C79,Tbl_Registro_Insumo[id_solicitud],$C$9,Tbl_Registro_Insumo[Fecha_Corte],"&lt;="&amp;BJ$12))</f>
        <v/>
      </c>
      <c r="BK79" s="2" t="str">
        <f>IF(OR($C79="",BK$12=""),"",SUMIFS(Tbl_Registro_Insumo[cant_ent],Tbl_Registro_Insumo[proveedor],$C$8,Tbl_Registro_Insumo[descripcion_insumo],$C79,Tbl_Registro_Insumo[id_solicitud],Detalle_Mes!$C$9,Tbl_Registro_Insumo[Fecha_Corte],"&lt;="&amp;BK$12)-SUMIFS(Tbl_Registro_Insumo[cant_dev],Tbl_Registro_Insumo[proveedor],$C$8,Tbl_Registro_Insumo[descripcion_insumo],$C79,Tbl_Registro_Insumo[id_solicitud],$C$9,Tbl_Registro_Insumo[Fecha_Corte],"&lt;="&amp;BK$12))</f>
        <v/>
      </c>
      <c r="BL79" s="2" t="str">
        <f>IF(OR($C79="",BL$12=""),"",SUMIFS(Tbl_Registro_Insumo[cant_ent],Tbl_Registro_Insumo[proveedor],$C$8,Tbl_Registro_Insumo[descripcion_insumo],$C79,Tbl_Registro_Insumo[id_solicitud],Detalle_Mes!$C$9,Tbl_Registro_Insumo[Fecha_Corte],"&lt;="&amp;BL$12)-SUMIFS(Tbl_Registro_Insumo[cant_dev],Tbl_Registro_Insumo[proveedor],$C$8,Tbl_Registro_Insumo[descripcion_insumo],$C79,Tbl_Registro_Insumo[id_solicitud],$C$9,Tbl_Registro_Insumo[Fecha_Corte],"&lt;="&amp;BL$12))</f>
        <v/>
      </c>
      <c r="BM79" s="2" t="str">
        <f>IF(OR($C79="",BM$12=""),"",SUMIFS(Tbl_Registro_Insumo[cant_ent],Tbl_Registro_Insumo[proveedor],$C$8,Tbl_Registro_Insumo[descripcion_insumo],$C79,Tbl_Registro_Insumo[id_solicitud],Detalle_Mes!$C$9,Tbl_Registro_Insumo[Fecha_Corte],"&lt;="&amp;BM$12)-SUMIFS(Tbl_Registro_Insumo[cant_dev],Tbl_Registro_Insumo[proveedor],$C$8,Tbl_Registro_Insumo[descripcion_insumo],$C79,Tbl_Registro_Insumo[id_solicitud],$C$9,Tbl_Registro_Insumo[Fecha_Corte],"&lt;="&amp;BM$12))</f>
        <v/>
      </c>
      <c r="BN79" s="2" t="str">
        <f>IF(OR($C79="",BN$12=""),"",SUMIFS(Tbl_Registro_Insumo[cant_ent],Tbl_Registro_Insumo[proveedor],$C$8,Tbl_Registro_Insumo[descripcion_insumo],$C79,Tbl_Registro_Insumo[id_solicitud],Detalle_Mes!$C$9,Tbl_Registro_Insumo[Fecha_Corte],"&lt;="&amp;BN$12)-SUMIFS(Tbl_Registro_Insumo[cant_dev],Tbl_Registro_Insumo[proveedor],$C$8,Tbl_Registro_Insumo[descripcion_insumo],$C79,Tbl_Registro_Insumo[id_solicitud],$C$9,Tbl_Registro_Insumo[Fecha_Corte],"&lt;="&amp;BN$12))</f>
        <v/>
      </c>
      <c r="BO79" s="2" t="str">
        <f>IF(OR($C79="",BO$12=""),"",SUMIFS(Tbl_Registro_Insumo[cant_ent],Tbl_Registro_Insumo[proveedor],$C$8,Tbl_Registro_Insumo[descripcion_insumo],$C79,Tbl_Registro_Insumo[id_solicitud],Detalle_Mes!$C$9,Tbl_Registro_Insumo[Fecha_Corte],"&lt;="&amp;BO$12)-SUMIFS(Tbl_Registro_Insumo[cant_dev],Tbl_Registro_Insumo[proveedor],$C$8,Tbl_Registro_Insumo[descripcion_insumo],$C79,Tbl_Registro_Insumo[id_solicitud],$C$9,Tbl_Registro_Insumo[Fecha_Corte],"&lt;="&amp;BO$12))</f>
        <v/>
      </c>
      <c r="BP79" s="2" t="str">
        <f>IF(OR($C79="",BP$12=""),"",SUMIFS(Tbl_Registro_Insumo[cant_ent],Tbl_Registro_Insumo[proveedor],$C$8,Tbl_Registro_Insumo[descripcion_insumo],$C79,Tbl_Registro_Insumo[id_solicitud],Detalle_Mes!$C$9,Tbl_Registro_Insumo[Fecha_Corte],"&lt;="&amp;BP$12)-SUMIFS(Tbl_Registro_Insumo[cant_dev],Tbl_Registro_Insumo[proveedor],$C$8,Tbl_Registro_Insumo[descripcion_insumo],$C79,Tbl_Registro_Insumo[id_solicitud],$C$9,Tbl_Registro_Insumo[Fecha_Corte],"&lt;="&amp;BP$12))</f>
        <v/>
      </c>
      <c r="BQ79" s="2" t="str">
        <f>IF(OR($C79="",BQ$12=""),"",SUMIFS(Tbl_Registro_Insumo[cant_ent],Tbl_Registro_Insumo[proveedor],$C$8,Tbl_Registro_Insumo[descripcion_insumo],$C79,Tbl_Registro_Insumo[id_solicitud],Detalle_Mes!$C$9,Tbl_Registro_Insumo[Fecha_Corte],"&lt;="&amp;BQ$12)-SUMIFS(Tbl_Registro_Insumo[cant_dev],Tbl_Registro_Insumo[proveedor],$C$8,Tbl_Registro_Insumo[descripcion_insumo],$C79,Tbl_Registro_Insumo[id_solicitud],$C$9,Tbl_Registro_Insumo[Fecha_Corte],"&lt;="&amp;BQ$12))</f>
        <v/>
      </c>
      <c r="BR79" s="2" t="str">
        <f>IF(OR($C79="",BR$12=""),"",SUMIFS(Tbl_Registro_Insumo[cant_ent],Tbl_Registro_Insumo[proveedor],$C$8,Tbl_Registro_Insumo[descripcion_insumo],$C79,Tbl_Registro_Insumo[id_solicitud],Detalle_Mes!$C$9,Tbl_Registro_Insumo[Fecha_Corte],"&lt;="&amp;BR$12)-SUMIFS(Tbl_Registro_Insumo[cant_dev],Tbl_Registro_Insumo[proveedor],$C$8,Tbl_Registro_Insumo[descripcion_insumo],$C79,Tbl_Registro_Insumo[id_solicitud],$C$9,Tbl_Registro_Insumo[Fecha_Corte],"&lt;="&amp;BR$12))</f>
        <v/>
      </c>
      <c r="BS79" s="2" t="str">
        <f>IF(OR($C79="",BS$12=""),"",SUMIFS(Tbl_Registro_Insumo[cant_ent],Tbl_Registro_Insumo[proveedor],$C$8,Tbl_Registro_Insumo[descripcion_insumo],$C79,Tbl_Registro_Insumo[id_solicitud],Detalle_Mes!$C$9,Tbl_Registro_Insumo[Fecha_Corte],"&lt;="&amp;BS$12)-SUMIFS(Tbl_Registro_Insumo[cant_dev],Tbl_Registro_Insumo[proveedor],$C$8,Tbl_Registro_Insumo[descripcion_insumo],$C79,Tbl_Registro_Insumo[id_solicitud],$C$9,Tbl_Registro_Insumo[Fecha_Corte],"&lt;="&amp;BS$12))</f>
        <v/>
      </c>
    </row>
    <row r="80" spans="2:71" s="7" customFormat="1" ht="19.2" customHeight="1" x14ac:dyDescent="0.3">
      <c r="B80" s="2"/>
      <c r="D80" s="20" t="str">
        <f>IF(C80="","",SUMIFS(Tbl_Registro_Insumo[cant_ent],Tbl_Registro_Insumo[proveedor],Detalle_Mes!$C$8,Tbl_Registro_Insumo[id_solicitud],Detalle_Mes!$C$9,Tbl_Registro_Insumo[descripcion_insumo],Detalle_Mes!C80,Tbl_Registro_Insumo[Fecha_Corte],"&lt;"&amp;Detalle_Mes!$F$8))</f>
        <v/>
      </c>
      <c r="E80" s="20" t="str">
        <f>IF(C80="","",SUMIFS(Tbl_Registro_Insumo[cant_dev],Tbl_Registro_Insumo[proveedor],Detalle_Mes!$C$8,Tbl_Registro_Insumo[id_solicitud],Detalle_Mes!$C$9,Tbl_Registro_Insumo[descripcion_insumo],Detalle_Mes!C80,Tbl_Registro_Insumo[Fecha_Corte],"&lt;"&amp;Detalle_Mes!$F$8))</f>
        <v/>
      </c>
      <c r="F80" s="20" t="str">
        <f t="shared" si="42"/>
        <v/>
      </c>
      <c r="H80" s="41" t="str">
        <f t="shared" si="41"/>
        <v/>
      </c>
      <c r="I80" s="2" t="str">
        <f>IF(OR($C80="",I$12=""),"",SUMIFS(Tbl_Registro_Insumo[cant_ent],Tbl_Registro_Insumo[proveedor],$C$8,Tbl_Registro_Insumo[descripcion_insumo],$C80,Tbl_Registro_Insumo[id_solicitud],Detalle_Mes!$C$9,Tbl_Registro_Insumo[Fecha_Corte],"&lt;"&amp;I$12)-SUMIFS(Tbl_Registro_Insumo[cant_dev],Tbl_Registro_Insumo[proveedor],$C$8,Tbl_Registro_Insumo[descripcion_insumo],$C80,Tbl_Registro_Insumo[id_solicitud],$C$9,Tbl_Registro_Insumo[Fecha_Corte],"&lt;="&amp;I$12))</f>
        <v/>
      </c>
      <c r="J80" s="2" t="str">
        <f>IF(OR($C80="",J$12=""),"",SUMIFS(Tbl_Registro_Insumo[cant_ent],Tbl_Registro_Insumo[proveedor],$C$8,Tbl_Registro_Insumo[descripcion_insumo],$C80,Tbl_Registro_Insumo[id_solicitud],Detalle_Mes!$C$9,Tbl_Registro_Insumo[Fecha_Corte],"&lt;="&amp;J$12)-SUMIFS(Tbl_Registro_Insumo[cant_dev],Tbl_Registro_Insumo[proveedor],$C$8,Tbl_Registro_Insumo[descripcion_insumo],$C80,Tbl_Registro_Insumo[id_solicitud],$C$9,Tbl_Registro_Insumo[Fecha_Corte],"&lt;="&amp;J$12))</f>
        <v/>
      </c>
      <c r="K80" s="2" t="str">
        <f>IF(OR($C80="",K$12=""),"",SUMIFS(Tbl_Registro_Insumo[cant_ent],Tbl_Registro_Insumo[proveedor],$C$8,Tbl_Registro_Insumo[descripcion_insumo],$C80,Tbl_Registro_Insumo[id_solicitud],Detalle_Mes!$C$9,Tbl_Registro_Insumo[Fecha_Corte],"&lt;="&amp;K$12)-SUMIFS(Tbl_Registro_Insumo[cant_dev],Tbl_Registro_Insumo[proveedor],$C$8,Tbl_Registro_Insumo[descripcion_insumo],$C80,Tbl_Registro_Insumo[id_solicitud],$C$9,Tbl_Registro_Insumo[Fecha_Corte],"&lt;="&amp;K$12))</f>
        <v/>
      </c>
      <c r="L80" s="2" t="str">
        <f>IF(OR($C80="",L$12=""),"",SUMIFS(Tbl_Registro_Insumo[cant_ent],Tbl_Registro_Insumo[proveedor],$C$8,Tbl_Registro_Insumo[descripcion_insumo],$C80,Tbl_Registro_Insumo[id_solicitud],Detalle_Mes!$C$9,Tbl_Registro_Insumo[Fecha_Corte],"&lt;="&amp;L$12)-SUMIFS(Tbl_Registro_Insumo[cant_dev],Tbl_Registro_Insumo[proveedor],$C$8,Tbl_Registro_Insumo[descripcion_insumo],$C80,Tbl_Registro_Insumo[id_solicitud],$C$9,Tbl_Registro_Insumo[Fecha_Corte],"&lt;="&amp;L$12))</f>
        <v/>
      </c>
      <c r="M80" s="2" t="str">
        <f>IF(OR($C80="",M$12=""),"",SUMIFS(Tbl_Registro_Insumo[cant_ent],Tbl_Registro_Insumo[proveedor],$C$8,Tbl_Registro_Insumo[descripcion_insumo],$C80,Tbl_Registro_Insumo[id_solicitud],Detalle_Mes!$C$9,Tbl_Registro_Insumo[Fecha_Corte],"&lt;="&amp;M$12)-SUMIFS(Tbl_Registro_Insumo[cant_dev],Tbl_Registro_Insumo[proveedor],$C$8,Tbl_Registro_Insumo[descripcion_insumo],$C80,Tbl_Registro_Insumo[id_solicitud],$C$9,Tbl_Registro_Insumo[Fecha_Corte],"&lt;="&amp;M$12))</f>
        <v/>
      </c>
      <c r="N80" s="2" t="str">
        <f>IF(OR($C80="",N$12=""),"",SUMIFS(Tbl_Registro_Insumo[cant_ent],Tbl_Registro_Insumo[proveedor],$C$8,Tbl_Registro_Insumo[descripcion_insumo],$C80,Tbl_Registro_Insumo[id_solicitud],Detalle_Mes!$C$9,Tbl_Registro_Insumo[Fecha_Corte],"&lt;="&amp;N$12)-SUMIFS(Tbl_Registro_Insumo[cant_dev],Tbl_Registro_Insumo[proveedor],$C$8,Tbl_Registro_Insumo[descripcion_insumo],$C80,Tbl_Registro_Insumo[id_solicitud],$C$9,Tbl_Registro_Insumo[Fecha_Corte],"&lt;="&amp;N$12))</f>
        <v/>
      </c>
      <c r="O80" s="2" t="str">
        <f>IF(OR($C80="",O$12=""),"",SUMIFS(Tbl_Registro_Insumo[cant_ent],Tbl_Registro_Insumo[proveedor],$C$8,Tbl_Registro_Insumo[descripcion_insumo],$C80,Tbl_Registro_Insumo[id_solicitud],Detalle_Mes!$C$9,Tbl_Registro_Insumo[Fecha_Corte],"&lt;="&amp;O$12)-SUMIFS(Tbl_Registro_Insumo[cant_dev],Tbl_Registro_Insumo[proveedor],$C$8,Tbl_Registro_Insumo[descripcion_insumo],$C80,Tbl_Registro_Insumo[id_solicitud],$C$9,Tbl_Registro_Insumo[Fecha_Corte],"&lt;="&amp;O$12))</f>
        <v/>
      </c>
      <c r="P80" s="2" t="str">
        <f>IF(OR($C80="",P$12=""),"",SUMIFS(Tbl_Registro_Insumo[cant_ent],Tbl_Registro_Insumo[proveedor],$C$8,Tbl_Registro_Insumo[descripcion_insumo],$C80,Tbl_Registro_Insumo[id_solicitud],Detalle_Mes!$C$9,Tbl_Registro_Insumo[Fecha_Corte],"&lt;="&amp;P$12)-SUMIFS(Tbl_Registro_Insumo[cant_dev],Tbl_Registro_Insumo[proveedor],$C$8,Tbl_Registro_Insumo[descripcion_insumo],$C80,Tbl_Registro_Insumo[id_solicitud],$C$9,Tbl_Registro_Insumo[Fecha_Corte],"&lt;="&amp;P$12))</f>
        <v/>
      </c>
      <c r="Q80" s="2" t="str">
        <f>IF(OR($C80="",Q$12=""),"",SUMIFS(Tbl_Registro_Insumo[cant_ent],Tbl_Registro_Insumo[proveedor],$C$8,Tbl_Registro_Insumo[descripcion_insumo],$C80,Tbl_Registro_Insumo[id_solicitud],Detalle_Mes!$C$9,Tbl_Registro_Insumo[Fecha_Corte],"&lt;="&amp;Q$12)-SUMIFS(Tbl_Registro_Insumo[cant_dev],Tbl_Registro_Insumo[proveedor],$C$8,Tbl_Registro_Insumo[descripcion_insumo],$C80,Tbl_Registro_Insumo[id_solicitud],$C$9,Tbl_Registro_Insumo[Fecha_Corte],"&lt;="&amp;Q$12))</f>
        <v/>
      </c>
      <c r="R80" s="2" t="str">
        <f>IF(OR($C80="",R$12=""),"",SUMIFS(Tbl_Registro_Insumo[cant_ent],Tbl_Registro_Insumo[proveedor],$C$8,Tbl_Registro_Insumo[descripcion_insumo],$C80,Tbl_Registro_Insumo[id_solicitud],Detalle_Mes!$C$9,Tbl_Registro_Insumo[Fecha_Corte],"&lt;="&amp;R$12)-SUMIFS(Tbl_Registro_Insumo[cant_dev],Tbl_Registro_Insumo[proveedor],$C$8,Tbl_Registro_Insumo[descripcion_insumo],$C80,Tbl_Registro_Insumo[id_solicitud],$C$9,Tbl_Registro_Insumo[Fecha_Corte],"&lt;="&amp;R$12))</f>
        <v/>
      </c>
      <c r="S80" s="2" t="str">
        <f>IF(OR($C80="",S$12=""),"",SUMIFS(Tbl_Registro_Insumo[cant_ent],Tbl_Registro_Insumo[proveedor],$C$8,Tbl_Registro_Insumo[descripcion_insumo],$C80,Tbl_Registro_Insumo[id_solicitud],Detalle_Mes!$C$9,Tbl_Registro_Insumo[Fecha_Corte],"&lt;="&amp;S$12)-SUMIFS(Tbl_Registro_Insumo[cant_dev],Tbl_Registro_Insumo[proveedor],$C$8,Tbl_Registro_Insumo[descripcion_insumo],$C80,Tbl_Registro_Insumo[id_solicitud],$C$9,Tbl_Registro_Insumo[Fecha_Corte],"&lt;="&amp;S$12))</f>
        <v/>
      </c>
      <c r="T80" s="2" t="str">
        <f>IF(OR($C80="",T$12=""),"",SUMIFS(Tbl_Registro_Insumo[cant_ent],Tbl_Registro_Insumo[proveedor],$C$8,Tbl_Registro_Insumo[descripcion_insumo],$C80,Tbl_Registro_Insumo[id_solicitud],Detalle_Mes!$C$9,Tbl_Registro_Insumo[Fecha_Corte],"&lt;="&amp;T$12)-SUMIFS(Tbl_Registro_Insumo[cant_dev],Tbl_Registro_Insumo[proveedor],$C$8,Tbl_Registro_Insumo[descripcion_insumo],$C80,Tbl_Registro_Insumo[id_solicitud],$C$9,Tbl_Registro_Insumo[Fecha_Corte],"&lt;="&amp;T$12))</f>
        <v/>
      </c>
      <c r="U80" s="2" t="str">
        <f>IF(OR($C80="",U$12=""),"",SUMIFS(Tbl_Registro_Insumo[cant_ent],Tbl_Registro_Insumo[proveedor],$C$8,Tbl_Registro_Insumo[descripcion_insumo],$C80,Tbl_Registro_Insumo[id_solicitud],Detalle_Mes!$C$9,Tbl_Registro_Insumo[Fecha_Corte],"&lt;="&amp;U$12)-SUMIFS(Tbl_Registro_Insumo[cant_dev],Tbl_Registro_Insumo[proveedor],$C$8,Tbl_Registro_Insumo[descripcion_insumo],$C80,Tbl_Registro_Insumo[id_solicitud],$C$9,Tbl_Registro_Insumo[Fecha_Corte],"&lt;="&amp;U$12))</f>
        <v/>
      </c>
      <c r="V80" s="2" t="str">
        <f>IF(OR($C80="",V$12=""),"",SUMIFS(Tbl_Registro_Insumo[cant_ent],Tbl_Registro_Insumo[proveedor],$C$8,Tbl_Registro_Insumo[descripcion_insumo],$C80,Tbl_Registro_Insumo[id_solicitud],Detalle_Mes!$C$9,Tbl_Registro_Insumo[Fecha_Corte],"&lt;="&amp;V$12)-SUMIFS(Tbl_Registro_Insumo[cant_dev],Tbl_Registro_Insumo[proveedor],$C$8,Tbl_Registro_Insumo[descripcion_insumo],$C80,Tbl_Registro_Insumo[id_solicitud],$C$9,Tbl_Registro_Insumo[Fecha_Corte],"&lt;="&amp;V$12))</f>
        <v/>
      </c>
      <c r="W80" s="2" t="str">
        <f>IF(OR($C80="",W$12=""),"",SUMIFS(Tbl_Registro_Insumo[cant_ent],Tbl_Registro_Insumo[proveedor],$C$8,Tbl_Registro_Insumo[descripcion_insumo],$C80,Tbl_Registro_Insumo[id_solicitud],Detalle_Mes!$C$9,Tbl_Registro_Insumo[Fecha_Corte],"&lt;="&amp;W$12)-SUMIFS(Tbl_Registro_Insumo[cant_dev],Tbl_Registro_Insumo[proveedor],$C$8,Tbl_Registro_Insumo[descripcion_insumo],$C80,Tbl_Registro_Insumo[id_solicitud],$C$9,Tbl_Registro_Insumo[Fecha_Corte],"&lt;="&amp;W$12))</f>
        <v/>
      </c>
      <c r="X80" s="2" t="str">
        <f>IF(OR($C80="",X$12=""),"",SUMIFS(Tbl_Registro_Insumo[cant_ent],Tbl_Registro_Insumo[proveedor],$C$8,Tbl_Registro_Insumo[descripcion_insumo],$C80,Tbl_Registro_Insumo[id_solicitud],Detalle_Mes!$C$9,Tbl_Registro_Insumo[Fecha_Corte],"&lt;="&amp;X$12)-SUMIFS(Tbl_Registro_Insumo[cant_dev],Tbl_Registro_Insumo[proveedor],$C$8,Tbl_Registro_Insumo[descripcion_insumo],$C80,Tbl_Registro_Insumo[id_solicitud],$C$9,Tbl_Registro_Insumo[Fecha_Corte],"&lt;="&amp;X$12))</f>
        <v/>
      </c>
      <c r="Y80" s="2" t="str">
        <f>IF(OR($C80="",Y$12=""),"",SUMIFS(Tbl_Registro_Insumo[cant_ent],Tbl_Registro_Insumo[proveedor],$C$8,Tbl_Registro_Insumo[descripcion_insumo],$C80,Tbl_Registro_Insumo[id_solicitud],Detalle_Mes!$C$9,Tbl_Registro_Insumo[Fecha_Corte],"&lt;="&amp;Y$12)-SUMIFS(Tbl_Registro_Insumo[cant_dev],Tbl_Registro_Insumo[proveedor],$C$8,Tbl_Registro_Insumo[descripcion_insumo],$C80,Tbl_Registro_Insumo[id_solicitud],$C$9,Tbl_Registro_Insumo[Fecha_Corte],"&lt;="&amp;Y$12))</f>
        <v/>
      </c>
      <c r="Z80" s="2" t="str">
        <f>IF(OR($C80="",Z$12=""),"",SUMIFS(Tbl_Registro_Insumo[cant_ent],Tbl_Registro_Insumo[proveedor],$C$8,Tbl_Registro_Insumo[descripcion_insumo],$C80,Tbl_Registro_Insumo[id_solicitud],Detalle_Mes!$C$9,Tbl_Registro_Insumo[Fecha_Corte],"&lt;="&amp;Z$12)-SUMIFS(Tbl_Registro_Insumo[cant_dev],Tbl_Registro_Insumo[proveedor],$C$8,Tbl_Registro_Insumo[descripcion_insumo],$C80,Tbl_Registro_Insumo[id_solicitud],$C$9,Tbl_Registro_Insumo[Fecha_Corte],"&lt;="&amp;Z$12))</f>
        <v/>
      </c>
      <c r="AA80" s="2" t="str">
        <f>IF(OR($C80="",AA$12=""),"",SUMIFS(Tbl_Registro_Insumo[cant_ent],Tbl_Registro_Insumo[proveedor],$C$8,Tbl_Registro_Insumo[descripcion_insumo],$C80,Tbl_Registro_Insumo[id_solicitud],Detalle_Mes!$C$9,Tbl_Registro_Insumo[Fecha_Corte],"&lt;="&amp;AA$12)-SUMIFS(Tbl_Registro_Insumo[cant_dev],Tbl_Registro_Insumo[proveedor],$C$8,Tbl_Registro_Insumo[descripcion_insumo],$C80,Tbl_Registro_Insumo[id_solicitud],$C$9,Tbl_Registro_Insumo[Fecha_Corte],"&lt;="&amp;AA$12))</f>
        <v/>
      </c>
      <c r="AB80" s="2" t="str">
        <f>IF(OR($C80="",AB$12=""),"",SUMIFS(Tbl_Registro_Insumo[cant_ent],Tbl_Registro_Insumo[proveedor],$C$8,Tbl_Registro_Insumo[descripcion_insumo],$C80,Tbl_Registro_Insumo[id_solicitud],Detalle_Mes!$C$9,Tbl_Registro_Insumo[Fecha_Corte],"&lt;="&amp;AB$12)-SUMIFS(Tbl_Registro_Insumo[cant_dev],Tbl_Registro_Insumo[proveedor],$C$8,Tbl_Registro_Insumo[descripcion_insumo],$C80,Tbl_Registro_Insumo[id_solicitud],$C$9,Tbl_Registro_Insumo[Fecha_Corte],"&lt;="&amp;AB$12))</f>
        <v/>
      </c>
      <c r="AC80" s="2" t="str">
        <f>IF(OR($C80="",AC$12=""),"",SUMIFS(Tbl_Registro_Insumo[cant_ent],Tbl_Registro_Insumo[proveedor],$C$8,Tbl_Registro_Insumo[descripcion_insumo],$C80,Tbl_Registro_Insumo[id_solicitud],Detalle_Mes!$C$9,Tbl_Registro_Insumo[Fecha_Corte],"&lt;="&amp;AC$12)-SUMIFS(Tbl_Registro_Insumo[cant_dev],Tbl_Registro_Insumo[proveedor],$C$8,Tbl_Registro_Insumo[descripcion_insumo],$C80,Tbl_Registro_Insumo[id_solicitud],$C$9,Tbl_Registro_Insumo[Fecha_Corte],"&lt;="&amp;AC$12))</f>
        <v/>
      </c>
      <c r="AD80" s="2" t="str">
        <f>IF(OR($C80="",AD$12=""),"",SUMIFS(Tbl_Registro_Insumo[cant_ent],Tbl_Registro_Insumo[proveedor],$C$8,Tbl_Registro_Insumo[descripcion_insumo],$C80,Tbl_Registro_Insumo[id_solicitud],Detalle_Mes!$C$9,Tbl_Registro_Insumo[Fecha_Corte],"&lt;="&amp;AD$12)-SUMIFS(Tbl_Registro_Insumo[cant_dev],Tbl_Registro_Insumo[proveedor],$C$8,Tbl_Registro_Insumo[descripcion_insumo],$C80,Tbl_Registro_Insumo[id_solicitud],$C$9,Tbl_Registro_Insumo[Fecha_Corte],"&lt;="&amp;AD$12))</f>
        <v/>
      </c>
      <c r="AE80" s="2" t="str">
        <f>IF(OR($C80="",AE$12=""),"",SUMIFS(Tbl_Registro_Insumo[cant_ent],Tbl_Registro_Insumo[proveedor],$C$8,Tbl_Registro_Insumo[descripcion_insumo],$C80,Tbl_Registro_Insumo[id_solicitud],Detalle_Mes!$C$9,Tbl_Registro_Insumo[Fecha_Corte],"&lt;="&amp;AE$12)-SUMIFS(Tbl_Registro_Insumo[cant_dev],Tbl_Registro_Insumo[proveedor],$C$8,Tbl_Registro_Insumo[descripcion_insumo],$C80,Tbl_Registro_Insumo[id_solicitud],$C$9,Tbl_Registro_Insumo[Fecha_Corte],"&lt;="&amp;AE$12))</f>
        <v/>
      </c>
      <c r="AF80" s="2" t="str">
        <f>IF(OR($C80="",AF$12=""),"",SUMIFS(Tbl_Registro_Insumo[cant_ent],Tbl_Registro_Insumo[proveedor],$C$8,Tbl_Registro_Insumo[descripcion_insumo],$C80,Tbl_Registro_Insumo[id_solicitud],Detalle_Mes!$C$9,Tbl_Registro_Insumo[Fecha_Corte],"&lt;="&amp;AF$12)-SUMIFS(Tbl_Registro_Insumo[cant_dev],Tbl_Registro_Insumo[proveedor],$C$8,Tbl_Registro_Insumo[descripcion_insumo],$C80,Tbl_Registro_Insumo[id_solicitud],$C$9,Tbl_Registro_Insumo[Fecha_Corte],"&lt;="&amp;AF$12))</f>
        <v/>
      </c>
      <c r="AG80" s="2" t="str">
        <f>IF(OR($C80="",AG$12=""),"",SUMIFS(Tbl_Registro_Insumo[cant_ent],Tbl_Registro_Insumo[proveedor],$C$8,Tbl_Registro_Insumo[descripcion_insumo],$C80,Tbl_Registro_Insumo[id_solicitud],Detalle_Mes!$C$9,Tbl_Registro_Insumo[Fecha_Corte],"&lt;="&amp;AG$12)-SUMIFS(Tbl_Registro_Insumo[cant_dev],Tbl_Registro_Insumo[proveedor],$C$8,Tbl_Registro_Insumo[descripcion_insumo],$C80,Tbl_Registro_Insumo[id_solicitud],$C$9,Tbl_Registro_Insumo[Fecha_Corte],"&lt;="&amp;AG$12))</f>
        <v/>
      </c>
      <c r="AH80" s="2" t="str">
        <f>IF(OR($C80="",AH$12=""),"",SUMIFS(Tbl_Registro_Insumo[cant_ent],Tbl_Registro_Insumo[proveedor],$C$8,Tbl_Registro_Insumo[descripcion_insumo],$C80,Tbl_Registro_Insumo[id_solicitud],Detalle_Mes!$C$9,Tbl_Registro_Insumo[Fecha_Corte],"&lt;="&amp;AH$12)-SUMIFS(Tbl_Registro_Insumo[cant_dev],Tbl_Registro_Insumo[proveedor],$C$8,Tbl_Registro_Insumo[descripcion_insumo],$C80,Tbl_Registro_Insumo[id_solicitud],$C$9,Tbl_Registro_Insumo[Fecha_Corte],"&lt;="&amp;AH$12))</f>
        <v/>
      </c>
      <c r="AI80" s="2" t="str">
        <f>IF(OR($C80="",AI$12=""),"",SUMIFS(Tbl_Registro_Insumo[cant_ent],Tbl_Registro_Insumo[proveedor],$C$8,Tbl_Registro_Insumo[descripcion_insumo],$C80,Tbl_Registro_Insumo[id_solicitud],Detalle_Mes!$C$9,Tbl_Registro_Insumo[Fecha_Corte],"&lt;="&amp;AI$12)-SUMIFS(Tbl_Registro_Insumo[cant_dev],Tbl_Registro_Insumo[proveedor],$C$8,Tbl_Registro_Insumo[descripcion_insumo],$C80,Tbl_Registro_Insumo[id_solicitud],$C$9,Tbl_Registro_Insumo[Fecha_Corte],"&lt;="&amp;AI$12))</f>
        <v/>
      </c>
      <c r="AJ80" s="2" t="str">
        <f>IF(OR($C80="",AJ$12=""),"",SUMIFS(Tbl_Registro_Insumo[cant_ent],Tbl_Registro_Insumo[proveedor],$C$8,Tbl_Registro_Insumo[descripcion_insumo],$C80,Tbl_Registro_Insumo[id_solicitud],Detalle_Mes!$C$9,Tbl_Registro_Insumo[Fecha_Corte],"&lt;="&amp;AJ$12)-SUMIFS(Tbl_Registro_Insumo[cant_dev],Tbl_Registro_Insumo[proveedor],$C$8,Tbl_Registro_Insumo[descripcion_insumo],$C80,Tbl_Registro_Insumo[id_solicitud],$C$9,Tbl_Registro_Insumo[Fecha_Corte],"&lt;="&amp;AJ$12))</f>
        <v/>
      </c>
      <c r="AK80" s="2" t="str">
        <f>IF(OR($C80="",AK$12=""),"",SUMIFS(Tbl_Registro_Insumo[cant_ent],Tbl_Registro_Insumo[proveedor],$C$8,Tbl_Registro_Insumo[descripcion_insumo],$C80,Tbl_Registro_Insumo[id_solicitud],Detalle_Mes!$C$9,Tbl_Registro_Insumo[Fecha_Corte],"&lt;="&amp;AK$12)-SUMIFS(Tbl_Registro_Insumo[cant_dev],Tbl_Registro_Insumo[proveedor],$C$8,Tbl_Registro_Insumo[descripcion_insumo],$C80,Tbl_Registro_Insumo[id_solicitud],$C$9,Tbl_Registro_Insumo[Fecha_Corte],"&lt;="&amp;AK$12))</f>
        <v/>
      </c>
      <c r="AL80" s="2" t="str">
        <f>IF(OR($C80="",AL$12=""),"",SUMIFS(Tbl_Registro_Insumo[cant_ent],Tbl_Registro_Insumo[proveedor],$C$8,Tbl_Registro_Insumo[descripcion_insumo],$C80,Tbl_Registro_Insumo[id_solicitud],Detalle_Mes!$C$9,Tbl_Registro_Insumo[Fecha_Corte],"&lt;="&amp;AL$12)-SUMIFS(Tbl_Registro_Insumo[cant_dev],Tbl_Registro_Insumo[proveedor],$C$8,Tbl_Registro_Insumo[descripcion_insumo],$C80,Tbl_Registro_Insumo[id_solicitud],$C$9,Tbl_Registro_Insumo[Fecha_Corte],"&lt;="&amp;AL$12))</f>
        <v/>
      </c>
      <c r="AM80" s="2" t="str">
        <f>IF(OR($C80="",AM$12=""),"",SUMIFS(Tbl_Registro_Insumo[cant_ent],Tbl_Registro_Insumo[proveedor],$C$8,Tbl_Registro_Insumo[descripcion_insumo],$C80,Tbl_Registro_Insumo[id_solicitud],Detalle_Mes!$C$9,Tbl_Registro_Insumo[Fecha_Corte],"&lt;="&amp;AM$12)-SUMIFS(Tbl_Registro_Insumo[cant_dev],Tbl_Registro_Insumo[proveedor],$C$8,Tbl_Registro_Insumo[descripcion_insumo],$C80,Tbl_Registro_Insumo[id_solicitud],$C$9,Tbl_Registro_Insumo[Fecha_Corte],"&lt;="&amp;AM$12))</f>
        <v/>
      </c>
      <c r="AN80" s="2" t="str">
        <f>IF(OR($C80="",AN$12=""),"",SUMIFS(Tbl_Registro_Insumo[cant_ent],Tbl_Registro_Insumo[proveedor],$C$8,Tbl_Registro_Insumo[descripcion_insumo],$C80,Tbl_Registro_Insumo[id_solicitud],Detalle_Mes!$C$9,Tbl_Registro_Insumo[Fecha_Corte],"&lt;="&amp;AN$12)-SUMIFS(Tbl_Registro_Insumo[cant_dev],Tbl_Registro_Insumo[proveedor],$C$8,Tbl_Registro_Insumo[descripcion_insumo],$C80,Tbl_Registro_Insumo[id_solicitud],$C$9,Tbl_Registro_Insumo[Fecha_Corte],"&lt;="&amp;AN$12))</f>
        <v/>
      </c>
      <c r="AO80" s="2" t="str">
        <f>IF(OR($C80="",AO$12=""),"",SUMIFS(Tbl_Registro_Insumo[cant_ent],Tbl_Registro_Insumo[proveedor],$C$8,Tbl_Registro_Insumo[descripcion_insumo],$C80,Tbl_Registro_Insumo[id_solicitud],Detalle_Mes!$C$9,Tbl_Registro_Insumo[Fecha_Corte],"&lt;="&amp;AO$12)-SUMIFS(Tbl_Registro_Insumo[cant_dev],Tbl_Registro_Insumo[proveedor],$C$8,Tbl_Registro_Insumo[descripcion_insumo],$C80,Tbl_Registro_Insumo[id_solicitud],$C$9,Tbl_Registro_Insumo[Fecha_Corte],"&lt;="&amp;AO$12))</f>
        <v/>
      </c>
      <c r="AP80" s="2" t="str">
        <f>IF(OR($C80="",AP$12=""),"",SUMIFS(Tbl_Registro_Insumo[cant_ent],Tbl_Registro_Insumo[proveedor],$C$8,Tbl_Registro_Insumo[descripcion_insumo],$C80,Tbl_Registro_Insumo[id_solicitud],Detalle_Mes!$C$9,Tbl_Registro_Insumo[Fecha_Corte],"&lt;="&amp;AP$12)-SUMIFS(Tbl_Registro_Insumo[cant_dev],Tbl_Registro_Insumo[proveedor],$C$8,Tbl_Registro_Insumo[descripcion_insumo],$C80,Tbl_Registro_Insumo[id_solicitud],$C$9,Tbl_Registro_Insumo[Fecha_Corte],"&lt;="&amp;AP$12))</f>
        <v/>
      </c>
      <c r="AQ80" s="2" t="str">
        <f>IF(OR($C80="",AQ$12=""),"",SUMIFS(Tbl_Registro_Insumo[cant_ent],Tbl_Registro_Insumo[proveedor],$C$8,Tbl_Registro_Insumo[descripcion_insumo],$C80,Tbl_Registro_Insumo[id_solicitud],Detalle_Mes!$C$9,Tbl_Registro_Insumo[Fecha_Corte],"&lt;="&amp;AQ$12)-SUMIFS(Tbl_Registro_Insumo[cant_dev],Tbl_Registro_Insumo[proveedor],$C$8,Tbl_Registro_Insumo[descripcion_insumo],$C80,Tbl_Registro_Insumo[id_solicitud],$C$9,Tbl_Registro_Insumo[Fecha_Corte],"&lt;="&amp;AQ$12))</f>
        <v/>
      </c>
      <c r="AR80" s="2" t="str">
        <f>IF(OR($C80="",AR$12=""),"",SUMIFS(Tbl_Registro_Insumo[cant_ent],Tbl_Registro_Insumo[proveedor],$C$8,Tbl_Registro_Insumo[descripcion_insumo],$C80,Tbl_Registro_Insumo[id_solicitud],Detalle_Mes!$C$9,Tbl_Registro_Insumo[Fecha_Corte],"&lt;="&amp;AR$12)-SUMIFS(Tbl_Registro_Insumo[cant_dev],Tbl_Registro_Insumo[proveedor],$C$8,Tbl_Registro_Insumo[descripcion_insumo],$C80,Tbl_Registro_Insumo[id_solicitud],$C$9,Tbl_Registro_Insumo[Fecha_Corte],"&lt;="&amp;AR$12))</f>
        <v/>
      </c>
      <c r="AS80" s="2" t="str">
        <f>IF(OR($C80="",AS$12=""),"",SUMIFS(Tbl_Registro_Insumo[cant_ent],Tbl_Registro_Insumo[proveedor],$C$8,Tbl_Registro_Insumo[descripcion_insumo],$C80,Tbl_Registro_Insumo[id_solicitud],Detalle_Mes!$C$9,Tbl_Registro_Insumo[Fecha_Corte],"&lt;="&amp;AS$12)-SUMIFS(Tbl_Registro_Insumo[cant_dev],Tbl_Registro_Insumo[proveedor],$C$8,Tbl_Registro_Insumo[descripcion_insumo],$C80,Tbl_Registro_Insumo[id_solicitud],$C$9,Tbl_Registro_Insumo[Fecha_Corte],"&lt;="&amp;AS$12))</f>
        <v/>
      </c>
      <c r="AT80" s="2" t="str">
        <f>IF(OR($C80="",AT$12=""),"",SUMIFS(Tbl_Registro_Insumo[cant_ent],Tbl_Registro_Insumo[proveedor],$C$8,Tbl_Registro_Insumo[descripcion_insumo],$C80,Tbl_Registro_Insumo[id_solicitud],Detalle_Mes!$C$9,Tbl_Registro_Insumo[Fecha_Corte],"&lt;="&amp;AT$12)-SUMIFS(Tbl_Registro_Insumo[cant_dev],Tbl_Registro_Insumo[proveedor],$C$8,Tbl_Registro_Insumo[descripcion_insumo],$C80,Tbl_Registro_Insumo[id_solicitud],$C$9,Tbl_Registro_Insumo[Fecha_Corte],"&lt;="&amp;AT$12))</f>
        <v/>
      </c>
      <c r="AU80" s="2" t="str">
        <f>IF(OR($C80="",AU$12=""),"",SUMIFS(Tbl_Registro_Insumo[cant_ent],Tbl_Registro_Insumo[proveedor],$C$8,Tbl_Registro_Insumo[descripcion_insumo],$C80,Tbl_Registro_Insumo[id_solicitud],Detalle_Mes!$C$9,Tbl_Registro_Insumo[Fecha_Corte],"&lt;="&amp;AU$12)-SUMIFS(Tbl_Registro_Insumo[cant_dev],Tbl_Registro_Insumo[proveedor],$C$8,Tbl_Registro_Insumo[descripcion_insumo],$C80,Tbl_Registro_Insumo[id_solicitud],$C$9,Tbl_Registro_Insumo[Fecha_Corte],"&lt;="&amp;AU$12))</f>
        <v/>
      </c>
      <c r="AV80" s="2" t="str">
        <f>IF(OR($C80="",AV$12=""),"",SUMIFS(Tbl_Registro_Insumo[cant_ent],Tbl_Registro_Insumo[proveedor],$C$8,Tbl_Registro_Insumo[descripcion_insumo],$C80,Tbl_Registro_Insumo[id_solicitud],Detalle_Mes!$C$9,Tbl_Registro_Insumo[Fecha_Corte],"&lt;="&amp;AV$12)-SUMIFS(Tbl_Registro_Insumo[cant_dev],Tbl_Registro_Insumo[proveedor],$C$8,Tbl_Registro_Insumo[descripcion_insumo],$C80,Tbl_Registro_Insumo[id_solicitud],$C$9,Tbl_Registro_Insumo[Fecha_Corte],"&lt;="&amp;AV$12))</f>
        <v/>
      </c>
      <c r="AW80" s="2" t="str">
        <f>IF(OR($C80="",AW$12=""),"",SUMIFS(Tbl_Registro_Insumo[cant_ent],Tbl_Registro_Insumo[proveedor],$C$8,Tbl_Registro_Insumo[descripcion_insumo],$C80,Tbl_Registro_Insumo[id_solicitud],Detalle_Mes!$C$9,Tbl_Registro_Insumo[Fecha_Corte],"&lt;="&amp;AW$12)-SUMIFS(Tbl_Registro_Insumo[cant_dev],Tbl_Registro_Insumo[proveedor],$C$8,Tbl_Registro_Insumo[descripcion_insumo],$C80,Tbl_Registro_Insumo[id_solicitud],$C$9,Tbl_Registro_Insumo[Fecha_Corte],"&lt;="&amp;AW$12))</f>
        <v/>
      </c>
      <c r="AX80" s="2" t="str">
        <f>IF(OR($C80="",AX$12=""),"",SUMIFS(Tbl_Registro_Insumo[cant_ent],Tbl_Registro_Insumo[proveedor],$C$8,Tbl_Registro_Insumo[descripcion_insumo],$C80,Tbl_Registro_Insumo[id_solicitud],Detalle_Mes!$C$9,Tbl_Registro_Insumo[Fecha_Corte],"&lt;="&amp;AX$12)-SUMIFS(Tbl_Registro_Insumo[cant_dev],Tbl_Registro_Insumo[proveedor],$C$8,Tbl_Registro_Insumo[descripcion_insumo],$C80,Tbl_Registro_Insumo[id_solicitud],$C$9,Tbl_Registro_Insumo[Fecha_Corte],"&lt;="&amp;AX$12))</f>
        <v/>
      </c>
      <c r="AY80" s="2" t="str">
        <f>IF(OR($C80="",AY$12=""),"",SUMIFS(Tbl_Registro_Insumo[cant_ent],Tbl_Registro_Insumo[proveedor],$C$8,Tbl_Registro_Insumo[descripcion_insumo],$C80,Tbl_Registro_Insumo[id_solicitud],Detalle_Mes!$C$9,Tbl_Registro_Insumo[Fecha_Corte],"&lt;="&amp;AY$12)-SUMIFS(Tbl_Registro_Insumo[cant_dev],Tbl_Registro_Insumo[proveedor],$C$8,Tbl_Registro_Insumo[descripcion_insumo],$C80,Tbl_Registro_Insumo[id_solicitud],$C$9,Tbl_Registro_Insumo[Fecha_Corte],"&lt;="&amp;AY$12))</f>
        <v/>
      </c>
      <c r="AZ80" s="2" t="str">
        <f>IF(OR($C80="",AZ$12=""),"",SUMIFS(Tbl_Registro_Insumo[cant_ent],Tbl_Registro_Insumo[proveedor],$C$8,Tbl_Registro_Insumo[descripcion_insumo],$C80,Tbl_Registro_Insumo[id_solicitud],Detalle_Mes!$C$9,Tbl_Registro_Insumo[Fecha_Corte],"&lt;="&amp;AZ$12)-SUMIFS(Tbl_Registro_Insumo[cant_dev],Tbl_Registro_Insumo[proveedor],$C$8,Tbl_Registro_Insumo[descripcion_insumo],$C80,Tbl_Registro_Insumo[id_solicitud],$C$9,Tbl_Registro_Insumo[Fecha_Corte],"&lt;="&amp;AZ$12))</f>
        <v/>
      </c>
      <c r="BA80" s="2" t="str">
        <f>IF(OR($C80="",BA$12=""),"",SUMIFS(Tbl_Registro_Insumo[cant_ent],Tbl_Registro_Insumo[proveedor],$C$8,Tbl_Registro_Insumo[descripcion_insumo],$C80,Tbl_Registro_Insumo[id_solicitud],Detalle_Mes!$C$9,Tbl_Registro_Insumo[Fecha_Corte],"&lt;="&amp;BA$12)-SUMIFS(Tbl_Registro_Insumo[cant_dev],Tbl_Registro_Insumo[proveedor],$C$8,Tbl_Registro_Insumo[descripcion_insumo],$C80,Tbl_Registro_Insumo[id_solicitud],$C$9,Tbl_Registro_Insumo[Fecha_Corte],"&lt;="&amp;BA$12))</f>
        <v/>
      </c>
      <c r="BB80" s="2" t="str">
        <f>IF(OR($C80="",BB$12=""),"",SUMIFS(Tbl_Registro_Insumo[cant_ent],Tbl_Registro_Insumo[proveedor],$C$8,Tbl_Registro_Insumo[descripcion_insumo],$C80,Tbl_Registro_Insumo[id_solicitud],Detalle_Mes!$C$9,Tbl_Registro_Insumo[Fecha_Corte],"&lt;="&amp;BB$12)-SUMIFS(Tbl_Registro_Insumo[cant_dev],Tbl_Registro_Insumo[proveedor],$C$8,Tbl_Registro_Insumo[descripcion_insumo],$C80,Tbl_Registro_Insumo[id_solicitud],$C$9,Tbl_Registro_Insumo[Fecha_Corte],"&lt;="&amp;BB$12))</f>
        <v/>
      </c>
      <c r="BC80" s="2" t="str">
        <f>IF(OR($C80="",BC$12=""),"",SUMIFS(Tbl_Registro_Insumo[cant_ent],Tbl_Registro_Insumo[proveedor],$C$8,Tbl_Registro_Insumo[descripcion_insumo],$C80,Tbl_Registro_Insumo[id_solicitud],Detalle_Mes!$C$9,Tbl_Registro_Insumo[Fecha_Corte],"&lt;="&amp;BC$12)-SUMIFS(Tbl_Registro_Insumo[cant_dev],Tbl_Registro_Insumo[proveedor],$C$8,Tbl_Registro_Insumo[descripcion_insumo],$C80,Tbl_Registro_Insumo[id_solicitud],$C$9,Tbl_Registro_Insumo[Fecha_Corte],"&lt;="&amp;BC$12))</f>
        <v/>
      </c>
      <c r="BD80" s="2" t="str">
        <f>IF(OR($C80="",BD$12=""),"",SUMIFS(Tbl_Registro_Insumo[cant_ent],Tbl_Registro_Insumo[proveedor],$C$8,Tbl_Registro_Insumo[descripcion_insumo],$C80,Tbl_Registro_Insumo[id_solicitud],Detalle_Mes!$C$9,Tbl_Registro_Insumo[Fecha_Corte],"&lt;="&amp;BD$12)-SUMIFS(Tbl_Registro_Insumo[cant_dev],Tbl_Registro_Insumo[proveedor],$C$8,Tbl_Registro_Insumo[descripcion_insumo],$C80,Tbl_Registro_Insumo[id_solicitud],$C$9,Tbl_Registro_Insumo[Fecha_Corte],"&lt;="&amp;BD$12))</f>
        <v/>
      </c>
      <c r="BE80" s="2" t="str">
        <f>IF(OR($C80="",BE$12=""),"",SUMIFS(Tbl_Registro_Insumo[cant_ent],Tbl_Registro_Insumo[proveedor],$C$8,Tbl_Registro_Insumo[descripcion_insumo],$C80,Tbl_Registro_Insumo[id_solicitud],Detalle_Mes!$C$9,Tbl_Registro_Insumo[Fecha_Corte],"&lt;="&amp;BE$12)-SUMIFS(Tbl_Registro_Insumo[cant_dev],Tbl_Registro_Insumo[proveedor],$C$8,Tbl_Registro_Insumo[descripcion_insumo],$C80,Tbl_Registro_Insumo[id_solicitud],$C$9,Tbl_Registro_Insumo[Fecha_Corte],"&lt;="&amp;BE$12))</f>
        <v/>
      </c>
      <c r="BF80" s="2" t="str">
        <f>IF(OR($C80="",BF$12=""),"",SUMIFS(Tbl_Registro_Insumo[cant_ent],Tbl_Registro_Insumo[proveedor],$C$8,Tbl_Registro_Insumo[descripcion_insumo],$C80,Tbl_Registro_Insumo[id_solicitud],Detalle_Mes!$C$9,Tbl_Registro_Insumo[Fecha_Corte],"&lt;="&amp;BF$12)-SUMIFS(Tbl_Registro_Insumo[cant_dev],Tbl_Registro_Insumo[proveedor],$C$8,Tbl_Registro_Insumo[descripcion_insumo],$C80,Tbl_Registro_Insumo[id_solicitud],$C$9,Tbl_Registro_Insumo[Fecha_Corte],"&lt;="&amp;BF$12))</f>
        <v/>
      </c>
      <c r="BG80" s="2" t="str">
        <f>IF(OR($C80="",BG$12=""),"",SUMIFS(Tbl_Registro_Insumo[cant_ent],Tbl_Registro_Insumo[proveedor],$C$8,Tbl_Registro_Insumo[descripcion_insumo],$C80,Tbl_Registro_Insumo[id_solicitud],Detalle_Mes!$C$9,Tbl_Registro_Insumo[Fecha_Corte],"&lt;="&amp;BG$12)-SUMIFS(Tbl_Registro_Insumo[cant_dev],Tbl_Registro_Insumo[proveedor],$C$8,Tbl_Registro_Insumo[descripcion_insumo],$C80,Tbl_Registro_Insumo[id_solicitud],$C$9,Tbl_Registro_Insumo[Fecha_Corte],"&lt;="&amp;BG$12))</f>
        <v/>
      </c>
      <c r="BH80" s="2" t="str">
        <f>IF(OR($C80="",BH$12=""),"",SUMIFS(Tbl_Registro_Insumo[cant_ent],Tbl_Registro_Insumo[proveedor],$C$8,Tbl_Registro_Insumo[descripcion_insumo],$C80,Tbl_Registro_Insumo[id_solicitud],Detalle_Mes!$C$9,Tbl_Registro_Insumo[Fecha_Corte],"&lt;="&amp;BH$12)-SUMIFS(Tbl_Registro_Insumo[cant_dev],Tbl_Registro_Insumo[proveedor],$C$8,Tbl_Registro_Insumo[descripcion_insumo],$C80,Tbl_Registro_Insumo[id_solicitud],$C$9,Tbl_Registro_Insumo[Fecha_Corte],"&lt;="&amp;BH$12))</f>
        <v/>
      </c>
      <c r="BI80" s="2" t="str">
        <f>IF(OR($C80="",BI$12=""),"",SUMIFS(Tbl_Registro_Insumo[cant_ent],Tbl_Registro_Insumo[proveedor],$C$8,Tbl_Registro_Insumo[descripcion_insumo],$C80,Tbl_Registro_Insumo[id_solicitud],Detalle_Mes!$C$9,Tbl_Registro_Insumo[Fecha_Corte],"&lt;="&amp;BI$12)-SUMIFS(Tbl_Registro_Insumo[cant_dev],Tbl_Registro_Insumo[proveedor],$C$8,Tbl_Registro_Insumo[descripcion_insumo],$C80,Tbl_Registro_Insumo[id_solicitud],$C$9,Tbl_Registro_Insumo[Fecha_Corte],"&lt;="&amp;BI$12))</f>
        <v/>
      </c>
      <c r="BJ80" s="2" t="str">
        <f>IF(OR($C80="",BJ$12=""),"",SUMIFS(Tbl_Registro_Insumo[cant_ent],Tbl_Registro_Insumo[proveedor],$C$8,Tbl_Registro_Insumo[descripcion_insumo],$C80,Tbl_Registro_Insumo[id_solicitud],Detalle_Mes!$C$9,Tbl_Registro_Insumo[Fecha_Corte],"&lt;="&amp;BJ$12)-SUMIFS(Tbl_Registro_Insumo[cant_dev],Tbl_Registro_Insumo[proveedor],$C$8,Tbl_Registro_Insumo[descripcion_insumo],$C80,Tbl_Registro_Insumo[id_solicitud],$C$9,Tbl_Registro_Insumo[Fecha_Corte],"&lt;="&amp;BJ$12))</f>
        <v/>
      </c>
      <c r="BK80" s="2" t="str">
        <f>IF(OR($C80="",BK$12=""),"",SUMIFS(Tbl_Registro_Insumo[cant_ent],Tbl_Registro_Insumo[proveedor],$C$8,Tbl_Registro_Insumo[descripcion_insumo],$C80,Tbl_Registro_Insumo[id_solicitud],Detalle_Mes!$C$9,Tbl_Registro_Insumo[Fecha_Corte],"&lt;="&amp;BK$12)-SUMIFS(Tbl_Registro_Insumo[cant_dev],Tbl_Registro_Insumo[proveedor],$C$8,Tbl_Registro_Insumo[descripcion_insumo],$C80,Tbl_Registro_Insumo[id_solicitud],$C$9,Tbl_Registro_Insumo[Fecha_Corte],"&lt;="&amp;BK$12))</f>
        <v/>
      </c>
      <c r="BL80" s="2" t="str">
        <f>IF(OR($C80="",BL$12=""),"",SUMIFS(Tbl_Registro_Insumo[cant_ent],Tbl_Registro_Insumo[proveedor],$C$8,Tbl_Registro_Insumo[descripcion_insumo],$C80,Tbl_Registro_Insumo[id_solicitud],Detalle_Mes!$C$9,Tbl_Registro_Insumo[Fecha_Corte],"&lt;="&amp;BL$12)-SUMIFS(Tbl_Registro_Insumo[cant_dev],Tbl_Registro_Insumo[proveedor],$C$8,Tbl_Registro_Insumo[descripcion_insumo],$C80,Tbl_Registro_Insumo[id_solicitud],$C$9,Tbl_Registro_Insumo[Fecha_Corte],"&lt;="&amp;BL$12))</f>
        <v/>
      </c>
      <c r="BM80" s="2" t="str">
        <f>IF(OR($C80="",BM$12=""),"",SUMIFS(Tbl_Registro_Insumo[cant_ent],Tbl_Registro_Insumo[proveedor],$C$8,Tbl_Registro_Insumo[descripcion_insumo],$C80,Tbl_Registro_Insumo[id_solicitud],Detalle_Mes!$C$9,Tbl_Registro_Insumo[Fecha_Corte],"&lt;="&amp;BM$12)-SUMIFS(Tbl_Registro_Insumo[cant_dev],Tbl_Registro_Insumo[proveedor],$C$8,Tbl_Registro_Insumo[descripcion_insumo],$C80,Tbl_Registro_Insumo[id_solicitud],$C$9,Tbl_Registro_Insumo[Fecha_Corte],"&lt;="&amp;BM$12))</f>
        <v/>
      </c>
      <c r="BN80" s="2" t="str">
        <f>IF(OR($C80="",BN$12=""),"",SUMIFS(Tbl_Registro_Insumo[cant_ent],Tbl_Registro_Insumo[proveedor],$C$8,Tbl_Registro_Insumo[descripcion_insumo],$C80,Tbl_Registro_Insumo[id_solicitud],Detalle_Mes!$C$9,Tbl_Registro_Insumo[Fecha_Corte],"&lt;="&amp;BN$12)-SUMIFS(Tbl_Registro_Insumo[cant_dev],Tbl_Registro_Insumo[proveedor],$C$8,Tbl_Registro_Insumo[descripcion_insumo],$C80,Tbl_Registro_Insumo[id_solicitud],$C$9,Tbl_Registro_Insumo[Fecha_Corte],"&lt;="&amp;BN$12))</f>
        <v/>
      </c>
      <c r="BO80" s="2" t="str">
        <f>IF(OR($C80="",BO$12=""),"",SUMIFS(Tbl_Registro_Insumo[cant_ent],Tbl_Registro_Insumo[proveedor],$C$8,Tbl_Registro_Insumo[descripcion_insumo],$C80,Tbl_Registro_Insumo[id_solicitud],Detalle_Mes!$C$9,Tbl_Registro_Insumo[Fecha_Corte],"&lt;="&amp;BO$12)-SUMIFS(Tbl_Registro_Insumo[cant_dev],Tbl_Registro_Insumo[proveedor],$C$8,Tbl_Registro_Insumo[descripcion_insumo],$C80,Tbl_Registro_Insumo[id_solicitud],$C$9,Tbl_Registro_Insumo[Fecha_Corte],"&lt;="&amp;BO$12))</f>
        <v/>
      </c>
      <c r="BP80" s="2" t="str">
        <f>IF(OR($C80="",BP$12=""),"",SUMIFS(Tbl_Registro_Insumo[cant_ent],Tbl_Registro_Insumo[proveedor],$C$8,Tbl_Registro_Insumo[descripcion_insumo],$C80,Tbl_Registro_Insumo[id_solicitud],Detalle_Mes!$C$9,Tbl_Registro_Insumo[Fecha_Corte],"&lt;="&amp;BP$12)-SUMIFS(Tbl_Registro_Insumo[cant_dev],Tbl_Registro_Insumo[proveedor],$C$8,Tbl_Registro_Insumo[descripcion_insumo],$C80,Tbl_Registro_Insumo[id_solicitud],$C$9,Tbl_Registro_Insumo[Fecha_Corte],"&lt;="&amp;BP$12))</f>
        <v/>
      </c>
      <c r="BQ80" s="2" t="str">
        <f>IF(OR($C80="",BQ$12=""),"",SUMIFS(Tbl_Registro_Insumo[cant_ent],Tbl_Registro_Insumo[proveedor],$C$8,Tbl_Registro_Insumo[descripcion_insumo],$C80,Tbl_Registro_Insumo[id_solicitud],Detalle_Mes!$C$9,Tbl_Registro_Insumo[Fecha_Corte],"&lt;="&amp;BQ$12)-SUMIFS(Tbl_Registro_Insumo[cant_dev],Tbl_Registro_Insumo[proveedor],$C$8,Tbl_Registro_Insumo[descripcion_insumo],$C80,Tbl_Registro_Insumo[id_solicitud],$C$9,Tbl_Registro_Insumo[Fecha_Corte],"&lt;="&amp;BQ$12))</f>
        <v/>
      </c>
      <c r="BR80" s="2" t="str">
        <f>IF(OR($C80="",BR$12=""),"",SUMIFS(Tbl_Registro_Insumo[cant_ent],Tbl_Registro_Insumo[proveedor],$C$8,Tbl_Registro_Insumo[descripcion_insumo],$C80,Tbl_Registro_Insumo[id_solicitud],Detalle_Mes!$C$9,Tbl_Registro_Insumo[Fecha_Corte],"&lt;="&amp;BR$12)-SUMIFS(Tbl_Registro_Insumo[cant_dev],Tbl_Registro_Insumo[proveedor],$C$8,Tbl_Registro_Insumo[descripcion_insumo],$C80,Tbl_Registro_Insumo[id_solicitud],$C$9,Tbl_Registro_Insumo[Fecha_Corte],"&lt;="&amp;BR$12))</f>
        <v/>
      </c>
      <c r="BS80" s="2" t="str">
        <f>IF(OR($C80="",BS$12=""),"",SUMIFS(Tbl_Registro_Insumo[cant_ent],Tbl_Registro_Insumo[proveedor],$C$8,Tbl_Registro_Insumo[descripcion_insumo],$C80,Tbl_Registro_Insumo[id_solicitud],Detalle_Mes!$C$9,Tbl_Registro_Insumo[Fecha_Corte],"&lt;="&amp;BS$12)-SUMIFS(Tbl_Registro_Insumo[cant_dev],Tbl_Registro_Insumo[proveedor],$C$8,Tbl_Registro_Insumo[descripcion_insumo],$C80,Tbl_Registro_Insumo[id_solicitud],$C$9,Tbl_Registro_Insumo[Fecha_Corte],"&lt;="&amp;BS$12))</f>
        <v/>
      </c>
    </row>
    <row r="81" spans="2:71" s="7" customFormat="1" ht="19.2" customHeight="1" x14ac:dyDescent="0.3">
      <c r="B81" s="2"/>
      <c r="D81" s="20" t="str">
        <f>IF(C81="","",SUMIFS(Tbl_Registro_Insumo[cant_ent],Tbl_Registro_Insumo[proveedor],Detalle_Mes!$C$8,Tbl_Registro_Insumo[id_solicitud],Detalle_Mes!$C$9,Tbl_Registro_Insumo[descripcion_insumo],Detalle_Mes!C81,Tbl_Registro_Insumo[Fecha_Corte],"&lt;"&amp;Detalle_Mes!$F$8))</f>
        <v/>
      </c>
      <c r="E81" s="20" t="str">
        <f>IF(C81="","",SUMIFS(Tbl_Registro_Insumo[cant_dev],Tbl_Registro_Insumo[proveedor],Detalle_Mes!$C$8,Tbl_Registro_Insumo[id_solicitud],Detalle_Mes!$C$9,Tbl_Registro_Insumo[descripcion_insumo],Detalle_Mes!C81,Tbl_Registro_Insumo[Fecha_Corte],"&lt;"&amp;Detalle_Mes!$F$8))</f>
        <v/>
      </c>
      <c r="F81" s="20" t="str">
        <f t="shared" si="42"/>
        <v/>
      </c>
      <c r="H81" s="41" t="str">
        <f t="shared" si="41"/>
        <v/>
      </c>
      <c r="I81" s="2" t="str">
        <f>IF(OR($C81="",I$12=""),"",SUMIFS(Tbl_Registro_Insumo[cant_ent],Tbl_Registro_Insumo[proveedor],$C$8,Tbl_Registro_Insumo[descripcion_insumo],$C81,Tbl_Registro_Insumo[id_solicitud],Detalle_Mes!$C$9,Tbl_Registro_Insumo[Fecha_Corte],"&lt;"&amp;I$12)-SUMIFS(Tbl_Registro_Insumo[cant_dev],Tbl_Registro_Insumo[proveedor],$C$8,Tbl_Registro_Insumo[descripcion_insumo],$C81,Tbl_Registro_Insumo[id_solicitud],$C$9,Tbl_Registro_Insumo[Fecha_Corte],"&lt;="&amp;I$12))</f>
        <v/>
      </c>
      <c r="J81" s="2" t="str">
        <f>IF(OR($C81="",J$12=""),"",SUMIFS(Tbl_Registro_Insumo[cant_ent],Tbl_Registro_Insumo[proveedor],$C$8,Tbl_Registro_Insumo[descripcion_insumo],$C81,Tbl_Registro_Insumo[id_solicitud],Detalle_Mes!$C$9,Tbl_Registro_Insumo[Fecha_Corte],"&lt;="&amp;J$12)-SUMIFS(Tbl_Registro_Insumo[cant_dev],Tbl_Registro_Insumo[proveedor],$C$8,Tbl_Registro_Insumo[descripcion_insumo],$C81,Tbl_Registro_Insumo[id_solicitud],$C$9,Tbl_Registro_Insumo[Fecha_Corte],"&lt;="&amp;J$12))</f>
        <v/>
      </c>
      <c r="K81" s="2" t="str">
        <f>IF(OR($C81="",K$12=""),"",SUMIFS(Tbl_Registro_Insumo[cant_ent],Tbl_Registro_Insumo[proveedor],$C$8,Tbl_Registro_Insumo[descripcion_insumo],$C81,Tbl_Registro_Insumo[id_solicitud],Detalle_Mes!$C$9,Tbl_Registro_Insumo[Fecha_Corte],"&lt;="&amp;K$12)-SUMIFS(Tbl_Registro_Insumo[cant_dev],Tbl_Registro_Insumo[proveedor],$C$8,Tbl_Registro_Insumo[descripcion_insumo],$C81,Tbl_Registro_Insumo[id_solicitud],$C$9,Tbl_Registro_Insumo[Fecha_Corte],"&lt;="&amp;K$12))</f>
        <v/>
      </c>
      <c r="L81" s="2" t="str">
        <f>IF(OR($C81="",L$12=""),"",SUMIFS(Tbl_Registro_Insumo[cant_ent],Tbl_Registro_Insumo[proveedor],$C$8,Tbl_Registro_Insumo[descripcion_insumo],$C81,Tbl_Registro_Insumo[id_solicitud],Detalle_Mes!$C$9,Tbl_Registro_Insumo[Fecha_Corte],"&lt;="&amp;L$12)-SUMIFS(Tbl_Registro_Insumo[cant_dev],Tbl_Registro_Insumo[proveedor],$C$8,Tbl_Registro_Insumo[descripcion_insumo],$C81,Tbl_Registro_Insumo[id_solicitud],$C$9,Tbl_Registro_Insumo[Fecha_Corte],"&lt;="&amp;L$12))</f>
        <v/>
      </c>
      <c r="M81" s="2" t="str">
        <f>IF(OR($C81="",M$12=""),"",SUMIFS(Tbl_Registro_Insumo[cant_ent],Tbl_Registro_Insumo[proveedor],$C$8,Tbl_Registro_Insumo[descripcion_insumo],$C81,Tbl_Registro_Insumo[id_solicitud],Detalle_Mes!$C$9,Tbl_Registro_Insumo[Fecha_Corte],"&lt;="&amp;M$12)-SUMIFS(Tbl_Registro_Insumo[cant_dev],Tbl_Registro_Insumo[proveedor],$C$8,Tbl_Registro_Insumo[descripcion_insumo],$C81,Tbl_Registro_Insumo[id_solicitud],$C$9,Tbl_Registro_Insumo[Fecha_Corte],"&lt;="&amp;M$12))</f>
        <v/>
      </c>
      <c r="N81" s="2" t="str">
        <f>IF(OR($C81="",N$12=""),"",SUMIFS(Tbl_Registro_Insumo[cant_ent],Tbl_Registro_Insumo[proveedor],$C$8,Tbl_Registro_Insumo[descripcion_insumo],$C81,Tbl_Registro_Insumo[id_solicitud],Detalle_Mes!$C$9,Tbl_Registro_Insumo[Fecha_Corte],"&lt;="&amp;N$12)-SUMIFS(Tbl_Registro_Insumo[cant_dev],Tbl_Registro_Insumo[proveedor],$C$8,Tbl_Registro_Insumo[descripcion_insumo],$C81,Tbl_Registro_Insumo[id_solicitud],$C$9,Tbl_Registro_Insumo[Fecha_Corte],"&lt;="&amp;N$12))</f>
        <v/>
      </c>
      <c r="O81" s="2" t="str">
        <f>IF(OR($C81="",O$12=""),"",SUMIFS(Tbl_Registro_Insumo[cant_ent],Tbl_Registro_Insumo[proveedor],$C$8,Tbl_Registro_Insumo[descripcion_insumo],$C81,Tbl_Registro_Insumo[id_solicitud],Detalle_Mes!$C$9,Tbl_Registro_Insumo[Fecha_Corte],"&lt;="&amp;O$12)-SUMIFS(Tbl_Registro_Insumo[cant_dev],Tbl_Registro_Insumo[proveedor],$C$8,Tbl_Registro_Insumo[descripcion_insumo],$C81,Tbl_Registro_Insumo[id_solicitud],$C$9,Tbl_Registro_Insumo[Fecha_Corte],"&lt;="&amp;O$12))</f>
        <v/>
      </c>
      <c r="P81" s="2" t="str">
        <f>IF(OR($C81="",P$12=""),"",SUMIFS(Tbl_Registro_Insumo[cant_ent],Tbl_Registro_Insumo[proveedor],$C$8,Tbl_Registro_Insumo[descripcion_insumo],$C81,Tbl_Registro_Insumo[id_solicitud],Detalle_Mes!$C$9,Tbl_Registro_Insumo[Fecha_Corte],"&lt;="&amp;P$12)-SUMIFS(Tbl_Registro_Insumo[cant_dev],Tbl_Registro_Insumo[proveedor],$C$8,Tbl_Registro_Insumo[descripcion_insumo],$C81,Tbl_Registro_Insumo[id_solicitud],$C$9,Tbl_Registro_Insumo[Fecha_Corte],"&lt;="&amp;P$12))</f>
        <v/>
      </c>
      <c r="Q81" s="2" t="str">
        <f>IF(OR($C81="",Q$12=""),"",SUMIFS(Tbl_Registro_Insumo[cant_ent],Tbl_Registro_Insumo[proveedor],$C$8,Tbl_Registro_Insumo[descripcion_insumo],$C81,Tbl_Registro_Insumo[id_solicitud],Detalle_Mes!$C$9,Tbl_Registro_Insumo[Fecha_Corte],"&lt;="&amp;Q$12)-SUMIFS(Tbl_Registro_Insumo[cant_dev],Tbl_Registro_Insumo[proveedor],$C$8,Tbl_Registro_Insumo[descripcion_insumo],$C81,Tbl_Registro_Insumo[id_solicitud],$C$9,Tbl_Registro_Insumo[Fecha_Corte],"&lt;="&amp;Q$12))</f>
        <v/>
      </c>
      <c r="R81" s="2" t="str">
        <f>IF(OR($C81="",R$12=""),"",SUMIFS(Tbl_Registro_Insumo[cant_ent],Tbl_Registro_Insumo[proveedor],$C$8,Tbl_Registro_Insumo[descripcion_insumo],$C81,Tbl_Registro_Insumo[id_solicitud],Detalle_Mes!$C$9,Tbl_Registro_Insumo[Fecha_Corte],"&lt;="&amp;R$12)-SUMIFS(Tbl_Registro_Insumo[cant_dev],Tbl_Registro_Insumo[proveedor],$C$8,Tbl_Registro_Insumo[descripcion_insumo],$C81,Tbl_Registro_Insumo[id_solicitud],$C$9,Tbl_Registro_Insumo[Fecha_Corte],"&lt;="&amp;R$12))</f>
        <v/>
      </c>
      <c r="S81" s="2" t="str">
        <f>IF(OR($C81="",S$12=""),"",SUMIFS(Tbl_Registro_Insumo[cant_ent],Tbl_Registro_Insumo[proveedor],$C$8,Tbl_Registro_Insumo[descripcion_insumo],$C81,Tbl_Registro_Insumo[id_solicitud],Detalle_Mes!$C$9,Tbl_Registro_Insumo[Fecha_Corte],"&lt;="&amp;S$12)-SUMIFS(Tbl_Registro_Insumo[cant_dev],Tbl_Registro_Insumo[proveedor],$C$8,Tbl_Registro_Insumo[descripcion_insumo],$C81,Tbl_Registro_Insumo[id_solicitud],$C$9,Tbl_Registro_Insumo[Fecha_Corte],"&lt;="&amp;S$12))</f>
        <v/>
      </c>
      <c r="T81" s="2" t="str">
        <f>IF(OR($C81="",T$12=""),"",SUMIFS(Tbl_Registro_Insumo[cant_ent],Tbl_Registro_Insumo[proveedor],$C$8,Tbl_Registro_Insumo[descripcion_insumo],$C81,Tbl_Registro_Insumo[id_solicitud],Detalle_Mes!$C$9,Tbl_Registro_Insumo[Fecha_Corte],"&lt;="&amp;T$12)-SUMIFS(Tbl_Registro_Insumo[cant_dev],Tbl_Registro_Insumo[proveedor],$C$8,Tbl_Registro_Insumo[descripcion_insumo],$C81,Tbl_Registro_Insumo[id_solicitud],$C$9,Tbl_Registro_Insumo[Fecha_Corte],"&lt;="&amp;T$12))</f>
        <v/>
      </c>
      <c r="U81" s="2" t="str">
        <f>IF(OR($C81="",U$12=""),"",SUMIFS(Tbl_Registro_Insumo[cant_ent],Tbl_Registro_Insumo[proveedor],$C$8,Tbl_Registro_Insumo[descripcion_insumo],$C81,Tbl_Registro_Insumo[id_solicitud],Detalle_Mes!$C$9,Tbl_Registro_Insumo[Fecha_Corte],"&lt;="&amp;U$12)-SUMIFS(Tbl_Registro_Insumo[cant_dev],Tbl_Registro_Insumo[proveedor],$C$8,Tbl_Registro_Insumo[descripcion_insumo],$C81,Tbl_Registro_Insumo[id_solicitud],$C$9,Tbl_Registro_Insumo[Fecha_Corte],"&lt;="&amp;U$12))</f>
        <v/>
      </c>
      <c r="V81" s="2" t="str">
        <f>IF(OR($C81="",V$12=""),"",SUMIFS(Tbl_Registro_Insumo[cant_ent],Tbl_Registro_Insumo[proveedor],$C$8,Tbl_Registro_Insumo[descripcion_insumo],$C81,Tbl_Registro_Insumo[id_solicitud],Detalle_Mes!$C$9,Tbl_Registro_Insumo[Fecha_Corte],"&lt;="&amp;V$12)-SUMIFS(Tbl_Registro_Insumo[cant_dev],Tbl_Registro_Insumo[proveedor],$C$8,Tbl_Registro_Insumo[descripcion_insumo],$C81,Tbl_Registro_Insumo[id_solicitud],$C$9,Tbl_Registro_Insumo[Fecha_Corte],"&lt;="&amp;V$12))</f>
        <v/>
      </c>
      <c r="W81" s="2" t="str">
        <f>IF(OR($C81="",W$12=""),"",SUMIFS(Tbl_Registro_Insumo[cant_ent],Tbl_Registro_Insumo[proveedor],$C$8,Tbl_Registro_Insumo[descripcion_insumo],$C81,Tbl_Registro_Insumo[id_solicitud],Detalle_Mes!$C$9,Tbl_Registro_Insumo[Fecha_Corte],"&lt;="&amp;W$12)-SUMIFS(Tbl_Registro_Insumo[cant_dev],Tbl_Registro_Insumo[proveedor],$C$8,Tbl_Registro_Insumo[descripcion_insumo],$C81,Tbl_Registro_Insumo[id_solicitud],$C$9,Tbl_Registro_Insumo[Fecha_Corte],"&lt;="&amp;W$12))</f>
        <v/>
      </c>
      <c r="X81" s="2" t="str">
        <f>IF(OR($C81="",X$12=""),"",SUMIFS(Tbl_Registro_Insumo[cant_ent],Tbl_Registro_Insumo[proveedor],$C$8,Tbl_Registro_Insumo[descripcion_insumo],$C81,Tbl_Registro_Insumo[id_solicitud],Detalle_Mes!$C$9,Tbl_Registro_Insumo[Fecha_Corte],"&lt;="&amp;X$12)-SUMIFS(Tbl_Registro_Insumo[cant_dev],Tbl_Registro_Insumo[proveedor],$C$8,Tbl_Registro_Insumo[descripcion_insumo],$C81,Tbl_Registro_Insumo[id_solicitud],$C$9,Tbl_Registro_Insumo[Fecha_Corte],"&lt;="&amp;X$12))</f>
        <v/>
      </c>
      <c r="Y81" s="2" t="str">
        <f>IF(OR($C81="",Y$12=""),"",SUMIFS(Tbl_Registro_Insumo[cant_ent],Tbl_Registro_Insumo[proveedor],$C$8,Tbl_Registro_Insumo[descripcion_insumo],$C81,Tbl_Registro_Insumo[id_solicitud],Detalle_Mes!$C$9,Tbl_Registro_Insumo[Fecha_Corte],"&lt;="&amp;Y$12)-SUMIFS(Tbl_Registro_Insumo[cant_dev],Tbl_Registro_Insumo[proveedor],$C$8,Tbl_Registro_Insumo[descripcion_insumo],$C81,Tbl_Registro_Insumo[id_solicitud],$C$9,Tbl_Registro_Insumo[Fecha_Corte],"&lt;="&amp;Y$12))</f>
        <v/>
      </c>
      <c r="Z81" s="2" t="str">
        <f>IF(OR($C81="",Z$12=""),"",SUMIFS(Tbl_Registro_Insumo[cant_ent],Tbl_Registro_Insumo[proveedor],$C$8,Tbl_Registro_Insumo[descripcion_insumo],$C81,Tbl_Registro_Insumo[id_solicitud],Detalle_Mes!$C$9,Tbl_Registro_Insumo[Fecha_Corte],"&lt;="&amp;Z$12)-SUMIFS(Tbl_Registro_Insumo[cant_dev],Tbl_Registro_Insumo[proveedor],$C$8,Tbl_Registro_Insumo[descripcion_insumo],$C81,Tbl_Registro_Insumo[id_solicitud],$C$9,Tbl_Registro_Insumo[Fecha_Corte],"&lt;="&amp;Z$12))</f>
        <v/>
      </c>
      <c r="AA81" s="2" t="str">
        <f>IF(OR($C81="",AA$12=""),"",SUMIFS(Tbl_Registro_Insumo[cant_ent],Tbl_Registro_Insumo[proveedor],$C$8,Tbl_Registro_Insumo[descripcion_insumo],$C81,Tbl_Registro_Insumo[id_solicitud],Detalle_Mes!$C$9,Tbl_Registro_Insumo[Fecha_Corte],"&lt;="&amp;AA$12)-SUMIFS(Tbl_Registro_Insumo[cant_dev],Tbl_Registro_Insumo[proveedor],$C$8,Tbl_Registro_Insumo[descripcion_insumo],$C81,Tbl_Registro_Insumo[id_solicitud],$C$9,Tbl_Registro_Insumo[Fecha_Corte],"&lt;="&amp;AA$12))</f>
        <v/>
      </c>
      <c r="AB81" s="2" t="str">
        <f>IF(OR($C81="",AB$12=""),"",SUMIFS(Tbl_Registro_Insumo[cant_ent],Tbl_Registro_Insumo[proveedor],$C$8,Tbl_Registro_Insumo[descripcion_insumo],$C81,Tbl_Registro_Insumo[id_solicitud],Detalle_Mes!$C$9,Tbl_Registro_Insumo[Fecha_Corte],"&lt;="&amp;AB$12)-SUMIFS(Tbl_Registro_Insumo[cant_dev],Tbl_Registro_Insumo[proveedor],$C$8,Tbl_Registro_Insumo[descripcion_insumo],$C81,Tbl_Registro_Insumo[id_solicitud],$C$9,Tbl_Registro_Insumo[Fecha_Corte],"&lt;="&amp;AB$12))</f>
        <v/>
      </c>
      <c r="AC81" s="2" t="str">
        <f>IF(OR($C81="",AC$12=""),"",SUMIFS(Tbl_Registro_Insumo[cant_ent],Tbl_Registro_Insumo[proveedor],$C$8,Tbl_Registro_Insumo[descripcion_insumo],$C81,Tbl_Registro_Insumo[id_solicitud],Detalle_Mes!$C$9,Tbl_Registro_Insumo[Fecha_Corte],"&lt;="&amp;AC$12)-SUMIFS(Tbl_Registro_Insumo[cant_dev],Tbl_Registro_Insumo[proveedor],$C$8,Tbl_Registro_Insumo[descripcion_insumo],$C81,Tbl_Registro_Insumo[id_solicitud],$C$9,Tbl_Registro_Insumo[Fecha_Corte],"&lt;="&amp;AC$12))</f>
        <v/>
      </c>
      <c r="AD81" s="2" t="str">
        <f>IF(OR($C81="",AD$12=""),"",SUMIFS(Tbl_Registro_Insumo[cant_ent],Tbl_Registro_Insumo[proveedor],$C$8,Tbl_Registro_Insumo[descripcion_insumo],$C81,Tbl_Registro_Insumo[id_solicitud],Detalle_Mes!$C$9,Tbl_Registro_Insumo[Fecha_Corte],"&lt;="&amp;AD$12)-SUMIFS(Tbl_Registro_Insumo[cant_dev],Tbl_Registro_Insumo[proveedor],$C$8,Tbl_Registro_Insumo[descripcion_insumo],$C81,Tbl_Registro_Insumo[id_solicitud],$C$9,Tbl_Registro_Insumo[Fecha_Corte],"&lt;="&amp;AD$12))</f>
        <v/>
      </c>
      <c r="AE81" s="2" t="str">
        <f>IF(OR($C81="",AE$12=""),"",SUMIFS(Tbl_Registro_Insumo[cant_ent],Tbl_Registro_Insumo[proveedor],$C$8,Tbl_Registro_Insumo[descripcion_insumo],$C81,Tbl_Registro_Insumo[id_solicitud],Detalle_Mes!$C$9,Tbl_Registro_Insumo[Fecha_Corte],"&lt;="&amp;AE$12)-SUMIFS(Tbl_Registro_Insumo[cant_dev],Tbl_Registro_Insumo[proveedor],$C$8,Tbl_Registro_Insumo[descripcion_insumo],$C81,Tbl_Registro_Insumo[id_solicitud],$C$9,Tbl_Registro_Insumo[Fecha_Corte],"&lt;="&amp;AE$12))</f>
        <v/>
      </c>
      <c r="AF81" s="2" t="str">
        <f>IF(OR($C81="",AF$12=""),"",SUMIFS(Tbl_Registro_Insumo[cant_ent],Tbl_Registro_Insumo[proveedor],$C$8,Tbl_Registro_Insumo[descripcion_insumo],$C81,Tbl_Registro_Insumo[id_solicitud],Detalle_Mes!$C$9,Tbl_Registro_Insumo[Fecha_Corte],"&lt;="&amp;AF$12)-SUMIFS(Tbl_Registro_Insumo[cant_dev],Tbl_Registro_Insumo[proveedor],$C$8,Tbl_Registro_Insumo[descripcion_insumo],$C81,Tbl_Registro_Insumo[id_solicitud],$C$9,Tbl_Registro_Insumo[Fecha_Corte],"&lt;="&amp;AF$12))</f>
        <v/>
      </c>
      <c r="AG81" s="2" t="str">
        <f>IF(OR($C81="",AG$12=""),"",SUMIFS(Tbl_Registro_Insumo[cant_ent],Tbl_Registro_Insumo[proveedor],$C$8,Tbl_Registro_Insumo[descripcion_insumo],$C81,Tbl_Registro_Insumo[id_solicitud],Detalle_Mes!$C$9,Tbl_Registro_Insumo[Fecha_Corte],"&lt;="&amp;AG$12)-SUMIFS(Tbl_Registro_Insumo[cant_dev],Tbl_Registro_Insumo[proveedor],$C$8,Tbl_Registro_Insumo[descripcion_insumo],$C81,Tbl_Registro_Insumo[id_solicitud],$C$9,Tbl_Registro_Insumo[Fecha_Corte],"&lt;="&amp;AG$12))</f>
        <v/>
      </c>
      <c r="AH81" s="2" t="str">
        <f>IF(OR($C81="",AH$12=""),"",SUMIFS(Tbl_Registro_Insumo[cant_ent],Tbl_Registro_Insumo[proveedor],$C$8,Tbl_Registro_Insumo[descripcion_insumo],$C81,Tbl_Registro_Insumo[id_solicitud],Detalle_Mes!$C$9,Tbl_Registro_Insumo[Fecha_Corte],"&lt;="&amp;AH$12)-SUMIFS(Tbl_Registro_Insumo[cant_dev],Tbl_Registro_Insumo[proveedor],$C$8,Tbl_Registro_Insumo[descripcion_insumo],$C81,Tbl_Registro_Insumo[id_solicitud],$C$9,Tbl_Registro_Insumo[Fecha_Corte],"&lt;="&amp;AH$12))</f>
        <v/>
      </c>
      <c r="AI81" s="2" t="str">
        <f>IF(OR($C81="",AI$12=""),"",SUMIFS(Tbl_Registro_Insumo[cant_ent],Tbl_Registro_Insumo[proveedor],$C$8,Tbl_Registro_Insumo[descripcion_insumo],$C81,Tbl_Registro_Insumo[id_solicitud],Detalle_Mes!$C$9,Tbl_Registro_Insumo[Fecha_Corte],"&lt;="&amp;AI$12)-SUMIFS(Tbl_Registro_Insumo[cant_dev],Tbl_Registro_Insumo[proveedor],$C$8,Tbl_Registro_Insumo[descripcion_insumo],$C81,Tbl_Registro_Insumo[id_solicitud],$C$9,Tbl_Registro_Insumo[Fecha_Corte],"&lt;="&amp;AI$12))</f>
        <v/>
      </c>
      <c r="AJ81" s="2" t="str">
        <f>IF(OR($C81="",AJ$12=""),"",SUMIFS(Tbl_Registro_Insumo[cant_ent],Tbl_Registro_Insumo[proveedor],$C$8,Tbl_Registro_Insumo[descripcion_insumo],$C81,Tbl_Registro_Insumo[id_solicitud],Detalle_Mes!$C$9,Tbl_Registro_Insumo[Fecha_Corte],"&lt;="&amp;AJ$12)-SUMIFS(Tbl_Registro_Insumo[cant_dev],Tbl_Registro_Insumo[proveedor],$C$8,Tbl_Registro_Insumo[descripcion_insumo],$C81,Tbl_Registro_Insumo[id_solicitud],$C$9,Tbl_Registro_Insumo[Fecha_Corte],"&lt;="&amp;AJ$12))</f>
        <v/>
      </c>
      <c r="AK81" s="2" t="str">
        <f>IF(OR($C81="",AK$12=""),"",SUMIFS(Tbl_Registro_Insumo[cant_ent],Tbl_Registro_Insumo[proveedor],$C$8,Tbl_Registro_Insumo[descripcion_insumo],$C81,Tbl_Registro_Insumo[id_solicitud],Detalle_Mes!$C$9,Tbl_Registro_Insumo[Fecha_Corte],"&lt;="&amp;AK$12)-SUMIFS(Tbl_Registro_Insumo[cant_dev],Tbl_Registro_Insumo[proveedor],$C$8,Tbl_Registro_Insumo[descripcion_insumo],$C81,Tbl_Registro_Insumo[id_solicitud],$C$9,Tbl_Registro_Insumo[Fecha_Corte],"&lt;="&amp;AK$12))</f>
        <v/>
      </c>
      <c r="AL81" s="2" t="str">
        <f>IF(OR($C81="",AL$12=""),"",SUMIFS(Tbl_Registro_Insumo[cant_ent],Tbl_Registro_Insumo[proveedor],$C$8,Tbl_Registro_Insumo[descripcion_insumo],$C81,Tbl_Registro_Insumo[id_solicitud],Detalle_Mes!$C$9,Tbl_Registro_Insumo[Fecha_Corte],"&lt;="&amp;AL$12)-SUMIFS(Tbl_Registro_Insumo[cant_dev],Tbl_Registro_Insumo[proveedor],$C$8,Tbl_Registro_Insumo[descripcion_insumo],$C81,Tbl_Registro_Insumo[id_solicitud],$C$9,Tbl_Registro_Insumo[Fecha_Corte],"&lt;="&amp;AL$12))</f>
        <v/>
      </c>
      <c r="AM81" s="2" t="str">
        <f>IF(OR($C81="",AM$12=""),"",SUMIFS(Tbl_Registro_Insumo[cant_ent],Tbl_Registro_Insumo[proveedor],$C$8,Tbl_Registro_Insumo[descripcion_insumo],$C81,Tbl_Registro_Insumo[id_solicitud],Detalle_Mes!$C$9,Tbl_Registro_Insumo[Fecha_Corte],"&lt;="&amp;AM$12)-SUMIFS(Tbl_Registro_Insumo[cant_dev],Tbl_Registro_Insumo[proveedor],$C$8,Tbl_Registro_Insumo[descripcion_insumo],$C81,Tbl_Registro_Insumo[id_solicitud],$C$9,Tbl_Registro_Insumo[Fecha_Corte],"&lt;="&amp;AM$12))</f>
        <v/>
      </c>
      <c r="AN81" s="2" t="str">
        <f>IF(OR($C81="",AN$12=""),"",SUMIFS(Tbl_Registro_Insumo[cant_ent],Tbl_Registro_Insumo[proveedor],$C$8,Tbl_Registro_Insumo[descripcion_insumo],$C81,Tbl_Registro_Insumo[id_solicitud],Detalle_Mes!$C$9,Tbl_Registro_Insumo[Fecha_Corte],"&lt;="&amp;AN$12)-SUMIFS(Tbl_Registro_Insumo[cant_dev],Tbl_Registro_Insumo[proveedor],$C$8,Tbl_Registro_Insumo[descripcion_insumo],$C81,Tbl_Registro_Insumo[id_solicitud],$C$9,Tbl_Registro_Insumo[Fecha_Corte],"&lt;="&amp;AN$12))</f>
        <v/>
      </c>
      <c r="AO81" s="2" t="str">
        <f>IF(OR($C81="",AO$12=""),"",SUMIFS(Tbl_Registro_Insumo[cant_ent],Tbl_Registro_Insumo[proveedor],$C$8,Tbl_Registro_Insumo[descripcion_insumo],$C81,Tbl_Registro_Insumo[id_solicitud],Detalle_Mes!$C$9,Tbl_Registro_Insumo[Fecha_Corte],"&lt;="&amp;AO$12)-SUMIFS(Tbl_Registro_Insumo[cant_dev],Tbl_Registro_Insumo[proveedor],$C$8,Tbl_Registro_Insumo[descripcion_insumo],$C81,Tbl_Registro_Insumo[id_solicitud],$C$9,Tbl_Registro_Insumo[Fecha_Corte],"&lt;="&amp;AO$12))</f>
        <v/>
      </c>
      <c r="AP81" s="2" t="str">
        <f>IF(OR($C81="",AP$12=""),"",SUMIFS(Tbl_Registro_Insumo[cant_ent],Tbl_Registro_Insumo[proveedor],$C$8,Tbl_Registro_Insumo[descripcion_insumo],$C81,Tbl_Registro_Insumo[id_solicitud],Detalle_Mes!$C$9,Tbl_Registro_Insumo[Fecha_Corte],"&lt;="&amp;AP$12)-SUMIFS(Tbl_Registro_Insumo[cant_dev],Tbl_Registro_Insumo[proveedor],$C$8,Tbl_Registro_Insumo[descripcion_insumo],$C81,Tbl_Registro_Insumo[id_solicitud],$C$9,Tbl_Registro_Insumo[Fecha_Corte],"&lt;="&amp;AP$12))</f>
        <v/>
      </c>
      <c r="AQ81" s="2" t="str">
        <f>IF(OR($C81="",AQ$12=""),"",SUMIFS(Tbl_Registro_Insumo[cant_ent],Tbl_Registro_Insumo[proveedor],$C$8,Tbl_Registro_Insumo[descripcion_insumo],$C81,Tbl_Registro_Insumo[id_solicitud],Detalle_Mes!$C$9,Tbl_Registro_Insumo[Fecha_Corte],"&lt;="&amp;AQ$12)-SUMIFS(Tbl_Registro_Insumo[cant_dev],Tbl_Registro_Insumo[proveedor],$C$8,Tbl_Registro_Insumo[descripcion_insumo],$C81,Tbl_Registro_Insumo[id_solicitud],$C$9,Tbl_Registro_Insumo[Fecha_Corte],"&lt;="&amp;AQ$12))</f>
        <v/>
      </c>
      <c r="AR81" s="2" t="str">
        <f>IF(OR($C81="",AR$12=""),"",SUMIFS(Tbl_Registro_Insumo[cant_ent],Tbl_Registro_Insumo[proveedor],$C$8,Tbl_Registro_Insumo[descripcion_insumo],$C81,Tbl_Registro_Insumo[id_solicitud],Detalle_Mes!$C$9,Tbl_Registro_Insumo[Fecha_Corte],"&lt;="&amp;AR$12)-SUMIFS(Tbl_Registro_Insumo[cant_dev],Tbl_Registro_Insumo[proveedor],$C$8,Tbl_Registro_Insumo[descripcion_insumo],$C81,Tbl_Registro_Insumo[id_solicitud],$C$9,Tbl_Registro_Insumo[Fecha_Corte],"&lt;="&amp;AR$12))</f>
        <v/>
      </c>
      <c r="AS81" s="2" t="str">
        <f>IF(OR($C81="",AS$12=""),"",SUMIFS(Tbl_Registro_Insumo[cant_ent],Tbl_Registro_Insumo[proveedor],$C$8,Tbl_Registro_Insumo[descripcion_insumo],$C81,Tbl_Registro_Insumo[id_solicitud],Detalle_Mes!$C$9,Tbl_Registro_Insumo[Fecha_Corte],"&lt;="&amp;AS$12)-SUMIFS(Tbl_Registro_Insumo[cant_dev],Tbl_Registro_Insumo[proveedor],$C$8,Tbl_Registro_Insumo[descripcion_insumo],$C81,Tbl_Registro_Insumo[id_solicitud],$C$9,Tbl_Registro_Insumo[Fecha_Corte],"&lt;="&amp;AS$12))</f>
        <v/>
      </c>
      <c r="AT81" s="2" t="str">
        <f>IF(OR($C81="",AT$12=""),"",SUMIFS(Tbl_Registro_Insumo[cant_ent],Tbl_Registro_Insumo[proveedor],$C$8,Tbl_Registro_Insumo[descripcion_insumo],$C81,Tbl_Registro_Insumo[id_solicitud],Detalle_Mes!$C$9,Tbl_Registro_Insumo[Fecha_Corte],"&lt;="&amp;AT$12)-SUMIFS(Tbl_Registro_Insumo[cant_dev],Tbl_Registro_Insumo[proveedor],$C$8,Tbl_Registro_Insumo[descripcion_insumo],$C81,Tbl_Registro_Insumo[id_solicitud],$C$9,Tbl_Registro_Insumo[Fecha_Corte],"&lt;="&amp;AT$12))</f>
        <v/>
      </c>
      <c r="AU81" s="2" t="str">
        <f>IF(OR($C81="",AU$12=""),"",SUMIFS(Tbl_Registro_Insumo[cant_ent],Tbl_Registro_Insumo[proveedor],$C$8,Tbl_Registro_Insumo[descripcion_insumo],$C81,Tbl_Registro_Insumo[id_solicitud],Detalle_Mes!$C$9,Tbl_Registro_Insumo[Fecha_Corte],"&lt;="&amp;AU$12)-SUMIFS(Tbl_Registro_Insumo[cant_dev],Tbl_Registro_Insumo[proveedor],$C$8,Tbl_Registro_Insumo[descripcion_insumo],$C81,Tbl_Registro_Insumo[id_solicitud],$C$9,Tbl_Registro_Insumo[Fecha_Corte],"&lt;="&amp;AU$12))</f>
        <v/>
      </c>
      <c r="AV81" s="2" t="str">
        <f>IF(OR($C81="",AV$12=""),"",SUMIFS(Tbl_Registro_Insumo[cant_ent],Tbl_Registro_Insumo[proveedor],$C$8,Tbl_Registro_Insumo[descripcion_insumo],$C81,Tbl_Registro_Insumo[id_solicitud],Detalle_Mes!$C$9,Tbl_Registro_Insumo[Fecha_Corte],"&lt;="&amp;AV$12)-SUMIFS(Tbl_Registro_Insumo[cant_dev],Tbl_Registro_Insumo[proveedor],$C$8,Tbl_Registro_Insumo[descripcion_insumo],$C81,Tbl_Registro_Insumo[id_solicitud],$C$9,Tbl_Registro_Insumo[Fecha_Corte],"&lt;="&amp;AV$12))</f>
        <v/>
      </c>
      <c r="AW81" s="2" t="str">
        <f>IF(OR($C81="",AW$12=""),"",SUMIFS(Tbl_Registro_Insumo[cant_ent],Tbl_Registro_Insumo[proveedor],$C$8,Tbl_Registro_Insumo[descripcion_insumo],$C81,Tbl_Registro_Insumo[id_solicitud],Detalle_Mes!$C$9,Tbl_Registro_Insumo[Fecha_Corte],"&lt;="&amp;AW$12)-SUMIFS(Tbl_Registro_Insumo[cant_dev],Tbl_Registro_Insumo[proveedor],$C$8,Tbl_Registro_Insumo[descripcion_insumo],$C81,Tbl_Registro_Insumo[id_solicitud],$C$9,Tbl_Registro_Insumo[Fecha_Corte],"&lt;="&amp;AW$12))</f>
        <v/>
      </c>
      <c r="AX81" s="2" t="str">
        <f>IF(OR($C81="",AX$12=""),"",SUMIFS(Tbl_Registro_Insumo[cant_ent],Tbl_Registro_Insumo[proveedor],$C$8,Tbl_Registro_Insumo[descripcion_insumo],$C81,Tbl_Registro_Insumo[id_solicitud],Detalle_Mes!$C$9,Tbl_Registro_Insumo[Fecha_Corte],"&lt;="&amp;AX$12)-SUMIFS(Tbl_Registro_Insumo[cant_dev],Tbl_Registro_Insumo[proveedor],$C$8,Tbl_Registro_Insumo[descripcion_insumo],$C81,Tbl_Registro_Insumo[id_solicitud],$C$9,Tbl_Registro_Insumo[Fecha_Corte],"&lt;="&amp;AX$12))</f>
        <v/>
      </c>
      <c r="AY81" s="2" t="str">
        <f>IF(OR($C81="",AY$12=""),"",SUMIFS(Tbl_Registro_Insumo[cant_ent],Tbl_Registro_Insumo[proveedor],$C$8,Tbl_Registro_Insumo[descripcion_insumo],$C81,Tbl_Registro_Insumo[id_solicitud],Detalle_Mes!$C$9,Tbl_Registro_Insumo[Fecha_Corte],"&lt;="&amp;AY$12)-SUMIFS(Tbl_Registro_Insumo[cant_dev],Tbl_Registro_Insumo[proveedor],$C$8,Tbl_Registro_Insumo[descripcion_insumo],$C81,Tbl_Registro_Insumo[id_solicitud],$C$9,Tbl_Registro_Insumo[Fecha_Corte],"&lt;="&amp;AY$12))</f>
        <v/>
      </c>
      <c r="AZ81" s="2" t="str">
        <f>IF(OR($C81="",AZ$12=""),"",SUMIFS(Tbl_Registro_Insumo[cant_ent],Tbl_Registro_Insumo[proveedor],$C$8,Tbl_Registro_Insumo[descripcion_insumo],$C81,Tbl_Registro_Insumo[id_solicitud],Detalle_Mes!$C$9,Tbl_Registro_Insumo[Fecha_Corte],"&lt;="&amp;AZ$12)-SUMIFS(Tbl_Registro_Insumo[cant_dev],Tbl_Registro_Insumo[proveedor],$C$8,Tbl_Registro_Insumo[descripcion_insumo],$C81,Tbl_Registro_Insumo[id_solicitud],$C$9,Tbl_Registro_Insumo[Fecha_Corte],"&lt;="&amp;AZ$12))</f>
        <v/>
      </c>
      <c r="BA81" s="2" t="str">
        <f>IF(OR($C81="",BA$12=""),"",SUMIFS(Tbl_Registro_Insumo[cant_ent],Tbl_Registro_Insumo[proveedor],$C$8,Tbl_Registro_Insumo[descripcion_insumo],$C81,Tbl_Registro_Insumo[id_solicitud],Detalle_Mes!$C$9,Tbl_Registro_Insumo[Fecha_Corte],"&lt;="&amp;BA$12)-SUMIFS(Tbl_Registro_Insumo[cant_dev],Tbl_Registro_Insumo[proveedor],$C$8,Tbl_Registro_Insumo[descripcion_insumo],$C81,Tbl_Registro_Insumo[id_solicitud],$C$9,Tbl_Registro_Insumo[Fecha_Corte],"&lt;="&amp;BA$12))</f>
        <v/>
      </c>
      <c r="BB81" s="2" t="str">
        <f>IF(OR($C81="",BB$12=""),"",SUMIFS(Tbl_Registro_Insumo[cant_ent],Tbl_Registro_Insumo[proveedor],$C$8,Tbl_Registro_Insumo[descripcion_insumo],$C81,Tbl_Registro_Insumo[id_solicitud],Detalle_Mes!$C$9,Tbl_Registro_Insumo[Fecha_Corte],"&lt;="&amp;BB$12)-SUMIFS(Tbl_Registro_Insumo[cant_dev],Tbl_Registro_Insumo[proveedor],$C$8,Tbl_Registro_Insumo[descripcion_insumo],$C81,Tbl_Registro_Insumo[id_solicitud],$C$9,Tbl_Registro_Insumo[Fecha_Corte],"&lt;="&amp;BB$12))</f>
        <v/>
      </c>
      <c r="BC81" s="2" t="str">
        <f>IF(OR($C81="",BC$12=""),"",SUMIFS(Tbl_Registro_Insumo[cant_ent],Tbl_Registro_Insumo[proveedor],$C$8,Tbl_Registro_Insumo[descripcion_insumo],$C81,Tbl_Registro_Insumo[id_solicitud],Detalle_Mes!$C$9,Tbl_Registro_Insumo[Fecha_Corte],"&lt;="&amp;BC$12)-SUMIFS(Tbl_Registro_Insumo[cant_dev],Tbl_Registro_Insumo[proveedor],$C$8,Tbl_Registro_Insumo[descripcion_insumo],$C81,Tbl_Registro_Insumo[id_solicitud],$C$9,Tbl_Registro_Insumo[Fecha_Corte],"&lt;="&amp;BC$12))</f>
        <v/>
      </c>
      <c r="BD81" s="2" t="str">
        <f>IF(OR($C81="",BD$12=""),"",SUMIFS(Tbl_Registro_Insumo[cant_ent],Tbl_Registro_Insumo[proveedor],$C$8,Tbl_Registro_Insumo[descripcion_insumo],$C81,Tbl_Registro_Insumo[id_solicitud],Detalle_Mes!$C$9,Tbl_Registro_Insumo[Fecha_Corte],"&lt;="&amp;BD$12)-SUMIFS(Tbl_Registro_Insumo[cant_dev],Tbl_Registro_Insumo[proveedor],$C$8,Tbl_Registro_Insumo[descripcion_insumo],$C81,Tbl_Registro_Insumo[id_solicitud],$C$9,Tbl_Registro_Insumo[Fecha_Corte],"&lt;="&amp;BD$12))</f>
        <v/>
      </c>
      <c r="BE81" s="2" t="str">
        <f>IF(OR($C81="",BE$12=""),"",SUMIFS(Tbl_Registro_Insumo[cant_ent],Tbl_Registro_Insumo[proveedor],$C$8,Tbl_Registro_Insumo[descripcion_insumo],$C81,Tbl_Registro_Insumo[id_solicitud],Detalle_Mes!$C$9,Tbl_Registro_Insumo[Fecha_Corte],"&lt;="&amp;BE$12)-SUMIFS(Tbl_Registro_Insumo[cant_dev],Tbl_Registro_Insumo[proveedor],$C$8,Tbl_Registro_Insumo[descripcion_insumo],$C81,Tbl_Registro_Insumo[id_solicitud],$C$9,Tbl_Registro_Insumo[Fecha_Corte],"&lt;="&amp;BE$12))</f>
        <v/>
      </c>
      <c r="BF81" s="2" t="str">
        <f>IF(OR($C81="",BF$12=""),"",SUMIFS(Tbl_Registro_Insumo[cant_ent],Tbl_Registro_Insumo[proveedor],$C$8,Tbl_Registro_Insumo[descripcion_insumo],$C81,Tbl_Registro_Insumo[id_solicitud],Detalle_Mes!$C$9,Tbl_Registro_Insumo[Fecha_Corte],"&lt;="&amp;BF$12)-SUMIFS(Tbl_Registro_Insumo[cant_dev],Tbl_Registro_Insumo[proveedor],$C$8,Tbl_Registro_Insumo[descripcion_insumo],$C81,Tbl_Registro_Insumo[id_solicitud],$C$9,Tbl_Registro_Insumo[Fecha_Corte],"&lt;="&amp;BF$12))</f>
        <v/>
      </c>
      <c r="BG81" s="2" t="str">
        <f>IF(OR($C81="",BG$12=""),"",SUMIFS(Tbl_Registro_Insumo[cant_ent],Tbl_Registro_Insumo[proveedor],$C$8,Tbl_Registro_Insumo[descripcion_insumo],$C81,Tbl_Registro_Insumo[id_solicitud],Detalle_Mes!$C$9,Tbl_Registro_Insumo[Fecha_Corte],"&lt;="&amp;BG$12)-SUMIFS(Tbl_Registro_Insumo[cant_dev],Tbl_Registro_Insumo[proveedor],$C$8,Tbl_Registro_Insumo[descripcion_insumo],$C81,Tbl_Registro_Insumo[id_solicitud],$C$9,Tbl_Registro_Insumo[Fecha_Corte],"&lt;="&amp;BG$12))</f>
        <v/>
      </c>
      <c r="BH81" s="2" t="str">
        <f>IF(OR($C81="",BH$12=""),"",SUMIFS(Tbl_Registro_Insumo[cant_ent],Tbl_Registro_Insumo[proveedor],$C$8,Tbl_Registro_Insumo[descripcion_insumo],$C81,Tbl_Registro_Insumo[id_solicitud],Detalle_Mes!$C$9,Tbl_Registro_Insumo[Fecha_Corte],"&lt;="&amp;BH$12)-SUMIFS(Tbl_Registro_Insumo[cant_dev],Tbl_Registro_Insumo[proveedor],$C$8,Tbl_Registro_Insumo[descripcion_insumo],$C81,Tbl_Registro_Insumo[id_solicitud],$C$9,Tbl_Registro_Insumo[Fecha_Corte],"&lt;="&amp;BH$12))</f>
        <v/>
      </c>
      <c r="BI81" s="2" t="str">
        <f>IF(OR($C81="",BI$12=""),"",SUMIFS(Tbl_Registro_Insumo[cant_ent],Tbl_Registro_Insumo[proveedor],$C$8,Tbl_Registro_Insumo[descripcion_insumo],$C81,Tbl_Registro_Insumo[id_solicitud],Detalle_Mes!$C$9,Tbl_Registro_Insumo[Fecha_Corte],"&lt;="&amp;BI$12)-SUMIFS(Tbl_Registro_Insumo[cant_dev],Tbl_Registro_Insumo[proveedor],$C$8,Tbl_Registro_Insumo[descripcion_insumo],$C81,Tbl_Registro_Insumo[id_solicitud],$C$9,Tbl_Registro_Insumo[Fecha_Corte],"&lt;="&amp;BI$12))</f>
        <v/>
      </c>
      <c r="BJ81" s="2" t="str">
        <f>IF(OR($C81="",BJ$12=""),"",SUMIFS(Tbl_Registro_Insumo[cant_ent],Tbl_Registro_Insumo[proveedor],$C$8,Tbl_Registro_Insumo[descripcion_insumo],$C81,Tbl_Registro_Insumo[id_solicitud],Detalle_Mes!$C$9,Tbl_Registro_Insumo[Fecha_Corte],"&lt;="&amp;BJ$12)-SUMIFS(Tbl_Registro_Insumo[cant_dev],Tbl_Registro_Insumo[proveedor],$C$8,Tbl_Registro_Insumo[descripcion_insumo],$C81,Tbl_Registro_Insumo[id_solicitud],$C$9,Tbl_Registro_Insumo[Fecha_Corte],"&lt;="&amp;BJ$12))</f>
        <v/>
      </c>
      <c r="BK81" s="2" t="str">
        <f>IF(OR($C81="",BK$12=""),"",SUMIFS(Tbl_Registro_Insumo[cant_ent],Tbl_Registro_Insumo[proveedor],$C$8,Tbl_Registro_Insumo[descripcion_insumo],$C81,Tbl_Registro_Insumo[id_solicitud],Detalle_Mes!$C$9,Tbl_Registro_Insumo[Fecha_Corte],"&lt;="&amp;BK$12)-SUMIFS(Tbl_Registro_Insumo[cant_dev],Tbl_Registro_Insumo[proveedor],$C$8,Tbl_Registro_Insumo[descripcion_insumo],$C81,Tbl_Registro_Insumo[id_solicitud],$C$9,Tbl_Registro_Insumo[Fecha_Corte],"&lt;="&amp;BK$12))</f>
        <v/>
      </c>
      <c r="BL81" s="2" t="str">
        <f>IF(OR($C81="",BL$12=""),"",SUMIFS(Tbl_Registro_Insumo[cant_ent],Tbl_Registro_Insumo[proveedor],$C$8,Tbl_Registro_Insumo[descripcion_insumo],$C81,Tbl_Registro_Insumo[id_solicitud],Detalle_Mes!$C$9,Tbl_Registro_Insumo[Fecha_Corte],"&lt;="&amp;BL$12)-SUMIFS(Tbl_Registro_Insumo[cant_dev],Tbl_Registro_Insumo[proveedor],$C$8,Tbl_Registro_Insumo[descripcion_insumo],$C81,Tbl_Registro_Insumo[id_solicitud],$C$9,Tbl_Registro_Insumo[Fecha_Corte],"&lt;="&amp;BL$12))</f>
        <v/>
      </c>
      <c r="BM81" s="2" t="str">
        <f>IF(OR($C81="",BM$12=""),"",SUMIFS(Tbl_Registro_Insumo[cant_ent],Tbl_Registro_Insumo[proveedor],$C$8,Tbl_Registro_Insumo[descripcion_insumo],$C81,Tbl_Registro_Insumo[id_solicitud],Detalle_Mes!$C$9,Tbl_Registro_Insumo[Fecha_Corte],"&lt;="&amp;BM$12)-SUMIFS(Tbl_Registro_Insumo[cant_dev],Tbl_Registro_Insumo[proveedor],$C$8,Tbl_Registro_Insumo[descripcion_insumo],$C81,Tbl_Registro_Insumo[id_solicitud],$C$9,Tbl_Registro_Insumo[Fecha_Corte],"&lt;="&amp;BM$12))</f>
        <v/>
      </c>
      <c r="BN81" s="2" t="str">
        <f>IF(OR($C81="",BN$12=""),"",SUMIFS(Tbl_Registro_Insumo[cant_ent],Tbl_Registro_Insumo[proveedor],$C$8,Tbl_Registro_Insumo[descripcion_insumo],$C81,Tbl_Registro_Insumo[id_solicitud],Detalle_Mes!$C$9,Tbl_Registro_Insumo[Fecha_Corte],"&lt;="&amp;BN$12)-SUMIFS(Tbl_Registro_Insumo[cant_dev],Tbl_Registro_Insumo[proveedor],$C$8,Tbl_Registro_Insumo[descripcion_insumo],$C81,Tbl_Registro_Insumo[id_solicitud],$C$9,Tbl_Registro_Insumo[Fecha_Corte],"&lt;="&amp;BN$12))</f>
        <v/>
      </c>
      <c r="BO81" s="2" t="str">
        <f>IF(OR($C81="",BO$12=""),"",SUMIFS(Tbl_Registro_Insumo[cant_ent],Tbl_Registro_Insumo[proveedor],$C$8,Tbl_Registro_Insumo[descripcion_insumo],$C81,Tbl_Registro_Insumo[id_solicitud],Detalle_Mes!$C$9,Tbl_Registro_Insumo[Fecha_Corte],"&lt;="&amp;BO$12)-SUMIFS(Tbl_Registro_Insumo[cant_dev],Tbl_Registro_Insumo[proveedor],$C$8,Tbl_Registro_Insumo[descripcion_insumo],$C81,Tbl_Registro_Insumo[id_solicitud],$C$9,Tbl_Registro_Insumo[Fecha_Corte],"&lt;="&amp;BO$12))</f>
        <v/>
      </c>
      <c r="BP81" s="2" t="str">
        <f>IF(OR($C81="",BP$12=""),"",SUMIFS(Tbl_Registro_Insumo[cant_ent],Tbl_Registro_Insumo[proveedor],$C$8,Tbl_Registro_Insumo[descripcion_insumo],$C81,Tbl_Registro_Insumo[id_solicitud],Detalle_Mes!$C$9,Tbl_Registro_Insumo[Fecha_Corte],"&lt;="&amp;BP$12)-SUMIFS(Tbl_Registro_Insumo[cant_dev],Tbl_Registro_Insumo[proveedor],$C$8,Tbl_Registro_Insumo[descripcion_insumo],$C81,Tbl_Registro_Insumo[id_solicitud],$C$9,Tbl_Registro_Insumo[Fecha_Corte],"&lt;="&amp;BP$12))</f>
        <v/>
      </c>
      <c r="BQ81" s="2" t="str">
        <f>IF(OR($C81="",BQ$12=""),"",SUMIFS(Tbl_Registro_Insumo[cant_ent],Tbl_Registro_Insumo[proveedor],$C$8,Tbl_Registro_Insumo[descripcion_insumo],$C81,Tbl_Registro_Insumo[id_solicitud],Detalle_Mes!$C$9,Tbl_Registro_Insumo[Fecha_Corte],"&lt;="&amp;BQ$12)-SUMIFS(Tbl_Registro_Insumo[cant_dev],Tbl_Registro_Insumo[proveedor],$C$8,Tbl_Registro_Insumo[descripcion_insumo],$C81,Tbl_Registro_Insumo[id_solicitud],$C$9,Tbl_Registro_Insumo[Fecha_Corte],"&lt;="&amp;BQ$12))</f>
        <v/>
      </c>
      <c r="BR81" s="2" t="str">
        <f>IF(OR($C81="",BR$12=""),"",SUMIFS(Tbl_Registro_Insumo[cant_ent],Tbl_Registro_Insumo[proveedor],$C$8,Tbl_Registro_Insumo[descripcion_insumo],$C81,Tbl_Registro_Insumo[id_solicitud],Detalle_Mes!$C$9,Tbl_Registro_Insumo[Fecha_Corte],"&lt;="&amp;BR$12)-SUMIFS(Tbl_Registro_Insumo[cant_dev],Tbl_Registro_Insumo[proveedor],$C$8,Tbl_Registro_Insumo[descripcion_insumo],$C81,Tbl_Registro_Insumo[id_solicitud],$C$9,Tbl_Registro_Insumo[Fecha_Corte],"&lt;="&amp;BR$12))</f>
        <v/>
      </c>
      <c r="BS81" s="2" t="str">
        <f>IF(OR($C81="",BS$12=""),"",SUMIFS(Tbl_Registro_Insumo[cant_ent],Tbl_Registro_Insumo[proveedor],$C$8,Tbl_Registro_Insumo[descripcion_insumo],$C81,Tbl_Registro_Insumo[id_solicitud],Detalle_Mes!$C$9,Tbl_Registro_Insumo[Fecha_Corte],"&lt;="&amp;BS$12)-SUMIFS(Tbl_Registro_Insumo[cant_dev],Tbl_Registro_Insumo[proveedor],$C$8,Tbl_Registro_Insumo[descripcion_insumo],$C81,Tbl_Registro_Insumo[id_solicitud],$C$9,Tbl_Registro_Insumo[Fecha_Corte],"&lt;="&amp;BS$12))</f>
        <v/>
      </c>
    </row>
    <row r="82" spans="2:71" s="7" customFormat="1" ht="19.2" customHeight="1" x14ac:dyDescent="0.3">
      <c r="B82" s="2"/>
      <c r="D82" s="20" t="str">
        <f>IF(C82="","",SUMIFS(Tbl_Registro_Insumo[cant_ent],Tbl_Registro_Insumo[proveedor],Detalle_Mes!$C$8,Tbl_Registro_Insumo[id_solicitud],Detalle_Mes!$C$9,Tbl_Registro_Insumo[descripcion_insumo],Detalle_Mes!C82,Tbl_Registro_Insumo[Fecha_Corte],"&lt;"&amp;Detalle_Mes!$F$8))</f>
        <v/>
      </c>
      <c r="E82" s="20" t="str">
        <f>IF(C82="","",SUMIFS(Tbl_Registro_Insumo[cant_dev],Tbl_Registro_Insumo[proveedor],Detalle_Mes!$C$8,Tbl_Registro_Insumo[id_solicitud],Detalle_Mes!$C$9,Tbl_Registro_Insumo[descripcion_insumo],Detalle_Mes!C82,Tbl_Registro_Insumo[Fecha_Corte],"&lt;"&amp;Detalle_Mes!$F$8))</f>
        <v/>
      </c>
      <c r="F82" s="20" t="str">
        <f t="shared" si="42"/>
        <v/>
      </c>
      <c r="H82" s="41" t="str">
        <f t="shared" si="41"/>
        <v/>
      </c>
      <c r="I82" s="2" t="str">
        <f>IF(OR($C82="",I$12=""),"",SUMIFS(Tbl_Registro_Insumo[cant_ent],Tbl_Registro_Insumo[proveedor],$C$8,Tbl_Registro_Insumo[descripcion_insumo],$C82,Tbl_Registro_Insumo[id_solicitud],Detalle_Mes!$C$9,Tbl_Registro_Insumo[Fecha_Corte],"&lt;"&amp;I$12)-SUMIFS(Tbl_Registro_Insumo[cant_dev],Tbl_Registro_Insumo[proveedor],$C$8,Tbl_Registro_Insumo[descripcion_insumo],$C82,Tbl_Registro_Insumo[id_solicitud],$C$9,Tbl_Registro_Insumo[Fecha_Corte],"&lt;="&amp;I$12))</f>
        <v/>
      </c>
      <c r="J82" s="2" t="str">
        <f>IF(OR($C82="",J$12=""),"",SUMIFS(Tbl_Registro_Insumo[cant_ent],Tbl_Registro_Insumo[proveedor],$C$8,Tbl_Registro_Insumo[descripcion_insumo],$C82,Tbl_Registro_Insumo[id_solicitud],Detalle_Mes!$C$9,Tbl_Registro_Insumo[Fecha_Corte],"&lt;="&amp;J$12)-SUMIFS(Tbl_Registro_Insumo[cant_dev],Tbl_Registro_Insumo[proveedor],$C$8,Tbl_Registro_Insumo[descripcion_insumo],$C82,Tbl_Registro_Insumo[id_solicitud],$C$9,Tbl_Registro_Insumo[Fecha_Corte],"&lt;="&amp;J$12))</f>
        <v/>
      </c>
      <c r="K82" s="2" t="str">
        <f>IF(OR($C82="",K$12=""),"",SUMIFS(Tbl_Registro_Insumo[cant_ent],Tbl_Registro_Insumo[proveedor],$C$8,Tbl_Registro_Insumo[descripcion_insumo],$C82,Tbl_Registro_Insumo[id_solicitud],Detalle_Mes!$C$9,Tbl_Registro_Insumo[Fecha_Corte],"&lt;="&amp;K$12)-SUMIFS(Tbl_Registro_Insumo[cant_dev],Tbl_Registro_Insumo[proveedor],$C$8,Tbl_Registro_Insumo[descripcion_insumo],$C82,Tbl_Registro_Insumo[id_solicitud],$C$9,Tbl_Registro_Insumo[Fecha_Corte],"&lt;="&amp;K$12))</f>
        <v/>
      </c>
      <c r="L82" s="2" t="str">
        <f>IF(OR($C82="",L$12=""),"",SUMIFS(Tbl_Registro_Insumo[cant_ent],Tbl_Registro_Insumo[proveedor],$C$8,Tbl_Registro_Insumo[descripcion_insumo],$C82,Tbl_Registro_Insumo[id_solicitud],Detalle_Mes!$C$9,Tbl_Registro_Insumo[Fecha_Corte],"&lt;="&amp;L$12)-SUMIFS(Tbl_Registro_Insumo[cant_dev],Tbl_Registro_Insumo[proveedor],$C$8,Tbl_Registro_Insumo[descripcion_insumo],$C82,Tbl_Registro_Insumo[id_solicitud],$C$9,Tbl_Registro_Insumo[Fecha_Corte],"&lt;="&amp;L$12))</f>
        <v/>
      </c>
      <c r="M82" s="2" t="str">
        <f>IF(OR($C82="",M$12=""),"",SUMIFS(Tbl_Registro_Insumo[cant_ent],Tbl_Registro_Insumo[proveedor],$C$8,Tbl_Registro_Insumo[descripcion_insumo],$C82,Tbl_Registro_Insumo[id_solicitud],Detalle_Mes!$C$9,Tbl_Registro_Insumo[Fecha_Corte],"&lt;="&amp;M$12)-SUMIFS(Tbl_Registro_Insumo[cant_dev],Tbl_Registro_Insumo[proveedor],$C$8,Tbl_Registro_Insumo[descripcion_insumo],$C82,Tbl_Registro_Insumo[id_solicitud],$C$9,Tbl_Registro_Insumo[Fecha_Corte],"&lt;="&amp;M$12))</f>
        <v/>
      </c>
      <c r="N82" s="2" t="str">
        <f>IF(OR($C82="",N$12=""),"",SUMIFS(Tbl_Registro_Insumo[cant_ent],Tbl_Registro_Insumo[proveedor],$C$8,Tbl_Registro_Insumo[descripcion_insumo],$C82,Tbl_Registro_Insumo[id_solicitud],Detalle_Mes!$C$9,Tbl_Registro_Insumo[Fecha_Corte],"&lt;="&amp;N$12)-SUMIFS(Tbl_Registro_Insumo[cant_dev],Tbl_Registro_Insumo[proveedor],$C$8,Tbl_Registro_Insumo[descripcion_insumo],$C82,Tbl_Registro_Insumo[id_solicitud],$C$9,Tbl_Registro_Insumo[Fecha_Corte],"&lt;="&amp;N$12))</f>
        <v/>
      </c>
      <c r="O82" s="2" t="str">
        <f>IF(OR($C82="",O$12=""),"",SUMIFS(Tbl_Registro_Insumo[cant_ent],Tbl_Registro_Insumo[proveedor],$C$8,Tbl_Registro_Insumo[descripcion_insumo],$C82,Tbl_Registro_Insumo[id_solicitud],Detalle_Mes!$C$9,Tbl_Registro_Insumo[Fecha_Corte],"&lt;="&amp;O$12)-SUMIFS(Tbl_Registro_Insumo[cant_dev],Tbl_Registro_Insumo[proveedor],$C$8,Tbl_Registro_Insumo[descripcion_insumo],$C82,Tbl_Registro_Insumo[id_solicitud],$C$9,Tbl_Registro_Insumo[Fecha_Corte],"&lt;="&amp;O$12))</f>
        <v/>
      </c>
      <c r="P82" s="2" t="str">
        <f>IF(OR($C82="",P$12=""),"",SUMIFS(Tbl_Registro_Insumo[cant_ent],Tbl_Registro_Insumo[proveedor],$C$8,Tbl_Registro_Insumo[descripcion_insumo],$C82,Tbl_Registro_Insumo[id_solicitud],Detalle_Mes!$C$9,Tbl_Registro_Insumo[Fecha_Corte],"&lt;="&amp;P$12)-SUMIFS(Tbl_Registro_Insumo[cant_dev],Tbl_Registro_Insumo[proveedor],$C$8,Tbl_Registro_Insumo[descripcion_insumo],$C82,Tbl_Registro_Insumo[id_solicitud],$C$9,Tbl_Registro_Insumo[Fecha_Corte],"&lt;="&amp;P$12))</f>
        <v/>
      </c>
      <c r="Q82" s="2" t="str">
        <f>IF(OR($C82="",Q$12=""),"",SUMIFS(Tbl_Registro_Insumo[cant_ent],Tbl_Registro_Insumo[proveedor],$C$8,Tbl_Registro_Insumo[descripcion_insumo],$C82,Tbl_Registro_Insumo[id_solicitud],Detalle_Mes!$C$9,Tbl_Registro_Insumo[Fecha_Corte],"&lt;="&amp;Q$12)-SUMIFS(Tbl_Registro_Insumo[cant_dev],Tbl_Registro_Insumo[proveedor],$C$8,Tbl_Registro_Insumo[descripcion_insumo],$C82,Tbl_Registro_Insumo[id_solicitud],$C$9,Tbl_Registro_Insumo[Fecha_Corte],"&lt;="&amp;Q$12))</f>
        <v/>
      </c>
      <c r="R82" s="2" t="str">
        <f>IF(OR($C82="",R$12=""),"",SUMIFS(Tbl_Registro_Insumo[cant_ent],Tbl_Registro_Insumo[proveedor],$C$8,Tbl_Registro_Insumo[descripcion_insumo],$C82,Tbl_Registro_Insumo[id_solicitud],Detalle_Mes!$C$9,Tbl_Registro_Insumo[Fecha_Corte],"&lt;="&amp;R$12)-SUMIFS(Tbl_Registro_Insumo[cant_dev],Tbl_Registro_Insumo[proveedor],$C$8,Tbl_Registro_Insumo[descripcion_insumo],$C82,Tbl_Registro_Insumo[id_solicitud],$C$9,Tbl_Registro_Insumo[Fecha_Corte],"&lt;="&amp;R$12))</f>
        <v/>
      </c>
      <c r="S82" s="2" t="str">
        <f>IF(OR($C82="",S$12=""),"",SUMIFS(Tbl_Registro_Insumo[cant_ent],Tbl_Registro_Insumo[proveedor],$C$8,Tbl_Registro_Insumo[descripcion_insumo],$C82,Tbl_Registro_Insumo[id_solicitud],Detalle_Mes!$C$9,Tbl_Registro_Insumo[Fecha_Corte],"&lt;="&amp;S$12)-SUMIFS(Tbl_Registro_Insumo[cant_dev],Tbl_Registro_Insumo[proveedor],$C$8,Tbl_Registro_Insumo[descripcion_insumo],$C82,Tbl_Registro_Insumo[id_solicitud],$C$9,Tbl_Registro_Insumo[Fecha_Corte],"&lt;="&amp;S$12))</f>
        <v/>
      </c>
      <c r="T82" s="2" t="str">
        <f>IF(OR($C82="",T$12=""),"",SUMIFS(Tbl_Registro_Insumo[cant_ent],Tbl_Registro_Insumo[proveedor],$C$8,Tbl_Registro_Insumo[descripcion_insumo],$C82,Tbl_Registro_Insumo[id_solicitud],Detalle_Mes!$C$9,Tbl_Registro_Insumo[Fecha_Corte],"&lt;="&amp;T$12)-SUMIFS(Tbl_Registro_Insumo[cant_dev],Tbl_Registro_Insumo[proveedor],$C$8,Tbl_Registro_Insumo[descripcion_insumo],$C82,Tbl_Registro_Insumo[id_solicitud],$C$9,Tbl_Registro_Insumo[Fecha_Corte],"&lt;="&amp;T$12))</f>
        <v/>
      </c>
      <c r="U82" s="2" t="str">
        <f>IF(OR($C82="",U$12=""),"",SUMIFS(Tbl_Registro_Insumo[cant_ent],Tbl_Registro_Insumo[proveedor],$C$8,Tbl_Registro_Insumo[descripcion_insumo],$C82,Tbl_Registro_Insumo[id_solicitud],Detalle_Mes!$C$9,Tbl_Registro_Insumo[Fecha_Corte],"&lt;="&amp;U$12)-SUMIFS(Tbl_Registro_Insumo[cant_dev],Tbl_Registro_Insumo[proveedor],$C$8,Tbl_Registro_Insumo[descripcion_insumo],$C82,Tbl_Registro_Insumo[id_solicitud],$C$9,Tbl_Registro_Insumo[Fecha_Corte],"&lt;="&amp;U$12))</f>
        <v/>
      </c>
      <c r="V82" s="2" t="str">
        <f>IF(OR($C82="",V$12=""),"",SUMIFS(Tbl_Registro_Insumo[cant_ent],Tbl_Registro_Insumo[proveedor],$C$8,Tbl_Registro_Insumo[descripcion_insumo],$C82,Tbl_Registro_Insumo[id_solicitud],Detalle_Mes!$C$9,Tbl_Registro_Insumo[Fecha_Corte],"&lt;="&amp;V$12)-SUMIFS(Tbl_Registro_Insumo[cant_dev],Tbl_Registro_Insumo[proveedor],$C$8,Tbl_Registro_Insumo[descripcion_insumo],$C82,Tbl_Registro_Insumo[id_solicitud],$C$9,Tbl_Registro_Insumo[Fecha_Corte],"&lt;="&amp;V$12))</f>
        <v/>
      </c>
      <c r="W82" s="2" t="str">
        <f>IF(OR($C82="",W$12=""),"",SUMIFS(Tbl_Registro_Insumo[cant_ent],Tbl_Registro_Insumo[proveedor],$C$8,Tbl_Registro_Insumo[descripcion_insumo],$C82,Tbl_Registro_Insumo[id_solicitud],Detalle_Mes!$C$9,Tbl_Registro_Insumo[Fecha_Corte],"&lt;="&amp;W$12)-SUMIFS(Tbl_Registro_Insumo[cant_dev],Tbl_Registro_Insumo[proveedor],$C$8,Tbl_Registro_Insumo[descripcion_insumo],$C82,Tbl_Registro_Insumo[id_solicitud],$C$9,Tbl_Registro_Insumo[Fecha_Corte],"&lt;="&amp;W$12))</f>
        <v/>
      </c>
      <c r="X82" s="2" t="str">
        <f>IF(OR($C82="",X$12=""),"",SUMIFS(Tbl_Registro_Insumo[cant_ent],Tbl_Registro_Insumo[proveedor],$C$8,Tbl_Registro_Insumo[descripcion_insumo],$C82,Tbl_Registro_Insumo[id_solicitud],Detalle_Mes!$C$9,Tbl_Registro_Insumo[Fecha_Corte],"&lt;="&amp;X$12)-SUMIFS(Tbl_Registro_Insumo[cant_dev],Tbl_Registro_Insumo[proveedor],$C$8,Tbl_Registro_Insumo[descripcion_insumo],$C82,Tbl_Registro_Insumo[id_solicitud],$C$9,Tbl_Registro_Insumo[Fecha_Corte],"&lt;="&amp;X$12))</f>
        <v/>
      </c>
      <c r="Y82" s="2" t="str">
        <f>IF(OR($C82="",Y$12=""),"",SUMIFS(Tbl_Registro_Insumo[cant_ent],Tbl_Registro_Insumo[proveedor],$C$8,Tbl_Registro_Insumo[descripcion_insumo],$C82,Tbl_Registro_Insumo[id_solicitud],Detalle_Mes!$C$9,Tbl_Registro_Insumo[Fecha_Corte],"&lt;="&amp;Y$12)-SUMIFS(Tbl_Registro_Insumo[cant_dev],Tbl_Registro_Insumo[proveedor],$C$8,Tbl_Registro_Insumo[descripcion_insumo],$C82,Tbl_Registro_Insumo[id_solicitud],$C$9,Tbl_Registro_Insumo[Fecha_Corte],"&lt;="&amp;Y$12))</f>
        <v/>
      </c>
      <c r="Z82" s="2" t="str">
        <f>IF(OR($C82="",Z$12=""),"",SUMIFS(Tbl_Registro_Insumo[cant_ent],Tbl_Registro_Insumo[proveedor],$C$8,Tbl_Registro_Insumo[descripcion_insumo],$C82,Tbl_Registro_Insumo[id_solicitud],Detalle_Mes!$C$9,Tbl_Registro_Insumo[Fecha_Corte],"&lt;="&amp;Z$12)-SUMIFS(Tbl_Registro_Insumo[cant_dev],Tbl_Registro_Insumo[proveedor],$C$8,Tbl_Registro_Insumo[descripcion_insumo],$C82,Tbl_Registro_Insumo[id_solicitud],$C$9,Tbl_Registro_Insumo[Fecha_Corte],"&lt;="&amp;Z$12))</f>
        <v/>
      </c>
      <c r="AA82" s="2" t="str">
        <f>IF(OR($C82="",AA$12=""),"",SUMIFS(Tbl_Registro_Insumo[cant_ent],Tbl_Registro_Insumo[proveedor],$C$8,Tbl_Registro_Insumo[descripcion_insumo],$C82,Tbl_Registro_Insumo[id_solicitud],Detalle_Mes!$C$9,Tbl_Registro_Insumo[Fecha_Corte],"&lt;="&amp;AA$12)-SUMIFS(Tbl_Registro_Insumo[cant_dev],Tbl_Registro_Insumo[proveedor],$C$8,Tbl_Registro_Insumo[descripcion_insumo],$C82,Tbl_Registro_Insumo[id_solicitud],$C$9,Tbl_Registro_Insumo[Fecha_Corte],"&lt;="&amp;AA$12))</f>
        <v/>
      </c>
      <c r="AB82" s="2" t="str">
        <f>IF(OR($C82="",AB$12=""),"",SUMIFS(Tbl_Registro_Insumo[cant_ent],Tbl_Registro_Insumo[proveedor],$C$8,Tbl_Registro_Insumo[descripcion_insumo],$C82,Tbl_Registro_Insumo[id_solicitud],Detalle_Mes!$C$9,Tbl_Registro_Insumo[Fecha_Corte],"&lt;="&amp;AB$12)-SUMIFS(Tbl_Registro_Insumo[cant_dev],Tbl_Registro_Insumo[proveedor],$C$8,Tbl_Registro_Insumo[descripcion_insumo],$C82,Tbl_Registro_Insumo[id_solicitud],$C$9,Tbl_Registro_Insumo[Fecha_Corte],"&lt;="&amp;AB$12))</f>
        <v/>
      </c>
      <c r="AC82" s="2" t="str">
        <f>IF(OR($C82="",AC$12=""),"",SUMIFS(Tbl_Registro_Insumo[cant_ent],Tbl_Registro_Insumo[proveedor],$C$8,Tbl_Registro_Insumo[descripcion_insumo],$C82,Tbl_Registro_Insumo[id_solicitud],Detalle_Mes!$C$9,Tbl_Registro_Insumo[Fecha_Corte],"&lt;="&amp;AC$12)-SUMIFS(Tbl_Registro_Insumo[cant_dev],Tbl_Registro_Insumo[proveedor],$C$8,Tbl_Registro_Insumo[descripcion_insumo],$C82,Tbl_Registro_Insumo[id_solicitud],$C$9,Tbl_Registro_Insumo[Fecha_Corte],"&lt;="&amp;AC$12))</f>
        <v/>
      </c>
      <c r="AD82" s="2" t="str">
        <f>IF(OR($C82="",AD$12=""),"",SUMIFS(Tbl_Registro_Insumo[cant_ent],Tbl_Registro_Insumo[proveedor],$C$8,Tbl_Registro_Insumo[descripcion_insumo],$C82,Tbl_Registro_Insumo[id_solicitud],Detalle_Mes!$C$9,Tbl_Registro_Insumo[Fecha_Corte],"&lt;="&amp;AD$12)-SUMIFS(Tbl_Registro_Insumo[cant_dev],Tbl_Registro_Insumo[proveedor],$C$8,Tbl_Registro_Insumo[descripcion_insumo],$C82,Tbl_Registro_Insumo[id_solicitud],$C$9,Tbl_Registro_Insumo[Fecha_Corte],"&lt;="&amp;AD$12))</f>
        <v/>
      </c>
      <c r="AE82" s="2" t="str">
        <f>IF(OR($C82="",AE$12=""),"",SUMIFS(Tbl_Registro_Insumo[cant_ent],Tbl_Registro_Insumo[proveedor],$C$8,Tbl_Registro_Insumo[descripcion_insumo],$C82,Tbl_Registro_Insumo[id_solicitud],Detalle_Mes!$C$9,Tbl_Registro_Insumo[Fecha_Corte],"&lt;="&amp;AE$12)-SUMIFS(Tbl_Registro_Insumo[cant_dev],Tbl_Registro_Insumo[proveedor],$C$8,Tbl_Registro_Insumo[descripcion_insumo],$C82,Tbl_Registro_Insumo[id_solicitud],$C$9,Tbl_Registro_Insumo[Fecha_Corte],"&lt;="&amp;AE$12))</f>
        <v/>
      </c>
      <c r="AF82" s="2" t="str">
        <f>IF(OR($C82="",AF$12=""),"",SUMIFS(Tbl_Registro_Insumo[cant_ent],Tbl_Registro_Insumo[proveedor],$C$8,Tbl_Registro_Insumo[descripcion_insumo],$C82,Tbl_Registro_Insumo[id_solicitud],Detalle_Mes!$C$9,Tbl_Registro_Insumo[Fecha_Corte],"&lt;="&amp;AF$12)-SUMIFS(Tbl_Registro_Insumo[cant_dev],Tbl_Registro_Insumo[proveedor],$C$8,Tbl_Registro_Insumo[descripcion_insumo],$C82,Tbl_Registro_Insumo[id_solicitud],$C$9,Tbl_Registro_Insumo[Fecha_Corte],"&lt;="&amp;AF$12))</f>
        <v/>
      </c>
      <c r="AG82" s="2" t="str">
        <f>IF(OR($C82="",AG$12=""),"",SUMIFS(Tbl_Registro_Insumo[cant_ent],Tbl_Registro_Insumo[proveedor],$C$8,Tbl_Registro_Insumo[descripcion_insumo],$C82,Tbl_Registro_Insumo[id_solicitud],Detalle_Mes!$C$9,Tbl_Registro_Insumo[Fecha_Corte],"&lt;="&amp;AG$12)-SUMIFS(Tbl_Registro_Insumo[cant_dev],Tbl_Registro_Insumo[proveedor],$C$8,Tbl_Registro_Insumo[descripcion_insumo],$C82,Tbl_Registro_Insumo[id_solicitud],$C$9,Tbl_Registro_Insumo[Fecha_Corte],"&lt;="&amp;AG$12))</f>
        <v/>
      </c>
      <c r="AH82" s="2" t="str">
        <f>IF(OR($C82="",AH$12=""),"",SUMIFS(Tbl_Registro_Insumo[cant_ent],Tbl_Registro_Insumo[proveedor],$C$8,Tbl_Registro_Insumo[descripcion_insumo],$C82,Tbl_Registro_Insumo[id_solicitud],Detalle_Mes!$C$9,Tbl_Registro_Insumo[Fecha_Corte],"&lt;="&amp;AH$12)-SUMIFS(Tbl_Registro_Insumo[cant_dev],Tbl_Registro_Insumo[proveedor],$C$8,Tbl_Registro_Insumo[descripcion_insumo],$C82,Tbl_Registro_Insumo[id_solicitud],$C$9,Tbl_Registro_Insumo[Fecha_Corte],"&lt;="&amp;AH$12))</f>
        <v/>
      </c>
      <c r="AI82" s="2" t="str">
        <f>IF(OR($C82="",AI$12=""),"",SUMIFS(Tbl_Registro_Insumo[cant_ent],Tbl_Registro_Insumo[proveedor],$C$8,Tbl_Registro_Insumo[descripcion_insumo],$C82,Tbl_Registro_Insumo[id_solicitud],Detalle_Mes!$C$9,Tbl_Registro_Insumo[Fecha_Corte],"&lt;="&amp;AI$12)-SUMIFS(Tbl_Registro_Insumo[cant_dev],Tbl_Registro_Insumo[proveedor],$C$8,Tbl_Registro_Insumo[descripcion_insumo],$C82,Tbl_Registro_Insumo[id_solicitud],$C$9,Tbl_Registro_Insumo[Fecha_Corte],"&lt;="&amp;AI$12))</f>
        <v/>
      </c>
      <c r="AJ82" s="2" t="str">
        <f>IF(OR($C82="",AJ$12=""),"",SUMIFS(Tbl_Registro_Insumo[cant_ent],Tbl_Registro_Insumo[proveedor],$C$8,Tbl_Registro_Insumo[descripcion_insumo],$C82,Tbl_Registro_Insumo[id_solicitud],Detalle_Mes!$C$9,Tbl_Registro_Insumo[Fecha_Corte],"&lt;="&amp;AJ$12)-SUMIFS(Tbl_Registro_Insumo[cant_dev],Tbl_Registro_Insumo[proveedor],$C$8,Tbl_Registro_Insumo[descripcion_insumo],$C82,Tbl_Registro_Insumo[id_solicitud],$C$9,Tbl_Registro_Insumo[Fecha_Corte],"&lt;="&amp;AJ$12))</f>
        <v/>
      </c>
      <c r="AK82" s="2" t="str">
        <f>IF(OR($C82="",AK$12=""),"",SUMIFS(Tbl_Registro_Insumo[cant_ent],Tbl_Registro_Insumo[proveedor],$C$8,Tbl_Registro_Insumo[descripcion_insumo],$C82,Tbl_Registro_Insumo[id_solicitud],Detalle_Mes!$C$9,Tbl_Registro_Insumo[Fecha_Corte],"&lt;="&amp;AK$12)-SUMIFS(Tbl_Registro_Insumo[cant_dev],Tbl_Registro_Insumo[proveedor],$C$8,Tbl_Registro_Insumo[descripcion_insumo],$C82,Tbl_Registro_Insumo[id_solicitud],$C$9,Tbl_Registro_Insumo[Fecha_Corte],"&lt;="&amp;AK$12))</f>
        <v/>
      </c>
      <c r="AL82" s="2" t="str">
        <f>IF(OR($C82="",AL$12=""),"",SUMIFS(Tbl_Registro_Insumo[cant_ent],Tbl_Registro_Insumo[proveedor],$C$8,Tbl_Registro_Insumo[descripcion_insumo],$C82,Tbl_Registro_Insumo[id_solicitud],Detalle_Mes!$C$9,Tbl_Registro_Insumo[Fecha_Corte],"&lt;="&amp;AL$12)-SUMIFS(Tbl_Registro_Insumo[cant_dev],Tbl_Registro_Insumo[proveedor],$C$8,Tbl_Registro_Insumo[descripcion_insumo],$C82,Tbl_Registro_Insumo[id_solicitud],$C$9,Tbl_Registro_Insumo[Fecha_Corte],"&lt;="&amp;AL$12))</f>
        <v/>
      </c>
      <c r="AM82" s="2" t="str">
        <f>IF(OR($C82="",AM$12=""),"",SUMIFS(Tbl_Registro_Insumo[cant_ent],Tbl_Registro_Insumo[proveedor],$C$8,Tbl_Registro_Insumo[descripcion_insumo],$C82,Tbl_Registro_Insumo[id_solicitud],Detalle_Mes!$C$9,Tbl_Registro_Insumo[Fecha_Corte],"&lt;="&amp;AM$12)-SUMIFS(Tbl_Registro_Insumo[cant_dev],Tbl_Registro_Insumo[proveedor],$C$8,Tbl_Registro_Insumo[descripcion_insumo],$C82,Tbl_Registro_Insumo[id_solicitud],$C$9,Tbl_Registro_Insumo[Fecha_Corte],"&lt;="&amp;AM$12))</f>
        <v/>
      </c>
      <c r="AN82" s="2" t="str">
        <f>IF(OR($C82="",AN$12=""),"",SUMIFS(Tbl_Registro_Insumo[cant_ent],Tbl_Registro_Insumo[proveedor],$C$8,Tbl_Registro_Insumo[descripcion_insumo],$C82,Tbl_Registro_Insumo[id_solicitud],Detalle_Mes!$C$9,Tbl_Registro_Insumo[Fecha_Corte],"&lt;="&amp;AN$12)-SUMIFS(Tbl_Registro_Insumo[cant_dev],Tbl_Registro_Insumo[proveedor],$C$8,Tbl_Registro_Insumo[descripcion_insumo],$C82,Tbl_Registro_Insumo[id_solicitud],$C$9,Tbl_Registro_Insumo[Fecha_Corte],"&lt;="&amp;AN$12))</f>
        <v/>
      </c>
      <c r="AO82" s="2" t="str">
        <f>IF(OR($C82="",AO$12=""),"",SUMIFS(Tbl_Registro_Insumo[cant_ent],Tbl_Registro_Insumo[proveedor],$C$8,Tbl_Registro_Insumo[descripcion_insumo],$C82,Tbl_Registro_Insumo[id_solicitud],Detalle_Mes!$C$9,Tbl_Registro_Insumo[Fecha_Corte],"&lt;="&amp;AO$12)-SUMIFS(Tbl_Registro_Insumo[cant_dev],Tbl_Registro_Insumo[proveedor],$C$8,Tbl_Registro_Insumo[descripcion_insumo],$C82,Tbl_Registro_Insumo[id_solicitud],$C$9,Tbl_Registro_Insumo[Fecha_Corte],"&lt;="&amp;AO$12))</f>
        <v/>
      </c>
      <c r="AP82" s="2" t="str">
        <f>IF(OR($C82="",AP$12=""),"",SUMIFS(Tbl_Registro_Insumo[cant_ent],Tbl_Registro_Insumo[proveedor],$C$8,Tbl_Registro_Insumo[descripcion_insumo],$C82,Tbl_Registro_Insumo[id_solicitud],Detalle_Mes!$C$9,Tbl_Registro_Insumo[Fecha_Corte],"&lt;="&amp;AP$12)-SUMIFS(Tbl_Registro_Insumo[cant_dev],Tbl_Registro_Insumo[proveedor],$C$8,Tbl_Registro_Insumo[descripcion_insumo],$C82,Tbl_Registro_Insumo[id_solicitud],$C$9,Tbl_Registro_Insumo[Fecha_Corte],"&lt;="&amp;AP$12))</f>
        <v/>
      </c>
      <c r="AQ82" s="2" t="str">
        <f>IF(OR($C82="",AQ$12=""),"",SUMIFS(Tbl_Registro_Insumo[cant_ent],Tbl_Registro_Insumo[proveedor],$C$8,Tbl_Registro_Insumo[descripcion_insumo],$C82,Tbl_Registro_Insumo[id_solicitud],Detalle_Mes!$C$9,Tbl_Registro_Insumo[Fecha_Corte],"&lt;="&amp;AQ$12)-SUMIFS(Tbl_Registro_Insumo[cant_dev],Tbl_Registro_Insumo[proveedor],$C$8,Tbl_Registro_Insumo[descripcion_insumo],$C82,Tbl_Registro_Insumo[id_solicitud],$C$9,Tbl_Registro_Insumo[Fecha_Corte],"&lt;="&amp;AQ$12))</f>
        <v/>
      </c>
      <c r="AR82" s="2" t="str">
        <f>IF(OR($C82="",AR$12=""),"",SUMIFS(Tbl_Registro_Insumo[cant_ent],Tbl_Registro_Insumo[proveedor],$C$8,Tbl_Registro_Insumo[descripcion_insumo],$C82,Tbl_Registro_Insumo[id_solicitud],Detalle_Mes!$C$9,Tbl_Registro_Insumo[Fecha_Corte],"&lt;="&amp;AR$12)-SUMIFS(Tbl_Registro_Insumo[cant_dev],Tbl_Registro_Insumo[proveedor],$C$8,Tbl_Registro_Insumo[descripcion_insumo],$C82,Tbl_Registro_Insumo[id_solicitud],$C$9,Tbl_Registro_Insumo[Fecha_Corte],"&lt;="&amp;AR$12))</f>
        <v/>
      </c>
      <c r="AS82" s="2" t="str">
        <f>IF(OR($C82="",AS$12=""),"",SUMIFS(Tbl_Registro_Insumo[cant_ent],Tbl_Registro_Insumo[proveedor],$C$8,Tbl_Registro_Insumo[descripcion_insumo],$C82,Tbl_Registro_Insumo[id_solicitud],Detalle_Mes!$C$9,Tbl_Registro_Insumo[Fecha_Corte],"&lt;="&amp;AS$12)-SUMIFS(Tbl_Registro_Insumo[cant_dev],Tbl_Registro_Insumo[proveedor],$C$8,Tbl_Registro_Insumo[descripcion_insumo],$C82,Tbl_Registro_Insumo[id_solicitud],$C$9,Tbl_Registro_Insumo[Fecha_Corte],"&lt;="&amp;AS$12))</f>
        <v/>
      </c>
      <c r="AT82" s="2" t="str">
        <f>IF(OR($C82="",AT$12=""),"",SUMIFS(Tbl_Registro_Insumo[cant_ent],Tbl_Registro_Insumo[proveedor],$C$8,Tbl_Registro_Insumo[descripcion_insumo],$C82,Tbl_Registro_Insumo[id_solicitud],Detalle_Mes!$C$9,Tbl_Registro_Insumo[Fecha_Corte],"&lt;="&amp;AT$12)-SUMIFS(Tbl_Registro_Insumo[cant_dev],Tbl_Registro_Insumo[proveedor],$C$8,Tbl_Registro_Insumo[descripcion_insumo],$C82,Tbl_Registro_Insumo[id_solicitud],$C$9,Tbl_Registro_Insumo[Fecha_Corte],"&lt;="&amp;AT$12))</f>
        <v/>
      </c>
      <c r="AU82" s="2" t="str">
        <f>IF(OR($C82="",AU$12=""),"",SUMIFS(Tbl_Registro_Insumo[cant_ent],Tbl_Registro_Insumo[proveedor],$C$8,Tbl_Registro_Insumo[descripcion_insumo],$C82,Tbl_Registro_Insumo[id_solicitud],Detalle_Mes!$C$9,Tbl_Registro_Insumo[Fecha_Corte],"&lt;="&amp;AU$12)-SUMIFS(Tbl_Registro_Insumo[cant_dev],Tbl_Registro_Insumo[proveedor],$C$8,Tbl_Registro_Insumo[descripcion_insumo],$C82,Tbl_Registro_Insumo[id_solicitud],$C$9,Tbl_Registro_Insumo[Fecha_Corte],"&lt;="&amp;AU$12))</f>
        <v/>
      </c>
      <c r="AV82" s="2" t="str">
        <f>IF(OR($C82="",AV$12=""),"",SUMIFS(Tbl_Registro_Insumo[cant_ent],Tbl_Registro_Insumo[proveedor],$C$8,Tbl_Registro_Insumo[descripcion_insumo],$C82,Tbl_Registro_Insumo[id_solicitud],Detalle_Mes!$C$9,Tbl_Registro_Insumo[Fecha_Corte],"&lt;="&amp;AV$12)-SUMIFS(Tbl_Registro_Insumo[cant_dev],Tbl_Registro_Insumo[proveedor],$C$8,Tbl_Registro_Insumo[descripcion_insumo],$C82,Tbl_Registro_Insumo[id_solicitud],$C$9,Tbl_Registro_Insumo[Fecha_Corte],"&lt;="&amp;AV$12))</f>
        <v/>
      </c>
      <c r="AW82" s="2" t="str">
        <f>IF(OR($C82="",AW$12=""),"",SUMIFS(Tbl_Registro_Insumo[cant_ent],Tbl_Registro_Insumo[proveedor],$C$8,Tbl_Registro_Insumo[descripcion_insumo],$C82,Tbl_Registro_Insumo[id_solicitud],Detalle_Mes!$C$9,Tbl_Registro_Insumo[Fecha_Corte],"&lt;="&amp;AW$12)-SUMIFS(Tbl_Registro_Insumo[cant_dev],Tbl_Registro_Insumo[proveedor],$C$8,Tbl_Registro_Insumo[descripcion_insumo],$C82,Tbl_Registro_Insumo[id_solicitud],$C$9,Tbl_Registro_Insumo[Fecha_Corte],"&lt;="&amp;AW$12))</f>
        <v/>
      </c>
      <c r="AX82" s="2" t="str">
        <f>IF(OR($C82="",AX$12=""),"",SUMIFS(Tbl_Registro_Insumo[cant_ent],Tbl_Registro_Insumo[proveedor],$C$8,Tbl_Registro_Insumo[descripcion_insumo],$C82,Tbl_Registro_Insumo[id_solicitud],Detalle_Mes!$C$9,Tbl_Registro_Insumo[Fecha_Corte],"&lt;="&amp;AX$12)-SUMIFS(Tbl_Registro_Insumo[cant_dev],Tbl_Registro_Insumo[proveedor],$C$8,Tbl_Registro_Insumo[descripcion_insumo],$C82,Tbl_Registro_Insumo[id_solicitud],$C$9,Tbl_Registro_Insumo[Fecha_Corte],"&lt;="&amp;AX$12))</f>
        <v/>
      </c>
      <c r="AY82" s="2" t="str">
        <f>IF(OR($C82="",AY$12=""),"",SUMIFS(Tbl_Registro_Insumo[cant_ent],Tbl_Registro_Insumo[proveedor],$C$8,Tbl_Registro_Insumo[descripcion_insumo],$C82,Tbl_Registro_Insumo[id_solicitud],Detalle_Mes!$C$9,Tbl_Registro_Insumo[Fecha_Corte],"&lt;="&amp;AY$12)-SUMIFS(Tbl_Registro_Insumo[cant_dev],Tbl_Registro_Insumo[proveedor],$C$8,Tbl_Registro_Insumo[descripcion_insumo],$C82,Tbl_Registro_Insumo[id_solicitud],$C$9,Tbl_Registro_Insumo[Fecha_Corte],"&lt;="&amp;AY$12))</f>
        <v/>
      </c>
      <c r="AZ82" s="2" t="str">
        <f>IF(OR($C82="",AZ$12=""),"",SUMIFS(Tbl_Registro_Insumo[cant_ent],Tbl_Registro_Insumo[proveedor],$C$8,Tbl_Registro_Insumo[descripcion_insumo],$C82,Tbl_Registro_Insumo[id_solicitud],Detalle_Mes!$C$9,Tbl_Registro_Insumo[Fecha_Corte],"&lt;="&amp;AZ$12)-SUMIFS(Tbl_Registro_Insumo[cant_dev],Tbl_Registro_Insumo[proveedor],$C$8,Tbl_Registro_Insumo[descripcion_insumo],$C82,Tbl_Registro_Insumo[id_solicitud],$C$9,Tbl_Registro_Insumo[Fecha_Corte],"&lt;="&amp;AZ$12))</f>
        <v/>
      </c>
      <c r="BA82" s="2" t="str">
        <f>IF(OR($C82="",BA$12=""),"",SUMIFS(Tbl_Registro_Insumo[cant_ent],Tbl_Registro_Insumo[proveedor],$C$8,Tbl_Registro_Insumo[descripcion_insumo],$C82,Tbl_Registro_Insumo[id_solicitud],Detalle_Mes!$C$9,Tbl_Registro_Insumo[Fecha_Corte],"&lt;="&amp;BA$12)-SUMIFS(Tbl_Registro_Insumo[cant_dev],Tbl_Registro_Insumo[proveedor],$C$8,Tbl_Registro_Insumo[descripcion_insumo],$C82,Tbl_Registro_Insumo[id_solicitud],$C$9,Tbl_Registro_Insumo[Fecha_Corte],"&lt;="&amp;BA$12))</f>
        <v/>
      </c>
      <c r="BB82" s="2" t="str">
        <f>IF(OR($C82="",BB$12=""),"",SUMIFS(Tbl_Registro_Insumo[cant_ent],Tbl_Registro_Insumo[proveedor],$C$8,Tbl_Registro_Insumo[descripcion_insumo],$C82,Tbl_Registro_Insumo[id_solicitud],Detalle_Mes!$C$9,Tbl_Registro_Insumo[Fecha_Corte],"&lt;="&amp;BB$12)-SUMIFS(Tbl_Registro_Insumo[cant_dev],Tbl_Registro_Insumo[proveedor],$C$8,Tbl_Registro_Insumo[descripcion_insumo],$C82,Tbl_Registro_Insumo[id_solicitud],$C$9,Tbl_Registro_Insumo[Fecha_Corte],"&lt;="&amp;BB$12))</f>
        <v/>
      </c>
      <c r="BC82" s="2" t="str">
        <f>IF(OR($C82="",BC$12=""),"",SUMIFS(Tbl_Registro_Insumo[cant_ent],Tbl_Registro_Insumo[proveedor],$C$8,Tbl_Registro_Insumo[descripcion_insumo],$C82,Tbl_Registro_Insumo[id_solicitud],Detalle_Mes!$C$9,Tbl_Registro_Insumo[Fecha_Corte],"&lt;="&amp;BC$12)-SUMIFS(Tbl_Registro_Insumo[cant_dev],Tbl_Registro_Insumo[proveedor],$C$8,Tbl_Registro_Insumo[descripcion_insumo],$C82,Tbl_Registro_Insumo[id_solicitud],$C$9,Tbl_Registro_Insumo[Fecha_Corte],"&lt;="&amp;BC$12))</f>
        <v/>
      </c>
      <c r="BD82" s="2" t="str">
        <f>IF(OR($C82="",BD$12=""),"",SUMIFS(Tbl_Registro_Insumo[cant_ent],Tbl_Registro_Insumo[proveedor],$C$8,Tbl_Registro_Insumo[descripcion_insumo],$C82,Tbl_Registro_Insumo[id_solicitud],Detalle_Mes!$C$9,Tbl_Registro_Insumo[Fecha_Corte],"&lt;="&amp;BD$12)-SUMIFS(Tbl_Registro_Insumo[cant_dev],Tbl_Registro_Insumo[proveedor],$C$8,Tbl_Registro_Insumo[descripcion_insumo],$C82,Tbl_Registro_Insumo[id_solicitud],$C$9,Tbl_Registro_Insumo[Fecha_Corte],"&lt;="&amp;BD$12))</f>
        <v/>
      </c>
      <c r="BE82" s="2" t="str">
        <f>IF(OR($C82="",BE$12=""),"",SUMIFS(Tbl_Registro_Insumo[cant_ent],Tbl_Registro_Insumo[proveedor],$C$8,Tbl_Registro_Insumo[descripcion_insumo],$C82,Tbl_Registro_Insumo[id_solicitud],Detalle_Mes!$C$9,Tbl_Registro_Insumo[Fecha_Corte],"&lt;="&amp;BE$12)-SUMIFS(Tbl_Registro_Insumo[cant_dev],Tbl_Registro_Insumo[proveedor],$C$8,Tbl_Registro_Insumo[descripcion_insumo],$C82,Tbl_Registro_Insumo[id_solicitud],$C$9,Tbl_Registro_Insumo[Fecha_Corte],"&lt;="&amp;BE$12))</f>
        <v/>
      </c>
      <c r="BF82" s="2" t="str">
        <f>IF(OR($C82="",BF$12=""),"",SUMIFS(Tbl_Registro_Insumo[cant_ent],Tbl_Registro_Insumo[proveedor],$C$8,Tbl_Registro_Insumo[descripcion_insumo],$C82,Tbl_Registro_Insumo[id_solicitud],Detalle_Mes!$C$9,Tbl_Registro_Insumo[Fecha_Corte],"&lt;="&amp;BF$12)-SUMIFS(Tbl_Registro_Insumo[cant_dev],Tbl_Registro_Insumo[proveedor],$C$8,Tbl_Registro_Insumo[descripcion_insumo],$C82,Tbl_Registro_Insumo[id_solicitud],$C$9,Tbl_Registro_Insumo[Fecha_Corte],"&lt;="&amp;BF$12))</f>
        <v/>
      </c>
      <c r="BG82" s="2" t="str">
        <f>IF(OR($C82="",BG$12=""),"",SUMIFS(Tbl_Registro_Insumo[cant_ent],Tbl_Registro_Insumo[proveedor],$C$8,Tbl_Registro_Insumo[descripcion_insumo],$C82,Tbl_Registro_Insumo[id_solicitud],Detalle_Mes!$C$9,Tbl_Registro_Insumo[Fecha_Corte],"&lt;="&amp;BG$12)-SUMIFS(Tbl_Registro_Insumo[cant_dev],Tbl_Registro_Insumo[proveedor],$C$8,Tbl_Registro_Insumo[descripcion_insumo],$C82,Tbl_Registro_Insumo[id_solicitud],$C$9,Tbl_Registro_Insumo[Fecha_Corte],"&lt;="&amp;BG$12))</f>
        <v/>
      </c>
      <c r="BH82" s="2" t="str">
        <f>IF(OR($C82="",BH$12=""),"",SUMIFS(Tbl_Registro_Insumo[cant_ent],Tbl_Registro_Insumo[proveedor],$C$8,Tbl_Registro_Insumo[descripcion_insumo],$C82,Tbl_Registro_Insumo[id_solicitud],Detalle_Mes!$C$9,Tbl_Registro_Insumo[Fecha_Corte],"&lt;="&amp;BH$12)-SUMIFS(Tbl_Registro_Insumo[cant_dev],Tbl_Registro_Insumo[proveedor],$C$8,Tbl_Registro_Insumo[descripcion_insumo],$C82,Tbl_Registro_Insumo[id_solicitud],$C$9,Tbl_Registro_Insumo[Fecha_Corte],"&lt;="&amp;BH$12))</f>
        <v/>
      </c>
      <c r="BI82" s="2" t="str">
        <f>IF(OR($C82="",BI$12=""),"",SUMIFS(Tbl_Registro_Insumo[cant_ent],Tbl_Registro_Insumo[proveedor],$C$8,Tbl_Registro_Insumo[descripcion_insumo],$C82,Tbl_Registro_Insumo[id_solicitud],Detalle_Mes!$C$9,Tbl_Registro_Insumo[Fecha_Corte],"&lt;="&amp;BI$12)-SUMIFS(Tbl_Registro_Insumo[cant_dev],Tbl_Registro_Insumo[proveedor],$C$8,Tbl_Registro_Insumo[descripcion_insumo],$C82,Tbl_Registro_Insumo[id_solicitud],$C$9,Tbl_Registro_Insumo[Fecha_Corte],"&lt;="&amp;BI$12))</f>
        <v/>
      </c>
      <c r="BJ82" s="2" t="str">
        <f>IF(OR($C82="",BJ$12=""),"",SUMIFS(Tbl_Registro_Insumo[cant_ent],Tbl_Registro_Insumo[proveedor],$C$8,Tbl_Registro_Insumo[descripcion_insumo],$C82,Tbl_Registro_Insumo[id_solicitud],Detalle_Mes!$C$9,Tbl_Registro_Insumo[Fecha_Corte],"&lt;="&amp;BJ$12)-SUMIFS(Tbl_Registro_Insumo[cant_dev],Tbl_Registro_Insumo[proveedor],$C$8,Tbl_Registro_Insumo[descripcion_insumo],$C82,Tbl_Registro_Insumo[id_solicitud],$C$9,Tbl_Registro_Insumo[Fecha_Corte],"&lt;="&amp;BJ$12))</f>
        <v/>
      </c>
      <c r="BK82" s="2" t="str">
        <f>IF(OR($C82="",BK$12=""),"",SUMIFS(Tbl_Registro_Insumo[cant_ent],Tbl_Registro_Insumo[proveedor],$C$8,Tbl_Registro_Insumo[descripcion_insumo],$C82,Tbl_Registro_Insumo[id_solicitud],Detalle_Mes!$C$9,Tbl_Registro_Insumo[Fecha_Corte],"&lt;="&amp;BK$12)-SUMIFS(Tbl_Registro_Insumo[cant_dev],Tbl_Registro_Insumo[proveedor],$C$8,Tbl_Registro_Insumo[descripcion_insumo],$C82,Tbl_Registro_Insumo[id_solicitud],$C$9,Tbl_Registro_Insumo[Fecha_Corte],"&lt;="&amp;BK$12))</f>
        <v/>
      </c>
      <c r="BL82" s="2" t="str">
        <f>IF(OR($C82="",BL$12=""),"",SUMIFS(Tbl_Registro_Insumo[cant_ent],Tbl_Registro_Insumo[proveedor],$C$8,Tbl_Registro_Insumo[descripcion_insumo],$C82,Tbl_Registro_Insumo[id_solicitud],Detalle_Mes!$C$9,Tbl_Registro_Insumo[Fecha_Corte],"&lt;="&amp;BL$12)-SUMIFS(Tbl_Registro_Insumo[cant_dev],Tbl_Registro_Insumo[proveedor],$C$8,Tbl_Registro_Insumo[descripcion_insumo],$C82,Tbl_Registro_Insumo[id_solicitud],$C$9,Tbl_Registro_Insumo[Fecha_Corte],"&lt;="&amp;BL$12))</f>
        <v/>
      </c>
      <c r="BM82" s="2" t="str">
        <f>IF(OR($C82="",BM$12=""),"",SUMIFS(Tbl_Registro_Insumo[cant_ent],Tbl_Registro_Insumo[proveedor],$C$8,Tbl_Registro_Insumo[descripcion_insumo],$C82,Tbl_Registro_Insumo[id_solicitud],Detalle_Mes!$C$9,Tbl_Registro_Insumo[Fecha_Corte],"&lt;="&amp;BM$12)-SUMIFS(Tbl_Registro_Insumo[cant_dev],Tbl_Registro_Insumo[proveedor],$C$8,Tbl_Registro_Insumo[descripcion_insumo],$C82,Tbl_Registro_Insumo[id_solicitud],$C$9,Tbl_Registro_Insumo[Fecha_Corte],"&lt;="&amp;BM$12))</f>
        <v/>
      </c>
      <c r="BN82" s="2" t="str">
        <f>IF(OR($C82="",BN$12=""),"",SUMIFS(Tbl_Registro_Insumo[cant_ent],Tbl_Registro_Insumo[proveedor],$C$8,Tbl_Registro_Insumo[descripcion_insumo],$C82,Tbl_Registro_Insumo[id_solicitud],Detalle_Mes!$C$9,Tbl_Registro_Insumo[Fecha_Corte],"&lt;="&amp;BN$12)-SUMIFS(Tbl_Registro_Insumo[cant_dev],Tbl_Registro_Insumo[proveedor],$C$8,Tbl_Registro_Insumo[descripcion_insumo],$C82,Tbl_Registro_Insumo[id_solicitud],$C$9,Tbl_Registro_Insumo[Fecha_Corte],"&lt;="&amp;BN$12))</f>
        <v/>
      </c>
      <c r="BO82" s="2" t="str">
        <f>IF(OR($C82="",BO$12=""),"",SUMIFS(Tbl_Registro_Insumo[cant_ent],Tbl_Registro_Insumo[proveedor],$C$8,Tbl_Registro_Insumo[descripcion_insumo],$C82,Tbl_Registro_Insumo[id_solicitud],Detalle_Mes!$C$9,Tbl_Registro_Insumo[Fecha_Corte],"&lt;="&amp;BO$12)-SUMIFS(Tbl_Registro_Insumo[cant_dev],Tbl_Registro_Insumo[proveedor],$C$8,Tbl_Registro_Insumo[descripcion_insumo],$C82,Tbl_Registro_Insumo[id_solicitud],$C$9,Tbl_Registro_Insumo[Fecha_Corte],"&lt;="&amp;BO$12))</f>
        <v/>
      </c>
      <c r="BP82" s="2" t="str">
        <f>IF(OR($C82="",BP$12=""),"",SUMIFS(Tbl_Registro_Insumo[cant_ent],Tbl_Registro_Insumo[proveedor],$C$8,Tbl_Registro_Insumo[descripcion_insumo],$C82,Tbl_Registro_Insumo[id_solicitud],Detalle_Mes!$C$9,Tbl_Registro_Insumo[Fecha_Corte],"&lt;="&amp;BP$12)-SUMIFS(Tbl_Registro_Insumo[cant_dev],Tbl_Registro_Insumo[proveedor],$C$8,Tbl_Registro_Insumo[descripcion_insumo],$C82,Tbl_Registro_Insumo[id_solicitud],$C$9,Tbl_Registro_Insumo[Fecha_Corte],"&lt;="&amp;BP$12))</f>
        <v/>
      </c>
      <c r="BQ82" s="2" t="str">
        <f>IF(OR($C82="",BQ$12=""),"",SUMIFS(Tbl_Registro_Insumo[cant_ent],Tbl_Registro_Insumo[proveedor],$C$8,Tbl_Registro_Insumo[descripcion_insumo],$C82,Tbl_Registro_Insumo[id_solicitud],Detalle_Mes!$C$9,Tbl_Registro_Insumo[Fecha_Corte],"&lt;="&amp;BQ$12)-SUMIFS(Tbl_Registro_Insumo[cant_dev],Tbl_Registro_Insumo[proveedor],$C$8,Tbl_Registro_Insumo[descripcion_insumo],$C82,Tbl_Registro_Insumo[id_solicitud],$C$9,Tbl_Registro_Insumo[Fecha_Corte],"&lt;="&amp;BQ$12))</f>
        <v/>
      </c>
      <c r="BR82" s="2" t="str">
        <f>IF(OR($C82="",BR$12=""),"",SUMIFS(Tbl_Registro_Insumo[cant_ent],Tbl_Registro_Insumo[proveedor],$C$8,Tbl_Registro_Insumo[descripcion_insumo],$C82,Tbl_Registro_Insumo[id_solicitud],Detalle_Mes!$C$9,Tbl_Registro_Insumo[Fecha_Corte],"&lt;="&amp;BR$12)-SUMIFS(Tbl_Registro_Insumo[cant_dev],Tbl_Registro_Insumo[proveedor],$C$8,Tbl_Registro_Insumo[descripcion_insumo],$C82,Tbl_Registro_Insumo[id_solicitud],$C$9,Tbl_Registro_Insumo[Fecha_Corte],"&lt;="&amp;BR$12))</f>
        <v/>
      </c>
      <c r="BS82" s="2" t="str">
        <f>IF(OR($C82="",BS$12=""),"",SUMIFS(Tbl_Registro_Insumo[cant_ent],Tbl_Registro_Insumo[proveedor],$C$8,Tbl_Registro_Insumo[descripcion_insumo],$C82,Tbl_Registro_Insumo[id_solicitud],Detalle_Mes!$C$9,Tbl_Registro_Insumo[Fecha_Corte],"&lt;="&amp;BS$12)-SUMIFS(Tbl_Registro_Insumo[cant_dev],Tbl_Registro_Insumo[proveedor],$C$8,Tbl_Registro_Insumo[descripcion_insumo],$C82,Tbl_Registro_Insumo[id_solicitud],$C$9,Tbl_Registro_Insumo[Fecha_Corte],"&lt;="&amp;BS$12))</f>
        <v/>
      </c>
    </row>
    <row r="83" spans="2:71" s="7" customFormat="1" ht="19.2" customHeight="1" x14ac:dyDescent="0.3">
      <c r="B83" s="2"/>
      <c r="D83" s="20" t="str">
        <f>IF(C83="","",SUMIFS(Tbl_Registro_Insumo[cant_ent],Tbl_Registro_Insumo[proveedor],Detalle_Mes!$C$8,Tbl_Registro_Insumo[id_solicitud],Detalle_Mes!$C$9,Tbl_Registro_Insumo[descripcion_insumo],Detalle_Mes!C83,Tbl_Registro_Insumo[Fecha_Corte],"&lt;"&amp;Detalle_Mes!$F$8))</f>
        <v/>
      </c>
      <c r="E83" s="20" t="str">
        <f>IF(C83="","",SUMIFS(Tbl_Registro_Insumo[cant_dev],Tbl_Registro_Insumo[proveedor],Detalle_Mes!$C$8,Tbl_Registro_Insumo[id_solicitud],Detalle_Mes!$C$9,Tbl_Registro_Insumo[descripcion_insumo],Detalle_Mes!C83,Tbl_Registro_Insumo[Fecha_Corte],"&lt;"&amp;Detalle_Mes!$F$8))</f>
        <v/>
      </c>
      <c r="F83" s="20" t="str">
        <f t="shared" si="42"/>
        <v/>
      </c>
      <c r="H83" s="41" t="str">
        <f t="shared" si="41"/>
        <v/>
      </c>
      <c r="I83" s="2" t="str">
        <f>IF(OR($C83="",I$12=""),"",SUMIFS(Tbl_Registro_Insumo[cant_ent],Tbl_Registro_Insumo[proveedor],$C$8,Tbl_Registro_Insumo[descripcion_insumo],$C83,Tbl_Registro_Insumo[id_solicitud],Detalle_Mes!$C$9,Tbl_Registro_Insumo[Fecha_Corte],"&lt;"&amp;I$12)-SUMIFS(Tbl_Registro_Insumo[cant_dev],Tbl_Registro_Insumo[proveedor],$C$8,Tbl_Registro_Insumo[descripcion_insumo],$C83,Tbl_Registro_Insumo[id_solicitud],$C$9,Tbl_Registro_Insumo[Fecha_Corte],"&lt;="&amp;I$12))</f>
        <v/>
      </c>
      <c r="J83" s="2" t="str">
        <f>IF(OR($C83="",J$12=""),"",SUMIFS(Tbl_Registro_Insumo[cant_ent],Tbl_Registro_Insumo[proveedor],$C$8,Tbl_Registro_Insumo[descripcion_insumo],$C83,Tbl_Registro_Insumo[id_solicitud],Detalle_Mes!$C$9,Tbl_Registro_Insumo[Fecha_Corte],"&lt;="&amp;J$12)-SUMIFS(Tbl_Registro_Insumo[cant_dev],Tbl_Registro_Insumo[proveedor],$C$8,Tbl_Registro_Insumo[descripcion_insumo],$C83,Tbl_Registro_Insumo[id_solicitud],$C$9,Tbl_Registro_Insumo[Fecha_Corte],"&lt;="&amp;J$12))</f>
        <v/>
      </c>
      <c r="K83" s="2" t="str">
        <f>IF(OR($C83="",K$12=""),"",SUMIFS(Tbl_Registro_Insumo[cant_ent],Tbl_Registro_Insumo[proveedor],$C$8,Tbl_Registro_Insumo[descripcion_insumo],$C83,Tbl_Registro_Insumo[id_solicitud],Detalle_Mes!$C$9,Tbl_Registro_Insumo[Fecha_Corte],"&lt;="&amp;K$12)-SUMIFS(Tbl_Registro_Insumo[cant_dev],Tbl_Registro_Insumo[proveedor],$C$8,Tbl_Registro_Insumo[descripcion_insumo],$C83,Tbl_Registro_Insumo[id_solicitud],$C$9,Tbl_Registro_Insumo[Fecha_Corte],"&lt;="&amp;K$12))</f>
        <v/>
      </c>
      <c r="L83" s="2" t="str">
        <f>IF(OR($C83="",L$12=""),"",SUMIFS(Tbl_Registro_Insumo[cant_ent],Tbl_Registro_Insumo[proveedor],$C$8,Tbl_Registro_Insumo[descripcion_insumo],$C83,Tbl_Registro_Insumo[id_solicitud],Detalle_Mes!$C$9,Tbl_Registro_Insumo[Fecha_Corte],"&lt;="&amp;L$12)-SUMIFS(Tbl_Registro_Insumo[cant_dev],Tbl_Registro_Insumo[proveedor],$C$8,Tbl_Registro_Insumo[descripcion_insumo],$C83,Tbl_Registro_Insumo[id_solicitud],$C$9,Tbl_Registro_Insumo[Fecha_Corte],"&lt;="&amp;L$12))</f>
        <v/>
      </c>
      <c r="M83" s="2" t="str">
        <f>IF(OR($C83="",M$12=""),"",SUMIFS(Tbl_Registro_Insumo[cant_ent],Tbl_Registro_Insumo[proveedor],$C$8,Tbl_Registro_Insumo[descripcion_insumo],$C83,Tbl_Registro_Insumo[id_solicitud],Detalle_Mes!$C$9,Tbl_Registro_Insumo[Fecha_Corte],"&lt;="&amp;M$12)-SUMIFS(Tbl_Registro_Insumo[cant_dev],Tbl_Registro_Insumo[proveedor],$C$8,Tbl_Registro_Insumo[descripcion_insumo],$C83,Tbl_Registro_Insumo[id_solicitud],$C$9,Tbl_Registro_Insumo[Fecha_Corte],"&lt;="&amp;M$12))</f>
        <v/>
      </c>
      <c r="N83" s="2" t="str">
        <f>IF(OR($C83="",N$12=""),"",SUMIFS(Tbl_Registro_Insumo[cant_ent],Tbl_Registro_Insumo[proveedor],$C$8,Tbl_Registro_Insumo[descripcion_insumo],$C83,Tbl_Registro_Insumo[id_solicitud],Detalle_Mes!$C$9,Tbl_Registro_Insumo[Fecha_Corte],"&lt;="&amp;N$12)-SUMIFS(Tbl_Registro_Insumo[cant_dev],Tbl_Registro_Insumo[proveedor],$C$8,Tbl_Registro_Insumo[descripcion_insumo],$C83,Tbl_Registro_Insumo[id_solicitud],$C$9,Tbl_Registro_Insumo[Fecha_Corte],"&lt;="&amp;N$12))</f>
        <v/>
      </c>
      <c r="O83" s="2" t="str">
        <f>IF(OR($C83="",O$12=""),"",SUMIFS(Tbl_Registro_Insumo[cant_ent],Tbl_Registro_Insumo[proveedor],$C$8,Tbl_Registro_Insumo[descripcion_insumo],$C83,Tbl_Registro_Insumo[id_solicitud],Detalle_Mes!$C$9,Tbl_Registro_Insumo[Fecha_Corte],"&lt;="&amp;O$12)-SUMIFS(Tbl_Registro_Insumo[cant_dev],Tbl_Registro_Insumo[proveedor],$C$8,Tbl_Registro_Insumo[descripcion_insumo],$C83,Tbl_Registro_Insumo[id_solicitud],$C$9,Tbl_Registro_Insumo[Fecha_Corte],"&lt;="&amp;O$12))</f>
        <v/>
      </c>
      <c r="P83" s="2" t="str">
        <f>IF(OR($C83="",P$12=""),"",SUMIFS(Tbl_Registro_Insumo[cant_ent],Tbl_Registro_Insumo[proveedor],$C$8,Tbl_Registro_Insumo[descripcion_insumo],$C83,Tbl_Registro_Insumo[id_solicitud],Detalle_Mes!$C$9,Tbl_Registro_Insumo[Fecha_Corte],"&lt;="&amp;P$12)-SUMIFS(Tbl_Registro_Insumo[cant_dev],Tbl_Registro_Insumo[proveedor],$C$8,Tbl_Registro_Insumo[descripcion_insumo],$C83,Tbl_Registro_Insumo[id_solicitud],$C$9,Tbl_Registro_Insumo[Fecha_Corte],"&lt;="&amp;P$12))</f>
        <v/>
      </c>
      <c r="Q83" s="2" t="str">
        <f>IF(OR($C83="",Q$12=""),"",SUMIFS(Tbl_Registro_Insumo[cant_ent],Tbl_Registro_Insumo[proveedor],$C$8,Tbl_Registro_Insumo[descripcion_insumo],$C83,Tbl_Registro_Insumo[id_solicitud],Detalle_Mes!$C$9,Tbl_Registro_Insumo[Fecha_Corte],"&lt;="&amp;Q$12)-SUMIFS(Tbl_Registro_Insumo[cant_dev],Tbl_Registro_Insumo[proveedor],$C$8,Tbl_Registro_Insumo[descripcion_insumo],$C83,Tbl_Registro_Insumo[id_solicitud],$C$9,Tbl_Registro_Insumo[Fecha_Corte],"&lt;="&amp;Q$12))</f>
        <v/>
      </c>
      <c r="R83" s="2" t="str">
        <f>IF(OR($C83="",R$12=""),"",SUMIFS(Tbl_Registro_Insumo[cant_ent],Tbl_Registro_Insumo[proveedor],$C$8,Tbl_Registro_Insumo[descripcion_insumo],$C83,Tbl_Registro_Insumo[id_solicitud],Detalle_Mes!$C$9,Tbl_Registro_Insumo[Fecha_Corte],"&lt;="&amp;R$12)-SUMIFS(Tbl_Registro_Insumo[cant_dev],Tbl_Registro_Insumo[proveedor],$C$8,Tbl_Registro_Insumo[descripcion_insumo],$C83,Tbl_Registro_Insumo[id_solicitud],$C$9,Tbl_Registro_Insumo[Fecha_Corte],"&lt;="&amp;R$12))</f>
        <v/>
      </c>
      <c r="S83" s="2" t="str">
        <f>IF(OR($C83="",S$12=""),"",SUMIFS(Tbl_Registro_Insumo[cant_ent],Tbl_Registro_Insumo[proveedor],$C$8,Tbl_Registro_Insumo[descripcion_insumo],$C83,Tbl_Registro_Insumo[id_solicitud],Detalle_Mes!$C$9,Tbl_Registro_Insumo[Fecha_Corte],"&lt;="&amp;S$12)-SUMIFS(Tbl_Registro_Insumo[cant_dev],Tbl_Registro_Insumo[proveedor],$C$8,Tbl_Registro_Insumo[descripcion_insumo],$C83,Tbl_Registro_Insumo[id_solicitud],$C$9,Tbl_Registro_Insumo[Fecha_Corte],"&lt;="&amp;S$12))</f>
        <v/>
      </c>
      <c r="T83" s="2" t="str">
        <f>IF(OR($C83="",T$12=""),"",SUMIFS(Tbl_Registro_Insumo[cant_ent],Tbl_Registro_Insumo[proveedor],$C$8,Tbl_Registro_Insumo[descripcion_insumo],$C83,Tbl_Registro_Insumo[id_solicitud],Detalle_Mes!$C$9,Tbl_Registro_Insumo[Fecha_Corte],"&lt;="&amp;T$12)-SUMIFS(Tbl_Registro_Insumo[cant_dev],Tbl_Registro_Insumo[proveedor],$C$8,Tbl_Registro_Insumo[descripcion_insumo],$C83,Tbl_Registro_Insumo[id_solicitud],$C$9,Tbl_Registro_Insumo[Fecha_Corte],"&lt;="&amp;T$12))</f>
        <v/>
      </c>
      <c r="U83" s="2" t="str">
        <f>IF(OR($C83="",U$12=""),"",SUMIFS(Tbl_Registro_Insumo[cant_ent],Tbl_Registro_Insumo[proveedor],$C$8,Tbl_Registro_Insumo[descripcion_insumo],$C83,Tbl_Registro_Insumo[id_solicitud],Detalle_Mes!$C$9,Tbl_Registro_Insumo[Fecha_Corte],"&lt;="&amp;U$12)-SUMIFS(Tbl_Registro_Insumo[cant_dev],Tbl_Registro_Insumo[proveedor],$C$8,Tbl_Registro_Insumo[descripcion_insumo],$C83,Tbl_Registro_Insumo[id_solicitud],$C$9,Tbl_Registro_Insumo[Fecha_Corte],"&lt;="&amp;U$12))</f>
        <v/>
      </c>
      <c r="V83" s="2" t="str">
        <f>IF(OR($C83="",V$12=""),"",SUMIFS(Tbl_Registro_Insumo[cant_ent],Tbl_Registro_Insumo[proveedor],$C$8,Tbl_Registro_Insumo[descripcion_insumo],$C83,Tbl_Registro_Insumo[id_solicitud],Detalle_Mes!$C$9,Tbl_Registro_Insumo[Fecha_Corte],"&lt;="&amp;V$12)-SUMIFS(Tbl_Registro_Insumo[cant_dev],Tbl_Registro_Insumo[proveedor],$C$8,Tbl_Registro_Insumo[descripcion_insumo],$C83,Tbl_Registro_Insumo[id_solicitud],$C$9,Tbl_Registro_Insumo[Fecha_Corte],"&lt;="&amp;V$12))</f>
        <v/>
      </c>
      <c r="W83" s="2" t="str">
        <f>IF(OR($C83="",W$12=""),"",SUMIFS(Tbl_Registro_Insumo[cant_ent],Tbl_Registro_Insumo[proveedor],$C$8,Tbl_Registro_Insumo[descripcion_insumo],$C83,Tbl_Registro_Insumo[id_solicitud],Detalle_Mes!$C$9,Tbl_Registro_Insumo[Fecha_Corte],"&lt;="&amp;W$12)-SUMIFS(Tbl_Registro_Insumo[cant_dev],Tbl_Registro_Insumo[proveedor],$C$8,Tbl_Registro_Insumo[descripcion_insumo],$C83,Tbl_Registro_Insumo[id_solicitud],$C$9,Tbl_Registro_Insumo[Fecha_Corte],"&lt;="&amp;W$12))</f>
        <v/>
      </c>
      <c r="X83" s="2" t="str">
        <f>IF(OR($C83="",X$12=""),"",SUMIFS(Tbl_Registro_Insumo[cant_ent],Tbl_Registro_Insumo[proveedor],$C$8,Tbl_Registro_Insumo[descripcion_insumo],$C83,Tbl_Registro_Insumo[id_solicitud],Detalle_Mes!$C$9,Tbl_Registro_Insumo[Fecha_Corte],"&lt;="&amp;X$12)-SUMIFS(Tbl_Registro_Insumo[cant_dev],Tbl_Registro_Insumo[proveedor],$C$8,Tbl_Registro_Insumo[descripcion_insumo],$C83,Tbl_Registro_Insumo[id_solicitud],$C$9,Tbl_Registro_Insumo[Fecha_Corte],"&lt;="&amp;X$12))</f>
        <v/>
      </c>
      <c r="Y83" s="2" t="str">
        <f>IF(OR($C83="",Y$12=""),"",SUMIFS(Tbl_Registro_Insumo[cant_ent],Tbl_Registro_Insumo[proveedor],$C$8,Tbl_Registro_Insumo[descripcion_insumo],$C83,Tbl_Registro_Insumo[id_solicitud],Detalle_Mes!$C$9,Tbl_Registro_Insumo[Fecha_Corte],"&lt;="&amp;Y$12)-SUMIFS(Tbl_Registro_Insumo[cant_dev],Tbl_Registro_Insumo[proveedor],$C$8,Tbl_Registro_Insumo[descripcion_insumo],$C83,Tbl_Registro_Insumo[id_solicitud],$C$9,Tbl_Registro_Insumo[Fecha_Corte],"&lt;="&amp;Y$12))</f>
        <v/>
      </c>
      <c r="Z83" s="2" t="str">
        <f>IF(OR($C83="",Z$12=""),"",SUMIFS(Tbl_Registro_Insumo[cant_ent],Tbl_Registro_Insumo[proveedor],$C$8,Tbl_Registro_Insumo[descripcion_insumo],$C83,Tbl_Registro_Insumo[id_solicitud],Detalle_Mes!$C$9,Tbl_Registro_Insumo[Fecha_Corte],"&lt;="&amp;Z$12)-SUMIFS(Tbl_Registro_Insumo[cant_dev],Tbl_Registro_Insumo[proveedor],$C$8,Tbl_Registro_Insumo[descripcion_insumo],$C83,Tbl_Registro_Insumo[id_solicitud],$C$9,Tbl_Registro_Insumo[Fecha_Corte],"&lt;="&amp;Z$12))</f>
        <v/>
      </c>
      <c r="AA83" s="2" t="str">
        <f>IF(OR($C83="",AA$12=""),"",SUMIFS(Tbl_Registro_Insumo[cant_ent],Tbl_Registro_Insumo[proveedor],$C$8,Tbl_Registro_Insumo[descripcion_insumo],$C83,Tbl_Registro_Insumo[id_solicitud],Detalle_Mes!$C$9,Tbl_Registro_Insumo[Fecha_Corte],"&lt;="&amp;AA$12)-SUMIFS(Tbl_Registro_Insumo[cant_dev],Tbl_Registro_Insumo[proveedor],$C$8,Tbl_Registro_Insumo[descripcion_insumo],$C83,Tbl_Registro_Insumo[id_solicitud],$C$9,Tbl_Registro_Insumo[Fecha_Corte],"&lt;="&amp;AA$12))</f>
        <v/>
      </c>
      <c r="AB83" s="2" t="str">
        <f>IF(OR($C83="",AB$12=""),"",SUMIFS(Tbl_Registro_Insumo[cant_ent],Tbl_Registro_Insumo[proveedor],$C$8,Tbl_Registro_Insumo[descripcion_insumo],$C83,Tbl_Registro_Insumo[id_solicitud],Detalle_Mes!$C$9,Tbl_Registro_Insumo[Fecha_Corte],"&lt;="&amp;AB$12)-SUMIFS(Tbl_Registro_Insumo[cant_dev],Tbl_Registro_Insumo[proveedor],$C$8,Tbl_Registro_Insumo[descripcion_insumo],$C83,Tbl_Registro_Insumo[id_solicitud],$C$9,Tbl_Registro_Insumo[Fecha_Corte],"&lt;="&amp;AB$12))</f>
        <v/>
      </c>
      <c r="AC83" s="2" t="str">
        <f>IF(OR($C83="",AC$12=""),"",SUMIFS(Tbl_Registro_Insumo[cant_ent],Tbl_Registro_Insumo[proveedor],$C$8,Tbl_Registro_Insumo[descripcion_insumo],$C83,Tbl_Registro_Insumo[id_solicitud],Detalle_Mes!$C$9,Tbl_Registro_Insumo[Fecha_Corte],"&lt;="&amp;AC$12)-SUMIFS(Tbl_Registro_Insumo[cant_dev],Tbl_Registro_Insumo[proveedor],$C$8,Tbl_Registro_Insumo[descripcion_insumo],$C83,Tbl_Registro_Insumo[id_solicitud],$C$9,Tbl_Registro_Insumo[Fecha_Corte],"&lt;="&amp;AC$12))</f>
        <v/>
      </c>
      <c r="AD83" s="2" t="str">
        <f>IF(OR($C83="",AD$12=""),"",SUMIFS(Tbl_Registro_Insumo[cant_ent],Tbl_Registro_Insumo[proveedor],$C$8,Tbl_Registro_Insumo[descripcion_insumo],$C83,Tbl_Registro_Insumo[id_solicitud],Detalle_Mes!$C$9,Tbl_Registro_Insumo[Fecha_Corte],"&lt;="&amp;AD$12)-SUMIFS(Tbl_Registro_Insumo[cant_dev],Tbl_Registro_Insumo[proveedor],$C$8,Tbl_Registro_Insumo[descripcion_insumo],$C83,Tbl_Registro_Insumo[id_solicitud],$C$9,Tbl_Registro_Insumo[Fecha_Corte],"&lt;="&amp;AD$12))</f>
        <v/>
      </c>
      <c r="AE83" s="2" t="str">
        <f>IF(OR($C83="",AE$12=""),"",SUMIFS(Tbl_Registro_Insumo[cant_ent],Tbl_Registro_Insumo[proveedor],$C$8,Tbl_Registro_Insumo[descripcion_insumo],$C83,Tbl_Registro_Insumo[id_solicitud],Detalle_Mes!$C$9,Tbl_Registro_Insumo[Fecha_Corte],"&lt;="&amp;AE$12)-SUMIFS(Tbl_Registro_Insumo[cant_dev],Tbl_Registro_Insumo[proveedor],$C$8,Tbl_Registro_Insumo[descripcion_insumo],$C83,Tbl_Registro_Insumo[id_solicitud],$C$9,Tbl_Registro_Insumo[Fecha_Corte],"&lt;="&amp;AE$12))</f>
        <v/>
      </c>
      <c r="AF83" s="2" t="str">
        <f>IF(OR($C83="",AF$12=""),"",SUMIFS(Tbl_Registro_Insumo[cant_ent],Tbl_Registro_Insumo[proveedor],$C$8,Tbl_Registro_Insumo[descripcion_insumo],$C83,Tbl_Registro_Insumo[id_solicitud],Detalle_Mes!$C$9,Tbl_Registro_Insumo[Fecha_Corte],"&lt;="&amp;AF$12)-SUMIFS(Tbl_Registro_Insumo[cant_dev],Tbl_Registro_Insumo[proveedor],$C$8,Tbl_Registro_Insumo[descripcion_insumo],$C83,Tbl_Registro_Insumo[id_solicitud],$C$9,Tbl_Registro_Insumo[Fecha_Corte],"&lt;="&amp;AF$12))</f>
        <v/>
      </c>
      <c r="AG83" s="2" t="str">
        <f>IF(OR($C83="",AG$12=""),"",SUMIFS(Tbl_Registro_Insumo[cant_ent],Tbl_Registro_Insumo[proveedor],$C$8,Tbl_Registro_Insumo[descripcion_insumo],$C83,Tbl_Registro_Insumo[id_solicitud],Detalle_Mes!$C$9,Tbl_Registro_Insumo[Fecha_Corte],"&lt;="&amp;AG$12)-SUMIFS(Tbl_Registro_Insumo[cant_dev],Tbl_Registro_Insumo[proveedor],$C$8,Tbl_Registro_Insumo[descripcion_insumo],$C83,Tbl_Registro_Insumo[id_solicitud],$C$9,Tbl_Registro_Insumo[Fecha_Corte],"&lt;="&amp;AG$12))</f>
        <v/>
      </c>
      <c r="AH83" s="2" t="str">
        <f>IF(OR($C83="",AH$12=""),"",SUMIFS(Tbl_Registro_Insumo[cant_ent],Tbl_Registro_Insumo[proveedor],$C$8,Tbl_Registro_Insumo[descripcion_insumo],$C83,Tbl_Registro_Insumo[id_solicitud],Detalle_Mes!$C$9,Tbl_Registro_Insumo[Fecha_Corte],"&lt;="&amp;AH$12)-SUMIFS(Tbl_Registro_Insumo[cant_dev],Tbl_Registro_Insumo[proveedor],$C$8,Tbl_Registro_Insumo[descripcion_insumo],$C83,Tbl_Registro_Insumo[id_solicitud],$C$9,Tbl_Registro_Insumo[Fecha_Corte],"&lt;="&amp;AH$12))</f>
        <v/>
      </c>
      <c r="AI83" s="2" t="str">
        <f>IF(OR($C83="",AI$12=""),"",SUMIFS(Tbl_Registro_Insumo[cant_ent],Tbl_Registro_Insumo[proveedor],$C$8,Tbl_Registro_Insumo[descripcion_insumo],$C83,Tbl_Registro_Insumo[id_solicitud],Detalle_Mes!$C$9,Tbl_Registro_Insumo[Fecha_Corte],"&lt;="&amp;AI$12)-SUMIFS(Tbl_Registro_Insumo[cant_dev],Tbl_Registro_Insumo[proveedor],$C$8,Tbl_Registro_Insumo[descripcion_insumo],$C83,Tbl_Registro_Insumo[id_solicitud],$C$9,Tbl_Registro_Insumo[Fecha_Corte],"&lt;="&amp;AI$12))</f>
        <v/>
      </c>
      <c r="AJ83" s="2" t="str">
        <f>IF(OR($C83="",AJ$12=""),"",SUMIFS(Tbl_Registro_Insumo[cant_ent],Tbl_Registro_Insumo[proveedor],$C$8,Tbl_Registro_Insumo[descripcion_insumo],$C83,Tbl_Registro_Insumo[id_solicitud],Detalle_Mes!$C$9,Tbl_Registro_Insumo[Fecha_Corte],"&lt;="&amp;AJ$12)-SUMIFS(Tbl_Registro_Insumo[cant_dev],Tbl_Registro_Insumo[proveedor],$C$8,Tbl_Registro_Insumo[descripcion_insumo],$C83,Tbl_Registro_Insumo[id_solicitud],$C$9,Tbl_Registro_Insumo[Fecha_Corte],"&lt;="&amp;AJ$12))</f>
        <v/>
      </c>
      <c r="AK83" s="2" t="str">
        <f>IF(OR($C83="",AK$12=""),"",SUMIFS(Tbl_Registro_Insumo[cant_ent],Tbl_Registro_Insumo[proveedor],$C$8,Tbl_Registro_Insumo[descripcion_insumo],$C83,Tbl_Registro_Insumo[id_solicitud],Detalle_Mes!$C$9,Tbl_Registro_Insumo[Fecha_Corte],"&lt;="&amp;AK$12)-SUMIFS(Tbl_Registro_Insumo[cant_dev],Tbl_Registro_Insumo[proveedor],$C$8,Tbl_Registro_Insumo[descripcion_insumo],$C83,Tbl_Registro_Insumo[id_solicitud],$C$9,Tbl_Registro_Insumo[Fecha_Corte],"&lt;="&amp;AK$12))</f>
        <v/>
      </c>
      <c r="AL83" s="2" t="str">
        <f>IF(OR($C83="",AL$12=""),"",SUMIFS(Tbl_Registro_Insumo[cant_ent],Tbl_Registro_Insumo[proveedor],$C$8,Tbl_Registro_Insumo[descripcion_insumo],$C83,Tbl_Registro_Insumo[id_solicitud],Detalle_Mes!$C$9,Tbl_Registro_Insumo[Fecha_Corte],"&lt;="&amp;AL$12)-SUMIFS(Tbl_Registro_Insumo[cant_dev],Tbl_Registro_Insumo[proveedor],$C$8,Tbl_Registro_Insumo[descripcion_insumo],$C83,Tbl_Registro_Insumo[id_solicitud],$C$9,Tbl_Registro_Insumo[Fecha_Corte],"&lt;="&amp;AL$12))</f>
        <v/>
      </c>
      <c r="AM83" s="2" t="str">
        <f>IF(OR($C83="",AM$12=""),"",SUMIFS(Tbl_Registro_Insumo[cant_ent],Tbl_Registro_Insumo[proveedor],$C$8,Tbl_Registro_Insumo[descripcion_insumo],$C83,Tbl_Registro_Insumo[id_solicitud],Detalle_Mes!$C$9,Tbl_Registro_Insumo[Fecha_Corte],"&lt;="&amp;AM$12)-SUMIFS(Tbl_Registro_Insumo[cant_dev],Tbl_Registro_Insumo[proveedor],$C$8,Tbl_Registro_Insumo[descripcion_insumo],$C83,Tbl_Registro_Insumo[id_solicitud],$C$9,Tbl_Registro_Insumo[Fecha_Corte],"&lt;="&amp;AM$12))</f>
        <v/>
      </c>
      <c r="AN83" s="2" t="str">
        <f>IF(OR($C83="",AN$12=""),"",SUMIFS(Tbl_Registro_Insumo[cant_ent],Tbl_Registro_Insumo[proveedor],$C$8,Tbl_Registro_Insumo[descripcion_insumo],$C83,Tbl_Registro_Insumo[id_solicitud],Detalle_Mes!$C$9,Tbl_Registro_Insumo[Fecha_Corte],"&lt;="&amp;AN$12)-SUMIFS(Tbl_Registro_Insumo[cant_dev],Tbl_Registro_Insumo[proveedor],$C$8,Tbl_Registro_Insumo[descripcion_insumo],$C83,Tbl_Registro_Insumo[id_solicitud],$C$9,Tbl_Registro_Insumo[Fecha_Corte],"&lt;="&amp;AN$12))</f>
        <v/>
      </c>
      <c r="AO83" s="2" t="str">
        <f>IF(OR($C83="",AO$12=""),"",SUMIFS(Tbl_Registro_Insumo[cant_ent],Tbl_Registro_Insumo[proveedor],$C$8,Tbl_Registro_Insumo[descripcion_insumo],$C83,Tbl_Registro_Insumo[id_solicitud],Detalle_Mes!$C$9,Tbl_Registro_Insumo[Fecha_Corte],"&lt;="&amp;AO$12)-SUMIFS(Tbl_Registro_Insumo[cant_dev],Tbl_Registro_Insumo[proveedor],$C$8,Tbl_Registro_Insumo[descripcion_insumo],$C83,Tbl_Registro_Insumo[id_solicitud],$C$9,Tbl_Registro_Insumo[Fecha_Corte],"&lt;="&amp;AO$12))</f>
        <v/>
      </c>
      <c r="AP83" s="2" t="str">
        <f>IF(OR($C83="",AP$12=""),"",SUMIFS(Tbl_Registro_Insumo[cant_ent],Tbl_Registro_Insumo[proveedor],$C$8,Tbl_Registro_Insumo[descripcion_insumo],$C83,Tbl_Registro_Insumo[id_solicitud],Detalle_Mes!$C$9,Tbl_Registro_Insumo[Fecha_Corte],"&lt;="&amp;AP$12)-SUMIFS(Tbl_Registro_Insumo[cant_dev],Tbl_Registro_Insumo[proveedor],$C$8,Tbl_Registro_Insumo[descripcion_insumo],$C83,Tbl_Registro_Insumo[id_solicitud],$C$9,Tbl_Registro_Insumo[Fecha_Corte],"&lt;="&amp;AP$12))</f>
        <v/>
      </c>
      <c r="AQ83" s="2" t="str">
        <f>IF(OR($C83="",AQ$12=""),"",SUMIFS(Tbl_Registro_Insumo[cant_ent],Tbl_Registro_Insumo[proveedor],$C$8,Tbl_Registro_Insumo[descripcion_insumo],$C83,Tbl_Registro_Insumo[id_solicitud],Detalle_Mes!$C$9,Tbl_Registro_Insumo[Fecha_Corte],"&lt;="&amp;AQ$12)-SUMIFS(Tbl_Registro_Insumo[cant_dev],Tbl_Registro_Insumo[proveedor],$C$8,Tbl_Registro_Insumo[descripcion_insumo],$C83,Tbl_Registro_Insumo[id_solicitud],$C$9,Tbl_Registro_Insumo[Fecha_Corte],"&lt;="&amp;AQ$12))</f>
        <v/>
      </c>
      <c r="AR83" s="2" t="str">
        <f>IF(OR($C83="",AR$12=""),"",SUMIFS(Tbl_Registro_Insumo[cant_ent],Tbl_Registro_Insumo[proveedor],$C$8,Tbl_Registro_Insumo[descripcion_insumo],$C83,Tbl_Registro_Insumo[id_solicitud],Detalle_Mes!$C$9,Tbl_Registro_Insumo[Fecha_Corte],"&lt;="&amp;AR$12)-SUMIFS(Tbl_Registro_Insumo[cant_dev],Tbl_Registro_Insumo[proveedor],$C$8,Tbl_Registro_Insumo[descripcion_insumo],$C83,Tbl_Registro_Insumo[id_solicitud],$C$9,Tbl_Registro_Insumo[Fecha_Corte],"&lt;="&amp;AR$12))</f>
        <v/>
      </c>
      <c r="AS83" s="2" t="str">
        <f>IF(OR($C83="",AS$12=""),"",SUMIFS(Tbl_Registro_Insumo[cant_ent],Tbl_Registro_Insumo[proveedor],$C$8,Tbl_Registro_Insumo[descripcion_insumo],$C83,Tbl_Registro_Insumo[id_solicitud],Detalle_Mes!$C$9,Tbl_Registro_Insumo[Fecha_Corte],"&lt;="&amp;AS$12)-SUMIFS(Tbl_Registro_Insumo[cant_dev],Tbl_Registro_Insumo[proveedor],$C$8,Tbl_Registro_Insumo[descripcion_insumo],$C83,Tbl_Registro_Insumo[id_solicitud],$C$9,Tbl_Registro_Insumo[Fecha_Corte],"&lt;="&amp;AS$12))</f>
        <v/>
      </c>
      <c r="AT83" s="2" t="str">
        <f>IF(OR($C83="",AT$12=""),"",SUMIFS(Tbl_Registro_Insumo[cant_ent],Tbl_Registro_Insumo[proveedor],$C$8,Tbl_Registro_Insumo[descripcion_insumo],$C83,Tbl_Registro_Insumo[id_solicitud],Detalle_Mes!$C$9,Tbl_Registro_Insumo[Fecha_Corte],"&lt;="&amp;AT$12)-SUMIFS(Tbl_Registro_Insumo[cant_dev],Tbl_Registro_Insumo[proveedor],$C$8,Tbl_Registro_Insumo[descripcion_insumo],$C83,Tbl_Registro_Insumo[id_solicitud],$C$9,Tbl_Registro_Insumo[Fecha_Corte],"&lt;="&amp;AT$12))</f>
        <v/>
      </c>
      <c r="AU83" s="2" t="str">
        <f>IF(OR($C83="",AU$12=""),"",SUMIFS(Tbl_Registro_Insumo[cant_ent],Tbl_Registro_Insumo[proveedor],$C$8,Tbl_Registro_Insumo[descripcion_insumo],$C83,Tbl_Registro_Insumo[id_solicitud],Detalle_Mes!$C$9,Tbl_Registro_Insumo[Fecha_Corte],"&lt;="&amp;AU$12)-SUMIFS(Tbl_Registro_Insumo[cant_dev],Tbl_Registro_Insumo[proveedor],$C$8,Tbl_Registro_Insumo[descripcion_insumo],$C83,Tbl_Registro_Insumo[id_solicitud],$C$9,Tbl_Registro_Insumo[Fecha_Corte],"&lt;="&amp;AU$12))</f>
        <v/>
      </c>
      <c r="AV83" s="2" t="str">
        <f>IF(OR($C83="",AV$12=""),"",SUMIFS(Tbl_Registro_Insumo[cant_ent],Tbl_Registro_Insumo[proveedor],$C$8,Tbl_Registro_Insumo[descripcion_insumo],$C83,Tbl_Registro_Insumo[id_solicitud],Detalle_Mes!$C$9,Tbl_Registro_Insumo[Fecha_Corte],"&lt;="&amp;AV$12)-SUMIFS(Tbl_Registro_Insumo[cant_dev],Tbl_Registro_Insumo[proveedor],$C$8,Tbl_Registro_Insumo[descripcion_insumo],$C83,Tbl_Registro_Insumo[id_solicitud],$C$9,Tbl_Registro_Insumo[Fecha_Corte],"&lt;="&amp;AV$12))</f>
        <v/>
      </c>
      <c r="AW83" s="2" t="str">
        <f>IF(OR($C83="",AW$12=""),"",SUMIFS(Tbl_Registro_Insumo[cant_ent],Tbl_Registro_Insumo[proveedor],$C$8,Tbl_Registro_Insumo[descripcion_insumo],$C83,Tbl_Registro_Insumo[id_solicitud],Detalle_Mes!$C$9,Tbl_Registro_Insumo[Fecha_Corte],"&lt;="&amp;AW$12)-SUMIFS(Tbl_Registro_Insumo[cant_dev],Tbl_Registro_Insumo[proveedor],$C$8,Tbl_Registro_Insumo[descripcion_insumo],$C83,Tbl_Registro_Insumo[id_solicitud],$C$9,Tbl_Registro_Insumo[Fecha_Corte],"&lt;="&amp;AW$12))</f>
        <v/>
      </c>
      <c r="AX83" s="2" t="str">
        <f>IF(OR($C83="",AX$12=""),"",SUMIFS(Tbl_Registro_Insumo[cant_ent],Tbl_Registro_Insumo[proveedor],$C$8,Tbl_Registro_Insumo[descripcion_insumo],$C83,Tbl_Registro_Insumo[id_solicitud],Detalle_Mes!$C$9,Tbl_Registro_Insumo[Fecha_Corte],"&lt;="&amp;AX$12)-SUMIFS(Tbl_Registro_Insumo[cant_dev],Tbl_Registro_Insumo[proveedor],$C$8,Tbl_Registro_Insumo[descripcion_insumo],$C83,Tbl_Registro_Insumo[id_solicitud],$C$9,Tbl_Registro_Insumo[Fecha_Corte],"&lt;="&amp;AX$12))</f>
        <v/>
      </c>
      <c r="AY83" s="2" t="str">
        <f>IF(OR($C83="",AY$12=""),"",SUMIFS(Tbl_Registro_Insumo[cant_ent],Tbl_Registro_Insumo[proveedor],$C$8,Tbl_Registro_Insumo[descripcion_insumo],$C83,Tbl_Registro_Insumo[id_solicitud],Detalle_Mes!$C$9,Tbl_Registro_Insumo[Fecha_Corte],"&lt;="&amp;AY$12)-SUMIFS(Tbl_Registro_Insumo[cant_dev],Tbl_Registro_Insumo[proveedor],$C$8,Tbl_Registro_Insumo[descripcion_insumo],$C83,Tbl_Registro_Insumo[id_solicitud],$C$9,Tbl_Registro_Insumo[Fecha_Corte],"&lt;="&amp;AY$12))</f>
        <v/>
      </c>
      <c r="AZ83" s="2" t="str">
        <f>IF(OR($C83="",AZ$12=""),"",SUMIFS(Tbl_Registro_Insumo[cant_ent],Tbl_Registro_Insumo[proveedor],$C$8,Tbl_Registro_Insumo[descripcion_insumo],$C83,Tbl_Registro_Insumo[id_solicitud],Detalle_Mes!$C$9,Tbl_Registro_Insumo[Fecha_Corte],"&lt;="&amp;AZ$12)-SUMIFS(Tbl_Registro_Insumo[cant_dev],Tbl_Registro_Insumo[proveedor],$C$8,Tbl_Registro_Insumo[descripcion_insumo],$C83,Tbl_Registro_Insumo[id_solicitud],$C$9,Tbl_Registro_Insumo[Fecha_Corte],"&lt;="&amp;AZ$12))</f>
        <v/>
      </c>
      <c r="BA83" s="2" t="str">
        <f>IF(OR($C83="",BA$12=""),"",SUMIFS(Tbl_Registro_Insumo[cant_ent],Tbl_Registro_Insumo[proveedor],$C$8,Tbl_Registro_Insumo[descripcion_insumo],$C83,Tbl_Registro_Insumo[id_solicitud],Detalle_Mes!$C$9,Tbl_Registro_Insumo[Fecha_Corte],"&lt;="&amp;BA$12)-SUMIFS(Tbl_Registro_Insumo[cant_dev],Tbl_Registro_Insumo[proveedor],$C$8,Tbl_Registro_Insumo[descripcion_insumo],$C83,Tbl_Registro_Insumo[id_solicitud],$C$9,Tbl_Registro_Insumo[Fecha_Corte],"&lt;="&amp;BA$12))</f>
        <v/>
      </c>
      <c r="BB83" s="2" t="str">
        <f>IF(OR($C83="",BB$12=""),"",SUMIFS(Tbl_Registro_Insumo[cant_ent],Tbl_Registro_Insumo[proveedor],$C$8,Tbl_Registro_Insumo[descripcion_insumo],$C83,Tbl_Registro_Insumo[id_solicitud],Detalle_Mes!$C$9,Tbl_Registro_Insumo[Fecha_Corte],"&lt;="&amp;BB$12)-SUMIFS(Tbl_Registro_Insumo[cant_dev],Tbl_Registro_Insumo[proveedor],$C$8,Tbl_Registro_Insumo[descripcion_insumo],$C83,Tbl_Registro_Insumo[id_solicitud],$C$9,Tbl_Registro_Insumo[Fecha_Corte],"&lt;="&amp;BB$12))</f>
        <v/>
      </c>
      <c r="BC83" s="2" t="str">
        <f>IF(OR($C83="",BC$12=""),"",SUMIFS(Tbl_Registro_Insumo[cant_ent],Tbl_Registro_Insumo[proveedor],$C$8,Tbl_Registro_Insumo[descripcion_insumo],$C83,Tbl_Registro_Insumo[id_solicitud],Detalle_Mes!$C$9,Tbl_Registro_Insumo[Fecha_Corte],"&lt;="&amp;BC$12)-SUMIFS(Tbl_Registro_Insumo[cant_dev],Tbl_Registro_Insumo[proveedor],$C$8,Tbl_Registro_Insumo[descripcion_insumo],$C83,Tbl_Registro_Insumo[id_solicitud],$C$9,Tbl_Registro_Insumo[Fecha_Corte],"&lt;="&amp;BC$12))</f>
        <v/>
      </c>
      <c r="BD83" s="2" t="str">
        <f>IF(OR($C83="",BD$12=""),"",SUMIFS(Tbl_Registro_Insumo[cant_ent],Tbl_Registro_Insumo[proveedor],$C$8,Tbl_Registro_Insumo[descripcion_insumo],$C83,Tbl_Registro_Insumo[id_solicitud],Detalle_Mes!$C$9,Tbl_Registro_Insumo[Fecha_Corte],"&lt;="&amp;BD$12)-SUMIFS(Tbl_Registro_Insumo[cant_dev],Tbl_Registro_Insumo[proveedor],$C$8,Tbl_Registro_Insumo[descripcion_insumo],$C83,Tbl_Registro_Insumo[id_solicitud],$C$9,Tbl_Registro_Insumo[Fecha_Corte],"&lt;="&amp;BD$12))</f>
        <v/>
      </c>
      <c r="BE83" s="2" t="str">
        <f>IF(OR($C83="",BE$12=""),"",SUMIFS(Tbl_Registro_Insumo[cant_ent],Tbl_Registro_Insumo[proveedor],$C$8,Tbl_Registro_Insumo[descripcion_insumo],$C83,Tbl_Registro_Insumo[id_solicitud],Detalle_Mes!$C$9,Tbl_Registro_Insumo[Fecha_Corte],"&lt;="&amp;BE$12)-SUMIFS(Tbl_Registro_Insumo[cant_dev],Tbl_Registro_Insumo[proveedor],$C$8,Tbl_Registro_Insumo[descripcion_insumo],$C83,Tbl_Registro_Insumo[id_solicitud],$C$9,Tbl_Registro_Insumo[Fecha_Corte],"&lt;="&amp;BE$12))</f>
        <v/>
      </c>
      <c r="BF83" s="2" t="str">
        <f>IF(OR($C83="",BF$12=""),"",SUMIFS(Tbl_Registro_Insumo[cant_ent],Tbl_Registro_Insumo[proveedor],$C$8,Tbl_Registro_Insumo[descripcion_insumo],$C83,Tbl_Registro_Insumo[id_solicitud],Detalle_Mes!$C$9,Tbl_Registro_Insumo[Fecha_Corte],"&lt;="&amp;BF$12)-SUMIFS(Tbl_Registro_Insumo[cant_dev],Tbl_Registro_Insumo[proveedor],$C$8,Tbl_Registro_Insumo[descripcion_insumo],$C83,Tbl_Registro_Insumo[id_solicitud],$C$9,Tbl_Registro_Insumo[Fecha_Corte],"&lt;="&amp;BF$12))</f>
        <v/>
      </c>
      <c r="BG83" s="2" t="str">
        <f>IF(OR($C83="",BG$12=""),"",SUMIFS(Tbl_Registro_Insumo[cant_ent],Tbl_Registro_Insumo[proveedor],$C$8,Tbl_Registro_Insumo[descripcion_insumo],$C83,Tbl_Registro_Insumo[id_solicitud],Detalle_Mes!$C$9,Tbl_Registro_Insumo[Fecha_Corte],"&lt;="&amp;BG$12)-SUMIFS(Tbl_Registro_Insumo[cant_dev],Tbl_Registro_Insumo[proveedor],$C$8,Tbl_Registro_Insumo[descripcion_insumo],$C83,Tbl_Registro_Insumo[id_solicitud],$C$9,Tbl_Registro_Insumo[Fecha_Corte],"&lt;="&amp;BG$12))</f>
        <v/>
      </c>
      <c r="BH83" s="2" t="str">
        <f>IF(OR($C83="",BH$12=""),"",SUMIFS(Tbl_Registro_Insumo[cant_ent],Tbl_Registro_Insumo[proveedor],$C$8,Tbl_Registro_Insumo[descripcion_insumo],$C83,Tbl_Registro_Insumo[id_solicitud],Detalle_Mes!$C$9,Tbl_Registro_Insumo[Fecha_Corte],"&lt;="&amp;BH$12)-SUMIFS(Tbl_Registro_Insumo[cant_dev],Tbl_Registro_Insumo[proveedor],$C$8,Tbl_Registro_Insumo[descripcion_insumo],$C83,Tbl_Registro_Insumo[id_solicitud],$C$9,Tbl_Registro_Insumo[Fecha_Corte],"&lt;="&amp;BH$12))</f>
        <v/>
      </c>
      <c r="BI83" s="2" t="str">
        <f>IF(OR($C83="",BI$12=""),"",SUMIFS(Tbl_Registro_Insumo[cant_ent],Tbl_Registro_Insumo[proveedor],$C$8,Tbl_Registro_Insumo[descripcion_insumo],$C83,Tbl_Registro_Insumo[id_solicitud],Detalle_Mes!$C$9,Tbl_Registro_Insumo[Fecha_Corte],"&lt;="&amp;BI$12)-SUMIFS(Tbl_Registro_Insumo[cant_dev],Tbl_Registro_Insumo[proveedor],$C$8,Tbl_Registro_Insumo[descripcion_insumo],$C83,Tbl_Registro_Insumo[id_solicitud],$C$9,Tbl_Registro_Insumo[Fecha_Corte],"&lt;="&amp;BI$12))</f>
        <v/>
      </c>
      <c r="BJ83" s="2" t="str">
        <f>IF(OR($C83="",BJ$12=""),"",SUMIFS(Tbl_Registro_Insumo[cant_ent],Tbl_Registro_Insumo[proveedor],$C$8,Tbl_Registro_Insumo[descripcion_insumo],$C83,Tbl_Registro_Insumo[id_solicitud],Detalle_Mes!$C$9,Tbl_Registro_Insumo[Fecha_Corte],"&lt;="&amp;BJ$12)-SUMIFS(Tbl_Registro_Insumo[cant_dev],Tbl_Registro_Insumo[proveedor],$C$8,Tbl_Registro_Insumo[descripcion_insumo],$C83,Tbl_Registro_Insumo[id_solicitud],$C$9,Tbl_Registro_Insumo[Fecha_Corte],"&lt;="&amp;BJ$12))</f>
        <v/>
      </c>
      <c r="BK83" s="2" t="str">
        <f>IF(OR($C83="",BK$12=""),"",SUMIFS(Tbl_Registro_Insumo[cant_ent],Tbl_Registro_Insumo[proveedor],$C$8,Tbl_Registro_Insumo[descripcion_insumo],$C83,Tbl_Registro_Insumo[id_solicitud],Detalle_Mes!$C$9,Tbl_Registro_Insumo[Fecha_Corte],"&lt;="&amp;BK$12)-SUMIFS(Tbl_Registro_Insumo[cant_dev],Tbl_Registro_Insumo[proveedor],$C$8,Tbl_Registro_Insumo[descripcion_insumo],$C83,Tbl_Registro_Insumo[id_solicitud],$C$9,Tbl_Registro_Insumo[Fecha_Corte],"&lt;="&amp;BK$12))</f>
        <v/>
      </c>
      <c r="BL83" s="2" t="str">
        <f>IF(OR($C83="",BL$12=""),"",SUMIFS(Tbl_Registro_Insumo[cant_ent],Tbl_Registro_Insumo[proveedor],$C$8,Tbl_Registro_Insumo[descripcion_insumo],$C83,Tbl_Registro_Insumo[id_solicitud],Detalle_Mes!$C$9,Tbl_Registro_Insumo[Fecha_Corte],"&lt;="&amp;BL$12)-SUMIFS(Tbl_Registro_Insumo[cant_dev],Tbl_Registro_Insumo[proveedor],$C$8,Tbl_Registro_Insumo[descripcion_insumo],$C83,Tbl_Registro_Insumo[id_solicitud],$C$9,Tbl_Registro_Insumo[Fecha_Corte],"&lt;="&amp;BL$12))</f>
        <v/>
      </c>
      <c r="BM83" s="2" t="str">
        <f>IF(OR($C83="",BM$12=""),"",SUMIFS(Tbl_Registro_Insumo[cant_ent],Tbl_Registro_Insumo[proveedor],$C$8,Tbl_Registro_Insumo[descripcion_insumo],$C83,Tbl_Registro_Insumo[id_solicitud],Detalle_Mes!$C$9,Tbl_Registro_Insumo[Fecha_Corte],"&lt;="&amp;BM$12)-SUMIFS(Tbl_Registro_Insumo[cant_dev],Tbl_Registro_Insumo[proveedor],$C$8,Tbl_Registro_Insumo[descripcion_insumo],$C83,Tbl_Registro_Insumo[id_solicitud],$C$9,Tbl_Registro_Insumo[Fecha_Corte],"&lt;="&amp;BM$12))</f>
        <v/>
      </c>
      <c r="BN83" s="2" t="str">
        <f>IF(OR($C83="",BN$12=""),"",SUMIFS(Tbl_Registro_Insumo[cant_ent],Tbl_Registro_Insumo[proveedor],$C$8,Tbl_Registro_Insumo[descripcion_insumo],$C83,Tbl_Registro_Insumo[id_solicitud],Detalle_Mes!$C$9,Tbl_Registro_Insumo[Fecha_Corte],"&lt;="&amp;BN$12)-SUMIFS(Tbl_Registro_Insumo[cant_dev],Tbl_Registro_Insumo[proveedor],$C$8,Tbl_Registro_Insumo[descripcion_insumo],$C83,Tbl_Registro_Insumo[id_solicitud],$C$9,Tbl_Registro_Insumo[Fecha_Corte],"&lt;="&amp;BN$12))</f>
        <v/>
      </c>
      <c r="BO83" s="2" t="str">
        <f>IF(OR($C83="",BO$12=""),"",SUMIFS(Tbl_Registro_Insumo[cant_ent],Tbl_Registro_Insumo[proveedor],$C$8,Tbl_Registro_Insumo[descripcion_insumo],$C83,Tbl_Registro_Insumo[id_solicitud],Detalle_Mes!$C$9,Tbl_Registro_Insumo[Fecha_Corte],"&lt;="&amp;BO$12)-SUMIFS(Tbl_Registro_Insumo[cant_dev],Tbl_Registro_Insumo[proveedor],$C$8,Tbl_Registro_Insumo[descripcion_insumo],$C83,Tbl_Registro_Insumo[id_solicitud],$C$9,Tbl_Registro_Insumo[Fecha_Corte],"&lt;="&amp;BO$12))</f>
        <v/>
      </c>
      <c r="BP83" s="2" t="str">
        <f>IF(OR($C83="",BP$12=""),"",SUMIFS(Tbl_Registro_Insumo[cant_ent],Tbl_Registro_Insumo[proveedor],$C$8,Tbl_Registro_Insumo[descripcion_insumo],$C83,Tbl_Registro_Insumo[id_solicitud],Detalle_Mes!$C$9,Tbl_Registro_Insumo[Fecha_Corte],"&lt;="&amp;BP$12)-SUMIFS(Tbl_Registro_Insumo[cant_dev],Tbl_Registro_Insumo[proveedor],$C$8,Tbl_Registro_Insumo[descripcion_insumo],$C83,Tbl_Registro_Insumo[id_solicitud],$C$9,Tbl_Registro_Insumo[Fecha_Corte],"&lt;="&amp;BP$12))</f>
        <v/>
      </c>
      <c r="BQ83" s="2" t="str">
        <f>IF(OR($C83="",BQ$12=""),"",SUMIFS(Tbl_Registro_Insumo[cant_ent],Tbl_Registro_Insumo[proveedor],$C$8,Tbl_Registro_Insumo[descripcion_insumo],$C83,Tbl_Registro_Insumo[id_solicitud],Detalle_Mes!$C$9,Tbl_Registro_Insumo[Fecha_Corte],"&lt;="&amp;BQ$12)-SUMIFS(Tbl_Registro_Insumo[cant_dev],Tbl_Registro_Insumo[proveedor],$C$8,Tbl_Registro_Insumo[descripcion_insumo],$C83,Tbl_Registro_Insumo[id_solicitud],$C$9,Tbl_Registro_Insumo[Fecha_Corte],"&lt;="&amp;BQ$12))</f>
        <v/>
      </c>
      <c r="BR83" s="2" t="str">
        <f>IF(OR($C83="",BR$12=""),"",SUMIFS(Tbl_Registro_Insumo[cant_ent],Tbl_Registro_Insumo[proveedor],$C$8,Tbl_Registro_Insumo[descripcion_insumo],$C83,Tbl_Registro_Insumo[id_solicitud],Detalle_Mes!$C$9,Tbl_Registro_Insumo[Fecha_Corte],"&lt;="&amp;BR$12)-SUMIFS(Tbl_Registro_Insumo[cant_dev],Tbl_Registro_Insumo[proveedor],$C$8,Tbl_Registro_Insumo[descripcion_insumo],$C83,Tbl_Registro_Insumo[id_solicitud],$C$9,Tbl_Registro_Insumo[Fecha_Corte],"&lt;="&amp;BR$12))</f>
        <v/>
      </c>
      <c r="BS83" s="2" t="str">
        <f>IF(OR($C83="",BS$12=""),"",SUMIFS(Tbl_Registro_Insumo[cant_ent],Tbl_Registro_Insumo[proveedor],$C$8,Tbl_Registro_Insumo[descripcion_insumo],$C83,Tbl_Registro_Insumo[id_solicitud],Detalle_Mes!$C$9,Tbl_Registro_Insumo[Fecha_Corte],"&lt;="&amp;BS$12)-SUMIFS(Tbl_Registro_Insumo[cant_dev],Tbl_Registro_Insumo[proveedor],$C$8,Tbl_Registro_Insumo[descripcion_insumo],$C83,Tbl_Registro_Insumo[id_solicitud],$C$9,Tbl_Registro_Insumo[Fecha_Corte],"&lt;="&amp;BS$12))</f>
        <v/>
      </c>
    </row>
    <row r="84" spans="2:71" s="7" customFormat="1" ht="19.2" customHeight="1" x14ac:dyDescent="0.3">
      <c r="B84" s="2"/>
      <c r="D84" s="20" t="str">
        <f>IF(C84="","",SUMIFS(Tbl_Registro_Insumo[cant_ent],Tbl_Registro_Insumo[proveedor],Detalle_Mes!$C$8,Tbl_Registro_Insumo[id_solicitud],Detalle_Mes!$C$9,Tbl_Registro_Insumo[descripcion_insumo],Detalle_Mes!C84,Tbl_Registro_Insumo[Fecha_Corte],"&lt;"&amp;Detalle_Mes!$F$8))</f>
        <v/>
      </c>
      <c r="E84" s="20" t="str">
        <f>IF(C84="","",SUMIFS(Tbl_Registro_Insumo[cant_dev],Tbl_Registro_Insumo[proveedor],Detalle_Mes!$C$8,Tbl_Registro_Insumo[id_solicitud],Detalle_Mes!$C$9,Tbl_Registro_Insumo[descripcion_insumo],Detalle_Mes!C84,Tbl_Registro_Insumo[Fecha_Corte],"&lt;"&amp;Detalle_Mes!$F$8))</f>
        <v/>
      </c>
      <c r="F84" s="20" t="str">
        <f t="shared" si="42"/>
        <v/>
      </c>
      <c r="H84" s="41" t="str">
        <f t="shared" si="41"/>
        <v/>
      </c>
      <c r="I84" s="2" t="str">
        <f>IF(OR($C84="",I$12=""),"",SUMIFS(Tbl_Registro_Insumo[cant_ent],Tbl_Registro_Insumo[proveedor],$C$8,Tbl_Registro_Insumo[descripcion_insumo],$C84,Tbl_Registro_Insumo[id_solicitud],Detalle_Mes!$C$9,Tbl_Registro_Insumo[Fecha_Corte],"&lt;"&amp;I$12)-SUMIFS(Tbl_Registro_Insumo[cant_dev],Tbl_Registro_Insumo[proveedor],$C$8,Tbl_Registro_Insumo[descripcion_insumo],$C84,Tbl_Registro_Insumo[id_solicitud],$C$9,Tbl_Registro_Insumo[Fecha_Corte],"&lt;="&amp;I$12))</f>
        <v/>
      </c>
      <c r="J84" s="2" t="str">
        <f>IF(OR($C84="",J$12=""),"",SUMIFS(Tbl_Registro_Insumo[cant_ent],Tbl_Registro_Insumo[proveedor],$C$8,Tbl_Registro_Insumo[descripcion_insumo],$C84,Tbl_Registro_Insumo[id_solicitud],Detalle_Mes!$C$9,Tbl_Registro_Insumo[Fecha_Corte],"&lt;="&amp;J$12)-SUMIFS(Tbl_Registro_Insumo[cant_dev],Tbl_Registro_Insumo[proveedor],$C$8,Tbl_Registro_Insumo[descripcion_insumo],$C84,Tbl_Registro_Insumo[id_solicitud],$C$9,Tbl_Registro_Insumo[Fecha_Corte],"&lt;="&amp;J$12))</f>
        <v/>
      </c>
      <c r="K84" s="2" t="str">
        <f>IF(OR($C84="",K$12=""),"",SUMIFS(Tbl_Registro_Insumo[cant_ent],Tbl_Registro_Insumo[proveedor],$C$8,Tbl_Registro_Insumo[descripcion_insumo],$C84,Tbl_Registro_Insumo[id_solicitud],Detalle_Mes!$C$9,Tbl_Registro_Insumo[Fecha_Corte],"&lt;="&amp;K$12)-SUMIFS(Tbl_Registro_Insumo[cant_dev],Tbl_Registro_Insumo[proveedor],$C$8,Tbl_Registro_Insumo[descripcion_insumo],$C84,Tbl_Registro_Insumo[id_solicitud],$C$9,Tbl_Registro_Insumo[Fecha_Corte],"&lt;="&amp;K$12))</f>
        <v/>
      </c>
      <c r="L84" s="2" t="str">
        <f>IF(OR($C84="",L$12=""),"",SUMIFS(Tbl_Registro_Insumo[cant_ent],Tbl_Registro_Insumo[proveedor],$C$8,Tbl_Registro_Insumo[descripcion_insumo],$C84,Tbl_Registro_Insumo[id_solicitud],Detalle_Mes!$C$9,Tbl_Registro_Insumo[Fecha_Corte],"&lt;="&amp;L$12)-SUMIFS(Tbl_Registro_Insumo[cant_dev],Tbl_Registro_Insumo[proveedor],$C$8,Tbl_Registro_Insumo[descripcion_insumo],$C84,Tbl_Registro_Insumo[id_solicitud],$C$9,Tbl_Registro_Insumo[Fecha_Corte],"&lt;="&amp;L$12))</f>
        <v/>
      </c>
      <c r="M84" s="2" t="str">
        <f>IF(OR($C84="",M$12=""),"",SUMIFS(Tbl_Registro_Insumo[cant_ent],Tbl_Registro_Insumo[proveedor],$C$8,Tbl_Registro_Insumo[descripcion_insumo],$C84,Tbl_Registro_Insumo[id_solicitud],Detalle_Mes!$C$9,Tbl_Registro_Insumo[Fecha_Corte],"&lt;="&amp;M$12)-SUMIFS(Tbl_Registro_Insumo[cant_dev],Tbl_Registro_Insumo[proveedor],$C$8,Tbl_Registro_Insumo[descripcion_insumo],$C84,Tbl_Registro_Insumo[id_solicitud],$C$9,Tbl_Registro_Insumo[Fecha_Corte],"&lt;="&amp;M$12))</f>
        <v/>
      </c>
      <c r="N84" s="2" t="str">
        <f>IF(OR($C84="",N$12=""),"",SUMIFS(Tbl_Registro_Insumo[cant_ent],Tbl_Registro_Insumo[proveedor],$C$8,Tbl_Registro_Insumo[descripcion_insumo],$C84,Tbl_Registro_Insumo[id_solicitud],Detalle_Mes!$C$9,Tbl_Registro_Insumo[Fecha_Corte],"&lt;="&amp;N$12)-SUMIFS(Tbl_Registro_Insumo[cant_dev],Tbl_Registro_Insumo[proveedor],$C$8,Tbl_Registro_Insumo[descripcion_insumo],$C84,Tbl_Registro_Insumo[id_solicitud],$C$9,Tbl_Registro_Insumo[Fecha_Corte],"&lt;="&amp;N$12))</f>
        <v/>
      </c>
      <c r="O84" s="2" t="str">
        <f>IF(OR($C84="",O$12=""),"",SUMIFS(Tbl_Registro_Insumo[cant_ent],Tbl_Registro_Insumo[proveedor],$C$8,Tbl_Registro_Insumo[descripcion_insumo],$C84,Tbl_Registro_Insumo[id_solicitud],Detalle_Mes!$C$9,Tbl_Registro_Insumo[Fecha_Corte],"&lt;="&amp;O$12)-SUMIFS(Tbl_Registro_Insumo[cant_dev],Tbl_Registro_Insumo[proveedor],$C$8,Tbl_Registro_Insumo[descripcion_insumo],$C84,Tbl_Registro_Insumo[id_solicitud],$C$9,Tbl_Registro_Insumo[Fecha_Corte],"&lt;="&amp;O$12))</f>
        <v/>
      </c>
      <c r="P84" s="2" t="str">
        <f>IF(OR($C84="",P$12=""),"",SUMIFS(Tbl_Registro_Insumo[cant_ent],Tbl_Registro_Insumo[proveedor],$C$8,Tbl_Registro_Insumo[descripcion_insumo],$C84,Tbl_Registro_Insumo[id_solicitud],Detalle_Mes!$C$9,Tbl_Registro_Insumo[Fecha_Corte],"&lt;="&amp;P$12)-SUMIFS(Tbl_Registro_Insumo[cant_dev],Tbl_Registro_Insumo[proveedor],$C$8,Tbl_Registro_Insumo[descripcion_insumo],$C84,Tbl_Registro_Insumo[id_solicitud],$C$9,Tbl_Registro_Insumo[Fecha_Corte],"&lt;="&amp;P$12))</f>
        <v/>
      </c>
      <c r="Q84" s="2" t="str">
        <f>IF(OR($C84="",Q$12=""),"",SUMIFS(Tbl_Registro_Insumo[cant_ent],Tbl_Registro_Insumo[proveedor],$C$8,Tbl_Registro_Insumo[descripcion_insumo],$C84,Tbl_Registro_Insumo[id_solicitud],Detalle_Mes!$C$9,Tbl_Registro_Insumo[Fecha_Corte],"&lt;="&amp;Q$12)-SUMIFS(Tbl_Registro_Insumo[cant_dev],Tbl_Registro_Insumo[proveedor],$C$8,Tbl_Registro_Insumo[descripcion_insumo],$C84,Tbl_Registro_Insumo[id_solicitud],$C$9,Tbl_Registro_Insumo[Fecha_Corte],"&lt;="&amp;Q$12))</f>
        <v/>
      </c>
      <c r="R84" s="2" t="str">
        <f>IF(OR($C84="",R$12=""),"",SUMIFS(Tbl_Registro_Insumo[cant_ent],Tbl_Registro_Insumo[proveedor],$C$8,Tbl_Registro_Insumo[descripcion_insumo],$C84,Tbl_Registro_Insumo[id_solicitud],Detalle_Mes!$C$9,Tbl_Registro_Insumo[Fecha_Corte],"&lt;="&amp;R$12)-SUMIFS(Tbl_Registro_Insumo[cant_dev],Tbl_Registro_Insumo[proveedor],$C$8,Tbl_Registro_Insumo[descripcion_insumo],$C84,Tbl_Registro_Insumo[id_solicitud],$C$9,Tbl_Registro_Insumo[Fecha_Corte],"&lt;="&amp;R$12))</f>
        <v/>
      </c>
      <c r="S84" s="2" t="str">
        <f>IF(OR($C84="",S$12=""),"",SUMIFS(Tbl_Registro_Insumo[cant_ent],Tbl_Registro_Insumo[proveedor],$C$8,Tbl_Registro_Insumo[descripcion_insumo],$C84,Tbl_Registro_Insumo[id_solicitud],Detalle_Mes!$C$9,Tbl_Registro_Insumo[Fecha_Corte],"&lt;="&amp;S$12)-SUMIFS(Tbl_Registro_Insumo[cant_dev],Tbl_Registro_Insumo[proveedor],$C$8,Tbl_Registro_Insumo[descripcion_insumo],$C84,Tbl_Registro_Insumo[id_solicitud],$C$9,Tbl_Registro_Insumo[Fecha_Corte],"&lt;="&amp;S$12))</f>
        <v/>
      </c>
      <c r="T84" s="2" t="str">
        <f>IF(OR($C84="",T$12=""),"",SUMIFS(Tbl_Registro_Insumo[cant_ent],Tbl_Registro_Insumo[proveedor],$C$8,Tbl_Registro_Insumo[descripcion_insumo],$C84,Tbl_Registro_Insumo[id_solicitud],Detalle_Mes!$C$9,Tbl_Registro_Insumo[Fecha_Corte],"&lt;="&amp;T$12)-SUMIFS(Tbl_Registro_Insumo[cant_dev],Tbl_Registro_Insumo[proveedor],$C$8,Tbl_Registro_Insumo[descripcion_insumo],$C84,Tbl_Registro_Insumo[id_solicitud],$C$9,Tbl_Registro_Insumo[Fecha_Corte],"&lt;="&amp;T$12))</f>
        <v/>
      </c>
      <c r="U84" s="2" t="str">
        <f>IF(OR($C84="",U$12=""),"",SUMIFS(Tbl_Registro_Insumo[cant_ent],Tbl_Registro_Insumo[proveedor],$C$8,Tbl_Registro_Insumo[descripcion_insumo],$C84,Tbl_Registro_Insumo[id_solicitud],Detalle_Mes!$C$9,Tbl_Registro_Insumo[Fecha_Corte],"&lt;="&amp;U$12)-SUMIFS(Tbl_Registro_Insumo[cant_dev],Tbl_Registro_Insumo[proveedor],$C$8,Tbl_Registro_Insumo[descripcion_insumo],$C84,Tbl_Registro_Insumo[id_solicitud],$C$9,Tbl_Registro_Insumo[Fecha_Corte],"&lt;="&amp;U$12))</f>
        <v/>
      </c>
      <c r="V84" s="2" t="str">
        <f>IF(OR($C84="",V$12=""),"",SUMIFS(Tbl_Registro_Insumo[cant_ent],Tbl_Registro_Insumo[proveedor],$C$8,Tbl_Registro_Insumo[descripcion_insumo],$C84,Tbl_Registro_Insumo[id_solicitud],Detalle_Mes!$C$9,Tbl_Registro_Insumo[Fecha_Corte],"&lt;="&amp;V$12)-SUMIFS(Tbl_Registro_Insumo[cant_dev],Tbl_Registro_Insumo[proveedor],$C$8,Tbl_Registro_Insumo[descripcion_insumo],$C84,Tbl_Registro_Insumo[id_solicitud],$C$9,Tbl_Registro_Insumo[Fecha_Corte],"&lt;="&amp;V$12))</f>
        <v/>
      </c>
      <c r="W84" s="2" t="str">
        <f>IF(OR($C84="",W$12=""),"",SUMIFS(Tbl_Registro_Insumo[cant_ent],Tbl_Registro_Insumo[proveedor],$C$8,Tbl_Registro_Insumo[descripcion_insumo],$C84,Tbl_Registro_Insumo[id_solicitud],Detalle_Mes!$C$9,Tbl_Registro_Insumo[Fecha_Corte],"&lt;="&amp;W$12)-SUMIFS(Tbl_Registro_Insumo[cant_dev],Tbl_Registro_Insumo[proveedor],$C$8,Tbl_Registro_Insumo[descripcion_insumo],$C84,Tbl_Registro_Insumo[id_solicitud],$C$9,Tbl_Registro_Insumo[Fecha_Corte],"&lt;="&amp;W$12))</f>
        <v/>
      </c>
      <c r="X84" s="2" t="str">
        <f>IF(OR($C84="",X$12=""),"",SUMIFS(Tbl_Registro_Insumo[cant_ent],Tbl_Registro_Insumo[proveedor],$C$8,Tbl_Registro_Insumo[descripcion_insumo],$C84,Tbl_Registro_Insumo[id_solicitud],Detalle_Mes!$C$9,Tbl_Registro_Insumo[Fecha_Corte],"&lt;="&amp;X$12)-SUMIFS(Tbl_Registro_Insumo[cant_dev],Tbl_Registro_Insumo[proveedor],$C$8,Tbl_Registro_Insumo[descripcion_insumo],$C84,Tbl_Registro_Insumo[id_solicitud],$C$9,Tbl_Registro_Insumo[Fecha_Corte],"&lt;="&amp;X$12))</f>
        <v/>
      </c>
      <c r="Y84" s="2" t="str">
        <f>IF(OR($C84="",Y$12=""),"",SUMIFS(Tbl_Registro_Insumo[cant_ent],Tbl_Registro_Insumo[proveedor],$C$8,Tbl_Registro_Insumo[descripcion_insumo],$C84,Tbl_Registro_Insumo[id_solicitud],Detalle_Mes!$C$9,Tbl_Registro_Insumo[Fecha_Corte],"&lt;="&amp;Y$12)-SUMIFS(Tbl_Registro_Insumo[cant_dev],Tbl_Registro_Insumo[proveedor],$C$8,Tbl_Registro_Insumo[descripcion_insumo],$C84,Tbl_Registro_Insumo[id_solicitud],$C$9,Tbl_Registro_Insumo[Fecha_Corte],"&lt;="&amp;Y$12))</f>
        <v/>
      </c>
      <c r="Z84" s="2" t="str">
        <f>IF(OR($C84="",Z$12=""),"",SUMIFS(Tbl_Registro_Insumo[cant_ent],Tbl_Registro_Insumo[proveedor],$C$8,Tbl_Registro_Insumo[descripcion_insumo],$C84,Tbl_Registro_Insumo[id_solicitud],Detalle_Mes!$C$9,Tbl_Registro_Insumo[Fecha_Corte],"&lt;="&amp;Z$12)-SUMIFS(Tbl_Registro_Insumo[cant_dev],Tbl_Registro_Insumo[proveedor],$C$8,Tbl_Registro_Insumo[descripcion_insumo],$C84,Tbl_Registro_Insumo[id_solicitud],$C$9,Tbl_Registro_Insumo[Fecha_Corte],"&lt;="&amp;Z$12))</f>
        <v/>
      </c>
      <c r="AA84" s="2" t="str">
        <f>IF(OR($C84="",AA$12=""),"",SUMIFS(Tbl_Registro_Insumo[cant_ent],Tbl_Registro_Insumo[proveedor],$C$8,Tbl_Registro_Insumo[descripcion_insumo],$C84,Tbl_Registro_Insumo[id_solicitud],Detalle_Mes!$C$9,Tbl_Registro_Insumo[Fecha_Corte],"&lt;="&amp;AA$12)-SUMIFS(Tbl_Registro_Insumo[cant_dev],Tbl_Registro_Insumo[proveedor],$C$8,Tbl_Registro_Insumo[descripcion_insumo],$C84,Tbl_Registro_Insumo[id_solicitud],$C$9,Tbl_Registro_Insumo[Fecha_Corte],"&lt;="&amp;AA$12))</f>
        <v/>
      </c>
      <c r="AB84" s="2" t="str">
        <f>IF(OR($C84="",AB$12=""),"",SUMIFS(Tbl_Registro_Insumo[cant_ent],Tbl_Registro_Insumo[proveedor],$C$8,Tbl_Registro_Insumo[descripcion_insumo],$C84,Tbl_Registro_Insumo[id_solicitud],Detalle_Mes!$C$9,Tbl_Registro_Insumo[Fecha_Corte],"&lt;="&amp;AB$12)-SUMIFS(Tbl_Registro_Insumo[cant_dev],Tbl_Registro_Insumo[proveedor],$C$8,Tbl_Registro_Insumo[descripcion_insumo],$C84,Tbl_Registro_Insumo[id_solicitud],$C$9,Tbl_Registro_Insumo[Fecha_Corte],"&lt;="&amp;AB$12))</f>
        <v/>
      </c>
      <c r="AC84" s="2" t="str">
        <f>IF(OR($C84="",AC$12=""),"",SUMIFS(Tbl_Registro_Insumo[cant_ent],Tbl_Registro_Insumo[proveedor],$C$8,Tbl_Registro_Insumo[descripcion_insumo],$C84,Tbl_Registro_Insumo[id_solicitud],Detalle_Mes!$C$9,Tbl_Registro_Insumo[Fecha_Corte],"&lt;="&amp;AC$12)-SUMIFS(Tbl_Registro_Insumo[cant_dev],Tbl_Registro_Insumo[proveedor],$C$8,Tbl_Registro_Insumo[descripcion_insumo],$C84,Tbl_Registro_Insumo[id_solicitud],$C$9,Tbl_Registro_Insumo[Fecha_Corte],"&lt;="&amp;AC$12))</f>
        <v/>
      </c>
      <c r="AD84" s="2" t="str">
        <f>IF(OR($C84="",AD$12=""),"",SUMIFS(Tbl_Registro_Insumo[cant_ent],Tbl_Registro_Insumo[proveedor],$C$8,Tbl_Registro_Insumo[descripcion_insumo],$C84,Tbl_Registro_Insumo[id_solicitud],Detalle_Mes!$C$9,Tbl_Registro_Insumo[Fecha_Corte],"&lt;="&amp;AD$12)-SUMIFS(Tbl_Registro_Insumo[cant_dev],Tbl_Registro_Insumo[proveedor],$C$8,Tbl_Registro_Insumo[descripcion_insumo],$C84,Tbl_Registro_Insumo[id_solicitud],$C$9,Tbl_Registro_Insumo[Fecha_Corte],"&lt;="&amp;AD$12))</f>
        <v/>
      </c>
      <c r="AE84" s="2" t="str">
        <f>IF(OR($C84="",AE$12=""),"",SUMIFS(Tbl_Registro_Insumo[cant_ent],Tbl_Registro_Insumo[proveedor],$C$8,Tbl_Registro_Insumo[descripcion_insumo],$C84,Tbl_Registro_Insumo[id_solicitud],Detalle_Mes!$C$9,Tbl_Registro_Insumo[Fecha_Corte],"&lt;="&amp;AE$12)-SUMIFS(Tbl_Registro_Insumo[cant_dev],Tbl_Registro_Insumo[proveedor],$C$8,Tbl_Registro_Insumo[descripcion_insumo],$C84,Tbl_Registro_Insumo[id_solicitud],$C$9,Tbl_Registro_Insumo[Fecha_Corte],"&lt;="&amp;AE$12))</f>
        <v/>
      </c>
      <c r="AF84" s="2" t="str">
        <f>IF(OR($C84="",AF$12=""),"",SUMIFS(Tbl_Registro_Insumo[cant_ent],Tbl_Registro_Insumo[proveedor],$C$8,Tbl_Registro_Insumo[descripcion_insumo],$C84,Tbl_Registro_Insumo[id_solicitud],Detalle_Mes!$C$9,Tbl_Registro_Insumo[Fecha_Corte],"&lt;="&amp;AF$12)-SUMIFS(Tbl_Registro_Insumo[cant_dev],Tbl_Registro_Insumo[proveedor],$C$8,Tbl_Registro_Insumo[descripcion_insumo],$C84,Tbl_Registro_Insumo[id_solicitud],$C$9,Tbl_Registro_Insumo[Fecha_Corte],"&lt;="&amp;AF$12))</f>
        <v/>
      </c>
      <c r="AG84" s="2" t="str">
        <f>IF(OR($C84="",AG$12=""),"",SUMIFS(Tbl_Registro_Insumo[cant_ent],Tbl_Registro_Insumo[proveedor],$C$8,Tbl_Registro_Insumo[descripcion_insumo],$C84,Tbl_Registro_Insumo[id_solicitud],Detalle_Mes!$C$9,Tbl_Registro_Insumo[Fecha_Corte],"&lt;="&amp;AG$12)-SUMIFS(Tbl_Registro_Insumo[cant_dev],Tbl_Registro_Insumo[proveedor],$C$8,Tbl_Registro_Insumo[descripcion_insumo],$C84,Tbl_Registro_Insumo[id_solicitud],$C$9,Tbl_Registro_Insumo[Fecha_Corte],"&lt;="&amp;AG$12))</f>
        <v/>
      </c>
      <c r="AH84" s="2" t="str">
        <f>IF(OR($C84="",AH$12=""),"",SUMIFS(Tbl_Registro_Insumo[cant_ent],Tbl_Registro_Insumo[proveedor],$C$8,Tbl_Registro_Insumo[descripcion_insumo],$C84,Tbl_Registro_Insumo[id_solicitud],Detalle_Mes!$C$9,Tbl_Registro_Insumo[Fecha_Corte],"&lt;="&amp;AH$12)-SUMIFS(Tbl_Registro_Insumo[cant_dev],Tbl_Registro_Insumo[proveedor],$C$8,Tbl_Registro_Insumo[descripcion_insumo],$C84,Tbl_Registro_Insumo[id_solicitud],$C$9,Tbl_Registro_Insumo[Fecha_Corte],"&lt;="&amp;AH$12))</f>
        <v/>
      </c>
      <c r="AI84" s="2" t="str">
        <f>IF(OR($C84="",AI$12=""),"",SUMIFS(Tbl_Registro_Insumo[cant_ent],Tbl_Registro_Insumo[proveedor],$C$8,Tbl_Registro_Insumo[descripcion_insumo],$C84,Tbl_Registro_Insumo[id_solicitud],Detalle_Mes!$C$9,Tbl_Registro_Insumo[Fecha_Corte],"&lt;="&amp;AI$12)-SUMIFS(Tbl_Registro_Insumo[cant_dev],Tbl_Registro_Insumo[proveedor],$C$8,Tbl_Registro_Insumo[descripcion_insumo],$C84,Tbl_Registro_Insumo[id_solicitud],$C$9,Tbl_Registro_Insumo[Fecha_Corte],"&lt;="&amp;AI$12))</f>
        <v/>
      </c>
      <c r="AJ84" s="2" t="str">
        <f>IF(OR($C84="",AJ$12=""),"",SUMIFS(Tbl_Registro_Insumo[cant_ent],Tbl_Registro_Insumo[proveedor],$C$8,Tbl_Registro_Insumo[descripcion_insumo],$C84,Tbl_Registro_Insumo[id_solicitud],Detalle_Mes!$C$9,Tbl_Registro_Insumo[Fecha_Corte],"&lt;="&amp;AJ$12)-SUMIFS(Tbl_Registro_Insumo[cant_dev],Tbl_Registro_Insumo[proveedor],$C$8,Tbl_Registro_Insumo[descripcion_insumo],$C84,Tbl_Registro_Insumo[id_solicitud],$C$9,Tbl_Registro_Insumo[Fecha_Corte],"&lt;="&amp;AJ$12))</f>
        <v/>
      </c>
      <c r="AK84" s="2" t="str">
        <f>IF(OR($C84="",AK$12=""),"",SUMIFS(Tbl_Registro_Insumo[cant_ent],Tbl_Registro_Insumo[proveedor],$C$8,Tbl_Registro_Insumo[descripcion_insumo],$C84,Tbl_Registro_Insumo[id_solicitud],Detalle_Mes!$C$9,Tbl_Registro_Insumo[Fecha_Corte],"&lt;="&amp;AK$12)-SUMIFS(Tbl_Registro_Insumo[cant_dev],Tbl_Registro_Insumo[proveedor],$C$8,Tbl_Registro_Insumo[descripcion_insumo],$C84,Tbl_Registro_Insumo[id_solicitud],$C$9,Tbl_Registro_Insumo[Fecha_Corte],"&lt;="&amp;AK$12))</f>
        <v/>
      </c>
      <c r="AL84" s="2" t="str">
        <f>IF(OR($C84="",AL$12=""),"",SUMIFS(Tbl_Registro_Insumo[cant_ent],Tbl_Registro_Insumo[proveedor],$C$8,Tbl_Registro_Insumo[descripcion_insumo],$C84,Tbl_Registro_Insumo[id_solicitud],Detalle_Mes!$C$9,Tbl_Registro_Insumo[Fecha_Corte],"&lt;="&amp;AL$12)-SUMIFS(Tbl_Registro_Insumo[cant_dev],Tbl_Registro_Insumo[proveedor],$C$8,Tbl_Registro_Insumo[descripcion_insumo],$C84,Tbl_Registro_Insumo[id_solicitud],$C$9,Tbl_Registro_Insumo[Fecha_Corte],"&lt;="&amp;AL$12))</f>
        <v/>
      </c>
      <c r="AM84" s="2" t="str">
        <f>IF(OR($C84="",AM$12=""),"",SUMIFS(Tbl_Registro_Insumo[cant_ent],Tbl_Registro_Insumo[proveedor],$C$8,Tbl_Registro_Insumo[descripcion_insumo],$C84,Tbl_Registro_Insumo[id_solicitud],Detalle_Mes!$C$9,Tbl_Registro_Insumo[Fecha_Corte],"&lt;="&amp;AM$12)-SUMIFS(Tbl_Registro_Insumo[cant_dev],Tbl_Registro_Insumo[proveedor],$C$8,Tbl_Registro_Insumo[descripcion_insumo],$C84,Tbl_Registro_Insumo[id_solicitud],$C$9,Tbl_Registro_Insumo[Fecha_Corte],"&lt;="&amp;AM$12))</f>
        <v/>
      </c>
      <c r="AN84" s="2" t="str">
        <f>IF(OR($C84="",AN$12=""),"",SUMIFS(Tbl_Registro_Insumo[cant_ent],Tbl_Registro_Insumo[proveedor],$C$8,Tbl_Registro_Insumo[descripcion_insumo],$C84,Tbl_Registro_Insumo[id_solicitud],Detalle_Mes!$C$9,Tbl_Registro_Insumo[Fecha_Corte],"&lt;="&amp;AN$12)-SUMIFS(Tbl_Registro_Insumo[cant_dev],Tbl_Registro_Insumo[proveedor],$C$8,Tbl_Registro_Insumo[descripcion_insumo],$C84,Tbl_Registro_Insumo[id_solicitud],$C$9,Tbl_Registro_Insumo[Fecha_Corte],"&lt;="&amp;AN$12))</f>
        <v/>
      </c>
      <c r="AO84" s="2" t="str">
        <f>IF(OR($C84="",AO$12=""),"",SUMIFS(Tbl_Registro_Insumo[cant_ent],Tbl_Registro_Insumo[proveedor],$C$8,Tbl_Registro_Insumo[descripcion_insumo],$C84,Tbl_Registro_Insumo[id_solicitud],Detalle_Mes!$C$9,Tbl_Registro_Insumo[Fecha_Corte],"&lt;="&amp;AO$12)-SUMIFS(Tbl_Registro_Insumo[cant_dev],Tbl_Registro_Insumo[proveedor],$C$8,Tbl_Registro_Insumo[descripcion_insumo],$C84,Tbl_Registro_Insumo[id_solicitud],$C$9,Tbl_Registro_Insumo[Fecha_Corte],"&lt;="&amp;AO$12))</f>
        <v/>
      </c>
      <c r="AP84" s="2" t="str">
        <f>IF(OR($C84="",AP$12=""),"",SUMIFS(Tbl_Registro_Insumo[cant_ent],Tbl_Registro_Insumo[proveedor],$C$8,Tbl_Registro_Insumo[descripcion_insumo],$C84,Tbl_Registro_Insumo[id_solicitud],Detalle_Mes!$C$9,Tbl_Registro_Insumo[Fecha_Corte],"&lt;="&amp;AP$12)-SUMIFS(Tbl_Registro_Insumo[cant_dev],Tbl_Registro_Insumo[proveedor],$C$8,Tbl_Registro_Insumo[descripcion_insumo],$C84,Tbl_Registro_Insumo[id_solicitud],$C$9,Tbl_Registro_Insumo[Fecha_Corte],"&lt;="&amp;AP$12))</f>
        <v/>
      </c>
      <c r="AQ84" s="2" t="str">
        <f>IF(OR($C84="",AQ$12=""),"",SUMIFS(Tbl_Registro_Insumo[cant_ent],Tbl_Registro_Insumo[proveedor],$C$8,Tbl_Registro_Insumo[descripcion_insumo],$C84,Tbl_Registro_Insumo[id_solicitud],Detalle_Mes!$C$9,Tbl_Registro_Insumo[Fecha_Corte],"&lt;="&amp;AQ$12)-SUMIFS(Tbl_Registro_Insumo[cant_dev],Tbl_Registro_Insumo[proveedor],$C$8,Tbl_Registro_Insumo[descripcion_insumo],$C84,Tbl_Registro_Insumo[id_solicitud],$C$9,Tbl_Registro_Insumo[Fecha_Corte],"&lt;="&amp;AQ$12))</f>
        <v/>
      </c>
      <c r="AR84" s="2" t="str">
        <f>IF(OR($C84="",AR$12=""),"",SUMIFS(Tbl_Registro_Insumo[cant_ent],Tbl_Registro_Insumo[proveedor],$C$8,Tbl_Registro_Insumo[descripcion_insumo],$C84,Tbl_Registro_Insumo[id_solicitud],Detalle_Mes!$C$9,Tbl_Registro_Insumo[Fecha_Corte],"&lt;="&amp;AR$12)-SUMIFS(Tbl_Registro_Insumo[cant_dev],Tbl_Registro_Insumo[proveedor],$C$8,Tbl_Registro_Insumo[descripcion_insumo],$C84,Tbl_Registro_Insumo[id_solicitud],$C$9,Tbl_Registro_Insumo[Fecha_Corte],"&lt;="&amp;AR$12))</f>
        <v/>
      </c>
      <c r="AS84" s="2" t="str">
        <f>IF(OR($C84="",AS$12=""),"",SUMIFS(Tbl_Registro_Insumo[cant_ent],Tbl_Registro_Insumo[proveedor],$C$8,Tbl_Registro_Insumo[descripcion_insumo],$C84,Tbl_Registro_Insumo[id_solicitud],Detalle_Mes!$C$9,Tbl_Registro_Insumo[Fecha_Corte],"&lt;="&amp;AS$12)-SUMIFS(Tbl_Registro_Insumo[cant_dev],Tbl_Registro_Insumo[proveedor],$C$8,Tbl_Registro_Insumo[descripcion_insumo],$C84,Tbl_Registro_Insumo[id_solicitud],$C$9,Tbl_Registro_Insumo[Fecha_Corte],"&lt;="&amp;AS$12))</f>
        <v/>
      </c>
      <c r="AT84" s="2" t="str">
        <f>IF(OR($C84="",AT$12=""),"",SUMIFS(Tbl_Registro_Insumo[cant_ent],Tbl_Registro_Insumo[proveedor],$C$8,Tbl_Registro_Insumo[descripcion_insumo],$C84,Tbl_Registro_Insumo[id_solicitud],Detalle_Mes!$C$9,Tbl_Registro_Insumo[Fecha_Corte],"&lt;="&amp;AT$12)-SUMIFS(Tbl_Registro_Insumo[cant_dev],Tbl_Registro_Insumo[proveedor],$C$8,Tbl_Registro_Insumo[descripcion_insumo],$C84,Tbl_Registro_Insumo[id_solicitud],$C$9,Tbl_Registro_Insumo[Fecha_Corte],"&lt;="&amp;AT$12))</f>
        <v/>
      </c>
      <c r="AU84" s="2" t="str">
        <f>IF(OR($C84="",AU$12=""),"",SUMIFS(Tbl_Registro_Insumo[cant_ent],Tbl_Registro_Insumo[proveedor],$C$8,Tbl_Registro_Insumo[descripcion_insumo],$C84,Tbl_Registro_Insumo[id_solicitud],Detalle_Mes!$C$9,Tbl_Registro_Insumo[Fecha_Corte],"&lt;="&amp;AU$12)-SUMIFS(Tbl_Registro_Insumo[cant_dev],Tbl_Registro_Insumo[proveedor],$C$8,Tbl_Registro_Insumo[descripcion_insumo],$C84,Tbl_Registro_Insumo[id_solicitud],$C$9,Tbl_Registro_Insumo[Fecha_Corte],"&lt;="&amp;AU$12))</f>
        <v/>
      </c>
      <c r="AV84" s="2" t="str">
        <f>IF(OR($C84="",AV$12=""),"",SUMIFS(Tbl_Registro_Insumo[cant_ent],Tbl_Registro_Insumo[proveedor],$C$8,Tbl_Registro_Insumo[descripcion_insumo],$C84,Tbl_Registro_Insumo[id_solicitud],Detalle_Mes!$C$9,Tbl_Registro_Insumo[Fecha_Corte],"&lt;="&amp;AV$12)-SUMIFS(Tbl_Registro_Insumo[cant_dev],Tbl_Registro_Insumo[proveedor],$C$8,Tbl_Registro_Insumo[descripcion_insumo],$C84,Tbl_Registro_Insumo[id_solicitud],$C$9,Tbl_Registro_Insumo[Fecha_Corte],"&lt;="&amp;AV$12))</f>
        <v/>
      </c>
      <c r="AW84" s="2" t="str">
        <f>IF(OR($C84="",AW$12=""),"",SUMIFS(Tbl_Registro_Insumo[cant_ent],Tbl_Registro_Insumo[proveedor],$C$8,Tbl_Registro_Insumo[descripcion_insumo],$C84,Tbl_Registro_Insumo[id_solicitud],Detalle_Mes!$C$9,Tbl_Registro_Insumo[Fecha_Corte],"&lt;="&amp;AW$12)-SUMIFS(Tbl_Registro_Insumo[cant_dev],Tbl_Registro_Insumo[proveedor],$C$8,Tbl_Registro_Insumo[descripcion_insumo],$C84,Tbl_Registro_Insumo[id_solicitud],$C$9,Tbl_Registro_Insumo[Fecha_Corte],"&lt;="&amp;AW$12))</f>
        <v/>
      </c>
      <c r="AX84" s="2" t="str">
        <f>IF(OR($C84="",AX$12=""),"",SUMIFS(Tbl_Registro_Insumo[cant_ent],Tbl_Registro_Insumo[proveedor],$C$8,Tbl_Registro_Insumo[descripcion_insumo],$C84,Tbl_Registro_Insumo[id_solicitud],Detalle_Mes!$C$9,Tbl_Registro_Insumo[Fecha_Corte],"&lt;="&amp;AX$12)-SUMIFS(Tbl_Registro_Insumo[cant_dev],Tbl_Registro_Insumo[proveedor],$C$8,Tbl_Registro_Insumo[descripcion_insumo],$C84,Tbl_Registro_Insumo[id_solicitud],$C$9,Tbl_Registro_Insumo[Fecha_Corte],"&lt;="&amp;AX$12))</f>
        <v/>
      </c>
      <c r="AY84" s="2" t="str">
        <f>IF(OR($C84="",AY$12=""),"",SUMIFS(Tbl_Registro_Insumo[cant_ent],Tbl_Registro_Insumo[proveedor],$C$8,Tbl_Registro_Insumo[descripcion_insumo],$C84,Tbl_Registro_Insumo[id_solicitud],Detalle_Mes!$C$9,Tbl_Registro_Insumo[Fecha_Corte],"&lt;="&amp;AY$12)-SUMIFS(Tbl_Registro_Insumo[cant_dev],Tbl_Registro_Insumo[proveedor],$C$8,Tbl_Registro_Insumo[descripcion_insumo],$C84,Tbl_Registro_Insumo[id_solicitud],$C$9,Tbl_Registro_Insumo[Fecha_Corte],"&lt;="&amp;AY$12))</f>
        <v/>
      </c>
      <c r="AZ84" s="2" t="str">
        <f>IF(OR($C84="",AZ$12=""),"",SUMIFS(Tbl_Registro_Insumo[cant_ent],Tbl_Registro_Insumo[proveedor],$C$8,Tbl_Registro_Insumo[descripcion_insumo],$C84,Tbl_Registro_Insumo[id_solicitud],Detalle_Mes!$C$9,Tbl_Registro_Insumo[Fecha_Corte],"&lt;="&amp;AZ$12)-SUMIFS(Tbl_Registro_Insumo[cant_dev],Tbl_Registro_Insumo[proveedor],$C$8,Tbl_Registro_Insumo[descripcion_insumo],$C84,Tbl_Registro_Insumo[id_solicitud],$C$9,Tbl_Registro_Insumo[Fecha_Corte],"&lt;="&amp;AZ$12))</f>
        <v/>
      </c>
      <c r="BA84" s="2" t="str">
        <f>IF(OR($C84="",BA$12=""),"",SUMIFS(Tbl_Registro_Insumo[cant_ent],Tbl_Registro_Insumo[proveedor],$C$8,Tbl_Registro_Insumo[descripcion_insumo],$C84,Tbl_Registro_Insumo[id_solicitud],Detalle_Mes!$C$9,Tbl_Registro_Insumo[Fecha_Corte],"&lt;="&amp;BA$12)-SUMIFS(Tbl_Registro_Insumo[cant_dev],Tbl_Registro_Insumo[proveedor],$C$8,Tbl_Registro_Insumo[descripcion_insumo],$C84,Tbl_Registro_Insumo[id_solicitud],$C$9,Tbl_Registro_Insumo[Fecha_Corte],"&lt;="&amp;BA$12))</f>
        <v/>
      </c>
      <c r="BB84" s="2" t="str">
        <f>IF(OR($C84="",BB$12=""),"",SUMIFS(Tbl_Registro_Insumo[cant_ent],Tbl_Registro_Insumo[proveedor],$C$8,Tbl_Registro_Insumo[descripcion_insumo],$C84,Tbl_Registro_Insumo[id_solicitud],Detalle_Mes!$C$9,Tbl_Registro_Insumo[Fecha_Corte],"&lt;="&amp;BB$12)-SUMIFS(Tbl_Registro_Insumo[cant_dev],Tbl_Registro_Insumo[proveedor],$C$8,Tbl_Registro_Insumo[descripcion_insumo],$C84,Tbl_Registro_Insumo[id_solicitud],$C$9,Tbl_Registro_Insumo[Fecha_Corte],"&lt;="&amp;BB$12))</f>
        <v/>
      </c>
      <c r="BC84" s="2" t="str">
        <f>IF(OR($C84="",BC$12=""),"",SUMIFS(Tbl_Registro_Insumo[cant_ent],Tbl_Registro_Insumo[proveedor],$C$8,Tbl_Registro_Insumo[descripcion_insumo],$C84,Tbl_Registro_Insumo[id_solicitud],Detalle_Mes!$C$9,Tbl_Registro_Insumo[Fecha_Corte],"&lt;="&amp;BC$12)-SUMIFS(Tbl_Registro_Insumo[cant_dev],Tbl_Registro_Insumo[proveedor],$C$8,Tbl_Registro_Insumo[descripcion_insumo],$C84,Tbl_Registro_Insumo[id_solicitud],$C$9,Tbl_Registro_Insumo[Fecha_Corte],"&lt;="&amp;BC$12))</f>
        <v/>
      </c>
      <c r="BD84" s="2" t="str">
        <f>IF(OR($C84="",BD$12=""),"",SUMIFS(Tbl_Registro_Insumo[cant_ent],Tbl_Registro_Insumo[proveedor],$C$8,Tbl_Registro_Insumo[descripcion_insumo],$C84,Tbl_Registro_Insumo[id_solicitud],Detalle_Mes!$C$9,Tbl_Registro_Insumo[Fecha_Corte],"&lt;="&amp;BD$12)-SUMIFS(Tbl_Registro_Insumo[cant_dev],Tbl_Registro_Insumo[proveedor],$C$8,Tbl_Registro_Insumo[descripcion_insumo],$C84,Tbl_Registro_Insumo[id_solicitud],$C$9,Tbl_Registro_Insumo[Fecha_Corte],"&lt;="&amp;BD$12))</f>
        <v/>
      </c>
      <c r="BE84" s="2" t="str">
        <f>IF(OR($C84="",BE$12=""),"",SUMIFS(Tbl_Registro_Insumo[cant_ent],Tbl_Registro_Insumo[proveedor],$C$8,Tbl_Registro_Insumo[descripcion_insumo],$C84,Tbl_Registro_Insumo[id_solicitud],Detalle_Mes!$C$9,Tbl_Registro_Insumo[Fecha_Corte],"&lt;="&amp;BE$12)-SUMIFS(Tbl_Registro_Insumo[cant_dev],Tbl_Registro_Insumo[proveedor],$C$8,Tbl_Registro_Insumo[descripcion_insumo],$C84,Tbl_Registro_Insumo[id_solicitud],$C$9,Tbl_Registro_Insumo[Fecha_Corte],"&lt;="&amp;BE$12))</f>
        <v/>
      </c>
      <c r="BF84" s="2" t="str">
        <f>IF(OR($C84="",BF$12=""),"",SUMIFS(Tbl_Registro_Insumo[cant_ent],Tbl_Registro_Insumo[proveedor],$C$8,Tbl_Registro_Insumo[descripcion_insumo],$C84,Tbl_Registro_Insumo[id_solicitud],Detalle_Mes!$C$9,Tbl_Registro_Insumo[Fecha_Corte],"&lt;="&amp;BF$12)-SUMIFS(Tbl_Registro_Insumo[cant_dev],Tbl_Registro_Insumo[proveedor],$C$8,Tbl_Registro_Insumo[descripcion_insumo],$C84,Tbl_Registro_Insumo[id_solicitud],$C$9,Tbl_Registro_Insumo[Fecha_Corte],"&lt;="&amp;BF$12))</f>
        <v/>
      </c>
      <c r="BG84" s="2" t="str">
        <f>IF(OR($C84="",BG$12=""),"",SUMIFS(Tbl_Registro_Insumo[cant_ent],Tbl_Registro_Insumo[proveedor],$C$8,Tbl_Registro_Insumo[descripcion_insumo],$C84,Tbl_Registro_Insumo[id_solicitud],Detalle_Mes!$C$9,Tbl_Registro_Insumo[Fecha_Corte],"&lt;="&amp;BG$12)-SUMIFS(Tbl_Registro_Insumo[cant_dev],Tbl_Registro_Insumo[proveedor],$C$8,Tbl_Registro_Insumo[descripcion_insumo],$C84,Tbl_Registro_Insumo[id_solicitud],$C$9,Tbl_Registro_Insumo[Fecha_Corte],"&lt;="&amp;BG$12))</f>
        <v/>
      </c>
      <c r="BH84" s="2" t="str">
        <f>IF(OR($C84="",BH$12=""),"",SUMIFS(Tbl_Registro_Insumo[cant_ent],Tbl_Registro_Insumo[proveedor],$C$8,Tbl_Registro_Insumo[descripcion_insumo],$C84,Tbl_Registro_Insumo[id_solicitud],Detalle_Mes!$C$9,Tbl_Registro_Insumo[Fecha_Corte],"&lt;="&amp;BH$12)-SUMIFS(Tbl_Registro_Insumo[cant_dev],Tbl_Registro_Insumo[proveedor],$C$8,Tbl_Registro_Insumo[descripcion_insumo],$C84,Tbl_Registro_Insumo[id_solicitud],$C$9,Tbl_Registro_Insumo[Fecha_Corte],"&lt;="&amp;BH$12))</f>
        <v/>
      </c>
      <c r="BI84" s="2" t="str">
        <f>IF(OR($C84="",BI$12=""),"",SUMIFS(Tbl_Registro_Insumo[cant_ent],Tbl_Registro_Insumo[proveedor],$C$8,Tbl_Registro_Insumo[descripcion_insumo],$C84,Tbl_Registro_Insumo[id_solicitud],Detalle_Mes!$C$9,Tbl_Registro_Insumo[Fecha_Corte],"&lt;="&amp;BI$12)-SUMIFS(Tbl_Registro_Insumo[cant_dev],Tbl_Registro_Insumo[proveedor],$C$8,Tbl_Registro_Insumo[descripcion_insumo],$C84,Tbl_Registro_Insumo[id_solicitud],$C$9,Tbl_Registro_Insumo[Fecha_Corte],"&lt;="&amp;BI$12))</f>
        <v/>
      </c>
      <c r="BJ84" s="2" t="str">
        <f>IF(OR($C84="",BJ$12=""),"",SUMIFS(Tbl_Registro_Insumo[cant_ent],Tbl_Registro_Insumo[proveedor],$C$8,Tbl_Registro_Insumo[descripcion_insumo],$C84,Tbl_Registro_Insumo[id_solicitud],Detalle_Mes!$C$9,Tbl_Registro_Insumo[Fecha_Corte],"&lt;="&amp;BJ$12)-SUMIFS(Tbl_Registro_Insumo[cant_dev],Tbl_Registro_Insumo[proveedor],$C$8,Tbl_Registro_Insumo[descripcion_insumo],$C84,Tbl_Registro_Insumo[id_solicitud],$C$9,Tbl_Registro_Insumo[Fecha_Corte],"&lt;="&amp;BJ$12))</f>
        <v/>
      </c>
      <c r="BK84" s="2" t="str">
        <f>IF(OR($C84="",BK$12=""),"",SUMIFS(Tbl_Registro_Insumo[cant_ent],Tbl_Registro_Insumo[proveedor],$C$8,Tbl_Registro_Insumo[descripcion_insumo],$C84,Tbl_Registro_Insumo[id_solicitud],Detalle_Mes!$C$9,Tbl_Registro_Insumo[Fecha_Corte],"&lt;="&amp;BK$12)-SUMIFS(Tbl_Registro_Insumo[cant_dev],Tbl_Registro_Insumo[proveedor],$C$8,Tbl_Registro_Insumo[descripcion_insumo],$C84,Tbl_Registro_Insumo[id_solicitud],$C$9,Tbl_Registro_Insumo[Fecha_Corte],"&lt;="&amp;BK$12))</f>
        <v/>
      </c>
      <c r="BL84" s="2" t="str">
        <f>IF(OR($C84="",BL$12=""),"",SUMIFS(Tbl_Registro_Insumo[cant_ent],Tbl_Registro_Insumo[proveedor],$C$8,Tbl_Registro_Insumo[descripcion_insumo],$C84,Tbl_Registro_Insumo[id_solicitud],Detalle_Mes!$C$9,Tbl_Registro_Insumo[Fecha_Corte],"&lt;="&amp;BL$12)-SUMIFS(Tbl_Registro_Insumo[cant_dev],Tbl_Registro_Insumo[proveedor],$C$8,Tbl_Registro_Insumo[descripcion_insumo],$C84,Tbl_Registro_Insumo[id_solicitud],$C$9,Tbl_Registro_Insumo[Fecha_Corte],"&lt;="&amp;BL$12))</f>
        <v/>
      </c>
      <c r="BM84" s="2" t="str">
        <f>IF(OR($C84="",BM$12=""),"",SUMIFS(Tbl_Registro_Insumo[cant_ent],Tbl_Registro_Insumo[proveedor],$C$8,Tbl_Registro_Insumo[descripcion_insumo],$C84,Tbl_Registro_Insumo[id_solicitud],Detalle_Mes!$C$9,Tbl_Registro_Insumo[Fecha_Corte],"&lt;="&amp;BM$12)-SUMIFS(Tbl_Registro_Insumo[cant_dev],Tbl_Registro_Insumo[proveedor],$C$8,Tbl_Registro_Insumo[descripcion_insumo],$C84,Tbl_Registro_Insumo[id_solicitud],$C$9,Tbl_Registro_Insumo[Fecha_Corte],"&lt;="&amp;BM$12))</f>
        <v/>
      </c>
      <c r="BN84" s="2" t="str">
        <f>IF(OR($C84="",BN$12=""),"",SUMIFS(Tbl_Registro_Insumo[cant_ent],Tbl_Registro_Insumo[proveedor],$C$8,Tbl_Registro_Insumo[descripcion_insumo],$C84,Tbl_Registro_Insumo[id_solicitud],Detalle_Mes!$C$9,Tbl_Registro_Insumo[Fecha_Corte],"&lt;="&amp;BN$12)-SUMIFS(Tbl_Registro_Insumo[cant_dev],Tbl_Registro_Insumo[proveedor],$C$8,Tbl_Registro_Insumo[descripcion_insumo],$C84,Tbl_Registro_Insumo[id_solicitud],$C$9,Tbl_Registro_Insumo[Fecha_Corte],"&lt;="&amp;BN$12))</f>
        <v/>
      </c>
      <c r="BO84" s="2" t="str">
        <f>IF(OR($C84="",BO$12=""),"",SUMIFS(Tbl_Registro_Insumo[cant_ent],Tbl_Registro_Insumo[proveedor],$C$8,Tbl_Registro_Insumo[descripcion_insumo],$C84,Tbl_Registro_Insumo[id_solicitud],Detalle_Mes!$C$9,Tbl_Registro_Insumo[Fecha_Corte],"&lt;="&amp;BO$12)-SUMIFS(Tbl_Registro_Insumo[cant_dev],Tbl_Registro_Insumo[proveedor],$C$8,Tbl_Registro_Insumo[descripcion_insumo],$C84,Tbl_Registro_Insumo[id_solicitud],$C$9,Tbl_Registro_Insumo[Fecha_Corte],"&lt;="&amp;BO$12))</f>
        <v/>
      </c>
      <c r="BP84" s="2" t="str">
        <f>IF(OR($C84="",BP$12=""),"",SUMIFS(Tbl_Registro_Insumo[cant_ent],Tbl_Registro_Insumo[proveedor],$C$8,Tbl_Registro_Insumo[descripcion_insumo],$C84,Tbl_Registro_Insumo[id_solicitud],Detalle_Mes!$C$9,Tbl_Registro_Insumo[Fecha_Corte],"&lt;="&amp;BP$12)-SUMIFS(Tbl_Registro_Insumo[cant_dev],Tbl_Registro_Insumo[proveedor],$C$8,Tbl_Registro_Insumo[descripcion_insumo],$C84,Tbl_Registro_Insumo[id_solicitud],$C$9,Tbl_Registro_Insumo[Fecha_Corte],"&lt;="&amp;BP$12))</f>
        <v/>
      </c>
      <c r="BQ84" s="2" t="str">
        <f>IF(OR($C84="",BQ$12=""),"",SUMIFS(Tbl_Registro_Insumo[cant_ent],Tbl_Registro_Insumo[proveedor],$C$8,Tbl_Registro_Insumo[descripcion_insumo],$C84,Tbl_Registro_Insumo[id_solicitud],Detalle_Mes!$C$9,Tbl_Registro_Insumo[Fecha_Corte],"&lt;="&amp;BQ$12)-SUMIFS(Tbl_Registro_Insumo[cant_dev],Tbl_Registro_Insumo[proveedor],$C$8,Tbl_Registro_Insumo[descripcion_insumo],$C84,Tbl_Registro_Insumo[id_solicitud],$C$9,Tbl_Registro_Insumo[Fecha_Corte],"&lt;="&amp;BQ$12))</f>
        <v/>
      </c>
      <c r="BR84" s="2" t="str">
        <f>IF(OR($C84="",BR$12=""),"",SUMIFS(Tbl_Registro_Insumo[cant_ent],Tbl_Registro_Insumo[proveedor],$C$8,Tbl_Registro_Insumo[descripcion_insumo],$C84,Tbl_Registro_Insumo[id_solicitud],Detalle_Mes!$C$9,Tbl_Registro_Insumo[Fecha_Corte],"&lt;="&amp;BR$12)-SUMIFS(Tbl_Registro_Insumo[cant_dev],Tbl_Registro_Insumo[proveedor],$C$8,Tbl_Registro_Insumo[descripcion_insumo],$C84,Tbl_Registro_Insumo[id_solicitud],$C$9,Tbl_Registro_Insumo[Fecha_Corte],"&lt;="&amp;BR$12))</f>
        <v/>
      </c>
      <c r="BS84" s="2" t="str">
        <f>IF(OR($C84="",BS$12=""),"",SUMIFS(Tbl_Registro_Insumo[cant_ent],Tbl_Registro_Insumo[proveedor],$C$8,Tbl_Registro_Insumo[descripcion_insumo],$C84,Tbl_Registro_Insumo[id_solicitud],Detalle_Mes!$C$9,Tbl_Registro_Insumo[Fecha_Corte],"&lt;="&amp;BS$12)-SUMIFS(Tbl_Registro_Insumo[cant_dev],Tbl_Registro_Insumo[proveedor],$C$8,Tbl_Registro_Insumo[descripcion_insumo],$C84,Tbl_Registro_Insumo[id_solicitud],$C$9,Tbl_Registro_Insumo[Fecha_Corte],"&lt;="&amp;BS$12))</f>
        <v/>
      </c>
    </row>
    <row r="85" spans="2:71" s="7" customFormat="1" ht="19.2" customHeight="1" x14ac:dyDescent="0.3">
      <c r="B85" s="2"/>
      <c r="D85" s="20" t="str">
        <f>IF(C85="","",SUMIFS(Tbl_Registro_Insumo[cant_ent],Tbl_Registro_Insumo[proveedor],Detalle_Mes!$C$8,Tbl_Registro_Insumo[id_solicitud],Detalle_Mes!$C$9,Tbl_Registro_Insumo[descripcion_insumo],Detalle_Mes!C85,Tbl_Registro_Insumo[Fecha_Corte],"&lt;"&amp;Detalle_Mes!$F$8))</f>
        <v/>
      </c>
      <c r="E85" s="20" t="str">
        <f>IF(C85="","",SUMIFS(Tbl_Registro_Insumo[cant_dev],Tbl_Registro_Insumo[proveedor],Detalle_Mes!$C$8,Tbl_Registro_Insumo[id_solicitud],Detalle_Mes!$C$9,Tbl_Registro_Insumo[descripcion_insumo],Detalle_Mes!C85,Tbl_Registro_Insumo[Fecha_Corte],"&lt;"&amp;Detalle_Mes!$F$8))</f>
        <v/>
      </c>
      <c r="F85" s="20" t="str">
        <f t="shared" si="42"/>
        <v/>
      </c>
      <c r="H85" s="41" t="str">
        <f t="shared" si="41"/>
        <v/>
      </c>
      <c r="I85" s="2" t="str">
        <f>IF(OR($C85="",I$12=""),"",SUMIFS(Tbl_Registro_Insumo[cant_ent],Tbl_Registro_Insumo[proveedor],$C$8,Tbl_Registro_Insumo[descripcion_insumo],$C85,Tbl_Registro_Insumo[id_solicitud],Detalle_Mes!$C$9,Tbl_Registro_Insumo[Fecha_Corte],"&lt;"&amp;I$12)-SUMIFS(Tbl_Registro_Insumo[cant_dev],Tbl_Registro_Insumo[proveedor],$C$8,Tbl_Registro_Insumo[descripcion_insumo],$C85,Tbl_Registro_Insumo[id_solicitud],$C$9,Tbl_Registro_Insumo[Fecha_Corte],"&lt;="&amp;I$12))</f>
        <v/>
      </c>
      <c r="J85" s="2" t="str">
        <f>IF(OR($C85="",J$12=""),"",SUMIFS(Tbl_Registro_Insumo[cant_ent],Tbl_Registro_Insumo[proveedor],$C$8,Tbl_Registro_Insumo[descripcion_insumo],$C85,Tbl_Registro_Insumo[id_solicitud],Detalle_Mes!$C$9,Tbl_Registro_Insumo[Fecha_Corte],"&lt;="&amp;J$12)-SUMIFS(Tbl_Registro_Insumo[cant_dev],Tbl_Registro_Insumo[proveedor],$C$8,Tbl_Registro_Insumo[descripcion_insumo],$C85,Tbl_Registro_Insumo[id_solicitud],$C$9,Tbl_Registro_Insumo[Fecha_Corte],"&lt;="&amp;J$12))</f>
        <v/>
      </c>
      <c r="K85" s="2" t="str">
        <f>IF(OR($C85="",K$12=""),"",SUMIFS(Tbl_Registro_Insumo[cant_ent],Tbl_Registro_Insumo[proveedor],$C$8,Tbl_Registro_Insumo[descripcion_insumo],$C85,Tbl_Registro_Insumo[id_solicitud],Detalle_Mes!$C$9,Tbl_Registro_Insumo[Fecha_Corte],"&lt;="&amp;K$12)-SUMIFS(Tbl_Registro_Insumo[cant_dev],Tbl_Registro_Insumo[proveedor],$C$8,Tbl_Registro_Insumo[descripcion_insumo],$C85,Tbl_Registro_Insumo[id_solicitud],$C$9,Tbl_Registro_Insumo[Fecha_Corte],"&lt;="&amp;K$12))</f>
        <v/>
      </c>
      <c r="L85" s="2" t="str">
        <f>IF(OR($C85="",L$12=""),"",SUMIFS(Tbl_Registro_Insumo[cant_ent],Tbl_Registro_Insumo[proveedor],$C$8,Tbl_Registro_Insumo[descripcion_insumo],$C85,Tbl_Registro_Insumo[id_solicitud],Detalle_Mes!$C$9,Tbl_Registro_Insumo[Fecha_Corte],"&lt;="&amp;L$12)-SUMIFS(Tbl_Registro_Insumo[cant_dev],Tbl_Registro_Insumo[proveedor],$C$8,Tbl_Registro_Insumo[descripcion_insumo],$C85,Tbl_Registro_Insumo[id_solicitud],$C$9,Tbl_Registro_Insumo[Fecha_Corte],"&lt;="&amp;L$12))</f>
        <v/>
      </c>
      <c r="M85" s="2" t="str">
        <f>IF(OR($C85="",M$12=""),"",SUMIFS(Tbl_Registro_Insumo[cant_ent],Tbl_Registro_Insumo[proveedor],$C$8,Tbl_Registro_Insumo[descripcion_insumo],$C85,Tbl_Registro_Insumo[id_solicitud],Detalle_Mes!$C$9,Tbl_Registro_Insumo[Fecha_Corte],"&lt;="&amp;M$12)-SUMIFS(Tbl_Registro_Insumo[cant_dev],Tbl_Registro_Insumo[proveedor],$C$8,Tbl_Registro_Insumo[descripcion_insumo],$C85,Tbl_Registro_Insumo[id_solicitud],$C$9,Tbl_Registro_Insumo[Fecha_Corte],"&lt;="&amp;M$12))</f>
        <v/>
      </c>
      <c r="N85" s="2" t="str">
        <f>IF(OR($C85="",N$12=""),"",SUMIFS(Tbl_Registro_Insumo[cant_ent],Tbl_Registro_Insumo[proveedor],$C$8,Tbl_Registro_Insumo[descripcion_insumo],$C85,Tbl_Registro_Insumo[id_solicitud],Detalle_Mes!$C$9,Tbl_Registro_Insumo[Fecha_Corte],"&lt;="&amp;N$12)-SUMIFS(Tbl_Registro_Insumo[cant_dev],Tbl_Registro_Insumo[proveedor],$C$8,Tbl_Registro_Insumo[descripcion_insumo],$C85,Tbl_Registro_Insumo[id_solicitud],$C$9,Tbl_Registro_Insumo[Fecha_Corte],"&lt;="&amp;N$12))</f>
        <v/>
      </c>
      <c r="O85" s="2" t="str">
        <f>IF(OR($C85="",O$12=""),"",SUMIFS(Tbl_Registro_Insumo[cant_ent],Tbl_Registro_Insumo[proveedor],$C$8,Tbl_Registro_Insumo[descripcion_insumo],$C85,Tbl_Registro_Insumo[id_solicitud],Detalle_Mes!$C$9,Tbl_Registro_Insumo[Fecha_Corte],"&lt;="&amp;O$12)-SUMIFS(Tbl_Registro_Insumo[cant_dev],Tbl_Registro_Insumo[proveedor],$C$8,Tbl_Registro_Insumo[descripcion_insumo],$C85,Tbl_Registro_Insumo[id_solicitud],$C$9,Tbl_Registro_Insumo[Fecha_Corte],"&lt;="&amp;O$12))</f>
        <v/>
      </c>
      <c r="P85" s="2" t="str">
        <f>IF(OR($C85="",P$12=""),"",SUMIFS(Tbl_Registro_Insumo[cant_ent],Tbl_Registro_Insumo[proveedor],$C$8,Tbl_Registro_Insumo[descripcion_insumo],$C85,Tbl_Registro_Insumo[id_solicitud],Detalle_Mes!$C$9,Tbl_Registro_Insumo[Fecha_Corte],"&lt;="&amp;P$12)-SUMIFS(Tbl_Registro_Insumo[cant_dev],Tbl_Registro_Insumo[proveedor],$C$8,Tbl_Registro_Insumo[descripcion_insumo],$C85,Tbl_Registro_Insumo[id_solicitud],$C$9,Tbl_Registro_Insumo[Fecha_Corte],"&lt;="&amp;P$12))</f>
        <v/>
      </c>
      <c r="Q85" s="2" t="str">
        <f>IF(OR($C85="",Q$12=""),"",SUMIFS(Tbl_Registro_Insumo[cant_ent],Tbl_Registro_Insumo[proveedor],$C$8,Tbl_Registro_Insumo[descripcion_insumo],$C85,Tbl_Registro_Insumo[id_solicitud],Detalle_Mes!$C$9,Tbl_Registro_Insumo[Fecha_Corte],"&lt;="&amp;Q$12)-SUMIFS(Tbl_Registro_Insumo[cant_dev],Tbl_Registro_Insumo[proveedor],$C$8,Tbl_Registro_Insumo[descripcion_insumo],$C85,Tbl_Registro_Insumo[id_solicitud],$C$9,Tbl_Registro_Insumo[Fecha_Corte],"&lt;="&amp;Q$12))</f>
        <v/>
      </c>
      <c r="R85" s="2" t="str">
        <f>IF(OR($C85="",R$12=""),"",SUMIFS(Tbl_Registro_Insumo[cant_ent],Tbl_Registro_Insumo[proveedor],$C$8,Tbl_Registro_Insumo[descripcion_insumo],$C85,Tbl_Registro_Insumo[id_solicitud],Detalle_Mes!$C$9,Tbl_Registro_Insumo[Fecha_Corte],"&lt;="&amp;R$12)-SUMIFS(Tbl_Registro_Insumo[cant_dev],Tbl_Registro_Insumo[proveedor],$C$8,Tbl_Registro_Insumo[descripcion_insumo],$C85,Tbl_Registro_Insumo[id_solicitud],$C$9,Tbl_Registro_Insumo[Fecha_Corte],"&lt;="&amp;R$12))</f>
        <v/>
      </c>
      <c r="S85" s="2" t="str">
        <f>IF(OR($C85="",S$12=""),"",SUMIFS(Tbl_Registro_Insumo[cant_ent],Tbl_Registro_Insumo[proveedor],$C$8,Tbl_Registro_Insumo[descripcion_insumo],$C85,Tbl_Registro_Insumo[id_solicitud],Detalle_Mes!$C$9,Tbl_Registro_Insumo[Fecha_Corte],"&lt;="&amp;S$12)-SUMIFS(Tbl_Registro_Insumo[cant_dev],Tbl_Registro_Insumo[proveedor],$C$8,Tbl_Registro_Insumo[descripcion_insumo],$C85,Tbl_Registro_Insumo[id_solicitud],$C$9,Tbl_Registro_Insumo[Fecha_Corte],"&lt;="&amp;S$12))</f>
        <v/>
      </c>
      <c r="T85" s="2" t="str">
        <f>IF(OR($C85="",T$12=""),"",SUMIFS(Tbl_Registro_Insumo[cant_ent],Tbl_Registro_Insumo[proveedor],$C$8,Tbl_Registro_Insumo[descripcion_insumo],$C85,Tbl_Registro_Insumo[id_solicitud],Detalle_Mes!$C$9,Tbl_Registro_Insumo[Fecha_Corte],"&lt;="&amp;T$12)-SUMIFS(Tbl_Registro_Insumo[cant_dev],Tbl_Registro_Insumo[proveedor],$C$8,Tbl_Registro_Insumo[descripcion_insumo],$C85,Tbl_Registro_Insumo[id_solicitud],$C$9,Tbl_Registro_Insumo[Fecha_Corte],"&lt;="&amp;T$12))</f>
        <v/>
      </c>
      <c r="U85" s="2" t="str">
        <f>IF(OR($C85="",U$12=""),"",SUMIFS(Tbl_Registro_Insumo[cant_ent],Tbl_Registro_Insumo[proveedor],$C$8,Tbl_Registro_Insumo[descripcion_insumo],$C85,Tbl_Registro_Insumo[id_solicitud],Detalle_Mes!$C$9,Tbl_Registro_Insumo[Fecha_Corte],"&lt;="&amp;U$12)-SUMIFS(Tbl_Registro_Insumo[cant_dev],Tbl_Registro_Insumo[proveedor],$C$8,Tbl_Registro_Insumo[descripcion_insumo],$C85,Tbl_Registro_Insumo[id_solicitud],$C$9,Tbl_Registro_Insumo[Fecha_Corte],"&lt;="&amp;U$12))</f>
        <v/>
      </c>
      <c r="V85" s="2" t="str">
        <f>IF(OR($C85="",V$12=""),"",SUMIFS(Tbl_Registro_Insumo[cant_ent],Tbl_Registro_Insumo[proveedor],$C$8,Tbl_Registro_Insumo[descripcion_insumo],$C85,Tbl_Registro_Insumo[id_solicitud],Detalle_Mes!$C$9,Tbl_Registro_Insumo[Fecha_Corte],"&lt;="&amp;V$12)-SUMIFS(Tbl_Registro_Insumo[cant_dev],Tbl_Registro_Insumo[proveedor],$C$8,Tbl_Registro_Insumo[descripcion_insumo],$C85,Tbl_Registro_Insumo[id_solicitud],$C$9,Tbl_Registro_Insumo[Fecha_Corte],"&lt;="&amp;V$12))</f>
        <v/>
      </c>
      <c r="W85" s="2" t="str">
        <f>IF(OR($C85="",W$12=""),"",SUMIFS(Tbl_Registro_Insumo[cant_ent],Tbl_Registro_Insumo[proveedor],$C$8,Tbl_Registro_Insumo[descripcion_insumo],$C85,Tbl_Registro_Insumo[id_solicitud],Detalle_Mes!$C$9,Tbl_Registro_Insumo[Fecha_Corte],"&lt;="&amp;W$12)-SUMIFS(Tbl_Registro_Insumo[cant_dev],Tbl_Registro_Insumo[proveedor],$C$8,Tbl_Registro_Insumo[descripcion_insumo],$C85,Tbl_Registro_Insumo[id_solicitud],$C$9,Tbl_Registro_Insumo[Fecha_Corte],"&lt;="&amp;W$12))</f>
        <v/>
      </c>
      <c r="X85" s="2" t="str">
        <f>IF(OR($C85="",X$12=""),"",SUMIFS(Tbl_Registro_Insumo[cant_ent],Tbl_Registro_Insumo[proveedor],$C$8,Tbl_Registro_Insumo[descripcion_insumo],$C85,Tbl_Registro_Insumo[id_solicitud],Detalle_Mes!$C$9,Tbl_Registro_Insumo[Fecha_Corte],"&lt;="&amp;X$12)-SUMIFS(Tbl_Registro_Insumo[cant_dev],Tbl_Registro_Insumo[proveedor],$C$8,Tbl_Registro_Insumo[descripcion_insumo],$C85,Tbl_Registro_Insumo[id_solicitud],$C$9,Tbl_Registro_Insumo[Fecha_Corte],"&lt;="&amp;X$12))</f>
        <v/>
      </c>
      <c r="Y85" s="2" t="str">
        <f>IF(OR($C85="",Y$12=""),"",SUMIFS(Tbl_Registro_Insumo[cant_ent],Tbl_Registro_Insumo[proveedor],$C$8,Tbl_Registro_Insumo[descripcion_insumo],$C85,Tbl_Registro_Insumo[id_solicitud],Detalle_Mes!$C$9,Tbl_Registro_Insumo[Fecha_Corte],"&lt;="&amp;Y$12)-SUMIFS(Tbl_Registro_Insumo[cant_dev],Tbl_Registro_Insumo[proveedor],$C$8,Tbl_Registro_Insumo[descripcion_insumo],$C85,Tbl_Registro_Insumo[id_solicitud],$C$9,Tbl_Registro_Insumo[Fecha_Corte],"&lt;="&amp;Y$12))</f>
        <v/>
      </c>
      <c r="Z85" s="2" t="str">
        <f>IF(OR($C85="",Z$12=""),"",SUMIFS(Tbl_Registro_Insumo[cant_ent],Tbl_Registro_Insumo[proveedor],$C$8,Tbl_Registro_Insumo[descripcion_insumo],$C85,Tbl_Registro_Insumo[id_solicitud],Detalle_Mes!$C$9,Tbl_Registro_Insumo[Fecha_Corte],"&lt;="&amp;Z$12)-SUMIFS(Tbl_Registro_Insumo[cant_dev],Tbl_Registro_Insumo[proveedor],$C$8,Tbl_Registro_Insumo[descripcion_insumo],$C85,Tbl_Registro_Insumo[id_solicitud],$C$9,Tbl_Registro_Insumo[Fecha_Corte],"&lt;="&amp;Z$12))</f>
        <v/>
      </c>
      <c r="AA85" s="2" t="str">
        <f>IF(OR($C85="",AA$12=""),"",SUMIFS(Tbl_Registro_Insumo[cant_ent],Tbl_Registro_Insumo[proveedor],$C$8,Tbl_Registro_Insumo[descripcion_insumo],$C85,Tbl_Registro_Insumo[id_solicitud],Detalle_Mes!$C$9,Tbl_Registro_Insumo[Fecha_Corte],"&lt;="&amp;AA$12)-SUMIFS(Tbl_Registro_Insumo[cant_dev],Tbl_Registro_Insumo[proveedor],$C$8,Tbl_Registro_Insumo[descripcion_insumo],$C85,Tbl_Registro_Insumo[id_solicitud],$C$9,Tbl_Registro_Insumo[Fecha_Corte],"&lt;="&amp;AA$12))</f>
        <v/>
      </c>
      <c r="AB85" s="2" t="str">
        <f>IF(OR($C85="",AB$12=""),"",SUMIFS(Tbl_Registro_Insumo[cant_ent],Tbl_Registro_Insumo[proveedor],$C$8,Tbl_Registro_Insumo[descripcion_insumo],$C85,Tbl_Registro_Insumo[id_solicitud],Detalle_Mes!$C$9,Tbl_Registro_Insumo[Fecha_Corte],"&lt;="&amp;AB$12)-SUMIFS(Tbl_Registro_Insumo[cant_dev],Tbl_Registro_Insumo[proveedor],$C$8,Tbl_Registro_Insumo[descripcion_insumo],$C85,Tbl_Registro_Insumo[id_solicitud],$C$9,Tbl_Registro_Insumo[Fecha_Corte],"&lt;="&amp;AB$12))</f>
        <v/>
      </c>
      <c r="AC85" s="2" t="str">
        <f>IF(OR($C85="",AC$12=""),"",SUMIFS(Tbl_Registro_Insumo[cant_ent],Tbl_Registro_Insumo[proveedor],$C$8,Tbl_Registro_Insumo[descripcion_insumo],$C85,Tbl_Registro_Insumo[id_solicitud],Detalle_Mes!$C$9,Tbl_Registro_Insumo[Fecha_Corte],"&lt;="&amp;AC$12)-SUMIFS(Tbl_Registro_Insumo[cant_dev],Tbl_Registro_Insumo[proveedor],$C$8,Tbl_Registro_Insumo[descripcion_insumo],$C85,Tbl_Registro_Insumo[id_solicitud],$C$9,Tbl_Registro_Insumo[Fecha_Corte],"&lt;="&amp;AC$12))</f>
        <v/>
      </c>
      <c r="AD85" s="2" t="str">
        <f>IF(OR($C85="",AD$12=""),"",SUMIFS(Tbl_Registro_Insumo[cant_ent],Tbl_Registro_Insumo[proveedor],$C$8,Tbl_Registro_Insumo[descripcion_insumo],$C85,Tbl_Registro_Insumo[id_solicitud],Detalle_Mes!$C$9,Tbl_Registro_Insumo[Fecha_Corte],"&lt;="&amp;AD$12)-SUMIFS(Tbl_Registro_Insumo[cant_dev],Tbl_Registro_Insumo[proveedor],$C$8,Tbl_Registro_Insumo[descripcion_insumo],$C85,Tbl_Registro_Insumo[id_solicitud],$C$9,Tbl_Registro_Insumo[Fecha_Corte],"&lt;="&amp;AD$12))</f>
        <v/>
      </c>
      <c r="AE85" s="2" t="str">
        <f>IF(OR($C85="",AE$12=""),"",SUMIFS(Tbl_Registro_Insumo[cant_ent],Tbl_Registro_Insumo[proveedor],$C$8,Tbl_Registro_Insumo[descripcion_insumo],$C85,Tbl_Registro_Insumo[id_solicitud],Detalle_Mes!$C$9,Tbl_Registro_Insumo[Fecha_Corte],"&lt;="&amp;AE$12)-SUMIFS(Tbl_Registro_Insumo[cant_dev],Tbl_Registro_Insumo[proveedor],$C$8,Tbl_Registro_Insumo[descripcion_insumo],$C85,Tbl_Registro_Insumo[id_solicitud],$C$9,Tbl_Registro_Insumo[Fecha_Corte],"&lt;="&amp;AE$12))</f>
        <v/>
      </c>
      <c r="AF85" s="2" t="str">
        <f>IF(OR($C85="",AF$12=""),"",SUMIFS(Tbl_Registro_Insumo[cant_ent],Tbl_Registro_Insumo[proveedor],$C$8,Tbl_Registro_Insumo[descripcion_insumo],$C85,Tbl_Registro_Insumo[id_solicitud],Detalle_Mes!$C$9,Tbl_Registro_Insumo[Fecha_Corte],"&lt;="&amp;AF$12)-SUMIFS(Tbl_Registro_Insumo[cant_dev],Tbl_Registro_Insumo[proveedor],$C$8,Tbl_Registro_Insumo[descripcion_insumo],$C85,Tbl_Registro_Insumo[id_solicitud],$C$9,Tbl_Registro_Insumo[Fecha_Corte],"&lt;="&amp;AF$12))</f>
        <v/>
      </c>
      <c r="AG85" s="2" t="str">
        <f>IF(OR($C85="",AG$12=""),"",SUMIFS(Tbl_Registro_Insumo[cant_ent],Tbl_Registro_Insumo[proveedor],$C$8,Tbl_Registro_Insumo[descripcion_insumo],$C85,Tbl_Registro_Insumo[id_solicitud],Detalle_Mes!$C$9,Tbl_Registro_Insumo[Fecha_Corte],"&lt;="&amp;AG$12)-SUMIFS(Tbl_Registro_Insumo[cant_dev],Tbl_Registro_Insumo[proveedor],$C$8,Tbl_Registro_Insumo[descripcion_insumo],$C85,Tbl_Registro_Insumo[id_solicitud],$C$9,Tbl_Registro_Insumo[Fecha_Corte],"&lt;="&amp;AG$12))</f>
        <v/>
      </c>
      <c r="AH85" s="2" t="str">
        <f>IF(OR($C85="",AH$12=""),"",SUMIFS(Tbl_Registro_Insumo[cant_ent],Tbl_Registro_Insumo[proveedor],$C$8,Tbl_Registro_Insumo[descripcion_insumo],$C85,Tbl_Registro_Insumo[id_solicitud],Detalle_Mes!$C$9,Tbl_Registro_Insumo[Fecha_Corte],"&lt;="&amp;AH$12)-SUMIFS(Tbl_Registro_Insumo[cant_dev],Tbl_Registro_Insumo[proveedor],$C$8,Tbl_Registro_Insumo[descripcion_insumo],$C85,Tbl_Registro_Insumo[id_solicitud],$C$9,Tbl_Registro_Insumo[Fecha_Corte],"&lt;="&amp;AH$12))</f>
        <v/>
      </c>
      <c r="AI85" s="2" t="str">
        <f>IF(OR($C85="",AI$12=""),"",SUMIFS(Tbl_Registro_Insumo[cant_ent],Tbl_Registro_Insumo[proveedor],$C$8,Tbl_Registro_Insumo[descripcion_insumo],$C85,Tbl_Registro_Insumo[id_solicitud],Detalle_Mes!$C$9,Tbl_Registro_Insumo[Fecha_Corte],"&lt;="&amp;AI$12)-SUMIFS(Tbl_Registro_Insumo[cant_dev],Tbl_Registro_Insumo[proveedor],$C$8,Tbl_Registro_Insumo[descripcion_insumo],$C85,Tbl_Registro_Insumo[id_solicitud],$C$9,Tbl_Registro_Insumo[Fecha_Corte],"&lt;="&amp;AI$12))</f>
        <v/>
      </c>
      <c r="AJ85" s="2" t="str">
        <f>IF(OR($C85="",AJ$12=""),"",SUMIFS(Tbl_Registro_Insumo[cant_ent],Tbl_Registro_Insumo[proveedor],$C$8,Tbl_Registro_Insumo[descripcion_insumo],$C85,Tbl_Registro_Insumo[id_solicitud],Detalle_Mes!$C$9,Tbl_Registro_Insumo[Fecha_Corte],"&lt;="&amp;AJ$12)-SUMIFS(Tbl_Registro_Insumo[cant_dev],Tbl_Registro_Insumo[proveedor],$C$8,Tbl_Registro_Insumo[descripcion_insumo],$C85,Tbl_Registro_Insumo[id_solicitud],$C$9,Tbl_Registro_Insumo[Fecha_Corte],"&lt;="&amp;AJ$12))</f>
        <v/>
      </c>
      <c r="AK85" s="2" t="str">
        <f>IF(OR($C85="",AK$12=""),"",SUMIFS(Tbl_Registro_Insumo[cant_ent],Tbl_Registro_Insumo[proveedor],$C$8,Tbl_Registro_Insumo[descripcion_insumo],$C85,Tbl_Registro_Insumo[id_solicitud],Detalle_Mes!$C$9,Tbl_Registro_Insumo[Fecha_Corte],"&lt;="&amp;AK$12)-SUMIFS(Tbl_Registro_Insumo[cant_dev],Tbl_Registro_Insumo[proveedor],$C$8,Tbl_Registro_Insumo[descripcion_insumo],$C85,Tbl_Registro_Insumo[id_solicitud],$C$9,Tbl_Registro_Insumo[Fecha_Corte],"&lt;="&amp;AK$12))</f>
        <v/>
      </c>
      <c r="AL85" s="2" t="str">
        <f>IF(OR($C85="",AL$12=""),"",SUMIFS(Tbl_Registro_Insumo[cant_ent],Tbl_Registro_Insumo[proveedor],$C$8,Tbl_Registro_Insumo[descripcion_insumo],$C85,Tbl_Registro_Insumo[id_solicitud],Detalle_Mes!$C$9,Tbl_Registro_Insumo[Fecha_Corte],"&lt;="&amp;AL$12)-SUMIFS(Tbl_Registro_Insumo[cant_dev],Tbl_Registro_Insumo[proveedor],$C$8,Tbl_Registro_Insumo[descripcion_insumo],$C85,Tbl_Registro_Insumo[id_solicitud],$C$9,Tbl_Registro_Insumo[Fecha_Corte],"&lt;="&amp;AL$12))</f>
        <v/>
      </c>
      <c r="AM85" s="2" t="str">
        <f>IF(OR($C85="",AM$12=""),"",SUMIFS(Tbl_Registro_Insumo[cant_ent],Tbl_Registro_Insumo[proveedor],$C$8,Tbl_Registro_Insumo[descripcion_insumo],$C85,Tbl_Registro_Insumo[id_solicitud],Detalle_Mes!$C$9,Tbl_Registro_Insumo[Fecha_Corte],"&lt;="&amp;AM$12)-SUMIFS(Tbl_Registro_Insumo[cant_dev],Tbl_Registro_Insumo[proveedor],$C$8,Tbl_Registro_Insumo[descripcion_insumo],$C85,Tbl_Registro_Insumo[id_solicitud],$C$9,Tbl_Registro_Insumo[Fecha_Corte],"&lt;="&amp;AM$12))</f>
        <v/>
      </c>
      <c r="AN85" s="2" t="str">
        <f>IF(OR($C85="",AN$12=""),"",SUMIFS(Tbl_Registro_Insumo[cant_ent],Tbl_Registro_Insumo[proveedor],$C$8,Tbl_Registro_Insumo[descripcion_insumo],$C85,Tbl_Registro_Insumo[id_solicitud],Detalle_Mes!$C$9,Tbl_Registro_Insumo[Fecha_Corte],"&lt;="&amp;AN$12)-SUMIFS(Tbl_Registro_Insumo[cant_dev],Tbl_Registro_Insumo[proveedor],$C$8,Tbl_Registro_Insumo[descripcion_insumo],$C85,Tbl_Registro_Insumo[id_solicitud],$C$9,Tbl_Registro_Insumo[Fecha_Corte],"&lt;="&amp;AN$12))</f>
        <v/>
      </c>
      <c r="AO85" s="2" t="str">
        <f>IF(OR($C85="",AO$12=""),"",SUMIFS(Tbl_Registro_Insumo[cant_ent],Tbl_Registro_Insumo[proveedor],$C$8,Tbl_Registro_Insumo[descripcion_insumo],$C85,Tbl_Registro_Insumo[id_solicitud],Detalle_Mes!$C$9,Tbl_Registro_Insumo[Fecha_Corte],"&lt;="&amp;AO$12)-SUMIFS(Tbl_Registro_Insumo[cant_dev],Tbl_Registro_Insumo[proveedor],$C$8,Tbl_Registro_Insumo[descripcion_insumo],$C85,Tbl_Registro_Insumo[id_solicitud],$C$9,Tbl_Registro_Insumo[Fecha_Corte],"&lt;="&amp;AO$12))</f>
        <v/>
      </c>
      <c r="AP85" s="2" t="str">
        <f>IF(OR($C85="",AP$12=""),"",SUMIFS(Tbl_Registro_Insumo[cant_ent],Tbl_Registro_Insumo[proveedor],$C$8,Tbl_Registro_Insumo[descripcion_insumo],$C85,Tbl_Registro_Insumo[id_solicitud],Detalle_Mes!$C$9,Tbl_Registro_Insumo[Fecha_Corte],"&lt;="&amp;AP$12)-SUMIFS(Tbl_Registro_Insumo[cant_dev],Tbl_Registro_Insumo[proveedor],$C$8,Tbl_Registro_Insumo[descripcion_insumo],$C85,Tbl_Registro_Insumo[id_solicitud],$C$9,Tbl_Registro_Insumo[Fecha_Corte],"&lt;="&amp;AP$12))</f>
        <v/>
      </c>
      <c r="AQ85" s="2" t="str">
        <f>IF(OR($C85="",AQ$12=""),"",SUMIFS(Tbl_Registro_Insumo[cant_ent],Tbl_Registro_Insumo[proveedor],$C$8,Tbl_Registro_Insumo[descripcion_insumo],$C85,Tbl_Registro_Insumo[id_solicitud],Detalle_Mes!$C$9,Tbl_Registro_Insumo[Fecha_Corte],"&lt;="&amp;AQ$12)-SUMIFS(Tbl_Registro_Insumo[cant_dev],Tbl_Registro_Insumo[proveedor],$C$8,Tbl_Registro_Insumo[descripcion_insumo],$C85,Tbl_Registro_Insumo[id_solicitud],$C$9,Tbl_Registro_Insumo[Fecha_Corte],"&lt;="&amp;AQ$12))</f>
        <v/>
      </c>
      <c r="AR85" s="2" t="str">
        <f>IF(OR($C85="",AR$12=""),"",SUMIFS(Tbl_Registro_Insumo[cant_ent],Tbl_Registro_Insumo[proveedor],$C$8,Tbl_Registro_Insumo[descripcion_insumo],$C85,Tbl_Registro_Insumo[id_solicitud],Detalle_Mes!$C$9,Tbl_Registro_Insumo[Fecha_Corte],"&lt;="&amp;AR$12)-SUMIFS(Tbl_Registro_Insumo[cant_dev],Tbl_Registro_Insumo[proveedor],$C$8,Tbl_Registro_Insumo[descripcion_insumo],$C85,Tbl_Registro_Insumo[id_solicitud],$C$9,Tbl_Registro_Insumo[Fecha_Corte],"&lt;="&amp;AR$12))</f>
        <v/>
      </c>
      <c r="AS85" s="2" t="str">
        <f>IF(OR($C85="",AS$12=""),"",SUMIFS(Tbl_Registro_Insumo[cant_ent],Tbl_Registro_Insumo[proveedor],$C$8,Tbl_Registro_Insumo[descripcion_insumo],$C85,Tbl_Registro_Insumo[id_solicitud],Detalle_Mes!$C$9,Tbl_Registro_Insumo[Fecha_Corte],"&lt;="&amp;AS$12)-SUMIFS(Tbl_Registro_Insumo[cant_dev],Tbl_Registro_Insumo[proveedor],$C$8,Tbl_Registro_Insumo[descripcion_insumo],$C85,Tbl_Registro_Insumo[id_solicitud],$C$9,Tbl_Registro_Insumo[Fecha_Corte],"&lt;="&amp;AS$12))</f>
        <v/>
      </c>
      <c r="AT85" s="2" t="str">
        <f>IF(OR($C85="",AT$12=""),"",SUMIFS(Tbl_Registro_Insumo[cant_ent],Tbl_Registro_Insumo[proveedor],$C$8,Tbl_Registro_Insumo[descripcion_insumo],$C85,Tbl_Registro_Insumo[id_solicitud],Detalle_Mes!$C$9,Tbl_Registro_Insumo[Fecha_Corte],"&lt;="&amp;AT$12)-SUMIFS(Tbl_Registro_Insumo[cant_dev],Tbl_Registro_Insumo[proveedor],$C$8,Tbl_Registro_Insumo[descripcion_insumo],$C85,Tbl_Registro_Insumo[id_solicitud],$C$9,Tbl_Registro_Insumo[Fecha_Corte],"&lt;="&amp;AT$12))</f>
        <v/>
      </c>
      <c r="AU85" s="2" t="str">
        <f>IF(OR($C85="",AU$12=""),"",SUMIFS(Tbl_Registro_Insumo[cant_ent],Tbl_Registro_Insumo[proveedor],$C$8,Tbl_Registro_Insumo[descripcion_insumo],$C85,Tbl_Registro_Insumo[id_solicitud],Detalle_Mes!$C$9,Tbl_Registro_Insumo[Fecha_Corte],"&lt;="&amp;AU$12)-SUMIFS(Tbl_Registro_Insumo[cant_dev],Tbl_Registro_Insumo[proveedor],$C$8,Tbl_Registro_Insumo[descripcion_insumo],$C85,Tbl_Registro_Insumo[id_solicitud],$C$9,Tbl_Registro_Insumo[Fecha_Corte],"&lt;="&amp;AU$12))</f>
        <v/>
      </c>
      <c r="AV85" s="2" t="str">
        <f>IF(OR($C85="",AV$12=""),"",SUMIFS(Tbl_Registro_Insumo[cant_ent],Tbl_Registro_Insumo[proveedor],$C$8,Tbl_Registro_Insumo[descripcion_insumo],$C85,Tbl_Registro_Insumo[id_solicitud],Detalle_Mes!$C$9,Tbl_Registro_Insumo[Fecha_Corte],"&lt;="&amp;AV$12)-SUMIFS(Tbl_Registro_Insumo[cant_dev],Tbl_Registro_Insumo[proveedor],$C$8,Tbl_Registro_Insumo[descripcion_insumo],$C85,Tbl_Registro_Insumo[id_solicitud],$C$9,Tbl_Registro_Insumo[Fecha_Corte],"&lt;="&amp;AV$12))</f>
        <v/>
      </c>
      <c r="AW85" s="2" t="str">
        <f>IF(OR($C85="",AW$12=""),"",SUMIFS(Tbl_Registro_Insumo[cant_ent],Tbl_Registro_Insumo[proveedor],$C$8,Tbl_Registro_Insumo[descripcion_insumo],$C85,Tbl_Registro_Insumo[id_solicitud],Detalle_Mes!$C$9,Tbl_Registro_Insumo[Fecha_Corte],"&lt;="&amp;AW$12)-SUMIFS(Tbl_Registro_Insumo[cant_dev],Tbl_Registro_Insumo[proveedor],$C$8,Tbl_Registro_Insumo[descripcion_insumo],$C85,Tbl_Registro_Insumo[id_solicitud],$C$9,Tbl_Registro_Insumo[Fecha_Corte],"&lt;="&amp;AW$12))</f>
        <v/>
      </c>
      <c r="AX85" s="2" t="str">
        <f>IF(OR($C85="",AX$12=""),"",SUMIFS(Tbl_Registro_Insumo[cant_ent],Tbl_Registro_Insumo[proveedor],$C$8,Tbl_Registro_Insumo[descripcion_insumo],$C85,Tbl_Registro_Insumo[id_solicitud],Detalle_Mes!$C$9,Tbl_Registro_Insumo[Fecha_Corte],"&lt;="&amp;AX$12)-SUMIFS(Tbl_Registro_Insumo[cant_dev],Tbl_Registro_Insumo[proveedor],$C$8,Tbl_Registro_Insumo[descripcion_insumo],$C85,Tbl_Registro_Insumo[id_solicitud],$C$9,Tbl_Registro_Insumo[Fecha_Corte],"&lt;="&amp;AX$12))</f>
        <v/>
      </c>
      <c r="AY85" s="2" t="str">
        <f>IF(OR($C85="",AY$12=""),"",SUMIFS(Tbl_Registro_Insumo[cant_ent],Tbl_Registro_Insumo[proveedor],$C$8,Tbl_Registro_Insumo[descripcion_insumo],$C85,Tbl_Registro_Insumo[id_solicitud],Detalle_Mes!$C$9,Tbl_Registro_Insumo[Fecha_Corte],"&lt;="&amp;AY$12)-SUMIFS(Tbl_Registro_Insumo[cant_dev],Tbl_Registro_Insumo[proveedor],$C$8,Tbl_Registro_Insumo[descripcion_insumo],$C85,Tbl_Registro_Insumo[id_solicitud],$C$9,Tbl_Registro_Insumo[Fecha_Corte],"&lt;="&amp;AY$12))</f>
        <v/>
      </c>
      <c r="AZ85" s="2" t="str">
        <f>IF(OR($C85="",AZ$12=""),"",SUMIFS(Tbl_Registro_Insumo[cant_ent],Tbl_Registro_Insumo[proveedor],$C$8,Tbl_Registro_Insumo[descripcion_insumo],$C85,Tbl_Registro_Insumo[id_solicitud],Detalle_Mes!$C$9,Tbl_Registro_Insumo[Fecha_Corte],"&lt;="&amp;AZ$12)-SUMIFS(Tbl_Registro_Insumo[cant_dev],Tbl_Registro_Insumo[proveedor],$C$8,Tbl_Registro_Insumo[descripcion_insumo],$C85,Tbl_Registro_Insumo[id_solicitud],$C$9,Tbl_Registro_Insumo[Fecha_Corte],"&lt;="&amp;AZ$12))</f>
        <v/>
      </c>
      <c r="BA85" s="2" t="str">
        <f>IF(OR($C85="",BA$12=""),"",SUMIFS(Tbl_Registro_Insumo[cant_ent],Tbl_Registro_Insumo[proveedor],$C$8,Tbl_Registro_Insumo[descripcion_insumo],$C85,Tbl_Registro_Insumo[id_solicitud],Detalle_Mes!$C$9,Tbl_Registro_Insumo[Fecha_Corte],"&lt;="&amp;BA$12)-SUMIFS(Tbl_Registro_Insumo[cant_dev],Tbl_Registro_Insumo[proveedor],$C$8,Tbl_Registro_Insumo[descripcion_insumo],$C85,Tbl_Registro_Insumo[id_solicitud],$C$9,Tbl_Registro_Insumo[Fecha_Corte],"&lt;="&amp;BA$12))</f>
        <v/>
      </c>
      <c r="BB85" s="2" t="str">
        <f>IF(OR($C85="",BB$12=""),"",SUMIFS(Tbl_Registro_Insumo[cant_ent],Tbl_Registro_Insumo[proveedor],$C$8,Tbl_Registro_Insumo[descripcion_insumo],$C85,Tbl_Registro_Insumo[id_solicitud],Detalle_Mes!$C$9,Tbl_Registro_Insumo[Fecha_Corte],"&lt;="&amp;BB$12)-SUMIFS(Tbl_Registro_Insumo[cant_dev],Tbl_Registro_Insumo[proveedor],$C$8,Tbl_Registro_Insumo[descripcion_insumo],$C85,Tbl_Registro_Insumo[id_solicitud],$C$9,Tbl_Registro_Insumo[Fecha_Corte],"&lt;="&amp;BB$12))</f>
        <v/>
      </c>
      <c r="BC85" s="2" t="str">
        <f>IF(OR($C85="",BC$12=""),"",SUMIFS(Tbl_Registro_Insumo[cant_ent],Tbl_Registro_Insumo[proveedor],$C$8,Tbl_Registro_Insumo[descripcion_insumo],$C85,Tbl_Registro_Insumo[id_solicitud],Detalle_Mes!$C$9,Tbl_Registro_Insumo[Fecha_Corte],"&lt;="&amp;BC$12)-SUMIFS(Tbl_Registro_Insumo[cant_dev],Tbl_Registro_Insumo[proveedor],$C$8,Tbl_Registro_Insumo[descripcion_insumo],$C85,Tbl_Registro_Insumo[id_solicitud],$C$9,Tbl_Registro_Insumo[Fecha_Corte],"&lt;="&amp;BC$12))</f>
        <v/>
      </c>
      <c r="BD85" s="2" t="str">
        <f>IF(OR($C85="",BD$12=""),"",SUMIFS(Tbl_Registro_Insumo[cant_ent],Tbl_Registro_Insumo[proveedor],$C$8,Tbl_Registro_Insumo[descripcion_insumo],$C85,Tbl_Registro_Insumo[id_solicitud],Detalle_Mes!$C$9,Tbl_Registro_Insumo[Fecha_Corte],"&lt;="&amp;BD$12)-SUMIFS(Tbl_Registro_Insumo[cant_dev],Tbl_Registro_Insumo[proveedor],$C$8,Tbl_Registro_Insumo[descripcion_insumo],$C85,Tbl_Registro_Insumo[id_solicitud],$C$9,Tbl_Registro_Insumo[Fecha_Corte],"&lt;="&amp;BD$12))</f>
        <v/>
      </c>
      <c r="BE85" s="2" t="str">
        <f>IF(OR($C85="",BE$12=""),"",SUMIFS(Tbl_Registro_Insumo[cant_ent],Tbl_Registro_Insumo[proveedor],$C$8,Tbl_Registro_Insumo[descripcion_insumo],$C85,Tbl_Registro_Insumo[id_solicitud],Detalle_Mes!$C$9,Tbl_Registro_Insumo[Fecha_Corte],"&lt;="&amp;BE$12)-SUMIFS(Tbl_Registro_Insumo[cant_dev],Tbl_Registro_Insumo[proveedor],$C$8,Tbl_Registro_Insumo[descripcion_insumo],$C85,Tbl_Registro_Insumo[id_solicitud],$C$9,Tbl_Registro_Insumo[Fecha_Corte],"&lt;="&amp;BE$12))</f>
        <v/>
      </c>
      <c r="BF85" s="2" t="str">
        <f>IF(OR($C85="",BF$12=""),"",SUMIFS(Tbl_Registro_Insumo[cant_ent],Tbl_Registro_Insumo[proveedor],$C$8,Tbl_Registro_Insumo[descripcion_insumo],$C85,Tbl_Registro_Insumo[id_solicitud],Detalle_Mes!$C$9,Tbl_Registro_Insumo[Fecha_Corte],"&lt;="&amp;BF$12)-SUMIFS(Tbl_Registro_Insumo[cant_dev],Tbl_Registro_Insumo[proveedor],$C$8,Tbl_Registro_Insumo[descripcion_insumo],$C85,Tbl_Registro_Insumo[id_solicitud],$C$9,Tbl_Registro_Insumo[Fecha_Corte],"&lt;="&amp;BF$12))</f>
        <v/>
      </c>
      <c r="BG85" s="2" t="str">
        <f>IF(OR($C85="",BG$12=""),"",SUMIFS(Tbl_Registro_Insumo[cant_ent],Tbl_Registro_Insumo[proveedor],$C$8,Tbl_Registro_Insumo[descripcion_insumo],$C85,Tbl_Registro_Insumo[id_solicitud],Detalle_Mes!$C$9,Tbl_Registro_Insumo[Fecha_Corte],"&lt;="&amp;BG$12)-SUMIFS(Tbl_Registro_Insumo[cant_dev],Tbl_Registro_Insumo[proveedor],$C$8,Tbl_Registro_Insumo[descripcion_insumo],$C85,Tbl_Registro_Insumo[id_solicitud],$C$9,Tbl_Registro_Insumo[Fecha_Corte],"&lt;="&amp;BG$12))</f>
        <v/>
      </c>
      <c r="BH85" s="2" t="str">
        <f>IF(OR($C85="",BH$12=""),"",SUMIFS(Tbl_Registro_Insumo[cant_ent],Tbl_Registro_Insumo[proveedor],$C$8,Tbl_Registro_Insumo[descripcion_insumo],$C85,Tbl_Registro_Insumo[id_solicitud],Detalle_Mes!$C$9,Tbl_Registro_Insumo[Fecha_Corte],"&lt;="&amp;BH$12)-SUMIFS(Tbl_Registro_Insumo[cant_dev],Tbl_Registro_Insumo[proveedor],$C$8,Tbl_Registro_Insumo[descripcion_insumo],$C85,Tbl_Registro_Insumo[id_solicitud],$C$9,Tbl_Registro_Insumo[Fecha_Corte],"&lt;="&amp;BH$12))</f>
        <v/>
      </c>
      <c r="BI85" s="2" t="str">
        <f>IF(OR($C85="",BI$12=""),"",SUMIFS(Tbl_Registro_Insumo[cant_ent],Tbl_Registro_Insumo[proveedor],$C$8,Tbl_Registro_Insumo[descripcion_insumo],$C85,Tbl_Registro_Insumo[id_solicitud],Detalle_Mes!$C$9,Tbl_Registro_Insumo[Fecha_Corte],"&lt;="&amp;BI$12)-SUMIFS(Tbl_Registro_Insumo[cant_dev],Tbl_Registro_Insumo[proveedor],$C$8,Tbl_Registro_Insumo[descripcion_insumo],$C85,Tbl_Registro_Insumo[id_solicitud],$C$9,Tbl_Registro_Insumo[Fecha_Corte],"&lt;="&amp;BI$12))</f>
        <v/>
      </c>
      <c r="BJ85" s="2" t="str">
        <f>IF(OR($C85="",BJ$12=""),"",SUMIFS(Tbl_Registro_Insumo[cant_ent],Tbl_Registro_Insumo[proveedor],$C$8,Tbl_Registro_Insumo[descripcion_insumo],$C85,Tbl_Registro_Insumo[id_solicitud],Detalle_Mes!$C$9,Tbl_Registro_Insumo[Fecha_Corte],"&lt;="&amp;BJ$12)-SUMIFS(Tbl_Registro_Insumo[cant_dev],Tbl_Registro_Insumo[proveedor],$C$8,Tbl_Registro_Insumo[descripcion_insumo],$C85,Tbl_Registro_Insumo[id_solicitud],$C$9,Tbl_Registro_Insumo[Fecha_Corte],"&lt;="&amp;BJ$12))</f>
        <v/>
      </c>
      <c r="BK85" s="2" t="str">
        <f>IF(OR($C85="",BK$12=""),"",SUMIFS(Tbl_Registro_Insumo[cant_ent],Tbl_Registro_Insumo[proveedor],$C$8,Tbl_Registro_Insumo[descripcion_insumo],$C85,Tbl_Registro_Insumo[id_solicitud],Detalle_Mes!$C$9,Tbl_Registro_Insumo[Fecha_Corte],"&lt;="&amp;BK$12)-SUMIFS(Tbl_Registro_Insumo[cant_dev],Tbl_Registro_Insumo[proveedor],$C$8,Tbl_Registro_Insumo[descripcion_insumo],$C85,Tbl_Registro_Insumo[id_solicitud],$C$9,Tbl_Registro_Insumo[Fecha_Corte],"&lt;="&amp;BK$12))</f>
        <v/>
      </c>
      <c r="BL85" s="2" t="str">
        <f>IF(OR($C85="",BL$12=""),"",SUMIFS(Tbl_Registro_Insumo[cant_ent],Tbl_Registro_Insumo[proveedor],$C$8,Tbl_Registro_Insumo[descripcion_insumo],$C85,Tbl_Registro_Insumo[id_solicitud],Detalle_Mes!$C$9,Tbl_Registro_Insumo[Fecha_Corte],"&lt;="&amp;BL$12)-SUMIFS(Tbl_Registro_Insumo[cant_dev],Tbl_Registro_Insumo[proveedor],$C$8,Tbl_Registro_Insumo[descripcion_insumo],$C85,Tbl_Registro_Insumo[id_solicitud],$C$9,Tbl_Registro_Insumo[Fecha_Corte],"&lt;="&amp;BL$12))</f>
        <v/>
      </c>
      <c r="BM85" s="2" t="str">
        <f>IF(OR($C85="",BM$12=""),"",SUMIFS(Tbl_Registro_Insumo[cant_ent],Tbl_Registro_Insumo[proveedor],$C$8,Tbl_Registro_Insumo[descripcion_insumo],$C85,Tbl_Registro_Insumo[id_solicitud],Detalle_Mes!$C$9,Tbl_Registro_Insumo[Fecha_Corte],"&lt;="&amp;BM$12)-SUMIFS(Tbl_Registro_Insumo[cant_dev],Tbl_Registro_Insumo[proveedor],$C$8,Tbl_Registro_Insumo[descripcion_insumo],$C85,Tbl_Registro_Insumo[id_solicitud],$C$9,Tbl_Registro_Insumo[Fecha_Corte],"&lt;="&amp;BM$12))</f>
        <v/>
      </c>
      <c r="BN85" s="2" t="str">
        <f>IF(OR($C85="",BN$12=""),"",SUMIFS(Tbl_Registro_Insumo[cant_ent],Tbl_Registro_Insumo[proveedor],$C$8,Tbl_Registro_Insumo[descripcion_insumo],$C85,Tbl_Registro_Insumo[id_solicitud],Detalle_Mes!$C$9,Tbl_Registro_Insumo[Fecha_Corte],"&lt;="&amp;BN$12)-SUMIFS(Tbl_Registro_Insumo[cant_dev],Tbl_Registro_Insumo[proveedor],$C$8,Tbl_Registro_Insumo[descripcion_insumo],$C85,Tbl_Registro_Insumo[id_solicitud],$C$9,Tbl_Registro_Insumo[Fecha_Corte],"&lt;="&amp;BN$12))</f>
        <v/>
      </c>
      <c r="BO85" s="2" t="str">
        <f>IF(OR($C85="",BO$12=""),"",SUMIFS(Tbl_Registro_Insumo[cant_ent],Tbl_Registro_Insumo[proveedor],$C$8,Tbl_Registro_Insumo[descripcion_insumo],$C85,Tbl_Registro_Insumo[id_solicitud],Detalle_Mes!$C$9,Tbl_Registro_Insumo[Fecha_Corte],"&lt;="&amp;BO$12)-SUMIFS(Tbl_Registro_Insumo[cant_dev],Tbl_Registro_Insumo[proveedor],$C$8,Tbl_Registro_Insumo[descripcion_insumo],$C85,Tbl_Registro_Insumo[id_solicitud],$C$9,Tbl_Registro_Insumo[Fecha_Corte],"&lt;="&amp;BO$12))</f>
        <v/>
      </c>
      <c r="BP85" s="2" t="str">
        <f>IF(OR($C85="",BP$12=""),"",SUMIFS(Tbl_Registro_Insumo[cant_ent],Tbl_Registro_Insumo[proveedor],$C$8,Tbl_Registro_Insumo[descripcion_insumo],$C85,Tbl_Registro_Insumo[id_solicitud],Detalle_Mes!$C$9,Tbl_Registro_Insumo[Fecha_Corte],"&lt;="&amp;BP$12)-SUMIFS(Tbl_Registro_Insumo[cant_dev],Tbl_Registro_Insumo[proveedor],$C$8,Tbl_Registro_Insumo[descripcion_insumo],$C85,Tbl_Registro_Insumo[id_solicitud],$C$9,Tbl_Registro_Insumo[Fecha_Corte],"&lt;="&amp;BP$12))</f>
        <v/>
      </c>
      <c r="BQ85" s="2" t="str">
        <f>IF(OR($C85="",BQ$12=""),"",SUMIFS(Tbl_Registro_Insumo[cant_ent],Tbl_Registro_Insumo[proveedor],$C$8,Tbl_Registro_Insumo[descripcion_insumo],$C85,Tbl_Registro_Insumo[id_solicitud],Detalle_Mes!$C$9,Tbl_Registro_Insumo[Fecha_Corte],"&lt;="&amp;BQ$12)-SUMIFS(Tbl_Registro_Insumo[cant_dev],Tbl_Registro_Insumo[proveedor],$C$8,Tbl_Registro_Insumo[descripcion_insumo],$C85,Tbl_Registro_Insumo[id_solicitud],$C$9,Tbl_Registro_Insumo[Fecha_Corte],"&lt;="&amp;BQ$12))</f>
        <v/>
      </c>
      <c r="BR85" s="2" t="str">
        <f>IF(OR($C85="",BR$12=""),"",SUMIFS(Tbl_Registro_Insumo[cant_ent],Tbl_Registro_Insumo[proveedor],$C$8,Tbl_Registro_Insumo[descripcion_insumo],$C85,Tbl_Registro_Insumo[id_solicitud],Detalle_Mes!$C$9,Tbl_Registro_Insumo[Fecha_Corte],"&lt;="&amp;BR$12)-SUMIFS(Tbl_Registro_Insumo[cant_dev],Tbl_Registro_Insumo[proveedor],$C$8,Tbl_Registro_Insumo[descripcion_insumo],$C85,Tbl_Registro_Insumo[id_solicitud],$C$9,Tbl_Registro_Insumo[Fecha_Corte],"&lt;="&amp;BR$12))</f>
        <v/>
      </c>
      <c r="BS85" s="2" t="str">
        <f>IF(OR($C85="",BS$12=""),"",SUMIFS(Tbl_Registro_Insumo[cant_ent],Tbl_Registro_Insumo[proveedor],$C$8,Tbl_Registro_Insumo[descripcion_insumo],$C85,Tbl_Registro_Insumo[id_solicitud],Detalle_Mes!$C$9,Tbl_Registro_Insumo[Fecha_Corte],"&lt;="&amp;BS$12)-SUMIFS(Tbl_Registro_Insumo[cant_dev],Tbl_Registro_Insumo[proveedor],$C$8,Tbl_Registro_Insumo[descripcion_insumo],$C85,Tbl_Registro_Insumo[id_solicitud],$C$9,Tbl_Registro_Insumo[Fecha_Corte],"&lt;="&amp;BS$12))</f>
        <v/>
      </c>
    </row>
    <row r="86" spans="2:71" s="7" customFormat="1" ht="19.2" customHeight="1" x14ac:dyDescent="0.3">
      <c r="B86" s="2"/>
      <c r="D86" s="20" t="str">
        <f>IF(C86="","",SUMIFS(Tbl_Registro_Insumo[cant_ent],Tbl_Registro_Insumo[proveedor],Detalle_Mes!$C$8,Tbl_Registro_Insumo[id_solicitud],Detalle_Mes!$C$9,Tbl_Registro_Insumo[descripcion_insumo],Detalle_Mes!C86,Tbl_Registro_Insumo[Fecha_Corte],"&lt;"&amp;Detalle_Mes!$F$8))</f>
        <v/>
      </c>
      <c r="E86" s="20" t="str">
        <f>IF(C86="","",SUMIFS(Tbl_Registro_Insumo[cant_dev],Tbl_Registro_Insumo[proveedor],Detalle_Mes!$C$8,Tbl_Registro_Insumo[id_solicitud],Detalle_Mes!$C$9,Tbl_Registro_Insumo[descripcion_insumo],Detalle_Mes!C86,Tbl_Registro_Insumo[Fecha_Corte],"&lt;"&amp;Detalle_Mes!$F$8))</f>
        <v/>
      </c>
      <c r="F86" s="20" t="str">
        <f t="shared" si="42"/>
        <v/>
      </c>
      <c r="H86" s="41" t="str">
        <f t="shared" si="41"/>
        <v/>
      </c>
      <c r="I86" s="2" t="str">
        <f>IF(OR($C86="",I$12=""),"",SUMIFS(Tbl_Registro_Insumo[cant_ent],Tbl_Registro_Insumo[proveedor],$C$8,Tbl_Registro_Insumo[descripcion_insumo],$C86,Tbl_Registro_Insumo[id_solicitud],Detalle_Mes!$C$9,Tbl_Registro_Insumo[Fecha_Corte],"&lt;"&amp;I$12)-SUMIFS(Tbl_Registro_Insumo[cant_dev],Tbl_Registro_Insumo[proveedor],$C$8,Tbl_Registro_Insumo[descripcion_insumo],$C86,Tbl_Registro_Insumo[id_solicitud],$C$9,Tbl_Registro_Insumo[Fecha_Corte],"&lt;="&amp;I$12))</f>
        <v/>
      </c>
      <c r="J86" s="2" t="str">
        <f>IF(OR($C86="",J$12=""),"",SUMIFS(Tbl_Registro_Insumo[cant_ent],Tbl_Registro_Insumo[proveedor],$C$8,Tbl_Registro_Insumo[descripcion_insumo],$C86,Tbl_Registro_Insumo[id_solicitud],Detalle_Mes!$C$9,Tbl_Registro_Insumo[Fecha_Corte],"&lt;="&amp;J$12)-SUMIFS(Tbl_Registro_Insumo[cant_dev],Tbl_Registro_Insumo[proveedor],$C$8,Tbl_Registro_Insumo[descripcion_insumo],$C86,Tbl_Registro_Insumo[id_solicitud],$C$9,Tbl_Registro_Insumo[Fecha_Corte],"&lt;="&amp;J$12))</f>
        <v/>
      </c>
      <c r="K86" s="2" t="str">
        <f>IF(OR($C86="",K$12=""),"",SUMIFS(Tbl_Registro_Insumo[cant_ent],Tbl_Registro_Insumo[proveedor],$C$8,Tbl_Registro_Insumo[descripcion_insumo],$C86,Tbl_Registro_Insumo[id_solicitud],Detalle_Mes!$C$9,Tbl_Registro_Insumo[Fecha_Corte],"&lt;="&amp;K$12)-SUMIFS(Tbl_Registro_Insumo[cant_dev],Tbl_Registro_Insumo[proveedor],$C$8,Tbl_Registro_Insumo[descripcion_insumo],$C86,Tbl_Registro_Insumo[id_solicitud],$C$9,Tbl_Registro_Insumo[Fecha_Corte],"&lt;="&amp;K$12))</f>
        <v/>
      </c>
      <c r="L86" s="2" t="str">
        <f>IF(OR($C86="",L$12=""),"",SUMIFS(Tbl_Registro_Insumo[cant_ent],Tbl_Registro_Insumo[proveedor],$C$8,Tbl_Registro_Insumo[descripcion_insumo],$C86,Tbl_Registro_Insumo[id_solicitud],Detalle_Mes!$C$9,Tbl_Registro_Insumo[Fecha_Corte],"&lt;="&amp;L$12)-SUMIFS(Tbl_Registro_Insumo[cant_dev],Tbl_Registro_Insumo[proveedor],$C$8,Tbl_Registro_Insumo[descripcion_insumo],$C86,Tbl_Registro_Insumo[id_solicitud],$C$9,Tbl_Registro_Insumo[Fecha_Corte],"&lt;="&amp;L$12))</f>
        <v/>
      </c>
      <c r="M86" s="2" t="str">
        <f>IF(OR($C86="",M$12=""),"",SUMIFS(Tbl_Registro_Insumo[cant_ent],Tbl_Registro_Insumo[proveedor],$C$8,Tbl_Registro_Insumo[descripcion_insumo],$C86,Tbl_Registro_Insumo[id_solicitud],Detalle_Mes!$C$9,Tbl_Registro_Insumo[Fecha_Corte],"&lt;="&amp;M$12)-SUMIFS(Tbl_Registro_Insumo[cant_dev],Tbl_Registro_Insumo[proveedor],$C$8,Tbl_Registro_Insumo[descripcion_insumo],$C86,Tbl_Registro_Insumo[id_solicitud],$C$9,Tbl_Registro_Insumo[Fecha_Corte],"&lt;="&amp;M$12))</f>
        <v/>
      </c>
      <c r="N86" s="2" t="str">
        <f>IF(OR($C86="",N$12=""),"",SUMIFS(Tbl_Registro_Insumo[cant_ent],Tbl_Registro_Insumo[proveedor],$C$8,Tbl_Registro_Insumo[descripcion_insumo],$C86,Tbl_Registro_Insumo[id_solicitud],Detalle_Mes!$C$9,Tbl_Registro_Insumo[Fecha_Corte],"&lt;="&amp;N$12)-SUMIFS(Tbl_Registro_Insumo[cant_dev],Tbl_Registro_Insumo[proveedor],$C$8,Tbl_Registro_Insumo[descripcion_insumo],$C86,Tbl_Registro_Insumo[id_solicitud],$C$9,Tbl_Registro_Insumo[Fecha_Corte],"&lt;="&amp;N$12))</f>
        <v/>
      </c>
      <c r="O86" s="2" t="str">
        <f>IF(OR($C86="",O$12=""),"",SUMIFS(Tbl_Registro_Insumo[cant_ent],Tbl_Registro_Insumo[proveedor],$C$8,Tbl_Registro_Insumo[descripcion_insumo],$C86,Tbl_Registro_Insumo[id_solicitud],Detalle_Mes!$C$9,Tbl_Registro_Insumo[Fecha_Corte],"&lt;="&amp;O$12)-SUMIFS(Tbl_Registro_Insumo[cant_dev],Tbl_Registro_Insumo[proveedor],$C$8,Tbl_Registro_Insumo[descripcion_insumo],$C86,Tbl_Registro_Insumo[id_solicitud],$C$9,Tbl_Registro_Insumo[Fecha_Corte],"&lt;="&amp;O$12))</f>
        <v/>
      </c>
      <c r="P86" s="2" t="str">
        <f>IF(OR($C86="",P$12=""),"",SUMIFS(Tbl_Registro_Insumo[cant_ent],Tbl_Registro_Insumo[proveedor],$C$8,Tbl_Registro_Insumo[descripcion_insumo],$C86,Tbl_Registro_Insumo[id_solicitud],Detalle_Mes!$C$9,Tbl_Registro_Insumo[Fecha_Corte],"&lt;="&amp;P$12)-SUMIFS(Tbl_Registro_Insumo[cant_dev],Tbl_Registro_Insumo[proveedor],$C$8,Tbl_Registro_Insumo[descripcion_insumo],$C86,Tbl_Registro_Insumo[id_solicitud],$C$9,Tbl_Registro_Insumo[Fecha_Corte],"&lt;="&amp;P$12))</f>
        <v/>
      </c>
      <c r="Q86" s="2" t="str">
        <f>IF(OR($C86="",Q$12=""),"",SUMIFS(Tbl_Registro_Insumo[cant_ent],Tbl_Registro_Insumo[proveedor],$C$8,Tbl_Registro_Insumo[descripcion_insumo],$C86,Tbl_Registro_Insumo[id_solicitud],Detalle_Mes!$C$9,Tbl_Registro_Insumo[Fecha_Corte],"&lt;="&amp;Q$12)-SUMIFS(Tbl_Registro_Insumo[cant_dev],Tbl_Registro_Insumo[proveedor],$C$8,Tbl_Registro_Insumo[descripcion_insumo],$C86,Tbl_Registro_Insumo[id_solicitud],$C$9,Tbl_Registro_Insumo[Fecha_Corte],"&lt;="&amp;Q$12))</f>
        <v/>
      </c>
      <c r="R86" s="2" t="str">
        <f>IF(OR($C86="",R$12=""),"",SUMIFS(Tbl_Registro_Insumo[cant_ent],Tbl_Registro_Insumo[proveedor],$C$8,Tbl_Registro_Insumo[descripcion_insumo],$C86,Tbl_Registro_Insumo[id_solicitud],Detalle_Mes!$C$9,Tbl_Registro_Insumo[Fecha_Corte],"&lt;="&amp;R$12)-SUMIFS(Tbl_Registro_Insumo[cant_dev],Tbl_Registro_Insumo[proveedor],$C$8,Tbl_Registro_Insumo[descripcion_insumo],$C86,Tbl_Registro_Insumo[id_solicitud],$C$9,Tbl_Registro_Insumo[Fecha_Corte],"&lt;="&amp;R$12))</f>
        <v/>
      </c>
      <c r="S86" s="2" t="str">
        <f>IF(OR($C86="",S$12=""),"",SUMIFS(Tbl_Registro_Insumo[cant_ent],Tbl_Registro_Insumo[proveedor],$C$8,Tbl_Registro_Insumo[descripcion_insumo],$C86,Tbl_Registro_Insumo[id_solicitud],Detalle_Mes!$C$9,Tbl_Registro_Insumo[Fecha_Corte],"&lt;="&amp;S$12)-SUMIFS(Tbl_Registro_Insumo[cant_dev],Tbl_Registro_Insumo[proveedor],$C$8,Tbl_Registro_Insumo[descripcion_insumo],$C86,Tbl_Registro_Insumo[id_solicitud],$C$9,Tbl_Registro_Insumo[Fecha_Corte],"&lt;="&amp;S$12))</f>
        <v/>
      </c>
      <c r="T86" s="2" t="str">
        <f>IF(OR($C86="",T$12=""),"",SUMIFS(Tbl_Registro_Insumo[cant_ent],Tbl_Registro_Insumo[proveedor],$C$8,Tbl_Registro_Insumo[descripcion_insumo],$C86,Tbl_Registro_Insumo[id_solicitud],Detalle_Mes!$C$9,Tbl_Registro_Insumo[Fecha_Corte],"&lt;="&amp;T$12)-SUMIFS(Tbl_Registro_Insumo[cant_dev],Tbl_Registro_Insumo[proveedor],$C$8,Tbl_Registro_Insumo[descripcion_insumo],$C86,Tbl_Registro_Insumo[id_solicitud],$C$9,Tbl_Registro_Insumo[Fecha_Corte],"&lt;="&amp;T$12))</f>
        <v/>
      </c>
      <c r="U86" s="2" t="str">
        <f>IF(OR($C86="",U$12=""),"",SUMIFS(Tbl_Registro_Insumo[cant_ent],Tbl_Registro_Insumo[proveedor],$C$8,Tbl_Registro_Insumo[descripcion_insumo],$C86,Tbl_Registro_Insumo[id_solicitud],Detalle_Mes!$C$9,Tbl_Registro_Insumo[Fecha_Corte],"&lt;="&amp;U$12)-SUMIFS(Tbl_Registro_Insumo[cant_dev],Tbl_Registro_Insumo[proveedor],$C$8,Tbl_Registro_Insumo[descripcion_insumo],$C86,Tbl_Registro_Insumo[id_solicitud],$C$9,Tbl_Registro_Insumo[Fecha_Corte],"&lt;="&amp;U$12))</f>
        <v/>
      </c>
      <c r="V86" s="2" t="str">
        <f>IF(OR($C86="",V$12=""),"",SUMIFS(Tbl_Registro_Insumo[cant_ent],Tbl_Registro_Insumo[proveedor],$C$8,Tbl_Registro_Insumo[descripcion_insumo],$C86,Tbl_Registro_Insumo[id_solicitud],Detalle_Mes!$C$9,Tbl_Registro_Insumo[Fecha_Corte],"&lt;="&amp;V$12)-SUMIFS(Tbl_Registro_Insumo[cant_dev],Tbl_Registro_Insumo[proveedor],$C$8,Tbl_Registro_Insumo[descripcion_insumo],$C86,Tbl_Registro_Insumo[id_solicitud],$C$9,Tbl_Registro_Insumo[Fecha_Corte],"&lt;="&amp;V$12))</f>
        <v/>
      </c>
      <c r="W86" s="2" t="str">
        <f>IF(OR($C86="",W$12=""),"",SUMIFS(Tbl_Registro_Insumo[cant_ent],Tbl_Registro_Insumo[proveedor],$C$8,Tbl_Registro_Insumo[descripcion_insumo],$C86,Tbl_Registro_Insumo[id_solicitud],Detalle_Mes!$C$9,Tbl_Registro_Insumo[Fecha_Corte],"&lt;="&amp;W$12)-SUMIFS(Tbl_Registro_Insumo[cant_dev],Tbl_Registro_Insumo[proveedor],$C$8,Tbl_Registro_Insumo[descripcion_insumo],$C86,Tbl_Registro_Insumo[id_solicitud],$C$9,Tbl_Registro_Insumo[Fecha_Corte],"&lt;="&amp;W$12))</f>
        <v/>
      </c>
      <c r="X86" s="2" t="str">
        <f>IF(OR($C86="",X$12=""),"",SUMIFS(Tbl_Registro_Insumo[cant_ent],Tbl_Registro_Insumo[proveedor],$C$8,Tbl_Registro_Insumo[descripcion_insumo],$C86,Tbl_Registro_Insumo[id_solicitud],Detalle_Mes!$C$9,Tbl_Registro_Insumo[Fecha_Corte],"&lt;="&amp;X$12)-SUMIFS(Tbl_Registro_Insumo[cant_dev],Tbl_Registro_Insumo[proveedor],$C$8,Tbl_Registro_Insumo[descripcion_insumo],$C86,Tbl_Registro_Insumo[id_solicitud],$C$9,Tbl_Registro_Insumo[Fecha_Corte],"&lt;="&amp;X$12))</f>
        <v/>
      </c>
      <c r="Y86" s="2" t="str">
        <f>IF(OR($C86="",Y$12=""),"",SUMIFS(Tbl_Registro_Insumo[cant_ent],Tbl_Registro_Insumo[proveedor],$C$8,Tbl_Registro_Insumo[descripcion_insumo],$C86,Tbl_Registro_Insumo[id_solicitud],Detalle_Mes!$C$9,Tbl_Registro_Insumo[Fecha_Corte],"&lt;="&amp;Y$12)-SUMIFS(Tbl_Registro_Insumo[cant_dev],Tbl_Registro_Insumo[proveedor],$C$8,Tbl_Registro_Insumo[descripcion_insumo],$C86,Tbl_Registro_Insumo[id_solicitud],$C$9,Tbl_Registro_Insumo[Fecha_Corte],"&lt;="&amp;Y$12))</f>
        <v/>
      </c>
      <c r="Z86" s="2" t="str">
        <f>IF(OR($C86="",Z$12=""),"",SUMIFS(Tbl_Registro_Insumo[cant_ent],Tbl_Registro_Insumo[proveedor],$C$8,Tbl_Registro_Insumo[descripcion_insumo],$C86,Tbl_Registro_Insumo[id_solicitud],Detalle_Mes!$C$9,Tbl_Registro_Insumo[Fecha_Corte],"&lt;="&amp;Z$12)-SUMIFS(Tbl_Registro_Insumo[cant_dev],Tbl_Registro_Insumo[proveedor],$C$8,Tbl_Registro_Insumo[descripcion_insumo],$C86,Tbl_Registro_Insumo[id_solicitud],$C$9,Tbl_Registro_Insumo[Fecha_Corte],"&lt;="&amp;Z$12))</f>
        <v/>
      </c>
      <c r="AA86" s="2" t="str">
        <f>IF(OR($C86="",AA$12=""),"",SUMIFS(Tbl_Registro_Insumo[cant_ent],Tbl_Registro_Insumo[proveedor],$C$8,Tbl_Registro_Insumo[descripcion_insumo],$C86,Tbl_Registro_Insumo[id_solicitud],Detalle_Mes!$C$9,Tbl_Registro_Insumo[Fecha_Corte],"&lt;="&amp;AA$12)-SUMIFS(Tbl_Registro_Insumo[cant_dev],Tbl_Registro_Insumo[proveedor],$C$8,Tbl_Registro_Insumo[descripcion_insumo],$C86,Tbl_Registro_Insumo[id_solicitud],$C$9,Tbl_Registro_Insumo[Fecha_Corte],"&lt;="&amp;AA$12))</f>
        <v/>
      </c>
      <c r="AB86" s="2" t="str">
        <f>IF(OR($C86="",AB$12=""),"",SUMIFS(Tbl_Registro_Insumo[cant_ent],Tbl_Registro_Insumo[proveedor],$C$8,Tbl_Registro_Insumo[descripcion_insumo],$C86,Tbl_Registro_Insumo[id_solicitud],Detalle_Mes!$C$9,Tbl_Registro_Insumo[Fecha_Corte],"&lt;="&amp;AB$12)-SUMIFS(Tbl_Registro_Insumo[cant_dev],Tbl_Registro_Insumo[proveedor],$C$8,Tbl_Registro_Insumo[descripcion_insumo],$C86,Tbl_Registro_Insumo[id_solicitud],$C$9,Tbl_Registro_Insumo[Fecha_Corte],"&lt;="&amp;AB$12))</f>
        <v/>
      </c>
      <c r="AC86" s="2" t="str">
        <f>IF(OR($C86="",AC$12=""),"",SUMIFS(Tbl_Registro_Insumo[cant_ent],Tbl_Registro_Insumo[proveedor],$C$8,Tbl_Registro_Insumo[descripcion_insumo],$C86,Tbl_Registro_Insumo[id_solicitud],Detalle_Mes!$C$9,Tbl_Registro_Insumo[Fecha_Corte],"&lt;="&amp;AC$12)-SUMIFS(Tbl_Registro_Insumo[cant_dev],Tbl_Registro_Insumo[proveedor],$C$8,Tbl_Registro_Insumo[descripcion_insumo],$C86,Tbl_Registro_Insumo[id_solicitud],$C$9,Tbl_Registro_Insumo[Fecha_Corte],"&lt;="&amp;AC$12))</f>
        <v/>
      </c>
      <c r="AD86" s="2" t="str">
        <f>IF(OR($C86="",AD$12=""),"",SUMIFS(Tbl_Registro_Insumo[cant_ent],Tbl_Registro_Insumo[proveedor],$C$8,Tbl_Registro_Insumo[descripcion_insumo],$C86,Tbl_Registro_Insumo[id_solicitud],Detalle_Mes!$C$9,Tbl_Registro_Insumo[Fecha_Corte],"&lt;="&amp;AD$12)-SUMIFS(Tbl_Registro_Insumo[cant_dev],Tbl_Registro_Insumo[proveedor],$C$8,Tbl_Registro_Insumo[descripcion_insumo],$C86,Tbl_Registro_Insumo[id_solicitud],$C$9,Tbl_Registro_Insumo[Fecha_Corte],"&lt;="&amp;AD$12))</f>
        <v/>
      </c>
      <c r="AE86" s="2" t="str">
        <f>IF(OR($C86="",AE$12=""),"",SUMIFS(Tbl_Registro_Insumo[cant_ent],Tbl_Registro_Insumo[proveedor],$C$8,Tbl_Registro_Insumo[descripcion_insumo],$C86,Tbl_Registro_Insumo[id_solicitud],Detalle_Mes!$C$9,Tbl_Registro_Insumo[Fecha_Corte],"&lt;="&amp;AE$12)-SUMIFS(Tbl_Registro_Insumo[cant_dev],Tbl_Registro_Insumo[proveedor],$C$8,Tbl_Registro_Insumo[descripcion_insumo],$C86,Tbl_Registro_Insumo[id_solicitud],$C$9,Tbl_Registro_Insumo[Fecha_Corte],"&lt;="&amp;AE$12))</f>
        <v/>
      </c>
      <c r="AF86" s="2" t="str">
        <f>IF(OR($C86="",AF$12=""),"",SUMIFS(Tbl_Registro_Insumo[cant_ent],Tbl_Registro_Insumo[proveedor],$C$8,Tbl_Registro_Insumo[descripcion_insumo],$C86,Tbl_Registro_Insumo[id_solicitud],Detalle_Mes!$C$9,Tbl_Registro_Insumo[Fecha_Corte],"&lt;="&amp;AF$12)-SUMIFS(Tbl_Registro_Insumo[cant_dev],Tbl_Registro_Insumo[proveedor],$C$8,Tbl_Registro_Insumo[descripcion_insumo],$C86,Tbl_Registro_Insumo[id_solicitud],$C$9,Tbl_Registro_Insumo[Fecha_Corte],"&lt;="&amp;AF$12))</f>
        <v/>
      </c>
      <c r="AG86" s="2" t="str">
        <f>IF(OR($C86="",AG$12=""),"",SUMIFS(Tbl_Registro_Insumo[cant_ent],Tbl_Registro_Insumo[proveedor],$C$8,Tbl_Registro_Insumo[descripcion_insumo],$C86,Tbl_Registro_Insumo[id_solicitud],Detalle_Mes!$C$9,Tbl_Registro_Insumo[Fecha_Corte],"&lt;="&amp;AG$12)-SUMIFS(Tbl_Registro_Insumo[cant_dev],Tbl_Registro_Insumo[proveedor],$C$8,Tbl_Registro_Insumo[descripcion_insumo],$C86,Tbl_Registro_Insumo[id_solicitud],$C$9,Tbl_Registro_Insumo[Fecha_Corte],"&lt;="&amp;AG$12))</f>
        <v/>
      </c>
      <c r="AH86" s="2" t="str">
        <f>IF(OR($C86="",AH$12=""),"",SUMIFS(Tbl_Registro_Insumo[cant_ent],Tbl_Registro_Insumo[proveedor],$C$8,Tbl_Registro_Insumo[descripcion_insumo],$C86,Tbl_Registro_Insumo[id_solicitud],Detalle_Mes!$C$9,Tbl_Registro_Insumo[Fecha_Corte],"&lt;="&amp;AH$12)-SUMIFS(Tbl_Registro_Insumo[cant_dev],Tbl_Registro_Insumo[proveedor],$C$8,Tbl_Registro_Insumo[descripcion_insumo],$C86,Tbl_Registro_Insumo[id_solicitud],$C$9,Tbl_Registro_Insumo[Fecha_Corte],"&lt;="&amp;AH$12))</f>
        <v/>
      </c>
      <c r="AI86" s="2" t="str">
        <f>IF(OR($C86="",AI$12=""),"",SUMIFS(Tbl_Registro_Insumo[cant_ent],Tbl_Registro_Insumo[proveedor],$C$8,Tbl_Registro_Insumo[descripcion_insumo],$C86,Tbl_Registro_Insumo[id_solicitud],Detalle_Mes!$C$9,Tbl_Registro_Insumo[Fecha_Corte],"&lt;="&amp;AI$12)-SUMIFS(Tbl_Registro_Insumo[cant_dev],Tbl_Registro_Insumo[proveedor],$C$8,Tbl_Registro_Insumo[descripcion_insumo],$C86,Tbl_Registro_Insumo[id_solicitud],$C$9,Tbl_Registro_Insumo[Fecha_Corte],"&lt;="&amp;AI$12))</f>
        <v/>
      </c>
      <c r="AJ86" s="2" t="str">
        <f>IF(OR($C86="",AJ$12=""),"",SUMIFS(Tbl_Registro_Insumo[cant_ent],Tbl_Registro_Insumo[proveedor],$C$8,Tbl_Registro_Insumo[descripcion_insumo],$C86,Tbl_Registro_Insumo[id_solicitud],Detalle_Mes!$C$9,Tbl_Registro_Insumo[Fecha_Corte],"&lt;="&amp;AJ$12)-SUMIFS(Tbl_Registro_Insumo[cant_dev],Tbl_Registro_Insumo[proveedor],$C$8,Tbl_Registro_Insumo[descripcion_insumo],$C86,Tbl_Registro_Insumo[id_solicitud],$C$9,Tbl_Registro_Insumo[Fecha_Corte],"&lt;="&amp;AJ$12))</f>
        <v/>
      </c>
      <c r="AK86" s="2" t="str">
        <f>IF(OR($C86="",AK$12=""),"",SUMIFS(Tbl_Registro_Insumo[cant_ent],Tbl_Registro_Insumo[proveedor],$C$8,Tbl_Registro_Insumo[descripcion_insumo],$C86,Tbl_Registro_Insumo[id_solicitud],Detalle_Mes!$C$9,Tbl_Registro_Insumo[Fecha_Corte],"&lt;="&amp;AK$12)-SUMIFS(Tbl_Registro_Insumo[cant_dev],Tbl_Registro_Insumo[proveedor],$C$8,Tbl_Registro_Insumo[descripcion_insumo],$C86,Tbl_Registro_Insumo[id_solicitud],$C$9,Tbl_Registro_Insumo[Fecha_Corte],"&lt;="&amp;AK$12))</f>
        <v/>
      </c>
      <c r="AL86" s="2" t="str">
        <f>IF(OR($C86="",AL$12=""),"",SUMIFS(Tbl_Registro_Insumo[cant_ent],Tbl_Registro_Insumo[proveedor],$C$8,Tbl_Registro_Insumo[descripcion_insumo],$C86,Tbl_Registro_Insumo[id_solicitud],Detalle_Mes!$C$9,Tbl_Registro_Insumo[Fecha_Corte],"&lt;="&amp;AL$12)-SUMIFS(Tbl_Registro_Insumo[cant_dev],Tbl_Registro_Insumo[proveedor],$C$8,Tbl_Registro_Insumo[descripcion_insumo],$C86,Tbl_Registro_Insumo[id_solicitud],$C$9,Tbl_Registro_Insumo[Fecha_Corte],"&lt;="&amp;AL$12))</f>
        <v/>
      </c>
      <c r="AM86" s="2" t="str">
        <f>IF(OR($C86="",AM$12=""),"",SUMIFS(Tbl_Registro_Insumo[cant_ent],Tbl_Registro_Insumo[proveedor],$C$8,Tbl_Registro_Insumo[descripcion_insumo],$C86,Tbl_Registro_Insumo[id_solicitud],Detalle_Mes!$C$9,Tbl_Registro_Insumo[Fecha_Corte],"&lt;="&amp;AM$12)-SUMIFS(Tbl_Registro_Insumo[cant_dev],Tbl_Registro_Insumo[proveedor],$C$8,Tbl_Registro_Insumo[descripcion_insumo],$C86,Tbl_Registro_Insumo[id_solicitud],$C$9,Tbl_Registro_Insumo[Fecha_Corte],"&lt;="&amp;AM$12))</f>
        <v/>
      </c>
      <c r="AN86" s="2" t="str">
        <f>IF(OR($C86="",AN$12=""),"",SUMIFS(Tbl_Registro_Insumo[cant_ent],Tbl_Registro_Insumo[proveedor],$C$8,Tbl_Registro_Insumo[descripcion_insumo],$C86,Tbl_Registro_Insumo[id_solicitud],Detalle_Mes!$C$9,Tbl_Registro_Insumo[Fecha_Corte],"&lt;="&amp;AN$12)-SUMIFS(Tbl_Registro_Insumo[cant_dev],Tbl_Registro_Insumo[proveedor],$C$8,Tbl_Registro_Insumo[descripcion_insumo],$C86,Tbl_Registro_Insumo[id_solicitud],$C$9,Tbl_Registro_Insumo[Fecha_Corte],"&lt;="&amp;AN$12))</f>
        <v/>
      </c>
      <c r="AO86" s="2" t="str">
        <f>IF(OR($C86="",AO$12=""),"",SUMIFS(Tbl_Registro_Insumo[cant_ent],Tbl_Registro_Insumo[proveedor],$C$8,Tbl_Registro_Insumo[descripcion_insumo],$C86,Tbl_Registro_Insumo[id_solicitud],Detalle_Mes!$C$9,Tbl_Registro_Insumo[Fecha_Corte],"&lt;="&amp;AO$12)-SUMIFS(Tbl_Registro_Insumo[cant_dev],Tbl_Registro_Insumo[proveedor],$C$8,Tbl_Registro_Insumo[descripcion_insumo],$C86,Tbl_Registro_Insumo[id_solicitud],$C$9,Tbl_Registro_Insumo[Fecha_Corte],"&lt;="&amp;AO$12))</f>
        <v/>
      </c>
      <c r="AP86" s="2" t="str">
        <f>IF(OR($C86="",AP$12=""),"",SUMIFS(Tbl_Registro_Insumo[cant_ent],Tbl_Registro_Insumo[proveedor],$C$8,Tbl_Registro_Insumo[descripcion_insumo],$C86,Tbl_Registro_Insumo[id_solicitud],Detalle_Mes!$C$9,Tbl_Registro_Insumo[Fecha_Corte],"&lt;="&amp;AP$12)-SUMIFS(Tbl_Registro_Insumo[cant_dev],Tbl_Registro_Insumo[proveedor],$C$8,Tbl_Registro_Insumo[descripcion_insumo],$C86,Tbl_Registro_Insumo[id_solicitud],$C$9,Tbl_Registro_Insumo[Fecha_Corte],"&lt;="&amp;AP$12))</f>
        <v/>
      </c>
      <c r="AQ86" s="2" t="str">
        <f>IF(OR($C86="",AQ$12=""),"",SUMIFS(Tbl_Registro_Insumo[cant_ent],Tbl_Registro_Insumo[proveedor],$C$8,Tbl_Registro_Insumo[descripcion_insumo],$C86,Tbl_Registro_Insumo[id_solicitud],Detalle_Mes!$C$9,Tbl_Registro_Insumo[Fecha_Corte],"&lt;="&amp;AQ$12)-SUMIFS(Tbl_Registro_Insumo[cant_dev],Tbl_Registro_Insumo[proveedor],$C$8,Tbl_Registro_Insumo[descripcion_insumo],$C86,Tbl_Registro_Insumo[id_solicitud],$C$9,Tbl_Registro_Insumo[Fecha_Corte],"&lt;="&amp;AQ$12))</f>
        <v/>
      </c>
      <c r="AR86" s="2" t="str">
        <f>IF(OR($C86="",AR$12=""),"",SUMIFS(Tbl_Registro_Insumo[cant_ent],Tbl_Registro_Insumo[proveedor],$C$8,Tbl_Registro_Insumo[descripcion_insumo],$C86,Tbl_Registro_Insumo[id_solicitud],Detalle_Mes!$C$9,Tbl_Registro_Insumo[Fecha_Corte],"&lt;="&amp;AR$12)-SUMIFS(Tbl_Registro_Insumo[cant_dev],Tbl_Registro_Insumo[proveedor],$C$8,Tbl_Registro_Insumo[descripcion_insumo],$C86,Tbl_Registro_Insumo[id_solicitud],$C$9,Tbl_Registro_Insumo[Fecha_Corte],"&lt;="&amp;AR$12))</f>
        <v/>
      </c>
      <c r="AS86" s="2" t="str">
        <f>IF(OR($C86="",AS$12=""),"",SUMIFS(Tbl_Registro_Insumo[cant_ent],Tbl_Registro_Insumo[proveedor],$C$8,Tbl_Registro_Insumo[descripcion_insumo],$C86,Tbl_Registro_Insumo[id_solicitud],Detalle_Mes!$C$9,Tbl_Registro_Insumo[Fecha_Corte],"&lt;="&amp;AS$12)-SUMIFS(Tbl_Registro_Insumo[cant_dev],Tbl_Registro_Insumo[proveedor],$C$8,Tbl_Registro_Insumo[descripcion_insumo],$C86,Tbl_Registro_Insumo[id_solicitud],$C$9,Tbl_Registro_Insumo[Fecha_Corte],"&lt;="&amp;AS$12))</f>
        <v/>
      </c>
      <c r="AT86" s="2" t="str">
        <f>IF(OR($C86="",AT$12=""),"",SUMIFS(Tbl_Registro_Insumo[cant_ent],Tbl_Registro_Insumo[proveedor],$C$8,Tbl_Registro_Insumo[descripcion_insumo],$C86,Tbl_Registro_Insumo[id_solicitud],Detalle_Mes!$C$9,Tbl_Registro_Insumo[Fecha_Corte],"&lt;="&amp;AT$12)-SUMIFS(Tbl_Registro_Insumo[cant_dev],Tbl_Registro_Insumo[proveedor],$C$8,Tbl_Registro_Insumo[descripcion_insumo],$C86,Tbl_Registro_Insumo[id_solicitud],$C$9,Tbl_Registro_Insumo[Fecha_Corte],"&lt;="&amp;AT$12))</f>
        <v/>
      </c>
      <c r="AU86" s="2" t="str">
        <f>IF(OR($C86="",AU$12=""),"",SUMIFS(Tbl_Registro_Insumo[cant_ent],Tbl_Registro_Insumo[proveedor],$C$8,Tbl_Registro_Insumo[descripcion_insumo],$C86,Tbl_Registro_Insumo[id_solicitud],Detalle_Mes!$C$9,Tbl_Registro_Insumo[Fecha_Corte],"&lt;="&amp;AU$12)-SUMIFS(Tbl_Registro_Insumo[cant_dev],Tbl_Registro_Insumo[proveedor],$C$8,Tbl_Registro_Insumo[descripcion_insumo],$C86,Tbl_Registro_Insumo[id_solicitud],$C$9,Tbl_Registro_Insumo[Fecha_Corte],"&lt;="&amp;AU$12))</f>
        <v/>
      </c>
      <c r="AV86" s="2" t="str">
        <f>IF(OR($C86="",AV$12=""),"",SUMIFS(Tbl_Registro_Insumo[cant_ent],Tbl_Registro_Insumo[proveedor],$C$8,Tbl_Registro_Insumo[descripcion_insumo],$C86,Tbl_Registro_Insumo[id_solicitud],Detalle_Mes!$C$9,Tbl_Registro_Insumo[Fecha_Corte],"&lt;="&amp;AV$12)-SUMIFS(Tbl_Registro_Insumo[cant_dev],Tbl_Registro_Insumo[proveedor],$C$8,Tbl_Registro_Insumo[descripcion_insumo],$C86,Tbl_Registro_Insumo[id_solicitud],$C$9,Tbl_Registro_Insumo[Fecha_Corte],"&lt;="&amp;AV$12))</f>
        <v/>
      </c>
      <c r="AW86" s="2" t="str">
        <f>IF(OR($C86="",AW$12=""),"",SUMIFS(Tbl_Registro_Insumo[cant_ent],Tbl_Registro_Insumo[proveedor],$C$8,Tbl_Registro_Insumo[descripcion_insumo],$C86,Tbl_Registro_Insumo[id_solicitud],Detalle_Mes!$C$9,Tbl_Registro_Insumo[Fecha_Corte],"&lt;="&amp;AW$12)-SUMIFS(Tbl_Registro_Insumo[cant_dev],Tbl_Registro_Insumo[proveedor],$C$8,Tbl_Registro_Insumo[descripcion_insumo],$C86,Tbl_Registro_Insumo[id_solicitud],$C$9,Tbl_Registro_Insumo[Fecha_Corte],"&lt;="&amp;AW$12))</f>
        <v/>
      </c>
      <c r="AX86" s="2" t="str">
        <f>IF(OR($C86="",AX$12=""),"",SUMIFS(Tbl_Registro_Insumo[cant_ent],Tbl_Registro_Insumo[proveedor],$C$8,Tbl_Registro_Insumo[descripcion_insumo],$C86,Tbl_Registro_Insumo[id_solicitud],Detalle_Mes!$C$9,Tbl_Registro_Insumo[Fecha_Corte],"&lt;="&amp;AX$12)-SUMIFS(Tbl_Registro_Insumo[cant_dev],Tbl_Registro_Insumo[proveedor],$C$8,Tbl_Registro_Insumo[descripcion_insumo],$C86,Tbl_Registro_Insumo[id_solicitud],$C$9,Tbl_Registro_Insumo[Fecha_Corte],"&lt;="&amp;AX$12))</f>
        <v/>
      </c>
      <c r="AY86" s="2" t="str">
        <f>IF(OR($C86="",AY$12=""),"",SUMIFS(Tbl_Registro_Insumo[cant_ent],Tbl_Registro_Insumo[proveedor],$C$8,Tbl_Registro_Insumo[descripcion_insumo],$C86,Tbl_Registro_Insumo[id_solicitud],Detalle_Mes!$C$9,Tbl_Registro_Insumo[Fecha_Corte],"&lt;="&amp;AY$12)-SUMIFS(Tbl_Registro_Insumo[cant_dev],Tbl_Registro_Insumo[proveedor],$C$8,Tbl_Registro_Insumo[descripcion_insumo],$C86,Tbl_Registro_Insumo[id_solicitud],$C$9,Tbl_Registro_Insumo[Fecha_Corte],"&lt;="&amp;AY$12))</f>
        <v/>
      </c>
      <c r="AZ86" s="2" t="str">
        <f>IF(OR($C86="",AZ$12=""),"",SUMIFS(Tbl_Registro_Insumo[cant_ent],Tbl_Registro_Insumo[proveedor],$C$8,Tbl_Registro_Insumo[descripcion_insumo],$C86,Tbl_Registro_Insumo[id_solicitud],Detalle_Mes!$C$9,Tbl_Registro_Insumo[Fecha_Corte],"&lt;="&amp;AZ$12)-SUMIFS(Tbl_Registro_Insumo[cant_dev],Tbl_Registro_Insumo[proveedor],$C$8,Tbl_Registro_Insumo[descripcion_insumo],$C86,Tbl_Registro_Insumo[id_solicitud],$C$9,Tbl_Registro_Insumo[Fecha_Corte],"&lt;="&amp;AZ$12))</f>
        <v/>
      </c>
      <c r="BA86" s="2" t="str">
        <f>IF(OR($C86="",BA$12=""),"",SUMIFS(Tbl_Registro_Insumo[cant_ent],Tbl_Registro_Insumo[proveedor],$C$8,Tbl_Registro_Insumo[descripcion_insumo],$C86,Tbl_Registro_Insumo[id_solicitud],Detalle_Mes!$C$9,Tbl_Registro_Insumo[Fecha_Corte],"&lt;="&amp;BA$12)-SUMIFS(Tbl_Registro_Insumo[cant_dev],Tbl_Registro_Insumo[proveedor],$C$8,Tbl_Registro_Insumo[descripcion_insumo],$C86,Tbl_Registro_Insumo[id_solicitud],$C$9,Tbl_Registro_Insumo[Fecha_Corte],"&lt;="&amp;BA$12))</f>
        <v/>
      </c>
      <c r="BB86" s="2" t="str">
        <f>IF(OR($C86="",BB$12=""),"",SUMIFS(Tbl_Registro_Insumo[cant_ent],Tbl_Registro_Insumo[proveedor],$C$8,Tbl_Registro_Insumo[descripcion_insumo],$C86,Tbl_Registro_Insumo[id_solicitud],Detalle_Mes!$C$9,Tbl_Registro_Insumo[Fecha_Corte],"&lt;="&amp;BB$12)-SUMIFS(Tbl_Registro_Insumo[cant_dev],Tbl_Registro_Insumo[proveedor],$C$8,Tbl_Registro_Insumo[descripcion_insumo],$C86,Tbl_Registro_Insumo[id_solicitud],$C$9,Tbl_Registro_Insumo[Fecha_Corte],"&lt;="&amp;BB$12))</f>
        <v/>
      </c>
      <c r="BC86" s="2" t="str">
        <f>IF(OR($C86="",BC$12=""),"",SUMIFS(Tbl_Registro_Insumo[cant_ent],Tbl_Registro_Insumo[proveedor],$C$8,Tbl_Registro_Insumo[descripcion_insumo],$C86,Tbl_Registro_Insumo[id_solicitud],Detalle_Mes!$C$9,Tbl_Registro_Insumo[Fecha_Corte],"&lt;="&amp;BC$12)-SUMIFS(Tbl_Registro_Insumo[cant_dev],Tbl_Registro_Insumo[proveedor],$C$8,Tbl_Registro_Insumo[descripcion_insumo],$C86,Tbl_Registro_Insumo[id_solicitud],$C$9,Tbl_Registro_Insumo[Fecha_Corte],"&lt;="&amp;BC$12))</f>
        <v/>
      </c>
      <c r="BD86" s="2" t="str">
        <f>IF(OR($C86="",BD$12=""),"",SUMIFS(Tbl_Registro_Insumo[cant_ent],Tbl_Registro_Insumo[proveedor],$C$8,Tbl_Registro_Insumo[descripcion_insumo],$C86,Tbl_Registro_Insumo[id_solicitud],Detalle_Mes!$C$9,Tbl_Registro_Insumo[Fecha_Corte],"&lt;="&amp;BD$12)-SUMIFS(Tbl_Registro_Insumo[cant_dev],Tbl_Registro_Insumo[proveedor],$C$8,Tbl_Registro_Insumo[descripcion_insumo],$C86,Tbl_Registro_Insumo[id_solicitud],$C$9,Tbl_Registro_Insumo[Fecha_Corte],"&lt;="&amp;BD$12))</f>
        <v/>
      </c>
      <c r="BE86" s="2" t="str">
        <f>IF(OR($C86="",BE$12=""),"",SUMIFS(Tbl_Registro_Insumo[cant_ent],Tbl_Registro_Insumo[proveedor],$C$8,Tbl_Registro_Insumo[descripcion_insumo],$C86,Tbl_Registro_Insumo[id_solicitud],Detalle_Mes!$C$9,Tbl_Registro_Insumo[Fecha_Corte],"&lt;="&amp;BE$12)-SUMIFS(Tbl_Registro_Insumo[cant_dev],Tbl_Registro_Insumo[proveedor],$C$8,Tbl_Registro_Insumo[descripcion_insumo],$C86,Tbl_Registro_Insumo[id_solicitud],$C$9,Tbl_Registro_Insumo[Fecha_Corte],"&lt;="&amp;BE$12))</f>
        <v/>
      </c>
      <c r="BF86" s="2" t="str">
        <f>IF(OR($C86="",BF$12=""),"",SUMIFS(Tbl_Registro_Insumo[cant_ent],Tbl_Registro_Insumo[proveedor],$C$8,Tbl_Registro_Insumo[descripcion_insumo],$C86,Tbl_Registro_Insumo[id_solicitud],Detalle_Mes!$C$9,Tbl_Registro_Insumo[Fecha_Corte],"&lt;="&amp;BF$12)-SUMIFS(Tbl_Registro_Insumo[cant_dev],Tbl_Registro_Insumo[proveedor],$C$8,Tbl_Registro_Insumo[descripcion_insumo],$C86,Tbl_Registro_Insumo[id_solicitud],$C$9,Tbl_Registro_Insumo[Fecha_Corte],"&lt;="&amp;BF$12))</f>
        <v/>
      </c>
      <c r="BG86" s="2" t="str">
        <f>IF(OR($C86="",BG$12=""),"",SUMIFS(Tbl_Registro_Insumo[cant_ent],Tbl_Registro_Insumo[proveedor],$C$8,Tbl_Registro_Insumo[descripcion_insumo],$C86,Tbl_Registro_Insumo[id_solicitud],Detalle_Mes!$C$9,Tbl_Registro_Insumo[Fecha_Corte],"&lt;="&amp;BG$12)-SUMIFS(Tbl_Registro_Insumo[cant_dev],Tbl_Registro_Insumo[proveedor],$C$8,Tbl_Registro_Insumo[descripcion_insumo],$C86,Tbl_Registro_Insumo[id_solicitud],$C$9,Tbl_Registro_Insumo[Fecha_Corte],"&lt;="&amp;BG$12))</f>
        <v/>
      </c>
      <c r="BH86" s="2" t="str">
        <f>IF(OR($C86="",BH$12=""),"",SUMIFS(Tbl_Registro_Insumo[cant_ent],Tbl_Registro_Insumo[proveedor],$C$8,Tbl_Registro_Insumo[descripcion_insumo],$C86,Tbl_Registro_Insumo[id_solicitud],Detalle_Mes!$C$9,Tbl_Registro_Insumo[Fecha_Corte],"&lt;="&amp;BH$12)-SUMIFS(Tbl_Registro_Insumo[cant_dev],Tbl_Registro_Insumo[proveedor],$C$8,Tbl_Registro_Insumo[descripcion_insumo],$C86,Tbl_Registro_Insumo[id_solicitud],$C$9,Tbl_Registro_Insumo[Fecha_Corte],"&lt;="&amp;BH$12))</f>
        <v/>
      </c>
      <c r="BI86" s="2" t="str">
        <f>IF(OR($C86="",BI$12=""),"",SUMIFS(Tbl_Registro_Insumo[cant_ent],Tbl_Registro_Insumo[proveedor],$C$8,Tbl_Registro_Insumo[descripcion_insumo],$C86,Tbl_Registro_Insumo[id_solicitud],Detalle_Mes!$C$9,Tbl_Registro_Insumo[Fecha_Corte],"&lt;="&amp;BI$12)-SUMIFS(Tbl_Registro_Insumo[cant_dev],Tbl_Registro_Insumo[proveedor],$C$8,Tbl_Registro_Insumo[descripcion_insumo],$C86,Tbl_Registro_Insumo[id_solicitud],$C$9,Tbl_Registro_Insumo[Fecha_Corte],"&lt;="&amp;BI$12))</f>
        <v/>
      </c>
      <c r="BJ86" s="2" t="str">
        <f>IF(OR($C86="",BJ$12=""),"",SUMIFS(Tbl_Registro_Insumo[cant_ent],Tbl_Registro_Insumo[proveedor],$C$8,Tbl_Registro_Insumo[descripcion_insumo],$C86,Tbl_Registro_Insumo[id_solicitud],Detalle_Mes!$C$9,Tbl_Registro_Insumo[Fecha_Corte],"&lt;="&amp;BJ$12)-SUMIFS(Tbl_Registro_Insumo[cant_dev],Tbl_Registro_Insumo[proveedor],$C$8,Tbl_Registro_Insumo[descripcion_insumo],$C86,Tbl_Registro_Insumo[id_solicitud],$C$9,Tbl_Registro_Insumo[Fecha_Corte],"&lt;="&amp;BJ$12))</f>
        <v/>
      </c>
      <c r="BK86" s="2" t="str">
        <f>IF(OR($C86="",BK$12=""),"",SUMIFS(Tbl_Registro_Insumo[cant_ent],Tbl_Registro_Insumo[proveedor],$C$8,Tbl_Registro_Insumo[descripcion_insumo],$C86,Tbl_Registro_Insumo[id_solicitud],Detalle_Mes!$C$9,Tbl_Registro_Insumo[Fecha_Corte],"&lt;="&amp;BK$12)-SUMIFS(Tbl_Registro_Insumo[cant_dev],Tbl_Registro_Insumo[proveedor],$C$8,Tbl_Registro_Insumo[descripcion_insumo],$C86,Tbl_Registro_Insumo[id_solicitud],$C$9,Tbl_Registro_Insumo[Fecha_Corte],"&lt;="&amp;BK$12))</f>
        <v/>
      </c>
      <c r="BL86" s="2" t="str">
        <f>IF(OR($C86="",BL$12=""),"",SUMIFS(Tbl_Registro_Insumo[cant_ent],Tbl_Registro_Insumo[proveedor],$C$8,Tbl_Registro_Insumo[descripcion_insumo],$C86,Tbl_Registro_Insumo[id_solicitud],Detalle_Mes!$C$9,Tbl_Registro_Insumo[Fecha_Corte],"&lt;="&amp;BL$12)-SUMIFS(Tbl_Registro_Insumo[cant_dev],Tbl_Registro_Insumo[proveedor],$C$8,Tbl_Registro_Insumo[descripcion_insumo],$C86,Tbl_Registro_Insumo[id_solicitud],$C$9,Tbl_Registro_Insumo[Fecha_Corte],"&lt;="&amp;BL$12))</f>
        <v/>
      </c>
      <c r="BM86" s="2" t="str">
        <f>IF(OR($C86="",BM$12=""),"",SUMIFS(Tbl_Registro_Insumo[cant_ent],Tbl_Registro_Insumo[proveedor],$C$8,Tbl_Registro_Insumo[descripcion_insumo],$C86,Tbl_Registro_Insumo[id_solicitud],Detalle_Mes!$C$9,Tbl_Registro_Insumo[Fecha_Corte],"&lt;="&amp;BM$12)-SUMIFS(Tbl_Registro_Insumo[cant_dev],Tbl_Registro_Insumo[proveedor],$C$8,Tbl_Registro_Insumo[descripcion_insumo],$C86,Tbl_Registro_Insumo[id_solicitud],$C$9,Tbl_Registro_Insumo[Fecha_Corte],"&lt;="&amp;BM$12))</f>
        <v/>
      </c>
      <c r="BN86" s="2" t="str">
        <f>IF(OR($C86="",BN$12=""),"",SUMIFS(Tbl_Registro_Insumo[cant_ent],Tbl_Registro_Insumo[proveedor],$C$8,Tbl_Registro_Insumo[descripcion_insumo],$C86,Tbl_Registro_Insumo[id_solicitud],Detalle_Mes!$C$9,Tbl_Registro_Insumo[Fecha_Corte],"&lt;="&amp;BN$12)-SUMIFS(Tbl_Registro_Insumo[cant_dev],Tbl_Registro_Insumo[proveedor],$C$8,Tbl_Registro_Insumo[descripcion_insumo],$C86,Tbl_Registro_Insumo[id_solicitud],$C$9,Tbl_Registro_Insumo[Fecha_Corte],"&lt;="&amp;BN$12))</f>
        <v/>
      </c>
      <c r="BO86" s="2" t="str">
        <f>IF(OR($C86="",BO$12=""),"",SUMIFS(Tbl_Registro_Insumo[cant_ent],Tbl_Registro_Insumo[proveedor],$C$8,Tbl_Registro_Insumo[descripcion_insumo],$C86,Tbl_Registro_Insumo[id_solicitud],Detalle_Mes!$C$9,Tbl_Registro_Insumo[Fecha_Corte],"&lt;="&amp;BO$12)-SUMIFS(Tbl_Registro_Insumo[cant_dev],Tbl_Registro_Insumo[proveedor],$C$8,Tbl_Registro_Insumo[descripcion_insumo],$C86,Tbl_Registro_Insumo[id_solicitud],$C$9,Tbl_Registro_Insumo[Fecha_Corte],"&lt;="&amp;BO$12))</f>
        <v/>
      </c>
      <c r="BP86" s="2" t="str">
        <f>IF(OR($C86="",BP$12=""),"",SUMIFS(Tbl_Registro_Insumo[cant_ent],Tbl_Registro_Insumo[proveedor],$C$8,Tbl_Registro_Insumo[descripcion_insumo],$C86,Tbl_Registro_Insumo[id_solicitud],Detalle_Mes!$C$9,Tbl_Registro_Insumo[Fecha_Corte],"&lt;="&amp;BP$12)-SUMIFS(Tbl_Registro_Insumo[cant_dev],Tbl_Registro_Insumo[proveedor],$C$8,Tbl_Registro_Insumo[descripcion_insumo],$C86,Tbl_Registro_Insumo[id_solicitud],$C$9,Tbl_Registro_Insumo[Fecha_Corte],"&lt;="&amp;BP$12))</f>
        <v/>
      </c>
      <c r="BQ86" s="2" t="str">
        <f>IF(OR($C86="",BQ$12=""),"",SUMIFS(Tbl_Registro_Insumo[cant_ent],Tbl_Registro_Insumo[proveedor],$C$8,Tbl_Registro_Insumo[descripcion_insumo],$C86,Tbl_Registro_Insumo[id_solicitud],Detalle_Mes!$C$9,Tbl_Registro_Insumo[Fecha_Corte],"&lt;="&amp;BQ$12)-SUMIFS(Tbl_Registro_Insumo[cant_dev],Tbl_Registro_Insumo[proveedor],$C$8,Tbl_Registro_Insumo[descripcion_insumo],$C86,Tbl_Registro_Insumo[id_solicitud],$C$9,Tbl_Registro_Insumo[Fecha_Corte],"&lt;="&amp;BQ$12))</f>
        <v/>
      </c>
      <c r="BR86" s="2" t="str">
        <f>IF(OR($C86="",BR$12=""),"",SUMIFS(Tbl_Registro_Insumo[cant_ent],Tbl_Registro_Insumo[proveedor],$C$8,Tbl_Registro_Insumo[descripcion_insumo],$C86,Tbl_Registro_Insumo[id_solicitud],Detalle_Mes!$C$9,Tbl_Registro_Insumo[Fecha_Corte],"&lt;="&amp;BR$12)-SUMIFS(Tbl_Registro_Insumo[cant_dev],Tbl_Registro_Insumo[proveedor],$C$8,Tbl_Registro_Insumo[descripcion_insumo],$C86,Tbl_Registro_Insumo[id_solicitud],$C$9,Tbl_Registro_Insumo[Fecha_Corte],"&lt;="&amp;BR$12))</f>
        <v/>
      </c>
      <c r="BS86" s="2" t="str">
        <f>IF(OR($C86="",BS$12=""),"",SUMIFS(Tbl_Registro_Insumo[cant_ent],Tbl_Registro_Insumo[proveedor],$C$8,Tbl_Registro_Insumo[descripcion_insumo],$C86,Tbl_Registro_Insumo[id_solicitud],Detalle_Mes!$C$9,Tbl_Registro_Insumo[Fecha_Corte],"&lt;="&amp;BS$12)-SUMIFS(Tbl_Registro_Insumo[cant_dev],Tbl_Registro_Insumo[proveedor],$C$8,Tbl_Registro_Insumo[descripcion_insumo],$C86,Tbl_Registro_Insumo[id_solicitud],$C$9,Tbl_Registro_Insumo[Fecha_Corte],"&lt;="&amp;BS$12))</f>
        <v/>
      </c>
    </row>
    <row r="87" spans="2:71" s="7" customFormat="1" ht="19.2" customHeight="1" x14ac:dyDescent="0.3">
      <c r="B87" s="2"/>
      <c r="D87" s="20" t="str">
        <f>IF(C87="","",SUMIFS(Tbl_Registro_Insumo[cant_ent],Tbl_Registro_Insumo[proveedor],Detalle_Mes!$C$8,Tbl_Registro_Insumo[id_solicitud],Detalle_Mes!$C$9,Tbl_Registro_Insumo[descripcion_insumo],Detalle_Mes!C87,Tbl_Registro_Insumo[Fecha_Corte],"&lt;"&amp;Detalle_Mes!$F$8))</f>
        <v/>
      </c>
      <c r="E87" s="20" t="str">
        <f>IF(C87="","",SUMIFS(Tbl_Registro_Insumo[cant_dev],Tbl_Registro_Insumo[proveedor],Detalle_Mes!$C$8,Tbl_Registro_Insumo[id_solicitud],Detalle_Mes!$C$9,Tbl_Registro_Insumo[descripcion_insumo],Detalle_Mes!C87,Tbl_Registro_Insumo[Fecha_Corte],"&lt;"&amp;Detalle_Mes!$F$8))</f>
        <v/>
      </c>
      <c r="F87" s="20" t="str">
        <f t="shared" si="42"/>
        <v/>
      </c>
      <c r="H87" s="41" t="str">
        <f t="shared" si="41"/>
        <v/>
      </c>
      <c r="I87" s="2" t="str">
        <f>IF(OR($C87="",I$12=""),"",SUMIFS(Tbl_Registro_Insumo[cant_ent],Tbl_Registro_Insumo[proveedor],$C$8,Tbl_Registro_Insumo[descripcion_insumo],$C87,Tbl_Registro_Insumo[id_solicitud],Detalle_Mes!$C$9,Tbl_Registro_Insumo[Fecha_Corte],"&lt;"&amp;I$12)-SUMIFS(Tbl_Registro_Insumo[cant_dev],Tbl_Registro_Insumo[proveedor],$C$8,Tbl_Registro_Insumo[descripcion_insumo],$C87,Tbl_Registro_Insumo[id_solicitud],$C$9,Tbl_Registro_Insumo[Fecha_Corte],"&lt;="&amp;I$12))</f>
        <v/>
      </c>
      <c r="J87" s="2" t="str">
        <f>IF(OR($C87="",J$12=""),"",SUMIFS(Tbl_Registro_Insumo[cant_ent],Tbl_Registro_Insumo[proveedor],$C$8,Tbl_Registro_Insumo[descripcion_insumo],$C87,Tbl_Registro_Insumo[id_solicitud],Detalle_Mes!$C$9,Tbl_Registro_Insumo[Fecha_Corte],"&lt;="&amp;J$12)-SUMIFS(Tbl_Registro_Insumo[cant_dev],Tbl_Registro_Insumo[proveedor],$C$8,Tbl_Registro_Insumo[descripcion_insumo],$C87,Tbl_Registro_Insumo[id_solicitud],$C$9,Tbl_Registro_Insumo[Fecha_Corte],"&lt;="&amp;J$12))</f>
        <v/>
      </c>
      <c r="K87" s="2" t="str">
        <f>IF(OR($C87="",K$12=""),"",SUMIFS(Tbl_Registro_Insumo[cant_ent],Tbl_Registro_Insumo[proveedor],$C$8,Tbl_Registro_Insumo[descripcion_insumo],$C87,Tbl_Registro_Insumo[id_solicitud],Detalle_Mes!$C$9,Tbl_Registro_Insumo[Fecha_Corte],"&lt;="&amp;K$12)-SUMIFS(Tbl_Registro_Insumo[cant_dev],Tbl_Registro_Insumo[proveedor],$C$8,Tbl_Registro_Insumo[descripcion_insumo],$C87,Tbl_Registro_Insumo[id_solicitud],$C$9,Tbl_Registro_Insumo[Fecha_Corte],"&lt;="&amp;K$12))</f>
        <v/>
      </c>
      <c r="L87" s="2" t="str">
        <f>IF(OR($C87="",L$12=""),"",SUMIFS(Tbl_Registro_Insumo[cant_ent],Tbl_Registro_Insumo[proveedor],$C$8,Tbl_Registro_Insumo[descripcion_insumo],$C87,Tbl_Registro_Insumo[id_solicitud],Detalle_Mes!$C$9,Tbl_Registro_Insumo[Fecha_Corte],"&lt;="&amp;L$12)-SUMIFS(Tbl_Registro_Insumo[cant_dev],Tbl_Registro_Insumo[proveedor],$C$8,Tbl_Registro_Insumo[descripcion_insumo],$C87,Tbl_Registro_Insumo[id_solicitud],$C$9,Tbl_Registro_Insumo[Fecha_Corte],"&lt;="&amp;L$12))</f>
        <v/>
      </c>
      <c r="M87" s="2" t="str">
        <f>IF(OR($C87="",M$12=""),"",SUMIFS(Tbl_Registro_Insumo[cant_ent],Tbl_Registro_Insumo[proveedor],$C$8,Tbl_Registro_Insumo[descripcion_insumo],$C87,Tbl_Registro_Insumo[id_solicitud],Detalle_Mes!$C$9,Tbl_Registro_Insumo[Fecha_Corte],"&lt;="&amp;M$12)-SUMIFS(Tbl_Registro_Insumo[cant_dev],Tbl_Registro_Insumo[proveedor],$C$8,Tbl_Registro_Insumo[descripcion_insumo],$C87,Tbl_Registro_Insumo[id_solicitud],$C$9,Tbl_Registro_Insumo[Fecha_Corte],"&lt;="&amp;M$12))</f>
        <v/>
      </c>
      <c r="N87" s="2" t="str">
        <f>IF(OR($C87="",N$12=""),"",SUMIFS(Tbl_Registro_Insumo[cant_ent],Tbl_Registro_Insumo[proveedor],$C$8,Tbl_Registro_Insumo[descripcion_insumo],$C87,Tbl_Registro_Insumo[id_solicitud],Detalle_Mes!$C$9,Tbl_Registro_Insumo[Fecha_Corte],"&lt;="&amp;N$12)-SUMIFS(Tbl_Registro_Insumo[cant_dev],Tbl_Registro_Insumo[proveedor],$C$8,Tbl_Registro_Insumo[descripcion_insumo],$C87,Tbl_Registro_Insumo[id_solicitud],$C$9,Tbl_Registro_Insumo[Fecha_Corte],"&lt;="&amp;N$12))</f>
        <v/>
      </c>
      <c r="O87" s="2" t="str">
        <f>IF(OR($C87="",O$12=""),"",SUMIFS(Tbl_Registro_Insumo[cant_ent],Tbl_Registro_Insumo[proveedor],$C$8,Tbl_Registro_Insumo[descripcion_insumo],$C87,Tbl_Registro_Insumo[id_solicitud],Detalle_Mes!$C$9,Tbl_Registro_Insumo[Fecha_Corte],"&lt;="&amp;O$12)-SUMIFS(Tbl_Registro_Insumo[cant_dev],Tbl_Registro_Insumo[proveedor],$C$8,Tbl_Registro_Insumo[descripcion_insumo],$C87,Tbl_Registro_Insumo[id_solicitud],$C$9,Tbl_Registro_Insumo[Fecha_Corte],"&lt;="&amp;O$12))</f>
        <v/>
      </c>
      <c r="P87" s="2" t="str">
        <f>IF(OR($C87="",P$12=""),"",SUMIFS(Tbl_Registro_Insumo[cant_ent],Tbl_Registro_Insumo[proveedor],$C$8,Tbl_Registro_Insumo[descripcion_insumo],$C87,Tbl_Registro_Insumo[id_solicitud],Detalle_Mes!$C$9,Tbl_Registro_Insumo[Fecha_Corte],"&lt;="&amp;P$12)-SUMIFS(Tbl_Registro_Insumo[cant_dev],Tbl_Registro_Insumo[proveedor],$C$8,Tbl_Registro_Insumo[descripcion_insumo],$C87,Tbl_Registro_Insumo[id_solicitud],$C$9,Tbl_Registro_Insumo[Fecha_Corte],"&lt;="&amp;P$12))</f>
        <v/>
      </c>
      <c r="Q87" s="2" t="str">
        <f>IF(OR($C87="",Q$12=""),"",SUMIFS(Tbl_Registro_Insumo[cant_ent],Tbl_Registro_Insumo[proveedor],$C$8,Tbl_Registro_Insumo[descripcion_insumo],$C87,Tbl_Registro_Insumo[id_solicitud],Detalle_Mes!$C$9,Tbl_Registro_Insumo[Fecha_Corte],"&lt;="&amp;Q$12)-SUMIFS(Tbl_Registro_Insumo[cant_dev],Tbl_Registro_Insumo[proveedor],$C$8,Tbl_Registro_Insumo[descripcion_insumo],$C87,Tbl_Registro_Insumo[id_solicitud],$C$9,Tbl_Registro_Insumo[Fecha_Corte],"&lt;="&amp;Q$12))</f>
        <v/>
      </c>
      <c r="R87" s="2" t="str">
        <f>IF(OR($C87="",R$12=""),"",SUMIFS(Tbl_Registro_Insumo[cant_ent],Tbl_Registro_Insumo[proveedor],$C$8,Tbl_Registro_Insumo[descripcion_insumo],$C87,Tbl_Registro_Insumo[id_solicitud],Detalle_Mes!$C$9,Tbl_Registro_Insumo[Fecha_Corte],"&lt;="&amp;R$12)-SUMIFS(Tbl_Registro_Insumo[cant_dev],Tbl_Registro_Insumo[proveedor],$C$8,Tbl_Registro_Insumo[descripcion_insumo],$C87,Tbl_Registro_Insumo[id_solicitud],$C$9,Tbl_Registro_Insumo[Fecha_Corte],"&lt;="&amp;R$12))</f>
        <v/>
      </c>
      <c r="S87" s="2" t="str">
        <f>IF(OR($C87="",S$12=""),"",SUMIFS(Tbl_Registro_Insumo[cant_ent],Tbl_Registro_Insumo[proveedor],$C$8,Tbl_Registro_Insumo[descripcion_insumo],$C87,Tbl_Registro_Insumo[id_solicitud],Detalle_Mes!$C$9,Tbl_Registro_Insumo[Fecha_Corte],"&lt;="&amp;S$12)-SUMIFS(Tbl_Registro_Insumo[cant_dev],Tbl_Registro_Insumo[proveedor],$C$8,Tbl_Registro_Insumo[descripcion_insumo],$C87,Tbl_Registro_Insumo[id_solicitud],$C$9,Tbl_Registro_Insumo[Fecha_Corte],"&lt;="&amp;S$12))</f>
        <v/>
      </c>
      <c r="T87" s="2" t="str">
        <f>IF(OR($C87="",T$12=""),"",SUMIFS(Tbl_Registro_Insumo[cant_ent],Tbl_Registro_Insumo[proveedor],$C$8,Tbl_Registro_Insumo[descripcion_insumo],$C87,Tbl_Registro_Insumo[id_solicitud],Detalle_Mes!$C$9,Tbl_Registro_Insumo[Fecha_Corte],"&lt;="&amp;T$12)-SUMIFS(Tbl_Registro_Insumo[cant_dev],Tbl_Registro_Insumo[proveedor],$C$8,Tbl_Registro_Insumo[descripcion_insumo],$C87,Tbl_Registro_Insumo[id_solicitud],$C$9,Tbl_Registro_Insumo[Fecha_Corte],"&lt;="&amp;T$12))</f>
        <v/>
      </c>
      <c r="U87" s="2" t="str">
        <f>IF(OR($C87="",U$12=""),"",SUMIFS(Tbl_Registro_Insumo[cant_ent],Tbl_Registro_Insumo[proveedor],$C$8,Tbl_Registro_Insumo[descripcion_insumo],$C87,Tbl_Registro_Insumo[id_solicitud],Detalle_Mes!$C$9,Tbl_Registro_Insumo[Fecha_Corte],"&lt;="&amp;U$12)-SUMIFS(Tbl_Registro_Insumo[cant_dev],Tbl_Registro_Insumo[proveedor],$C$8,Tbl_Registro_Insumo[descripcion_insumo],$C87,Tbl_Registro_Insumo[id_solicitud],$C$9,Tbl_Registro_Insumo[Fecha_Corte],"&lt;="&amp;U$12))</f>
        <v/>
      </c>
      <c r="V87" s="2" t="str">
        <f>IF(OR($C87="",V$12=""),"",SUMIFS(Tbl_Registro_Insumo[cant_ent],Tbl_Registro_Insumo[proveedor],$C$8,Tbl_Registro_Insumo[descripcion_insumo],$C87,Tbl_Registro_Insumo[id_solicitud],Detalle_Mes!$C$9,Tbl_Registro_Insumo[Fecha_Corte],"&lt;="&amp;V$12)-SUMIFS(Tbl_Registro_Insumo[cant_dev],Tbl_Registro_Insumo[proveedor],$C$8,Tbl_Registro_Insumo[descripcion_insumo],$C87,Tbl_Registro_Insumo[id_solicitud],$C$9,Tbl_Registro_Insumo[Fecha_Corte],"&lt;="&amp;V$12))</f>
        <v/>
      </c>
      <c r="W87" s="2" t="str">
        <f>IF(OR($C87="",W$12=""),"",SUMIFS(Tbl_Registro_Insumo[cant_ent],Tbl_Registro_Insumo[proveedor],$C$8,Tbl_Registro_Insumo[descripcion_insumo],$C87,Tbl_Registro_Insumo[id_solicitud],Detalle_Mes!$C$9,Tbl_Registro_Insumo[Fecha_Corte],"&lt;="&amp;W$12)-SUMIFS(Tbl_Registro_Insumo[cant_dev],Tbl_Registro_Insumo[proveedor],$C$8,Tbl_Registro_Insumo[descripcion_insumo],$C87,Tbl_Registro_Insumo[id_solicitud],$C$9,Tbl_Registro_Insumo[Fecha_Corte],"&lt;="&amp;W$12))</f>
        <v/>
      </c>
      <c r="X87" s="2" t="str">
        <f>IF(OR($C87="",X$12=""),"",SUMIFS(Tbl_Registro_Insumo[cant_ent],Tbl_Registro_Insumo[proveedor],$C$8,Tbl_Registro_Insumo[descripcion_insumo],$C87,Tbl_Registro_Insumo[id_solicitud],Detalle_Mes!$C$9,Tbl_Registro_Insumo[Fecha_Corte],"&lt;="&amp;X$12)-SUMIFS(Tbl_Registro_Insumo[cant_dev],Tbl_Registro_Insumo[proveedor],$C$8,Tbl_Registro_Insumo[descripcion_insumo],$C87,Tbl_Registro_Insumo[id_solicitud],$C$9,Tbl_Registro_Insumo[Fecha_Corte],"&lt;="&amp;X$12))</f>
        <v/>
      </c>
      <c r="Y87" s="2" t="str">
        <f>IF(OR($C87="",Y$12=""),"",SUMIFS(Tbl_Registro_Insumo[cant_ent],Tbl_Registro_Insumo[proveedor],$C$8,Tbl_Registro_Insumo[descripcion_insumo],$C87,Tbl_Registro_Insumo[id_solicitud],Detalle_Mes!$C$9,Tbl_Registro_Insumo[Fecha_Corte],"&lt;="&amp;Y$12)-SUMIFS(Tbl_Registro_Insumo[cant_dev],Tbl_Registro_Insumo[proveedor],$C$8,Tbl_Registro_Insumo[descripcion_insumo],$C87,Tbl_Registro_Insumo[id_solicitud],$C$9,Tbl_Registro_Insumo[Fecha_Corte],"&lt;="&amp;Y$12))</f>
        <v/>
      </c>
      <c r="Z87" s="2" t="str">
        <f>IF(OR($C87="",Z$12=""),"",SUMIFS(Tbl_Registro_Insumo[cant_ent],Tbl_Registro_Insumo[proveedor],$C$8,Tbl_Registro_Insumo[descripcion_insumo],$C87,Tbl_Registro_Insumo[id_solicitud],Detalle_Mes!$C$9,Tbl_Registro_Insumo[Fecha_Corte],"&lt;="&amp;Z$12)-SUMIFS(Tbl_Registro_Insumo[cant_dev],Tbl_Registro_Insumo[proveedor],$C$8,Tbl_Registro_Insumo[descripcion_insumo],$C87,Tbl_Registro_Insumo[id_solicitud],$C$9,Tbl_Registro_Insumo[Fecha_Corte],"&lt;="&amp;Z$12))</f>
        <v/>
      </c>
      <c r="AA87" s="2" t="str">
        <f>IF(OR($C87="",AA$12=""),"",SUMIFS(Tbl_Registro_Insumo[cant_ent],Tbl_Registro_Insumo[proveedor],$C$8,Tbl_Registro_Insumo[descripcion_insumo],$C87,Tbl_Registro_Insumo[id_solicitud],Detalle_Mes!$C$9,Tbl_Registro_Insumo[Fecha_Corte],"&lt;="&amp;AA$12)-SUMIFS(Tbl_Registro_Insumo[cant_dev],Tbl_Registro_Insumo[proveedor],$C$8,Tbl_Registro_Insumo[descripcion_insumo],$C87,Tbl_Registro_Insumo[id_solicitud],$C$9,Tbl_Registro_Insumo[Fecha_Corte],"&lt;="&amp;AA$12))</f>
        <v/>
      </c>
      <c r="AB87" s="2" t="str">
        <f>IF(OR($C87="",AB$12=""),"",SUMIFS(Tbl_Registro_Insumo[cant_ent],Tbl_Registro_Insumo[proveedor],$C$8,Tbl_Registro_Insumo[descripcion_insumo],$C87,Tbl_Registro_Insumo[id_solicitud],Detalle_Mes!$C$9,Tbl_Registro_Insumo[Fecha_Corte],"&lt;="&amp;AB$12)-SUMIFS(Tbl_Registro_Insumo[cant_dev],Tbl_Registro_Insumo[proveedor],$C$8,Tbl_Registro_Insumo[descripcion_insumo],$C87,Tbl_Registro_Insumo[id_solicitud],$C$9,Tbl_Registro_Insumo[Fecha_Corte],"&lt;="&amp;AB$12))</f>
        <v/>
      </c>
      <c r="AC87" s="2" t="str">
        <f>IF(OR($C87="",AC$12=""),"",SUMIFS(Tbl_Registro_Insumo[cant_ent],Tbl_Registro_Insumo[proveedor],$C$8,Tbl_Registro_Insumo[descripcion_insumo],$C87,Tbl_Registro_Insumo[id_solicitud],Detalle_Mes!$C$9,Tbl_Registro_Insumo[Fecha_Corte],"&lt;="&amp;AC$12)-SUMIFS(Tbl_Registro_Insumo[cant_dev],Tbl_Registro_Insumo[proveedor],$C$8,Tbl_Registro_Insumo[descripcion_insumo],$C87,Tbl_Registro_Insumo[id_solicitud],$C$9,Tbl_Registro_Insumo[Fecha_Corte],"&lt;="&amp;AC$12))</f>
        <v/>
      </c>
      <c r="AD87" s="2" t="str">
        <f>IF(OR($C87="",AD$12=""),"",SUMIFS(Tbl_Registro_Insumo[cant_ent],Tbl_Registro_Insumo[proveedor],$C$8,Tbl_Registro_Insumo[descripcion_insumo],$C87,Tbl_Registro_Insumo[id_solicitud],Detalle_Mes!$C$9,Tbl_Registro_Insumo[Fecha_Corte],"&lt;="&amp;AD$12)-SUMIFS(Tbl_Registro_Insumo[cant_dev],Tbl_Registro_Insumo[proveedor],$C$8,Tbl_Registro_Insumo[descripcion_insumo],$C87,Tbl_Registro_Insumo[id_solicitud],$C$9,Tbl_Registro_Insumo[Fecha_Corte],"&lt;="&amp;AD$12))</f>
        <v/>
      </c>
      <c r="AE87" s="2" t="str">
        <f>IF(OR($C87="",AE$12=""),"",SUMIFS(Tbl_Registro_Insumo[cant_ent],Tbl_Registro_Insumo[proveedor],$C$8,Tbl_Registro_Insumo[descripcion_insumo],$C87,Tbl_Registro_Insumo[id_solicitud],Detalle_Mes!$C$9,Tbl_Registro_Insumo[Fecha_Corte],"&lt;="&amp;AE$12)-SUMIFS(Tbl_Registro_Insumo[cant_dev],Tbl_Registro_Insumo[proveedor],$C$8,Tbl_Registro_Insumo[descripcion_insumo],$C87,Tbl_Registro_Insumo[id_solicitud],$C$9,Tbl_Registro_Insumo[Fecha_Corte],"&lt;="&amp;AE$12))</f>
        <v/>
      </c>
      <c r="AF87" s="2" t="str">
        <f>IF(OR($C87="",AF$12=""),"",SUMIFS(Tbl_Registro_Insumo[cant_ent],Tbl_Registro_Insumo[proveedor],$C$8,Tbl_Registro_Insumo[descripcion_insumo],$C87,Tbl_Registro_Insumo[id_solicitud],Detalle_Mes!$C$9,Tbl_Registro_Insumo[Fecha_Corte],"&lt;="&amp;AF$12)-SUMIFS(Tbl_Registro_Insumo[cant_dev],Tbl_Registro_Insumo[proveedor],$C$8,Tbl_Registro_Insumo[descripcion_insumo],$C87,Tbl_Registro_Insumo[id_solicitud],$C$9,Tbl_Registro_Insumo[Fecha_Corte],"&lt;="&amp;AF$12))</f>
        <v/>
      </c>
      <c r="AG87" s="2" t="str">
        <f>IF(OR($C87="",AG$12=""),"",SUMIFS(Tbl_Registro_Insumo[cant_ent],Tbl_Registro_Insumo[proveedor],$C$8,Tbl_Registro_Insumo[descripcion_insumo],$C87,Tbl_Registro_Insumo[id_solicitud],Detalle_Mes!$C$9,Tbl_Registro_Insumo[Fecha_Corte],"&lt;="&amp;AG$12)-SUMIFS(Tbl_Registro_Insumo[cant_dev],Tbl_Registro_Insumo[proveedor],$C$8,Tbl_Registro_Insumo[descripcion_insumo],$C87,Tbl_Registro_Insumo[id_solicitud],$C$9,Tbl_Registro_Insumo[Fecha_Corte],"&lt;="&amp;AG$12))</f>
        <v/>
      </c>
      <c r="AH87" s="2" t="str">
        <f>IF(OR($C87="",AH$12=""),"",SUMIFS(Tbl_Registro_Insumo[cant_ent],Tbl_Registro_Insumo[proveedor],$C$8,Tbl_Registro_Insumo[descripcion_insumo],$C87,Tbl_Registro_Insumo[id_solicitud],Detalle_Mes!$C$9,Tbl_Registro_Insumo[Fecha_Corte],"&lt;="&amp;AH$12)-SUMIFS(Tbl_Registro_Insumo[cant_dev],Tbl_Registro_Insumo[proveedor],$C$8,Tbl_Registro_Insumo[descripcion_insumo],$C87,Tbl_Registro_Insumo[id_solicitud],$C$9,Tbl_Registro_Insumo[Fecha_Corte],"&lt;="&amp;AH$12))</f>
        <v/>
      </c>
      <c r="AI87" s="2" t="str">
        <f>IF(OR($C87="",AI$12=""),"",SUMIFS(Tbl_Registro_Insumo[cant_ent],Tbl_Registro_Insumo[proveedor],$C$8,Tbl_Registro_Insumo[descripcion_insumo],$C87,Tbl_Registro_Insumo[id_solicitud],Detalle_Mes!$C$9,Tbl_Registro_Insumo[Fecha_Corte],"&lt;="&amp;AI$12)-SUMIFS(Tbl_Registro_Insumo[cant_dev],Tbl_Registro_Insumo[proveedor],$C$8,Tbl_Registro_Insumo[descripcion_insumo],$C87,Tbl_Registro_Insumo[id_solicitud],$C$9,Tbl_Registro_Insumo[Fecha_Corte],"&lt;="&amp;AI$12))</f>
        <v/>
      </c>
      <c r="AJ87" s="2" t="str">
        <f>IF(OR($C87="",AJ$12=""),"",SUMIFS(Tbl_Registro_Insumo[cant_ent],Tbl_Registro_Insumo[proveedor],$C$8,Tbl_Registro_Insumo[descripcion_insumo],$C87,Tbl_Registro_Insumo[id_solicitud],Detalle_Mes!$C$9,Tbl_Registro_Insumo[Fecha_Corte],"&lt;="&amp;AJ$12)-SUMIFS(Tbl_Registro_Insumo[cant_dev],Tbl_Registro_Insumo[proveedor],$C$8,Tbl_Registro_Insumo[descripcion_insumo],$C87,Tbl_Registro_Insumo[id_solicitud],$C$9,Tbl_Registro_Insumo[Fecha_Corte],"&lt;="&amp;AJ$12))</f>
        <v/>
      </c>
      <c r="AK87" s="2" t="str">
        <f>IF(OR($C87="",AK$12=""),"",SUMIFS(Tbl_Registro_Insumo[cant_ent],Tbl_Registro_Insumo[proveedor],$C$8,Tbl_Registro_Insumo[descripcion_insumo],$C87,Tbl_Registro_Insumo[id_solicitud],Detalle_Mes!$C$9,Tbl_Registro_Insumo[Fecha_Corte],"&lt;="&amp;AK$12)-SUMIFS(Tbl_Registro_Insumo[cant_dev],Tbl_Registro_Insumo[proveedor],$C$8,Tbl_Registro_Insumo[descripcion_insumo],$C87,Tbl_Registro_Insumo[id_solicitud],$C$9,Tbl_Registro_Insumo[Fecha_Corte],"&lt;="&amp;AK$12))</f>
        <v/>
      </c>
      <c r="AL87" s="2" t="str">
        <f>IF(OR($C87="",AL$12=""),"",SUMIFS(Tbl_Registro_Insumo[cant_ent],Tbl_Registro_Insumo[proveedor],$C$8,Tbl_Registro_Insumo[descripcion_insumo],$C87,Tbl_Registro_Insumo[id_solicitud],Detalle_Mes!$C$9,Tbl_Registro_Insumo[Fecha_Corte],"&lt;="&amp;AL$12)-SUMIFS(Tbl_Registro_Insumo[cant_dev],Tbl_Registro_Insumo[proveedor],$C$8,Tbl_Registro_Insumo[descripcion_insumo],$C87,Tbl_Registro_Insumo[id_solicitud],$C$9,Tbl_Registro_Insumo[Fecha_Corte],"&lt;="&amp;AL$12))</f>
        <v/>
      </c>
      <c r="AM87" s="2" t="str">
        <f>IF(OR($C87="",AM$12=""),"",SUMIFS(Tbl_Registro_Insumo[cant_ent],Tbl_Registro_Insumo[proveedor],$C$8,Tbl_Registro_Insumo[descripcion_insumo],$C87,Tbl_Registro_Insumo[id_solicitud],Detalle_Mes!$C$9,Tbl_Registro_Insumo[Fecha_Corte],"&lt;="&amp;AM$12)-SUMIFS(Tbl_Registro_Insumo[cant_dev],Tbl_Registro_Insumo[proveedor],$C$8,Tbl_Registro_Insumo[descripcion_insumo],$C87,Tbl_Registro_Insumo[id_solicitud],$C$9,Tbl_Registro_Insumo[Fecha_Corte],"&lt;="&amp;AM$12))</f>
        <v/>
      </c>
      <c r="AN87" s="2" t="str">
        <f>IF(OR($C87="",AN$12=""),"",SUMIFS(Tbl_Registro_Insumo[cant_ent],Tbl_Registro_Insumo[proveedor],$C$8,Tbl_Registro_Insumo[descripcion_insumo],$C87,Tbl_Registro_Insumo[id_solicitud],Detalle_Mes!$C$9,Tbl_Registro_Insumo[Fecha_Corte],"&lt;="&amp;AN$12)-SUMIFS(Tbl_Registro_Insumo[cant_dev],Tbl_Registro_Insumo[proveedor],$C$8,Tbl_Registro_Insumo[descripcion_insumo],$C87,Tbl_Registro_Insumo[id_solicitud],$C$9,Tbl_Registro_Insumo[Fecha_Corte],"&lt;="&amp;AN$12))</f>
        <v/>
      </c>
      <c r="AO87" s="2" t="str">
        <f>IF(OR($C87="",AO$12=""),"",SUMIFS(Tbl_Registro_Insumo[cant_ent],Tbl_Registro_Insumo[proveedor],$C$8,Tbl_Registro_Insumo[descripcion_insumo],$C87,Tbl_Registro_Insumo[id_solicitud],Detalle_Mes!$C$9,Tbl_Registro_Insumo[Fecha_Corte],"&lt;="&amp;AO$12)-SUMIFS(Tbl_Registro_Insumo[cant_dev],Tbl_Registro_Insumo[proveedor],$C$8,Tbl_Registro_Insumo[descripcion_insumo],$C87,Tbl_Registro_Insumo[id_solicitud],$C$9,Tbl_Registro_Insumo[Fecha_Corte],"&lt;="&amp;AO$12))</f>
        <v/>
      </c>
      <c r="AP87" s="2" t="str">
        <f>IF(OR($C87="",AP$12=""),"",SUMIFS(Tbl_Registro_Insumo[cant_ent],Tbl_Registro_Insumo[proveedor],$C$8,Tbl_Registro_Insumo[descripcion_insumo],$C87,Tbl_Registro_Insumo[id_solicitud],Detalle_Mes!$C$9,Tbl_Registro_Insumo[Fecha_Corte],"&lt;="&amp;AP$12)-SUMIFS(Tbl_Registro_Insumo[cant_dev],Tbl_Registro_Insumo[proveedor],$C$8,Tbl_Registro_Insumo[descripcion_insumo],$C87,Tbl_Registro_Insumo[id_solicitud],$C$9,Tbl_Registro_Insumo[Fecha_Corte],"&lt;="&amp;AP$12))</f>
        <v/>
      </c>
      <c r="AQ87" s="2" t="str">
        <f>IF(OR($C87="",AQ$12=""),"",SUMIFS(Tbl_Registro_Insumo[cant_ent],Tbl_Registro_Insumo[proveedor],$C$8,Tbl_Registro_Insumo[descripcion_insumo],$C87,Tbl_Registro_Insumo[id_solicitud],Detalle_Mes!$C$9,Tbl_Registro_Insumo[Fecha_Corte],"&lt;="&amp;AQ$12)-SUMIFS(Tbl_Registro_Insumo[cant_dev],Tbl_Registro_Insumo[proveedor],$C$8,Tbl_Registro_Insumo[descripcion_insumo],$C87,Tbl_Registro_Insumo[id_solicitud],$C$9,Tbl_Registro_Insumo[Fecha_Corte],"&lt;="&amp;AQ$12))</f>
        <v/>
      </c>
      <c r="AR87" s="2" t="str">
        <f>IF(OR($C87="",AR$12=""),"",SUMIFS(Tbl_Registro_Insumo[cant_ent],Tbl_Registro_Insumo[proveedor],$C$8,Tbl_Registro_Insumo[descripcion_insumo],$C87,Tbl_Registro_Insumo[id_solicitud],Detalle_Mes!$C$9,Tbl_Registro_Insumo[Fecha_Corte],"&lt;="&amp;AR$12)-SUMIFS(Tbl_Registro_Insumo[cant_dev],Tbl_Registro_Insumo[proveedor],$C$8,Tbl_Registro_Insumo[descripcion_insumo],$C87,Tbl_Registro_Insumo[id_solicitud],$C$9,Tbl_Registro_Insumo[Fecha_Corte],"&lt;="&amp;AR$12))</f>
        <v/>
      </c>
      <c r="AS87" s="2" t="str">
        <f>IF(OR($C87="",AS$12=""),"",SUMIFS(Tbl_Registro_Insumo[cant_ent],Tbl_Registro_Insumo[proveedor],$C$8,Tbl_Registro_Insumo[descripcion_insumo],$C87,Tbl_Registro_Insumo[id_solicitud],Detalle_Mes!$C$9,Tbl_Registro_Insumo[Fecha_Corte],"&lt;="&amp;AS$12)-SUMIFS(Tbl_Registro_Insumo[cant_dev],Tbl_Registro_Insumo[proveedor],$C$8,Tbl_Registro_Insumo[descripcion_insumo],$C87,Tbl_Registro_Insumo[id_solicitud],$C$9,Tbl_Registro_Insumo[Fecha_Corte],"&lt;="&amp;AS$12))</f>
        <v/>
      </c>
      <c r="AT87" s="2" t="str">
        <f>IF(OR($C87="",AT$12=""),"",SUMIFS(Tbl_Registro_Insumo[cant_ent],Tbl_Registro_Insumo[proveedor],$C$8,Tbl_Registro_Insumo[descripcion_insumo],$C87,Tbl_Registro_Insumo[id_solicitud],Detalle_Mes!$C$9,Tbl_Registro_Insumo[Fecha_Corte],"&lt;="&amp;AT$12)-SUMIFS(Tbl_Registro_Insumo[cant_dev],Tbl_Registro_Insumo[proveedor],$C$8,Tbl_Registro_Insumo[descripcion_insumo],$C87,Tbl_Registro_Insumo[id_solicitud],$C$9,Tbl_Registro_Insumo[Fecha_Corte],"&lt;="&amp;AT$12))</f>
        <v/>
      </c>
      <c r="AU87" s="2" t="str">
        <f>IF(OR($C87="",AU$12=""),"",SUMIFS(Tbl_Registro_Insumo[cant_ent],Tbl_Registro_Insumo[proveedor],$C$8,Tbl_Registro_Insumo[descripcion_insumo],$C87,Tbl_Registro_Insumo[id_solicitud],Detalle_Mes!$C$9,Tbl_Registro_Insumo[Fecha_Corte],"&lt;="&amp;AU$12)-SUMIFS(Tbl_Registro_Insumo[cant_dev],Tbl_Registro_Insumo[proveedor],$C$8,Tbl_Registro_Insumo[descripcion_insumo],$C87,Tbl_Registro_Insumo[id_solicitud],$C$9,Tbl_Registro_Insumo[Fecha_Corte],"&lt;="&amp;AU$12))</f>
        <v/>
      </c>
      <c r="AV87" s="2" t="str">
        <f>IF(OR($C87="",AV$12=""),"",SUMIFS(Tbl_Registro_Insumo[cant_ent],Tbl_Registro_Insumo[proveedor],$C$8,Tbl_Registro_Insumo[descripcion_insumo],$C87,Tbl_Registro_Insumo[id_solicitud],Detalle_Mes!$C$9,Tbl_Registro_Insumo[Fecha_Corte],"&lt;="&amp;AV$12)-SUMIFS(Tbl_Registro_Insumo[cant_dev],Tbl_Registro_Insumo[proveedor],$C$8,Tbl_Registro_Insumo[descripcion_insumo],$C87,Tbl_Registro_Insumo[id_solicitud],$C$9,Tbl_Registro_Insumo[Fecha_Corte],"&lt;="&amp;AV$12))</f>
        <v/>
      </c>
      <c r="AW87" s="2" t="str">
        <f>IF(OR($C87="",AW$12=""),"",SUMIFS(Tbl_Registro_Insumo[cant_ent],Tbl_Registro_Insumo[proveedor],$C$8,Tbl_Registro_Insumo[descripcion_insumo],$C87,Tbl_Registro_Insumo[id_solicitud],Detalle_Mes!$C$9,Tbl_Registro_Insumo[Fecha_Corte],"&lt;="&amp;AW$12)-SUMIFS(Tbl_Registro_Insumo[cant_dev],Tbl_Registro_Insumo[proveedor],$C$8,Tbl_Registro_Insumo[descripcion_insumo],$C87,Tbl_Registro_Insumo[id_solicitud],$C$9,Tbl_Registro_Insumo[Fecha_Corte],"&lt;="&amp;AW$12))</f>
        <v/>
      </c>
      <c r="AX87" s="2" t="str">
        <f>IF(OR($C87="",AX$12=""),"",SUMIFS(Tbl_Registro_Insumo[cant_ent],Tbl_Registro_Insumo[proveedor],$C$8,Tbl_Registro_Insumo[descripcion_insumo],$C87,Tbl_Registro_Insumo[id_solicitud],Detalle_Mes!$C$9,Tbl_Registro_Insumo[Fecha_Corte],"&lt;="&amp;AX$12)-SUMIFS(Tbl_Registro_Insumo[cant_dev],Tbl_Registro_Insumo[proveedor],$C$8,Tbl_Registro_Insumo[descripcion_insumo],$C87,Tbl_Registro_Insumo[id_solicitud],$C$9,Tbl_Registro_Insumo[Fecha_Corte],"&lt;="&amp;AX$12))</f>
        <v/>
      </c>
      <c r="AY87" s="2" t="str">
        <f>IF(OR($C87="",AY$12=""),"",SUMIFS(Tbl_Registro_Insumo[cant_ent],Tbl_Registro_Insumo[proveedor],$C$8,Tbl_Registro_Insumo[descripcion_insumo],$C87,Tbl_Registro_Insumo[id_solicitud],Detalle_Mes!$C$9,Tbl_Registro_Insumo[Fecha_Corte],"&lt;="&amp;AY$12)-SUMIFS(Tbl_Registro_Insumo[cant_dev],Tbl_Registro_Insumo[proveedor],$C$8,Tbl_Registro_Insumo[descripcion_insumo],$C87,Tbl_Registro_Insumo[id_solicitud],$C$9,Tbl_Registro_Insumo[Fecha_Corte],"&lt;="&amp;AY$12))</f>
        <v/>
      </c>
      <c r="AZ87" s="2" t="str">
        <f>IF(OR($C87="",AZ$12=""),"",SUMIFS(Tbl_Registro_Insumo[cant_ent],Tbl_Registro_Insumo[proveedor],$C$8,Tbl_Registro_Insumo[descripcion_insumo],$C87,Tbl_Registro_Insumo[id_solicitud],Detalle_Mes!$C$9,Tbl_Registro_Insumo[Fecha_Corte],"&lt;="&amp;AZ$12)-SUMIFS(Tbl_Registro_Insumo[cant_dev],Tbl_Registro_Insumo[proveedor],$C$8,Tbl_Registro_Insumo[descripcion_insumo],$C87,Tbl_Registro_Insumo[id_solicitud],$C$9,Tbl_Registro_Insumo[Fecha_Corte],"&lt;="&amp;AZ$12))</f>
        <v/>
      </c>
      <c r="BA87" s="2" t="str">
        <f>IF(OR($C87="",BA$12=""),"",SUMIFS(Tbl_Registro_Insumo[cant_ent],Tbl_Registro_Insumo[proveedor],$C$8,Tbl_Registro_Insumo[descripcion_insumo],$C87,Tbl_Registro_Insumo[id_solicitud],Detalle_Mes!$C$9,Tbl_Registro_Insumo[Fecha_Corte],"&lt;="&amp;BA$12)-SUMIFS(Tbl_Registro_Insumo[cant_dev],Tbl_Registro_Insumo[proveedor],$C$8,Tbl_Registro_Insumo[descripcion_insumo],$C87,Tbl_Registro_Insumo[id_solicitud],$C$9,Tbl_Registro_Insumo[Fecha_Corte],"&lt;="&amp;BA$12))</f>
        <v/>
      </c>
      <c r="BB87" s="2" t="str">
        <f>IF(OR($C87="",BB$12=""),"",SUMIFS(Tbl_Registro_Insumo[cant_ent],Tbl_Registro_Insumo[proveedor],$C$8,Tbl_Registro_Insumo[descripcion_insumo],$C87,Tbl_Registro_Insumo[id_solicitud],Detalle_Mes!$C$9,Tbl_Registro_Insumo[Fecha_Corte],"&lt;="&amp;BB$12)-SUMIFS(Tbl_Registro_Insumo[cant_dev],Tbl_Registro_Insumo[proveedor],$C$8,Tbl_Registro_Insumo[descripcion_insumo],$C87,Tbl_Registro_Insumo[id_solicitud],$C$9,Tbl_Registro_Insumo[Fecha_Corte],"&lt;="&amp;BB$12))</f>
        <v/>
      </c>
      <c r="BC87" s="2" t="str">
        <f>IF(OR($C87="",BC$12=""),"",SUMIFS(Tbl_Registro_Insumo[cant_ent],Tbl_Registro_Insumo[proveedor],$C$8,Tbl_Registro_Insumo[descripcion_insumo],$C87,Tbl_Registro_Insumo[id_solicitud],Detalle_Mes!$C$9,Tbl_Registro_Insumo[Fecha_Corte],"&lt;="&amp;BC$12)-SUMIFS(Tbl_Registro_Insumo[cant_dev],Tbl_Registro_Insumo[proveedor],$C$8,Tbl_Registro_Insumo[descripcion_insumo],$C87,Tbl_Registro_Insumo[id_solicitud],$C$9,Tbl_Registro_Insumo[Fecha_Corte],"&lt;="&amp;BC$12))</f>
        <v/>
      </c>
      <c r="BD87" s="2" t="str">
        <f>IF(OR($C87="",BD$12=""),"",SUMIFS(Tbl_Registro_Insumo[cant_ent],Tbl_Registro_Insumo[proveedor],$C$8,Tbl_Registro_Insumo[descripcion_insumo],$C87,Tbl_Registro_Insumo[id_solicitud],Detalle_Mes!$C$9,Tbl_Registro_Insumo[Fecha_Corte],"&lt;="&amp;BD$12)-SUMIFS(Tbl_Registro_Insumo[cant_dev],Tbl_Registro_Insumo[proveedor],$C$8,Tbl_Registro_Insumo[descripcion_insumo],$C87,Tbl_Registro_Insumo[id_solicitud],$C$9,Tbl_Registro_Insumo[Fecha_Corte],"&lt;="&amp;BD$12))</f>
        <v/>
      </c>
      <c r="BE87" s="2" t="str">
        <f>IF(OR($C87="",BE$12=""),"",SUMIFS(Tbl_Registro_Insumo[cant_ent],Tbl_Registro_Insumo[proveedor],$C$8,Tbl_Registro_Insumo[descripcion_insumo],$C87,Tbl_Registro_Insumo[id_solicitud],Detalle_Mes!$C$9,Tbl_Registro_Insumo[Fecha_Corte],"&lt;="&amp;BE$12)-SUMIFS(Tbl_Registro_Insumo[cant_dev],Tbl_Registro_Insumo[proveedor],$C$8,Tbl_Registro_Insumo[descripcion_insumo],$C87,Tbl_Registro_Insumo[id_solicitud],$C$9,Tbl_Registro_Insumo[Fecha_Corte],"&lt;="&amp;BE$12))</f>
        <v/>
      </c>
      <c r="BF87" s="2" t="str">
        <f>IF(OR($C87="",BF$12=""),"",SUMIFS(Tbl_Registro_Insumo[cant_ent],Tbl_Registro_Insumo[proveedor],$C$8,Tbl_Registro_Insumo[descripcion_insumo],$C87,Tbl_Registro_Insumo[id_solicitud],Detalle_Mes!$C$9,Tbl_Registro_Insumo[Fecha_Corte],"&lt;="&amp;BF$12)-SUMIFS(Tbl_Registro_Insumo[cant_dev],Tbl_Registro_Insumo[proveedor],$C$8,Tbl_Registro_Insumo[descripcion_insumo],$C87,Tbl_Registro_Insumo[id_solicitud],$C$9,Tbl_Registro_Insumo[Fecha_Corte],"&lt;="&amp;BF$12))</f>
        <v/>
      </c>
      <c r="BG87" s="2" t="str">
        <f>IF(OR($C87="",BG$12=""),"",SUMIFS(Tbl_Registro_Insumo[cant_ent],Tbl_Registro_Insumo[proveedor],$C$8,Tbl_Registro_Insumo[descripcion_insumo],$C87,Tbl_Registro_Insumo[id_solicitud],Detalle_Mes!$C$9,Tbl_Registro_Insumo[Fecha_Corte],"&lt;="&amp;BG$12)-SUMIFS(Tbl_Registro_Insumo[cant_dev],Tbl_Registro_Insumo[proveedor],$C$8,Tbl_Registro_Insumo[descripcion_insumo],$C87,Tbl_Registro_Insumo[id_solicitud],$C$9,Tbl_Registro_Insumo[Fecha_Corte],"&lt;="&amp;BG$12))</f>
        <v/>
      </c>
      <c r="BH87" s="2" t="str">
        <f>IF(OR($C87="",BH$12=""),"",SUMIFS(Tbl_Registro_Insumo[cant_ent],Tbl_Registro_Insumo[proveedor],$C$8,Tbl_Registro_Insumo[descripcion_insumo],$C87,Tbl_Registro_Insumo[id_solicitud],Detalle_Mes!$C$9,Tbl_Registro_Insumo[Fecha_Corte],"&lt;="&amp;BH$12)-SUMIFS(Tbl_Registro_Insumo[cant_dev],Tbl_Registro_Insumo[proveedor],$C$8,Tbl_Registro_Insumo[descripcion_insumo],$C87,Tbl_Registro_Insumo[id_solicitud],$C$9,Tbl_Registro_Insumo[Fecha_Corte],"&lt;="&amp;BH$12))</f>
        <v/>
      </c>
      <c r="BI87" s="2" t="str">
        <f>IF(OR($C87="",BI$12=""),"",SUMIFS(Tbl_Registro_Insumo[cant_ent],Tbl_Registro_Insumo[proveedor],$C$8,Tbl_Registro_Insumo[descripcion_insumo],$C87,Tbl_Registro_Insumo[id_solicitud],Detalle_Mes!$C$9,Tbl_Registro_Insumo[Fecha_Corte],"&lt;="&amp;BI$12)-SUMIFS(Tbl_Registro_Insumo[cant_dev],Tbl_Registro_Insumo[proveedor],$C$8,Tbl_Registro_Insumo[descripcion_insumo],$C87,Tbl_Registro_Insumo[id_solicitud],$C$9,Tbl_Registro_Insumo[Fecha_Corte],"&lt;="&amp;BI$12))</f>
        <v/>
      </c>
      <c r="BJ87" s="2" t="str">
        <f>IF(OR($C87="",BJ$12=""),"",SUMIFS(Tbl_Registro_Insumo[cant_ent],Tbl_Registro_Insumo[proveedor],$C$8,Tbl_Registro_Insumo[descripcion_insumo],$C87,Tbl_Registro_Insumo[id_solicitud],Detalle_Mes!$C$9,Tbl_Registro_Insumo[Fecha_Corte],"&lt;="&amp;BJ$12)-SUMIFS(Tbl_Registro_Insumo[cant_dev],Tbl_Registro_Insumo[proveedor],$C$8,Tbl_Registro_Insumo[descripcion_insumo],$C87,Tbl_Registro_Insumo[id_solicitud],$C$9,Tbl_Registro_Insumo[Fecha_Corte],"&lt;="&amp;BJ$12))</f>
        <v/>
      </c>
      <c r="BK87" s="2" t="str">
        <f>IF(OR($C87="",BK$12=""),"",SUMIFS(Tbl_Registro_Insumo[cant_ent],Tbl_Registro_Insumo[proveedor],$C$8,Tbl_Registro_Insumo[descripcion_insumo],$C87,Tbl_Registro_Insumo[id_solicitud],Detalle_Mes!$C$9,Tbl_Registro_Insumo[Fecha_Corte],"&lt;="&amp;BK$12)-SUMIFS(Tbl_Registro_Insumo[cant_dev],Tbl_Registro_Insumo[proveedor],$C$8,Tbl_Registro_Insumo[descripcion_insumo],$C87,Tbl_Registro_Insumo[id_solicitud],$C$9,Tbl_Registro_Insumo[Fecha_Corte],"&lt;="&amp;BK$12))</f>
        <v/>
      </c>
      <c r="BL87" s="2" t="str">
        <f>IF(OR($C87="",BL$12=""),"",SUMIFS(Tbl_Registro_Insumo[cant_ent],Tbl_Registro_Insumo[proveedor],$C$8,Tbl_Registro_Insumo[descripcion_insumo],$C87,Tbl_Registro_Insumo[id_solicitud],Detalle_Mes!$C$9,Tbl_Registro_Insumo[Fecha_Corte],"&lt;="&amp;BL$12)-SUMIFS(Tbl_Registro_Insumo[cant_dev],Tbl_Registro_Insumo[proveedor],$C$8,Tbl_Registro_Insumo[descripcion_insumo],$C87,Tbl_Registro_Insumo[id_solicitud],$C$9,Tbl_Registro_Insumo[Fecha_Corte],"&lt;="&amp;BL$12))</f>
        <v/>
      </c>
      <c r="BM87" s="2" t="str">
        <f>IF(OR($C87="",BM$12=""),"",SUMIFS(Tbl_Registro_Insumo[cant_ent],Tbl_Registro_Insumo[proveedor],$C$8,Tbl_Registro_Insumo[descripcion_insumo],$C87,Tbl_Registro_Insumo[id_solicitud],Detalle_Mes!$C$9,Tbl_Registro_Insumo[Fecha_Corte],"&lt;="&amp;BM$12)-SUMIFS(Tbl_Registro_Insumo[cant_dev],Tbl_Registro_Insumo[proveedor],$C$8,Tbl_Registro_Insumo[descripcion_insumo],$C87,Tbl_Registro_Insumo[id_solicitud],$C$9,Tbl_Registro_Insumo[Fecha_Corte],"&lt;="&amp;BM$12))</f>
        <v/>
      </c>
      <c r="BN87" s="2" t="str">
        <f>IF(OR($C87="",BN$12=""),"",SUMIFS(Tbl_Registro_Insumo[cant_ent],Tbl_Registro_Insumo[proveedor],$C$8,Tbl_Registro_Insumo[descripcion_insumo],$C87,Tbl_Registro_Insumo[id_solicitud],Detalle_Mes!$C$9,Tbl_Registro_Insumo[Fecha_Corte],"&lt;="&amp;BN$12)-SUMIFS(Tbl_Registro_Insumo[cant_dev],Tbl_Registro_Insumo[proveedor],$C$8,Tbl_Registro_Insumo[descripcion_insumo],$C87,Tbl_Registro_Insumo[id_solicitud],$C$9,Tbl_Registro_Insumo[Fecha_Corte],"&lt;="&amp;BN$12))</f>
        <v/>
      </c>
      <c r="BO87" s="2" t="str">
        <f>IF(OR($C87="",BO$12=""),"",SUMIFS(Tbl_Registro_Insumo[cant_ent],Tbl_Registro_Insumo[proveedor],$C$8,Tbl_Registro_Insumo[descripcion_insumo],$C87,Tbl_Registro_Insumo[id_solicitud],Detalle_Mes!$C$9,Tbl_Registro_Insumo[Fecha_Corte],"&lt;="&amp;BO$12)-SUMIFS(Tbl_Registro_Insumo[cant_dev],Tbl_Registro_Insumo[proveedor],$C$8,Tbl_Registro_Insumo[descripcion_insumo],$C87,Tbl_Registro_Insumo[id_solicitud],$C$9,Tbl_Registro_Insumo[Fecha_Corte],"&lt;="&amp;BO$12))</f>
        <v/>
      </c>
      <c r="BP87" s="2" t="str">
        <f>IF(OR($C87="",BP$12=""),"",SUMIFS(Tbl_Registro_Insumo[cant_ent],Tbl_Registro_Insumo[proveedor],$C$8,Tbl_Registro_Insumo[descripcion_insumo],$C87,Tbl_Registro_Insumo[id_solicitud],Detalle_Mes!$C$9,Tbl_Registro_Insumo[Fecha_Corte],"&lt;="&amp;BP$12)-SUMIFS(Tbl_Registro_Insumo[cant_dev],Tbl_Registro_Insumo[proveedor],$C$8,Tbl_Registro_Insumo[descripcion_insumo],$C87,Tbl_Registro_Insumo[id_solicitud],$C$9,Tbl_Registro_Insumo[Fecha_Corte],"&lt;="&amp;BP$12))</f>
        <v/>
      </c>
      <c r="BQ87" s="2" t="str">
        <f>IF(OR($C87="",BQ$12=""),"",SUMIFS(Tbl_Registro_Insumo[cant_ent],Tbl_Registro_Insumo[proveedor],$C$8,Tbl_Registro_Insumo[descripcion_insumo],$C87,Tbl_Registro_Insumo[id_solicitud],Detalle_Mes!$C$9,Tbl_Registro_Insumo[Fecha_Corte],"&lt;="&amp;BQ$12)-SUMIFS(Tbl_Registro_Insumo[cant_dev],Tbl_Registro_Insumo[proveedor],$C$8,Tbl_Registro_Insumo[descripcion_insumo],$C87,Tbl_Registro_Insumo[id_solicitud],$C$9,Tbl_Registro_Insumo[Fecha_Corte],"&lt;="&amp;BQ$12))</f>
        <v/>
      </c>
      <c r="BR87" s="2" t="str">
        <f>IF(OR($C87="",BR$12=""),"",SUMIFS(Tbl_Registro_Insumo[cant_ent],Tbl_Registro_Insumo[proveedor],$C$8,Tbl_Registro_Insumo[descripcion_insumo],$C87,Tbl_Registro_Insumo[id_solicitud],Detalle_Mes!$C$9,Tbl_Registro_Insumo[Fecha_Corte],"&lt;="&amp;BR$12)-SUMIFS(Tbl_Registro_Insumo[cant_dev],Tbl_Registro_Insumo[proveedor],$C$8,Tbl_Registro_Insumo[descripcion_insumo],$C87,Tbl_Registro_Insumo[id_solicitud],$C$9,Tbl_Registro_Insumo[Fecha_Corte],"&lt;="&amp;BR$12))</f>
        <v/>
      </c>
      <c r="BS87" s="2" t="str">
        <f>IF(OR($C87="",BS$12=""),"",SUMIFS(Tbl_Registro_Insumo[cant_ent],Tbl_Registro_Insumo[proveedor],$C$8,Tbl_Registro_Insumo[descripcion_insumo],$C87,Tbl_Registro_Insumo[id_solicitud],Detalle_Mes!$C$9,Tbl_Registro_Insumo[Fecha_Corte],"&lt;="&amp;BS$12)-SUMIFS(Tbl_Registro_Insumo[cant_dev],Tbl_Registro_Insumo[proveedor],$C$8,Tbl_Registro_Insumo[descripcion_insumo],$C87,Tbl_Registro_Insumo[id_solicitud],$C$9,Tbl_Registro_Insumo[Fecha_Corte],"&lt;="&amp;BS$12))</f>
        <v/>
      </c>
    </row>
    <row r="88" spans="2:71" s="7" customFormat="1" ht="19.2" customHeight="1" x14ac:dyDescent="0.3">
      <c r="B88" s="2"/>
      <c r="D88" s="20" t="str">
        <f>IF(C88="","",SUMIFS(Tbl_Registro_Insumo[cant_ent],Tbl_Registro_Insumo[proveedor],Detalle_Mes!$C$8,Tbl_Registro_Insumo[id_solicitud],Detalle_Mes!$C$9,Tbl_Registro_Insumo[descripcion_insumo],Detalle_Mes!C88,Tbl_Registro_Insumo[Fecha_Corte],"&lt;"&amp;Detalle_Mes!$F$8))</f>
        <v/>
      </c>
      <c r="E88" s="20" t="str">
        <f>IF(C88="","",SUMIFS(Tbl_Registro_Insumo[cant_dev],Tbl_Registro_Insumo[proveedor],Detalle_Mes!$C$8,Tbl_Registro_Insumo[id_solicitud],Detalle_Mes!$C$9,Tbl_Registro_Insumo[descripcion_insumo],Detalle_Mes!C88,Tbl_Registro_Insumo[Fecha_Corte],"&lt;"&amp;Detalle_Mes!$F$8))</f>
        <v/>
      </c>
      <c r="F88" s="20" t="str">
        <f t="shared" si="42"/>
        <v/>
      </c>
      <c r="H88" s="41" t="str">
        <f t="shared" si="41"/>
        <v/>
      </c>
      <c r="I88" s="2" t="str">
        <f>IF(OR($C88="",I$12=""),"",SUMIFS(Tbl_Registro_Insumo[cant_ent],Tbl_Registro_Insumo[proveedor],$C$8,Tbl_Registro_Insumo[descripcion_insumo],$C88,Tbl_Registro_Insumo[id_solicitud],Detalle_Mes!$C$9,Tbl_Registro_Insumo[Fecha_Corte],"&lt;"&amp;I$12)-SUMIFS(Tbl_Registro_Insumo[cant_dev],Tbl_Registro_Insumo[proveedor],$C$8,Tbl_Registro_Insumo[descripcion_insumo],$C88,Tbl_Registro_Insumo[id_solicitud],$C$9,Tbl_Registro_Insumo[Fecha_Corte],"&lt;="&amp;I$12))</f>
        <v/>
      </c>
      <c r="J88" s="2" t="str">
        <f>IF(OR($C88="",J$12=""),"",SUMIFS(Tbl_Registro_Insumo[cant_ent],Tbl_Registro_Insumo[proveedor],$C$8,Tbl_Registro_Insumo[descripcion_insumo],$C88,Tbl_Registro_Insumo[id_solicitud],Detalle_Mes!$C$9,Tbl_Registro_Insumo[Fecha_Corte],"&lt;="&amp;J$12)-SUMIFS(Tbl_Registro_Insumo[cant_dev],Tbl_Registro_Insumo[proveedor],$C$8,Tbl_Registro_Insumo[descripcion_insumo],$C88,Tbl_Registro_Insumo[id_solicitud],$C$9,Tbl_Registro_Insumo[Fecha_Corte],"&lt;="&amp;J$12))</f>
        <v/>
      </c>
      <c r="K88" s="2" t="str">
        <f>IF(OR($C88="",K$12=""),"",SUMIFS(Tbl_Registro_Insumo[cant_ent],Tbl_Registro_Insumo[proveedor],$C$8,Tbl_Registro_Insumo[descripcion_insumo],$C88,Tbl_Registro_Insumo[id_solicitud],Detalle_Mes!$C$9,Tbl_Registro_Insumo[Fecha_Corte],"&lt;="&amp;K$12)-SUMIFS(Tbl_Registro_Insumo[cant_dev],Tbl_Registro_Insumo[proveedor],$C$8,Tbl_Registro_Insumo[descripcion_insumo],$C88,Tbl_Registro_Insumo[id_solicitud],$C$9,Tbl_Registro_Insumo[Fecha_Corte],"&lt;="&amp;K$12))</f>
        <v/>
      </c>
      <c r="L88" s="2" t="str">
        <f>IF(OR($C88="",L$12=""),"",SUMIFS(Tbl_Registro_Insumo[cant_ent],Tbl_Registro_Insumo[proveedor],$C$8,Tbl_Registro_Insumo[descripcion_insumo],$C88,Tbl_Registro_Insumo[id_solicitud],Detalle_Mes!$C$9,Tbl_Registro_Insumo[Fecha_Corte],"&lt;="&amp;L$12)-SUMIFS(Tbl_Registro_Insumo[cant_dev],Tbl_Registro_Insumo[proveedor],$C$8,Tbl_Registro_Insumo[descripcion_insumo],$C88,Tbl_Registro_Insumo[id_solicitud],$C$9,Tbl_Registro_Insumo[Fecha_Corte],"&lt;="&amp;L$12))</f>
        <v/>
      </c>
      <c r="M88" s="2" t="str">
        <f>IF(OR($C88="",M$12=""),"",SUMIFS(Tbl_Registro_Insumo[cant_ent],Tbl_Registro_Insumo[proveedor],$C$8,Tbl_Registro_Insumo[descripcion_insumo],$C88,Tbl_Registro_Insumo[id_solicitud],Detalle_Mes!$C$9,Tbl_Registro_Insumo[Fecha_Corte],"&lt;="&amp;M$12)-SUMIFS(Tbl_Registro_Insumo[cant_dev],Tbl_Registro_Insumo[proveedor],$C$8,Tbl_Registro_Insumo[descripcion_insumo],$C88,Tbl_Registro_Insumo[id_solicitud],$C$9,Tbl_Registro_Insumo[Fecha_Corte],"&lt;="&amp;M$12))</f>
        <v/>
      </c>
      <c r="N88" s="2" t="str">
        <f>IF(OR($C88="",N$12=""),"",SUMIFS(Tbl_Registro_Insumo[cant_ent],Tbl_Registro_Insumo[proveedor],$C$8,Tbl_Registro_Insumo[descripcion_insumo],$C88,Tbl_Registro_Insumo[id_solicitud],Detalle_Mes!$C$9,Tbl_Registro_Insumo[Fecha_Corte],"&lt;="&amp;N$12)-SUMIFS(Tbl_Registro_Insumo[cant_dev],Tbl_Registro_Insumo[proveedor],$C$8,Tbl_Registro_Insumo[descripcion_insumo],$C88,Tbl_Registro_Insumo[id_solicitud],$C$9,Tbl_Registro_Insumo[Fecha_Corte],"&lt;="&amp;N$12))</f>
        <v/>
      </c>
      <c r="O88" s="2" t="str">
        <f>IF(OR($C88="",O$12=""),"",SUMIFS(Tbl_Registro_Insumo[cant_ent],Tbl_Registro_Insumo[proveedor],$C$8,Tbl_Registro_Insumo[descripcion_insumo],$C88,Tbl_Registro_Insumo[id_solicitud],Detalle_Mes!$C$9,Tbl_Registro_Insumo[Fecha_Corte],"&lt;="&amp;O$12)-SUMIFS(Tbl_Registro_Insumo[cant_dev],Tbl_Registro_Insumo[proveedor],$C$8,Tbl_Registro_Insumo[descripcion_insumo],$C88,Tbl_Registro_Insumo[id_solicitud],$C$9,Tbl_Registro_Insumo[Fecha_Corte],"&lt;="&amp;O$12))</f>
        <v/>
      </c>
      <c r="P88" s="2" t="str">
        <f>IF(OR($C88="",P$12=""),"",SUMIFS(Tbl_Registro_Insumo[cant_ent],Tbl_Registro_Insumo[proveedor],$C$8,Tbl_Registro_Insumo[descripcion_insumo],$C88,Tbl_Registro_Insumo[id_solicitud],Detalle_Mes!$C$9,Tbl_Registro_Insumo[Fecha_Corte],"&lt;="&amp;P$12)-SUMIFS(Tbl_Registro_Insumo[cant_dev],Tbl_Registro_Insumo[proveedor],$C$8,Tbl_Registro_Insumo[descripcion_insumo],$C88,Tbl_Registro_Insumo[id_solicitud],$C$9,Tbl_Registro_Insumo[Fecha_Corte],"&lt;="&amp;P$12))</f>
        <v/>
      </c>
      <c r="Q88" s="2" t="str">
        <f>IF(OR($C88="",Q$12=""),"",SUMIFS(Tbl_Registro_Insumo[cant_ent],Tbl_Registro_Insumo[proveedor],$C$8,Tbl_Registro_Insumo[descripcion_insumo],$C88,Tbl_Registro_Insumo[id_solicitud],Detalle_Mes!$C$9,Tbl_Registro_Insumo[Fecha_Corte],"&lt;="&amp;Q$12)-SUMIFS(Tbl_Registro_Insumo[cant_dev],Tbl_Registro_Insumo[proveedor],$C$8,Tbl_Registro_Insumo[descripcion_insumo],$C88,Tbl_Registro_Insumo[id_solicitud],$C$9,Tbl_Registro_Insumo[Fecha_Corte],"&lt;="&amp;Q$12))</f>
        <v/>
      </c>
      <c r="R88" s="2" t="str">
        <f>IF(OR($C88="",R$12=""),"",SUMIFS(Tbl_Registro_Insumo[cant_ent],Tbl_Registro_Insumo[proveedor],$C$8,Tbl_Registro_Insumo[descripcion_insumo],$C88,Tbl_Registro_Insumo[id_solicitud],Detalle_Mes!$C$9,Tbl_Registro_Insumo[Fecha_Corte],"&lt;="&amp;R$12)-SUMIFS(Tbl_Registro_Insumo[cant_dev],Tbl_Registro_Insumo[proveedor],$C$8,Tbl_Registro_Insumo[descripcion_insumo],$C88,Tbl_Registro_Insumo[id_solicitud],$C$9,Tbl_Registro_Insumo[Fecha_Corte],"&lt;="&amp;R$12))</f>
        <v/>
      </c>
      <c r="S88" s="2" t="str">
        <f>IF(OR($C88="",S$12=""),"",SUMIFS(Tbl_Registro_Insumo[cant_ent],Tbl_Registro_Insumo[proveedor],$C$8,Tbl_Registro_Insumo[descripcion_insumo],$C88,Tbl_Registro_Insumo[id_solicitud],Detalle_Mes!$C$9,Tbl_Registro_Insumo[Fecha_Corte],"&lt;="&amp;S$12)-SUMIFS(Tbl_Registro_Insumo[cant_dev],Tbl_Registro_Insumo[proveedor],$C$8,Tbl_Registro_Insumo[descripcion_insumo],$C88,Tbl_Registro_Insumo[id_solicitud],$C$9,Tbl_Registro_Insumo[Fecha_Corte],"&lt;="&amp;S$12))</f>
        <v/>
      </c>
      <c r="T88" s="2" t="str">
        <f>IF(OR($C88="",T$12=""),"",SUMIFS(Tbl_Registro_Insumo[cant_ent],Tbl_Registro_Insumo[proveedor],$C$8,Tbl_Registro_Insumo[descripcion_insumo],$C88,Tbl_Registro_Insumo[id_solicitud],Detalle_Mes!$C$9,Tbl_Registro_Insumo[Fecha_Corte],"&lt;="&amp;T$12)-SUMIFS(Tbl_Registro_Insumo[cant_dev],Tbl_Registro_Insumo[proveedor],$C$8,Tbl_Registro_Insumo[descripcion_insumo],$C88,Tbl_Registro_Insumo[id_solicitud],$C$9,Tbl_Registro_Insumo[Fecha_Corte],"&lt;="&amp;T$12))</f>
        <v/>
      </c>
      <c r="U88" s="2" t="str">
        <f>IF(OR($C88="",U$12=""),"",SUMIFS(Tbl_Registro_Insumo[cant_ent],Tbl_Registro_Insumo[proveedor],$C$8,Tbl_Registro_Insumo[descripcion_insumo],$C88,Tbl_Registro_Insumo[id_solicitud],Detalle_Mes!$C$9,Tbl_Registro_Insumo[Fecha_Corte],"&lt;="&amp;U$12)-SUMIFS(Tbl_Registro_Insumo[cant_dev],Tbl_Registro_Insumo[proveedor],$C$8,Tbl_Registro_Insumo[descripcion_insumo],$C88,Tbl_Registro_Insumo[id_solicitud],$C$9,Tbl_Registro_Insumo[Fecha_Corte],"&lt;="&amp;U$12))</f>
        <v/>
      </c>
      <c r="V88" s="2" t="str">
        <f>IF(OR($C88="",V$12=""),"",SUMIFS(Tbl_Registro_Insumo[cant_ent],Tbl_Registro_Insumo[proveedor],$C$8,Tbl_Registro_Insumo[descripcion_insumo],$C88,Tbl_Registro_Insumo[id_solicitud],Detalle_Mes!$C$9,Tbl_Registro_Insumo[Fecha_Corte],"&lt;="&amp;V$12)-SUMIFS(Tbl_Registro_Insumo[cant_dev],Tbl_Registro_Insumo[proveedor],$C$8,Tbl_Registro_Insumo[descripcion_insumo],$C88,Tbl_Registro_Insumo[id_solicitud],$C$9,Tbl_Registro_Insumo[Fecha_Corte],"&lt;="&amp;V$12))</f>
        <v/>
      </c>
      <c r="W88" s="2" t="str">
        <f>IF(OR($C88="",W$12=""),"",SUMIFS(Tbl_Registro_Insumo[cant_ent],Tbl_Registro_Insumo[proveedor],$C$8,Tbl_Registro_Insumo[descripcion_insumo],$C88,Tbl_Registro_Insumo[id_solicitud],Detalle_Mes!$C$9,Tbl_Registro_Insumo[Fecha_Corte],"&lt;="&amp;W$12)-SUMIFS(Tbl_Registro_Insumo[cant_dev],Tbl_Registro_Insumo[proveedor],$C$8,Tbl_Registro_Insumo[descripcion_insumo],$C88,Tbl_Registro_Insumo[id_solicitud],$C$9,Tbl_Registro_Insumo[Fecha_Corte],"&lt;="&amp;W$12))</f>
        <v/>
      </c>
      <c r="X88" s="2" t="str">
        <f>IF(OR($C88="",X$12=""),"",SUMIFS(Tbl_Registro_Insumo[cant_ent],Tbl_Registro_Insumo[proveedor],$C$8,Tbl_Registro_Insumo[descripcion_insumo],$C88,Tbl_Registro_Insumo[id_solicitud],Detalle_Mes!$C$9,Tbl_Registro_Insumo[Fecha_Corte],"&lt;="&amp;X$12)-SUMIFS(Tbl_Registro_Insumo[cant_dev],Tbl_Registro_Insumo[proveedor],$C$8,Tbl_Registro_Insumo[descripcion_insumo],$C88,Tbl_Registro_Insumo[id_solicitud],$C$9,Tbl_Registro_Insumo[Fecha_Corte],"&lt;="&amp;X$12))</f>
        <v/>
      </c>
      <c r="Y88" s="2" t="str">
        <f>IF(OR($C88="",Y$12=""),"",SUMIFS(Tbl_Registro_Insumo[cant_ent],Tbl_Registro_Insumo[proveedor],$C$8,Tbl_Registro_Insumo[descripcion_insumo],$C88,Tbl_Registro_Insumo[id_solicitud],Detalle_Mes!$C$9,Tbl_Registro_Insumo[Fecha_Corte],"&lt;="&amp;Y$12)-SUMIFS(Tbl_Registro_Insumo[cant_dev],Tbl_Registro_Insumo[proveedor],$C$8,Tbl_Registro_Insumo[descripcion_insumo],$C88,Tbl_Registro_Insumo[id_solicitud],$C$9,Tbl_Registro_Insumo[Fecha_Corte],"&lt;="&amp;Y$12))</f>
        <v/>
      </c>
      <c r="Z88" s="2" t="str">
        <f>IF(OR($C88="",Z$12=""),"",SUMIFS(Tbl_Registro_Insumo[cant_ent],Tbl_Registro_Insumo[proveedor],$C$8,Tbl_Registro_Insumo[descripcion_insumo],$C88,Tbl_Registro_Insumo[id_solicitud],Detalle_Mes!$C$9,Tbl_Registro_Insumo[Fecha_Corte],"&lt;="&amp;Z$12)-SUMIFS(Tbl_Registro_Insumo[cant_dev],Tbl_Registro_Insumo[proveedor],$C$8,Tbl_Registro_Insumo[descripcion_insumo],$C88,Tbl_Registro_Insumo[id_solicitud],$C$9,Tbl_Registro_Insumo[Fecha_Corte],"&lt;="&amp;Z$12))</f>
        <v/>
      </c>
      <c r="AA88" s="2" t="str">
        <f>IF(OR($C88="",AA$12=""),"",SUMIFS(Tbl_Registro_Insumo[cant_ent],Tbl_Registro_Insumo[proveedor],$C$8,Tbl_Registro_Insumo[descripcion_insumo],$C88,Tbl_Registro_Insumo[id_solicitud],Detalle_Mes!$C$9,Tbl_Registro_Insumo[Fecha_Corte],"&lt;="&amp;AA$12)-SUMIFS(Tbl_Registro_Insumo[cant_dev],Tbl_Registro_Insumo[proveedor],$C$8,Tbl_Registro_Insumo[descripcion_insumo],$C88,Tbl_Registro_Insumo[id_solicitud],$C$9,Tbl_Registro_Insumo[Fecha_Corte],"&lt;="&amp;AA$12))</f>
        <v/>
      </c>
      <c r="AB88" s="2" t="str">
        <f>IF(OR($C88="",AB$12=""),"",SUMIFS(Tbl_Registro_Insumo[cant_ent],Tbl_Registro_Insumo[proveedor],$C$8,Tbl_Registro_Insumo[descripcion_insumo],$C88,Tbl_Registro_Insumo[id_solicitud],Detalle_Mes!$C$9,Tbl_Registro_Insumo[Fecha_Corte],"&lt;="&amp;AB$12)-SUMIFS(Tbl_Registro_Insumo[cant_dev],Tbl_Registro_Insumo[proveedor],$C$8,Tbl_Registro_Insumo[descripcion_insumo],$C88,Tbl_Registro_Insumo[id_solicitud],$C$9,Tbl_Registro_Insumo[Fecha_Corte],"&lt;="&amp;AB$12))</f>
        <v/>
      </c>
      <c r="AC88" s="2" t="str">
        <f>IF(OR($C88="",AC$12=""),"",SUMIFS(Tbl_Registro_Insumo[cant_ent],Tbl_Registro_Insumo[proveedor],$C$8,Tbl_Registro_Insumo[descripcion_insumo],$C88,Tbl_Registro_Insumo[id_solicitud],Detalle_Mes!$C$9,Tbl_Registro_Insumo[Fecha_Corte],"&lt;="&amp;AC$12)-SUMIFS(Tbl_Registro_Insumo[cant_dev],Tbl_Registro_Insumo[proveedor],$C$8,Tbl_Registro_Insumo[descripcion_insumo],$C88,Tbl_Registro_Insumo[id_solicitud],$C$9,Tbl_Registro_Insumo[Fecha_Corte],"&lt;="&amp;AC$12))</f>
        <v/>
      </c>
      <c r="AD88" s="2" t="str">
        <f>IF(OR($C88="",AD$12=""),"",SUMIFS(Tbl_Registro_Insumo[cant_ent],Tbl_Registro_Insumo[proveedor],$C$8,Tbl_Registro_Insumo[descripcion_insumo],$C88,Tbl_Registro_Insumo[id_solicitud],Detalle_Mes!$C$9,Tbl_Registro_Insumo[Fecha_Corte],"&lt;="&amp;AD$12)-SUMIFS(Tbl_Registro_Insumo[cant_dev],Tbl_Registro_Insumo[proveedor],$C$8,Tbl_Registro_Insumo[descripcion_insumo],$C88,Tbl_Registro_Insumo[id_solicitud],$C$9,Tbl_Registro_Insumo[Fecha_Corte],"&lt;="&amp;AD$12))</f>
        <v/>
      </c>
      <c r="AE88" s="2" t="str">
        <f>IF(OR($C88="",AE$12=""),"",SUMIFS(Tbl_Registro_Insumo[cant_ent],Tbl_Registro_Insumo[proveedor],$C$8,Tbl_Registro_Insumo[descripcion_insumo],$C88,Tbl_Registro_Insumo[id_solicitud],Detalle_Mes!$C$9,Tbl_Registro_Insumo[Fecha_Corte],"&lt;="&amp;AE$12)-SUMIFS(Tbl_Registro_Insumo[cant_dev],Tbl_Registro_Insumo[proveedor],$C$8,Tbl_Registro_Insumo[descripcion_insumo],$C88,Tbl_Registro_Insumo[id_solicitud],$C$9,Tbl_Registro_Insumo[Fecha_Corte],"&lt;="&amp;AE$12))</f>
        <v/>
      </c>
      <c r="AF88" s="2" t="str">
        <f>IF(OR($C88="",AF$12=""),"",SUMIFS(Tbl_Registro_Insumo[cant_ent],Tbl_Registro_Insumo[proveedor],$C$8,Tbl_Registro_Insumo[descripcion_insumo],$C88,Tbl_Registro_Insumo[id_solicitud],Detalle_Mes!$C$9,Tbl_Registro_Insumo[Fecha_Corte],"&lt;="&amp;AF$12)-SUMIFS(Tbl_Registro_Insumo[cant_dev],Tbl_Registro_Insumo[proveedor],$C$8,Tbl_Registro_Insumo[descripcion_insumo],$C88,Tbl_Registro_Insumo[id_solicitud],$C$9,Tbl_Registro_Insumo[Fecha_Corte],"&lt;="&amp;AF$12))</f>
        <v/>
      </c>
      <c r="AG88" s="2" t="str">
        <f>IF(OR($C88="",AG$12=""),"",SUMIFS(Tbl_Registro_Insumo[cant_ent],Tbl_Registro_Insumo[proveedor],$C$8,Tbl_Registro_Insumo[descripcion_insumo],$C88,Tbl_Registro_Insumo[id_solicitud],Detalle_Mes!$C$9,Tbl_Registro_Insumo[Fecha_Corte],"&lt;="&amp;AG$12)-SUMIFS(Tbl_Registro_Insumo[cant_dev],Tbl_Registro_Insumo[proveedor],$C$8,Tbl_Registro_Insumo[descripcion_insumo],$C88,Tbl_Registro_Insumo[id_solicitud],$C$9,Tbl_Registro_Insumo[Fecha_Corte],"&lt;="&amp;AG$12))</f>
        <v/>
      </c>
      <c r="AH88" s="2" t="str">
        <f>IF(OR($C88="",AH$12=""),"",SUMIFS(Tbl_Registro_Insumo[cant_ent],Tbl_Registro_Insumo[proveedor],$C$8,Tbl_Registro_Insumo[descripcion_insumo],$C88,Tbl_Registro_Insumo[id_solicitud],Detalle_Mes!$C$9,Tbl_Registro_Insumo[Fecha_Corte],"&lt;="&amp;AH$12)-SUMIFS(Tbl_Registro_Insumo[cant_dev],Tbl_Registro_Insumo[proveedor],$C$8,Tbl_Registro_Insumo[descripcion_insumo],$C88,Tbl_Registro_Insumo[id_solicitud],$C$9,Tbl_Registro_Insumo[Fecha_Corte],"&lt;="&amp;AH$12))</f>
        <v/>
      </c>
      <c r="AI88" s="2" t="str">
        <f>IF(OR($C88="",AI$12=""),"",SUMIFS(Tbl_Registro_Insumo[cant_ent],Tbl_Registro_Insumo[proveedor],$C$8,Tbl_Registro_Insumo[descripcion_insumo],$C88,Tbl_Registro_Insumo[id_solicitud],Detalle_Mes!$C$9,Tbl_Registro_Insumo[Fecha_Corte],"&lt;="&amp;AI$12)-SUMIFS(Tbl_Registro_Insumo[cant_dev],Tbl_Registro_Insumo[proveedor],$C$8,Tbl_Registro_Insumo[descripcion_insumo],$C88,Tbl_Registro_Insumo[id_solicitud],$C$9,Tbl_Registro_Insumo[Fecha_Corte],"&lt;="&amp;AI$12))</f>
        <v/>
      </c>
      <c r="AJ88" s="2" t="str">
        <f>IF(OR($C88="",AJ$12=""),"",SUMIFS(Tbl_Registro_Insumo[cant_ent],Tbl_Registro_Insumo[proveedor],$C$8,Tbl_Registro_Insumo[descripcion_insumo],$C88,Tbl_Registro_Insumo[id_solicitud],Detalle_Mes!$C$9,Tbl_Registro_Insumo[Fecha_Corte],"&lt;="&amp;AJ$12)-SUMIFS(Tbl_Registro_Insumo[cant_dev],Tbl_Registro_Insumo[proveedor],$C$8,Tbl_Registro_Insumo[descripcion_insumo],$C88,Tbl_Registro_Insumo[id_solicitud],$C$9,Tbl_Registro_Insumo[Fecha_Corte],"&lt;="&amp;AJ$12))</f>
        <v/>
      </c>
      <c r="AK88" s="2" t="str">
        <f>IF(OR($C88="",AK$12=""),"",SUMIFS(Tbl_Registro_Insumo[cant_ent],Tbl_Registro_Insumo[proveedor],$C$8,Tbl_Registro_Insumo[descripcion_insumo],$C88,Tbl_Registro_Insumo[id_solicitud],Detalle_Mes!$C$9,Tbl_Registro_Insumo[Fecha_Corte],"&lt;="&amp;AK$12)-SUMIFS(Tbl_Registro_Insumo[cant_dev],Tbl_Registro_Insumo[proveedor],$C$8,Tbl_Registro_Insumo[descripcion_insumo],$C88,Tbl_Registro_Insumo[id_solicitud],$C$9,Tbl_Registro_Insumo[Fecha_Corte],"&lt;="&amp;AK$12))</f>
        <v/>
      </c>
      <c r="AL88" s="2" t="str">
        <f>IF(OR($C88="",AL$12=""),"",SUMIFS(Tbl_Registro_Insumo[cant_ent],Tbl_Registro_Insumo[proveedor],$C$8,Tbl_Registro_Insumo[descripcion_insumo],$C88,Tbl_Registro_Insumo[id_solicitud],Detalle_Mes!$C$9,Tbl_Registro_Insumo[Fecha_Corte],"&lt;="&amp;AL$12)-SUMIFS(Tbl_Registro_Insumo[cant_dev],Tbl_Registro_Insumo[proveedor],$C$8,Tbl_Registro_Insumo[descripcion_insumo],$C88,Tbl_Registro_Insumo[id_solicitud],$C$9,Tbl_Registro_Insumo[Fecha_Corte],"&lt;="&amp;AL$12))</f>
        <v/>
      </c>
      <c r="AM88" s="2" t="str">
        <f>IF(OR($C88="",AM$12=""),"",SUMIFS(Tbl_Registro_Insumo[cant_ent],Tbl_Registro_Insumo[proveedor],$C$8,Tbl_Registro_Insumo[descripcion_insumo],$C88,Tbl_Registro_Insumo[id_solicitud],Detalle_Mes!$C$9,Tbl_Registro_Insumo[Fecha_Corte],"&lt;="&amp;AM$12)-SUMIFS(Tbl_Registro_Insumo[cant_dev],Tbl_Registro_Insumo[proveedor],$C$8,Tbl_Registro_Insumo[descripcion_insumo],$C88,Tbl_Registro_Insumo[id_solicitud],$C$9,Tbl_Registro_Insumo[Fecha_Corte],"&lt;="&amp;AM$12))</f>
        <v/>
      </c>
      <c r="AN88" s="2" t="str">
        <f>IF(OR($C88="",AN$12=""),"",SUMIFS(Tbl_Registro_Insumo[cant_ent],Tbl_Registro_Insumo[proveedor],$C$8,Tbl_Registro_Insumo[descripcion_insumo],$C88,Tbl_Registro_Insumo[id_solicitud],Detalle_Mes!$C$9,Tbl_Registro_Insumo[Fecha_Corte],"&lt;="&amp;AN$12)-SUMIFS(Tbl_Registro_Insumo[cant_dev],Tbl_Registro_Insumo[proveedor],$C$8,Tbl_Registro_Insumo[descripcion_insumo],$C88,Tbl_Registro_Insumo[id_solicitud],$C$9,Tbl_Registro_Insumo[Fecha_Corte],"&lt;="&amp;AN$12))</f>
        <v/>
      </c>
      <c r="AO88" s="2" t="str">
        <f>IF(OR($C88="",AO$12=""),"",SUMIFS(Tbl_Registro_Insumo[cant_ent],Tbl_Registro_Insumo[proveedor],$C$8,Tbl_Registro_Insumo[descripcion_insumo],$C88,Tbl_Registro_Insumo[id_solicitud],Detalle_Mes!$C$9,Tbl_Registro_Insumo[Fecha_Corte],"&lt;="&amp;AO$12)-SUMIFS(Tbl_Registro_Insumo[cant_dev],Tbl_Registro_Insumo[proveedor],$C$8,Tbl_Registro_Insumo[descripcion_insumo],$C88,Tbl_Registro_Insumo[id_solicitud],$C$9,Tbl_Registro_Insumo[Fecha_Corte],"&lt;="&amp;AO$12))</f>
        <v/>
      </c>
      <c r="AP88" s="2" t="str">
        <f>IF(OR($C88="",AP$12=""),"",SUMIFS(Tbl_Registro_Insumo[cant_ent],Tbl_Registro_Insumo[proveedor],$C$8,Tbl_Registro_Insumo[descripcion_insumo],$C88,Tbl_Registro_Insumo[id_solicitud],Detalle_Mes!$C$9,Tbl_Registro_Insumo[Fecha_Corte],"&lt;="&amp;AP$12)-SUMIFS(Tbl_Registro_Insumo[cant_dev],Tbl_Registro_Insumo[proveedor],$C$8,Tbl_Registro_Insumo[descripcion_insumo],$C88,Tbl_Registro_Insumo[id_solicitud],$C$9,Tbl_Registro_Insumo[Fecha_Corte],"&lt;="&amp;AP$12))</f>
        <v/>
      </c>
      <c r="AQ88" s="2" t="str">
        <f>IF(OR($C88="",AQ$12=""),"",SUMIFS(Tbl_Registro_Insumo[cant_ent],Tbl_Registro_Insumo[proveedor],$C$8,Tbl_Registro_Insumo[descripcion_insumo],$C88,Tbl_Registro_Insumo[id_solicitud],Detalle_Mes!$C$9,Tbl_Registro_Insumo[Fecha_Corte],"&lt;="&amp;AQ$12)-SUMIFS(Tbl_Registro_Insumo[cant_dev],Tbl_Registro_Insumo[proveedor],$C$8,Tbl_Registro_Insumo[descripcion_insumo],$C88,Tbl_Registro_Insumo[id_solicitud],$C$9,Tbl_Registro_Insumo[Fecha_Corte],"&lt;="&amp;AQ$12))</f>
        <v/>
      </c>
      <c r="AR88" s="2" t="str">
        <f>IF(OR($C88="",AR$12=""),"",SUMIFS(Tbl_Registro_Insumo[cant_ent],Tbl_Registro_Insumo[proveedor],$C$8,Tbl_Registro_Insumo[descripcion_insumo],$C88,Tbl_Registro_Insumo[id_solicitud],Detalle_Mes!$C$9,Tbl_Registro_Insumo[Fecha_Corte],"&lt;="&amp;AR$12)-SUMIFS(Tbl_Registro_Insumo[cant_dev],Tbl_Registro_Insumo[proveedor],$C$8,Tbl_Registro_Insumo[descripcion_insumo],$C88,Tbl_Registro_Insumo[id_solicitud],$C$9,Tbl_Registro_Insumo[Fecha_Corte],"&lt;="&amp;AR$12))</f>
        <v/>
      </c>
      <c r="AS88" s="2" t="str">
        <f>IF(OR($C88="",AS$12=""),"",SUMIFS(Tbl_Registro_Insumo[cant_ent],Tbl_Registro_Insumo[proveedor],$C$8,Tbl_Registro_Insumo[descripcion_insumo],$C88,Tbl_Registro_Insumo[id_solicitud],Detalle_Mes!$C$9,Tbl_Registro_Insumo[Fecha_Corte],"&lt;="&amp;AS$12)-SUMIFS(Tbl_Registro_Insumo[cant_dev],Tbl_Registro_Insumo[proveedor],$C$8,Tbl_Registro_Insumo[descripcion_insumo],$C88,Tbl_Registro_Insumo[id_solicitud],$C$9,Tbl_Registro_Insumo[Fecha_Corte],"&lt;="&amp;AS$12))</f>
        <v/>
      </c>
      <c r="AT88" s="2" t="str">
        <f>IF(OR($C88="",AT$12=""),"",SUMIFS(Tbl_Registro_Insumo[cant_ent],Tbl_Registro_Insumo[proveedor],$C$8,Tbl_Registro_Insumo[descripcion_insumo],$C88,Tbl_Registro_Insumo[id_solicitud],Detalle_Mes!$C$9,Tbl_Registro_Insumo[Fecha_Corte],"&lt;="&amp;AT$12)-SUMIFS(Tbl_Registro_Insumo[cant_dev],Tbl_Registro_Insumo[proveedor],$C$8,Tbl_Registro_Insumo[descripcion_insumo],$C88,Tbl_Registro_Insumo[id_solicitud],$C$9,Tbl_Registro_Insumo[Fecha_Corte],"&lt;="&amp;AT$12))</f>
        <v/>
      </c>
      <c r="AU88" s="2" t="str">
        <f>IF(OR($C88="",AU$12=""),"",SUMIFS(Tbl_Registro_Insumo[cant_ent],Tbl_Registro_Insumo[proveedor],$C$8,Tbl_Registro_Insumo[descripcion_insumo],$C88,Tbl_Registro_Insumo[id_solicitud],Detalle_Mes!$C$9,Tbl_Registro_Insumo[Fecha_Corte],"&lt;="&amp;AU$12)-SUMIFS(Tbl_Registro_Insumo[cant_dev],Tbl_Registro_Insumo[proveedor],$C$8,Tbl_Registro_Insumo[descripcion_insumo],$C88,Tbl_Registro_Insumo[id_solicitud],$C$9,Tbl_Registro_Insumo[Fecha_Corte],"&lt;="&amp;AU$12))</f>
        <v/>
      </c>
      <c r="AV88" s="2" t="str">
        <f>IF(OR($C88="",AV$12=""),"",SUMIFS(Tbl_Registro_Insumo[cant_ent],Tbl_Registro_Insumo[proveedor],$C$8,Tbl_Registro_Insumo[descripcion_insumo],$C88,Tbl_Registro_Insumo[id_solicitud],Detalle_Mes!$C$9,Tbl_Registro_Insumo[Fecha_Corte],"&lt;="&amp;AV$12)-SUMIFS(Tbl_Registro_Insumo[cant_dev],Tbl_Registro_Insumo[proveedor],$C$8,Tbl_Registro_Insumo[descripcion_insumo],$C88,Tbl_Registro_Insumo[id_solicitud],$C$9,Tbl_Registro_Insumo[Fecha_Corte],"&lt;="&amp;AV$12))</f>
        <v/>
      </c>
      <c r="AW88" s="2" t="str">
        <f>IF(OR($C88="",AW$12=""),"",SUMIFS(Tbl_Registro_Insumo[cant_ent],Tbl_Registro_Insumo[proveedor],$C$8,Tbl_Registro_Insumo[descripcion_insumo],$C88,Tbl_Registro_Insumo[id_solicitud],Detalle_Mes!$C$9,Tbl_Registro_Insumo[Fecha_Corte],"&lt;="&amp;AW$12)-SUMIFS(Tbl_Registro_Insumo[cant_dev],Tbl_Registro_Insumo[proveedor],$C$8,Tbl_Registro_Insumo[descripcion_insumo],$C88,Tbl_Registro_Insumo[id_solicitud],$C$9,Tbl_Registro_Insumo[Fecha_Corte],"&lt;="&amp;AW$12))</f>
        <v/>
      </c>
      <c r="AX88" s="2" t="str">
        <f>IF(OR($C88="",AX$12=""),"",SUMIFS(Tbl_Registro_Insumo[cant_ent],Tbl_Registro_Insumo[proveedor],$C$8,Tbl_Registro_Insumo[descripcion_insumo],$C88,Tbl_Registro_Insumo[id_solicitud],Detalle_Mes!$C$9,Tbl_Registro_Insumo[Fecha_Corte],"&lt;="&amp;AX$12)-SUMIFS(Tbl_Registro_Insumo[cant_dev],Tbl_Registro_Insumo[proveedor],$C$8,Tbl_Registro_Insumo[descripcion_insumo],$C88,Tbl_Registro_Insumo[id_solicitud],$C$9,Tbl_Registro_Insumo[Fecha_Corte],"&lt;="&amp;AX$12))</f>
        <v/>
      </c>
      <c r="AY88" s="2" t="str">
        <f>IF(OR($C88="",AY$12=""),"",SUMIFS(Tbl_Registro_Insumo[cant_ent],Tbl_Registro_Insumo[proveedor],$C$8,Tbl_Registro_Insumo[descripcion_insumo],$C88,Tbl_Registro_Insumo[id_solicitud],Detalle_Mes!$C$9,Tbl_Registro_Insumo[Fecha_Corte],"&lt;="&amp;AY$12)-SUMIFS(Tbl_Registro_Insumo[cant_dev],Tbl_Registro_Insumo[proveedor],$C$8,Tbl_Registro_Insumo[descripcion_insumo],$C88,Tbl_Registro_Insumo[id_solicitud],$C$9,Tbl_Registro_Insumo[Fecha_Corte],"&lt;="&amp;AY$12))</f>
        <v/>
      </c>
      <c r="AZ88" s="2" t="str">
        <f>IF(OR($C88="",AZ$12=""),"",SUMIFS(Tbl_Registro_Insumo[cant_ent],Tbl_Registro_Insumo[proveedor],$C$8,Tbl_Registro_Insumo[descripcion_insumo],$C88,Tbl_Registro_Insumo[id_solicitud],Detalle_Mes!$C$9,Tbl_Registro_Insumo[Fecha_Corte],"&lt;="&amp;AZ$12)-SUMIFS(Tbl_Registro_Insumo[cant_dev],Tbl_Registro_Insumo[proveedor],$C$8,Tbl_Registro_Insumo[descripcion_insumo],$C88,Tbl_Registro_Insumo[id_solicitud],$C$9,Tbl_Registro_Insumo[Fecha_Corte],"&lt;="&amp;AZ$12))</f>
        <v/>
      </c>
      <c r="BA88" s="2" t="str">
        <f>IF(OR($C88="",BA$12=""),"",SUMIFS(Tbl_Registro_Insumo[cant_ent],Tbl_Registro_Insumo[proveedor],$C$8,Tbl_Registro_Insumo[descripcion_insumo],$C88,Tbl_Registro_Insumo[id_solicitud],Detalle_Mes!$C$9,Tbl_Registro_Insumo[Fecha_Corte],"&lt;="&amp;BA$12)-SUMIFS(Tbl_Registro_Insumo[cant_dev],Tbl_Registro_Insumo[proveedor],$C$8,Tbl_Registro_Insumo[descripcion_insumo],$C88,Tbl_Registro_Insumo[id_solicitud],$C$9,Tbl_Registro_Insumo[Fecha_Corte],"&lt;="&amp;BA$12))</f>
        <v/>
      </c>
      <c r="BB88" s="2" t="str">
        <f>IF(OR($C88="",BB$12=""),"",SUMIFS(Tbl_Registro_Insumo[cant_ent],Tbl_Registro_Insumo[proveedor],$C$8,Tbl_Registro_Insumo[descripcion_insumo],$C88,Tbl_Registro_Insumo[id_solicitud],Detalle_Mes!$C$9,Tbl_Registro_Insumo[Fecha_Corte],"&lt;="&amp;BB$12)-SUMIFS(Tbl_Registro_Insumo[cant_dev],Tbl_Registro_Insumo[proveedor],$C$8,Tbl_Registro_Insumo[descripcion_insumo],$C88,Tbl_Registro_Insumo[id_solicitud],$C$9,Tbl_Registro_Insumo[Fecha_Corte],"&lt;="&amp;BB$12))</f>
        <v/>
      </c>
      <c r="BC88" s="2" t="str">
        <f>IF(OR($C88="",BC$12=""),"",SUMIFS(Tbl_Registro_Insumo[cant_ent],Tbl_Registro_Insumo[proveedor],$C$8,Tbl_Registro_Insumo[descripcion_insumo],$C88,Tbl_Registro_Insumo[id_solicitud],Detalle_Mes!$C$9,Tbl_Registro_Insumo[Fecha_Corte],"&lt;="&amp;BC$12)-SUMIFS(Tbl_Registro_Insumo[cant_dev],Tbl_Registro_Insumo[proveedor],$C$8,Tbl_Registro_Insumo[descripcion_insumo],$C88,Tbl_Registro_Insumo[id_solicitud],$C$9,Tbl_Registro_Insumo[Fecha_Corte],"&lt;="&amp;BC$12))</f>
        <v/>
      </c>
      <c r="BD88" s="2" t="str">
        <f>IF(OR($C88="",BD$12=""),"",SUMIFS(Tbl_Registro_Insumo[cant_ent],Tbl_Registro_Insumo[proveedor],$C$8,Tbl_Registro_Insumo[descripcion_insumo],$C88,Tbl_Registro_Insumo[id_solicitud],Detalle_Mes!$C$9,Tbl_Registro_Insumo[Fecha_Corte],"&lt;="&amp;BD$12)-SUMIFS(Tbl_Registro_Insumo[cant_dev],Tbl_Registro_Insumo[proveedor],$C$8,Tbl_Registro_Insumo[descripcion_insumo],$C88,Tbl_Registro_Insumo[id_solicitud],$C$9,Tbl_Registro_Insumo[Fecha_Corte],"&lt;="&amp;BD$12))</f>
        <v/>
      </c>
      <c r="BE88" s="2" t="str">
        <f>IF(OR($C88="",BE$12=""),"",SUMIFS(Tbl_Registro_Insumo[cant_ent],Tbl_Registro_Insumo[proveedor],$C$8,Tbl_Registro_Insumo[descripcion_insumo],$C88,Tbl_Registro_Insumo[id_solicitud],Detalle_Mes!$C$9,Tbl_Registro_Insumo[Fecha_Corte],"&lt;="&amp;BE$12)-SUMIFS(Tbl_Registro_Insumo[cant_dev],Tbl_Registro_Insumo[proveedor],$C$8,Tbl_Registro_Insumo[descripcion_insumo],$C88,Tbl_Registro_Insumo[id_solicitud],$C$9,Tbl_Registro_Insumo[Fecha_Corte],"&lt;="&amp;BE$12))</f>
        <v/>
      </c>
      <c r="BF88" s="2" t="str">
        <f>IF(OR($C88="",BF$12=""),"",SUMIFS(Tbl_Registro_Insumo[cant_ent],Tbl_Registro_Insumo[proveedor],$C$8,Tbl_Registro_Insumo[descripcion_insumo],$C88,Tbl_Registro_Insumo[id_solicitud],Detalle_Mes!$C$9,Tbl_Registro_Insumo[Fecha_Corte],"&lt;="&amp;BF$12)-SUMIFS(Tbl_Registro_Insumo[cant_dev],Tbl_Registro_Insumo[proveedor],$C$8,Tbl_Registro_Insumo[descripcion_insumo],$C88,Tbl_Registro_Insumo[id_solicitud],$C$9,Tbl_Registro_Insumo[Fecha_Corte],"&lt;="&amp;BF$12))</f>
        <v/>
      </c>
      <c r="BG88" s="2" t="str">
        <f>IF(OR($C88="",BG$12=""),"",SUMIFS(Tbl_Registro_Insumo[cant_ent],Tbl_Registro_Insumo[proveedor],$C$8,Tbl_Registro_Insumo[descripcion_insumo],$C88,Tbl_Registro_Insumo[id_solicitud],Detalle_Mes!$C$9,Tbl_Registro_Insumo[Fecha_Corte],"&lt;="&amp;BG$12)-SUMIFS(Tbl_Registro_Insumo[cant_dev],Tbl_Registro_Insumo[proveedor],$C$8,Tbl_Registro_Insumo[descripcion_insumo],$C88,Tbl_Registro_Insumo[id_solicitud],$C$9,Tbl_Registro_Insumo[Fecha_Corte],"&lt;="&amp;BG$12))</f>
        <v/>
      </c>
      <c r="BH88" s="2" t="str">
        <f>IF(OR($C88="",BH$12=""),"",SUMIFS(Tbl_Registro_Insumo[cant_ent],Tbl_Registro_Insumo[proveedor],$C$8,Tbl_Registro_Insumo[descripcion_insumo],$C88,Tbl_Registro_Insumo[id_solicitud],Detalle_Mes!$C$9,Tbl_Registro_Insumo[Fecha_Corte],"&lt;="&amp;BH$12)-SUMIFS(Tbl_Registro_Insumo[cant_dev],Tbl_Registro_Insumo[proveedor],$C$8,Tbl_Registro_Insumo[descripcion_insumo],$C88,Tbl_Registro_Insumo[id_solicitud],$C$9,Tbl_Registro_Insumo[Fecha_Corte],"&lt;="&amp;BH$12))</f>
        <v/>
      </c>
      <c r="BI88" s="2" t="str">
        <f>IF(OR($C88="",BI$12=""),"",SUMIFS(Tbl_Registro_Insumo[cant_ent],Tbl_Registro_Insumo[proveedor],$C$8,Tbl_Registro_Insumo[descripcion_insumo],$C88,Tbl_Registro_Insumo[id_solicitud],Detalle_Mes!$C$9,Tbl_Registro_Insumo[Fecha_Corte],"&lt;="&amp;BI$12)-SUMIFS(Tbl_Registro_Insumo[cant_dev],Tbl_Registro_Insumo[proveedor],$C$8,Tbl_Registro_Insumo[descripcion_insumo],$C88,Tbl_Registro_Insumo[id_solicitud],$C$9,Tbl_Registro_Insumo[Fecha_Corte],"&lt;="&amp;BI$12))</f>
        <v/>
      </c>
      <c r="BJ88" s="2" t="str">
        <f>IF(OR($C88="",BJ$12=""),"",SUMIFS(Tbl_Registro_Insumo[cant_ent],Tbl_Registro_Insumo[proveedor],$C$8,Tbl_Registro_Insumo[descripcion_insumo],$C88,Tbl_Registro_Insumo[id_solicitud],Detalle_Mes!$C$9,Tbl_Registro_Insumo[Fecha_Corte],"&lt;="&amp;BJ$12)-SUMIFS(Tbl_Registro_Insumo[cant_dev],Tbl_Registro_Insumo[proveedor],$C$8,Tbl_Registro_Insumo[descripcion_insumo],$C88,Tbl_Registro_Insumo[id_solicitud],$C$9,Tbl_Registro_Insumo[Fecha_Corte],"&lt;="&amp;BJ$12))</f>
        <v/>
      </c>
      <c r="BK88" s="2" t="str">
        <f>IF(OR($C88="",BK$12=""),"",SUMIFS(Tbl_Registro_Insumo[cant_ent],Tbl_Registro_Insumo[proveedor],$C$8,Tbl_Registro_Insumo[descripcion_insumo],$C88,Tbl_Registro_Insumo[id_solicitud],Detalle_Mes!$C$9,Tbl_Registro_Insumo[Fecha_Corte],"&lt;="&amp;BK$12)-SUMIFS(Tbl_Registro_Insumo[cant_dev],Tbl_Registro_Insumo[proveedor],$C$8,Tbl_Registro_Insumo[descripcion_insumo],$C88,Tbl_Registro_Insumo[id_solicitud],$C$9,Tbl_Registro_Insumo[Fecha_Corte],"&lt;="&amp;BK$12))</f>
        <v/>
      </c>
      <c r="BL88" s="2" t="str">
        <f>IF(OR($C88="",BL$12=""),"",SUMIFS(Tbl_Registro_Insumo[cant_ent],Tbl_Registro_Insumo[proveedor],$C$8,Tbl_Registro_Insumo[descripcion_insumo],$C88,Tbl_Registro_Insumo[id_solicitud],Detalle_Mes!$C$9,Tbl_Registro_Insumo[Fecha_Corte],"&lt;="&amp;BL$12)-SUMIFS(Tbl_Registro_Insumo[cant_dev],Tbl_Registro_Insumo[proveedor],$C$8,Tbl_Registro_Insumo[descripcion_insumo],$C88,Tbl_Registro_Insumo[id_solicitud],$C$9,Tbl_Registro_Insumo[Fecha_Corte],"&lt;="&amp;BL$12))</f>
        <v/>
      </c>
      <c r="BM88" s="2" t="str">
        <f>IF(OR($C88="",BM$12=""),"",SUMIFS(Tbl_Registro_Insumo[cant_ent],Tbl_Registro_Insumo[proveedor],$C$8,Tbl_Registro_Insumo[descripcion_insumo],$C88,Tbl_Registro_Insumo[id_solicitud],Detalle_Mes!$C$9,Tbl_Registro_Insumo[Fecha_Corte],"&lt;="&amp;BM$12)-SUMIFS(Tbl_Registro_Insumo[cant_dev],Tbl_Registro_Insumo[proveedor],$C$8,Tbl_Registro_Insumo[descripcion_insumo],$C88,Tbl_Registro_Insumo[id_solicitud],$C$9,Tbl_Registro_Insumo[Fecha_Corte],"&lt;="&amp;BM$12))</f>
        <v/>
      </c>
      <c r="BN88" s="2" t="str">
        <f>IF(OR($C88="",BN$12=""),"",SUMIFS(Tbl_Registro_Insumo[cant_ent],Tbl_Registro_Insumo[proveedor],$C$8,Tbl_Registro_Insumo[descripcion_insumo],$C88,Tbl_Registro_Insumo[id_solicitud],Detalle_Mes!$C$9,Tbl_Registro_Insumo[Fecha_Corte],"&lt;="&amp;BN$12)-SUMIFS(Tbl_Registro_Insumo[cant_dev],Tbl_Registro_Insumo[proveedor],$C$8,Tbl_Registro_Insumo[descripcion_insumo],$C88,Tbl_Registro_Insumo[id_solicitud],$C$9,Tbl_Registro_Insumo[Fecha_Corte],"&lt;="&amp;BN$12))</f>
        <v/>
      </c>
      <c r="BO88" s="2" t="str">
        <f>IF(OR($C88="",BO$12=""),"",SUMIFS(Tbl_Registro_Insumo[cant_ent],Tbl_Registro_Insumo[proveedor],$C$8,Tbl_Registro_Insumo[descripcion_insumo],$C88,Tbl_Registro_Insumo[id_solicitud],Detalle_Mes!$C$9,Tbl_Registro_Insumo[Fecha_Corte],"&lt;="&amp;BO$12)-SUMIFS(Tbl_Registro_Insumo[cant_dev],Tbl_Registro_Insumo[proveedor],$C$8,Tbl_Registro_Insumo[descripcion_insumo],$C88,Tbl_Registro_Insumo[id_solicitud],$C$9,Tbl_Registro_Insumo[Fecha_Corte],"&lt;="&amp;BO$12))</f>
        <v/>
      </c>
      <c r="BP88" s="2" t="str">
        <f>IF(OR($C88="",BP$12=""),"",SUMIFS(Tbl_Registro_Insumo[cant_ent],Tbl_Registro_Insumo[proveedor],$C$8,Tbl_Registro_Insumo[descripcion_insumo],$C88,Tbl_Registro_Insumo[id_solicitud],Detalle_Mes!$C$9,Tbl_Registro_Insumo[Fecha_Corte],"&lt;="&amp;BP$12)-SUMIFS(Tbl_Registro_Insumo[cant_dev],Tbl_Registro_Insumo[proveedor],$C$8,Tbl_Registro_Insumo[descripcion_insumo],$C88,Tbl_Registro_Insumo[id_solicitud],$C$9,Tbl_Registro_Insumo[Fecha_Corte],"&lt;="&amp;BP$12))</f>
        <v/>
      </c>
      <c r="BQ88" s="2" t="str">
        <f>IF(OR($C88="",BQ$12=""),"",SUMIFS(Tbl_Registro_Insumo[cant_ent],Tbl_Registro_Insumo[proveedor],$C$8,Tbl_Registro_Insumo[descripcion_insumo],$C88,Tbl_Registro_Insumo[id_solicitud],Detalle_Mes!$C$9,Tbl_Registro_Insumo[Fecha_Corte],"&lt;="&amp;BQ$12)-SUMIFS(Tbl_Registro_Insumo[cant_dev],Tbl_Registro_Insumo[proveedor],$C$8,Tbl_Registro_Insumo[descripcion_insumo],$C88,Tbl_Registro_Insumo[id_solicitud],$C$9,Tbl_Registro_Insumo[Fecha_Corte],"&lt;="&amp;BQ$12))</f>
        <v/>
      </c>
      <c r="BR88" s="2" t="str">
        <f>IF(OR($C88="",BR$12=""),"",SUMIFS(Tbl_Registro_Insumo[cant_ent],Tbl_Registro_Insumo[proveedor],$C$8,Tbl_Registro_Insumo[descripcion_insumo],$C88,Tbl_Registro_Insumo[id_solicitud],Detalle_Mes!$C$9,Tbl_Registro_Insumo[Fecha_Corte],"&lt;="&amp;BR$12)-SUMIFS(Tbl_Registro_Insumo[cant_dev],Tbl_Registro_Insumo[proveedor],$C$8,Tbl_Registro_Insumo[descripcion_insumo],$C88,Tbl_Registro_Insumo[id_solicitud],$C$9,Tbl_Registro_Insumo[Fecha_Corte],"&lt;="&amp;BR$12))</f>
        <v/>
      </c>
      <c r="BS88" s="2" t="str">
        <f>IF(OR($C88="",BS$12=""),"",SUMIFS(Tbl_Registro_Insumo[cant_ent],Tbl_Registro_Insumo[proveedor],$C$8,Tbl_Registro_Insumo[descripcion_insumo],$C88,Tbl_Registro_Insumo[id_solicitud],Detalle_Mes!$C$9,Tbl_Registro_Insumo[Fecha_Corte],"&lt;="&amp;BS$12)-SUMIFS(Tbl_Registro_Insumo[cant_dev],Tbl_Registro_Insumo[proveedor],$C$8,Tbl_Registro_Insumo[descripcion_insumo],$C88,Tbl_Registro_Insumo[id_solicitud],$C$9,Tbl_Registro_Insumo[Fecha_Corte],"&lt;="&amp;BS$12))</f>
        <v/>
      </c>
    </row>
    <row r="89" spans="2:71" s="7" customFormat="1" ht="19.2" customHeight="1" x14ac:dyDescent="0.3">
      <c r="B89" s="2"/>
      <c r="D89" s="20" t="str">
        <f>IF(C89="","",SUMIFS(Tbl_Registro_Insumo[cant_ent],Tbl_Registro_Insumo[proveedor],Detalle_Mes!$C$8,Tbl_Registro_Insumo[id_solicitud],Detalle_Mes!$C$9,Tbl_Registro_Insumo[descripcion_insumo],Detalle_Mes!C89,Tbl_Registro_Insumo[Fecha_Corte],"&lt;"&amp;Detalle_Mes!$F$8))</f>
        <v/>
      </c>
      <c r="E89" s="20" t="str">
        <f>IF(C89="","",SUMIFS(Tbl_Registro_Insumo[cant_dev],Tbl_Registro_Insumo[proveedor],Detalle_Mes!$C$8,Tbl_Registro_Insumo[id_solicitud],Detalle_Mes!$C$9,Tbl_Registro_Insumo[descripcion_insumo],Detalle_Mes!C89,Tbl_Registro_Insumo[Fecha_Corte],"&lt;"&amp;Detalle_Mes!$F$8))</f>
        <v/>
      </c>
      <c r="F89" s="20" t="str">
        <f t="shared" si="42"/>
        <v/>
      </c>
      <c r="H89" s="41" t="str">
        <f t="shared" si="41"/>
        <v/>
      </c>
      <c r="I89" s="2" t="str">
        <f>IF(OR($C89="",I$12=""),"",SUMIFS(Tbl_Registro_Insumo[cant_ent],Tbl_Registro_Insumo[proveedor],$C$8,Tbl_Registro_Insumo[descripcion_insumo],$C89,Tbl_Registro_Insumo[id_solicitud],Detalle_Mes!$C$9,Tbl_Registro_Insumo[Fecha_Corte],"&lt;"&amp;I$12)-SUMIFS(Tbl_Registro_Insumo[cant_dev],Tbl_Registro_Insumo[proveedor],$C$8,Tbl_Registro_Insumo[descripcion_insumo],$C89,Tbl_Registro_Insumo[id_solicitud],$C$9,Tbl_Registro_Insumo[Fecha_Corte],"&lt;="&amp;I$12))</f>
        <v/>
      </c>
      <c r="J89" s="2" t="str">
        <f>IF(OR($C89="",J$12=""),"",SUMIFS(Tbl_Registro_Insumo[cant_ent],Tbl_Registro_Insumo[proveedor],$C$8,Tbl_Registro_Insumo[descripcion_insumo],$C89,Tbl_Registro_Insumo[id_solicitud],Detalle_Mes!$C$9,Tbl_Registro_Insumo[Fecha_Corte],"&lt;="&amp;J$12)-SUMIFS(Tbl_Registro_Insumo[cant_dev],Tbl_Registro_Insumo[proveedor],$C$8,Tbl_Registro_Insumo[descripcion_insumo],$C89,Tbl_Registro_Insumo[id_solicitud],$C$9,Tbl_Registro_Insumo[Fecha_Corte],"&lt;="&amp;J$12))</f>
        <v/>
      </c>
      <c r="K89" s="2" t="str">
        <f>IF(OR($C89="",K$12=""),"",SUMIFS(Tbl_Registro_Insumo[cant_ent],Tbl_Registro_Insumo[proveedor],$C$8,Tbl_Registro_Insumo[descripcion_insumo],$C89,Tbl_Registro_Insumo[id_solicitud],Detalle_Mes!$C$9,Tbl_Registro_Insumo[Fecha_Corte],"&lt;="&amp;K$12)-SUMIFS(Tbl_Registro_Insumo[cant_dev],Tbl_Registro_Insumo[proveedor],$C$8,Tbl_Registro_Insumo[descripcion_insumo],$C89,Tbl_Registro_Insumo[id_solicitud],$C$9,Tbl_Registro_Insumo[Fecha_Corte],"&lt;="&amp;K$12))</f>
        <v/>
      </c>
      <c r="L89" s="2" t="str">
        <f>IF(OR($C89="",L$12=""),"",SUMIFS(Tbl_Registro_Insumo[cant_ent],Tbl_Registro_Insumo[proveedor],$C$8,Tbl_Registro_Insumo[descripcion_insumo],$C89,Tbl_Registro_Insumo[id_solicitud],Detalle_Mes!$C$9,Tbl_Registro_Insumo[Fecha_Corte],"&lt;="&amp;L$12)-SUMIFS(Tbl_Registro_Insumo[cant_dev],Tbl_Registro_Insumo[proveedor],$C$8,Tbl_Registro_Insumo[descripcion_insumo],$C89,Tbl_Registro_Insumo[id_solicitud],$C$9,Tbl_Registro_Insumo[Fecha_Corte],"&lt;="&amp;L$12))</f>
        <v/>
      </c>
      <c r="M89" s="2" t="str">
        <f>IF(OR($C89="",M$12=""),"",SUMIFS(Tbl_Registro_Insumo[cant_ent],Tbl_Registro_Insumo[proveedor],$C$8,Tbl_Registro_Insumo[descripcion_insumo],$C89,Tbl_Registro_Insumo[id_solicitud],Detalle_Mes!$C$9,Tbl_Registro_Insumo[Fecha_Corte],"&lt;="&amp;M$12)-SUMIFS(Tbl_Registro_Insumo[cant_dev],Tbl_Registro_Insumo[proveedor],$C$8,Tbl_Registro_Insumo[descripcion_insumo],$C89,Tbl_Registro_Insumo[id_solicitud],$C$9,Tbl_Registro_Insumo[Fecha_Corte],"&lt;="&amp;M$12))</f>
        <v/>
      </c>
      <c r="N89" s="2" t="str">
        <f>IF(OR($C89="",N$12=""),"",SUMIFS(Tbl_Registro_Insumo[cant_ent],Tbl_Registro_Insumo[proveedor],$C$8,Tbl_Registro_Insumo[descripcion_insumo],$C89,Tbl_Registro_Insumo[id_solicitud],Detalle_Mes!$C$9,Tbl_Registro_Insumo[Fecha_Corte],"&lt;="&amp;N$12)-SUMIFS(Tbl_Registro_Insumo[cant_dev],Tbl_Registro_Insumo[proveedor],$C$8,Tbl_Registro_Insumo[descripcion_insumo],$C89,Tbl_Registro_Insumo[id_solicitud],$C$9,Tbl_Registro_Insumo[Fecha_Corte],"&lt;="&amp;N$12))</f>
        <v/>
      </c>
      <c r="O89" s="2" t="str">
        <f>IF(OR($C89="",O$12=""),"",SUMIFS(Tbl_Registro_Insumo[cant_ent],Tbl_Registro_Insumo[proveedor],$C$8,Tbl_Registro_Insumo[descripcion_insumo],$C89,Tbl_Registro_Insumo[id_solicitud],Detalle_Mes!$C$9,Tbl_Registro_Insumo[Fecha_Corte],"&lt;="&amp;O$12)-SUMIFS(Tbl_Registro_Insumo[cant_dev],Tbl_Registro_Insumo[proveedor],$C$8,Tbl_Registro_Insumo[descripcion_insumo],$C89,Tbl_Registro_Insumo[id_solicitud],$C$9,Tbl_Registro_Insumo[Fecha_Corte],"&lt;="&amp;O$12))</f>
        <v/>
      </c>
      <c r="P89" s="2" t="str">
        <f>IF(OR($C89="",P$12=""),"",SUMIFS(Tbl_Registro_Insumo[cant_ent],Tbl_Registro_Insumo[proveedor],$C$8,Tbl_Registro_Insumo[descripcion_insumo],$C89,Tbl_Registro_Insumo[id_solicitud],Detalle_Mes!$C$9,Tbl_Registro_Insumo[Fecha_Corte],"&lt;="&amp;P$12)-SUMIFS(Tbl_Registro_Insumo[cant_dev],Tbl_Registro_Insumo[proveedor],$C$8,Tbl_Registro_Insumo[descripcion_insumo],$C89,Tbl_Registro_Insumo[id_solicitud],$C$9,Tbl_Registro_Insumo[Fecha_Corte],"&lt;="&amp;P$12))</f>
        <v/>
      </c>
      <c r="Q89" s="2" t="str">
        <f>IF(OR($C89="",Q$12=""),"",SUMIFS(Tbl_Registro_Insumo[cant_ent],Tbl_Registro_Insumo[proveedor],$C$8,Tbl_Registro_Insumo[descripcion_insumo],$C89,Tbl_Registro_Insumo[id_solicitud],Detalle_Mes!$C$9,Tbl_Registro_Insumo[Fecha_Corte],"&lt;="&amp;Q$12)-SUMIFS(Tbl_Registro_Insumo[cant_dev],Tbl_Registro_Insumo[proveedor],$C$8,Tbl_Registro_Insumo[descripcion_insumo],$C89,Tbl_Registro_Insumo[id_solicitud],$C$9,Tbl_Registro_Insumo[Fecha_Corte],"&lt;="&amp;Q$12))</f>
        <v/>
      </c>
      <c r="R89" s="2" t="str">
        <f>IF(OR($C89="",R$12=""),"",SUMIFS(Tbl_Registro_Insumo[cant_ent],Tbl_Registro_Insumo[proveedor],$C$8,Tbl_Registro_Insumo[descripcion_insumo],$C89,Tbl_Registro_Insumo[id_solicitud],Detalle_Mes!$C$9,Tbl_Registro_Insumo[Fecha_Corte],"&lt;="&amp;R$12)-SUMIFS(Tbl_Registro_Insumo[cant_dev],Tbl_Registro_Insumo[proveedor],$C$8,Tbl_Registro_Insumo[descripcion_insumo],$C89,Tbl_Registro_Insumo[id_solicitud],$C$9,Tbl_Registro_Insumo[Fecha_Corte],"&lt;="&amp;R$12))</f>
        <v/>
      </c>
      <c r="S89" s="2" t="str">
        <f>IF(OR($C89="",S$12=""),"",SUMIFS(Tbl_Registro_Insumo[cant_ent],Tbl_Registro_Insumo[proveedor],$C$8,Tbl_Registro_Insumo[descripcion_insumo],$C89,Tbl_Registro_Insumo[id_solicitud],Detalle_Mes!$C$9,Tbl_Registro_Insumo[Fecha_Corte],"&lt;="&amp;S$12)-SUMIFS(Tbl_Registro_Insumo[cant_dev],Tbl_Registro_Insumo[proveedor],$C$8,Tbl_Registro_Insumo[descripcion_insumo],$C89,Tbl_Registro_Insumo[id_solicitud],$C$9,Tbl_Registro_Insumo[Fecha_Corte],"&lt;="&amp;S$12))</f>
        <v/>
      </c>
      <c r="T89" s="2" t="str">
        <f>IF(OR($C89="",T$12=""),"",SUMIFS(Tbl_Registro_Insumo[cant_ent],Tbl_Registro_Insumo[proveedor],$C$8,Tbl_Registro_Insumo[descripcion_insumo],$C89,Tbl_Registro_Insumo[id_solicitud],Detalle_Mes!$C$9,Tbl_Registro_Insumo[Fecha_Corte],"&lt;="&amp;T$12)-SUMIFS(Tbl_Registro_Insumo[cant_dev],Tbl_Registro_Insumo[proveedor],$C$8,Tbl_Registro_Insumo[descripcion_insumo],$C89,Tbl_Registro_Insumo[id_solicitud],$C$9,Tbl_Registro_Insumo[Fecha_Corte],"&lt;="&amp;T$12))</f>
        <v/>
      </c>
      <c r="U89" s="2" t="str">
        <f>IF(OR($C89="",U$12=""),"",SUMIFS(Tbl_Registro_Insumo[cant_ent],Tbl_Registro_Insumo[proveedor],$C$8,Tbl_Registro_Insumo[descripcion_insumo],$C89,Tbl_Registro_Insumo[id_solicitud],Detalle_Mes!$C$9,Tbl_Registro_Insumo[Fecha_Corte],"&lt;="&amp;U$12)-SUMIFS(Tbl_Registro_Insumo[cant_dev],Tbl_Registro_Insumo[proveedor],$C$8,Tbl_Registro_Insumo[descripcion_insumo],$C89,Tbl_Registro_Insumo[id_solicitud],$C$9,Tbl_Registro_Insumo[Fecha_Corte],"&lt;="&amp;U$12))</f>
        <v/>
      </c>
      <c r="V89" s="2" t="str">
        <f>IF(OR($C89="",V$12=""),"",SUMIFS(Tbl_Registro_Insumo[cant_ent],Tbl_Registro_Insumo[proveedor],$C$8,Tbl_Registro_Insumo[descripcion_insumo],$C89,Tbl_Registro_Insumo[id_solicitud],Detalle_Mes!$C$9,Tbl_Registro_Insumo[Fecha_Corte],"&lt;="&amp;V$12)-SUMIFS(Tbl_Registro_Insumo[cant_dev],Tbl_Registro_Insumo[proveedor],$C$8,Tbl_Registro_Insumo[descripcion_insumo],$C89,Tbl_Registro_Insumo[id_solicitud],$C$9,Tbl_Registro_Insumo[Fecha_Corte],"&lt;="&amp;V$12))</f>
        <v/>
      </c>
      <c r="W89" s="2" t="str">
        <f>IF(OR($C89="",W$12=""),"",SUMIFS(Tbl_Registro_Insumo[cant_ent],Tbl_Registro_Insumo[proveedor],$C$8,Tbl_Registro_Insumo[descripcion_insumo],$C89,Tbl_Registro_Insumo[id_solicitud],Detalle_Mes!$C$9,Tbl_Registro_Insumo[Fecha_Corte],"&lt;="&amp;W$12)-SUMIFS(Tbl_Registro_Insumo[cant_dev],Tbl_Registro_Insumo[proveedor],$C$8,Tbl_Registro_Insumo[descripcion_insumo],$C89,Tbl_Registro_Insumo[id_solicitud],$C$9,Tbl_Registro_Insumo[Fecha_Corte],"&lt;="&amp;W$12))</f>
        <v/>
      </c>
      <c r="X89" s="2" t="str">
        <f>IF(OR($C89="",X$12=""),"",SUMIFS(Tbl_Registro_Insumo[cant_ent],Tbl_Registro_Insumo[proveedor],$C$8,Tbl_Registro_Insumo[descripcion_insumo],$C89,Tbl_Registro_Insumo[id_solicitud],Detalle_Mes!$C$9,Tbl_Registro_Insumo[Fecha_Corte],"&lt;="&amp;X$12)-SUMIFS(Tbl_Registro_Insumo[cant_dev],Tbl_Registro_Insumo[proveedor],$C$8,Tbl_Registro_Insumo[descripcion_insumo],$C89,Tbl_Registro_Insumo[id_solicitud],$C$9,Tbl_Registro_Insumo[Fecha_Corte],"&lt;="&amp;X$12))</f>
        <v/>
      </c>
      <c r="Y89" s="2" t="str">
        <f>IF(OR($C89="",Y$12=""),"",SUMIFS(Tbl_Registro_Insumo[cant_ent],Tbl_Registro_Insumo[proveedor],$C$8,Tbl_Registro_Insumo[descripcion_insumo],$C89,Tbl_Registro_Insumo[id_solicitud],Detalle_Mes!$C$9,Tbl_Registro_Insumo[Fecha_Corte],"&lt;="&amp;Y$12)-SUMIFS(Tbl_Registro_Insumo[cant_dev],Tbl_Registro_Insumo[proveedor],$C$8,Tbl_Registro_Insumo[descripcion_insumo],$C89,Tbl_Registro_Insumo[id_solicitud],$C$9,Tbl_Registro_Insumo[Fecha_Corte],"&lt;="&amp;Y$12))</f>
        <v/>
      </c>
      <c r="Z89" s="2" t="str">
        <f>IF(OR($C89="",Z$12=""),"",SUMIFS(Tbl_Registro_Insumo[cant_ent],Tbl_Registro_Insumo[proveedor],$C$8,Tbl_Registro_Insumo[descripcion_insumo],$C89,Tbl_Registro_Insumo[id_solicitud],Detalle_Mes!$C$9,Tbl_Registro_Insumo[Fecha_Corte],"&lt;="&amp;Z$12)-SUMIFS(Tbl_Registro_Insumo[cant_dev],Tbl_Registro_Insumo[proveedor],$C$8,Tbl_Registro_Insumo[descripcion_insumo],$C89,Tbl_Registro_Insumo[id_solicitud],$C$9,Tbl_Registro_Insumo[Fecha_Corte],"&lt;="&amp;Z$12))</f>
        <v/>
      </c>
      <c r="AA89" s="2" t="str">
        <f>IF(OR($C89="",AA$12=""),"",SUMIFS(Tbl_Registro_Insumo[cant_ent],Tbl_Registro_Insumo[proveedor],$C$8,Tbl_Registro_Insumo[descripcion_insumo],$C89,Tbl_Registro_Insumo[id_solicitud],Detalle_Mes!$C$9,Tbl_Registro_Insumo[Fecha_Corte],"&lt;="&amp;AA$12)-SUMIFS(Tbl_Registro_Insumo[cant_dev],Tbl_Registro_Insumo[proveedor],$C$8,Tbl_Registro_Insumo[descripcion_insumo],$C89,Tbl_Registro_Insumo[id_solicitud],$C$9,Tbl_Registro_Insumo[Fecha_Corte],"&lt;="&amp;AA$12))</f>
        <v/>
      </c>
      <c r="AB89" s="2" t="str">
        <f>IF(OR($C89="",AB$12=""),"",SUMIFS(Tbl_Registro_Insumo[cant_ent],Tbl_Registro_Insumo[proveedor],$C$8,Tbl_Registro_Insumo[descripcion_insumo],$C89,Tbl_Registro_Insumo[id_solicitud],Detalle_Mes!$C$9,Tbl_Registro_Insumo[Fecha_Corte],"&lt;="&amp;AB$12)-SUMIFS(Tbl_Registro_Insumo[cant_dev],Tbl_Registro_Insumo[proveedor],$C$8,Tbl_Registro_Insumo[descripcion_insumo],$C89,Tbl_Registro_Insumo[id_solicitud],$C$9,Tbl_Registro_Insumo[Fecha_Corte],"&lt;="&amp;AB$12))</f>
        <v/>
      </c>
      <c r="AC89" s="2" t="str">
        <f>IF(OR($C89="",AC$12=""),"",SUMIFS(Tbl_Registro_Insumo[cant_ent],Tbl_Registro_Insumo[proveedor],$C$8,Tbl_Registro_Insumo[descripcion_insumo],$C89,Tbl_Registro_Insumo[id_solicitud],Detalle_Mes!$C$9,Tbl_Registro_Insumo[Fecha_Corte],"&lt;="&amp;AC$12)-SUMIFS(Tbl_Registro_Insumo[cant_dev],Tbl_Registro_Insumo[proveedor],$C$8,Tbl_Registro_Insumo[descripcion_insumo],$C89,Tbl_Registro_Insumo[id_solicitud],$C$9,Tbl_Registro_Insumo[Fecha_Corte],"&lt;="&amp;AC$12))</f>
        <v/>
      </c>
      <c r="AD89" s="2" t="str">
        <f>IF(OR($C89="",AD$12=""),"",SUMIFS(Tbl_Registro_Insumo[cant_ent],Tbl_Registro_Insumo[proveedor],$C$8,Tbl_Registro_Insumo[descripcion_insumo],$C89,Tbl_Registro_Insumo[id_solicitud],Detalle_Mes!$C$9,Tbl_Registro_Insumo[Fecha_Corte],"&lt;="&amp;AD$12)-SUMIFS(Tbl_Registro_Insumo[cant_dev],Tbl_Registro_Insumo[proveedor],$C$8,Tbl_Registro_Insumo[descripcion_insumo],$C89,Tbl_Registro_Insumo[id_solicitud],$C$9,Tbl_Registro_Insumo[Fecha_Corte],"&lt;="&amp;AD$12))</f>
        <v/>
      </c>
      <c r="AE89" s="2" t="str">
        <f>IF(OR($C89="",AE$12=""),"",SUMIFS(Tbl_Registro_Insumo[cant_ent],Tbl_Registro_Insumo[proveedor],$C$8,Tbl_Registro_Insumo[descripcion_insumo],$C89,Tbl_Registro_Insumo[id_solicitud],Detalle_Mes!$C$9,Tbl_Registro_Insumo[Fecha_Corte],"&lt;="&amp;AE$12)-SUMIFS(Tbl_Registro_Insumo[cant_dev],Tbl_Registro_Insumo[proveedor],$C$8,Tbl_Registro_Insumo[descripcion_insumo],$C89,Tbl_Registro_Insumo[id_solicitud],$C$9,Tbl_Registro_Insumo[Fecha_Corte],"&lt;="&amp;AE$12))</f>
        <v/>
      </c>
      <c r="AF89" s="2" t="str">
        <f>IF(OR($C89="",AF$12=""),"",SUMIFS(Tbl_Registro_Insumo[cant_ent],Tbl_Registro_Insumo[proveedor],$C$8,Tbl_Registro_Insumo[descripcion_insumo],$C89,Tbl_Registro_Insumo[id_solicitud],Detalle_Mes!$C$9,Tbl_Registro_Insumo[Fecha_Corte],"&lt;="&amp;AF$12)-SUMIFS(Tbl_Registro_Insumo[cant_dev],Tbl_Registro_Insumo[proveedor],$C$8,Tbl_Registro_Insumo[descripcion_insumo],$C89,Tbl_Registro_Insumo[id_solicitud],$C$9,Tbl_Registro_Insumo[Fecha_Corte],"&lt;="&amp;AF$12))</f>
        <v/>
      </c>
      <c r="AG89" s="2" t="str">
        <f>IF(OR($C89="",AG$12=""),"",SUMIFS(Tbl_Registro_Insumo[cant_ent],Tbl_Registro_Insumo[proveedor],$C$8,Tbl_Registro_Insumo[descripcion_insumo],$C89,Tbl_Registro_Insumo[id_solicitud],Detalle_Mes!$C$9,Tbl_Registro_Insumo[Fecha_Corte],"&lt;="&amp;AG$12)-SUMIFS(Tbl_Registro_Insumo[cant_dev],Tbl_Registro_Insumo[proveedor],$C$8,Tbl_Registro_Insumo[descripcion_insumo],$C89,Tbl_Registro_Insumo[id_solicitud],$C$9,Tbl_Registro_Insumo[Fecha_Corte],"&lt;="&amp;AG$12))</f>
        <v/>
      </c>
      <c r="AH89" s="2" t="str">
        <f>IF(OR($C89="",AH$12=""),"",SUMIFS(Tbl_Registro_Insumo[cant_ent],Tbl_Registro_Insumo[proveedor],$C$8,Tbl_Registro_Insumo[descripcion_insumo],$C89,Tbl_Registro_Insumo[id_solicitud],Detalle_Mes!$C$9,Tbl_Registro_Insumo[Fecha_Corte],"&lt;="&amp;AH$12)-SUMIFS(Tbl_Registro_Insumo[cant_dev],Tbl_Registro_Insumo[proveedor],$C$8,Tbl_Registro_Insumo[descripcion_insumo],$C89,Tbl_Registro_Insumo[id_solicitud],$C$9,Tbl_Registro_Insumo[Fecha_Corte],"&lt;="&amp;AH$12))</f>
        <v/>
      </c>
      <c r="AI89" s="2" t="str">
        <f>IF(OR($C89="",AI$12=""),"",SUMIFS(Tbl_Registro_Insumo[cant_ent],Tbl_Registro_Insumo[proveedor],$C$8,Tbl_Registro_Insumo[descripcion_insumo],$C89,Tbl_Registro_Insumo[id_solicitud],Detalle_Mes!$C$9,Tbl_Registro_Insumo[Fecha_Corte],"&lt;="&amp;AI$12)-SUMIFS(Tbl_Registro_Insumo[cant_dev],Tbl_Registro_Insumo[proveedor],$C$8,Tbl_Registro_Insumo[descripcion_insumo],$C89,Tbl_Registro_Insumo[id_solicitud],$C$9,Tbl_Registro_Insumo[Fecha_Corte],"&lt;="&amp;AI$12))</f>
        <v/>
      </c>
      <c r="AJ89" s="2" t="str">
        <f>IF(OR($C89="",AJ$12=""),"",SUMIFS(Tbl_Registro_Insumo[cant_ent],Tbl_Registro_Insumo[proveedor],$C$8,Tbl_Registro_Insumo[descripcion_insumo],$C89,Tbl_Registro_Insumo[id_solicitud],Detalle_Mes!$C$9,Tbl_Registro_Insumo[Fecha_Corte],"&lt;="&amp;AJ$12)-SUMIFS(Tbl_Registro_Insumo[cant_dev],Tbl_Registro_Insumo[proveedor],$C$8,Tbl_Registro_Insumo[descripcion_insumo],$C89,Tbl_Registro_Insumo[id_solicitud],$C$9,Tbl_Registro_Insumo[Fecha_Corte],"&lt;="&amp;AJ$12))</f>
        <v/>
      </c>
      <c r="AK89" s="2" t="str">
        <f>IF(OR($C89="",AK$12=""),"",SUMIFS(Tbl_Registro_Insumo[cant_ent],Tbl_Registro_Insumo[proveedor],$C$8,Tbl_Registro_Insumo[descripcion_insumo],$C89,Tbl_Registro_Insumo[id_solicitud],Detalle_Mes!$C$9,Tbl_Registro_Insumo[Fecha_Corte],"&lt;="&amp;AK$12)-SUMIFS(Tbl_Registro_Insumo[cant_dev],Tbl_Registro_Insumo[proveedor],$C$8,Tbl_Registro_Insumo[descripcion_insumo],$C89,Tbl_Registro_Insumo[id_solicitud],$C$9,Tbl_Registro_Insumo[Fecha_Corte],"&lt;="&amp;AK$12))</f>
        <v/>
      </c>
      <c r="AL89" s="2" t="str">
        <f>IF(OR($C89="",AL$12=""),"",SUMIFS(Tbl_Registro_Insumo[cant_ent],Tbl_Registro_Insumo[proveedor],$C$8,Tbl_Registro_Insumo[descripcion_insumo],$C89,Tbl_Registro_Insumo[id_solicitud],Detalle_Mes!$C$9,Tbl_Registro_Insumo[Fecha_Corte],"&lt;="&amp;AL$12)-SUMIFS(Tbl_Registro_Insumo[cant_dev],Tbl_Registro_Insumo[proveedor],$C$8,Tbl_Registro_Insumo[descripcion_insumo],$C89,Tbl_Registro_Insumo[id_solicitud],$C$9,Tbl_Registro_Insumo[Fecha_Corte],"&lt;="&amp;AL$12))</f>
        <v/>
      </c>
      <c r="AM89" s="2" t="str">
        <f>IF(OR($C89="",AM$12=""),"",SUMIFS(Tbl_Registro_Insumo[cant_ent],Tbl_Registro_Insumo[proveedor],$C$8,Tbl_Registro_Insumo[descripcion_insumo],$C89,Tbl_Registro_Insumo[id_solicitud],Detalle_Mes!$C$9,Tbl_Registro_Insumo[Fecha_Corte],"&lt;="&amp;AM$12)-SUMIFS(Tbl_Registro_Insumo[cant_dev],Tbl_Registro_Insumo[proveedor],$C$8,Tbl_Registro_Insumo[descripcion_insumo],$C89,Tbl_Registro_Insumo[id_solicitud],$C$9,Tbl_Registro_Insumo[Fecha_Corte],"&lt;="&amp;AM$12))</f>
        <v/>
      </c>
      <c r="AN89" s="2" t="str">
        <f>IF(OR($C89="",AN$12=""),"",SUMIFS(Tbl_Registro_Insumo[cant_ent],Tbl_Registro_Insumo[proveedor],$C$8,Tbl_Registro_Insumo[descripcion_insumo],$C89,Tbl_Registro_Insumo[id_solicitud],Detalle_Mes!$C$9,Tbl_Registro_Insumo[Fecha_Corte],"&lt;="&amp;AN$12)-SUMIFS(Tbl_Registro_Insumo[cant_dev],Tbl_Registro_Insumo[proveedor],$C$8,Tbl_Registro_Insumo[descripcion_insumo],$C89,Tbl_Registro_Insumo[id_solicitud],$C$9,Tbl_Registro_Insumo[Fecha_Corte],"&lt;="&amp;AN$12))</f>
        <v/>
      </c>
      <c r="AO89" s="2" t="str">
        <f>IF(OR($C89="",AO$12=""),"",SUMIFS(Tbl_Registro_Insumo[cant_ent],Tbl_Registro_Insumo[proveedor],$C$8,Tbl_Registro_Insumo[descripcion_insumo],$C89,Tbl_Registro_Insumo[id_solicitud],Detalle_Mes!$C$9,Tbl_Registro_Insumo[Fecha_Corte],"&lt;="&amp;AO$12)-SUMIFS(Tbl_Registro_Insumo[cant_dev],Tbl_Registro_Insumo[proveedor],$C$8,Tbl_Registro_Insumo[descripcion_insumo],$C89,Tbl_Registro_Insumo[id_solicitud],$C$9,Tbl_Registro_Insumo[Fecha_Corte],"&lt;="&amp;AO$12))</f>
        <v/>
      </c>
      <c r="AP89" s="2" t="str">
        <f>IF(OR($C89="",AP$12=""),"",SUMIFS(Tbl_Registro_Insumo[cant_ent],Tbl_Registro_Insumo[proveedor],$C$8,Tbl_Registro_Insumo[descripcion_insumo],$C89,Tbl_Registro_Insumo[id_solicitud],Detalle_Mes!$C$9,Tbl_Registro_Insumo[Fecha_Corte],"&lt;="&amp;AP$12)-SUMIFS(Tbl_Registro_Insumo[cant_dev],Tbl_Registro_Insumo[proveedor],$C$8,Tbl_Registro_Insumo[descripcion_insumo],$C89,Tbl_Registro_Insumo[id_solicitud],$C$9,Tbl_Registro_Insumo[Fecha_Corte],"&lt;="&amp;AP$12))</f>
        <v/>
      </c>
      <c r="AQ89" s="2" t="str">
        <f>IF(OR($C89="",AQ$12=""),"",SUMIFS(Tbl_Registro_Insumo[cant_ent],Tbl_Registro_Insumo[proveedor],$C$8,Tbl_Registro_Insumo[descripcion_insumo],$C89,Tbl_Registro_Insumo[id_solicitud],Detalle_Mes!$C$9,Tbl_Registro_Insumo[Fecha_Corte],"&lt;="&amp;AQ$12)-SUMIFS(Tbl_Registro_Insumo[cant_dev],Tbl_Registro_Insumo[proveedor],$C$8,Tbl_Registro_Insumo[descripcion_insumo],$C89,Tbl_Registro_Insumo[id_solicitud],$C$9,Tbl_Registro_Insumo[Fecha_Corte],"&lt;="&amp;AQ$12))</f>
        <v/>
      </c>
      <c r="AR89" s="2" t="str">
        <f>IF(OR($C89="",AR$12=""),"",SUMIFS(Tbl_Registro_Insumo[cant_ent],Tbl_Registro_Insumo[proveedor],$C$8,Tbl_Registro_Insumo[descripcion_insumo],$C89,Tbl_Registro_Insumo[id_solicitud],Detalle_Mes!$C$9,Tbl_Registro_Insumo[Fecha_Corte],"&lt;="&amp;AR$12)-SUMIFS(Tbl_Registro_Insumo[cant_dev],Tbl_Registro_Insumo[proveedor],$C$8,Tbl_Registro_Insumo[descripcion_insumo],$C89,Tbl_Registro_Insumo[id_solicitud],$C$9,Tbl_Registro_Insumo[Fecha_Corte],"&lt;="&amp;AR$12))</f>
        <v/>
      </c>
      <c r="AS89" s="2" t="str">
        <f>IF(OR($C89="",AS$12=""),"",SUMIFS(Tbl_Registro_Insumo[cant_ent],Tbl_Registro_Insumo[proveedor],$C$8,Tbl_Registro_Insumo[descripcion_insumo],$C89,Tbl_Registro_Insumo[id_solicitud],Detalle_Mes!$C$9,Tbl_Registro_Insumo[Fecha_Corte],"&lt;="&amp;AS$12)-SUMIFS(Tbl_Registro_Insumo[cant_dev],Tbl_Registro_Insumo[proveedor],$C$8,Tbl_Registro_Insumo[descripcion_insumo],$C89,Tbl_Registro_Insumo[id_solicitud],$C$9,Tbl_Registro_Insumo[Fecha_Corte],"&lt;="&amp;AS$12))</f>
        <v/>
      </c>
      <c r="AT89" s="2" t="str">
        <f>IF(OR($C89="",AT$12=""),"",SUMIFS(Tbl_Registro_Insumo[cant_ent],Tbl_Registro_Insumo[proveedor],$C$8,Tbl_Registro_Insumo[descripcion_insumo],$C89,Tbl_Registro_Insumo[id_solicitud],Detalle_Mes!$C$9,Tbl_Registro_Insumo[Fecha_Corte],"&lt;="&amp;AT$12)-SUMIFS(Tbl_Registro_Insumo[cant_dev],Tbl_Registro_Insumo[proveedor],$C$8,Tbl_Registro_Insumo[descripcion_insumo],$C89,Tbl_Registro_Insumo[id_solicitud],$C$9,Tbl_Registro_Insumo[Fecha_Corte],"&lt;="&amp;AT$12))</f>
        <v/>
      </c>
      <c r="AU89" s="2" t="str">
        <f>IF(OR($C89="",AU$12=""),"",SUMIFS(Tbl_Registro_Insumo[cant_ent],Tbl_Registro_Insumo[proveedor],$C$8,Tbl_Registro_Insumo[descripcion_insumo],$C89,Tbl_Registro_Insumo[id_solicitud],Detalle_Mes!$C$9,Tbl_Registro_Insumo[Fecha_Corte],"&lt;="&amp;AU$12)-SUMIFS(Tbl_Registro_Insumo[cant_dev],Tbl_Registro_Insumo[proveedor],$C$8,Tbl_Registro_Insumo[descripcion_insumo],$C89,Tbl_Registro_Insumo[id_solicitud],$C$9,Tbl_Registro_Insumo[Fecha_Corte],"&lt;="&amp;AU$12))</f>
        <v/>
      </c>
      <c r="AV89" s="2" t="str">
        <f>IF(OR($C89="",AV$12=""),"",SUMIFS(Tbl_Registro_Insumo[cant_ent],Tbl_Registro_Insumo[proveedor],$C$8,Tbl_Registro_Insumo[descripcion_insumo],$C89,Tbl_Registro_Insumo[id_solicitud],Detalle_Mes!$C$9,Tbl_Registro_Insumo[Fecha_Corte],"&lt;="&amp;AV$12)-SUMIFS(Tbl_Registro_Insumo[cant_dev],Tbl_Registro_Insumo[proveedor],$C$8,Tbl_Registro_Insumo[descripcion_insumo],$C89,Tbl_Registro_Insumo[id_solicitud],$C$9,Tbl_Registro_Insumo[Fecha_Corte],"&lt;="&amp;AV$12))</f>
        <v/>
      </c>
      <c r="AW89" s="2" t="str">
        <f>IF(OR($C89="",AW$12=""),"",SUMIFS(Tbl_Registro_Insumo[cant_ent],Tbl_Registro_Insumo[proveedor],$C$8,Tbl_Registro_Insumo[descripcion_insumo],$C89,Tbl_Registro_Insumo[id_solicitud],Detalle_Mes!$C$9,Tbl_Registro_Insumo[Fecha_Corte],"&lt;="&amp;AW$12)-SUMIFS(Tbl_Registro_Insumo[cant_dev],Tbl_Registro_Insumo[proveedor],$C$8,Tbl_Registro_Insumo[descripcion_insumo],$C89,Tbl_Registro_Insumo[id_solicitud],$C$9,Tbl_Registro_Insumo[Fecha_Corte],"&lt;="&amp;AW$12))</f>
        <v/>
      </c>
      <c r="AX89" s="2" t="str">
        <f>IF(OR($C89="",AX$12=""),"",SUMIFS(Tbl_Registro_Insumo[cant_ent],Tbl_Registro_Insumo[proveedor],$C$8,Tbl_Registro_Insumo[descripcion_insumo],$C89,Tbl_Registro_Insumo[id_solicitud],Detalle_Mes!$C$9,Tbl_Registro_Insumo[Fecha_Corte],"&lt;="&amp;AX$12)-SUMIFS(Tbl_Registro_Insumo[cant_dev],Tbl_Registro_Insumo[proveedor],$C$8,Tbl_Registro_Insumo[descripcion_insumo],$C89,Tbl_Registro_Insumo[id_solicitud],$C$9,Tbl_Registro_Insumo[Fecha_Corte],"&lt;="&amp;AX$12))</f>
        <v/>
      </c>
      <c r="AY89" s="2" t="str">
        <f>IF(OR($C89="",AY$12=""),"",SUMIFS(Tbl_Registro_Insumo[cant_ent],Tbl_Registro_Insumo[proveedor],$C$8,Tbl_Registro_Insumo[descripcion_insumo],$C89,Tbl_Registro_Insumo[id_solicitud],Detalle_Mes!$C$9,Tbl_Registro_Insumo[Fecha_Corte],"&lt;="&amp;AY$12)-SUMIFS(Tbl_Registro_Insumo[cant_dev],Tbl_Registro_Insumo[proveedor],$C$8,Tbl_Registro_Insumo[descripcion_insumo],$C89,Tbl_Registro_Insumo[id_solicitud],$C$9,Tbl_Registro_Insumo[Fecha_Corte],"&lt;="&amp;AY$12))</f>
        <v/>
      </c>
      <c r="AZ89" s="2" t="str">
        <f>IF(OR($C89="",AZ$12=""),"",SUMIFS(Tbl_Registro_Insumo[cant_ent],Tbl_Registro_Insumo[proveedor],$C$8,Tbl_Registro_Insumo[descripcion_insumo],$C89,Tbl_Registro_Insumo[id_solicitud],Detalle_Mes!$C$9,Tbl_Registro_Insumo[Fecha_Corte],"&lt;="&amp;AZ$12)-SUMIFS(Tbl_Registro_Insumo[cant_dev],Tbl_Registro_Insumo[proveedor],$C$8,Tbl_Registro_Insumo[descripcion_insumo],$C89,Tbl_Registro_Insumo[id_solicitud],$C$9,Tbl_Registro_Insumo[Fecha_Corte],"&lt;="&amp;AZ$12))</f>
        <v/>
      </c>
      <c r="BA89" s="2" t="str">
        <f>IF(OR($C89="",BA$12=""),"",SUMIFS(Tbl_Registro_Insumo[cant_ent],Tbl_Registro_Insumo[proveedor],$C$8,Tbl_Registro_Insumo[descripcion_insumo],$C89,Tbl_Registro_Insumo[id_solicitud],Detalle_Mes!$C$9,Tbl_Registro_Insumo[Fecha_Corte],"&lt;="&amp;BA$12)-SUMIFS(Tbl_Registro_Insumo[cant_dev],Tbl_Registro_Insumo[proveedor],$C$8,Tbl_Registro_Insumo[descripcion_insumo],$C89,Tbl_Registro_Insumo[id_solicitud],$C$9,Tbl_Registro_Insumo[Fecha_Corte],"&lt;="&amp;BA$12))</f>
        <v/>
      </c>
      <c r="BB89" s="2" t="str">
        <f>IF(OR($C89="",BB$12=""),"",SUMIFS(Tbl_Registro_Insumo[cant_ent],Tbl_Registro_Insumo[proveedor],$C$8,Tbl_Registro_Insumo[descripcion_insumo],$C89,Tbl_Registro_Insumo[id_solicitud],Detalle_Mes!$C$9,Tbl_Registro_Insumo[Fecha_Corte],"&lt;="&amp;BB$12)-SUMIFS(Tbl_Registro_Insumo[cant_dev],Tbl_Registro_Insumo[proveedor],$C$8,Tbl_Registro_Insumo[descripcion_insumo],$C89,Tbl_Registro_Insumo[id_solicitud],$C$9,Tbl_Registro_Insumo[Fecha_Corte],"&lt;="&amp;BB$12))</f>
        <v/>
      </c>
      <c r="BC89" s="2" t="str">
        <f>IF(OR($C89="",BC$12=""),"",SUMIFS(Tbl_Registro_Insumo[cant_ent],Tbl_Registro_Insumo[proveedor],$C$8,Tbl_Registro_Insumo[descripcion_insumo],$C89,Tbl_Registro_Insumo[id_solicitud],Detalle_Mes!$C$9,Tbl_Registro_Insumo[Fecha_Corte],"&lt;="&amp;BC$12)-SUMIFS(Tbl_Registro_Insumo[cant_dev],Tbl_Registro_Insumo[proveedor],$C$8,Tbl_Registro_Insumo[descripcion_insumo],$C89,Tbl_Registro_Insumo[id_solicitud],$C$9,Tbl_Registro_Insumo[Fecha_Corte],"&lt;="&amp;BC$12))</f>
        <v/>
      </c>
      <c r="BD89" s="2" t="str">
        <f>IF(OR($C89="",BD$12=""),"",SUMIFS(Tbl_Registro_Insumo[cant_ent],Tbl_Registro_Insumo[proveedor],$C$8,Tbl_Registro_Insumo[descripcion_insumo],$C89,Tbl_Registro_Insumo[id_solicitud],Detalle_Mes!$C$9,Tbl_Registro_Insumo[Fecha_Corte],"&lt;="&amp;BD$12)-SUMIFS(Tbl_Registro_Insumo[cant_dev],Tbl_Registro_Insumo[proveedor],$C$8,Tbl_Registro_Insumo[descripcion_insumo],$C89,Tbl_Registro_Insumo[id_solicitud],$C$9,Tbl_Registro_Insumo[Fecha_Corte],"&lt;="&amp;BD$12))</f>
        <v/>
      </c>
      <c r="BE89" s="2" t="str">
        <f>IF(OR($C89="",BE$12=""),"",SUMIFS(Tbl_Registro_Insumo[cant_ent],Tbl_Registro_Insumo[proveedor],$C$8,Tbl_Registro_Insumo[descripcion_insumo],$C89,Tbl_Registro_Insumo[id_solicitud],Detalle_Mes!$C$9,Tbl_Registro_Insumo[Fecha_Corte],"&lt;="&amp;BE$12)-SUMIFS(Tbl_Registro_Insumo[cant_dev],Tbl_Registro_Insumo[proveedor],$C$8,Tbl_Registro_Insumo[descripcion_insumo],$C89,Tbl_Registro_Insumo[id_solicitud],$C$9,Tbl_Registro_Insumo[Fecha_Corte],"&lt;="&amp;BE$12))</f>
        <v/>
      </c>
      <c r="BF89" s="2" t="str">
        <f>IF(OR($C89="",BF$12=""),"",SUMIFS(Tbl_Registro_Insumo[cant_ent],Tbl_Registro_Insumo[proveedor],$C$8,Tbl_Registro_Insumo[descripcion_insumo],$C89,Tbl_Registro_Insumo[id_solicitud],Detalle_Mes!$C$9,Tbl_Registro_Insumo[Fecha_Corte],"&lt;="&amp;BF$12)-SUMIFS(Tbl_Registro_Insumo[cant_dev],Tbl_Registro_Insumo[proveedor],$C$8,Tbl_Registro_Insumo[descripcion_insumo],$C89,Tbl_Registro_Insumo[id_solicitud],$C$9,Tbl_Registro_Insumo[Fecha_Corte],"&lt;="&amp;BF$12))</f>
        <v/>
      </c>
      <c r="BG89" s="2" t="str">
        <f>IF(OR($C89="",BG$12=""),"",SUMIFS(Tbl_Registro_Insumo[cant_ent],Tbl_Registro_Insumo[proveedor],$C$8,Tbl_Registro_Insumo[descripcion_insumo],$C89,Tbl_Registro_Insumo[id_solicitud],Detalle_Mes!$C$9,Tbl_Registro_Insumo[Fecha_Corte],"&lt;="&amp;BG$12)-SUMIFS(Tbl_Registro_Insumo[cant_dev],Tbl_Registro_Insumo[proveedor],$C$8,Tbl_Registro_Insumo[descripcion_insumo],$C89,Tbl_Registro_Insumo[id_solicitud],$C$9,Tbl_Registro_Insumo[Fecha_Corte],"&lt;="&amp;BG$12))</f>
        <v/>
      </c>
      <c r="BH89" s="2" t="str">
        <f>IF(OR($C89="",BH$12=""),"",SUMIFS(Tbl_Registro_Insumo[cant_ent],Tbl_Registro_Insumo[proveedor],$C$8,Tbl_Registro_Insumo[descripcion_insumo],$C89,Tbl_Registro_Insumo[id_solicitud],Detalle_Mes!$C$9,Tbl_Registro_Insumo[Fecha_Corte],"&lt;="&amp;BH$12)-SUMIFS(Tbl_Registro_Insumo[cant_dev],Tbl_Registro_Insumo[proveedor],$C$8,Tbl_Registro_Insumo[descripcion_insumo],$C89,Tbl_Registro_Insumo[id_solicitud],$C$9,Tbl_Registro_Insumo[Fecha_Corte],"&lt;="&amp;BH$12))</f>
        <v/>
      </c>
      <c r="BI89" s="2" t="str">
        <f>IF(OR($C89="",BI$12=""),"",SUMIFS(Tbl_Registro_Insumo[cant_ent],Tbl_Registro_Insumo[proveedor],$C$8,Tbl_Registro_Insumo[descripcion_insumo],$C89,Tbl_Registro_Insumo[id_solicitud],Detalle_Mes!$C$9,Tbl_Registro_Insumo[Fecha_Corte],"&lt;="&amp;BI$12)-SUMIFS(Tbl_Registro_Insumo[cant_dev],Tbl_Registro_Insumo[proveedor],$C$8,Tbl_Registro_Insumo[descripcion_insumo],$C89,Tbl_Registro_Insumo[id_solicitud],$C$9,Tbl_Registro_Insumo[Fecha_Corte],"&lt;="&amp;BI$12))</f>
        <v/>
      </c>
      <c r="BJ89" s="2" t="str">
        <f>IF(OR($C89="",BJ$12=""),"",SUMIFS(Tbl_Registro_Insumo[cant_ent],Tbl_Registro_Insumo[proveedor],$C$8,Tbl_Registro_Insumo[descripcion_insumo],$C89,Tbl_Registro_Insumo[id_solicitud],Detalle_Mes!$C$9,Tbl_Registro_Insumo[Fecha_Corte],"&lt;="&amp;BJ$12)-SUMIFS(Tbl_Registro_Insumo[cant_dev],Tbl_Registro_Insumo[proveedor],$C$8,Tbl_Registro_Insumo[descripcion_insumo],$C89,Tbl_Registro_Insumo[id_solicitud],$C$9,Tbl_Registro_Insumo[Fecha_Corte],"&lt;="&amp;BJ$12))</f>
        <v/>
      </c>
      <c r="BK89" s="2" t="str">
        <f>IF(OR($C89="",BK$12=""),"",SUMIFS(Tbl_Registro_Insumo[cant_ent],Tbl_Registro_Insumo[proveedor],$C$8,Tbl_Registro_Insumo[descripcion_insumo],$C89,Tbl_Registro_Insumo[id_solicitud],Detalle_Mes!$C$9,Tbl_Registro_Insumo[Fecha_Corte],"&lt;="&amp;BK$12)-SUMIFS(Tbl_Registro_Insumo[cant_dev],Tbl_Registro_Insumo[proveedor],$C$8,Tbl_Registro_Insumo[descripcion_insumo],$C89,Tbl_Registro_Insumo[id_solicitud],$C$9,Tbl_Registro_Insumo[Fecha_Corte],"&lt;="&amp;BK$12))</f>
        <v/>
      </c>
      <c r="BL89" s="2" t="str">
        <f>IF(OR($C89="",BL$12=""),"",SUMIFS(Tbl_Registro_Insumo[cant_ent],Tbl_Registro_Insumo[proveedor],$C$8,Tbl_Registro_Insumo[descripcion_insumo],$C89,Tbl_Registro_Insumo[id_solicitud],Detalle_Mes!$C$9,Tbl_Registro_Insumo[Fecha_Corte],"&lt;="&amp;BL$12)-SUMIFS(Tbl_Registro_Insumo[cant_dev],Tbl_Registro_Insumo[proveedor],$C$8,Tbl_Registro_Insumo[descripcion_insumo],$C89,Tbl_Registro_Insumo[id_solicitud],$C$9,Tbl_Registro_Insumo[Fecha_Corte],"&lt;="&amp;BL$12))</f>
        <v/>
      </c>
      <c r="BM89" s="2" t="str">
        <f>IF(OR($C89="",BM$12=""),"",SUMIFS(Tbl_Registro_Insumo[cant_ent],Tbl_Registro_Insumo[proveedor],$C$8,Tbl_Registro_Insumo[descripcion_insumo],$C89,Tbl_Registro_Insumo[id_solicitud],Detalle_Mes!$C$9,Tbl_Registro_Insumo[Fecha_Corte],"&lt;="&amp;BM$12)-SUMIFS(Tbl_Registro_Insumo[cant_dev],Tbl_Registro_Insumo[proveedor],$C$8,Tbl_Registro_Insumo[descripcion_insumo],$C89,Tbl_Registro_Insumo[id_solicitud],$C$9,Tbl_Registro_Insumo[Fecha_Corte],"&lt;="&amp;BM$12))</f>
        <v/>
      </c>
      <c r="BN89" s="2" t="str">
        <f>IF(OR($C89="",BN$12=""),"",SUMIFS(Tbl_Registro_Insumo[cant_ent],Tbl_Registro_Insumo[proveedor],$C$8,Tbl_Registro_Insumo[descripcion_insumo],$C89,Tbl_Registro_Insumo[id_solicitud],Detalle_Mes!$C$9,Tbl_Registro_Insumo[Fecha_Corte],"&lt;="&amp;BN$12)-SUMIFS(Tbl_Registro_Insumo[cant_dev],Tbl_Registro_Insumo[proveedor],$C$8,Tbl_Registro_Insumo[descripcion_insumo],$C89,Tbl_Registro_Insumo[id_solicitud],$C$9,Tbl_Registro_Insumo[Fecha_Corte],"&lt;="&amp;BN$12))</f>
        <v/>
      </c>
      <c r="BO89" s="2" t="str">
        <f>IF(OR($C89="",BO$12=""),"",SUMIFS(Tbl_Registro_Insumo[cant_ent],Tbl_Registro_Insumo[proveedor],$C$8,Tbl_Registro_Insumo[descripcion_insumo],$C89,Tbl_Registro_Insumo[id_solicitud],Detalle_Mes!$C$9,Tbl_Registro_Insumo[Fecha_Corte],"&lt;="&amp;BO$12)-SUMIFS(Tbl_Registro_Insumo[cant_dev],Tbl_Registro_Insumo[proveedor],$C$8,Tbl_Registro_Insumo[descripcion_insumo],$C89,Tbl_Registro_Insumo[id_solicitud],$C$9,Tbl_Registro_Insumo[Fecha_Corte],"&lt;="&amp;BO$12))</f>
        <v/>
      </c>
      <c r="BP89" s="2" t="str">
        <f>IF(OR($C89="",BP$12=""),"",SUMIFS(Tbl_Registro_Insumo[cant_ent],Tbl_Registro_Insumo[proveedor],$C$8,Tbl_Registro_Insumo[descripcion_insumo],$C89,Tbl_Registro_Insumo[id_solicitud],Detalle_Mes!$C$9,Tbl_Registro_Insumo[Fecha_Corte],"&lt;="&amp;BP$12)-SUMIFS(Tbl_Registro_Insumo[cant_dev],Tbl_Registro_Insumo[proveedor],$C$8,Tbl_Registro_Insumo[descripcion_insumo],$C89,Tbl_Registro_Insumo[id_solicitud],$C$9,Tbl_Registro_Insumo[Fecha_Corte],"&lt;="&amp;BP$12))</f>
        <v/>
      </c>
      <c r="BQ89" s="2" t="str">
        <f>IF(OR($C89="",BQ$12=""),"",SUMIFS(Tbl_Registro_Insumo[cant_ent],Tbl_Registro_Insumo[proveedor],$C$8,Tbl_Registro_Insumo[descripcion_insumo],$C89,Tbl_Registro_Insumo[id_solicitud],Detalle_Mes!$C$9,Tbl_Registro_Insumo[Fecha_Corte],"&lt;="&amp;BQ$12)-SUMIFS(Tbl_Registro_Insumo[cant_dev],Tbl_Registro_Insumo[proveedor],$C$8,Tbl_Registro_Insumo[descripcion_insumo],$C89,Tbl_Registro_Insumo[id_solicitud],$C$9,Tbl_Registro_Insumo[Fecha_Corte],"&lt;="&amp;BQ$12))</f>
        <v/>
      </c>
      <c r="BR89" s="2" t="str">
        <f>IF(OR($C89="",BR$12=""),"",SUMIFS(Tbl_Registro_Insumo[cant_ent],Tbl_Registro_Insumo[proveedor],$C$8,Tbl_Registro_Insumo[descripcion_insumo],$C89,Tbl_Registro_Insumo[id_solicitud],Detalle_Mes!$C$9,Tbl_Registro_Insumo[Fecha_Corte],"&lt;="&amp;BR$12)-SUMIFS(Tbl_Registro_Insumo[cant_dev],Tbl_Registro_Insumo[proveedor],$C$8,Tbl_Registro_Insumo[descripcion_insumo],$C89,Tbl_Registro_Insumo[id_solicitud],$C$9,Tbl_Registro_Insumo[Fecha_Corte],"&lt;="&amp;BR$12))</f>
        <v/>
      </c>
      <c r="BS89" s="2" t="str">
        <f>IF(OR($C89="",BS$12=""),"",SUMIFS(Tbl_Registro_Insumo[cant_ent],Tbl_Registro_Insumo[proveedor],$C$8,Tbl_Registro_Insumo[descripcion_insumo],$C89,Tbl_Registro_Insumo[id_solicitud],Detalle_Mes!$C$9,Tbl_Registro_Insumo[Fecha_Corte],"&lt;="&amp;BS$12)-SUMIFS(Tbl_Registro_Insumo[cant_dev],Tbl_Registro_Insumo[proveedor],$C$8,Tbl_Registro_Insumo[descripcion_insumo],$C89,Tbl_Registro_Insumo[id_solicitud],$C$9,Tbl_Registro_Insumo[Fecha_Corte],"&lt;="&amp;BS$12))</f>
        <v/>
      </c>
    </row>
    <row r="90" spans="2:71" s="7" customFormat="1" ht="19.2" customHeight="1" x14ac:dyDescent="0.3">
      <c r="B90" s="2"/>
      <c r="D90" s="20" t="str">
        <f>IF(C90="","",SUMIFS(Tbl_Registro_Insumo[cant_ent],Tbl_Registro_Insumo[proveedor],Detalle_Mes!$C$8,Tbl_Registro_Insumo[id_solicitud],Detalle_Mes!$C$9,Tbl_Registro_Insumo[descripcion_insumo],Detalle_Mes!C90,Tbl_Registro_Insumo[Fecha_Corte],"&lt;"&amp;Detalle_Mes!$F$8))</f>
        <v/>
      </c>
      <c r="E90" s="20" t="str">
        <f>IF(C90="","",SUMIFS(Tbl_Registro_Insumo[cant_dev],Tbl_Registro_Insumo[proveedor],Detalle_Mes!$C$8,Tbl_Registro_Insumo[id_solicitud],Detalle_Mes!$C$9,Tbl_Registro_Insumo[descripcion_insumo],Detalle_Mes!C90,Tbl_Registro_Insumo[Fecha_Corte],"&lt;"&amp;Detalle_Mes!$F$8))</f>
        <v/>
      </c>
      <c r="F90" s="20" t="str">
        <f t="shared" si="42"/>
        <v/>
      </c>
      <c r="H90" s="41" t="str">
        <f t="shared" si="41"/>
        <v/>
      </c>
      <c r="I90" s="2" t="str">
        <f>IF(OR($C90="",I$12=""),"",SUMIFS(Tbl_Registro_Insumo[cant_ent],Tbl_Registro_Insumo[proveedor],$C$8,Tbl_Registro_Insumo[descripcion_insumo],$C90,Tbl_Registro_Insumo[id_solicitud],Detalle_Mes!$C$9,Tbl_Registro_Insumo[Fecha_Corte],"&lt;"&amp;I$12)-SUMIFS(Tbl_Registro_Insumo[cant_dev],Tbl_Registro_Insumo[proveedor],$C$8,Tbl_Registro_Insumo[descripcion_insumo],$C90,Tbl_Registro_Insumo[id_solicitud],$C$9,Tbl_Registro_Insumo[Fecha_Corte],"&lt;="&amp;I$12))</f>
        <v/>
      </c>
      <c r="J90" s="2" t="str">
        <f>IF(OR($C90="",J$12=""),"",SUMIFS(Tbl_Registro_Insumo[cant_ent],Tbl_Registro_Insumo[proveedor],$C$8,Tbl_Registro_Insumo[descripcion_insumo],$C90,Tbl_Registro_Insumo[id_solicitud],Detalle_Mes!$C$9,Tbl_Registro_Insumo[Fecha_Corte],"&lt;="&amp;J$12)-SUMIFS(Tbl_Registro_Insumo[cant_dev],Tbl_Registro_Insumo[proveedor],$C$8,Tbl_Registro_Insumo[descripcion_insumo],$C90,Tbl_Registro_Insumo[id_solicitud],$C$9,Tbl_Registro_Insumo[Fecha_Corte],"&lt;="&amp;J$12))</f>
        <v/>
      </c>
      <c r="K90" s="2" t="str">
        <f>IF(OR($C90="",K$12=""),"",SUMIFS(Tbl_Registro_Insumo[cant_ent],Tbl_Registro_Insumo[proveedor],$C$8,Tbl_Registro_Insumo[descripcion_insumo],$C90,Tbl_Registro_Insumo[id_solicitud],Detalle_Mes!$C$9,Tbl_Registro_Insumo[Fecha_Corte],"&lt;="&amp;K$12)-SUMIFS(Tbl_Registro_Insumo[cant_dev],Tbl_Registro_Insumo[proveedor],$C$8,Tbl_Registro_Insumo[descripcion_insumo],$C90,Tbl_Registro_Insumo[id_solicitud],$C$9,Tbl_Registro_Insumo[Fecha_Corte],"&lt;="&amp;K$12))</f>
        <v/>
      </c>
      <c r="L90" s="2" t="str">
        <f>IF(OR($C90="",L$12=""),"",SUMIFS(Tbl_Registro_Insumo[cant_ent],Tbl_Registro_Insumo[proveedor],$C$8,Tbl_Registro_Insumo[descripcion_insumo],$C90,Tbl_Registro_Insumo[id_solicitud],Detalle_Mes!$C$9,Tbl_Registro_Insumo[Fecha_Corte],"&lt;="&amp;L$12)-SUMIFS(Tbl_Registro_Insumo[cant_dev],Tbl_Registro_Insumo[proveedor],$C$8,Tbl_Registro_Insumo[descripcion_insumo],$C90,Tbl_Registro_Insumo[id_solicitud],$C$9,Tbl_Registro_Insumo[Fecha_Corte],"&lt;="&amp;L$12))</f>
        <v/>
      </c>
      <c r="M90" s="2" t="str">
        <f>IF(OR($C90="",M$12=""),"",SUMIFS(Tbl_Registro_Insumo[cant_ent],Tbl_Registro_Insumo[proveedor],$C$8,Tbl_Registro_Insumo[descripcion_insumo],$C90,Tbl_Registro_Insumo[id_solicitud],Detalle_Mes!$C$9,Tbl_Registro_Insumo[Fecha_Corte],"&lt;="&amp;M$12)-SUMIFS(Tbl_Registro_Insumo[cant_dev],Tbl_Registro_Insumo[proveedor],$C$8,Tbl_Registro_Insumo[descripcion_insumo],$C90,Tbl_Registro_Insumo[id_solicitud],$C$9,Tbl_Registro_Insumo[Fecha_Corte],"&lt;="&amp;M$12))</f>
        <v/>
      </c>
      <c r="N90" s="2" t="str">
        <f>IF(OR($C90="",N$12=""),"",SUMIFS(Tbl_Registro_Insumo[cant_ent],Tbl_Registro_Insumo[proveedor],$C$8,Tbl_Registro_Insumo[descripcion_insumo],$C90,Tbl_Registro_Insumo[id_solicitud],Detalle_Mes!$C$9,Tbl_Registro_Insumo[Fecha_Corte],"&lt;="&amp;N$12)-SUMIFS(Tbl_Registro_Insumo[cant_dev],Tbl_Registro_Insumo[proveedor],$C$8,Tbl_Registro_Insumo[descripcion_insumo],$C90,Tbl_Registro_Insumo[id_solicitud],$C$9,Tbl_Registro_Insumo[Fecha_Corte],"&lt;="&amp;N$12))</f>
        <v/>
      </c>
      <c r="O90" s="2" t="str">
        <f>IF(OR($C90="",O$12=""),"",SUMIFS(Tbl_Registro_Insumo[cant_ent],Tbl_Registro_Insumo[proveedor],$C$8,Tbl_Registro_Insumo[descripcion_insumo],$C90,Tbl_Registro_Insumo[id_solicitud],Detalle_Mes!$C$9,Tbl_Registro_Insumo[Fecha_Corte],"&lt;="&amp;O$12)-SUMIFS(Tbl_Registro_Insumo[cant_dev],Tbl_Registro_Insumo[proveedor],$C$8,Tbl_Registro_Insumo[descripcion_insumo],$C90,Tbl_Registro_Insumo[id_solicitud],$C$9,Tbl_Registro_Insumo[Fecha_Corte],"&lt;="&amp;O$12))</f>
        <v/>
      </c>
      <c r="P90" s="2" t="str">
        <f>IF(OR($C90="",P$12=""),"",SUMIFS(Tbl_Registro_Insumo[cant_ent],Tbl_Registro_Insumo[proveedor],$C$8,Tbl_Registro_Insumo[descripcion_insumo],$C90,Tbl_Registro_Insumo[id_solicitud],Detalle_Mes!$C$9,Tbl_Registro_Insumo[Fecha_Corte],"&lt;="&amp;P$12)-SUMIFS(Tbl_Registro_Insumo[cant_dev],Tbl_Registro_Insumo[proveedor],$C$8,Tbl_Registro_Insumo[descripcion_insumo],$C90,Tbl_Registro_Insumo[id_solicitud],$C$9,Tbl_Registro_Insumo[Fecha_Corte],"&lt;="&amp;P$12))</f>
        <v/>
      </c>
      <c r="Q90" s="2" t="str">
        <f>IF(OR($C90="",Q$12=""),"",SUMIFS(Tbl_Registro_Insumo[cant_ent],Tbl_Registro_Insumo[proveedor],$C$8,Tbl_Registro_Insumo[descripcion_insumo],$C90,Tbl_Registro_Insumo[id_solicitud],Detalle_Mes!$C$9,Tbl_Registro_Insumo[Fecha_Corte],"&lt;="&amp;Q$12)-SUMIFS(Tbl_Registro_Insumo[cant_dev],Tbl_Registro_Insumo[proveedor],$C$8,Tbl_Registro_Insumo[descripcion_insumo],$C90,Tbl_Registro_Insumo[id_solicitud],$C$9,Tbl_Registro_Insumo[Fecha_Corte],"&lt;="&amp;Q$12))</f>
        <v/>
      </c>
      <c r="R90" s="2" t="str">
        <f>IF(OR($C90="",R$12=""),"",SUMIFS(Tbl_Registro_Insumo[cant_ent],Tbl_Registro_Insumo[proveedor],$C$8,Tbl_Registro_Insumo[descripcion_insumo],$C90,Tbl_Registro_Insumo[id_solicitud],Detalle_Mes!$C$9,Tbl_Registro_Insumo[Fecha_Corte],"&lt;="&amp;R$12)-SUMIFS(Tbl_Registro_Insumo[cant_dev],Tbl_Registro_Insumo[proveedor],$C$8,Tbl_Registro_Insumo[descripcion_insumo],$C90,Tbl_Registro_Insumo[id_solicitud],$C$9,Tbl_Registro_Insumo[Fecha_Corte],"&lt;="&amp;R$12))</f>
        <v/>
      </c>
      <c r="S90" s="2" t="str">
        <f>IF(OR($C90="",S$12=""),"",SUMIFS(Tbl_Registro_Insumo[cant_ent],Tbl_Registro_Insumo[proveedor],$C$8,Tbl_Registro_Insumo[descripcion_insumo],$C90,Tbl_Registro_Insumo[id_solicitud],Detalle_Mes!$C$9,Tbl_Registro_Insumo[Fecha_Corte],"&lt;="&amp;S$12)-SUMIFS(Tbl_Registro_Insumo[cant_dev],Tbl_Registro_Insumo[proveedor],$C$8,Tbl_Registro_Insumo[descripcion_insumo],$C90,Tbl_Registro_Insumo[id_solicitud],$C$9,Tbl_Registro_Insumo[Fecha_Corte],"&lt;="&amp;S$12))</f>
        <v/>
      </c>
      <c r="T90" s="2" t="str">
        <f>IF(OR($C90="",T$12=""),"",SUMIFS(Tbl_Registro_Insumo[cant_ent],Tbl_Registro_Insumo[proveedor],$C$8,Tbl_Registro_Insumo[descripcion_insumo],$C90,Tbl_Registro_Insumo[id_solicitud],Detalle_Mes!$C$9,Tbl_Registro_Insumo[Fecha_Corte],"&lt;="&amp;T$12)-SUMIFS(Tbl_Registro_Insumo[cant_dev],Tbl_Registro_Insumo[proveedor],$C$8,Tbl_Registro_Insumo[descripcion_insumo],$C90,Tbl_Registro_Insumo[id_solicitud],$C$9,Tbl_Registro_Insumo[Fecha_Corte],"&lt;="&amp;T$12))</f>
        <v/>
      </c>
      <c r="U90" s="2" t="str">
        <f>IF(OR($C90="",U$12=""),"",SUMIFS(Tbl_Registro_Insumo[cant_ent],Tbl_Registro_Insumo[proveedor],$C$8,Tbl_Registro_Insumo[descripcion_insumo],$C90,Tbl_Registro_Insumo[id_solicitud],Detalle_Mes!$C$9,Tbl_Registro_Insumo[Fecha_Corte],"&lt;="&amp;U$12)-SUMIFS(Tbl_Registro_Insumo[cant_dev],Tbl_Registro_Insumo[proveedor],$C$8,Tbl_Registro_Insumo[descripcion_insumo],$C90,Tbl_Registro_Insumo[id_solicitud],$C$9,Tbl_Registro_Insumo[Fecha_Corte],"&lt;="&amp;U$12))</f>
        <v/>
      </c>
      <c r="V90" s="2" t="str">
        <f>IF(OR($C90="",V$12=""),"",SUMIFS(Tbl_Registro_Insumo[cant_ent],Tbl_Registro_Insumo[proveedor],$C$8,Tbl_Registro_Insumo[descripcion_insumo],$C90,Tbl_Registro_Insumo[id_solicitud],Detalle_Mes!$C$9,Tbl_Registro_Insumo[Fecha_Corte],"&lt;="&amp;V$12)-SUMIFS(Tbl_Registro_Insumo[cant_dev],Tbl_Registro_Insumo[proveedor],$C$8,Tbl_Registro_Insumo[descripcion_insumo],$C90,Tbl_Registro_Insumo[id_solicitud],$C$9,Tbl_Registro_Insumo[Fecha_Corte],"&lt;="&amp;V$12))</f>
        <v/>
      </c>
      <c r="W90" s="2" t="str">
        <f>IF(OR($C90="",W$12=""),"",SUMIFS(Tbl_Registro_Insumo[cant_ent],Tbl_Registro_Insumo[proveedor],$C$8,Tbl_Registro_Insumo[descripcion_insumo],$C90,Tbl_Registro_Insumo[id_solicitud],Detalle_Mes!$C$9,Tbl_Registro_Insumo[Fecha_Corte],"&lt;="&amp;W$12)-SUMIFS(Tbl_Registro_Insumo[cant_dev],Tbl_Registro_Insumo[proveedor],$C$8,Tbl_Registro_Insumo[descripcion_insumo],$C90,Tbl_Registro_Insumo[id_solicitud],$C$9,Tbl_Registro_Insumo[Fecha_Corte],"&lt;="&amp;W$12))</f>
        <v/>
      </c>
      <c r="X90" s="2" t="str">
        <f>IF(OR($C90="",X$12=""),"",SUMIFS(Tbl_Registro_Insumo[cant_ent],Tbl_Registro_Insumo[proveedor],$C$8,Tbl_Registro_Insumo[descripcion_insumo],$C90,Tbl_Registro_Insumo[id_solicitud],Detalle_Mes!$C$9,Tbl_Registro_Insumo[Fecha_Corte],"&lt;="&amp;X$12)-SUMIFS(Tbl_Registro_Insumo[cant_dev],Tbl_Registro_Insumo[proveedor],$C$8,Tbl_Registro_Insumo[descripcion_insumo],$C90,Tbl_Registro_Insumo[id_solicitud],$C$9,Tbl_Registro_Insumo[Fecha_Corte],"&lt;="&amp;X$12))</f>
        <v/>
      </c>
      <c r="Y90" s="2" t="str">
        <f>IF(OR($C90="",Y$12=""),"",SUMIFS(Tbl_Registro_Insumo[cant_ent],Tbl_Registro_Insumo[proveedor],$C$8,Tbl_Registro_Insumo[descripcion_insumo],$C90,Tbl_Registro_Insumo[id_solicitud],Detalle_Mes!$C$9,Tbl_Registro_Insumo[Fecha_Corte],"&lt;="&amp;Y$12)-SUMIFS(Tbl_Registro_Insumo[cant_dev],Tbl_Registro_Insumo[proveedor],$C$8,Tbl_Registro_Insumo[descripcion_insumo],$C90,Tbl_Registro_Insumo[id_solicitud],$C$9,Tbl_Registro_Insumo[Fecha_Corte],"&lt;="&amp;Y$12))</f>
        <v/>
      </c>
      <c r="Z90" s="2" t="str">
        <f>IF(OR($C90="",Z$12=""),"",SUMIFS(Tbl_Registro_Insumo[cant_ent],Tbl_Registro_Insumo[proveedor],$C$8,Tbl_Registro_Insumo[descripcion_insumo],$C90,Tbl_Registro_Insumo[id_solicitud],Detalle_Mes!$C$9,Tbl_Registro_Insumo[Fecha_Corte],"&lt;="&amp;Z$12)-SUMIFS(Tbl_Registro_Insumo[cant_dev],Tbl_Registro_Insumo[proveedor],$C$8,Tbl_Registro_Insumo[descripcion_insumo],$C90,Tbl_Registro_Insumo[id_solicitud],$C$9,Tbl_Registro_Insumo[Fecha_Corte],"&lt;="&amp;Z$12))</f>
        <v/>
      </c>
      <c r="AA90" s="2" t="str">
        <f>IF(OR($C90="",AA$12=""),"",SUMIFS(Tbl_Registro_Insumo[cant_ent],Tbl_Registro_Insumo[proveedor],$C$8,Tbl_Registro_Insumo[descripcion_insumo],$C90,Tbl_Registro_Insumo[id_solicitud],Detalle_Mes!$C$9,Tbl_Registro_Insumo[Fecha_Corte],"&lt;="&amp;AA$12)-SUMIFS(Tbl_Registro_Insumo[cant_dev],Tbl_Registro_Insumo[proveedor],$C$8,Tbl_Registro_Insumo[descripcion_insumo],$C90,Tbl_Registro_Insumo[id_solicitud],$C$9,Tbl_Registro_Insumo[Fecha_Corte],"&lt;="&amp;AA$12))</f>
        <v/>
      </c>
      <c r="AB90" s="2" t="str">
        <f>IF(OR($C90="",AB$12=""),"",SUMIFS(Tbl_Registro_Insumo[cant_ent],Tbl_Registro_Insumo[proveedor],$C$8,Tbl_Registro_Insumo[descripcion_insumo],$C90,Tbl_Registro_Insumo[id_solicitud],Detalle_Mes!$C$9,Tbl_Registro_Insumo[Fecha_Corte],"&lt;="&amp;AB$12)-SUMIFS(Tbl_Registro_Insumo[cant_dev],Tbl_Registro_Insumo[proveedor],$C$8,Tbl_Registro_Insumo[descripcion_insumo],$C90,Tbl_Registro_Insumo[id_solicitud],$C$9,Tbl_Registro_Insumo[Fecha_Corte],"&lt;="&amp;AB$12))</f>
        <v/>
      </c>
      <c r="AC90" s="2" t="str">
        <f>IF(OR($C90="",AC$12=""),"",SUMIFS(Tbl_Registro_Insumo[cant_ent],Tbl_Registro_Insumo[proveedor],$C$8,Tbl_Registro_Insumo[descripcion_insumo],$C90,Tbl_Registro_Insumo[id_solicitud],Detalle_Mes!$C$9,Tbl_Registro_Insumo[Fecha_Corte],"&lt;="&amp;AC$12)-SUMIFS(Tbl_Registro_Insumo[cant_dev],Tbl_Registro_Insumo[proveedor],$C$8,Tbl_Registro_Insumo[descripcion_insumo],$C90,Tbl_Registro_Insumo[id_solicitud],$C$9,Tbl_Registro_Insumo[Fecha_Corte],"&lt;="&amp;AC$12))</f>
        <v/>
      </c>
      <c r="AD90" s="2" t="str">
        <f>IF(OR($C90="",AD$12=""),"",SUMIFS(Tbl_Registro_Insumo[cant_ent],Tbl_Registro_Insumo[proveedor],$C$8,Tbl_Registro_Insumo[descripcion_insumo],$C90,Tbl_Registro_Insumo[id_solicitud],Detalle_Mes!$C$9,Tbl_Registro_Insumo[Fecha_Corte],"&lt;="&amp;AD$12)-SUMIFS(Tbl_Registro_Insumo[cant_dev],Tbl_Registro_Insumo[proveedor],$C$8,Tbl_Registro_Insumo[descripcion_insumo],$C90,Tbl_Registro_Insumo[id_solicitud],$C$9,Tbl_Registro_Insumo[Fecha_Corte],"&lt;="&amp;AD$12))</f>
        <v/>
      </c>
      <c r="AE90" s="2" t="str">
        <f>IF(OR($C90="",AE$12=""),"",SUMIFS(Tbl_Registro_Insumo[cant_ent],Tbl_Registro_Insumo[proveedor],$C$8,Tbl_Registro_Insumo[descripcion_insumo],$C90,Tbl_Registro_Insumo[id_solicitud],Detalle_Mes!$C$9,Tbl_Registro_Insumo[Fecha_Corte],"&lt;="&amp;AE$12)-SUMIFS(Tbl_Registro_Insumo[cant_dev],Tbl_Registro_Insumo[proveedor],$C$8,Tbl_Registro_Insumo[descripcion_insumo],$C90,Tbl_Registro_Insumo[id_solicitud],$C$9,Tbl_Registro_Insumo[Fecha_Corte],"&lt;="&amp;AE$12))</f>
        <v/>
      </c>
      <c r="AF90" s="2" t="str">
        <f>IF(OR($C90="",AF$12=""),"",SUMIFS(Tbl_Registro_Insumo[cant_ent],Tbl_Registro_Insumo[proveedor],$C$8,Tbl_Registro_Insumo[descripcion_insumo],$C90,Tbl_Registro_Insumo[id_solicitud],Detalle_Mes!$C$9,Tbl_Registro_Insumo[Fecha_Corte],"&lt;="&amp;AF$12)-SUMIFS(Tbl_Registro_Insumo[cant_dev],Tbl_Registro_Insumo[proveedor],$C$8,Tbl_Registro_Insumo[descripcion_insumo],$C90,Tbl_Registro_Insumo[id_solicitud],$C$9,Tbl_Registro_Insumo[Fecha_Corte],"&lt;="&amp;AF$12))</f>
        <v/>
      </c>
      <c r="AG90" s="2" t="str">
        <f>IF(OR($C90="",AG$12=""),"",SUMIFS(Tbl_Registro_Insumo[cant_ent],Tbl_Registro_Insumo[proveedor],$C$8,Tbl_Registro_Insumo[descripcion_insumo],$C90,Tbl_Registro_Insumo[id_solicitud],Detalle_Mes!$C$9,Tbl_Registro_Insumo[Fecha_Corte],"&lt;="&amp;AG$12)-SUMIFS(Tbl_Registro_Insumo[cant_dev],Tbl_Registro_Insumo[proveedor],$C$8,Tbl_Registro_Insumo[descripcion_insumo],$C90,Tbl_Registro_Insumo[id_solicitud],$C$9,Tbl_Registro_Insumo[Fecha_Corte],"&lt;="&amp;AG$12))</f>
        <v/>
      </c>
      <c r="AH90" s="2" t="str">
        <f>IF(OR($C90="",AH$12=""),"",SUMIFS(Tbl_Registro_Insumo[cant_ent],Tbl_Registro_Insumo[proveedor],$C$8,Tbl_Registro_Insumo[descripcion_insumo],$C90,Tbl_Registro_Insumo[id_solicitud],Detalle_Mes!$C$9,Tbl_Registro_Insumo[Fecha_Corte],"&lt;="&amp;AH$12)-SUMIFS(Tbl_Registro_Insumo[cant_dev],Tbl_Registro_Insumo[proveedor],$C$8,Tbl_Registro_Insumo[descripcion_insumo],$C90,Tbl_Registro_Insumo[id_solicitud],$C$9,Tbl_Registro_Insumo[Fecha_Corte],"&lt;="&amp;AH$12))</f>
        <v/>
      </c>
      <c r="AI90" s="2" t="str">
        <f>IF(OR($C90="",AI$12=""),"",SUMIFS(Tbl_Registro_Insumo[cant_ent],Tbl_Registro_Insumo[proveedor],$C$8,Tbl_Registro_Insumo[descripcion_insumo],$C90,Tbl_Registro_Insumo[id_solicitud],Detalle_Mes!$C$9,Tbl_Registro_Insumo[Fecha_Corte],"&lt;="&amp;AI$12)-SUMIFS(Tbl_Registro_Insumo[cant_dev],Tbl_Registro_Insumo[proveedor],$C$8,Tbl_Registro_Insumo[descripcion_insumo],$C90,Tbl_Registro_Insumo[id_solicitud],$C$9,Tbl_Registro_Insumo[Fecha_Corte],"&lt;="&amp;AI$12))</f>
        <v/>
      </c>
      <c r="AJ90" s="2" t="str">
        <f>IF(OR($C90="",AJ$12=""),"",SUMIFS(Tbl_Registro_Insumo[cant_ent],Tbl_Registro_Insumo[proveedor],$C$8,Tbl_Registro_Insumo[descripcion_insumo],$C90,Tbl_Registro_Insumo[id_solicitud],Detalle_Mes!$C$9,Tbl_Registro_Insumo[Fecha_Corte],"&lt;="&amp;AJ$12)-SUMIFS(Tbl_Registro_Insumo[cant_dev],Tbl_Registro_Insumo[proveedor],$C$8,Tbl_Registro_Insumo[descripcion_insumo],$C90,Tbl_Registro_Insumo[id_solicitud],$C$9,Tbl_Registro_Insumo[Fecha_Corte],"&lt;="&amp;AJ$12))</f>
        <v/>
      </c>
      <c r="AK90" s="2" t="str">
        <f>IF(OR($C90="",AK$12=""),"",SUMIFS(Tbl_Registro_Insumo[cant_ent],Tbl_Registro_Insumo[proveedor],$C$8,Tbl_Registro_Insumo[descripcion_insumo],$C90,Tbl_Registro_Insumo[id_solicitud],Detalle_Mes!$C$9,Tbl_Registro_Insumo[Fecha_Corte],"&lt;="&amp;AK$12)-SUMIFS(Tbl_Registro_Insumo[cant_dev],Tbl_Registro_Insumo[proveedor],$C$8,Tbl_Registro_Insumo[descripcion_insumo],$C90,Tbl_Registro_Insumo[id_solicitud],$C$9,Tbl_Registro_Insumo[Fecha_Corte],"&lt;="&amp;AK$12))</f>
        <v/>
      </c>
      <c r="AL90" s="2" t="str">
        <f>IF(OR($C90="",AL$12=""),"",SUMIFS(Tbl_Registro_Insumo[cant_ent],Tbl_Registro_Insumo[proveedor],$C$8,Tbl_Registro_Insumo[descripcion_insumo],$C90,Tbl_Registro_Insumo[id_solicitud],Detalle_Mes!$C$9,Tbl_Registro_Insumo[Fecha_Corte],"&lt;="&amp;AL$12)-SUMIFS(Tbl_Registro_Insumo[cant_dev],Tbl_Registro_Insumo[proveedor],$C$8,Tbl_Registro_Insumo[descripcion_insumo],$C90,Tbl_Registro_Insumo[id_solicitud],$C$9,Tbl_Registro_Insumo[Fecha_Corte],"&lt;="&amp;AL$12))</f>
        <v/>
      </c>
      <c r="AM90" s="2" t="str">
        <f>IF(OR($C90="",AM$12=""),"",SUMIFS(Tbl_Registro_Insumo[cant_ent],Tbl_Registro_Insumo[proveedor],$C$8,Tbl_Registro_Insumo[descripcion_insumo],$C90,Tbl_Registro_Insumo[id_solicitud],Detalle_Mes!$C$9,Tbl_Registro_Insumo[Fecha_Corte],"&lt;="&amp;AM$12)-SUMIFS(Tbl_Registro_Insumo[cant_dev],Tbl_Registro_Insumo[proveedor],$C$8,Tbl_Registro_Insumo[descripcion_insumo],$C90,Tbl_Registro_Insumo[id_solicitud],$C$9,Tbl_Registro_Insumo[Fecha_Corte],"&lt;="&amp;AM$12))</f>
        <v/>
      </c>
      <c r="AN90" s="2" t="str">
        <f>IF(OR($C90="",AN$12=""),"",SUMIFS(Tbl_Registro_Insumo[cant_ent],Tbl_Registro_Insumo[proveedor],$C$8,Tbl_Registro_Insumo[descripcion_insumo],$C90,Tbl_Registro_Insumo[id_solicitud],Detalle_Mes!$C$9,Tbl_Registro_Insumo[Fecha_Corte],"&lt;="&amp;AN$12)-SUMIFS(Tbl_Registro_Insumo[cant_dev],Tbl_Registro_Insumo[proveedor],$C$8,Tbl_Registro_Insumo[descripcion_insumo],$C90,Tbl_Registro_Insumo[id_solicitud],$C$9,Tbl_Registro_Insumo[Fecha_Corte],"&lt;="&amp;AN$12))</f>
        <v/>
      </c>
      <c r="AO90" s="2" t="str">
        <f>IF(OR($C90="",AO$12=""),"",SUMIFS(Tbl_Registro_Insumo[cant_ent],Tbl_Registro_Insumo[proveedor],$C$8,Tbl_Registro_Insumo[descripcion_insumo],$C90,Tbl_Registro_Insumo[id_solicitud],Detalle_Mes!$C$9,Tbl_Registro_Insumo[Fecha_Corte],"&lt;="&amp;AO$12)-SUMIFS(Tbl_Registro_Insumo[cant_dev],Tbl_Registro_Insumo[proveedor],$C$8,Tbl_Registro_Insumo[descripcion_insumo],$C90,Tbl_Registro_Insumo[id_solicitud],$C$9,Tbl_Registro_Insumo[Fecha_Corte],"&lt;="&amp;AO$12))</f>
        <v/>
      </c>
      <c r="AP90" s="2" t="str">
        <f>IF(OR($C90="",AP$12=""),"",SUMIFS(Tbl_Registro_Insumo[cant_ent],Tbl_Registro_Insumo[proveedor],$C$8,Tbl_Registro_Insumo[descripcion_insumo],$C90,Tbl_Registro_Insumo[id_solicitud],Detalle_Mes!$C$9,Tbl_Registro_Insumo[Fecha_Corte],"&lt;="&amp;AP$12)-SUMIFS(Tbl_Registro_Insumo[cant_dev],Tbl_Registro_Insumo[proveedor],$C$8,Tbl_Registro_Insumo[descripcion_insumo],$C90,Tbl_Registro_Insumo[id_solicitud],$C$9,Tbl_Registro_Insumo[Fecha_Corte],"&lt;="&amp;AP$12))</f>
        <v/>
      </c>
      <c r="AQ90" s="2" t="str">
        <f>IF(OR($C90="",AQ$12=""),"",SUMIFS(Tbl_Registro_Insumo[cant_ent],Tbl_Registro_Insumo[proveedor],$C$8,Tbl_Registro_Insumo[descripcion_insumo],$C90,Tbl_Registro_Insumo[id_solicitud],Detalle_Mes!$C$9,Tbl_Registro_Insumo[Fecha_Corte],"&lt;="&amp;AQ$12)-SUMIFS(Tbl_Registro_Insumo[cant_dev],Tbl_Registro_Insumo[proveedor],$C$8,Tbl_Registro_Insumo[descripcion_insumo],$C90,Tbl_Registro_Insumo[id_solicitud],$C$9,Tbl_Registro_Insumo[Fecha_Corte],"&lt;="&amp;AQ$12))</f>
        <v/>
      </c>
      <c r="AR90" s="2" t="str">
        <f>IF(OR($C90="",AR$12=""),"",SUMIFS(Tbl_Registro_Insumo[cant_ent],Tbl_Registro_Insumo[proveedor],$C$8,Tbl_Registro_Insumo[descripcion_insumo],$C90,Tbl_Registro_Insumo[id_solicitud],Detalle_Mes!$C$9,Tbl_Registro_Insumo[Fecha_Corte],"&lt;="&amp;AR$12)-SUMIFS(Tbl_Registro_Insumo[cant_dev],Tbl_Registro_Insumo[proveedor],$C$8,Tbl_Registro_Insumo[descripcion_insumo],$C90,Tbl_Registro_Insumo[id_solicitud],$C$9,Tbl_Registro_Insumo[Fecha_Corte],"&lt;="&amp;AR$12))</f>
        <v/>
      </c>
      <c r="AS90" s="2" t="str">
        <f>IF(OR($C90="",AS$12=""),"",SUMIFS(Tbl_Registro_Insumo[cant_ent],Tbl_Registro_Insumo[proveedor],$C$8,Tbl_Registro_Insumo[descripcion_insumo],$C90,Tbl_Registro_Insumo[id_solicitud],Detalle_Mes!$C$9,Tbl_Registro_Insumo[Fecha_Corte],"&lt;="&amp;AS$12)-SUMIFS(Tbl_Registro_Insumo[cant_dev],Tbl_Registro_Insumo[proveedor],$C$8,Tbl_Registro_Insumo[descripcion_insumo],$C90,Tbl_Registro_Insumo[id_solicitud],$C$9,Tbl_Registro_Insumo[Fecha_Corte],"&lt;="&amp;AS$12))</f>
        <v/>
      </c>
      <c r="AT90" s="2" t="str">
        <f>IF(OR($C90="",AT$12=""),"",SUMIFS(Tbl_Registro_Insumo[cant_ent],Tbl_Registro_Insumo[proveedor],$C$8,Tbl_Registro_Insumo[descripcion_insumo],$C90,Tbl_Registro_Insumo[id_solicitud],Detalle_Mes!$C$9,Tbl_Registro_Insumo[Fecha_Corte],"&lt;="&amp;AT$12)-SUMIFS(Tbl_Registro_Insumo[cant_dev],Tbl_Registro_Insumo[proveedor],$C$8,Tbl_Registro_Insumo[descripcion_insumo],$C90,Tbl_Registro_Insumo[id_solicitud],$C$9,Tbl_Registro_Insumo[Fecha_Corte],"&lt;="&amp;AT$12))</f>
        <v/>
      </c>
      <c r="AU90" s="2" t="str">
        <f>IF(OR($C90="",AU$12=""),"",SUMIFS(Tbl_Registro_Insumo[cant_ent],Tbl_Registro_Insumo[proveedor],$C$8,Tbl_Registro_Insumo[descripcion_insumo],$C90,Tbl_Registro_Insumo[id_solicitud],Detalle_Mes!$C$9,Tbl_Registro_Insumo[Fecha_Corte],"&lt;="&amp;AU$12)-SUMIFS(Tbl_Registro_Insumo[cant_dev],Tbl_Registro_Insumo[proveedor],$C$8,Tbl_Registro_Insumo[descripcion_insumo],$C90,Tbl_Registro_Insumo[id_solicitud],$C$9,Tbl_Registro_Insumo[Fecha_Corte],"&lt;="&amp;AU$12))</f>
        <v/>
      </c>
      <c r="AV90" s="2" t="str">
        <f>IF(OR($C90="",AV$12=""),"",SUMIFS(Tbl_Registro_Insumo[cant_ent],Tbl_Registro_Insumo[proveedor],$C$8,Tbl_Registro_Insumo[descripcion_insumo],$C90,Tbl_Registro_Insumo[id_solicitud],Detalle_Mes!$C$9,Tbl_Registro_Insumo[Fecha_Corte],"&lt;="&amp;AV$12)-SUMIFS(Tbl_Registro_Insumo[cant_dev],Tbl_Registro_Insumo[proveedor],$C$8,Tbl_Registro_Insumo[descripcion_insumo],$C90,Tbl_Registro_Insumo[id_solicitud],$C$9,Tbl_Registro_Insumo[Fecha_Corte],"&lt;="&amp;AV$12))</f>
        <v/>
      </c>
      <c r="AW90" s="2" t="str">
        <f>IF(OR($C90="",AW$12=""),"",SUMIFS(Tbl_Registro_Insumo[cant_ent],Tbl_Registro_Insumo[proveedor],$C$8,Tbl_Registro_Insumo[descripcion_insumo],$C90,Tbl_Registro_Insumo[id_solicitud],Detalle_Mes!$C$9,Tbl_Registro_Insumo[Fecha_Corte],"&lt;="&amp;AW$12)-SUMIFS(Tbl_Registro_Insumo[cant_dev],Tbl_Registro_Insumo[proveedor],$C$8,Tbl_Registro_Insumo[descripcion_insumo],$C90,Tbl_Registro_Insumo[id_solicitud],$C$9,Tbl_Registro_Insumo[Fecha_Corte],"&lt;="&amp;AW$12))</f>
        <v/>
      </c>
      <c r="AX90" s="2" t="str">
        <f>IF(OR($C90="",AX$12=""),"",SUMIFS(Tbl_Registro_Insumo[cant_ent],Tbl_Registro_Insumo[proveedor],$C$8,Tbl_Registro_Insumo[descripcion_insumo],$C90,Tbl_Registro_Insumo[id_solicitud],Detalle_Mes!$C$9,Tbl_Registro_Insumo[Fecha_Corte],"&lt;="&amp;AX$12)-SUMIFS(Tbl_Registro_Insumo[cant_dev],Tbl_Registro_Insumo[proveedor],$C$8,Tbl_Registro_Insumo[descripcion_insumo],$C90,Tbl_Registro_Insumo[id_solicitud],$C$9,Tbl_Registro_Insumo[Fecha_Corte],"&lt;="&amp;AX$12))</f>
        <v/>
      </c>
      <c r="AY90" s="2" t="str">
        <f>IF(OR($C90="",AY$12=""),"",SUMIFS(Tbl_Registro_Insumo[cant_ent],Tbl_Registro_Insumo[proveedor],$C$8,Tbl_Registro_Insumo[descripcion_insumo],$C90,Tbl_Registro_Insumo[id_solicitud],Detalle_Mes!$C$9,Tbl_Registro_Insumo[Fecha_Corte],"&lt;="&amp;AY$12)-SUMIFS(Tbl_Registro_Insumo[cant_dev],Tbl_Registro_Insumo[proveedor],$C$8,Tbl_Registro_Insumo[descripcion_insumo],$C90,Tbl_Registro_Insumo[id_solicitud],$C$9,Tbl_Registro_Insumo[Fecha_Corte],"&lt;="&amp;AY$12))</f>
        <v/>
      </c>
      <c r="AZ90" s="2" t="str">
        <f>IF(OR($C90="",AZ$12=""),"",SUMIFS(Tbl_Registro_Insumo[cant_ent],Tbl_Registro_Insumo[proveedor],$C$8,Tbl_Registro_Insumo[descripcion_insumo],$C90,Tbl_Registro_Insumo[id_solicitud],Detalle_Mes!$C$9,Tbl_Registro_Insumo[Fecha_Corte],"&lt;="&amp;AZ$12)-SUMIFS(Tbl_Registro_Insumo[cant_dev],Tbl_Registro_Insumo[proveedor],$C$8,Tbl_Registro_Insumo[descripcion_insumo],$C90,Tbl_Registro_Insumo[id_solicitud],$C$9,Tbl_Registro_Insumo[Fecha_Corte],"&lt;="&amp;AZ$12))</f>
        <v/>
      </c>
      <c r="BA90" s="2" t="str">
        <f>IF(OR($C90="",BA$12=""),"",SUMIFS(Tbl_Registro_Insumo[cant_ent],Tbl_Registro_Insumo[proveedor],$C$8,Tbl_Registro_Insumo[descripcion_insumo],$C90,Tbl_Registro_Insumo[id_solicitud],Detalle_Mes!$C$9,Tbl_Registro_Insumo[Fecha_Corte],"&lt;="&amp;BA$12)-SUMIFS(Tbl_Registro_Insumo[cant_dev],Tbl_Registro_Insumo[proveedor],$C$8,Tbl_Registro_Insumo[descripcion_insumo],$C90,Tbl_Registro_Insumo[id_solicitud],$C$9,Tbl_Registro_Insumo[Fecha_Corte],"&lt;="&amp;BA$12))</f>
        <v/>
      </c>
      <c r="BB90" s="2" t="str">
        <f>IF(OR($C90="",BB$12=""),"",SUMIFS(Tbl_Registro_Insumo[cant_ent],Tbl_Registro_Insumo[proveedor],$C$8,Tbl_Registro_Insumo[descripcion_insumo],$C90,Tbl_Registro_Insumo[id_solicitud],Detalle_Mes!$C$9,Tbl_Registro_Insumo[Fecha_Corte],"&lt;="&amp;BB$12)-SUMIFS(Tbl_Registro_Insumo[cant_dev],Tbl_Registro_Insumo[proveedor],$C$8,Tbl_Registro_Insumo[descripcion_insumo],$C90,Tbl_Registro_Insumo[id_solicitud],$C$9,Tbl_Registro_Insumo[Fecha_Corte],"&lt;="&amp;BB$12))</f>
        <v/>
      </c>
      <c r="BC90" s="2" t="str">
        <f>IF(OR($C90="",BC$12=""),"",SUMIFS(Tbl_Registro_Insumo[cant_ent],Tbl_Registro_Insumo[proveedor],$C$8,Tbl_Registro_Insumo[descripcion_insumo],$C90,Tbl_Registro_Insumo[id_solicitud],Detalle_Mes!$C$9,Tbl_Registro_Insumo[Fecha_Corte],"&lt;="&amp;BC$12)-SUMIFS(Tbl_Registro_Insumo[cant_dev],Tbl_Registro_Insumo[proveedor],$C$8,Tbl_Registro_Insumo[descripcion_insumo],$C90,Tbl_Registro_Insumo[id_solicitud],$C$9,Tbl_Registro_Insumo[Fecha_Corte],"&lt;="&amp;BC$12))</f>
        <v/>
      </c>
      <c r="BD90" s="2" t="str">
        <f>IF(OR($C90="",BD$12=""),"",SUMIFS(Tbl_Registro_Insumo[cant_ent],Tbl_Registro_Insumo[proveedor],$C$8,Tbl_Registro_Insumo[descripcion_insumo],$C90,Tbl_Registro_Insumo[id_solicitud],Detalle_Mes!$C$9,Tbl_Registro_Insumo[Fecha_Corte],"&lt;="&amp;BD$12)-SUMIFS(Tbl_Registro_Insumo[cant_dev],Tbl_Registro_Insumo[proveedor],$C$8,Tbl_Registro_Insumo[descripcion_insumo],$C90,Tbl_Registro_Insumo[id_solicitud],$C$9,Tbl_Registro_Insumo[Fecha_Corte],"&lt;="&amp;BD$12))</f>
        <v/>
      </c>
      <c r="BE90" s="2" t="str">
        <f>IF(OR($C90="",BE$12=""),"",SUMIFS(Tbl_Registro_Insumo[cant_ent],Tbl_Registro_Insumo[proveedor],$C$8,Tbl_Registro_Insumo[descripcion_insumo],$C90,Tbl_Registro_Insumo[id_solicitud],Detalle_Mes!$C$9,Tbl_Registro_Insumo[Fecha_Corte],"&lt;="&amp;BE$12)-SUMIFS(Tbl_Registro_Insumo[cant_dev],Tbl_Registro_Insumo[proveedor],$C$8,Tbl_Registro_Insumo[descripcion_insumo],$C90,Tbl_Registro_Insumo[id_solicitud],$C$9,Tbl_Registro_Insumo[Fecha_Corte],"&lt;="&amp;BE$12))</f>
        <v/>
      </c>
      <c r="BF90" s="2" t="str">
        <f>IF(OR($C90="",BF$12=""),"",SUMIFS(Tbl_Registro_Insumo[cant_ent],Tbl_Registro_Insumo[proveedor],$C$8,Tbl_Registro_Insumo[descripcion_insumo],$C90,Tbl_Registro_Insumo[id_solicitud],Detalle_Mes!$C$9,Tbl_Registro_Insumo[Fecha_Corte],"&lt;="&amp;BF$12)-SUMIFS(Tbl_Registro_Insumo[cant_dev],Tbl_Registro_Insumo[proveedor],$C$8,Tbl_Registro_Insumo[descripcion_insumo],$C90,Tbl_Registro_Insumo[id_solicitud],$C$9,Tbl_Registro_Insumo[Fecha_Corte],"&lt;="&amp;BF$12))</f>
        <v/>
      </c>
      <c r="BG90" s="2" t="str">
        <f>IF(OR($C90="",BG$12=""),"",SUMIFS(Tbl_Registro_Insumo[cant_ent],Tbl_Registro_Insumo[proveedor],$C$8,Tbl_Registro_Insumo[descripcion_insumo],$C90,Tbl_Registro_Insumo[id_solicitud],Detalle_Mes!$C$9,Tbl_Registro_Insumo[Fecha_Corte],"&lt;="&amp;BG$12)-SUMIFS(Tbl_Registro_Insumo[cant_dev],Tbl_Registro_Insumo[proveedor],$C$8,Tbl_Registro_Insumo[descripcion_insumo],$C90,Tbl_Registro_Insumo[id_solicitud],$C$9,Tbl_Registro_Insumo[Fecha_Corte],"&lt;="&amp;BG$12))</f>
        <v/>
      </c>
      <c r="BH90" s="2" t="str">
        <f>IF(OR($C90="",BH$12=""),"",SUMIFS(Tbl_Registro_Insumo[cant_ent],Tbl_Registro_Insumo[proveedor],$C$8,Tbl_Registro_Insumo[descripcion_insumo],$C90,Tbl_Registro_Insumo[id_solicitud],Detalle_Mes!$C$9,Tbl_Registro_Insumo[Fecha_Corte],"&lt;="&amp;BH$12)-SUMIFS(Tbl_Registro_Insumo[cant_dev],Tbl_Registro_Insumo[proveedor],$C$8,Tbl_Registro_Insumo[descripcion_insumo],$C90,Tbl_Registro_Insumo[id_solicitud],$C$9,Tbl_Registro_Insumo[Fecha_Corte],"&lt;="&amp;BH$12))</f>
        <v/>
      </c>
      <c r="BI90" s="2" t="str">
        <f>IF(OR($C90="",BI$12=""),"",SUMIFS(Tbl_Registro_Insumo[cant_ent],Tbl_Registro_Insumo[proveedor],$C$8,Tbl_Registro_Insumo[descripcion_insumo],$C90,Tbl_Registro_Insumo[id_solicitud],Detalle_Mes!$C$9,Tbl_Registro_Insumo[Fecha_Corte],"&lt;="&amp;BI$12)-SUMIFS(Tbl_Registro_Insumo[cant_dev],Tbl_Registro_Insumo[proveedor],$C$8,Tbl_Registro_Insumo[descripcion_insumo],$C90,Tbl_Registro_Insumo[id_solicitud],$C$9,Tbl_Registro_Insumo[Fecha_Corte],"&lt;="&amp;BI$12))</f>
        <v/>
      </c>
      <c r="BJ90" s="2" t="str">
        <f>IF(OR($C90="",BJ$12=""),"",SUMIFS(Tbl_Registro_Insumo[cant_ent],Tbl_Registro_Insumo[proveedor],$C$8,Tbl_Registro_Insumo[descripcion_insumo],$C90,Tbl_Registro_Insumo[id_solicitud],Detalle_Mes!$C$9,Tbl_Registro_Insumo[Fecha_Corte],"&lt;="&amp;BJ$12)-SUMIFS(Tbl_Registro_Insumo[cant_dev],Tbl_Registro_Insumo[proveedor],$C$8,Tbl_Registro_Insumo[descripcion_insumo],$C90,Tbl_Registro_Insumo[id_solicitud],$C$9,Tbl_Registro_Insumo[Fecha_Corte],"&lt;="&amp;BJ$12))</f>
        <v/>
      </c>
      <c r="BK90" s="2" t="str">
        <f>IF(OR($C90="",BK$12=""),"",SUMIFS(Tbl_Registro_Insumo[cant_ent],Tbl_Registro_Insumo[proveedor],$C$8,Tbl_Registro_Insumo[descripcion_insumo],$C90,Tbl_Registro_Insumo[id_solicitud],Detalle_Mes!$C$9,Tbl_Registro_Insumo[Fecha_Corte],"&lt;="&amp;BK$12)-SUMIFS(Tbl_Registro_Insumo[cant_dev],Tbl_Registro_Insumo[proveedor],$C$8,Tbl_Registro_Insumo[descripcion_insumo],$C90,Tbl_Registro_Insumo[id_solicitud],$C$9,Tbl_Registro_Insumo[Fecha_Corte],"&lt;="&amp;BK$12))</f>
        <v/>
      </c>
      <c r="BL90" s="2" t="str">
        <f>IF(OR($C90="",BL$12=""),"",SUMIFS(Tbl_Registro_Insumo[cant_ent],Tbl_Registro_Insumo[proveedor],$C$8,Tbl_Registro_Insumo[descripcion_insumo],$C90,Tbl_Registro_Insumo[id_solicitud],Detalle_Mes!$C$9,Tbl_Registro_Insumo[Fecha_Corte],"&lt;="&amp;BL$12)-SUMIFS(Tbl_Registro_Insumo[cant_dev],Tbl_Registro_Insumo[proveedor],$C$8,Tbl_Registro_Insumo[descripcion_insumo],$C90,Tbl_Registro_Insumo[id_solicitud],$C$9,Tbl_Registro_Insumo[Fecha_Corte],"&lt;="&amp;BL$12))</f>
        <v/>
      </c>
      <c r="BM90" s="2" t="str">
        <f>IF(OR($C90="",BM$12=""),"",SUMIFS(Tbl_Registro_Insumo[cant_ent],Tbl_Registro_Insumo[proveedor],$C$8,Tbl_Registro_Insumo[descripcion_insumo],$C90,Tbl_Registro_Insumo[id_solicitud],Detalle_Mes!$C$9,Tbl_Registro_Insumo[Fecha_Corte],"&lt;="&amp;BM$12)-SUMIFS(Tbl_Registro_Insumo[cant_dev],Tbl_Registro_Insumo[proveedor],$C$8,Tbl_Registro_Insumo[descripcion_insumo],$C90,Tbl_Registro_Insumo[id_solicitud],$C$9,Tbl_Registro_Insumo[Fecha_Corte],"&lt;="&amp;BM$12))</f>
        <v/>
      </c>
      <c r="BN90" s="2" t="str">
        <f>IF(OR($C90="",BN$12=""),"",SUMIFS(Tbl_Registro_Insumo[cant_ent],Tbl_Registro_Insumo[proveedor],$C$8,Tbl_Registro_Insumo[descripcion_insumo],$C90,Tbl_Registro_Insumo[id_solicitud],Detalle_Mes!$C$9,Tbl_Registro_Insumo[Fecha_Corte],"&lt;="&amp;BN$12)-SUMIFS(Tbl_Registro_Insumo[cant_dev],Tbl_Registro_Insumo[proveedor],$C$8,Tbl_Registro_Insumo[descripcion_insumo],$C90,Tbl_Registro_Insumo[id_solicitud],$C$9,Tbl_Registro_Insumo[Fecha_Corte],"&lt;="&amp;BN$12))</f>
        <v/>
      </c>
      <c r="BO90" s="2" t="str">
        <f>IF(OR($C90="",BO$12=""),"",SUMIFS(Tbl_Registro_Insumo[cant_ent],Tbl_Registro_Insumo[proveedor],$C$8,Tbl_Registro_Insumo[descripcion_insumo],$C90,Tbl_Registro_Insumo[id_solicitud],Detalle_Mes!$C$9,Tbl_Registro_Insumo[Fecha_Corte],"&lt;="&amp;BO$12)-SUMIFS(Tbl_Registro_Insumo[cant_dev],Tbl_Registro_Insumo[proveedor],$C$8,Tbl_Registro_Insumo[descripcion_insumo],$C90,Tbl_Registro_Insumo[id_solicitud],$C$9,Tbl_Registro_Insumo[Fecha_Corte],"&lt;="&amp;BO$12))</f>
        <v/>
      </c>
      <c r="BP90" s="2" t="str">
        <f>IF(OR($C90="",BP$12=""),"",SUMIFS(Tbl_Registro_Insumo[cant_ent],Tbl_Registro_Insumo[proveedor],$C$8,Tbl_Registro_Insumo[descripcion_insumo],$C90,Tbl_Registro_Insumo[id_solicitud],Detalle_Mes!$C$9,Tbl_Registro_Insumo[Fecha_Corte],"&lt;="&amp;BP$12)-SUMIFS(Tbl_Registro_Insumo[cant_dev],Tbl_Registro_Insumo[proveedor],$C$8,Tbl_Registro_Insumo[descripcion_insumo],$C90,Tbl_Registro_Insumo[id_solicitud],$C$9,Tbl_Registro_Insumo[Fecha_Corte],"&lt;="&amp;BP$12))</f>
        <v/>
      </c>
      <c r="BQ90" s="2" t="str">
        <f>IF(OR($C90="",BQ$12=""),"",SUMIFS(Tbl_Registro_Insumo[cant_ent],Tbl_Registro_Insumo[proveedor],$C$8,Tbl_Registro_Insumo[descripcion_insumo],$C90,Tbl_Registro_Insumo[id_solicitud],Detalle_Mes!$C$9,Tbl_Registro_Insumo[Fecha_Corte],"&lt;="&amp;BQ$12)-SUMIFS(Tbl_Registro_Insumo[cant_dev],Tbl_Registro_Insumo[proveedor],$C$8,Tbl_Registro_Insumo[descripcion_insumo],$C90,Tbl_Registro_Insumo[id_solicitud],$C$9,Tbl_Registro_Insumo[Fecha_Corte],"&lt;="&amp;BQ$12))</f>
        <v/>
      </c>
      <c r="BR90" s="2" t="str">
        <f>IF(OR($C90="",BR$12=""),"",SUMIFS(Tbl_Registro_Insumo[cant_ent],Tbl_Registro_Insumo[proveedor],$C$8,Tbl_Registro_Insumo[descripcion_insumo],$C90,Tbl_Registro_Insumo[id_solicitud],Detalle_Mes!$C$9,Tbl_Registro_Insumo[Fecha_Corte],"&lt;="&amp;BR$12)-SUMIFS(Tbl_Registro_Insumo[cant_dev],Tbl_Registro_Insumo[proveedor],$C$8,Tbl_Registro_Insumo[descripcion_insumo],$C90,Tbl_Registro_Insumo[id_solicitud],$C$9,Tbl_Registro_Insumo[Fecha_Corte],"&lt;="&amp;BR$12))</f>
        <v/>
      </c>
      <c r="BS90" s="2" t="str">
        <f>IF(OR($C90="",BS$12=""),"",SUMIFS(Tbl_Registro_Insumo[cant_ent],Tbl_Registro_Insumo[proveedor],$C$8,Tbl_Registro_Insumo[descripcion_insumo],$C90,Tbl_Registro_Insumo[id_solicitud],Detalle_Mes!$C$9,Tbl_Registro_Insumo[Fecha_Corte],"&lt;="&amp;BS$12)-SUMIFS(Tbl_Registro_Insumo[cant_dev],Tbl_Registro_Insumo[proveedor],$C$8,Tbl_Registro_Insumo[descripcion_insumo],$C90,Tbl_Registro_Insumo[id_solicitud],$C$9,Tbl_Registro_Insumo[Fecha_Corte],"&lt;="&amp;BS$12))</f>
        <v/>
      </c>
    </row>
    <row r="91" spans="2:71" s="7" customFormat="1" ht="19.2" customHeight="1" x14ac:dyDescent="0.3">
      <c r="B91" s="2"/>
      <c r="D91" s="20" t="str">
        <f>IF(C91="","",SUMIFS(Tbl_Registro_Insumo[cant_ent],Tbl_Registro_Insumo[proveedor],Detalle_Mes!$C$8,Tbl_Registro_Insumo[id_solicitud],Detalle_Mes!$C$9,Tbl_Registro_Insumo[descripcion_insumo],Detalle_Mes!C91,Tbl_Registro_Insumo[Fecha_Corte],"&lt;"&amp;Detalle_Mes!$F$8))</f>
        <v/>
      </c>
      <c r="E91" s="20" t="str">
        <f>IF(C91="","",SUMIFS(Tbl_Registro_Insumo[cant_dev],Tbl_Registro_Insumo[proveedor],Detalle_Mes!$C$8,Tbl_Registro_Insumo[id_solicitud],Detalle_Mes!$C$9,Tbl_Registro_Insumo[descripcion_insumo],Detalle_Mes!C91,Tbl_Registro_Insumo[Fecha_Corte],"&lt;"&amp;Detalle_Mes!$F$8))</f>
        <v/>
      </c>
      <c r="F91" s="20" t="str">
        <f t="shared" si="42"/>
        <v/>
      </c>
      <c r="H91" s="41" t="str">
        <f t="shared" si="41"/>
        <v/>
      </c>
      <c r="I91" s="2" t="str">
        <f>IF(OR($C91="",I$12=""),"",SUMIFS(Tbl_Registro_Insumo[cant_ent],Tbl_Registro_Insumo[proveedor],$C$8,Tbl_Registro_Insumo[descripcion_insumo],$C91,Tbl_Registro_Insumo[id_solicitud],Detalle_Mes!$C$9,Tbl_Registro_Insumo[Fecha_Corte],"&lt;"&amp;I$12)-SUMIFS(Tbl_Registro_Insumo[cant_dev],Tbl_Registro_Insumo[proveedor],$C$8,Tbl_Registro_Insumo[descripcion_insumo],$C91,Tbl_Registro_Insumo[id_solicitud],$C$9,Tbl_Registro_Insumo[Fecha_Corte],"&lt;="&amp;I$12))</f>
        <v/>
      </c>
      <c r="J91" s="2" t="str">
        <f>IF(OR($C91="",J$12=""),"",SUMIFS(Tbl_Registro_Insumo[cant_ent],Tbl_Registro_Insumo[proveedor],$C$8,Tbl_Registro_Insumo[descripcion_insumo],$C91,Tbl_Registro_Insumo[id_solicitud],Detalle_Mes!$C$9,Tbl_Registro_Insumo[Fecha_Corte],"&lt;="&amp;J$12)-SUMIFS(Tbl_Registro_Insumo[cant_dev],Tbl_Registro_Insumo[proveedor],$C$8,Tbl_Registro_Insumo[descripcion_insumo],$C91,Tbl_Registro_Insumo[id_solicitud],$C$9,Tbl_Registro_Insumo[Fecha_Corte],"&lt;="&amp;J$12))</f>
        <v/>
      </c>
      <c r="K91" s="2" t="str">
        <f>IF(OR($C91="",K$12=""),"",SUMIFS(Tbl_Registro_Insumo[cant_ent],Tbl_Registro_Insumo[proveedor],$C$8,Tbl_Registro_Insumo[descripcion_insumo],$C91,Tbl_Registro_Insumo[id_solicitud],Detalle_Mes!$C$9,Tbl_Registro_Insumo[Fecha_Corte],"&lt;="&amp;K$12)-SUMIFS(Tbl_Registro_Insumo[cant_dev],Tbl_Registro_Insumo[proveedor],$C$8,Tbl_Registro_Insumo[descripcion_insumo],$C91,Tbl_Registro_Insumo[id_solicitud],$C$9,Tbl_Registro_Insumo[Fecha_Corte],"&lt;="&amp;K$12))</f>
        <v/>
      </c>
      <c r="L91" s="2" t="str">
        <f>IF(OR($C91="",L$12=""),"",SUMIFS(Tbl_Registro_Insumo[cant_ent],Tbl_Registro_Insumo[proveedor],$C$8,Tbl_Registro_Insumo[descripcion_insumo],$C91,Tbl_Registro_Insumo[id_solicitud],Detalle_Mes!$C$9,Tbl_Registro_Insumo[Fecha_Corte],"&lt;="&amp;L$12)-SUMIFS(Tbl_Registro_Insumo[cant_dev],Tbl_Registro_Insumo[proveedor],$C$8,Tbl_Registro_Insumo[descripcion_insumo],$C91,Tbl_Registro_Insumo[id_solicitud],$C$9,Tbl_Registro_Insumo[Fecha_Corte],"&lt;="&amp;L$12))</f>
        <v/>
      </c>
      <c r="M91" s="2" t="str">
        <f>IF(OR($C91="",M$12=""),"",SUMIFS(Tbl_Registro_Insumo[cant_ent],Tbl_Registro_Insumo[proveedor],$C$8,Tbl_Registro_Insumo[descripcion_insumo],$C91,Tbl_Registro_Insumo[id_solicitud],Detalle_Mes!$C$9,Tbl_Registro_Insumo[Fecha_Corte],"&lt;="&amp;M$12)-SUMIFS(Tbl_Registro_Insumo[cant_dev],Tbl_Registro_Insumo[proveedor],$C$8,Tbl_Registro_Insumo[descripcion_insumo],$C91,Tbl_Registro_Insumo[id_solicitud],$C$9,Tbl_Registro_Insumo[Fecha_Corte],"&lt;="&amp;M$12))</f>
        <v/>
      </c>
      <c r="N91" s="2" t="str">
        <f>IF(OR($C91="",N$12=""),"",SUMIFS(Tbl_Registro_Insumo[cant_ent],Tbl_Registro_Insumo[proveedor],$C$8,Tbl_Registro_Insumo[descripcion_insumo],$C91,Tbl_Registro_Insumo[id_solicitud],Detalle_Mes!$C$9,Tbl_Registro_Insumo[Fecha_Corte],"&lt;="&amp;N$12)-SUMIFS(Tbl_Registro_Insumo[cant_dev],Tbl_Registro_Insumo[proveedor],$C$8,Tbl_Registro_Insumo[descripcion_insumo],$C91,Tbl_Registro_Insumo[id_solicitud],$C$9,Tbl_Registro_Insumo[Fecha_Corte],"&lt;="&amp;N$12))</f>
        <v/>
      </c>
      <c r="O91" s="2" t="str">
        <f>IF(OR($C91="",O$12=""),"",SUMIFS(Tbl_Registro_Insumo[cant_ent],Tbl_Registro_Insumo[proveedor],$C$8,Tbl_Registro_Insumo[descripcion_insumo],$C91,Tbl_Registro_Insumo[id_solicitud],Detalle_Mes!$C$9,Tbl_Registro_Insumo[Fecha_Corte],"&lt;="&amp;O$12)-SUMIFS(Tbl_Registro_Insumo[cant_dev],Tbl_Registro_Insumo[proveedor],$C$8,Tbl_Registro_Insumo[descripcion_insumo],$C91,Tbl_Registro_Insumo[id_solicitud],$C$9,Tbl_Registro_Insumo[Fecha_Corte],"&lt;="&amp;O$12))</f>
        <v/>
      </c>
      <c r="P91" s="2" t="str">
        <f>IF(OR($C91="",P$12=""),"",SUMIFS(Tbl_Registro_Insumo[cant_ent],Tbl_Registro_Insumo[proveedor],$C$8,Tbl_Registro_Insumo[descripcion_insumo],$C91,Tbl_Registro_Insumo[id_solicitud],Detalle_Mes!$C$9,Tbl_Registro_Insumo[Fecha_Corte],"&lt;="&amp;P$12)-SUMIFS(Tbl_Registro_Insumo[cant_dev],Tbl_Registro_Insumo[proveedor],$C$8,Tbl_Registro_Insumo[descripcion_insumo],$C91,Tbl_Registro_Insumo[id_solicitud],$C$9,Tbl_Registro_Insumo[Fecha_Corte],"&lt;="&amp;P$12))</f>
        <v/>
      </c>
      <c r="Q91" s="2" t="str">
        <f>IF(OR($C91="",Q$12=""),"",SUMIFS(Tbl_Registro_Insumo[cant_ent],Tbl_Registro_Insumo[proveedor],$C$8,Tbl_Registro_Insumo[descripcion_insumo],$C91,Tbl_Registro_Insumo[id_solicitud],Detalle_Mes!$C$9,Tbl_Registro_Insumo[Fecha_Corte],"&lt;="&amp;Q$12)-SUMIFS(Tbl_Registro_Insumo[cant_dev],Tbl_Registro_Insumo[proveedor],$C$8,Tbl_Registro_Insumo[descripcion_insumo],$C91,Tbl_Registro_Insumo[id_solicitud],$C$9,Tbl_Registro_Insumo[Fecha_Corte],"&lt;="&amp;Q$12))</f>
        <v/>
      </c>
      <c r="R91" s="2" t="str">
        <f>IF(OR($C91="",R$12=""),"",SUMIFS(Tbl_Registro_Insumo[cant_ent],Tbl_Registro_Insumo[proveedor],$C$8,Tbl_Registro_Insumo[descripcion_insumo],$C91,Tbl_Registro_Insumo[id_solicitud],Detalle_Mes!$C$9,Tbl_Registro_Insumo[Fecha_Corte],"&lt;="&amp;R$12)-SUMIFS(Tbl_Registro_Insumo[cant_dev],Tbl_Registro_Insumo[proveedor],$C$8,Tbl_Registro_Insumo[descripcion_insumo],$C91,Tbl_Registro_Insumo[id_solicitud],$C$9,Tbl_Registro_Insumo[Fecha_Corte],"&lt;="&amp;R$12))</f>
        <v/>
      </c>
      <c r="S91" s="2" t="str">
        <f>IF(OR($C91="",S$12=""),"",SUMIFS(Tbl_Registro_Insumo[cant_ent],Tbl_Registro_Insumo[proveedor],$C$8,Tbl_Registro_Insumo[descripcion_insumo],$C91,Tbl_Registro_Insumo[id_solicitud],Detalle_Mes!$C$9,Tbl_Registro_Insumo[Fecha_Corte],"&lt;="&amp;S$12)-SUMIFS(Tbl_Registro_Insumo[cant_dev],Tbl_Registro_Insumo[proveedor],$C$8,Tbl_Registro_Insumo[descripcion_insumo],$C91,Tbl_Registro_Insumo[id_solicitud],$C$9,Tbl_Registro_Insumo[Fecha_Corte],"&lt;="&amp;S$12))</f>
        <v/>
      </c>
      <c r="T91" s="2" t="str">
        <f>IF(OR($C91="",T$12=""),"",SUMIFS(Tbl_Registro_Insumo[cant_ent],Tbl_Registro_Insumo[proveedor],$C$8,Tbl_Registro_Insumo[descripcion_insumo],$C91,Tbl_Registro_Insumo[id_solicitud],Detalle_Mes!$C$9,Tbl_Registro_Insumo[Fecha_Corte],"&lt;="&amp;T$12)-SUMIFS(Tbl_Registro_Insumo[cant_dev],Tbl_Registro_Insumo[proveedor],$C$8,Tbl_Registro_Insumo[descripcion_insumo],$C91,Tbl_Registro_Insumo[id_solicitud],$C$9,Tbl_Registro_Insumo[Fecha_Corte],"&lt;="&amp;T$12))</f>
        <v/>
      </c>
      <c r="U91" s="2" t="str">
        <f>IF(OR($C91="",U$12=""),"",SUMIFS(Tbl_Registro_Insumo[cant_ent],Tbl_Registro_Insumo[proveedor],$C$8,Tbl_Registro_Insumo[descripcion_insumo],$C91,Tbl_Registro_Insumo[id_solicitud],Detalle_Mes!$C$9,Tbl_Registro_Insumo[Fecha_Corte],"&lt;="&amp;U$12)-SUMIFS(Tbl_Registro_Insumo[cant_dev],Tbl_Registro_Insumo[proveedor],$C$8,Tbl_Registro_Insumo[descripcion_insumo],$C91,Tbl_Registro_Insumo[id_solicitud],$C$9,Tbl_Registro_Insumo[Fecha_Corte],"&lt;="&amp;U$12))</f>
        <v/>
      </c>
      <c r="V91" s="2" t="str">
        <f>IF(OR($C91="",V$12=""),"",SUMIFS(Tbl_Registro_Insumo[cant_ent],Tbl_Registro_Insumo[proveedor],$C$8,Tbl_Registro_Insumo[descripcion_insumo],$C91,Tbl_Registro_Insumo[id_solicitud],Detalle_Mes!$C$9,Tbl_Registro_Insumo[Fecha_Corte],"&lt;="&amp;V$12)-SUMIFS(Tbl_Registro_Insumo[cant_dev],Tbl_Registro_Insumo[proveedor],$C$8,Tbl_Registro_Insumo[descripcion_insumo],$C91,Tbl_Registro_Insumo[id_solicitud],$C$9,Tbl_Registro_Insumo[Fecha_Corte],"&lt;="&amp;V$12))</f>
        <v/>
      </c>
      <c r="W91" s="2" t="str">
        <f>IF(OR($C91="",W$12=""),"",SUMIFS(Tbl_Registro_Insumo[cant_ent],Tbl_Registro_Insumo[proveedor],$C$8,Tbl_Registro_Insumo[descripcion_insumo],$C91,Tbl_Registro_Insumo[id_solicitud],Detalle_Mes!$C$9,Tbl_Registro_Insumo[Fecha_Corte],"&lt;="&amp;W$12)-SUMIFS(Tbl_Registro_Insumo[cant_dev],Tbl_Registro_Insumo[proveedor],$C$8,Tbl_Registro_Insumo[descripcion_insumo],$C91,Tbl_Registro_Insumo[id_solicitud],$C$9,Tbl_Registro_Insumo[Fecha_Corte],"&lt;="&amp;W$12))</f>
        <v/>
      </c>
      <c r="X91" s="2" t="str">
        <f>IF(OR($C91="",X$12=""),"",SUMIFS(Tbl_Registro_Insumo[cant_ent],Tbl_Registro_Insumo[proveedor],$C$8,Tbl_Registro_Insumo[descripcion_insumo],$C91,Tbl_Registro_Insumo[id_solicitud],Detalle_Mes!$C$9,Tbl_Registro_Insumo[Fecha_Corte],"&lt;="&amp;X$12)-SUMIFS(Tbl_Registro_Insumo[cant_dev],Tbl_Registro_Insumo[proveedor],$C$8,Tbl_Registro_Insumo[descripcion_insumo],$C91,Tbl_Registro_Insumo[id_solicitud],$C$9,Tbl_Registro_Insumo[Fecha_Corte],"&lt;="&amp;X$12))</f>
        <v/>
      </c>
      <c r="Y91" s="2" t="str">
        <f>IF(OR($C91="",Y$12=""),"",SUMIFS(Tbl_Registro_Insumo[cant_ent],Tbl_Registro_Insumo[proveedor],$C$8,Tbl_Registro_Insumo[descripcion_insumo],$C91,Tbl_Registro_Insumo[id_solicitud],Detalle_Mes!$C$9,Tbl_Registro_Insumo[Fecha_Corte],"&lt;="&amp;Y$12)-SUMIFS(Tbl_Registro_Insumo[cant_dev],Tbl_Registro_Insumo[proveedor],$C$8,Tbl_Registro_Insumo[descripcion_insumo],$C91,Tbl_Registro_Insumo[id_solicitud],$C$9,Tbl_Registro_Insumo[Fecha_Corte],"&lt;="&amp;Y$12))</f>
        <v/>
      </c>
      <c r="Z91" s="2" t="str">
        <f>IF(OR($C91="",Z$12=""),"",SUMIFS(Tbl_Registro_Insumo[cant_ent],Tbl_Registro_Insumo[proveedor],$C$8,Tbl_Registro_Insumo[descripcion_insumo],$C91,Tbl_Registro_Insumo[id_solicitud],Detalle_Mes!$C$9,Tbl_Registro_Insumo[Fecha_Corte],"&lt;="&amp;Z$12)-SUMIFS(Tbl_Registro_Insumo[cant_dev],Tbl_Registro_Insumo[proveedor],$C$8,Tbl_Registro_Insumo[descripcion_insumo],$C91,Tbl_Registro_Insumo[id_solicitud],$C$9,Tbl_Registro_Insumo[Fecha_Corte],"&lt;="&amp;Z$12))</f>
        <v/>
      </c>
      <c r="AA91" s="2" t="str">
        <f>IF(OR($C91="",AA$12=""),"",SUMIFS(Tbl_Registro_Insumo[cant_ent],Tbl_Registro_Insumo[proveedor],$C$8,Tbl_Registro_Insumo[descripcion_insumo],$C91,Tbl_Registro_Insumo[id_solicitud],Detalle_Mes!$C$9,Tbl_Registro_Insumo[Fecha_Corte],"&lt;="&amp;AA$12)-SUMIFS(Tbl_Registro_Insumo[cant_dev],Tbl_Registro_Insumo[proveedor],$C$8,Tbl_Registro_Insumo[descripcion_insumo],$C91,Tbl_Registro_Insumo[id_solicitud],$C$9,Tbl_Registro_Insumo[Fecha_Corte],"&lt;="&amp;AA$12))</f>
        <v/>
      </c>
      <c r="AB91" s="2" t="str">
        <f>IF(OR($C91="",AB$12=""),"",SUMIFS(Tbl_Registro_Insumo[cant_ent],Tbl_Registro_Insumo[proveedor],$C$8,Tbl_Registro_Insumo[descripcion_insumo],$C91,Tbl_Registro_Insumo[id_solicitud],Detalle_Mes!$C$9,Tbl_Registro_Insumo[Fecha_Corte],"&lt;="&amp;AB$12)-SUMIFS(Tbl_Registro_Insumo[cant_dev],Tbl_Registro_Insumo[proveedor],$C$8,Tbl_Registro_Insumo[descripcion_insumo],$C91,Tbl_Registro_Insumo[id_solicitud],$C$9,Tbl_Registro_Insumo[Fecha_Corte],"&lt;="&amp;AB$12))</f>
        <v/>
      </c>
      <c r="AC91" s="2" t="str">
        <f>IF(OR($C91="",AC$12=""),"",SUMIFS(Tbl_Registro_Insumo[cant_ent],Tbl_Registro_Insumo[proveedor],$C$8,Tbl_Registro_Insumo[descripcion_insumo],$C91,Tbl_Registro_Insumo[id_solicitud],Detalle_Mes!$C$9,Tbl_Registro_Insumo[Fecha_Corte],"&lt;="&amp;AC$12)-SUMIFS(Tbl_Registro_Insumo[cant_dev],Tbl_Registro_Insumo[proveedor],$C$8,Tbl_Registro_Insumo[descripcion_insumo],$C91,Tbl_Registro_Insumo[id_solicitud],$C$9,Tbl_Registro_Insumo[Fecha_Corte],"&lt;="&amp;AC$12))</f>
        <v/>
      </c>
      <c r="AD91" s="2" t="str">
        <f>IF(OR($C91="",AD$12=""),"",SUMIFS(Tbl_Registro_Insumo[cant_ent],Tbl_Registro_Insumo[proveedor],$C$8,Tbl_Registro_Insumo[descripcion_insumo],$C91,Tbl_Registro_Insumo[id_solicitud],Detalle_Mes!$C$9,Tbl_Registro_Insumo[Fecha_Corte],"&lt;="&amp;AD$12)-SUMIFS(Tbl_Registro_Insumo[cant_dev],Tbl_Registro_Insumo[proveedor],$C$8,Tbl_Registro_Insumo[descripcion_insumo],$C91,Tbl_Registro_Insumo[id_solicitud],$C$9,Tbl_Registro_Insumo[Fecha_Corte],"&lt;="&amp;AD$12))</f>
        <v/>
      </c>
      <c r="AE91" s="2" t="str">
        <f>IF(OR($C91="",AE$12=""),"",SUMIFS(Tbl_Registro_Insumo[cant_ent],Tbl_Registro_Insumo[proveedor],$C$8,Tbl_Registro_Insumo[descripcion_insumo],$C91,Tbl_Registro_Insumo[id_solicitud],Detalle_Mes!$C$9,Tbl_Registro_Insumo[Fecha_Corte],"&lt;="&amp;AE$12)-SUMIFS(Tbl_Registro_Insumo[cant_dev],Tbl_Registro_Insumo[proveedor],$C$8,Tbl_Registro_Insumo[descripcion_insumo],$C91,Tbl_Registro_Insumo[id_solicitud],$C$9,Tbl_Registro_Insumo[Fecha_Corte],"&lt;="&amp;AE$12))</f>
        <v/>
      </c>
      <c r="AF91" s="2" t="str">
        <f>IF(OR($C91="",AF$12=""),"",SUMIFS(Tbl_Registro_Insumo[cant_ent],Tbl_Registro_Insumo[proveedor],$C$8,Tbl_Registro_Insumo[descripcion_insumo],$C91,Tbl_Registro_Insumo[id_solicitud],Detalle_Mes!$C$9,Tbl_Registro_Insumo[Fecha_Corte],"&lt;="&amp;AF$12)-SUMIFS(Tbl_Registro_Insumo[cant_dev],Tbl_Registro_Insumo[proveedor],$C$8,Tbl_Registro_Insumo[descripcion_insumo],$C91,Tbl_Registro_Insumo[id_solicitud],$C$9,Tbl_Registro_Insumo[Fecha_Corte],"&lt;="&amp;AF$12))</f>
        <v/>
      </c>
      <c r="AG91" s="2" t="str">
        <f>IF(OR($C91="",AG$12=""),"",SUMIFS(Tbl_Registro_Insumo[cant_ent],Tbl_Registro_Insumo[proveedor],$C$8,Tbl_Registro_Insumo[descripcion_insumo],$C91,Tbl_Registro_Insumo[id_solicitud],Detalle_Mes!$C$9,Tbl_Registro_Insumo[Fecha_Corte],"&lt;="&amp;AG$12)-SUMIFS(Tbl_Registro_Insumo[cant_dev],Tbl_Registro_Insumo[proveedor],$C$8,Tbl_Registro_Insumo[descripcion_insumo],$C91,Tbl_Registro_Insumo[id_solicitud],$C$9,Tbl_Registro_Insumo[Fecha_Corte],"&lt;="&amp;AG$12))</f>
        <v/>
      </c>
      <c r="AH91" s="2" t="str">
        <f>IF(OR($C91="",AH$12=""),"",SUMIFS(Tbl_Registro_Insumo[cant_ent],Tbl_Registro_Insumo[proveedor],$C$8,Tbl_Registro_Insumo[descripcion_insumo],$C91,Tbl_Registro_Insumo[id_solicitud],Detalle_Mes!$C$9,Tbl_Registro_Insumo[Fecha_Corte],"&lt;="&amp;AH$12)-SUMIFS(Tbl_Registro_Insumo[cant_dev],Tbl_Registro_Insumo[proveedor],$C$8,Tbl_Registro_Insumo[descripcion_insumo],$C91,Tbl_Registro_Insumo[id_solicitud],$C$9,Tbl_Registro_Insumo[Fecha_Corte],"&lt;="&amp;AH$12))</f>
        <v/>
      </c>
      <c r="AI91" s="2" t="str">
        <f>IF(OR($C91="",AI$12=""),"",SUMIFS(Tbl_Registro_Insumo[cant_ent],Tbl_Registro_Insumo[proveedor],$C$8,Tbl_Registro_Insumo[descripcion_insumo],$C91,Tbl_Registro_Insumo[id_solicitud],Detalle_Mes!$C$9,Tbl_Registro_Insumo[Fecha_Corte],"&lt;="&amp;AI$12)-SUMIFS(Tbl_Registro_Insumo[cant_dev],Tbl_Registro_Insumo[proveedor],$C$8,Tbl_Registro_Insumo[descripcion_insumo],$C91,Tbl_Registro_Insumo[id_solicitud],$C$9,Tbl_Registro_Insumo[Fecha_Corte],"&lt;="&amp;AI$12))</f>
        <v/>
      </c>
      <c r="AJ91" s="2" t="str">
        <f>IF(OR($C91="",AJ$12=""),"",SUMIFS(Tbl_Registro_Insumo[cant_ent],Tbl_Registro_Insumo[proveedor],$C$8,Tbl_Registro_Insumo[descripcion_insumo],$C91,Tbl_Registro_Insumo[id_solicitud],Detalle_Mes!$C$9,Tbl_Registro_Insumo[Fecha_Corte],"&lt;="&amp;AJ$12)-SUMIFS(Tbl_Registro_Insumo[cant_dev],Tbl_Registro_Insumo[proveedor],$C$8,Tbl_Registro_Insumo[descripcion_insumo],$C91,Tbl_Registro_Insumo[id_solicitud],$C$9,Tbl_Registro_Insumo[Fecha_Corte],"&lt;="&amp;AJ$12))</f>
        <v/>
      </c>
      <c r="AK91" s="2" t="str">
        <f>IF(OR($C91="",AK$12=""),"",SUMIFS(Tbl_Registro_Insumo[cant_ent],Tbl_Registro_Insumo[proveedor],$C$8,Tbl_Registro_Insumo[descripcion_insumo],$C91,Tbl_Registro_Insumo[id_solicitud],Detalle_Mes!$C$9,Tbl_Registro_Insumo[Fecha_Corte],"&lt;="&amp;AK$12)-SUMIFS(Tbl_Registro_Insumo[cant_dev],Tbl_Registro_Insumo[proveedor],$C$8,Tbl_Registro_Insumo[descripcion_insumo],$C91,Tbl_Registro_Insumo[id_solicitud],$C$9,Tbl_Registro_Insumo[Fecha_Corte],"&lt;="&amp;AK$12))</f>
        <v/>
      </c>
      <c r="AL91" s="2" t="str">
        <f>IF(OR($C91="",AL$12=""),"",SUMIFS(Tbl_Registro_Insumo[cant_ent],Tbl_Registro_Insumo[proveedor],$C$8,Tbl_Registro_Insumo[descripcion_insumo],$C91,Tbl_Registro_Insumo[id_solicitud],Detalle_Mes!$C$9,Tbl_Registro_Insumo[Fecha_Corte],"&lt;="&amp;AL$12)-SUMIFS(Tbl_Registro_Insumo[cant_dev],Tbl_Registro_Insumo[proveedor],$C$8,Tbl_Registro_Insumo[descripcion_insumo],$C91,Tbl_Registro_Insumo[id_solicitud],$C$9,Tbl_Registro_Insumo[Fecha_Corte],"&lt;="&amp;AL$12))</f>
        <v/>
      </c>
      <c r="AM91" s="2" t="str">
        <f>IF(OR($C91="",AM$12=""),"",SUMIFS(Tbl_Registro_Insumo[cant_ent],Tbl_Registro_Insumo[proveedor],$C$8,Tbl_Registro_Insumo[descripcion_insumo],$C91,Tbl_Registro_Insumo[id_solicitud],Detalle_Mes!$C$9,Tbl_Registro_Insumo[Fecha_Corte],"&lt;="&amp;AM$12)-SUMIFS(Tbl_Registro_Insumo[cant_dev],Tbl_Registro_Insumo[proveedor],$C$8,Tbl_Registro_Insumo[descripcion_insumo],$C91,Tbl_Registro_Insumo[id_solicitud],$C$9,Tbl_Registro_Insumo[Fecha_Corte],"&lt;="&amp;AM$12))</f>
        <v/>
      </c>
      <c r="AN91" s="2" t="str">
        <f>IF(OR($C91="",AN$12=""),"",SUMIFS(Tbl_Registro_Insumo[cant_ent],Tbl_Registro_Insumo[proveedor],$C$8,Tbl_Registro_Insumo[descripcion_insumo],$C91,Tbl_Registro_Insumo[id_solicitud],Detalle_Mes!$C$9,Tbl_Registro_Insumo[Fecha_Corte],"&lt;="&amp;AN$12)-SUMIFS(Tbl_Registro_Insumo[cant_dev],Tbl_Registro_Insumo[proveedor],$C$8,Tbl_Registro_Insumo[descripcion_insumo],$C91,Tbl_Registro_Insumo[id_solicitud],$C$9,Tbl_Registro_Insumo[Fecha_Corte],"&lt;="&amp;AN$12))</f>
        <v/>
      </c>
      <c r="AO91" s="2" t="str">
        <f>IF(OR($C91="",AO$12=""),"",SUMIFS(Tbl_Registro_Insumo[cant_ent],Tbl_Registro_Insumo[proveedor],$C$8,Tbl_Registro_Insumo[descripcion_insumo],$C91,Tbl_Registro_Insumo[id_solicitud],Detalle_Mes!$C$9,Tbl_Registro_Insumo[Fecha_Corte],"&lt;="&amp;AO$12)-SUMIFS(Tbl_Registro_Insumo[cant_dev],Tbl_Registro_Insumo[proveedor],$C$8,Tbl_Registro_Insumo[descripcion_insumo],$C91,Tbl_Registro_Insumo[id_solicitud],$C$9,Tbl_Registro_Insumo[Fecha_Corte],"&lt;="&amp;AO$12))</f>
        <v/>
      </c>
      <c r="AP91" s="2" t="str">
        <f>IF(OR($C91="",AP$12=""),"",SUMIFS(Tbl_Registro_Insumo[cant_ent],Tbl_Registro_Insumo[proveedor],$C$8,Tbl_Registro_Insumo[descripcion_insumo],$C91,Tbl_Registro_Insumo[id_solicitud],Detalle_Mes!$C$9,Tbl_Registro_Insumo[Fecha_Corte],"&lt;="&amp;AP$12)-SUMIFS(Tbl_Registro_Insumo[cant_dev],Tbl_Registro_Insumo[proveedor],$C$8,Tbl_Registro_Insumo[descripcion_insumo],$C91,Tbl_Registro_Insumo[id_solicitud],$C$9,Tbl_Registro_Insumo[Fecha_Corte],"&lt;="&amp;AP$12))</f>
        <v/>
      </c>
      <c r="AQ91" s="2" t="str">
        <f>IF(OR($C91="",AQ$12=""),"",SUMIFS(Tbl_Registro_Insumo[cant_ent],Tbl_Registro_Insumo[proveedor],$C$8,Tbl_Registro_Insumo[descripcion_insumo],$C91,Tbl_Registro_Insumo[id_solicitud],Detalle_Mes!$C$9,Tbl_Registro_Insumo[Fecha_Corte],"&lt;="&amp;AQ$12)-SUMIFS(Tbl_Registro_Insumo[cant_dev],Tbl_Registro_Insumo[proveedor],$C$8,Tbl_Registro_Insumo[descripcion_insumo],$C91,Tbl_Registro_Insumo[id_solicitud],$C$9,Tbl_Registro_Insumo[Fecha_Corte],"&lt;="&amp;AQ$12))</f>
        <v/>
      </c>
      <c r="AR91" s="2" t="str">
        <f>IF(OR($C91="",AR$12=""),"",SUMIFS(Tbl_Registro_Insumo[cant_ent],Tbl_Registro_Insumo[proveedor],$C$8,Tbl_Registro_Insumo[descripcion_insumo],$C91,Tbl_Registro_Insumo[id_solicitud],Detalle_Mes!$C$9,Tbl_Registro_Insumo[Fecha_Corte],"&lt;="&amp;AR$12)-SUMIFS(Tbl_Registro_Insumo[cant_dev],Tbl_Registro_Insumo[proveedor],$C$8,Tbl_Registro_Insumo[descripcion_insumo],$C91,Tbl_Registro_Insumo[id_solicitud],$C$9,Tbl_Registro_Insumo[Fecha_Corte],"&lt;="&amp;AR$12))</f>
        <v/>
      </c>
      <c r="AS91" s="2" t="str">
        <f>IF(OR($C91="",AS$12=""),"",SUMIFS(Tbl_Registro_Insumo[cant_ent],Tbl_Registro_Insumo[proveedor],$C$8,Tbl_Registro_Insumo[descripcion_insumo],$C91,Tbl_Registro_Insumo[id_solicitud],Detalle_Mes!$C$9,Tbl_Registro_Insumo[Fecha_Corte],"&lt;="&amp;AS$12)-SUMIFS(Tbl_Registro_Insumo[cant_dev],Tbl_Registro_Insumo[proveedor],$C$8,Tbl_Registro_Insumo[descripcion_insumo],$C91,Tbl_Registro_Insumo[id_solicitud],$C$9,Tbl_Registro_Insumo[Fecha_Corte],"&lt;="&amp;AS$12))</f>
        <v/>
      </c>
      <c r="AT91" s="2" t="str">
        <f>IF(OR($C91="",AT$12=""),"",SUMIFS(Tbl_Registro_Insumo[cant_ent],Tbl_Registro_Insumo[proveedor],$C$8,Tbl_Registro_Insumo[descripcion_insumo],$C91,Tbl_Registro_Insumo[id_solicitud],Detalle_Mes!$C$9,Tbl_Registro_Insumo[Fecha_Corte],"&lt;="&amp;AT$12)-SUMIFS(Tbl_Registro_Insumo[cant_dev],Tbl_Registro_Insumo[proveedor],$C$8,Tbl_Registro_Insumo[descripcion_insumo],$C91,Tbl_Registro_Insumo[id_solicitud],$C$9,Tbl_Registro_Insumo[Fecha_Corte],"&lt;="&amp;AT$12))</f>
        <v/>
      </c>
      <c r="AU91" s="2" t="str">
        <f>IF(OR($C91="",AU$12=""),"",SUMIFS(Tbl_Registro_Insumo[cant_ent],Tbl_Registro_Insumo[proveedor],$C$8,Tbl_Registro_Insumo[descripcion_insumo],$C91,Tbl_Registro_Insumo[id_solicitud],Detalle_Mes!$C$9,Tbl_Registro_Insumo[Fecha_Corte],"&lt;="&amp;AU$12)-SUMIFS(Tbl_Registro_Insumo[cant_dev],Tbl_Registro_Insumo[proveedor],$C$8,Tbl_Registro_Insumo[descripcion_insumo],$C91,Tbl_Registro_Insumo[id_solicitud],$C$9,Tbl_Registro_Insumo[Fecha_Corte],"&lt;="&amp;AU$12))</f>
        <v/>
      </c>
      <c r="AV91" s="2" t="str">
        <f>IF(OR($C91="",AV$12=""),"",SUMIFS(Tbl_Registro_Insumo[cant_ent],Tbl_Registro_Insumo[proveedor],$C$8,Tbl_Registro_Insumo[descripcion_insumo],$C91,Tbl_Registro_Insumo[id_solicitud],Detalle_Mes!$C$9,Tbl_Registro_Insumo[Fecha_Corte],"&lt;="&amp;AV$12)-SUMIFS(Tbl_Registro_Insumo[cant_dev],Tbl_Registro_Insumo[proveedor],$C$8,Tbl_Registro_Insumo[descripcion_insumo],$C91,Tbl_Registro_Insumo[id_solicitud],$C$9,Tbl_Registro_Insumo[Fecha_Corte],"&lt;="&amp;AV$12))</f>
        <v/>
      </c>
      <c r="AW91" s="2" t="str">
        <f>IF(OR($C91="",AW$12=""),"",SUMIFS(Tbl_Registro_Insumo[cant_ent],Tbl_Registro_Insumo[proveedor],$C$8,Tbl_Registro_Insumo[descripcion_insumo],$C91,Tbl_Registro_Insumo[id_solicitud],Detalle_Mes!$C$9,Tbl_Registro_Insumo[Fecha_Corte],"&lt;="&amp;AW$12)-SUMIFS(Tbl_Registro_Insumo[cant_dev],Tbl_Registro_Insumo[proveedor],$C$8,Tbl_Registro_Insumo[descripcion_insumo],$C91,Tbl_Registro_Insumo[id_solicitud],$C$9,Tbl_Registro_Insumo[Fecha_Corte],"&lt;="&amp;AW$12))</f>
        <v/>
      </c>
      <c r="AX91" s="2" t="str">
        <f>IF(OR($C91="",AX$12=""),"",SUMIFS(Tbl_Registro_Insumo[cant_ent],Tbl_Registro_Insumo[proveedor],$C$8,Tbl_Registro_Insumo[descripcion_insumo],$C91,Tbl_Registro_Insumo[id_solicitud],Detalle_Mes!$C$9,Tbl_Registro_Insumo[Fecha_Corte],"&lt;="&amp;AX$12)-SUMIFS(Tbl_Registro_Insumo[cant_dev],Tbl_Registro_Insumo[proveedor],$C$8,Tbl_Registro_Insumo[descripcion_insumo],$C91,Tbl_Registro_Insumo[id_solicitud],$C$9,Tbl_Registro_Insumo[Fecha_Corte],"&lt;="&amp;AX$12))</f>
        <v/>
      </c>
      <c r="AY91" s="2" t="str">
        <f>IF(OR($C91="",AY$12=""),"",SUMIFS(Tbl_Registro_Insumo[cant_ent],Tbl_Registro_Insumo[proveedor],$C$8,Tbl_Registro_Insumo[descripcion_insumo],$C91,Tbl_Registro_Insumo[id_solicitud],Detalle_Mes!$C$9,Tbl_Registro_Insumo[Fecha_Corte],"&lt;="&amp;AY$12)-SUMIFS(Tbl_Registro_Insumo[cant_dev],Tbl_Registro_Insumo[proveedor],$C$8,Tbl_Registro_Insumo[descripcion_insumo],$C91,Tbl_Registro_Insumo[id_solicitud],$C$9,Tbl_Registro_Insumo[Fecha_Corte],"&lt;="&amp;AY$12))</f>
        <v/>
      </c>
      <c r="AZ91" s="2" t="str">
        <f>IF(OR($C91="",AZ$12=""),"",SUMIFS(Tbl_Registro_Insumo[cant_ent],Tbl_Registro_Insumo[proveedor],$C$8,Tbl_Registro_Insumo[descripcion_insumo],$C91,Tbl_Registro_Insumo[id_solicitud],Detalle_Mes!$C$9,Tbl_Registro_Insumo[Fecha_Corte],"&lt;="&amp;AZ$12)-SUMIFS(Tbl_Registro_Insumo[cant_dev],Tbl_Registro_Insumo[proveedor],$C$8,Tbl_Registro_Insumo[descripcion_insumo],$C91,Tbl_Registro_Insumo[id_solicitud],$C$9,Tbl_Registro_Insumo[Fecha_Corte],"&lt;="&amp;AZ$12))</f>
        <v/>
      </c>
      <c r="BA91" s="2" t="str">
        <f>IF(OR($C91="",BA$12=""),"",SUMIFS(Tbl_Registro_Insumo[cant_ent],Tbl_Registro_Insumo[proveedor],$C$8,Tbl_Registro_Insumo[descripcion_insumo],$C91,Tbl_Registro_Insumo[id_solicitud],Detalle_Mes!$C$9,Tbl_Registro_Insumo[Fecha_Corte],"&lt;="&amp;BA$12)-SUMIFS(Tbl_Registro_Insumo[cant_dev],Tbl_Registro_Insumo[proveedor],$C$8,Tbl_Registro_Insumo[descripcion_insumo],$C91,Tbl_Registro_Insumo[id_solicitud],$C$9,Tbl_Registro_Insumo[Fecha_Corte],"&lt;="&amp;BA$12))</f>
        <v/>
      </c>
      <c r="BB91" s="2" t="str">
        <f>IF(OR($C91="",BB$12=""),"",SUMIFS(Tbl_Registro_Insumo[cant_ent],Tbl_Registro_Insumo[proveedor],$C$8,Tbl_Registro_Insumo[descripcion_insumo],$C91,Tbl_Registro_Insumo[id_solicitud],Detalle_Mes!$C$9,Tbl_Registro_Insumo[Fecha_Corte],"&lt;="&amp;BB$12)-SUMIFS(Tbl_Registro_Insumo[cant_dev],Tbl_Registro_Insumo[proveedor],$C$8,Tbl_Registro_Insumo[descripcion_insumo],$C91,Tbl_Registro_Insumo[id_solicitud],$C$9,Tbl_Registro_Insumo[Fecha_Corte],"&lt;="&amp;BB$12))</f>
        <v/>
      </c>
      <c r="BC91" s="2" t="str">
        <f>IF(OR($C91="",BC$12=""),"",SUMIFS(Tbl_Registro_Insumo[cant_ent],Tbl_Registro_Insumo[proveedor],$C$8,Tbl_Registro_Insumo[descripcion_insumo],$C91,Tbl_Registro_Insumo[id_solicitud],Detalle_Mes!$C$9,Tbl_Registro_Insumo[Fecha_Corte],"&lt;="&amp;BC$12)-SUMIFS(Tbl_Registro_Insumo[cant_dev],Tbl_Registro_Insumo[proveedor],$C$8,Tbl_Registro_Insumo[descripcion_insumo],$C91,Tbl_Registro_Insumo[id_solicitud],$C$9,Tbl_Registro_Insumo[Fecha_Corte],"&lt;="&amp;BC$12))</f>
        <v/>
      </c>
      <c r="BD91" s="2" t="str">
        <f>IF(OR($C91="",BD$12=""),"",SUMIFS(Tbl_Registro_Insumo[cant_ent],Tbl_Registro_Insumo[proveedor],$C$8,Tbl_Registro_Insumo[descripcion_insumo],$C91,Tbl_Registro_Insumo[id_solicitud],Detalle_Mes!$C$9,Tbl_Registro_Insumo[Fecha_Corte],"&lt;="&amp;BD$12)-SUMIFS(Tbl_Registro_Insumo[cant_dev],Tbl_Registro_Insumo[proveedor],$C$8,Tbl_Registro_Insumo[descripcion_insumo],$C91,Tbl_Registro_Insumo[id_solicitud],$C$9,Tbl_Registro_Insumo[Fecha_Corte],"&lt;="&amp;BD$12))</f>
        <v/>
      </c>
      <c r="BE91" s="2" t="str">
        <f>IF(OR($C91="",BE$12=""),"",SUMIFS(Tbl_Registro_Insumo[cant_ent],Tbl_Registro_Insumo[proveedor],$C$8,Tbl_Registro_Insumo[descripcion_insumo],$C91,Tbl_Registro_Insumo[id_solicitud],Detalle_Mes!$C$9,Tbl_Registro_Insumo[Fecha_Corte],"&lt;="&amp;BE$12)-SUMIFS(Tbl_Registro_Insumo[cant_dev],Tbl_Registro_Insumo[proveedor],$C$8,Tbl_Registro_Insumo[descripcion_insumo],$C91,Tbl_Registro_Insumo[id_solicitud],$C$9,Tbl_Registro_Insumo[Fecha_Corte],"&lt;="&amp;BE$12))</f>
        <v/>
      </c>
      <c r="BF91" s="2" t="str">
        <f>IF(OR($C91="",BF$12=""),"",SUMIFS(Tbl_Registro_Insumo[cant_ent],Tbl_Registro_Insumo[proveedor],$C$8,Tbl_Registro_Insumo[descripcion_insumo],$C91,Tbl_Registro_Insumo[id_solicitud],Detalle_Mes!$C$9,Tbl_Registro_Insumo[Fecha_Corte],"&lt;="&amp;BF$12)-SUMIFS(Tbl_Registro_Insumo[cant_dev],Tbl_Registro_Insumo[proveedor],$C$8,Tbl_Registro_Insumo[descripcion_insumo],$C91,Tbl_Registro_Insumo[id_solicitud],$C$9,Tbl_Registro_Insumo[Fecha_Corte],"&lt;="&amp;BF$12))</f>
        <v/>
      </c>
      <c r="BG91" s="2" t="str">
        <f>IF(OR($C91="",BG$12=""),"",SUMIFS(Tbl_Registro_Insumo[cant_ent],Tbl_Registro_Insumo[proveedor],$C$8,Tbl_Registro_Insumo[descripcion_insumo],$C91,Tbl_Registro_Insumo[id_solicitud],Detalle_Mes!$C$9,Tbl_Registro_Insumo[Fecha_Corte],"&lt;="&amp;BG$12)-SUMIFS(Tbl_Registro_Insumo[cant_dev],Tbl_Registro_Insumo[proveedor],$C$8,Tbl_Registro_Insumo[descripcion_insumo],$C91,Tbl_Registro_Insumo[id_solicitud],$C$9,Tbl_Registro_Insumo[Fecha_Corte],"&lt;="&amp;BG$12))</f>
        <v/>
      </c>
      <c r="BH91" s="2" t="str">
        <f>IF(OR($C91="",BH$12=""),"",SUMIFS(Tbl_Registro_Insumo[cant_ent],Tbl_Registro_Insumo[proveedor],$C$8,Tbl_Registro_Insumo[descripcion_insumo],$C91,Tbl_Registro_Insumo[id_solicitud],Detalle_Mes!$C$9,Tbl_Registro_Insumo[Fecha_Corte],"&lt;="&amp;BH$12)-SUMIFS(Tbl_Registro_Insumo[cant_dev],Tbl_Registro_Insumo[proveedor],$C$8,Tbl_Registro_Insumo[descripcion_insumo],$C91,Tbl_Registro_Insumo[id_solicitud],$C$9,Tbl_Registro_Insumo[Fecha_Corte],"&lt;="&amp;BH$12))</f>
        <v/>
      </c>
      <c r="BI91" s="2" t="str">
        <f>IF(OR($C91="",BI$12=""),"",SUMIFS(Tbl_Registro_Insumo[cant_ent],Tbl_Registro_Insumo[proveedor],$C$8,Tbl_Registro_Insumo[descripcion_insumo],$C91,Tbl_Registro_Insumo[id_solicitud],Detalle_Mes!$C$9,Tbl_Registro_Insumo[Fecha_Corte],"&lt;="&amp;BI$12)-SUMIFS(Tbl_Registro_Insumo[cant_dev],Tbl_Registro_Insumo[proveedor],$C$8,Tbl_Registro_Insumo[descripcion_insumo],$C91,Tbl_Registro_Insumo[id_solicitud],$C$9,Tbl_Registro_Insumo[Fecha_Corte],"&lt;="&amp;BI$12))</f>
        <v/>
      </c>
      <c r="BJ91" s="2" t="str">
        <f>IF(OR($C91="",BJ$12=""),"",SUMIFS(Tbl_Registro_Insumo[cant_ent],Tbl_Registro_Insumo[proveedor],$C$8,Tbl_Registro_Insumo[descripcion_insumo],$C91,Tbl_Registro_Insumo[id_solicitud],Detalle_Mes!$C$9,Tbl_Registro_Insumo[Fecha_Corte],"&lt;="&amp;BJ$12)-SUMIFS(Tbl_Registro_Insumo[cant_dev],Tbl_Registro_Insumo[proveedor],$C$8,Tbl_Registro_Insumo[descripcion_insumo],$C91,Tbl_Registro_Insumo[id_solicitud],$C$9,Tbl_Registro_Insumo[Fecha_Corte],"&lt;="&amp;BJ$12))</f>
        <v/>
      </c>
      <c r="BK91" s="2" t="str">
        <f>IF(OR($C91="",BK$12=""),"",SUMIFS(Tbl_Registro_Insumo[cant_ent],Tbl_Registro_Insumo[proveedor],$C$8,Tbl_Registro_Insumo[descripcion_insumo],$C91,Tbl_Registro_Insumo[id_solicitud],Detalle_Mes!$C$9,Tbl_Registro_Insumo[Fecha_Corte],"&lt;="&amp;BK$12)-SUMIFS(Tbl_Registro_Insumo[cant_dev],Tbl_Registro_Insumo[proveedor],$C$8,Tbl_Registro_Insumo[descripcion_insumo],$C91,Tbl_Registro_Insumo[id_solicitud],$C$9,Tbl_Registro_Insumo[Fecha_Corte],"&lt;="&amp;BK$12))</f>
        <v/>
      </c>
      <c r="BL91" s="2" t="str">
        <f>IF(OR($C91="",BL$12=""),"",SUMIFS(Tbl_Registro_Insumo[cant_ent],Tbl_Registro_Insumo[proveedor],$C$8,Tbl_Registro_Insumo[descripcion_insumo],$C91,Tbl_Registro_Insumo[id_solicitud],Detalle_Mes!$C$9,Tbl_Registro_Insumo[Fecha_Corte],"&lt;="&amp;BL$12)-SUMIFS(Tbl_Registro_Insumo[cant_dev],Tbl_Registro_Insumo[proveedor],$C$8,Tbl_Registro_Insumo[descripcion_insumo],$C91,Tbl_Registro_Insumo[id_solicitud],$C$9,Tbl_Registro_Insumo[Fecha_Corte],"&lt;="&amp;BL$12))</f>
        <v/>
      </c>
      <c r="BM91" s="2" t="str">
        <f>IF(OR($C91="",BM$12=""),"",SUMIFS(Tbl_Registro_Insumo[cant_ent],Tbl_Registro_Insumo[proveedor],$C$8,Tbl_Registro_Insumo[descripcion_insumo],$C91,Tbl_Registro_Insumo[id_solicitud],Detalle_Mes!$C$9,Tbl_Registro_Insumo[Fecha_Corte],"&lt;="&amp;BM$12)-SUMIFS(Tbl_Registro_Insumo[cant_dev],Tbl_Registro_Insumo[proveedor],$C$8,Tbl_Registro_Insumo[descripcion_insumo],$C91,Tbl_Registro_Insumo[id_solicitud],$C$9,Tbl_Registro_Insumo[Fecha_Corte],"&lt;="&amp;BM$12))</f>
        <v/>
      </c>
      <c r="BN91" s="2" t="str">
        <f>IF(OR($C91="",BN$12=""),"",SUMIFS(Tbl_Registro_Insumo[cant_ent],Tbl_Registro_Insumo[proveedor],$C$8,Tbl_Registro_Insumo[descripcion_insumo],$C91,Tbl_Registro_Insumo[id_solicitud],Detalle_Mes!$C$9,Tbl_Registro_Insumo[Fecha_Corte],"&lt;="&amp;BN$12)-SUMIFS(Tbl_Registro_Insumo[cant_dev],Tbl_Registro_Insumo[proveedor],$C$8,Tbl_Registro_Insumo[descripcion_insumo],$C91,Tbl_Registro_Insumo[id_solicitud],$C$9,Tbl_Registro_Insumo[Fecha_Corte],"&lt;="&amp;BN$12))</f>
        <v/>
      </c>
      <c r="BO91" s="2" t="str">
        <f>IF(OR($C91="",BO$12=""),"",SUMIFS(Tbl_Registro_Insumo[cant_ent],Tbl_Registro_Insumo[proveedor],$C$8,Tbl_Registro_Insumo[descripcion_insumo],$C91,Tbl_Registro_Insumo[id_solicitud],Detalle_Mes!$C$9,Tbl_Registro_Insumo[Fecha_Corte],"&lt;="&amp;BO$12)-SUMIFS(Tbl_Registro_Insumo[cant_dev],Tbl_Registro_Insumo[proveedor],$C$8,Tbl_Registro_Insumo[descripcion_insumo],$C91,Tbl_Registro_Insumo[id_solicitud],$C$9,Tbl_Registro_Insumo[Fecha_Corte],"&lt;="&amp;BO$12))</f>
        <v/>
      </c>
      <c r="BP91" s="2" t="str">
        <f>IF(OR($C91="",BP$12=""),"",SUMIFS(Tbl_Registro_Insumo[cant_ent],Tbl_Registro_Insumo[proveedor],$C$8,Tbl_Registro_Insumo[descripcion_insumo],$C91,Tbl_Registro_Insumo[id_solicitud],Detalle_Mes!$C$9,Tbl_Registro_Insumo[Fecha_Corte],"&lt;="&amp;BP$12)-SUMIFS(Tbl_Registro_Insumo[cant_dev],Tbl_Registro_Insumo[proveedor],$C$8,Tbl_Registro_Insumo[descripcion_insumo],$C91,Tbl_Registro_Insumo[id_solicitud],$C$9,Tbl_Registro_Insumo[Fecha_Corte],"&lt;="&amp;BP$12))</f>
        <v/>
      </c>
      <c r="BQ91" s="2" t="str">
        <f>IF(OR($C91="",BQ$12=""),"",SUMIFS(Tbl_Registro_Insumo[cant_ent],Tbl_Registro_Insumo[proveedor],$C$8,Tbl_Registro_Insumo[descripcion_insumo],$C91,Tbl_Registro_Insumo[id_solicitud],Detalle_Mes!$C$9,Tbl_Registro_Insumo[Fecha_Corte],"&lt;="&amp;BQ$12)-SUMIFS(Tbl_Registro_Insumo[cant_dev],Tbl_Registro_Insumo[proveedor],$C$8,Tbl_Registro_Insumo[descripcion_insumo],$C91,Tbl_Registro_Insumo[id_solicitud],$C$9,Tbl_Registro_Insumo[Fecha_Corte],"&lt;="&amp;BQ$12))</f>
        <v/>
      </c>
      <c r="BR91" s="2" t="str">
        <f>IF(OR($C91="",BR$12=""),"",SUMIFS(Tbl_Registro_Insumo[cant_ent],Tbl_Registro_Insumo[proveedor],$C$8,Tbl_Registro_Insumo[descripcion_insumo],$C91,Tbl_Registro_Insumo[id_solicitud],Detalle_Mes!$C$9,Tbl_Registro_Insumo[Fecha_Corte],"&lt;="&amp;BR$12)-SUMIFS(Tbl_Registro_Insumo[cant_dev],Tbl_Registro_Insumo[proveedor],$C$8,Tbl_Registro_Insumo[descripcion_insumo],$C91,Tbl_Registro_Insumo[id_solicitud],$C$9,Tbl_Registro_Insumo[Fecha_Corte],"&lt;="&amp;BR$12))</f>
        <v/>
      </c>
      <c r="BS91" s="2" t="str">
        <f>IF(OR($C91="",BS$12=""),"",SUMIFS(Tbl_Registro_Insumo[cant_ent],Tbl_Registro_Insumo[proveedor],$C$8,Tbl_Registro_Insumo[descripcion_insumo],$C91,Tbl_Registro_Insumo[id_solicitud],Detalle_Mes!$C$9,Tbl_Registro_Insumo[Fecha_Corte],"&lt;="&amp;BS$12)-SUMIFS(Tbl_Registro_Insumo[cant_dev],Tbl_Registro_Insumo[proveedor],$C$8,Tbl_Registro_Insumo[descripcion_insumo],$C91,Tbl_Registro_Insumo[id_solicitud],$C$9,Tbl_Registro_Insumo[Fecha_Corte],"&lt;="&amp;BS$12))</f>
        <v/>
      </c>
    </row>
    <row r="92" spans="2:71" s="7" customFormat="1" ht="19.2" customHeight="1" x14ac:dyDescent="0.3">
      <c r="B92" s="2"/>
      <c r="D92" s="20" t="str">
        <f>IF(C92="","",SUMIFS(Tbl_Registro_Insumo[cant_ent],Tbl_Registro_Insumo[proveedor],Detalle_Mes!$C$8,Tbl_Registro_Insumo[id_solicitud],Detalle_Mes!$C$9,Tbl_Registro_Insumo[descripcion_insumo],Detalle_Mes!C92,Tbl_Registro_Insumo[Fecha_Corte],"&lt;"&amp;Detalle_Mes!$F$8))</f>
        <v/>
      </c>
      <c r="E92" s="20" t="str">
        <f>IF(C92="","",SUMIFS(Tbl_Registro_Insumo[cant_dev],Tbl_Registro_Insumo[proveedor],Detalle_Mes!$C$8,Tbl_Registro_Insumo[id_solicitud],Detalle_Mes!$C$9,Tbl_Registro_Insumo[descripcion_insumo],Detalle_Mes!C92,Tbl_Registro_Insumo[Fecha_Corte],"&lt;"&amp;Detalle_Mes!$F$8))</f>
        <v/>
      </c>
      <c r="F92" s="20" t="str">
        <f t="shared" si="42"/>
        <v/>
      </c>
      <c r="H92" s="41" t="str">
        <f t="shared" si="41"/>
        <v/>
      </c>
      <c r="I92" s="2" t="str">
        <f>IF(OR($C92="",I$12=""),"",SUMIFS(Tbl_Registro_Insumo[cant_ent],Tbl_Registro_Insumo[proveedor],$C$8,Tbl_Registro_Insumo[descripcion_insumo],$C92,Tbl_Registro_Insumo[id_solicitud],Detalle_Mes!$C$9,Tbl_Registro_Insumo[Fecha_Corte],"&lt;"&amp;I$12)-SUMIFS(Tbl_Registro_Insumo[cant_dev],Tbl_Registro_Insumo[proveedor],$C$8,Tbl_Registro_Insumo[descripcion_insumo],$C92,Tbl_Registro_Insumo[id_solicitud],$C$9,Tbl_Registro_Insumo[Fecha_Corte],"&lt;="&amp;I$12))</f>
        <v/>
      </c>
      <c r="J92" s="2" t="str">
        <f>IF(OR($C92="",J$12=""),"",SUMIFS(Tbl_Registro_Insumo[cant_ent],Tbl_Registro_Insumo[proveedor],$C$8,Tbl_Registro_Insumo[descripcion_insumo],$C92,Tbl_Registro_Insumo[id_solicitud],Detalle_Mes!$C$9,Tbl_Registro_Insumo[Fecha_Corte],"&lt;="&amp;J$12)-SUMIFS(Tbl_Registro_Insumo[cant_dev],Tbl_Registro_Insumo[proveedor],$C$8,Tbl_Registro_Insumo[descripcion_insumo],$C92,Tbl_Registro_Insumo[id_solicitud],$C$9,Tbl_Registro_Insumo[Fecha_Corte],"&lt;="&amp;J$12))</f>
        <v/>
      </c>
      <c r="K92" s="2" t="str">
        <f>IF(OR($C92="",K$12=""),"",SUMIFS(Tbl_Registro_Insumo[cant_ent],Tbl_Registro_Insumo[proveedor],$C$8,Tbl_Registro_Insumo[descripcion_insumo],$C92,Tbl_Registro_Insumo[id_solicitud],Detalle_Mes!$C$9,Tbl_Registro_Insumo[Fecha_Corte],"&lt;="&amp;K$12)-SUMIFS(Tbl_Registro_Insumo[cant_dev],Tbl_Registro_Insumo[proveedor],$C$8,Tbl_Registro_Insumo[descripcion_insumo],$C92,Tbl_Registro_Insumo[id_solicitud],$C$9,Tbl_Registro_Insumo[Fecha_Corte],"&lt;="&amp;K$12))</f>
        <v/>
      </c>
      <c r="L92" s="2" t="str">
        <f>IF(OR($C92="",L$12=""),"",SUMIFS(Tbl_Registro_Insumo[cant_ent],Tbl_Registro_Insumo[proveedor],$C$8,Tbl_Registro_Insumo[descripcion_insumo],$C92,Tbl_Registro_Insumo[id_solicitud],Detalle_Mes!$C$9,Tbl_Registro_Insumo[Fecha_Corte],"&lt;="&amp;L$12)-SUMIFS(Tbl_Registro_Insumo[cant_dev],Tbl_Registro_Insumo[proveedor],$C$8,Tbl_Registro_Insumo[descripcion_insumo],$C92,Tbl_Registro_Insumo[id_solicitud],$C$9,Tbl_Registro_Insumo[Fecha_Corte],"&lt;="&amp;L$12))</f>
        <v/>
      </c>
      <c r="M92" s="2" t="str">
        <f>IF(OR($C92="",M$12=""),"",SUMIFS(Tbl_Registro_Insumo[cant_ent],Tbl_Registro_Insumo[proveedor],$C$8,Tbl_Registro_Insumo[descripcion_insumo],$C92,Tbl_Registro_Insumo[id_solicitud],Detalle_Mes!$C$9,Tbl_Registro_Insumo[Fecha_Corte],"&lt;="&amp;M$12)-SUMIFS(Tbl_Registro_Insumo[cant_dev],Tbl_Registro_Insumo[proveedor],$C$8,Tbl_Registro_Insumo[descripcion_insumo],$C92,Tbl_Registro_Insumo[id_solicitud],$C$9,Tbl_Registro_Insumo[Fecha_Corte],"&lt;="&amp;M$12))</f>
        <v/>
      </c>
      <c r="N92" s="2" t="str">
        <f>IF(OR($C92="",N$12=""),"",SUMIFS(Tbl_Registro_Insumo[cant_ent],Tbl_Registro_Insumo[proveedor],$C$8,Tbl_Registro_Insumo[descripcion_insumo],$C92,Tbl_Registro_Insumo[id_solicitud],Detalle_Mes!$C$9,Tbl_Registro_Insumo[Fecha_Corte],"&lt;="&amp;N$12)-SUMIFS(Tbl_Registro_Insumo[cant_dev],Tbl_Registro_Insumo[proveedor],$C$8,Tbl_Registro_Insumo[descripcion_insumo],$C92,Tbl_Registro_Insumo[id_solicitud],$C$9,Tbl_Registro_Insumo[Fecha_Corte],"&lt;="&amp;N$12))</f>
        <v/>
      </c>
      <c r="O92" s="2" t="str">
        <f>IF(OR($C92="",O$12=""),"",SUMIFS(Tbl_Registro_Insumo[cant_ent],Tbl_Registro_Insumo[proveedor],$C$8,Tbl_Registro_Insumo[descripcion_insumo],$C92,Tbl_Registro_Insumo[id_solicitud],Detalle_Mes!$C$9,Tbl_Registro_Insumo[Fecha_Corte],"&lt;="&amp;O$12)-SUMIFS(Tbl_Registro_Insumo[cant_dev],Tbl_Registro_Insumo[proveedor],$C$8,Tbl_Registro_Insumo[descripcion_insumo],$C92,Tbl_Registro_Insumo[id_solicitud],$C$9,Tbl_Registro_Insumo[Fecha_Corte],"&lt;="&amp;O$12))</f>
        <v/>
      </c>
      <c r="P92" s="2" t="str">
        <f>IF(OR($C92="",P$12=""),"",SUMIFS(Tbl_Registro_Insumo[cant_ent],Tbl_Registro_Insumo[proveedor],$C$8,Tbl_Registro_Insumo[descripcion_insumo],$C92,Tbl_Registro_Insumo[id_solicitud],Detalle_Mes!$C$9,Tbl_Registro_Insumo[Fecha_Corte],"&lt;="&amp;P$12)-SUMIFS(Tbl_Registro_Insumo[cant_dev],Tbl_Registro_Insumo[proveedor],$C$8,Tbl_Registro_Insumo[descripcion_insumo],$C92,Tbl_Registro_Insumo[id_solicitud],$C$9,Tbl_Registro_Insumo[Fecha_Corte],"&lt;="&amp;P$12))</f>
        <v/>
      </c>
      <c r="Q92" s="2" t="str">
        <f>IF(OR($C92="",Q$12=""),"",SUMIFS(Tbl_Registro_Insumo[cant_ent],Tbl_Registro_Insumo[proveedor],$C$8,Tbl_Registro_Insumo[descripcion_insumo],$C92,Tbl_Registro_Insumo[id_solicitud],Detalle_Mes!$C$9,Tbl_Registro_Insumo[Fecha_Corte],"&lt;="&amp;Q$12)-SUMIFS(Tbl_Registro_Insumo[cant_dev],Tbl_Registro_Insumo[proveedor],$C$8,Tbl_Registro_Insumo[descripcion_insumo],$C92,Tbl_Registro_Insumo[id_solicitud],$C$9,Tbl_Registro_Insumo[Fecha_Corte],"&lt;="&amp;Q$12))</f>
        <v/>
      </c>
      <c r="R92" s="2" t="str">
        <f>IF(OR($C92="",R$12=""),"",SUMIFS(Tbl_Registro_Insumo[cant_ent],Tbl_Registro_Insumo[proveedor],$C$8,Tbl_Registro_Insumo[descripcion_insumo],$C92,Tbl_Registro_Insumo[id_solicitud],Detalle_Mes!$C$9,Tbl_Registro_Insumo[Fecha_Corte],"&lt;="&amp;R$12)-SUMIFS(Tbl_Registro_Insumo[cant_dev],Tbl_Registro_Insumo[proveedor],$C$8,Tbl_Registro_Insumo[descripcion_insumo],$C92,Tbl_Registro_Insumo[id_solicitud],$C$9,Tbl_Registro_Insumo[Fecha_Corte],"&lt;="&amp;R$12))</f>
        <v/>
      </c>
      <c r="S92" s="2" t="str">
        <f>IF(OR($C92="",S$12=""),"",SUMIFS(Tbl_Registro_Insumo[cant_ent],Tbl_Registro_Insumo[proveedor],$C$8,Tbl_Registro_Insumo[descripcion_insumo],$C92,Tbl_Registro_Insumo[id_solicitud],Detalle_Mes!$C$9,Tbl_Registro_Insumo[Fecha_Corte],"&lt;="&amp;S$12)-SUMIFS(Tbl_Registro_Insumo[cant_dev],Tbl_Registro_Insumo[proveedor],$C$8,Tbl_Registro_Insumo[descripcion_insumo],$C92,Tbl_Registro_Insumo[id_solicitud],$C$9,Tbl_Registro_Insumo[Fecha_Corte],"&lt;="&amp;S$12))</f>
        <v/>
      </c>
      <c r="T92" s="2" t="str">
        <f>IF(OR($C92="",T$12=""),"",SUMIFS(Tbl_Registro_Insumo[cant_ent],Tbl_Registro_Insumo[proveedor],$C$8,Tbl_Registro_Insumo[descripcion_insumo],$C92,Tbl_Registro_Insumo[id_solicitud],Detalle_Mes!$C$9,Tbl_Registro_Insumo[Fecha_Corte],"&lt;="&amp;T$12)-SUMIFS(Tbl_Registro_Insumo[cant_dev],Tbl_Registro_Insumo[proveedor],$C$8,Tbl_Registro_Insumo[descripcion_insumo],$C92,Tbl_Registro_Insumo[id_solicitud],$C$9,Tbl_Registro_Insumo[Fecha_Corte],"&lt;="&amp;T$12))</f>
        <v/>
      </c>
      <c r="U92" s="2" t="str">
        <f>IF(OR($C92="",U$12=""),"",SUMIFS(Tbl_Registro_Insumo[cant_ent],Tbl_Registro_Insumo[proveedor],$C$8,Tbl_Registro_Insumo[descripcion_insumo],$C92,Tbl_Registro_Insumo[id_solicitud],Detalle_Mes!$C$9,Tbl_Registro_Insumo[Fecha_Corte],"&lt;="&amp;U$12)-SUMIFS(Tbl_Registro_Insumo[cant_dev],Tbl_Registro_Insumo[proveedor],$C$8,Tbl_Registro_Insumo[descripcion_insumo],$C92,Tbl_Registro_Insumo[id_solicitud],$C$9,Tbl_Registro_Insumo[Fecha_Corte],"&lt;="&amp;U$12))</f>
        <v/>
      </c>
      <c r="V92" s="2" t="str">
        <f>IF(OR($C92="",V$12=""),"",SUMIFS(Tbl_Registro_Insumo[cant_ent],Tbl_Registro_Insumo[proveedor],$C$8,Tbl_Registro_Insumo[descripcion_insumo],$C92,Tbl_Registro_Insumo[id_solicitud],Detalle_Mes!$C$9,Tbl_Registro_Insumo[Fecha_Corte],"&lt;="&amp;V$12)-SUMIFS(Tbl_Registro_Insumo[cant_dev],Tbl_Registro_Insumo[proveedor],$C$8,Tbl_Registro_Insumo[descripcion_insumo],$C92,Tbl_Registro_Insumo[id_solicitud],$C$9,Tbl_Registro_Insumo[Fecha_Corte],"&lt;="&amp;V$12))</f>
        <v/>
      </c>
      <c r="W92" s="2" t="str">
        <f>IF(OR($C92="",W$12=""),"",SUMIFS(Tbl_Registro_Insumo[cant_ent],Tbl_Registro_Insumo[proveedor],$C$8,Tbl_Registro_Insumo[descripcion_insumo],$C92,Tbl_Registro_Insumo[id_solicitud],Detalle_Mes!$C$9,Tbl_Registro_Insumo[Fecha_Corte],"&lt;="&amp;W$12)-SUMIFS(Tbl_Registro_Insumo[cant_dev],Tbl_Registro_Insumo[proveedor],$C$8,Tbl_Registro_Insumo[descripcion_insumo],$C92,Tbl_Registro_Insumo[id_solicitud],$C$9,Tbl_Registro_Insumo[Fecha_Corte],"&lt;="&amp;W$12))</f>
        <v/>
      </c>
      <c r="X92" s="2" t="str">
        <f>IF(OR($C92="",X$12=""),"",SUMIFS(Tbl_Registro_Insumo[cant_ent],Tbl_Registro_Insumo[proveedor],$C$8,Tbl_Registro_Insumo[descripcion_insumo],$C92,Tbl_Registro_Insumo[id_solicitud],Detalle_Mes!$C$9,Tbl_Registro_Insumo[Fecha_Corte],"&lt;="&amp;X$12)-SUMIFS(Tbl_Registro_Insumo[cant_dev],Tbl_Registro_Insumo[proveedor],$C$8,Tbl_Registro_Insumo[descripcion_insumo],$C92,Tbl_Registro_Insumo[id_solicitud],$C$9,Tbl_Registro_Insumo[Fecha_Corte],"&lt;="&amp;X$12))</f>
        <v/>
      </c>
      <c r="Y92" s="2" t="str">
        <f>IF(OR($C92="",Y$12=""),"",SUMIFS(Tbl_Registro_Insumo[cant_ent],Tbl_Registro_Insumo[proveedor],$C$8,Tbl_Registro_Insumo[descripcion_insumo],$C92,Tbl_Registro_Insumo[id_solicitud],Detalle_Mes!$C$9,Tbl_Registro_Insumo[Fecha_Corte],"&lt;="&amp;Y$12)-SUMIFS(Tbl_Registro_Insumo[cant_dev],Tbl_Registro_Insumo[proveedor],$C$8,Tbl_Registro_Insumo[descripcion_insumo],$C92,Tbl_Registro_Insumo[id_solicitud],$C$9,Tbl_Registro_Insumo[Fecha_Corte],"&lt;="&amp;Y$12))</f>
        <v/>
      </c>
      <c r="Z92" s="2" t="str">
        <f>IF(OR($C92="",Z$12=""),"",SUMIFS(Tbl_Registro_Insumo[cant_ent],Tbl_Registro_Insumo[proveedor],$C$8,Tbl_Registro_Insumo[descripcion_insumo],$C92,Tbl_Registro_Insumo[id_solicitud],Detalle_Mes!$C$9,Tbl_Registro_Insumo[Fecha_Corte],"&lt;="&amp;Z$12)-SUMIFS(Tbl_Registro_Insumo[cant_dev],Tbl_Registro_Insumo[proveedor],$C$8,Tbl_Registro_Insumo[descripcion_insumo],$C92,Tbl_Registro_Insumo[id_solicitud],$C$9,Tbl_Registro_Insumo[Fecha_Corte],"&lt;="&amp;Z$12))</f>
        <v/>
      </c>
      <c r="AA92" s="2" t="str">
        <f>IF(OR($C92="",AA$12=""),"",SUMIFS(Tbl_Registro_Insumo[cant_ent],Tbl_Registro_Insumo[proveedor],$C$8,Tbl_Registro_Insumo[descripcion_insumo],$C92,Tbl_Registro_Insumo[id_solicitud],Detalle_Mes!$C$9,Tbl_Registro_Insumo[Fecha_Corte],"&lt;="&amp;AA$12)-SUMIFS(Tbl_Registro_Insumo[cant_dev],Tbl_Registro_Insumo[proveedor],$C$8,Tbl_Registro_Insumo[descripcion_insumo],$C92,Tbl_Registro_Insumo[id_solicitud],$C$9,Tbl_Registro_Insumo[Fecha_Corte],"&lt;="&amp;AA$12))</f>
        <v/>
      </c>
      <c r="AB92" s="2" t="str">
        <f>IF(OR($C92="",AB$12=""),"",SUMIFS(Tbl_Registro_Insumo[cant_ent],Tbl_Registro_Insumo[proveedor],$C$8,Tbl_Registro_Insumo[descripcion_insumo],$C92,Tbl_Registro_Insumo[id_solicitud],Detalle_Mes!$C$9,Tbl_Registro_Insumo[Fecha_Corte],"&lt;="&amp;AB$12)-SUMIFS(Tbl_Registro_Insumo[cant_dev],Tbl_Registro_Insumo[proveedor],$C$8,Tbl_Registro_Insumo[descripcion_insumo],$C92,Tbl_Registro_Insumo[id_solicitud],$C$9,Tbl_Registro_Insumo[Fecha_Corte],"&lt;="&amp;AB$12))</f>
        <v/>
      </c>
      <c r="AC92" s="2" t="str">
        <f>IF(OR($C92="",AC$12=""),"",SUMIFS(Tbl_Registro_Insumo[cant_ent],Tbl_Registro_Insumo[proveedor],$C$8,Tbl_Registro_Insumo[descripcion_insumo],$C92,Tbl_Registro_Insumo[id_solicitud],Detalle_Mes!$C$9,Tbl_Registro_Insumo[Fecha_Corte],"&lt;="&amp;AC$12)-SUMIFS(Tbl_Registro_Insumo[cant_dev],Tbl_Registro_Insumo[proveedor],$C$8,Tbl_Registro_Insumo[descripcion_insumo],$C92,Tbl_Registro_Insumo[id_solicitud],$C$9,Tbl_Registro_Insumo[Fecha_Corte],"&lt;="&amp;AC$12))</f>
        <v/>
      </c>
      <c r="AD92" s="2" t="str">
        <f>IF(OR($C92="",AD$12=""),"",SUMIFS(Tbl_Registro_Insumo[cant_ent],Tbl_Registro_Insumo[proveedor],$C$8,Tbl_Registro_Insumo[descripcion_insumo],$C92,Tbl_Registro_Insumo[id_solicitud],Detalle_Mes!$C$9,Tbl_Registro_Insumo[Fecha_Corte],"&lt;="&amp;AD$12)-SUMIFS(Tbl_Registro_Insumo[cant_dev],Tbl_Registro_Insumo[proveedor],$C$8,Tbl_Registro_Insumo[descripcion_insumo],$C92,Tbl_Registro_Insumo[id_solicitud],$C$9,Tbl_Registro_Insumo[Fecha_Corte],"&lt;="&amp;AD$12))</f>
        <v/>
      </c>
      <c r="AE92" s="2" t="str">
        <f>IF(OR($C92="",AE$12=""),"",SUMIFS(Tbl_Registro_Insumo[cant_ent],Tbl_Registro_Insumo[proveedor],$C$8,Tbl_Registro_Insumo[descripcion_insumo],$C92,Tbl_Registro_Insumo[id_solicitud],Detalle_Mes!$C$9,Tbl_Registro_Insumo[Fecha_Corte],"&lt;="&amp;AE$12)-SUMIFS(Tbl_Registro_Insumo[cant_dev],Tbl_Registro_Insumo[proveedor],$C$8,Tbl_Registro_Insumo[descripcion_insumo],$C92,Tbl_Registro_Insumo[id_solicitud],$C$9,Tbl_Registro_Insumo[Fecha_Corte],"&lt;="&amp;AE$12))</f>
        <v/>
      </c>
      <c r="AF92" s="2" t="str">
        <f>IF(OR($C92="",AF$12=""),"",SUMIFS(Tbl_Registro_Insumo[cant_ent],Tbl_Registro_Insumo[proveedor],$C$8,Tbl_Registro_Insumo[descripcion_insumo],$C92,Tbl_Registro_Insumo[id_solicitud],Detalle_Mes!$C$9,Tbl_Registro_Insumo[Fecha_Corte],"&lt;="&amp;AF$12)-SUMIFS(Tbl_Registro_Insumo[cant_dev],Tbl_Registro_Insumo[proveedor],$C$8,Tbl_Registro_Insumo[descripcion_insumo],$C92,Tbl_Registro_Insumo[id_solicitud],$C$9,Tbl_Registro_Insumo[Fecha_Corte],"&lt;="&amp;AF$12))</f>
        <v/>
      </c>
      <c r="AG92" s="2" t="str">
        <f>IF(OR($C92="",AG$12=""),"",SUMIFS(Tbl_Registro_Insumo[cant_ent],Tbl_Registro_Insumo[proveedor],$C$8,Tbl_Registro_Insumo[descripcion_insumo],$C92,Tbl_Registro_Insumo[id_solicitud],Detalle_Mes!$C$9,Tbl_Registro_Insumo[Fecha_Corte],"&lt;="&amp;AG$12)-SUMIFS(Tbl_Registro_Insumo[cant_dev],Tbl_Registro_Insumo[proveedor],$C$8,Tbl_Registro_Insumo[descripcion_insumo],$C92,Tbl_Registro_Insumo[id_solicitud],$C$9,Tbl_Registro_Insumo[Fecha_Corte],"&lt;="&amp;AG$12))</f>
        <v/>
      </c>
      <c r="AH92" s="2" t="str">
        <f>IF(OR($C92="",AH$12=""),"",SUMIFS(Tbl_Registro_Insumo[cant_ent],Tbl_Registro_Insumo[proveedor],$C$8,Tbl_Registro_Insumo[descripcion_insumo],$C92,Tbl_Registro_Insumo[id_solicitud],Detalle_Mes!$C$9,Tbl_Registro_Insumo[Fecha_Corte],"&lt;="&amp;AH$12)-SUMIFS(Tbl_Registro_Insumo[cant_dev],Tbl_Registro_Insumo[proveedor],$C$8,Tbl_Registro_Insumo[descripcion_insumo],$C92,Tbl_Registro_Insumo[id_solicitud],$C$9,Tbl_Registro_Insumo[Fecha_Corte],"&lt;="&amp;AH$12))</f>
        <v/>
      </c>
      <c r="AI92" s="2" t="str">
        <f>IF(OR($C92="",AI$12=""),"",SUMIFS(Tbl_Registro_Insumo[cant_ent],Tbl_Registro_Insumo[proveedor],$C$8,Tbl_Registro_Insumo[descripcion_insumo],$C92,Tbl_Registro_Insumo[id_solicitud],Detalle_Mes!$C$9,Tbl_Registro_Insumo[Fecha_Corte],"&lt;="&amp;AI$12)-SUMIFS(Tbl_Registro_Insumo[cant_dev],Tbl_Registro_Insumo[proveedor],$C$8,Tbl_Registro_Insumo[descripcion_insumo],$C92,Tbl_Registro_Insumo[id_solicitud],$C$9,Tbl_Registro_Insumo[Fecha_Corte],"&lt;="&amp;AI$12))</f>
        <v/>
      </c>
      <c r="AJ92" s="2" t="str">
        <f>IF(OR($C92="",AJ$12=""),"",SUMIFS(Tbl_Registro_Insumo[cant_ent],Tbl_Registro_Insumo[proveedor],$C$8,Tbl_Registro_Insumo[descripcion_insumo],$C92,Tbl_Registro_Insumo[id_solicitud],Detalle_Mes!$C$9,Tbl_Registro_Insumo[Fecha_Corte],"&lt;="&amp;AJ$12)-SUMIFS(Tbl_Registro_Insumo[cant_dev],Tbl_Registro_Insumo[proveedor],$C$8,Tbl_Registro_Insumo[descripcion_insumo],$C92,Tbl_Registro_Insumo[id_solicitud],$C$9,Tbl_Registro_Insumo[Fecha_Corte],"&lt;="&amp;AJ$12))</f>
        <v/>
      </c>
      <c r="AK92" s="2" t="str">
        <f>IF(OR($C92="",AK$12=""),"",SUMIFS(Tbl_Registro_Insumo[cant_ent],Tbl_Registro_Insumo[proveedor],$C$8,Tbl_Registro_Insumo[descripcion_insumo],$C92,Tbl_Registro_Insumo[id_solicitud],Detalle_Mes!$C$9,Tbl_Registro_Insumo[Fecha_Corte],"&lt;="&amp;AK$12)-SUMIFS(Tbl_Registro_Insumo[cant_dev],Tbl_Registro_Insumo[proveedor],$C$8,Tbl_Registro_Insumo[descripcion_insumo],$C92,Tbl_Registro_Insumo[id_solicitud],$C$9,Tbl_Registro_Insumo[Fecha_Corte],"&lt;="&amp;AK$12))</f>
        <v/>
      </c>
      <c r="AL92" s="2" t="str">
        <f>IF(OR($C92="",AL$12=""),"",SUMIFS(Tbl_Registro_Insumo[cant_ent],Tbl_Registro_Insumo[proveedor],$C$8,Tbl_Registro_Insumo[descripcion_insumo],$C92,Tbl_Registro_Insumo[id_solicitud],Detalle_Mes!$C$9,Tbl_Registro_Insumo[Fecha_Corte],"&lt;="&amp;AL$12)-SUMIFS(Tbl_Registro_Insumo[cant_dev],Tbl_Registro_Insumo[proveedor],$C$8,Tbl_Registro_Insumo[descripcion_insumo],$C92,Tbl_Registro_Insumo[id_solicitud],$C$9,Tbl_Registro_Insumo[Fecha_Corte],"&lt;="&amp;AL$12))</f>
        <v/>
      </c>
      <c r="AM92" s="2" t="str">
        <f>IF(OR($C92="",AM$12=""),"",SUMIFS(Tbl_Registro_Insumo[cant_ent],Tbl_Registro_Insumo[proveedor],$C$8,Tbl_Registro_Insumo[descripcion_insumo],$C92,Tbl_Registro_Insumo[id_solicitud],Detalle_Mes!$C$9,Tbl_Registro_Insumo[Fecha_Corte],"&lt;="&amp;AM$12)-SUMIFS(Tbl_Registro_Insumo[cant_dev],Tbl_Registro_Insumo[proveedor],$C$8,Tbl_Registro_Insumo[descripcion_insumo],$C92,Tbl_Registro_Insumo[id_solicitud],$C$9,Tbl_Registro_Insumo[Fecha_Corte],"&lt;="&amp;AM$12))</f>
        <v/>
      </c>
      <c r="AN92" s="2" t="str">
        <f>IF(OR($C92="",AN$12=""),"",SUMIFS(Tbl_Registro_Insumo[cant_ent],Tbl_Registro_Insumo[proveedor],$C$8,Tbl_Registro_Insumo[descripcion_insumo],$C92,Tbl_Registro_Insumo[id_solicitud],Detalle_Mes!$C$9,Tbl_Registro_Insumo[Fecha_Corte],"&lt;="&amp;AN$12)-SUMIFS(Tbl_Registro_Insumo[cant_dev],Tbl_Registro_Insumo[proveedor],$C$8,Tbl_Registro_Insumo[descripcion_insumo],$C92,Tbl_Registro_Insumo[id_solicitud],$C$9,Tbl_Registro_Insumo[Fecha_Corte],"&lt;="&amp;AN$12))</f>
        <v/>
      </c>
      <c r="AO92" s="2" t="str">
        <f>IF(OR($C92="",AO$12=""),"",SUMIFS(Tbl_Registro_Insumo[cant_ent],Tbl_Registro_Insumo[proveedor],$C$8,Tbl_Registro_Insumo[descripcion_insumo],$C92,Tbl_Registro_Insumo[id_solicitud],Detalle_Mes!$C$9,Tbl_Registro_Insumo[Fecha_Corte],"&lt;="&amp;AO$12)-SUMIFS(Tbl_Registro_Insumo[cant_dev],Tbl_Registro_Insumo[proveedor],$C$8,Tbl_Registro_Insumo[descripcion_insumo],$C92,Tbl_Registro_Insumo[id_solicitud],$C$9,Tbl_Registro_Insumo[Fecha_Corte],"&lt;="&amp;AO$12))</f>
        <v/>
      </c>
      <c r="AP92" s="2" t="str">
        <f>IF(OR($C92="",AP$12=""),"",SUMIFS(Tbl_Registro_Insumo[cant_ent],Tbl_Registro_Insumo[proveedor],$C$8,Tbl_Registro_Insumo[descripcion_insumo],$C92,Tbl_Registro_Insumo[id_solicitud],Detalle_Mes!$C$9,Tbl_Registro_Insumo[Fecha_Corte],"&lt;="&amp;AP$12)-SUMIFS(Tbl_Registro_Insumo[cant_dev],Tbl_Registro_Insumo[proveedor],$C$8,Tbl_Registro_Insumo[descripcion_insumo],$C92,Tbl_Registro_Insumo[id_solicitud],$C$9,Tbl_Registro_Insumo[Fecha_Corte],"&lt;="&amp;AP$12))</f>
        <v/>
      </c>
      <c r="AQ92" s="2" t="str">
        <f>IF(OR($C92="",AQ$12=""),"",SUMIFS(Tbl_Registro_Insumo[cant_ent],Tbl_Registro_Insumo[proveedor],$C$8,Tbl_Registro_Insumo[descripcion_insumo],$C92,Tbl_Registro_Insumo[id_solicitud],Detalle_Mes!$C$9,Tbl_Registro_Insumo[Fecha_Corte],"&lt;="&amp;AQ$12)-SUMIFS(Tbl_Registro_Insumo[cant_dev],Tbl_Registro_Insumo[proveedor],$C$8,Tbl_Registro_Insumo[descripcion_insumo],$C92,Tbl_Registro_Insumo[id_solicitud],$C$9,Tbl_Registro_Insumo[Fecha_Corte],"&lt;="&amp;AQ$12))</f>
        <v/>
      </c>
      <c r="AR92" s="2" t="str">
        <f>IF(OR($C92="",AR$12=""),"",SUMIFS(Tbl_Registro_Insumo[cant_ent],Tbl_Registro_Insumo[proveedor],$C$8,Tbl_Registro_Insumo[descripcion_insumo],$C92,Tbl_Registro_Insumo[id_solicitud],Detalle_Mes!$C$9,Tbl_Registro_Insumo[Fecha_Corte],"&lt;="&amp;AR$12)-SUMIFS(Tbl_Registro_Insumo[cant_dev],Tbl_Registro_Insumo[proveedor],$C$8,Tbl_Registro_Insumo[descripcion_insumo],$C92,Tbl_Registro_Insumo[id_solicitud],$C$9,Tbl_Registro_Insumo[Fecha_Corte],"&lt;="&amp;AR$12))</f>
        <v/>
      </c>
      <c r="AS92" s="2" t="str">
        <f>IF(OR($C92="",AS$12=""),"",SUMIFS(Tbl_Registro_Insumo[cant_ent],Tbl_Registro_Insumo[proveedor],$C$8,Tbl_Registro_Insumo[descripcion_insumo],$C92,Tbl_Registro_Insumo[id_solicitud],Detalle_Mes!$C$9,Tbl_Registro_Insumo[Fecha_Corte],"&lt;="&amp;AS$12)-SUMIFS(Tbl_Registro_Insumo[cant_dev],Tbl_Registro_Insumo[proveedor],$C$8,Tbl_Registro_Insumo[descripcion_insumo],$C92,Tbl_Registro_Insumo[id_solicitud],$C$9,Tbl_Registro_Insumo[Fecha_Corte],"&lt;="&amp;AS$12))</f>
        <v/>
      </c>
      <c r="AT92" s="2" t="str">
        <f>IF(OR($C92="",AT$12=""),"",SUMIFS(Tbl_Registro_Insumo[cant_ent],Tbl_Registro_Insumo[proveedor],$C$8,Tbl_Registro_Insumo[descripcion_insumo],$C92,Tbl_Registro_Insumo[id_solicitud],Detalle_Mes!$C$9,Tbl_Registro_Insumo[Fecha_Corte],"&lt;="&amp;AT$12)-SUMIFS(Tbl_Registro_Insumo[cant_dev],Tbl_Registro_Insumo[proveedor],$C$8,Tbl_Registro_Insumo[descripcion_insumo],$C92,Tbl_Registro_Insumo[id_solicitud],$C$9,Tbl_Registro_Insumo[Fecha_Corte],"&lt;="&amp;AT$12))</f>
        <v/>
      </c>
      <c r="AU92" s="2" t="str">
        <f>IF(OR($C92="",AU$12=""),"",SUMIFS(Tbl_Registro_Insumo[cant_ent],Tbl_Registro_Insumo[proveedor],$C$8,Tbl_Registro_Insumo[descripcion_insumo],$C92,Tbl_Registro_Insumo[id_solicitud],Detalle_Mes!$C$9,Tbl_Registro_Insumo[Fecha_Corte],"&lt;="&amp;AU$12)-SUMIFS(Tbl_Registro_Insumo[cant_dev],Tbl_Registro_Insumo[proveedor],$C$8,Tbl_Registro_Insumo[descripcion_insumo],$C92,Tbl_Registro_Insumo[id_solicitud],$C$9,Tbl_Registro_Insumo[Fecha_Corte],"&lt;="&amp;AU$12))</f>
        <v/>
      </c>
      <c r="AV92" s="2" t="str">
        <f>IF(OR($C92="",AV$12=""),"",SUMIFS(Tbl_Registro_Insumo[cant_ent],Tbl_Registro_Insumo[proveedor],$C$8,Tbl_Registro_Insumo[descripcion_insumo],$C92,Tbl_Registro_Insumo[id_solicitud],Detalle_Mes!$C$9,Tbl_Registro_Insumo[Fecha_Corte],"&lt;="&amp;AV$12)-SUMIFS(Tbl_Registro_Insumo[cant_dev],Tbl_Registro_Insumo[proveedor],$C$8,Tbl_Registro_Insumo[descripcion_insumo],$C92,Tbl_Registro_Insumo[id_solicitud],$C$9,Tbl_Registro_Insumo[Fecha_Corte],"&lt;="&amp;AV$12))</f>
        <v/>
      </c>
      <c r="AW92" s="2" t="str">
        <f>IF(OR($C92="",AW$12=""),"",SUMIFS(Tbl_Registro_Insumo[cant_ent],Tbl_Registro_Insumo[proveedor],$C$8,Tbl_Registro_Insumo[descripcion_insumo],$C92,Tbl_Registro_Insumo[id_solicitud],Detalle_Mes!$C$9,Tbl_Registro_Insumo[Fecha_Corte],"&lt;="&amp;AW$12)-SUMIFS(Tbl_Registro_Insumo[cant_dev],Tbl_Registro_Insumo[proveedor],$C$8,Tbl_Registro_Insumo[descripcion_insumo],$C92,Tbl_Registro_Insumo[id_solicitud],$C$9,Tbl_Registro_Insumo[Fecha_Corte],"&lt;="&amp;AW$12))</f>
        <v/>
      </c>
      <c r="AX92" s="2" t="str">
        <f>IF(OR($C92="",AX$12=""),"",SUMIFS(Tbl_Registro_Insumo[cant_ent],Tbl_Registro_Insumo[proveedor],$C$8,Tbl_Registro_Insumo[descripcion_insumo],$C92,Tbl_Registro_Insumo[id_solicitud],Detalle_Mes!$C$9,Tbl_Registro_Insumo[Fecha_Corte],"&lt;="&amp;AX$12)-SUMIFS(Tbl_Registro_Insumo[cant_dev],Tbl_Registro_Insumo[proveedor],$C$8,Tbl_Registro_Insumo[descripcion_insumo],$C92,Tbl_Registro_Insumo[id_solicitud],$C$9,Tbl_Registro_Insumo[Fecha_Corte],"&lt;="&amp;AX$12))</f>
        <v/>
      </c>
      <c r="AY92" s="2" t="str">
        <f>IF(OR($C92="",AY$12=""),"",SUMIFS(Tbl_Registro_Insumo[cant_ent],Tbl_Registro_Insumo[proveedor],$C$8,Tbl_Registro_Insumo[descripcion_insumo],$C92,Tbl_Registro_Insumo[id_solicitud],Detalle_Mes!$C$9,Tbl_Registro_Insumo[Fecha_Corte],"&lt;="&amp;AY$12)-SUMIFS(Tbl_Registro_Insumo[cant_dev],Tbl_Registro_Insumo[proveedor],$C$8,Tbl_Registro_Insumo[descripcion_insumo],$C92,Tbl_Registro_Insumo[id_solicitud],$C$9,Tbl_Registro_Insumo[Fecha_Corte],"&lt;="&amp;AY$12))</f>
        <v/>
      </c>
      <c r="AZ92" s="2" t="str">
        <f>IF(OR($C92="",AZ$12=""),"",SUMIFS(Tbl_Registro_Insumo[cant_ent],Tbl_Registro_Insumo[proveedor],$C$8,Tbl_Registro_Insumo[descripcion_insumo],$C92,Tbl_Registro_Insumo[id_solicitud],Detalle_Mes!$C$9,Tbl_Registro_Insumo[Fecha_Corte],"&lt;="&amp;AZ$12)-SUMIFS(Tbl_Registro_Insumo[cant_dev],Tbl_Registro_Insumo[proveedor],$C$8,Tbl_Registro_Insumo[descripcion_insumo],$C92,Tbl_Registro_Insumo[id_solicitud],$C$9,Tbl_Registro_Insumo[Fecha_Corte],"&lt;="&amp;AZ$12))</f>
        <v/>
      </c>
      <c r="BA92" s="2" t="str">
        <f>IF(OR($C92="",BA$12=""),"",SUMIFS(Tbl_Registro_Insumo[cant_ent],Tbl_Registro_Insumo[proveedor],$C$8,Tbl_Registro_Insumo[descripcion_insumo],$C92,Tbl_Registro_Insumo[id_solicitud],Detalle_Mes!$C$9,Tbl_Registro_Insumo[Fecha_Corte],"&lt;="&amp;BA$12)-SUMIFS(Tbl_Registro_Insumo[cant_dev],Tbl_Registro_Insumo[proveedor],$C$8,Tbl_Registro_Insumo[descripcion_insumo],$C92,Tbl_Registro_Insumo[id_solicitud],$C$9,Tbl_Registro_Insumo[Fecha_Corte],"&lt;="&amp;BA$12))</f>
        <v/>
      </c>
      <c r="BB92" s="2" t="str">
        <f>IF(OR($C92="",BB$12=""),"",SUMIFS(Tbl_Registro_Insumo[cant_ent],Tbl_Registro_Insumo[proveedor],$C$8,Tbl_Registro_Insumo[descripcion_insumo],$C92,Tbl_Registro_Insumo[id_solicitud],Detalle_Mes!$C$9,Tbl_Registro_Insumo[Fecha_Corte],"&lt;="&amp;BB$12)-SUMIFS(Tbl_Registro_Insumo[cant_dev],Tbl_Registro_Insumo[proveedor],$C$8,Tbl_Registro_Insumo[descripcion_insumo],$C92,Tbl_Registro_Insumo[id_solicitud],$C$9,Tbl_Registro_Insumo[Fecha_Corte],"&lt;="&amp;BB$12))</f>
        <v/>
      </c>
      <c r="BC92" s="2" t="str">
        <f>IF(OR($C92="",BC$12=""),"",SUMIFS(Tbl_Registro_Insumo[cant_ent],Tbl_Registro_Insumo[proveedor],$C$8,Tbl_Registro_Insumo[descripcion_insumo],$C92,Tbl_Registro_Insumo[id_solicitud],Detalle_Mes!$C$9,Tbl_Registro_Insumo[Fecha_Corte],"&lt;="&amp;BC$12)-SUMIFS(Tbl_Registro_Insumo[cant_dev],Tbl_Registro_Insumo[proveedor],$C$8,Tbl_Registro_Insumo[descripcion_insumo],$C92,Tbl_Registro_Insumo[id_solicitud],$C$9,Tbl_Registro_Insumo[Fecha_Corte],"&lt;="&amp;BC$12))</f>
        <v/>
      </c>
      <c r="BD92" s="2" t="str">
        <f>IF(OR($C92="",BD$12=""),"",SUMIFS(Tbl_Registro_Insumo[cant_ent],Tbl_Registro_Insumo[proveedor],$C$8,Tbl_Registro_Insumo[descripcion_insumo],$C92,Tbl_Registro_Insumo[id_solicitud],Detalle_Mes!$C$9,Tbl_Registro_Insumo[Fecha_Corte],"&lt;="&amp;BD$12)-SUMIFS(Tbl_Registro_Insumo[cant_dev],Tbl_Registro_Insumo[proveedor],$C$8,Tbl_Registro_Insumo[descripcion_insumo],$C92,Tbl_Registro_Insumo[id_solicitud],$C$9,Tbl_Registro_Insumo[Fecha_Corte],"&lt;="&amp;BD$12))</f>
        <v/>
      </c>
      <c r="BE92" s="2" t="str">
        <f>IF(OR($C92="",BE$12=""),"",SUMIFS(Tbl_Registro_Insumo[cant_ent],Tbl_Registro_Insumo[proveedor],$C$8,Tbl_Registro_Insumo[descripcion_insumo],$C92,Tbl_Registro_Insumo[id_solicitud],Detalle_Mes!$C$9,Tbl_Registro_Insumo[Fecha_Corte],"&lt;="&amp;BE$12)-SUMIFS(Tbl_Registro_Insumo[cant_dev],Tbl_Registro_Insumo[proveedor],$C$8,Tbl_Registro_Insumo[descripcion_insumo],$C92,Tbl_Registro_Insumo[id_solicitud],$C$9,Tbl_Registro_Insumo[Fecha_Corte],"&lt;="&amp;BE$12))</f>
        <v/>
      </c>
      <c r="BF92" s="2" t="str">
        <f>IF(OR($C92="",BF$12=""),"",SUMIFS(Tbl_Registro_Insumo[cant_ent],Tbl_Registro_Insumo[proveedor],$C$8,Tbl_Registro_Insumo[descripcion_insumo],$C92,Tbl_Registro_Insumo[id_solicitud],Detalle_Mes!$C$9,Tbl_Registro_Insumo[Fecha_Corte],"&lt;="&amp;BF$12)-SUMIFS(Tbl_Registro_Insumo[cant_dev],Tbl_Registro_Insumo[proveedor],$C$8,Tbl_Registro_Insumo[descripcion_insumo],$C92,Tbl_Registro_Insumo[id_solicitud],$C$9,Tbl_Registro_Insumo[Fecha_Corte],"&lt;="&amp;BF$12))</f>
        <v/>
      </c>
      <c r="BG92" s="2" t="str">
        <f>IF(OR($C92="",BG$12=""),"",SUMIFS(Tbl_Registro_Insumo[cant_ent],Tbl_Registro_Insumo[proveedor],$C$8,Tbl_Registro_Insumo[descripcion_insumo],$C92,Tbl_Registro_Insumo[id_solicitud],Detalle_Mes!$C$9,Tbl_Registro_Insumo[Fecha_Corte],"&lt;="&amp;BG$12)-SUMIFS(Tbl_Registro_Insumo[cant_dev],Tbl_Registro_Insumo[proveedor],$C$8,Tbl_Registro_Insumo[descripcion_insumo],$C92,Tbl_Registro_Insumo[id_solicitud],$C$9,Tbl_Registro_Insumo[Fecha_Corte],"&lt;="&amp;BG$12))</f>
        <v/>
      </c>
      <c r="BH92" s="2" t="str">
        <f>IF(OR($C92="",BH$12=""),"",SUMIFS(Tbl_Registro_Insumo[cant_ent],Tbl_Registro_Insumo[proveedor],$C$8,Tbl_Registro_Insumo[descripcion_insumo],$C92,Tbl_Registro_Insumo[id_solicitud],Detalle_Mes!$C$9,Tbl_Registro_Insumo[Fecha_Corte],"&lt;="&amp;BH$12)-SUMIFS(Tbl_Registro_Insumo[cant_dev],Tbl_Registro_Insumo[proveedor],$C$8,Tbl_Registro_Insumo[descripcion_insumo],$C92,Tbl_Registro_Insumo[id_solicitud],$C$9,Tbl_Registro_Insumo[Fecha_Corte],"&lt;="&amp;BH$12))</f>
        <v/>
      </c>
      <c r="BI92" s="2" t="str">
        <f>IF(OR($C92="",BI$12=""),"",SUMIFS(Tbl_Registro_Insumo[cant_ent],Tbl_Registro_Insumo[proveedor],$C$8,Tbl_Registro_Insumo[descripcion_insumo],$C92,Tbl_Registro_Insumo[id_solicitud],Detalle_Mes!$C$9,Tbl_Registro_Insumo[Fecha_Corte],"&lt;="&amp;BI$12)-SUMIFS(Tbl_Registro_Insumo[cant_dev],Tbl_Registro_Insumo[proveedor],$C$8,Tbl_Registro_Insumo[descripcion_insumo],$C92,Tbl_Registro_Insumo[id_solicitud],$C$9,Tbl_Registro_Insumo[Fecha_Corte],"&lt;="&amp;BI$12))</f>
        <v/>
      </c>
      <c r="BJ92" s="2" t="str">
        <f>IF(OR($C92="",BJ$12=""),"",SUMIFS(Tbl_Registro_Insumo[cant_ent],Tbl_Registro_Insumo[proveedor],$C$8,Tbl_Registro_Insumo[descripcion_insumo],$C92,Tbl_Registro_Insumo[id_solicitud],Detalle_Mes!$C$9,Tbl_Registro_Insumo[Fecha_Corte],"&lt;="&amp;BJ$12)-SUMIFS(Tbl_Registro_Insumo[cant_dev],Tbl_Registro_Insumo[proveedor],$C$8,Tbl_Registro_Insumo[descripcion_insumo],$C92,Tbl_Registro_Insumo[id_solicitud],$C$9,Tbl_Registro_Insumo[Fecha_Corte],"&lt;="&amp;BJ$12))</f>
        <v/>
      </c>
      <c r="BK92" s="2" t="str">
        <f>IF(OR($C92="",BK$12=""),"",SUMIFS(Tbl_Registro_Insumo[cant_ent],Tbl_Registro_Insumo[proveedor],$C$8,Tbl_Registro_Insumo[descripcion_insumo],$C92,Tbl_Registro_Insumo[id_solicitud],Detalle_Mes!$C$9,Tbl_Registro_Insumo[Fecha_Corte],"&lt;="&amp;BK$12)-SUMIFS(Tbl_Registro_Insumo[cant_dev],Tbl_Registro_Insumo[proveedor],$C$8,Tbl_Registro_Insumo[descripcion_insumo],$C92,Tbl_Registro_Insumo[id_solicitud],$C$9,Tbl_Registro_Insumo[Fecha_Corte],"&lt;="&amp;BK$12))</f>
        <v/>
      </c>
      <c r="BL92" s="2" t="str">
        <f>IF(OR($C92="",BL$12=""),"",SUMIFS(Tbl_Registro_Insumo[cant_ent],Tbl_Registro_Insumo[proveedor],$C$8,Tbl_Registro_Insumo[descripcion_insumo],$C92,Tbl_Registro_Insumo[id_solicitud],Detalle_Mes!$C$9,Tbl_Registro_Insumo[Fecha_Corte],"&lt;="&amp;BL$12)-SUMIFS(Tbl_Registro_Insumo[cant_dev],Tbl_Registro_Insumo[proveedor],$C$8,Tbl_Registro_Insumo[descripcion_insumo],$C92,Tbl_Registro_Insumo[id_solicitud],$C$9,Tbl_Registro_Insumo[Fecha_Corte],"&lt;="&amp;BL$12))</f>
        <v/>
      </c>
      <c r="BM92" s="2" t="str">
        <f>IF(OR($C92="",BM$12=""),"",SUMIFS(Tbl_Registro_Insumo[cant_ent],Tbl_Registro_Insumo[proveedor],$C$8,Tbl_Registro_Insumo[descripcion_insumo],$C92,Tbl_Registro_Insumo[id_solicitud],Detalle_Mes!$C$9,Tbl_Registro_Insumo[Fecha_Corte],"&lt;="&amp;BM$12)-SUMIFS(Tbl_Registro_Insumo[cant_dev],Tbl_Registro_Insumo[proveedor],$C$8,Tbl_Registro_Insumo[descripcion_insumo],$C92,Tbl_Registro_Insumo[id_solicitud],$C$9,Tbl_Registro_Insumo[Fecha_Corte],"&lt;="&amp;BM$12))</f>
        <v/>
      </c>
      <c r="BN92" s="2" t="str">
        <f>IF(OR($C92="",BN$12=""),"",SUMIFS(Tbl_Registro_Insumo[cant_ent],Tbl_Registro_Insumo[proveedor],$C$8,Tbl_Registro_Insumo[descripcion_insumo],$C92,Tbl_Registro_Insumo[id_solicitud],Detalle_Mes!$C$9,Tbl_Registro_Insumo[Fecha_Corte],"&lt;="&amp;BN$12)-SUMIFS(Tbl_Registro_Insumo[cant_dev],Tbl_Registro_Insumo[proveedor],$C$8,Tbl_Registro_Insumo[descripcion_insumo],$C92,Tbl_Registro_Insumo[id_solicitud],$C$9,Tbl_Registro_Insumo[Fecha_Corte],"&lt;="&amp;BN$12))</f>
        <v/>
      </c>
      <c r="BO92" s="2" t="str">
        <f>IF(OR($C92="",BO$12=""),"",SUMIFS(Tbl_Registro_Insumo[cant_ent],Tbl_Registro_Insumo[proveedor],$C$8,Tbl_Registro_Insumo[descripcion_insumo],$C92,Tbl_Registro_Insumo[id_solicitud],Detalle_Mes!$C$9,Tbl_Registro_Insumo[Fecha_Corte],"&lt;="&amp;BO$12)-SUMIFS(Tbl_Registro_Insumo[cant_dev],Tbl_Registro_Insumo[proveedor],$C$8,Tbl_Registro_Insumo[descripcion_insumo],$C92,Tbl_Registro_Insumo[id_solicitud],$C$9,Tbl_Registro_Insumo[Fecha_Corte],"&lt;="&amp;BO$12))</f>
        <v/>
      </c>
      <c r="BP92" s="2" t="str">
        <f>IF(OR($C92="",BP$12=""),"",SUMIFS(Tbl_Registro_Insumo[cant_ent],Tbl_Registro_Insumo[proveedor],$C$8,Tbl_Registro_Insumo[descripcion_insumo],$C92,Tbl_Registro_Insumo[id_solicitud],Detalle_Mes!$C$9,Tbl_Registro_Insumo[Fecha_Corte],"&lt;="&amp;BP$12)-SUMIFS(Tbl_Registro_Insumo[cant_dev],Tbl_Registro_Insumo[proveedor],$C$8,Tbl_Registro_Insumo[descripcion_insumo],$C92,Tbl_Registro_Insumo[id_solicitud],$C$9,Tbl_Registro_Insumo[Fecha_Corte],"&lt;="&amp;BP$12))</f>
        <v/>
      </c>
      <c r="BQ92" s="2" t="str">
        <f>IF(OR($C92="",BQ$12=""),"",SUMIFS(Tbl_Registro_Insumo[cant_ent],Tbl_Registro_Insumo[proveedor],$C$8,Tbl_Registro_Insumo[descripcion_insumo],$C92,Tbl_Registro_Insumo[id_solicitud],Detalle_Mes!$C$9,Tbl_Registro_Insumo[Fecha_Corte],"&lt;="&amp;BQ$12)-SUMIFS(Tbl_Registro_Insumo[cant_dev],Tbl_Registro_Insumo[proveedor],$C$8,Tbl_Registro_Insumo[descripcion_insumo],$C92,Tbl_Registro_Insumo[id_solicitud],$C$9,Tbl_Registro_Insumo[Fecha_Corte],"&lt;="&amp;BQ$12))</f>
        <v/>
      </c>
      <c r="BR92" s="2" t="str">
        <f>IF(OR($C92="",BR$12=""),"",SUMIFS(Tbl_Registro_Insumo[cant_ent],Tbl_Registro_Insumo[proveedor],$C$8,Tbl_Registro_Insumo[descripcion_insumo],$C92,Tbl_Registro_Insumo[id_solicitud],Detalle_Mes!$C$9,Tbl_Registro_Insumo[Fecha_Corte],"&lt;="&amp;BR$12)-SUMIFS(Tbl_Registro_Insumo[cant_dev],Tbl_Registro_Insumo[proveedor],$C$8,Tbl_Registro_Insumo[descripcion_insumo],$C92,Tbl_Registro_Insumo[id_solicitud],$C$9,Tbl_Registro_Insumo[Fecha_Corte],"&lt;="&amp;BR$12))</f>
        <v/>
      </c>
      <c r="BS92" s="2" t="str">
        <f>IF(OR($C92="",BS$12=""),"",SUMIFS(Tbl_Registro_Insumo[cant_ent],Tbl_Registro_Insumo[proveedor],$C$8,Tbl_Registro_Insumo[descripcion_insumo],$C92,Tbl_Registro_Insumo[id_solicitud],Detalle_Mes!$C$9,Tbl_Registro_Insumo[Fecha_Corte],"&lt;="&amp;BS$12)-SUMIFS(Tbl_Registro_Insumo[cant_dev],Tbl_Registro_Insumo[proveedor],$C$8,Tbl_Registro_Insumo[descripcion_insumo],$C92,Tbl_Registro_Insumo[id_solicitud],$C$9,Tbl_Registro_Insumo[Fecha_Corte],"&lt;="&amp;BS$12))</f>
        <v/>
      </c>
    </row>
    <row r="93" spans="2:71" s="7" customFormat="1" ht="19.2" customHeight="1" x14ac:dyDescent="0.3">
      <c r="B93" s="2"/>
      <c r="D93" s="20" t="str">
        <f>IF(C93="","",SUMIFS(Tbl_Registro_Insumo[cant_ent],Tbl_Registro_Insumo[proveedor],Detalle_Mes!$C$8,Tbl_Registro_Insumo[id_solicitud],Detalle_Mes!$C$9,Tbl_Registro_Insumo[descripcion_insumo],Detalle_Mes!C93,Tbl_Registro_Insumo[Fecha_Corte],"&lt;"&amp;Detalle_Mes!$F$8))</f>
        <v/>
      </c>
      <c r="E93" s="20" t="str">
        <f>IF(C93="","",SUMIFS(Tbl_Registro_Insumo[cant_dev],Tbl_Registro_Insumo[proveedor],Detalle_Mes!$C$8,Tbl_Registro_Insumo[id_solicitud],Detalle_Mes!$C$9,Tbl_Registro_Insumo[descripcion_insumo],Detalle_Mes!C93,Tbl_Registro_Insumo[Fecha_Corte],"&lt;"&amp;Detalle_Mes!$F$8))</f>
        <v/>
      </c>
      <c r="F93" s="20" t="str">
        <f t="shared" si="42"/>
        <v/>
      </c>
      <c r="H93" s="41" t="str">
        <f t="shared" si="41"/>
        <v/>
      </c>
      <c r="I93" s="2" t="str">
        <f>IF(OR($C93="",I$12=""),"",SUMIFS(Tbl_Registro_Insumo[cant_ent],Tbl_Registro_Insumo[proveedor],$C$8,Tbl_Registro_Insumo[descripcion_insumo],$C93,Tbl_Registro_Insumo[id_solicitud],Detalle_Mes!$C$9,Tbl_Registro_Insumo[Fecha_Corte],"&lt;"&amp;I$12)-SUMIFS(Tbl_Registro_Insumo[cant_dev],Tbl_Registro_Insumo[proveedor],$C$8,Tbl_Registro_Insumo[descripcion_insumo],$C93,Tbl_Registro_Insumo[id_solicitud],$C$9,Tbl_Registro_Insumo[Fecha_Corte],"&lt;="&amp;I$12))</f>
        <v/>
      </c>
      <c r="J93" s="2" t="str">
        <f>IF(OR($C93="",J$12=""),"",SUMIFS(Tbl_Registro_Insumo[cant_ent],Tbl_Registro_Insumo[proveedor],$C$8,Tbl_Registro_Insumo[descripcion_insumo],$C93,Tbl_Registro_Insumo[id_solicitud],Detalle_Mes!$C$9,Tbl_Registro_Insumo[Fecha_Corte],"&lt;="&amp;J$12)-SUMIFS(Tbl_Registro_Insumo[cant_dev],Tbl_Registro_Insumo[proveedor],$C$8,Tbl_Registro_Insumo[descripcion_insumo],$C93,Tbl_Registro_Insumo[id_solicitud],$C$9,Tbl_Registro_Insumo[Fecha_Corte],"&lt;="&amp;J$12))</f>
        <v/>
      </c>
      <c r="K93" s="2" t="str">
        <f>IF(OR($C93="",K$12=""),"",SUMIFS(Tbl_Registro_Insumo[cant_ent],Tbl_Registro_Insumo[proveedor],$C$8,Tbl_Registro_Insumo[descripcion_insumo],$C93,Tbl_Registro_Insumo[id_solicitud],Detalle_Mes!$C$9,Tbl_Registro_Insumo[Fecha_Corte],"&lt;="&amp;K$12)-SUMIFS(Tbl_Registro_Insumo[cant_dev],Tbl_Registro_Insumo[proveedor],$C$8,Tbl_Registro_Insumo[descripcion_insumo],$C93,Tbl_Registro_Insumo[id_solicitud],$C$9,Tbl_Registro_Insumo[Fecha_Corte],"&lt;="&amp;K$12))</f>
        <v/>
      </c>
      <c r="L93" s="2" t="str">
        <f>IF(OR($C93="",L$12=""),"",SUMIFS(Tbl_Registro_Insumo[cant_ent],Tbl_Registro_Insumo[proveedor],$C$8,Tbl_Registro_Insumo[descripcion_insumo],$C93,Tbl_Registro_Insumo[id_solicitud],Detalle_Mes!$C$9,Tbl_Registro_Insumo[Fecha_Corte],"&lt;="&amp;L$12)-SUMIFS(Tbl_Registro_Insumo[cant_dev],Tbl_Registro_Insumo[proveedor],$C$8,Tbl_Registro_Insumo[descripcion_insumo],$C93,Tbl_Registro_Insumo[id_solicitud],$C$9,Tbl_Registro_Insumo[Fecha_Corte],"&lt;="&amp;L$12))</f>
        <v/>
      </c>
      <c r="M93" s="2" t="str">
        <f>IF(OR($C93="",M$12=""),"",SUMIFS(Tbl_Registro_Insumo[cant_ent],Tbl_Registro_Insumo[proveedor],$C$8,Tbl_Registro_Insumo[descripcion_insumo],$C93,Tbl_Registro_Insumo[id_solicitud],Detalle_Mes!$C$9,Tbl_Registro_Insumo[Fecha_Corte],"&lt;="&amp;M$12)-SUMIFS(Tbl_Registro_Insumo[cant_dev],Tbl_Registro_Insumo[proveedor],$C$8,Tbl_Registro_Insumo[descripcion_insumo],$C93,Tbl_Registro_Insumo[id_solicitud],$C$9,Tbl_Registro_Insumo[Fecha_Corte],"&lt;="&amp;M$12))</f>
        <v/>
      </c>
      <c r="N93" s="2" t="str">
        <f>IF(OR($C93="",N$12=""),"",SUMIFS(Tbl_Registro_Insumo[cant_ent],Tbl_Registro_Insumo[proveedor],$C$8,Tbl_Registro_Insumo[descripcion_insumo],$C93,Tbl_Registro_Insumo[id_solicitud],Detalle_Mes!$C$9,Tbl_Registro_Insumo[Fecha_Corte],"&lt;="&amp;N$12)-SUMIFS(Tbl_Registro_Insumo[cant_dev],Tbl_Registro_Insumo[proveedor],$C$8,Tbl_Registro_Insumo[descripcion_insumo],$C93,Tbl_Registro_Insumo[id_solicitud],$C$9,Tbl_Registro_Insumo[Fecha_Corte],"&lt;="&amp;N$12))</f>
        <v/>
      </c>
      <c r="O93" s="2" t="str">
        <f>IF(OR($C93="",O$12=""),"",SUMIFS(Tbl_Registro_Insumo[cant_ent],Tbl_Registro_Insumo[proveedor],$C$8,Tbl_Registro_Insumo[descripcion_insumo],$C93,Tbl_Registro_Insumo[id_solicitud],Detalle_Mes!$C$9,Tbl_Registro_Insumo[Fecha_Corte],"&lt;="&amp;O$12)-SUMIFS(Tbl_Registro_Insumo[cant_dev],Tbl_Registro_Insumo[proveedor],$C$8,Tbl_Registro_Insumo[descripcion_insumo],$C93,Tbl_Registro_Insumo[id_solicitud],$C$9,Tbl_Registro_Insumo[Fecha_Corte],"&lt;="&amp;O$12))</f>
        <v/>
      </c>
      <c r="P93" s="2" t="str">
        <f>IF(OR($C93="",P$12=""),"",SUMIFS(Tbl_Registro_Insumo[cant_ent],Tbl_Registro_Insumo[proveedor],$C$8,Tbl_Registro_Insumo[descripcion_insumo],$C93,Tbl_Registro_Insumo[id_solicitud],Detalle_Mes!$C$9,Tbl_Registro_Insumo[Fecha_Corte],"&lt;="&amp;P$12)-SUMIFS(Tbl_Registro_Insumo[cant_dev],Tbl_Registro_Insumo[proveedor],$C$8,Tbl_Registro_Insumo[descripcion_insumo],$C93,Tbl_Registro_Insumo[id_solicitud],$C$9,Tbl_Registro_Insumo[Fecha_Corte],"&lt;="&amp;P$12))</f>
        <v/>
      </c>
      <c r="Q93" s="2" t="str">
        <f>IF(OR($C93="",Q$12=""),"",SUMIFS(Tbl_Registro_Insumo[cant_ent],Tbl_Registro_Insumo[proveedor],$C$8,Tbl_Registro_Insumo[descripcion_insumo],$C93,Tbl_Registro_Insumo[id_solicitud],Detalle_Mes!$C$9,Tbl_Registro_Insumo[Fecha_Corte],"&lt;="&amp;Q$12)-SUMIFS(Tbl_Registro_Insumo[cant_dev],Tbl_Registro_Insumo[proveedor],$C$8,Tbl_Registro_Insumo[descripcion_insumo],$C93,Tbl_Registro_Insumo[id_solicitud],$C$9,Tbl_Registro_Insumo[Fecha_Corte],"&lt;="&amp;Q$12))</f>
        <v/>
      </c>
      <c r="R93" s="2" t="str">
        <f>IF(OR($C93="",R$12=""),"",SUMIFS(Tbl_Registro_Insumo[cant_ent],Tbl_Registro_Insumo[proveedor],$C$8,Tbl_Registro_Insumo[descripcion_insumo],$C93,Tbl_Registro_Insumo[id_solicitud],Detalle_Mes!$C$9,Tbl_Registro_Insumo[Fecha_Corte],"&lt;="&amp;R$12)-SUMIFS(Tbl_Registro_Insumo[cant_dev],Tbl_Registro_Insumo[proveedor],$C$8,Tbl_Registro_Insumo[descripcion_insumo],$C93,Tbl_Registro_Insumo[id_solicitud],$C$9,Tbl_Registro_Insumo[Fecha_Corte],"&lt;="&amp;R$12))</f>
        <v/>
      </c>
      <c r="S93" s="2" t="str">
        <f>IF(OR($C93="",S$12=""),"",SUMIFS(Tbl_Registro_Insumo[cant_ent],Tbl_Registro_Insumo[proveedor],$C$8,Tbl_Registro_Insumo[descripcion_insumo],$C93,Tbl_Registro_Insumo[id_solicitud],Detalle_Mes!$C$9,Tbl_Registro_Insumo[Fecha_Corte],"&lt;="&amp;S$12)-SUMIFS(Tbl_Registro_Insumo[cant_dev],Tbl_Registro_Insumo[proveedor],$C$8,Tbl_Registro_Insumo[descripcion_insumo],$C93,Tbl_Registro_Insumo[id_solicitud],$C$9,Tbl_Registro_Insumo[Fecha_Corte],"&lt;="&amp;S$12))</f>
        <v/>
      </c>
      <c r="T93" s="2" t="str">
        <f>IF(OR($C93="",T$12=""),"",SUMIFS(Tbl_Registro_Insumo[cant_ent],Tbl_Registro_Insumo[proveedor],$C$8,Tbl_Registro_Insumo[descripcion_insumo],$C93,Tbl_Registro_Insumo[id_solicitud],Detalle_Mes!$C$9,Tbl_Registro_Insumo[Fecha_Corte],"&lt;="&amp;T$12)-SUMIFS(Tbl_Registro_Insumo[cant_dev],Tbl_Registro_Insumo[proveedor],$C$8,Tbl_Registro_Insumo[descripcion_insumo],$C93,Tbl_Registro_Insumo[id_solicitud],$C$9,Tbl_Registro_Insumo[Fecha_Corte],"&lt;="&amp;T$12))</f>
        <v/>
      </c>
      <c r="U93" s="2" t="str">
        <f>IF(OR($C93="",U$12=""),"",SUMIFS(Tbl_Registro_Insumo[cant_ent],Tbl_Registro_Insumo[proveedor],$C$8,Tbl_Registro_Insumo[descripcion_insumo],$C93,Tbl_Registro_Insumo[id_solicitud],Detalle_Mes!$C$9,Tbl_Registro_Insumo[Fecha_Corte],"&lt;="&amp;U$12)-SUMIFS(Tbl_Registro_Insumo[cant_dev],Tbl_Registro_Insumo[proveedor],$C$8,Tbl_Registro_Insumo[descripcion_insumo],$C93,Tbl_Registro_Insumo[id_solicitud],$C$9,Tbl_Registro_Insumo[Fecha_Corte],"&lt;="&amp;U$12))</f>
        <v/>
      </c>
      <c r="V93" s="2" t="str">
        <f>IF(OR($C93="",V$12=""),"",SUMIFS(Tbl_Registro_Insumo[cant_ent],Tbl_Registro_Insumo[proveedor],$C$8,Tbl_Registro_Insumo[descripcion_insumo],$C93,Tbl_Registro_Insumo[id_solicitud],Detalle_Mes!$C$9,Tbl_Registro_Insumo[Fecha_Corte],"&lt;="&amp;V$12)-SUMIFS(Tbl_Registro_Insumo[cant_dev],Tbl_Registro_Insumo[proveedor],$C$8,Tbl_Registro_Insumo[descripcion_insumo],$C93,Tbl_Registro_Insumo[id_solicitud],$C$9,Tbl_Registro_Insumo[Fecha_Corte],"&lt;="&amp;V$12))</f>
        <v/>
      </c>
      <c r="W93" s="2" t="str">
        <f>IF(OR($C93="",W$12=""),"",SUMIFS(Tbl_Registro_Insumo[cant_ent],Tbl_Registro_Insumo[proveedor],$C$8,Tbl_Registro_Insumo[descripcion_insumo],$C93,Tbl_Registro_Insumo[id_solicitud],Detalle_Mes!$C$9,Tbl_Registro_Insumo[Fecha_Corte],"&lt;="&amp;W$12)-SUMIFS(Tbl_Registro_Insumo[cant_dev],Tbl_Registro_Insumo[proveedor],$C$8,Tbl_Registro_Insumo[descripcion_insumo],$C93,Tbl_Registro_Insumo[id_solicitud],$C$9,Tbl_Registro_Insumo[Fecha_Corte],"&lt;="&amp;W$12))</f>
        <v/>
      </c>
      <c r="X93" s="2" t="str">
        <f>IF(OR($C93="",X$12=""),"",SUMIFS(Tbl_Registro_Insumo[cant_ent],Tbl_Registro_Insumo[proveedor],$C$8,Tbl_Registro_Insumo[descripcion_insumo],$C93,Tbl_Registro_Insumo[id_solicitud],Detalle_Mes!$C$9,Tbl_Registro_Insumo[Fecha_Corte],"&lt;="&amp;X$12)-SUMIFS(Tbl_Registro_Insumo[cant_dev],Tbl_Registro_Insumo[proveedor],$C$8,Tbl_Registro_Insumo[descripcion_insumo],$C93,Tbl_Registro_Insumo[id_solicitud],$C$9,Tbl_Registro_Insumo[Fecha_Corte],"&lt;="&amp;X$12))</f>
        <v/>
      </c>
      <c r="Y93" s="2" t="str">
        <f>IF(OR($C93="",Y$12=""),"",SUMIFS(Tbl_Registro_Insumo[cant_ent],Tbl_Registro_Insumo[proveedor],$C$8,Tbl_Registro_Insumo[descripcion_insumo],$C93,Tbl_Registro_Insumo[id_solicitud],Detalle_Mes!$C$9,Tbl_Registro_Insumo[Fecha_Corte],"&lt;="&amp;Y$12)-SUMIFS(Tbl_Registro_Insumo[cant_dev],Tbl_Registro_Insumo[proveedor],$C$8,Tbl_Registro_Insumo[descripcion_insumo],$C93,Tbl_Registro_Insumo[id_solicitud],$C$9,Tbl_Registro_Insumo[Fecha_Corte],"&lt;="&amp;Y$12))</f>
        <v/>
      </c>
      <c r="Z93" s="2" t="str">
        <f>IF(OR($C93="",Z$12=""),"",SUMIFS(Tbl_Registro_Insumo[cant_ent],Tbl_Registro_Insumo[proveedor],$C$8,Tbl_Registro_Insumo[descripcion_insumo],$C93,Tbl_Registro_Insumo[id_solicitud],Detalle_Mes!$C$9,Tbl_Registro_Insumo[Fecha_Corte],"&lt;="&amp;Z$12)-SUMIFS(Tbl_Registro_Insumo[cant_dev],Tbl_Registro_Insumo[proveedor],$C$8,Tbl_Registro_Insumo[descripcion_insumo],$C93,Tbl_Registro_Insumo[id_solicitud],$C$9,Tbl_Registro_Insumo[Fecha_Corte],"&lt;="&amp;Z$12))</f>
        <v/>
      </c>
      <c r="AA93" s="2" t="str">
        <f>IF(OR($C93="",AA$12=""),"",SUMIFS(Tbl_Registro_Insumo[cant_ent],Tbl_Registro_Insumo[proveedor],$C$8,Tbl_Registro_Insumo[descripcion_insumo],$C93,Tbl_Registro_Insumo[id_solicitud],Detalle_Mes!$C$9,Tbl_Registro_Insumo[Fecha_Corte],"&lt;="&amp;AA$12)-SUMIFS(Tbl_Registro_Insumo[cant_dev],Tbl_Registro_Insumo[proveedor],$C$8,Tbl_Registro_Insumo[descripcion_insumo],$C93,Tbl_Registro_Insumo[id_solicitud],$C$9,Tbl_Registro_Insumo[Fecha_Corte],"&lt;="&amp;AA$12))</f>
        <v/>
      </c>
      <c r="AB93" s="2" t="str">
        <f>IF(OR($C93="",AB$12=""),"",SUMIFS(Tbl_Registro_Insumo[cant_ent],Tbl_Registro_Insumo[proveedor],$C$8,Tbl_Registro_Insumo[descripcion_insumo],$C93,Tbl_Registro_Insumo[id_solicitud],Detalle_Mes!$C$9,Tbl_Registro_Insumo[Fecha_Corte],"&lt;="&amp;AB$12)-SUMIFS(Tbl_Registro_Insumo[cant_dev],Tbl_Registro_Insumo[proveedor],$C$8,Tbl_Registro_Insumo[descripcion_insumo],$C93,Tbl_Registro_Insumo[id_solicitud],$C$9,Tbl_Registro_Insumo[Fecha_Corte],"&lt;="&amp;AB$12))</f>
        <v/>
      </c>
      <c r="AC93" s="2" t="str">
        <f>IF(OR($C93="",AC$12=""),"",SUMIFS(Tbl_Registro_Insumo[cant_ent],Tbl_Registro_Insumo[proveedor],$C$8,Tbl_Registro_Insumo[descripcion_insumo],$C93,Tbl_Registro_Insumo[id_solicitud],Detalle_Mes!$C$9,Tbl_Registro_Insumo[Fecha_Corte],"&lt;="&amp;AC$12)-SUMIFS(Tbl_Registro_Insumo[cant_dev],Tbl_Registro_Insumo[proveedor],$C$8,Tbl_Registro_Insumo[descripcion_insumo],$C93,Tbl_Registro_Insumo[id_solicitud],$C$9,Tbl_Registro_Insumo[Fecha_Corte],"&lt;="&amp;AC$12))</f>
        <v/>
      </c>
      <c r="AD93" s="2" t="str">
        <f>IF(OR($C93="",AD$12=""),"",SUMIFS(Tbl_Registro_Insumo[cant_ent],Tbl_Registro_Insumo[proveedor],$C$8,Tbl_Registro_Insumo[descripcion_insumo],$C93,Tbl_Registro_Insumo[id_solicitud],Detalle_Mes!$C$9,Tbl_Registro_Insumo[Fecha_Corte],"&lt;="&amp;AD$12)-SUMIFS(Tbl_Registro_Insumo[cant_dev],Tbl_Registro_Insumo[proveedor],$C$8,Tbl_Registro_Insumo[descripcion_insumo],$C93,Tbl_Registro_Insumo[id_solicitud],$C$9,Tbl_Registro_Insumo[Fecha_Corte],"&lt;="&amp;AD$12))</f>
        <v/>
      </c>
      <c r="AE93" s="2" t="str">
        <f>IF(OR($C93="",AE$12=""),"",SUMIFS(Tbl_Registro_Insumo[cant_ent],Tbl_Registro_Insumo[proveedor],$C$8,Tbl_Registro_Insumo[descripcion_insumo],$C93,Tbl_Registro_Insumo[id_solicitud],Detalle_Mes!$C$9,Tbl_Registro_Insumo[Fecha_Corte],"&lt;="&amp;AE$12)-SUMIFS(Tbl_Registro_Insumo[cant_dev],Tbl_Registro_Insumo[proveedor],$C$8,Tbl_Registro_Insumo[descripcion_insumo],$C93,Tbl_Registro_Insumo[id_solicitud],$C$9,Tbl_Registro_Insumo[Fecha_Corte],"&lt;="&amp;AE$12))</f>
        <v/>
      </c>
      <c r="AF93" s="2" t="str">
        <f>IF(OR($C93="",AF$12=""),"",SUMIFS(Tbl_Registro_Insumo[cant_ent],Tbl_Registro_Insumo[proveedor],$C$8,Tbl_Registro_Insumo[descripcion_insumo],$C93,Tbl_Registro_Insumo[id_solicitud],Detalle_Mes!$C$9,Tbl_Registro_Insumo[Fecha_Corte],"&lt;="&amp;AF$12)-SUMIFS(Tbl_Registro_Insumo[cant_dev],Tbl_Registro_Insumo[proveedor],$C$8,Tbl_Registro_Insumo[descripcion_insumo],$C93,Tbl_Registro_Insumo[id_solicitud],$C$9,Tbl_Registro_Insumo[Fecha_Corte],"&lt;="&amp;AF$12))</f>
        <v/>
      </c>
      <c r="AG93" s="2" t="str">
        <f>IF(OR($C93="",AG$12=""),"",SUMIFS(Tbl_Registro_Insumo[cant_ent],Tbl_Registro_Insumo[proveedor],$C$8,Tbl_Registro_Insumo[descripcion_insumo],$C93,Tbl_Registro_Insumo[id_solicitud],Detalle_Mes!$C$9,Tbl_Registro_Insumo[Fecha_Corte],"&lt;="&amp;AG$12)-SUMIFS(Tbl_Registro_Insumo[cant_dev],Tbl_Registro_Insumo[proveedor],$C$8,Tbl_Registro_Insumo[descripcion_insumo],$C93,Tbl_Registro_Insumo[id_solicitud],$C$9,Tbl_Registro_Insumo[Fecha_Corte],"&lt;="&amp;AG$12))</f>
        <v/>
      </c>
      <c r="AH93" s="2" t="str">
        <f>IF(OR($C93="",AH$12=""),"",SUMIFS(Tbl_Registro_Insumo[cant_ent],Tbl_Registro_Insumo[proveedor],$C$8,Tbl_Registro_Insumo[descripcion_insumo],$C93,Tbl_Registro_Insumo[id_solicitud],Detalle_Mes!$C$9,Tbl_Registro_Insumo[Fecha_Corte],"&lt;="&amp;AH$12)-SUMIFS(Tbl_Registro_Insumo[cant_dev],Tbl_Registro_Insumo[proveedor],$C$8,Tbl_Registro_Insumo[descripcion_insumo],$C93,Tbl_Registro_Insumo[id_solicitud],$C$9,Tbl_Registro_Insumo[Fecha_Corte],"&lt;="&amp;AH$12))</f>
        <v/>
      </c>
      <c r="AI93" s="2" t="str">
        <f>IF(OR($C93="",AI$12=""),"",SUMIFS(Tbl_Registro_Insumo[cant_ent],Tbl_Registro_Insumo[proveedor],$C$8,Tbl_Registro_Insumo[descripcion_insumo],$C93,Tbl_Registro_Insumo[id_solicitud],Detalle_Mes!$C$9,Tbl_Registro_Insumo[Fecha_Corte],"&lt;="&amp;AI$12)-SUMIFS(Tbl_Registro_Insumo[cant_dev],Tbl_Registro_Insumo[proveedor],$C$8,Tbl_Registro_Insumo[descripcion_insumo],$C93,Tbl_Registro_Insumo[id_solicitud],$C$9,Tbl_Registro_Insumo[Fecha_Corte],"&lt;="&amp;AI$12))</f>
        <v/>
      </c>
      <c r="AJ93" s="2" t="str">
        <f>IF(OR($C93="",AJ$12=""),"",SUMIFS(Tbl_Registro_Insumo[cant_ent],Tbl_Registro_Insumo[proveedor],$C$8,Tbl_Registro_Insumo[descripcion_insumo],$C93,Tbl_Registro_Insumo[id_solicitud],Detalle_Mes!$C$9,Tbl_Registro_Insumo[Fecha_Corte],"&lt;="&amp;AJ$12)-SUMIFS(Tbl_Registro_Insumo[cant_dev],Tbl_Registro_Insumo[proveedor],$C$8,Tbl_Registro_Insumo[descripcion_insumo],$C93,Tbl_Registro_Insumo[id_solicitud],$C$9,Tbl_Registro_Insumo[Fecha_Corte],"&lt;="&amp;AJ$12))</f>
        <v/>
      </c>
      <c r="AK93" s="2" t="str">
        <f>IF(OR($C93="",AK$12=""),"",SUMIFS(Tbl_Registro_Insumo[cant_ent],Tbl_Registro_Insumo[proveedor],$C$8,Tbl_Registro_Insumo[descripcion_insumo],$C93,Tbl_Registro_Insumo[id_solicitud],Detalle_Mes!$C$9,Tbl_Registro_Insumo[Fecha_Corte],"&lt;="&amp;AK$12)-SUMIFS(Tbl_Registro_Insumo[cant_dev],Tbl_Registro_Insumo[proveedor],$C$8,Tbl_Registro_Insumo[descripcion_insumo],$C93,Tbl_Registro_Insumo[id_solicitud],$C$9,Tbl_Registro_Insumo[Fecha_Corte],"&lt;="&amp;AK$12))</f>
        <v/>
      </c>
      <c r="AL93" s="2" t="str">
        <f>IF(OR($C93="",AL$12=""),"",SUMIFS(Tbl_Registro_Insumo[cant_ent],Tbl_Registro_Insumo[proveedor],$C$8,Tbl_Registro_Insumo[descripcion_insumo],$C93,Tbl_Registro_Insumo[id_solicitud],Detalle_Mes!$C$9,Tbl_Registro_Insumo[Fecha_Corte],"&lt;="&amp;AL$12)-SUMIFS(Tbl_Registro_Insumo[cant_dev],Tbl_Registro_Insumo[proveedor],$C$8,Tbl_Registro_Insumo[descripcion_insumo],$C93,Tbl_Registro_Insumo[id_solicitud],$C$9,Tbl_Registro_Insumo[Fecha_Corte],"&lt;="&amp;AL$12))</f>
        <v/>
      </c>
      <c r="AM93" s="2" t="str">
        <f>IF(OR($C93="",AM$12=""),"",SUMIFS(Tbl_Registro_Insumo[cant_ent],Tbl_Registro_Insumo[proveedor],$C$8,Tbl_Registro_Insumo[descripcion_insumo],$C93,Tbl_Registro_Insumo[id_solicitud],Detalle_Mes!$C$9,Tbl_Registro_Insumo[Fecha_Corte],"&lt;="&amp;AM$12)-SUMIFS(Tbl_Registro_Insumo[cant_dev],Tbl_Registro_Insumo[proveedor],$C$8,Tbl_Registro_Insumo[descripcion_insumo],$C93,Tbl_Registro_Insumo[id_solicitud],$C$9,Tbl_Registro_Insumo[Fecha_Corte],"&lt;="&amp;AM$12))</f>
        <v/>
      </c>
      <c r="AN93" s="2" t="str">
        <f>IF(OR($C93="",AN$12=""),"",SUMIFS(Tbl_Registro_Insumo[cant_ent],Tbl_Registro_Insumo[proveedor],$C$8,Tbl_Registro_Insumo[descripcion_insumo],$C93,Tbl_Registro_Insumo[id_solicitud],Detalle_Mes!$C$9,Tbl_Registro_Insumo[Fecha_Corte],"&lt;="&amp;AN$12)-SUMIFS(Tbl_Registro_Insumo[cant_dev],Tbl_Registro_Insumo[proveedor],$C$8,Tbl_Registro_Insumo[descripcion_insumo],$C93,Tbl_Registro_Insumo[id_solicitud],$C$9,Tbl_Registro_Insumo[Fecha_Corte],"&lt;="&amp;AN$12))</f>
        <v/>
      </c>
      <c r="AO93" s="2" t="str">
        <f>IF(OR($C93="",AO$12=""),"",SUMIFS(Tbl_Registro_Insumo[cant_ent],Tbl_Registro_Insumo[proveedor],$C$8,Tbl_Registro_Insumo[descripcion_insumo],$C93,Tbl_Registro_Insumo[id_solicitud],Detalle_Mes!$C$9,Tbl_Registro_Insumo[Fecha_Corte],"&lt;="&amp;AO$12)-SUMIFS(Tbl_Registro_Insumo[cant_dev],Tbl_Registro_Insumo[proveedor],$C$8,Tbl_Registro_Insumo[descripcion_insumo],$C93,Tbl_Registro_Insumo[id_solicitud],$C$9,Tbl_Registro_Insumo[Fecha_Corte],"&lt;="&amp;AO$12))</f>
        <v/>
      </c>
      <c r="AP93" s="2" t="str">
        <f>IF(OR($C93="",AP$12=""),"",SUMIFS(Tbl_Registro_Insumo[cant_ent],Tbl_Registro_Insumo[proveedor],$C$8,Tbl_Registro_Insumo[descripcion_insumo],$C93,Tbl_Registro_Insumo[id_solicitud],Detalle_Mes!$C$9,Tbl_Registro_Insumo[Fecha_Corte],"&lt;="&amp;AP$12)-SUMIFS(Tbl_Registro_Insumo[cant_dev],Tbl_Registro_Insumo[proveedor],$C$8,Tbl_Registro_Insumo[descripcion_insumo],$C93,Tbl_Registro_Insumo[id_solicitud],$C$9,Tbl_Registro_Insumo[Fecha_Corte],"&lt;="&amp;AP$12))</f>
        <v/>
      </c>
      <c r="AQ93" s="2" t="str">
        <f>IF(OR($C93="",AQ$12=""),"",SUMIFS(Tbl_Registro_Insumo[cant_ent],Tbl_Registro_Insumo[proveedor],$C$8,Tbl_Registro_Insumo[descripcion_insumo],$C93,Tbl_Registro_Insumo[id_solicitud],Detalle_Mes!$C$9,Tbl_Registro_Insumo[Fecha_Corte],"&lt;="&amp;AQ$12)-SUMIFS(Tbl_Registro_Insumo[cant_dev],Tbl_Registro_Insumo[proveedor],$C$8,Tbl_Registro_Insumo[descripcion_insumo],$C93,Tbl_Registro_Insumo[id_solicitud],$C$9,Tbl_Registro_Insumo[Fecha_Corte],"&lt;="&amp;AQ$12))</f>
        <v/>
      </c>
      <c r="AR93" s="2" t="str">
        <f>IF(OR($C93="",AR$12=""),"",SUMIFS(Tbl_Registro_Insumo[cant_ent],Tbl_Registro_Insumo[proveedor],$C$8,Tbl_Registro_Insumo[descripcion_insumo],$C93,Tbl_Registro_Insumo[id_solicitud],Detalle_Mes!$C$9,Tbl_Registro_Insumo[Fecha_Corte],"&lt;="&amp;AR$12)-SUMIFS(Tbl_Registro_Insumo[cant_dev],Tbl_Registro_Insumo[proveedor],$C$8,Tbl_Registro_Insumo[descripcion_insumo],$C93,Tbl_Registro_Insumo[id_solicitud],$C$9,Tbl_Registro_Insumo[Fecha_Corte],"&lt;="&amp;AR$12))</f>
        <v/>
      </c>
      <c r="AS93" s="2" t="str">
        <f>IF(OR($C93="",AS$12=""),"",SUMIFS(Tbl_Registro_Insumo[cant_ent],Tbl_Registro_Insumo[proveedor],$C$8,Tbl_Registro_Insumo[descripcion_insumo],$C93,Tbl_Registro_Insumo[id_solicitud],Detalle_Mes!$C$9,Tbl_Registro_Insumo[Fecha_Corte],"&lt;="&amp;AS$12)-SUMIFS(Tbl_Registro_Insumo[cant_dev],Tbl_Registro_Insumo[proveedor],$C$8,Tbl_Registro_Insumo[descripcion_insumo],$C93,Tbl_Registro_Insumo[id_solicitud],$C$9,Tbl_Registro_Insumo[Fecha_Corte],"&lt;="&amp;AS$12))</f>
        <v/>
      </c>
      <c r="AT93" s="2" t="str">
        <f>IF(OR($C93="",AT$12=""),"",SUMIFS(Tbl_Registro_Insumo[cant_ent],Tbl_Registro_Insumo[proveedor],$C$8,Tbl_Registro_Insumo[descripcion_insumo],$C93,Tbl_Registro_Insumo[id_solicitud],Detalle_Mes!$C$9,Tbl_Registro_Insumo[Fecha_Corte],"&lt;="&amp;AT$12)-SUMIFS(Tbl_Registro_Insumo[cant_dev],Tbl_Registro_Insumo[proveedor],$C$8,Tbl_Registro_Insumo[descripcion_insumo],$C93,Tbl_Registro_Insumo[id_solicitud],$C$9,Tbl_Registro_Insumo[Fecha_Corte],"&lt;="&amp;AT$12))</f>
        <v/>
      </c>
      <c r="AU93" s="2" t="str">
        <f>IF(OR($C93="",AU$12=""),"",SUMIFS(Tbl_Registro_Insumo[cant_ent],Tbl_Registro_Insumo[proveedor],$C$8,Tbl_Registro_Insumo[descripcion_insumo],$C93,Tbl_Registro_Insumo[id_solicitud],Detalle_Mes!$C$9,Tbl_Registro_Insumo[Fecha_Corte],"&lt;="&amp;AU$12)-SUMIFS(Tbl_Registro_Insumo[cant_dev],Tbl_Registro_Insumo[proveedor],$C$8,Tbl_Registro_Insumo[descripcion_insumo],$C93,Tbl_Registro_Insumo[id_solicitud],$C$9,Tbl_Registro_Insumo[Fecha_Corte],"&lt;="&amp;AU$12))</f>
        <v/>
      </c>
      <c r="AV93" s="2" t="str">
        <f>IF(OR($C93="",AV$12=""),"",SUMIFS(Tbl_Registro_Insumo[cant_ent],Tbl_Registro_Insumo[proveedor],$C$8,Tbl_Registro_Insumo[descripcion_insumo],$C93,Tbl_Registro_Insumo[id_solicitud],Detalle_Mes!$C$9,Tbl_Registro_Insumo[Fecha_Corte],"&lt;="&amp;AV$12)-SUMIFS(Tbl_Registro_Insumo[cant_dev],Tbl_Registro_Insumo[proveedor],$C$8,Tbl_Registro_Insumo[descripcion_insumo],$C93,Tbl_Registro_Insumo[id_solicitud],$C$9,Tbl_Registro_Insumo[Fecha_Corte],"&lt;="&amp;AV$12))</f>
        <v/>
      </c>
      <c r="AW93" s="2" t="str">
        <f>IF(OR($C93="",AW$12=""),"",SUMIFS(Tbl_Registro_Insumo[cant_ent],Tbl_Registro_Insumo[proveedor],$C$8,Tbl_Registro_Insumo[descripcion_insumo],$C93,Tbl_Registro_Insumo[id_solicitud],Detalle_Mes!$C$9,Tbl_Registro_Insumo[Fecha_Corte],"&lt;="&amp;AW$12)-SUMIFS(Tbl_Registro_Insumo[cant_dev],Tbl_Registro_Insumo[proveedor],$C$8,Tbl_Registro_Insumo[descripcion_insumo],$C93,Tbl_Registro_Insumo[id_solicitud],$C$9,Tbl_Registro_Insumo[Fecha_Corte],"&lt;="&amp;AW$12))</f>
        <v/>
      </c>
      <c r="AX93" s="2" t="str">
        <f>IF(OR($C93="",AX$12=""),"",SUMIFS(Tbl_Registro_Insumo[cant_ent],Tbl_Registro_Insumo[proveedor],$C$8,Tbl_Registro_Insumo[descripcion_insumo],$C93,Tbl_Registro_Insumo[id_solicitud],Detalle_Mes!$C$9,Tbl_Registro_Insumo[Fecha_Corte],"&lt;="&amp;AX$12)-SUMIFS(Tbl_Registro_Insumo[cant_dev],Tbl_Registro_Insumo[proveedor],$C$8,Tbl_Registro_Insumo[descripcion_insumo],$C93,Tbl_Registro_Insumo[id_solicitud],$C$9,Tbl_Registro_Insumo[Fecha_Corte],"&lt;="&amp;AX$12))</f>
        <v/>
      </c>
      <c r="AY93" s="2" t="str">
        <f>IF(OR($C93="",AY$12=""),"",SUMIFS(Tbl_Registro_Insumo[cant_ent],Tbl_Registro_Insumo[proveedor],$C$8,Tbl_Registro_Insumo[descripcion_insumo],$C93,Tbl_Registro_Insumo[id_solicitud],Detalle_Mes!$C$9,Tbl_Registro_Insumo[Fecha_Corte],"&lt;="&amp;AY$12)-SUMIFS(Tbl_Registro_Insumo[cant_dev],Tbl_Registro_Insumo[proveedor],$C$8,Tbl_Registro_Insumo[descripcion_insumo],$C93,Tbl_Registro_Insumo[id_solicitud],$C$9,Tbl_Registro_Insumo[Fecha_Corte],"&lt;="&amp;AY$12))</f>
        <v/>
      </c>
      <c r="AZ93" s="2" t="str">
        <f>IF(OR($C93="",AZ$12=""),"",SUMIFS(Tbl_Registro_Insumo[cant_ent],Tbl_Registro_Insumo[proveedor],$C$8,Tbl_Registro_Insumo[descripcion_insumo],$C93,Tbl_Registro_Insumo[id_solicitud],Detalle_Mes!$C$9,Tbl_Registro_Insumo[Fecha_Corte],"&lt;="&amp;AZ$12)-SUMIFS(Tbl_Registro_Insumo[cant_dev],Tbl_Registro_Insumo[proveedor],$C$8,Tbl_Registro_Insumo[descripcion_insumo],$C93,Tbl_Registro_Insumo[id_solicitud],$C$9,Tbl_Registro_Insumo[Fecha_Corte],"&lt;="&amp;AZ$12))</f>
        <v/>
      </c>
      <c r="BA93" s="2" t="str">
        <f>IF(OR($C93="",BA$12=""),"",SUMIFS(Tbl_Registro_Insumo[cant_ent],Tbl_Registro_Insumo[proveedor],$C$8,Tbl_Registro_Insumo[descripcion_insumo],$C93,Tbl_Registro_Insumo[id_solicitud],Detalle_Mes!$C$9,Tbl_Registro_Insumo[Fecha_Corte],"&lt;="&amp;BA$12)-SUMIFS(Tbl_Registro_Insumo[cant_dev],Tbl_Registro_Insumo[proveedor],$C$8,Tbl_Registro_Insumo[descripcion_insumo],$C93,Tbl_Registro_Insumo[id_solicitud],$C$9,Tbl_Registro_Insumo[Fecha_Corte],"&lt;="&amp;BA$12))</f>
        <v/>
      </c>
      <c r="BB93" s="2" t="str">
        <f>IF(OR($C93="",BB$12=""),"",SUMIFS(Tbl_Registro_Insumo[cant_ent],Tbl_Registro_Insumo[proveedor],$C$8,Tbl_Registro_Insumo[descripcion_insumo],$C93,Tbl_Registro_Insumo[id_solicitud],Detalle_Mes!$C$9,Tbl_Registro_Insumo[Fecha_Corte],"&lt;="&amp;BB$12)-SUMIFS(Tbl_Registro_Insumo[cant_dev],Tbl_Registro_Insumo[proveedor],$C$8,Tbl_Registro_Insumo[descripcion_insumo],$C93,Tbl_Registro_Insumo[id_solicitud],$C$9,Tbl_Registro_Insumo[Fecha_Corte],"&lt;="&amp;BB$12))</f>
        <v/>
      </c>
      <c r="BC93" s="2" t="str">
        <f>IF(OR($C93="",BC$12=""),"",SUMIFS(Tbl_Registro_Insumo[cant_ent],Tbl_Registro_Insumo[proveedor],$C$8,Tbl_Registro_Insumo[descripcion_insumo],$C93,Tbl_Registro_Insumo[id_solicitud],Detalle_Mes!$C$9,Tbl_Registro_Insumo[Fecha_Corte],"&lt;="&amp;BC$12)-SUMIFS(Tbl_Registro_Insumo[cant_dev],Tbl_Registro_Insumo[proveedor],$C$8,Tbl_Registro_Insumo[descripcion_insumo],$C93,Tbl_Registro_Insumo[id_solicitud],$C$9,Tbl_Registro_Insumo[Fecha_Corte],"&lt;="&amp;BC$12))</f>
        <v/>
      </c>
      <c r="BD93" s="2" t="str">
        <f>IF(OR($C93="",BD$12=""),"",SUMIFS(Tbl_Registro_Insumo[cant_ent],Tbl_Registro_Insumo[proveedor],$C$8,Tbl_Registro_Insumo[descripcion_insumo],$C93,Tbl_Registro_Insumo[id_solicitud],Detalle_Mes!$C$9,Tbl_Registro_Insumo[Fecha_Corte],"&lt;="&amp;BD$12)-SUMIFS(Tbl_Registro_Insumo[cant_dev],Tbl_Registro_Insumo[proveedor],$C$8,Tbl_Registro_Insumo[descripcion_insumo],$C93,Tbl_Registro_Insumo[id_solicitud],$C$9,Tbl_Registro_Insumo[Fecha_Corte],"&lt;="&amp;BD$12))</f>
        <v/>
      </c>
      <c r="BE93" s="2" t="str">
        <f>IF(OR($C93="",BE$12=""),"",SUMIFS(Tbl_Registro_Insumo[cant_ent],Tbl_Registro_Insumo[proveedor],$C$8,Tbl_Registro_Insumo[descripcion_insumo],$C93,Tbl_Registro_Insumo[id_solicitud],Detalle_Mes!$C$9,Tbl_Registro_Insumo[Fecha_Corte],"&lt;="&amp;BE$12)-SUMIFS(Tbl_Registro_Insumo[cant_dev],Tbl_Registro_Insumo[proveedor],$C$8,Tbl_Registro_Insumo[descripcion_insumo],$C93,Tbl_Registro_Insumo[id_solicitud],$C$9,Tbl_Registro_Insumo[Fecha_Corte],"&lt;="&amp;BE$12))</f>
        <v/>
      </c>
      <c r="BF93" s="2" t="str">
        <f>IF(OR($C93="",BF$12=""),"",SUMIFS(Tbl_Registro_Insumo[cant_ent],Tbl_Registro_Insumo[proveedor],$C$8,Tbl_Registro_Insumo[descripcion_insumo],$C93,Tbl_Registro_Insumo[id_solicitud],Detalle_Mes!$C$9,Tbl_Registro_Insumo[Fecha_Corte],"&lt;="&amp;BF$12)-SUMIFS(Tbl_Registro_Insumo[cant_dev],Tbl_Registro_Insumo[proveedor],$C$8,Tbl_Registro_Insumo[descripcion_insumo],$C93,Tbl_Registro_Insumo[id_solicitud],$C$9,Tbl_Registro_Insumo[Fecha_Corte],"&lt;="&amp;BF$12))</f>
        <v/>
      </c>
      <c r="BG93" s="2" t="str">
        <f>IF(OR($C93="",BG$12=""),"",SUMIFS(Tbl_Registro_Insumo[cant_ent],Tbl_Registro_Insumo[proveedor],$C$8,Tbl_Registro_Insumo[descripcion_insumo],$C93,Tbl_Registro_Insumo[id_solicitud],Detalle_Mes!$C$9,Tbl_Registro_Insumo[Fecha_Corte],"&lt;="&amp;BG$12)-SUMIFS(Tbl_Registro_Insumo[cant_dev],Tbl_Registro_Insumo[proveedor],$C$8,Tbl_Registro_Insumo[descripcion_insumo],$C93,Tbl_Registro_Insumo[id_solicitud],$C$9,Tbl_Registro_Insumo[Fecha_Corte],"&lt;="&amp;BG$12))</f>
        <v/>
      </c>
      <c r="BH93" s="2" t="str">
        <f>IF(OR($C93="",BH$12=""),"",SUMIFS(Tbl_Registro_Insumo[cant_ent],Tbl_Registro_Insumo[proveedor],$C$8,Tbl_Registro_Insumo[descripcion_insumo],$C93,Tbl_Registro_Insumo[id_solicitud],Detalle_Mes!$C$9,Tbl_Registro_Insumo[Fecha_Corte],"&lt;="&amp;BH$12)-SUMIFS(Tbl_Registro_Insumo[cant_dev],Tbl_Registro_Insumo[proveedor],$C$8,Tbl_Registro_Insumo[descripcion_insumo],$C93,Tbl_Registro_Insumo[id_solicitud],$C$9,Tbl_Registro_Insumo[Fecha_Corte],"&lt;="&amp;BH$12))</f>
        <v/>
      </c>
      <c r="BI93" s="2" t="str">
        <f>IF(OR($C93="",BI$12=""),"",SUMIFS(Tbl_Registro_Insumo[cant_ent],Tbl_Registro_Insumo[proveedor],$C$8,Tbl_Registro_Insumo[descripcion_insumo],$C93,Tbl_Registro_Insumo[id_solicitud],Detalle_Mes!$C$9,Tbl_Registro_Insumo[Fecha_Corte],"&lt;="&amp;BI$12)-SUMIFS(Tbl_Registro_Insumo[cant_dev],Tbl_Registro_Insumo[proveedor],$C$8,Tbl_Registro_Insumo[descripcion_insumo],$C93,Tbl_Registro_Insumo[id_solicitud],$C$9,Tbl_Registro_Insumo[Fecha_Corte],"&lt;="&amp;BI$12))</f>
        <v/>
      </c>
      <c r="BJ93" s="2" t="str">
        <f>IF(OR($C93="",BJ$12=""),"",SUMIFS(Tbl_Registro_Insumo[cant_ent],Tbl_Registro_Insumo[proveedor],$C$8,Tbl_Registro_Insumo[descripcion_insumo],$C93,Tbl_Registro_Insumo[id_solicitud],Detalle_Mes!$C$9,Tbl_Registro_Insumo[Fecha_Corte],"&lt;="&amp;BJ$12)-SUMIFS(Tbl_Registro_Insumo[cant_dev],Tbl_Registro_Insumo[proveedor],$C$8,Tbl_Registro_Insumo[descripcion_insumo],$C93,Tbl_Registro_Insumo[id_solicitud],$C$9,Tbl_Registro_Insumo[Fecha_Corte],"&lt;="&amp;BJ$12))</f>
        <v/>
      </c>
      <c r="BK93" s="2" t="str">
        <f>IF(OR($C93="",BK$12=""),"",SUMIFS(Tbl_Registro_Insumo[cant_ent],Tbl_Registro_Insumo[proveedor],$C$8,Tbl_Registro_Insumo[descripcion_insumo],$C93,Tbl_Registro_Insumo[id_solicitud],Detalle_Mes!$C$9,Tbl_Registro_Insumo[Fecha_Corte],"&lt;="&amp;BK$12)-SUMIFS(Tbl_Registro_Insumo[cant_dev],Tbl_Registro_Insumo[proveedor],$C$8,Tbl_Registro_Insumo[descripcion_insumo],$C93,Tbl_Registro_Insumo[id_solicitud],$C$9,Tbl_Registro_Insumo[Fecha_Corte],"&lt;="&amp;BK$12))</f>
        <v/>
      </c>
      <c r="BL93" s="2" t="str">
        <f>IF(OR($C93="",BL$12=""),"",SUMIFS(Tbl_Registro_Insumo[cant_ent],Tbl_Registro_Insumo[proveedor],$C$8,Tbl_Registro_Insumo[descripcion_insumo],$C93,Tbl_Registro_Insumo[id_solicitud],Detalle_Mes!$C$9,Tbl_Registro_Insumo[Fecha_Corte],"&lt;="&amp;BL$12)-SUMIFS(Tbl_Registro_Insumo[cant_dev],Tbl_Registro_Insumo[proveedor],$C$8,Tbl_Registro_Insumo[descripcion_insumo],$C93,Tbl_Registro_Insumo[id_solicitud],$C$9,Tbl_Registro_Insumo[Fecha_Corte],"&lt;="&amp;BL$12))</f>
        <v/>
      </c>
      <c r="BM93" s="2" t="str">
        <f>IF(OR($C93="",BM$12=""),"",SUMIFS(Tbl_Registro_Insumo[cant_ent],Tbl_Registro_Insumo[proveedor],$C$8,Tbl_Registro_Insumo[descripcion_insumo],$C93,Tbl_Registro_Insumo[id_solicitud],Detalle_Mes!$C$9,Tbl_Registro_Insumo[Fecha_Corte],"&lt;="&amp;BM$12)-SUMIFS(Tbl_Registro_Insumo[cant_dev],Tbl_Registro_Insumo[proveedor],$C$8,Tbl_Registro_Insumo[descripcion_insumo],$C93,Tbl_Registro_Insumo[id_solicitud],$C$9,Tbl_Registro_Insumo[Fecha_Corte],"&lt;="&amp;BM$12))</f>
        <v/>
      </c>
      <c r="BN93" s="2" t="str">
        <f>IF(OR($C93="",BN$12=""),"",SUMIFS(Tbl_Registro_Insumo[cant_ent],Tbl_Registro_Insumo[proveedor],$C$8,Tbl_Registro_Insumo[descripcion_insumo],$C93,Tbl_Registro_Insumo[id_solicitud],Detalle_Mes!$C$9,Tbl_Registro_Insumo[Fecha_Corte],"&lt;="&amp;BN$12)-SUMIFS(Tbl_Registro_Insumo[cant_dev],Tbl_Registro_Insumo[proveedor],$C$8,Tbl_Registro_Insumo[descripcion_insumo],$C93,Tbl_Registro_Insumo[id_solicitud],$C$9,Tbl_Registro_Insumo[Fecha_Corte],"&lt;="&amp;BN$12))</f>
        <v/>
      </c>
      <c r="BO93" s="2" t="str">
        <f>IF(OR($C93="",BO$12=""),"",SUMIFS(Tbl_Registro_Insumo[cant_ent],Tbl_Registro_Insumo[proveedor],$C$8,Tbl_Registro_Insumo[descripcion_insumo],$C93,Tbl_Registro_Insumo[id_solicitud],Detalle_Mes!$C$9,Tbl_Registro_Insumo[Fecha_Corte],"&lt;="&amp;BO$12)-SUMIFS(Tbl_Registro_Insumo[cant_dev],Tbl_Registro_Insumo[proveedor],$C$8,Tbl_Registro_Insumo[descripcion_insumo],$C93,Tbl_Registro_Insumo[id_solicitud],$C$9,Tbl_Registro_Insumo[Fecha_Corte],"&lt;="&amp;BO$12))</f>
        <v/>
      </c>
      <c r="BP93" s="2" t="str">
        <f>IF(OR($C93="",BP$12=""),"",SUMIFS(Tbl_Registro_Insumo[cant_ent],Tbl_Registro_Insumo[proveedor],$C$8,Tbl_Registro_Insumo[descripcion_insumo],$C93,Tbl_Registro_Insumo[id_solicitud],Detalle_Mes!$C$9,Tbl_Registro_Insumo[Fecha_Corte],"&lt;="&amp;BP$12)-SUMIFS(Tbl_Registro_Insumo[cant_dev],Tbl_Registro_Insumo[proveedor],$C$8,Tbl_Registro_Insumo[descripcion_insumo],$C93,Tbl_Registro_Insumo[id_solicitud],$C$9,Tbl_Registro_Insumo[Fecha_Corte],"&lt;="&amp;BP$12))</f>
        <v/>
      </c>
      <c r="BQ93" s="2" t="str">
        <f>IF(OR($C93="",BQ$12=""),"",SUMIFS(Tbl_Registro_Insumo[cant_ent],Tbl_Registro_Insumo[proveedor],$C$8,Tbl_Registro_Insumo[descripcion_insumo],$C93,Tbl_Registro_Insumo[id_solicitud],Detalle_Mes!$C$9,Tbl_Registro_Insumo[Fecha_Corte],"&lt;="&amp;BQ$12)-SUMIFS(Tbl_Registro_Insumo[cant_dev],Tbl_Registro_Insumo[proveedor],$C$8,Tbl_Registro_Insumo[descripcion_insumo],$C93,Tbl_Registro_Insumo[id_solicitud],$C$9,Tbl_Registro_Insumo[Fecha_Corte],"&lt;="&amp;BQ$12))</f>
        <v/>
      </c>
      <c r="BR93" s="2" t="str">
        <f>IF(OR($C93="",BR$12=""),"",SUMIFS(Tbl_Registro_Insumo[cant_ent],Tbl_Registro_Insumo[proveedor],$C$8,Tbl_Registro_Insumo[descripcion_insumo],$C93,Tbl_Registro_Insumo[id_solicitud],Detalle_Mes!$C$9,Tbl_Registro_Insumo[Fecha_Corte],"&lt;="&amp;BR$12)-SUMIFS(Tbl_Registro_Insumo[cant_dev],Tbl_Registro_Insumo[proveedor],$C$8,Tbl_Registro_Insumo[descripcion_insumo],$C93,Tbl_Registro_Insumo[id_solicitud],$C$9,Tbl_Registro_Insumo[Fecha_Corte],"&lt;="&amp;BR$12))</f>
        <v/>
      </c>
      <c r="BS93" s="2" t="str">
        <f>IF(OR($C93="",BS$12=""),"",SUMIFS(Tbl_Registro_Insumo[cant_ent],Tbl_Registro_Insumo[proveedor],$C$8,Tbl_Registro_Insumo[descripcion_insumo],$C93,Tbl_Registro_Insumo[id_solicitud],Detalle_Mes!$C$9,Tbl_Registro_Insumo[Fecha_Corte],"&lt;="&amp;BS$12)-SUMIFS(Tbl_Registro_Insumo[cant_dev],Tbl_Registro_Insumo[proveedor],$C$8,Tbl_Registro_Insumo[descripcion_insumo],$C93,Tbl_Registro_Insumo[id_solicitud],$C$9,Tbl_Registro_Insumo[Fecha_Corte],"&lt;="&amp;BS$12))</f>
        <v/>
      </c>
    </row>
    <row r="94" spans="2:71" s="7" customFormat="1" ht="19.2" customHeight="1" x14ac:dyDescent="0.3">
      <c r="B94" s="2"/>
      <c r="D94" s="20" t="str">
        <f>IF(C94="","",SUMIFS(Tbl_Registro_Insumo[cant_ent],Tbl_Registro_Insumo[proveedor],Detalle_Mes!$C$8,Tbl_Registro_Insumo[id_solicitud],Detalle_Mes!$C$9,Tbl_Registro_Insumo[descripcion_insumo],Detalle_Mes!C94,Tbl_Registro_Insumo[Fecha_Corte],"&lt;"&amp;Detalle_Mes!$F$8))</f>
        <v/>
      </c>
      <c r="E94" s="20" t="str">
        <f>IF(C94="","",SUMIFS(Tbl_Registro_Insumo[cant_dev],Tbl_Registro_Insumo[proveedor],Detalle_Mes!$C$8,Tbl_Registro_Insumo[id_solicitud],Detalle_Mes!$C$9,Tbl_Registro_Insumo[descripcion_insumo],Detalle_Mes!C94,Tbl_Registro_Insumo[Fecha_Corte],"&lt;"&amp;Detalle_Mes!$F$8))</f>
        <v/>
      </c>
      <c r="F94" s="20" t="str">
        <f t="shared" si="42"/>
        <v/>
      </c>
      <c r="H94" s="41" t="str">
        <f t="shared" si="41"/>
        <v/>
      </c>
      <c r="I94" s="2" t="str">
        <f>IF(OR($C94="",I$12=""),"",SUMIFS(Tbl_Registro_Insumo[cant_ent],Tbl_Registro_Insumo[proveedor],$C$8,Tbl_Registro_Insumo[descripcion_insumo],$C94,Tbl_Registro_Insumo[id_solicitud],Detalle_Mes!$C$9,Tbl_Registro_Insumo[Fecha_Corte],"&lt;"&amp;I$12)-SUMIFS(Tbl_Registro_Insumo[cant_dev],Tbl_Registro_Insumo[proveedor],$C$8,Tbl_Registro_Insumo[descripcion_insumo],$C94,Tbl_Registro_Insumo[id_solicitud],$C$9,Tbl_Registro_Insumo[Fecha_Corte],"&lt;="&amp;I$12))</f>
        <v/>
      </c>
      <c r="J94" s="2" t="str">
        <f>IF(OR($C94="",J$12=""),"",SUMIFS(Tbl_Registro_Insumo[cant_ent],Tbl_Registro_Insumo[proveedor],$C$8,Tbl_Registro_Insumo[descripcion_insumo],$C94,Tbl_Registro_Insumo[id_solicitud],Detalle_Mes!$C$9,Tbl_Registro_Insumo[Fecha_Corte],"&lt;="&amp;J$12)-SUMIFS(Tbl_Registro_Insumo[cant_dev],Tbl_Registro_Insumo[proveedor],$C$8,Tbl_Registro_Insumo[descripcion_insumo],$C94,Tbl_Registro_Insumo[id_solicitud],$C$9,Tbl_Registro_Insumo[Fecha_Corte],"&lt;="&amp;J$12))</f>
        <v/>
      </c>
      <c r="K94" s="2" t="str">
        <f>IF(OR($C94="",K$12=""),"",SUMIFS(Tbl_Registro_Insumo[cant_ent],Tbl_Registro_Insumo[proveedor],$C$8,Tbl_Registro_Insumo[descripcion_insumo],$C94,Tbl_Registro_Insumo[id_solicitud],Detalle_Mes!$C$9,Tbl_Registro_Insumo[Fecha_Corte],"&lt;="&amp;K$12)-SUMIFS(Tbl_Registro_Insumo[cant_dev],Tbl_Registro_Insumo[proveedor],$C$8,Tbl_Registro_Insumo[descripcion_insumo],$C94,Tbl_Registro_Insumo[id_solicitud],$C$9,Tbl_Registro_Insumo[Fecha_Corte],"&lt;="&amp;K$12))</f>
        <v/>
      </c>
      <c r="L94" s="2" t="str">
        <f>IF(OR($C94="",L$12=""),"",SUMIFS(Tbl_Registro_Insumo[cant_ent],Tbl_Registro_Insumo[proveedor],$C$8,Tbl_Registro_Insumo[descripcion_insumo],$C94,Tbl_Registro_Insumo[id_solicitud],Detalle_Mes!$C$9,Tbl_Registro_Insumo[Fecha_Corte],"&lt;="&amp;L$12)-SUMIFS(Tbl_Registro_Insumo[cant_dev],Tbl_Registro_Insumo[proveedor],$C$8,Tbl_Registro_Insumo[descripcion_insumo],$C94,Tbl_Registro_Insumo[id_solicitud],$C$9,Tbl_Registro_Insumo[Fecha_Corte],"&lt;="&amp;L$12))</f>
        <v/>
      </c>
      <c r="M94" s="2" t="str">
        <f>IF(OR($C94="",M$12=""),"",SUMIFS(Tbl_Registro_Insumo[cant_ent],Tbl_Registro_Insumo[proveedor],$C$8,Tbl_Registro_Insumo[descripcion_insumo],$C94,Tbl_Registro_Insumo[id_solicitud],Detalle_Mes!$C$9,Tbl_Registro_Insumo[Fecha_Corte],"&lt;="&amp;M$12)-SUMIFS(Tbl_Registro_Insumo[cant_dev],Tbl_Registro_Insumo[proveedor],$C$8,Tbl_Registro_Insumo[descripcion_insumo],$C94,Tbl_Registro_Insumo[id_solicitud],$C$9,Tbl_Registro_Insumo[Fecha_Corte],"&lt;="&amp;M$12))</f>
        <v/>
      </c>
      <c r="N94" s="2" t="str">
        <f>IF(OR($C94="",N$12=""),"",SUMIFS(Tbl_Registro_Insumo[cant_ent],Tbl_Registro_Insumo[proveedor],$C$8,Tbl_Registro_Insumo[descripcion_insumo],$C94,Tbl_Registro_Insumo[id_solicitud],Detalle_Mes!$C$9,Tbl_Registro_Insumo[Fecha_Corte],"&lt;="&amp;N$12)-SUMIFS(Tbl_Registro_Insumo[cant_dev],Tbl_Registro_Insumo[proveedor],$C$8,Tbl_Registro_Insumo[descripcion_insumo],$C94,Tbl_Registro_Insumo[id_solicitud],$C$9,Tbl_Registro_Insumo[Fecha_Corte],"&lt;="&amp;N$12))</f>
        <v/>
      </c>
      <c r="O94" s="2" t="str">
        <f>IF(OR($C94="",O$12=""),"",SUMIFS(Tbl_Registro_Insumo[cant_ent],Tbl_Registro_Insumo[proveedor],$C$8,Tbl_Registro_Insumo[descripcion_insumo],$C94,Tbl_Registro_Insumo[id_solicitud],Detalle_Mes!$C$9,Tbl_Registro_Insumo[Fecha_Corte],"&lt;="&amp;O$12)-SUMIFS(Tbl_Registro_Insumo[cant_dev],Tbl_Registro_Insumo[proveedor],$C$8,Tbl_Registro_Insumo[descripcion_insumo],$C94,Tbl_Registro_Insumo[id_solicitud],$C$9,Tbl_Registro_Insumo[Fecha_Corte],"&lt;="&amp;O$12))</f>
        <v/>
      </c>
      <c r="P94" s="2" t="str">
        <f>IF(OR($C94="",P$12=""),"",SUMIFS(Tbl_Registro_Insumo[cant_ent],Tbl_Registro_Insumo[proveedor],$C$8,Tbl_Registro_Insumo[descripcion_insumo],$C94,Tbl_Registro_Insumo[id_solicitud],Detalle_Mes!$C$9,Tbl_Registro_Insumo[Fecha_Corte],"&lt;="&amp;P$12)-SUMIFS(Tbl_Registro_Insumo[cant_dev],Tbl_Registro_Insumo[proveedor],$C$8,Tbl_Registro_Insumo[descripcion_insumo],$C94,Tbl_Registro_Insumo[id_solicitud],$C$9,Tbl_Registro_Insumo[Fecha_Corte],"&lt;="&amp;P$12))</f>
        <v/>
      </c>
      <c r="Q94" s="2" t="str">
        <f>IF(OR($C94="",Q$12=""),"",SUMIFS(Tbl_Registro_Insumo[cant_ent],Tbl_Registro_Insumo[proveedor],$C$8,Tbl_Registro_Insumo[descripcion_insumo],$C94,Tbl_Registro_Insumo[id_solicitud],Detalle_Mes!$C$9,Tbl_Registro_Insumo[Fecha_Corte],"&lt;="&amp;Q$12)-SUMIFS(Tbl_Registro_Insumo[cant_dev],Tbl_Registro_Insumo[proveedor],$C$8,Tbl_Registro_Insumo[descripcion_insumo],$C94,Tbl_Registro_Insumo[id_solicitud],$C$9,Tbl_Registro_Insumo[Fecha_Corte],"&lt;="&amp;Q$12))</f>
        <v/>
      </c>
      <c r="R94" s="2" t="str">
        <f>IF(OR($C94="",R$12=""),"",SUMIFS(Tbl_Registro_Insumo[cant_ent],Tbl_Registro_Insumo[proveedor],$C$8,Tbl_Registro_Insumo[descripcion_insumo],$C94,Tbl_Registro_Insumo[id_solicitud],Detalle_Mes!$C$9,Tbl_Registro_Insumo[Fecha_Corte],"&lt;="&amp;R$12)-SUMIFS(Tbl_Registro_Insumo[cant_dev],Tbl_Registro_Insumo[proveedor],$C$8,Tbl_Registro_Insumo[descripcion_insumo],$C94,Tbl_Registro_Insumo[id_solicitud],$C$9,Tbl_Registro_Insumo[Fecha_Corte],"&lt;="&amp;R$12))</f>
        <v/>
      </c>
      <c r="S94" s="2" t="str">
        <f>IF(OR($C94="",S$12=""),"",SUMIFS(Tbl_Registro_Insumo[cant_ent],Tbl_Registro_Insumo[proveedor],$C$8,Tbl_Registro_Insumo[descripcion_insumo],$C94,Tbl_Registro_Insumo[id_solicitud],Detalle_Mes!$C$9,Tbl_Registro_Insumo[Fecha_Corte],"&lt;="&amp;S$12)-SUMIFS(Tbl_Registro_Insumo[cant_dev],Tbl_Registro_Insumo[proveedor],$C$8,Tbl_Registro_Insumo[descripcion_insumo],$C94,Tbl_Registro_Insumo[id_solicitud],$C$9,Tbl_Registro_Insumo[Fecha_Corte],"&lt;="&amp;S$12))</f>
        <v/>
      </c>
      <c r="T94" s="2" t="str">
        <f>IF(OR($C94="",T$12=""),"",SUMIFS(Tbl_Registro_Insumo[cant_ent],Tbl_Registro_Insumo[proveedor],$C$8,Tbl_Registro_Insumo[descripcion_insumo],$C94,Tbl_Registro_Insumo[id_solicitud],Detalle_Mes!$C$9,Tbl_Registro_Insumo[Fecha_Corte],"&lt;="&amp;T$12)-SUMIFS(Tbl_Registro_Insumo[cant_dev],Tbl_Registro_Insumo[proveedor],$C$8,Tbl_Registro_Insumo[descripcion_insumo],$C94,Tbl_Registro_Insumo[id_solicitud],$C$9,Tbl_Registro_Insumo[Fecha_Corte],"&lt;="&amp;T$12))</f>
        <v/>
      </c>
      <c r="U94" s="2" t="str">
        <f>IF(OR($C94="",U$12=""),"",SUMIFS(Tbl_Registro_Insumo[cant_ent],Tbl_Registro_Insumo[proveedor],$C$8,Tbl_Registro_Insumo[descripcion_insumo],$C94,Tbl_Registro_Insumo[id_solicitud],Detalle_Mes!$C$9,Tbl_Registro_Insumo[Fecha_Corte],"&lt;="&amp;U$12)-SUMIFS(Tbl_Registro_Insumo[cant_dev],Tbl_Registro_Insumo[proveedor],$C$8,Tbl_Registro_Insumo[descripcion_insumo],$C94,Tbl_Registro_Insumo[id_solicitud],$C$9,Tbl_Registro_Insumo[Fecha_Corte],"&lt;="&amp;U$12))</f>
        <v/>
      </c>
      <c r="V94" s="2" t="str">
        <f>IF(OR($C94="",V$12=""),"",SUMIFS(Tbl_Registro_Insumo[cant_ent],Tbl_Registro_Insumo[proveedor],$C$8,Tbl_Registro_Insumo[descripcion_insumo],$C94,Tbl_Registro_Insumo[id_solicitud],Detalle_Mes!$C$9,Tbl_Registro_Insumo[Fecha_Corte],"&lt;="&amp;V$12)-SUMIFS(Tbl_Registro_Insumo[cant_dev],Tbl_Registro_Insumo[proveedor],$C$8,Tbl_Registro_Insumo[descripcion_insumo],$C94,Tbl_Registro_Insumo[id_solicitud],$C$9,Tbl_Registro_Insumo[Fecha_Corte],"&lt;="&amp;V$12))</f>
        <v/>
      </c>
      <c r="W94" s="2" t="str">
        <f>IF(OR($C94="",W$12=""),"",SUMIFS(Tbl_Registro_Insumo[cant_ent],Tbl_Registro_Insumo[proveedor],$C$8,Tbl_Registro_Insumo[descripcion_insumo],$C94,Tbl_Registro_Insumo[id_solicitud],Detalle_Mes!$C$9,Tbl_Registro_Insumo[Fecha_Corte],"&lt;="&amp;W$12)-SUMIFS(Tbl_Registro_Insumo[cant_dev],Tbl_Registro_Insumo[proveedor],$C$8,Tbl_Registro_Insumo[descripcion_insumo],$C94,Tbl_Registro_Insumo[id_solicitud],$C$9,Tbl_Registro_Insumo[Fecha_Corte],"&lt;="&amp;W$12))</f>
        <v/>
      </c>
      <c r="X94" s="2" t="str">
        <f>IF(OR($C94="",X$12=""),"",SUMIFS(Tbl_Registro_Insumo[cant_ent],Tbl_Registro_Insumo[proveedor],$C$8,Tbl_Registro_Insumo[descripcion_insumo],$C94,Tbl_Registro_Insumo[id_solicitud],Detalle_Mes!$C$9,Tbl_Registro_Insumo[Fecha_Corte],"&lt;="&amp;X$12)-SUMIFS(Tbl_Registro_Insumo[cant_dev],Tbl_Registro_Insumo[proveedor],$C$8,Tbl_Registro_Insumo[descripcion_insumo],$C94,Tbl_Registro_Insumo[id_solicitud],$C$9,Tbl_Registro_Insumo[Fecha_Corte],"&lt;="&amp;X$12))</f>
        <v/>
      </c>
      <c r="Y94" s="2" t="str">
        <f>IF(OR($C94="",Y$12=""),"",SUMIFS(Tbl_Registro_Insumo[cant_ent],Tbl_Registro_Insumo[proveedor],$C$8,Tbl_Registro_Insumo[descripcion_insumo],$C94,Tbl_Registro_Insumo[id_solicitud],Detalle_Mes!$C$9,Tbl_Registro_Insumo[Fecha_Corte],"&lt;="&amp;Y$12)-SUMIFS(Tbl_Registro_Insumo[cant_dev],Tbl_Registro_Insumo[proveedor],$C$8,Tbl_Registro_Insumo[descripcion_insumo],$C94,Tbl_Registro_Insumo[id_solicitud],$C$9,Tbl_Registro_Insumo[Fecha_Corte],"&lt;="&amp;Y$12))</f>
        <v/>
      </c>
      <c r="Z94" s="2" t="str">
        <f>IF(OR($C94="",Z$12=""),"",SUMIFS(Tbl_Registro_Insumo[cant_ent],Tbl_Registro_Insumo[proveedor],$C$8,Tbl_Registro_Insumo[descripcion_insumo],$C94,Tbl_Registro_Insumo[id_solicitud],Detalle_Mes!$C$9,Tbl_Registro_Insumo[Fecha_Corte],"&lt;="&amp;Z$12)-SUMIFS(Tbl_Registro_Insumo[cant_dev],Tbl_Registro_Insumo[proveedor],$C$8,Tbl_Registro_Insumo[descripcion_insumo],$C94,Tbl_Registro_Insumo[id_solicitud],$C$9,Tbl_Registro_Insumo[Fecha_Corte],"&lt;="&amp;Z$12))</f>
        <v/>
      </c>
      <c r="AA94" s="2" t="str">
        <f>IF(OR($C94="",AA$12=""),"",SUMIFS(Tbl_Registro_Insumo[cant_ent],Tbl_Registro_Insumo[proveedor],$C$8,Tbl_Registro_Insumo[descripcion_insumo],$C94,Tbl_Registro_Insumo[id_solicitud],Detalle_Mes!$C$9,Tbl_Registro_Insumo[Fecha_Corte],"&lt;="&amp;AA$12)-SUMIFS(Tbl_Registro_Insumo[cant_dev],Tbl_Registro_Insumo[proveedor],$C$8,Tbl_Registro_Insumo[descripcion_insumo],$C94,Tbl_Registro_Insumo[id_solicitud],$C$9,Tbl_Registro_Insumo[Fecha_Corte],"&lt;="&amp;AA$12))</f>
        <v/>
      </c>
      <c r="AB94" s="2" t="str">
        <f>IF(OR($C94="",AB$12=""),"",SUMIFS(Tbl_Registro_Insumo[cant_ent],Tbl_Registro_Insumo[proveedor],$C$8,Tbl_Registro_Insumo[descripcion_insumo],$C94,Tbl_Registro_Insumo[id_solicitud],Detalle_Mes!$C$9,Tbl_Registro_Insumo[Fecha_Corte],"&lt;="&amp;AB$12)-SUMIFS(Tbl_Registro_Insumo[cant_dev],Tbl_Registro_Insumo[proveedor],$C$8,Tbl_Registro_Insumo[descripcion_insumo],$C94,Tbl_Registro_Insumo[id_solicitud],$C$9,Tbl_Registro_Insumo[Fecha_Corte],"&lt;="&amp;AB$12))</f>
        <v/>
      </c>
      <c r="AC94" s="2" t="str">
        <f>IF(OR($C94="",AC$12=""),"",SUMIFS(Tbl_Registro_Insumo[cant_ent],Tbl_Registro_Insumo[proveedor],$C$8,Tbl_Registro_Insumo[descripcion_insumo],$C94,Tbl_Registro_Insumo[id_solicitud],Detalle_Mes!$C$9,Tbl_Registro_Insumo[Fecha_Corte],"&lt;="&amp;AC$12)-SUMIFS(Tbl_Registro_Insumo[cant_dev],Tbl_Registro_Insumo[proveedor],$C$8,Tbl_Registro_Insumo[descripcion_insumo],$C94,Tbl_Registro_Insumo[id_solicitud],$C$9,Tbl_Registro_Insumo[Fecha_Corte],"&lt;="&amp;AC$12))</f>
        <v/>
      </c>
      <c r="AD94" s="2" t="str">
        <f>IF(OR($C94="",AD$12=""),"",SUMIFS(Tbl_Registro_Insumo[cant_ent],Tbl_Registro_Insumo[proveedor],$C$8,Tbl_Registro_Insumo[descripcion_insumo],$C94,Tbl_Registro_Insumo[id_solicitud],Detalle_Mes!$C$9,Tbl_Registro_Insumo[Fecha_Corte],"&lt;="&amp;AD$12)-SUMIFS(Tbl_Registro_Insumo[cant_dev],Tbl_Registro_Insumo[proveedor],$C$8,Tbl_Registro_Insumo[descripcion_insumo],$C94,Tbl_Registro_Insumo[id_solicitud],$C$9,Tbl_Registro_Insumo[Fecha_Corte],"&lt;="&amp;AD$12))</f>
        <v/>
      </c>
      <c r="AE94" s="2" t="str">
        <f>IF(OR($C94="",AE$12=""),"",SUMIFS(Tbl_Registro_Insumo[cant_ent],Tbl_Registro_Insumo[proveedor],$C$8,Tbl_Registro_Insumo[descripcion_insumo],$C94,Tbl_Registro_Insumo[id_solicitud],Detalle_Mes!$C$9,Tbl_Registro_Insumo[Fecha_Corte],"&lt;="&amp;AE$12)-SUMIFS(Tbl_Registro_Insumo[cant_dev],Tbl_Registro_Insumo[proveedor],$C$8,Tbl_Registro_Insumo[descripcion_insumo],$C94,Tbl_Registro_Insumo[id_solicitud],$C$9,Tbl_Registro_Insumo[Fecha_Corte],"&lt;="&amp;AE$12))</f>
        <v/>
      </c>
      <c r="AF94" s="2" t="str">
        <f>IF(OR($C94="",AF$12=""),"",SUMIFS(Tbl_Registro_Insumo[cant_ent],Tbl_Registro_Insumo[proveedor],$C$8,Tbl_Registro_Insumo[descripcion_insumo],$C94,Tbl_Registro_Insumo[id_solicitud],Detalle_Mes!$C$9,Tbl_Registro_Insumo[Fecha_Corte],"&lt;="&amp;AF$12)-SUMIFS(Tbl_Registro_Insumo[cant_dev],Tbl_Registro_Insumo[proveedor],$C$8,Tbl_Registro_Insumo[descripcion_insumo],$C94,Tbl_Registro_Insumo[id_solicitud],$C$9,Tbl_Registro_Insumo[Fecha_Corte],"&lt;="&amp;AF$12))</f>
        <v/>
      </c>
      <c r="AG94" s="2" t="str">
        <f>IF(OR($C94="",AG$12=""),"",SUMIFS(Tbl_Registro_Insumo[cant_ent],Tbl_Registro_Insumo[proveedor],$C$8,Tbl_Registro_Insumo[descripcion_insumo],$C94,Tbl_Registro_Insumo[id_solicitud],Detalle_Mes!$C$9,Tbl_Registro_Insumo[Fecha_Corte],"&lt;="&amp;AG$12)-SUMIFS(Tbl_Registro_Insumo[cant_dev],Tbl_Registro_Insumo[proveedor],$C$8,Tbl_Registro_Insumo[descripcion_insumo],$C94,Tbl_Registro_Insumo[id_solicitud],$C$9,Tbl_Registro_Insumo[Fecha_Corte],"&lt;="&amp;AG$12))</f>
        <v/>
      </c>
      <c r="AH94" s="2" t="str">
        <f>IF(OR($C94="",AH$12=""),"",SUMIFS(Tbl_Registro_Insumo[cant_ent],Tbl_Registro_Insumo[proveedor],$C$8,Tbl_Registro_Insumo[descripcion_insumo],$C94,Tbl_Registro_Insumo[id_solicitud],Detalle_Mes!$C$9,Tbl_Registro_Insumo[Fecha_Corte],"&lt;="&amp;AH$12)-SUMIFS(Tbl_Registro_Insumo[cant_dev],Tbl_Registro_Insumo[proveedor],$C$8,Tbl_Registro_Insumo[descripcion_insumo],$C94,Tbl_Registro_Insumo[id_solicitud],$C$9,Tbl_Registro_Insumo[Fecha_Corte],"&lt;="&amp;AH$12))</f>
        <v/>
      </c>
      <c r="AI94" s="2" t="str">
        <f>IF(OR($C94="",AI$12=""),"",SUMIFS(Tbl_Registro_Insumo[cant_ent],Tbl_Registro_Insumo[proveedor],$C$8,Tbl_Registro_Insumo[descripcion_insumo],$C94,Tbl_Registro_Insumo[id_solicitud],Detalle_Mes!$C$9,Tbl_Registro_Insumo[Fecha_Corte],"&lt;="&amp;AI$12)-SUMIFS(Tbl_Registro_Insumo[cant_dev],Tbl_Registro_Insumo[proveedor],$C$8,Tbl_Registro_Insumo[descripcion_insumo],$C94,Tbl_Registro_Insumo[id_solicitud],$C$9,Tbl_Registro_Insumo[Fecha_Corte],"&lt;="&amp;AI$12))</f>
        <v/>
      </c>
      <c r="AJ94" s="2" t="str">
        <f>IF(OR($C94="",AJ$12=""),"",SUMIFS(Tbl_Registro_Insumo[cant_ent],Tbl_Registro_Insumo[proveedor],$C$8,Tbl_Registro_Insumo[descripcion_insumo],$C94,Tbl_Registro_Insumo[id_solicitud],Detalle_Mes!$C$9,Tbl_Registro_Insumo[Fecha_Corte],"&lt;="&amp;AJ$12)-SUMIFS(Tbl_Registro_Insumo[cant_dev],Tbl_Registro_Insumo[proveedor],$C$8,Tbl_Registro_Insumo[descripcion_insumo],$C94,Tbl_Registro_Insumo[id_solicitud],$C$9,Tbl_Registro_Insumo[Fecha_Corte],"&lt;="&amp;AJ$12))</f>
        <v/>
      </c>
      <c r="AK94" s="2" t="str">
        <f>IF(OR($C94="",AK$12=""),"",SUMIFS(Tbl_Registro_Insumo[cant_ent],Tbl_Registro_Insumo[proveedor],$C$8,Tbl_Registro_Insumo[descripcion_insumo],$C94,Tbl_Registro_Insumo[id_solicitud],Detalle_Mes!$C$9,Tbl_Registro_Insumo[Fecha_Corte],"&lt;="&amp;AK$12)-SUMIFS(Tbl_Registro_Insumo[cant_dev],Tbl_Registro_Insumo[proveedor],$C$8,Tbl_Registro_Insumo[descripcion_insumo],$C94,Tbl_Registro_Insumo[id_solicitud],$C$9,Tbl_Registro_Insumo[Fecha_Corte],"&lt;="&amp;AK$12))</f>
        <v/>
      </c>
      <c r="AL94" s="2" t="str">
        <f>IF(OR($C94="",AL$12=""),"",SUMIFS(Tbl_Registro_Insumo[cant_ent],Tbl_Registro_Insumo[proveedor],$C$8,Tbl_Registro_Insumo[descripcion_insumo],$C94,Tbl_Registro_Insumo[id_solicitud],Detalle_Mes!$C$9,Tbl_Registro_Insumo[Fecha_Corte],"&lt;="&amp;AL$12)-SUMIFS(Tbl_Registro_Insumo[cant_dev],Tbl_Registro_Insumo[proveedor],$C$8,Tbl_Registro_Insumo[descripcion_insumo],$C94,Tbl_Registro_Insumo[id_solicitud],$C$9,Tbl_Registro_Insumo[Fecha_Corte],"&lt;="&amp;AL$12))</f>
        <v/>
      </c>
      <c r="AM94" s="2" t="str">
        <f>IF(OR($C94="",AM$12=""),"",SUMIFS(Tbl_Registro_Insumo[cant_ent],Tbl_Registro_Insumo[proveedor],$C$8,Tbl_Registro_Insumo[descripcion_insumo],$C94,Tbl_Registro_Insumo[id_solicitud],Detalle_Mes!$C$9,Tbl_Registro_Insumo[Fecha_Corte],"&lt;="&amp;AM$12)-SUMIFS(Tbl_Registro_Insumo[cant_dev],Tbl_Registro_Insumo[proveedor],$C$8,Tbl_Registro_Insumo[descripcion_insumo],$C94,Tbl_Registro_Insumo[id_solicitud],$C$9,Tbl_Registro_Insumo[Fecha_Corte],"&lt;="&amp;AM$12))</f>
        <v/>
      </c>
      <c r="AN94" s="2" t="str">
        <f>IF(OR($C94="",AN$12=""),"",SUMIFS(Tbl_Registro_Insumo[cant_ent],Tbl_Registro_Insumo[proveedor],$C$8,Tbl_Registro_Insumo[descripcion_insumo],$C94,Tbl_Registro_Insumo[id_solicitud],Detalle_Mes!$C$9,Tbl_Registro_Insumo[Fecha_Corte],"&lt;="&amp;AN$12)-SUMIFS(Tbl_Registro_Insumo[cant_dev],Tbl_Registro_Insumo[proveedor],$C$8,Tbl_Registro_Insumo[descripcion_insumo],$C94,Tbl_Registro_Insumo[id_solicitud],$C$9,Tbl_Registro_Insumo[Fecha_Corte],"&lt;="&amp;AN$12))</f>
        <v/>
      </c>
      <c r="AO94" s="2" t="str">
        <f>IF(OR($C94="",AO$12=""),"",SUMIFS(Tbl_Registro_Insumo[cant_ent],Tbl_Registro_Insumo[proveedor],$C$8,Tbl_Registro_Insumo[descripcion_insumo],$C94,Tbl_Registro_Insumo[id_solicitud],Detalle_Mes!$C$9,Tbl_Registro_Insumo[Fecha_Corte],"&lt;="&amp;AO$12)-SUMIFS(Tbl_Registro_Insumo[cant_dev],Tbl_Registro_Insumo[proveedor],$C$8,Tbl_Registro_Insumo[descripcion_insumo],$C94,Tbl_Registro_Insumo[id_solicitud],$C$9,Tbl_Registro_Insumo[Fecha_Corte],"&lt;="&amp;AO$12))</f>
        <v/>
      </c>
      <c r="AP94" s="2" t="str">
        <f>IF(OR($C94="",AP$12=""),"",SUMIFS(Tbl_Registro_Insumo[cant_ent],Tbl_Registro_Insumo[proveedor],$C$8,Tbl_Registro_Insumo[descripcion_insumo],$C94,Tbl_Registro_Insumo[id_solicitud],Detalle_Mes!$C$9,Tbl_Registro_Insumo[Fecha_Corte],"&lt;="&amp;AP$12)-SUMIFS(Tbl_Registro_Insumo[cant_dev],Tbl_Registro_Insumo[proveedor],$C$8,Tbl_Registro_Insumo[descripcion_insumo],$C94,Tbl_Registro_Insumo[id_solicitud],$C$9,Tbl_Registro_Insumo[Fecha_Corte],"&lt;="&amp;AP$12))</f>
        <v/>
      </c>
      <c r="AQ94" s="2" t="str">
        <f>IF(OR($C94="",AQ$12=""),"",SUMIFS(Tbl_Registro_Insumo[cant_ent],Tbl_Registro_Insumo[proveedor],$C$8,Tbl_Registro_Insumo[descripcion_insumo],$C94,Tbl_Registro_Insumo[id_solicitud],Detalle_Mes!$C$9,Tbl_Registro_Insumo[Fecha_Corte],"&lt;="&amp;AQ$12)-SUMIFS(Tbl_Registro_Insumo[cant_dev],Tbl_Registro_Insumo[proveedor],$C$8,Tbl_Registro_Insumo[descripcion_insumo],$C94,Tbl_Registro_Insumo[id_solicitud],$C$9,Tbl_Registro_Insumo[Fecha_Corte],"&lt;="&amp;AQ$12))</f>
        <v/>
      </c>
      <c r="AR94" s="2" t="str">
        <f>IF(OR($C94="",AR$12=""),"",SUMIFS(Tbl_Registro_Insumo[cant_ent],Tbl_Registro_Insumo[proveedor],$C$8,Tbl_Registro_Insumo[descripcion_insumo],$C94,Tbl_Registro_Insumo[id_solicitud],Detalle_Mes!$C$9,Tbl_Registro_Insumo[Fecha_Corte],"&lt;="&amp;AR$12)-SUMIFS(Tbl_Registro_Insumo[cant_dev],Tbl_Registro_Insumo[proveedor],$C$8,Tbl_Registro_Insumo[descripcion_insumo],$C94,Tbl_Registro_Insumo[id_solicitud],$C$9,Tbl_Registro_Insumo[Fecha_Corte],"&lt;="&amp;AR$12))</f>
        <v/>
      </c>
      <c r="AS94" s="2" t="str">
        <f>IF(OR($C94="",AS$12=""),"",SUMIFS(Tbl_Registro_Insumo[cant_ent],Tbl_Registro_Insumo[proveedor],$C$8,Tbl_Registro_Insumo[descripcion_insumo],$C94,Tbl_Registro_Insumo[id_solicitud],Detalle_Mes!$C$9,Tbl_Registro_Insumo[Fecha_Corte],"&lt;="&amp;AS$12)-SUMIFS(Tbl_Registro_Insumo[cant_dev],Tbl_Registro_Insumo[proveedor],$C$8,Tbl_Registro_Insumo[descripcion_insumo],$C94,Tbl_Registro_Insumo[id_solicitud],$C$9,Tbl_Registro_Insumo[Fecha_Corte],"&lt;="&amp;AS$12))</f>
        <v/>
      </c>
      <c r="AT94" s="2" t="str">
        <f>IF(OR($C94="",AT$12=""),"",SUMIFS(Tbl_Registro_Insumo[cant_ent],Tbl_Registro_Insumo[proveedor],$C$8,Tbl_Registro_Insumo[descripcion_insumo],$C94,Tbl_Registro_Insumo[id_solicitud],Detalle_Mes!$C$9,Tbl_Registro_Insumo[Fecha_Corte],"&lt;="&amp;AT$12)-SUMIFS(Tbl_Registro_Insumo[cant_dev],Tbl_Registro_Insumo[proveedor],$C$8,Tbl_Registro_Insumo[descripcion_insumo],$C94,Tbl_Registro_Insumo[id_solicitud],$C$9,Tbl_Registro_Insumo[Fecha_Corte],"&lt;="&amp;AT$12))</f>
        <v/>
      </c>
      <c r="AU94" s="2" t="str">
        <f>IF(OR($C94="",AU$12=""),"",SUMIFS(Tbl_Registro_Insumo[cant_ent],Tbl_Registro_Insumo[proveedor],$C$8,Tbl_Registro_Insumo[descripcion_insumo],$C94,Tbl_Registro_Insumo[id_solicitud],Detalle_Mes!$C$9,Tbl_Registro_Insumo[Fecha_Corte],"&lt;="&amp;AU$12)-SUMIFS(Tbl_Registro_Insumo[cant_dev],Tbl_Registro_Insumo[proveedor],$C$8,Tbl_Registro_Insumo[descripcion_insumo],$C94,Tbl_Registro_Insumo[id_solicitud],$C$9,Tbl_Registro_Insumo[Fecha_Corte],"&lt;="&amp;AU$12))</f>
        <v/>
      </c>
      <c r="AV94" s="2" t="str">
        <f>IF(OR($C94="",AV$12=""),"",SUMIFS(Tbl_Registro_Insumo[cant_ent],Tbl_Registro_Insumo[proveedor],$C$8,Tbl_Registro_Insumo[descripcion_insumo],$C94,Tbl_Registro_Insumo[id_solicitud],Detalle_Mes!$C$9,Tbl_Registro_Insumo[Fecha_Corte],"&lt;="&amp;AV$12)-SUMIFS(Tbl_Registro_Insumo[cant_dev],Tbl_Registro_Insumo[proveedor],$C$8,Tbl_Registro_Insumo[descripcion_insumo],$C94,Tbl_Registro_Insumo[id_solicitud],$C$9,Tbl_Registro_Insumo[Fecha_Corte],"&lt;="&amp;AV$12))</f>
        <v/>
      </c>
      <c r="AW94" s="2" t="str">
        <f>IF(OR($C94="",AW$12=""),"",SUMIFS(Tbl_Registro_Insumo[cant_ent],Tbl_Registro_Insumo[proveedor],$C$8,Tbl_Registro_Insumo[descripcion_insumo],$C94,Tbl_Registro_Insumo[id_solicitud],Detalle_Mes!$C$9,Tbl_Registro_Insumo[Fecha_Corte],"&lt;="&amp;AW$12)-SUMIFS(Tbl_Registro_Insumo[cant_dev],Tbl_Registro_Insumo[proveedor],$C$8,Tbl_Registro_Insumo[descripcion_insumo],$C94,Tbl_Registro_Insumo[id_solicitud],$C$9,Tbl_Registro_Insumo[Fecha_Corte],"&lt;="&amp;AW$12))</f>
        <v/>
      </c>
      <c r="AX94" s="2" t="str">
        <f>IF(OR($C94="",AX$12=""),"",SUMIFS(Tbl_Registro_Insumo[cant_ent],Tbl_Registro_Insumo[proveedor],$C$8,Tbl_Registro_Insumo[descripcion_insumo],$C94,Tbl_Registro_Insumo[id_solicitud],Detalle_Mes!$C$9,Tbl_Registro_Insumo[Fecha_Corte],"&lt;="&amp;AX$12)-SUMIFS(Tbl_Registro_Insumo[cant_dev],Tbl_Registro_Insumo[proveedor],$C$8,Tbl_Registro_Insumo[descripcion_insumo],$C94,Tbl_Registro_Insumo[id_solicitud],$C$9,Tbl_Registro_Insumo[Fecha_Corte],"&lt;="&amp;AX$12))</f>
        <v/>
      </c>
      <c r="AY94" s="2" t="str">
        <f>IF(OR($C94="",AY$12=""),"",SUMIFS(Tbl_Registro_Insumo[cant_ent],Tbl_Registro_Insumo[proveedor],$C$8,Tbl_Registro_Insumo[descripcion_insumo],$C94,Tbl_Registro_Insumo[id_solicitud],Detalle_Mes!$C$9,Tbl_Registro_Insumo[Fecha_Corte],"&lt;="&amp;AY$12)-SUMIFS(Tbl_Registro_Insumo[cant_dev],Tbl_Registro_Insumo[proveedor],$C$8,Tbl_Registro_Insumo[descripcion_insumo],$C94,Tbl_Registro_Insumo[id_solicitud],$C$9,Tbl_Registro_Insumo[Fecha_Corte],"&lt;="&amp;AY$12))</f>
        <v/>
      </c>
      <c r="AZ94" s="2" t="str">
        <f>IF(OR($C94="",AZ$12=""),"",SUMIFS(Tbl_Registro_Insumo[cant_ent],Tbl_Registro_Insumo[proveedor],$C$8,Tbl_Registro_Insumo[descripcion_insumo],$C94,Tbl_Registro_Insumo[id_solicitud],Detalle_Mes!$C$9,Tbl_Registro_Insumo[Fecha_Corte],"&lt;="&amp;AZ$12)-SUMIFS(Tbl_Registro_Insumo[cant_dev],Tbl_Registro_Insumo[proveedor],$C$8,Tbl_Registro_Insumo[descripcion_insumo],$C94,Tbl_Registro_Insumo[id_solicitud],$C$9,Tbl_Registro_Insumo[Fecha_Corte],"&lt;="&amp;AZ$12))</f>
        <v/>
      </c>
      <c r="BA94" s="2" t="str">
        <f>IF(OR($C94="",BA$12=""),"",SUMIFS(Tbl_Registro_Insumo[cant_ent],Tbl_Registro_Insumo[proveedor],$C$8,Tbl_Registro_Insumo[descripcion_insumo],$C94,Tbl_Registro_Insumo[id_solicitud],Detalle_Mes!$C$9,Tbl_Registro_Insumo[Fecha_Corte],"&lt;="&amp;BA$12)-SUMIFS(Tbl_Registro_Insumo[cant_dev],Tbl_Registro_Insumo[proveedor],$C$8,Tbl_Registro_Insumo[descripcion_insumo],$C94,Tbl_Registro_Insumo[id_solicitud],$C$9,Tbl_Registro_Insumo[Fecha_Corte],"&lt;="&amp;BA$12))</f>
        <v/>
      </c>
      <c r="BB94" s="2" t="str">
        <f>IF(OR($C94="",BB$12=""),"",SUMIFS(Tbl_Registro_Insumo[cant_ent],Tbl_Registro_Insumo[proveedor],$C$8,Tbl_Registro_Insumo[descripcion_insumo],$C94,Tbl_Registro_Insumo[id_solicitud],Detalle_Mes!$C$9,Tbl_Registro_Insumo[Fecha_Corte],"&lt;="&amp;BB$12)-SUMIFS(Tbl_Registro_Insumo[cant_dev],Tbl_Registro_Insumo[proveedor],$C$8,Tbl_Registro_Insumo[descripcion_insumo],$C94,Tbl_Registro_Insumo[id_solicitud],$C$9,Tbl_Registro_Insumo[Fecha_Corte],"&lt;="&amp;BB$12))</f>
        <v/>
      </c>
      <c r="BC94" s="2" t="str">
        <f>IF(OR($C94="",BC$12=""),"",SUMIFS(Tbl_Registro_Insumo[cant_ent],Tbl_Registro_Insumo[proveedor],$C$8,Tbl_Registro_Insumo[descripcion_insumo],$C94,Tbl_Registro_Insumo[id_solicitud],Detalle_Mes!$C$9,Tbl_Registro_Insumo[Fecha_Corte],"&lt;="&amp;BC$12)-SUMIFS(Tbl_Registro_Insumo[cant_dev],Tbl_Registro_Insumo[proveedor],$C$8,Tbl_Registro_Insumo[descripcion_insumo],$C94,Tbl_Registro_Insumo[id_solicitud],$C$9,Tbl_Registro_Insumo[Fecha_Corte],"&lt;="&amp;BC$12))</f>
        <v/>
      </c>
      <c r="BD94" s="2" t="str">
        <f>IF(OR($C94="",BD$12=""),"",SUMIFS(Tbl_Registro_Insumo[cant_ent],Tbl_Registro_Insumo[proveedor],$C$8,Tbl_Registro_Insumo[descripcion_insumo],$C94,Tbl_Registro_Insumo[id_solicitud],Detalle_Mes!$C$9,Tbl_Registro_Insumo[Fecha_Corte],"&lt;="&amp;BD$12)-SUMIFS(Tbl_Registro_Insumo[cant_dev],Tbl_Registro_Insumo[proveedor],$C$8,Tbl_Registro_Insumo[descripcion_insumo],$C94,Tbl_Registro_Insumo[id_solicitud],$C$9,Tbl_Registro_Insumo[Fecha_Corte],"&lt;="&amp;BD$12))</f>
        <v/>
      </c>
      <c r="BE94" s="2" t="str">
        <f>IF(OR($C94="",BE$12=""),"",SUMIFS(Tbl_Registro_Insumo[cant_ent],Tbl_Registro_Insumo[proveedor],$C$8,Tbl_Registro_Insumo[descripcion_insumo],$C94,Tbl_Registro_Insumo[id_solicitud],Detalle_Mes!$C$9,Tbl_Registro_Insumo[Fecha_Corte],"&lt;="&amp;BE$12)-SUMIFS(Tbl_Registro_Insumo[cant_dev],Tbl_Registro_Insumo[proveedor],$C$8,Tbl_Registro_Insumo[descripcion_insumo],$C94,Tbl_Registro_Insumo[id_solicitud],$C$9,Tbl_Registro_Insumo[Fecha_Corte],"&lt;="&amp;BE$12))</f>
        <v/>
      </c>
      <c r="BF94" s="2" t="str">
        <f>IF(OR($C94="",BF$12=""),"",SUMIFS(Tbl_Registro_Insumo[cant_ent],Tbl_Registro_Insumo[proveedor],$C$8,Tbl_Registro_Insumo[descripcion_insumo],$C94,Tbl_Registro_Insumo[id_solicitud],Detalle_Mes!$C$9,Tbl_Registro_Insumo[Fecha_Corte],"&lt;="&amp;BF$12)-SUMIFS(Tbl_Registro_Insumo[cant_dev],Tbl_Registro_Insumo[proveedor],$C$8,Tbl_Registro_Insumo[descripcion_insumo],$C94,Tbl_Registro_Insumo[id_solicitud],$C$9,Tbl_Registro_Insumo[Fecha_Corte],"&lt;="&amp;BF$12))</f>
        <v/>
      </c>
      <c r="BG94" s="2" t="str">
        <f>IF(OR($C94="",BG$12=""),"",SUMIFS(Tbl_Registro_Insumo[cant_ent],Tbl_Registro_Insumo[proveedor],$C$8,Tbl_Registro_Insumo[descripcion_insumo],$C94,Tbl_Registro_Insumo[id_solicitud],Detalle_Mes!$C$9,Tbl_Registro_Insumo[Fecha_Corte],"&lt;="&amp;BG$12)-SUMIFS(Tbl_Registro_Insumo[cant_dev],Tbl_Registro_Insumo[proveedor],$C$8,Tbl_Registro_Insumo[descripcion_insumo],$C94,Tbl_Registro_Insumo[id_solicitud],$C$9,Tbl_Registro_Insumo[Fecha_Corte],"&lt;="&amp;BG$12))</f>
        <v/>
      </c>
      <c r="BH94" s="2" t="str">
        <f>IF(OR($C94="",BH$12=""),"",SUMIFS(Tbl_Registro_Insumo[cant_ent],Tbl_Registro_Insumo[proveedor],$C$8,Tbl_Registro_Insumo[descripcion_insumo],$C94,Tbl_Registro_Insumo[id_solicitud],Detalle_Mes!$C$9,Tbl_Registro_Insumo[Fecha_Corte],"&lt;="&amp;BH$12)-SUMIFS(Tbl_Registro_Insumo[cant_dev],Tbl_Registro_Insumo[proveedor],$C$8,Tbl_Registro_Insumo[descripcion_insumo],$C94,Tbl_Registro_Insumo[id_solicitud],$C$9,Tbl_Registro_Insumo[Fecha_Corte],"&lt;="&amp;BH$12))</f>
        <v/>
      </c>
      <c r="BI94" s="2" t="str">
        <f>IF(OR($C94="",BI$12=""),"",SUMIFS(Tbl_Registro_Insumo[cant_ent],Tbl_Registro_Insumo[proveedor],$C$8,Tbl_Registro_Insumo[descripcion_insumo],$C94,Tbl_Registro_Insumo[id_solicitud],Detalle_Mes!$C$9,Tbl_Registro_Insumo[Fecha_Corte],"&lt;="&amp;BI$12)-SUMIFS(Tbl_Registro_Insumo[cant_dev],Tbl_Registro_Insumo[proveedor],$C$8,Tbl_Registro_Insumo[descripcion_insumo],$C94,Tbl_Registro_Insumo[id_solicitud],$C$9,Tbl_Registro_Insumo[Fecha_Corte],"&lt;="&amp;BI$12))</f>
        <v/>
      </c>
      <c r="BJ94" s="2" t="str">
        <f>IF(OR($C94="",BJ$12=""),"",SUMIFS(Tbl_Registro_Insumo[cant_ent],Tbl_Registro_Insumo[proveedor],$C$8,Tbl_Registro_Insumo[descripcion_insumo],$C94,Tbl_Registro_Insumo[id_solicitud],Detalle_Mes!$C$9,Tbl_Registro_Insumo[Fecha_Corte],"&lt;="&amp;BJ$12)-SUMIFS(Tbl_Registro_Insumo[cant_dev],Tbl_Registro_Insumo[proveedor],$C$8,Tbl_Registro_Insumo[descripcion_insumo],$C94,Tbl_Registro_Insumo[id_solicitud],$C$9,Tbl_Registro_Insumo[Fecha_Corte],"&lt;="&amp;BJ$12))</f>
        <v/>
      </c>
      <c r="BK94" s="2" t="str">
        <f>IF(OR($C94="",BK$12=""),"",SUMIFS(Tbl_Registro_Insumo[cant_ent],Tbl_Registro_Insumo[proveedor],$C$8,Tbl_Registro_Insumo[descripcion_insumo],$C94,Tbl_Registro_Insumo[id_solicitud],Detalle_Mes!$C$9,Tbl_Registro_Insumo[Fecha_Corte],"&lt;="&amp;BK$12)-SUMIFS(Tbl_Registro_Insumo[cant_dev],Tbl_Registro_Insumo[proveedor],$C$8,Tbl_Registro_Insumo[descripcion_insumo],$C94,Tbl_Registro_Insumo[id_solicitud],$C$9,Tbl_Registro_Insumo[Fecha_Corte],"&lt;="&amp;BK$12))</f>
        <v/>
      </c>
      <c r="BL94" s="2" t="str">
        <f>IF(OR($C94="",BL$12=""),"",SUMIFS(Tbl_Registro_Insumo[cant_ent],Tbl_Registro_Insumo[proveedor],$C$8,Tbl_Registro_Insumo[descripcion_insumo],$C94,Tbl_Registro_Insumo[id_solicitud],Detalle_Mes!$C$9,Tbl_Registro_Insumo[Fecha_Corte],"&lt;="&amp;BL$12)-SUMIFS(Tbl_Registro_Insumo[cant_dev],Tbl_Registro_Insumo[proveedor],$C$8,Tbl_Registro_Insumo[descripcion_insumo],$C94,Tbl_Registro_Insumo[id_solicitud],$C$9,Tbl_Registro_Insumo[Fecha_Corte],"&lt;="&amp;BL$12))</f>
        <v/>
      </c>
      <c r="BM94" s="2" t="str">
        <f>IF(OR($C94="",BM$12=""),"",SUMIFS(Tbl_Registro_Insumo[cant_ent],Tbl_Registro_Insumo[proveedor],$C$8,Tbl_Registro_Insumo[descripcion_insumo],$C94,Tbl_Registro_Insumo[id_solicitud],Detalle_Mes!$C$9,Tbl_Registro_Insumo[Fecha_Corte],"&lt;="&amp;BM$12)-SUMIFS(Tbl_Registro_Insumo[cant_dev],Tbl_Registro_Insumo[proveedor],$C$8,Tbl_Registro_Insumo[descripcion_insumo],$C94,Tbl_Registro_Insumo[id_solicitud],$C$9,Tbl_Registro_Insumo[Fecha_Corte],"&lt;="&amp;BM$12))</f>
        <v/>
      </c>
      <c r="BN94" s="2" t="str">
        <f>IF(OR($C94="",BN$12=""),"",SUMIFS(Tbl_Registro_Insumo[cant_ent],Tbl_Registro_Insumo[proveedor],$C$8,Tbl_Registro_Insumo[descripcion_insumo],$C94,Tbl_Registro_Insumo[id_solicitud],Detalle_Mes!$C$9,Tbl_Registro_Insumo[Fecha_Corte],"&lt;="&amp;BN$12)-SUMIFS(Tbl_Registro_Insumo[cant_dev],Tbl_Registro_Insumo[proveedor],$C$8,Tbl_Registro_Insumo[descripcion_insumo],$C94,Tbl_Registro_Insumo[id_solicitud],$C$9,Tbl_Registro_Insumo[Fecha_Corte],"&lt;="&amp;BN$12))</f>
        <v/>
      </c>
      <c r="BO94" s="2" t="str">
        <f>IF(OR($C94="",BO$12=""),"",SUMIFS(Tbl_Registro_Insumo[cant_ent],Tbl_Registro_Insumo[proveedor],$C$8,Tbl_Registro_Insumo[descripcion_insumo],$C94,Tbl_Registro_Insumo[id_solicitud],Detalle_Mes!$C$9,Tbl_Registro_Insumo[Fecha_Corte],"&lt;="&amp;BO$12)-SUMIFS(Tbl_Registro_Insumo[cant_dev],Tbl_Registro_Insumo[proveedor],$C$8,Tbl_Registro_Insumo[descripcion_insumo],$C94,Tbl_Registro_Insumo[id_solicitud],$C$9,Tbl_Registro_Insumo[Fecha_Corte],"&lt;="&amp;BO$12))</f>
        <v/>
      </c>
      <c r="BP94" s="2" t="str">
        <f>IF(OR($C94="",BP$12=""),"",SUMIFS(Tbl_Registro_Insumo[cant_ent],Tbl_Registro_Insumo[proveedor],$C$8,Tbl_Registro_Insumo[descripcion_insumo],$C94,Tbl_Registro_Insumo[id_solicitud],Detalle_Mes!$C$9,Tbl_Registro_Insumo[Fecha_Corte],"&lt;="&amp;BP$12)-SUMIFS(Tbl_Registro_Insumo[cant_dev],Tbl_Registro_Insumo[proveedor],$C$8,Tbl_Registro_Insumo[descripcion_insumo],$C94,Tbl_Registro_Insumo[id_solicitud],$C$9,Tbl_Registro_Insumo[Fecha_Corte],"&lt;="&amp;BP$12))</f>
        <v/>
      </c>
      <c r="BQ94" s="2" t="str">
        <f>IF(OR($C94="",BQ$12=""),"",SUMIFS(Tbl_Registro_Insumo[cant_ent],Tbl_Registro_Insumo[proveedor],$C$8,Tbl_Registro_Insumo[descripcion_insumo],$C94,Tbl_Registro_Insumo[id_solicitud],Detalle_Mes!$C$9,Tbl_Registro_Insumo[Fecha_Corte],"&lt;="&amp;BQ$12)-SUMIFS(Tbl_Registro_Insumo[cant_dev],Tbl_Registro_Insumo[proveedor],$C$8,Tbl_Registro_Insumo[descripcion_insumo],$C94,Tbl_Registro_Insumo[id_solicitud],$C$9,Tbl_Registro_Insumo[Fecha_Corte],"&lt;="&amp;BQ$12))</f>
        <v/>
      </c>
      <c r="BR94" s="2" t="str">
        <f>IF(OR($C94="",BR$12=""),"",SUMIFS(Tbl_Registro_Insumo[cant_ent],Tbl_Registro_Insumo[proveedor],$C$8,Tbl_Registro_Insumo[descripcion_insumo],$C94,Tbl_Registro_Insumo[id_solicitud],Detalle_Mes!$C$9,Tbl_Registro_Insumo[Fecha_Corte],"&lt;="&amp;BR$12)-SUMIFS(Tbl_Registro_Insumo[cant_dev],Tbl_Registro_Insumo[proveedor],$C$8,Tbl_Registro_Insumo[descripcion_insumo],$C94,Tbl_Registro_Insumo[id_solicitud],$C$9,Tbl_Registro_Insumo[Fecha_Corte],"&lt;="&amp;BR$12))</f>
        <v/>
      </c>
      <c r="BS94" s="2" t="str">
        <f>IF(OR($C94="",BS$12=""),"",SUMIFS(Tbl_Registro_Insumo[cant_ent],Tbl_Registro_Insumo[proveedor],$C$8,Tbl_Registro_Insumo[descripcion_insumo],$C94,Tbl_Registro_Insumo[id_solicitud],Detalle_Mes!$C$9,Tbl_Registro_Insumo[Fecha_Corte],"&lt;="&amp;BS$12)-SUMIFS(Tbl_Registro_Insumo[cant_dev],Tbl_Registro_Insumo[proveedor],$C$8,Tbl_Registro_Insumo[descripcion_insumo],$C94,Tbl_Registro_Insumo[id_solicitud],$C$9,Tbl_Registro_Insumo[Fecha_Corte],"&lt;="&amp;BS$12))</f>
        <v/>
      </c>
    </row>
    <row r="95" spans="2:71" s="7" customFormat="1" ht="19.2" customHeight="1" x14ac:dyDescent="0.3">
      <c r="B95" s="2"/>
      <c r="D95" s="20" t="str">
        <f>IF(C95="","",SUMIFS(Tbl_Registro_Insumo[cant_ent],Tbl_Registro_Insumo[proveedor],Detalle_Mes!$C$8,Tbl_Registro_Insumo[id_solicitud],Detalle_Mes!$C$9,Tbl_Registro_Insumo[descripcion_insumo],Detalle_Mes!C95,Tbl_Registro_Insumo[Fecha_Corte],"&lt;"&amp;Detalle_Mes!$F$8))</f>
        <v/>
      </c>
      <c r="E95" s="20" t="str">
        <f>IF(C95="","",SUMIFS(Tbl_Registro_Insumo[cant_dev],Tbl_Registro_Insumo[proveedor],Detalle_Mes!$C$8,Tbl_Registro_Insumo[id_solicitud],Detalle_Mes!$C$9,Tbl_Registro_Insumo[descripcion_insumo],Detalle_Mes!C95,Tbl_Registro_Insumo[Fecha_Corte],"&lt;"&amp;Detalle_Mes!$F$8))</f>
        <v/>
      </c>
      <c r="F95" s="20" t="str">
        <f t="shared" si="42"/>
        <v/>
      </c>
      <c r="H95" s="41" t="str">
        <f t="shared" si="41"/>
        <v/>
      </c>
      <c r="I95" s="2" t="str">
        <f>IF(OR($C95="",I$12=""),"",SUMIFS(Tbl_Registro_Insumo[cant_ent],Tbl_Registro_Insumo[proveedor],$C$8,Tbl_Registro_Insumo[descripcion_insumo],$C95,Tbl_Registro_Insumo[id_solicitud],Detalle_Mes!$C$9,Tbl_Registro_Insumo[Fecha_Corte],"&lt;"&amp;I$12)-SUMIFS(Tbl_Registro_Insumo[cant_dev],Tbl_Registro_Insumo[proveedor],$C$8,Tbl_Registro_Insumo[descripcion_insumo],$C95,Tbl_Registro_Insumo[id_solicitud],$C$9,Tbl_Registro_Insumo[Fecha_Corte],"&lt;="&amp;I$12))</f>
        <v/>
      </c>
      <c r="J95" s="2" t="str">
        <f>IF(OR($C95="",J$12=""),"",SUMIFS(Tbl_Registro_Insumo[cant_ent],Tbl_Registro_Insumo[proveedor],$C$8,Tbl_Registro_Insumo[descripcion_insumo],$C95,Tbl_Registro_Insumo[id_solicitud],Detalle_Mes!$C$9,Tbl_Registro_Insumo[Fecha_Corte],"&lt;="&amp;J$12)-SUMIFS(Tbl_Registro_Insumo[cant_dev],Tbl_Registro_Insumo[proveedor],$C$8,Tbl_Registro_Insumo[descripcion_insumo],$C95,Tbl_Registro_Insumo[id_solicitud],$C$9,Tbl_Registro_Insumo[Fecha_Corte],"&lt;="&amp;J$12))</f>
        <v/>
      </c>
      <c r="K95" s="2" t="str">
        <f>IF(OR($C95="",K$12=""),"",SUMIFS(Tbl_Registro_Insumo[cant_ent],Tbl_Registro_Insumo[proveedor],$C$8,Tbl_Registro_Insumo[descripcion_insumo],$C95,Tbl_Registro_Insumo[id_solicitud],Detalle_Mes!$C$9,Tbl_Registro_Insumo[Fecha_Corte],"&lt;="&amp;K$12)-SUMIFS(Tbl_Registro_Insumo[cant_dev],Tbl_Registro_Insumo[proveedor],$C$8,Tbl_Registro_Insumo[descripcion_insumo],$C95,Tbl_Registro_Insumo[id_solicitud],$C$9,Tbl_Registro_Insumo[Fecha_Corte],"&lt;="&amp;K$12))</f>
        <v/>
      </c>
      <c r="L95" s="2" t="str">
        <f>IF(OR($C95="",L$12=""),"",SUMIFS(Tbl_Registro_Insumo[cant_ent],Tbl_Registro_Insumo[proveedor],$C$8,Tbl_Registro_Insumo[descripcion_insumo],$C95,Tbl_Registro_Insumo[id_solicitud],Detalle_Mes!$C$9,Tbl_Registro_Insumo[Fecha_Corte],"&lt;="&amp;L$12)-SUMIFS(Tbl_Registro_Insumo[cant_dev],Tbl_Registro_Insumo[proveedor],$C$8,Tbl_Registro_Insumo[descripcion_insumo],$C95,Tbl_Registro_Insumo[id_solicitud],$C$9,Tbl_Registro_Insumo[Fecha_Corte],"&lt;="&amp;L$12))</f>
        <v/>
      </c>
      <c r="M95" s="2" t="str">
        <f>IF(OR($C95="",M$12=""),"",SUMIFS(Tbl_Registro_Insumo[cant_ent],Tbl_Registro_Insumo[proveedor],$C$8,Tbl_Registro_Insumo[descripcion_insumo],$C95,Tbl_Registro_Insumo[id_solicitud],Detalle_Mes!$C$9,Tbl_Registro_Insumo[Fecha_Corte],"&lt;="&amp;M$12)-SUMIFS(Tbl_Registro_Insumo[cant_dev],Tbl_Registro_Insumo[proveedor],$C$8,Tbl_Registro_Insumo[descripcion_insumo],$C95,Tbl_Registro_Insumo[id_solicitud],$C$9,Tbl_Registro_Insumo[Fecha_Corte],"&lt;="&amp;M$12))</f>
        <v/>
      </c>
      <c r="N95" s="2" t="str">
        <f>IF(OR($C95="",N$12=""),"",SUMIFS(Tbl_Registro_Insumo[cant_ent],Tbl_Registro_Insumo[proveedor],$C$8,Tbl_Registro_Insumo[descripcion_insumo],$C95,Tbl_Registro_Insumo[id_solicitud],Detalle_Mes!$C$9,Tbl_Registro_Insumo[Fecha_Corte],"&lt;="&amp;N$12)-SUMIFS(Tbl_Registro_Insumo[cant_dev],Tbl_Registro_Insumo[proveedor],$C$8,Tbl_Registro_Insumo[descripcion_insumo],$C95,Tbl_Registro_Insumo[id_solicitud],$C$9,Tbl_Registro_Insumo[Fecha_Corte],"&lt;="&amp;N$12))</f>
        <v/>
      </c>
      <c r="O95" s="2" t="str">
        <f>IF(OR($C95="",O$12=""),"",SUMIFS(Tbl_Registro_Insumo[cant_ent],Tbl_Registro_Insumo[proveedor],$C$8,Tbl_Registro_Insumo[descripcion_insumo],$C95,Tbl_Registro_Insumo[id_solicitud],Detalle_Mes!$C$9,Tbl_Registro_Insumo[Fecha_Corte],"&lt;="&amp;O$12)-SUMIFS(Tbl_Registro_Insumo[cant_dev],Tbl_Registro_Insumo[proveedor],$C$8,Tbl_Registro_Insumo[descripcion_insumo],$C95,Tbl_Registro_Insumo[id_solicitud],$C$9,Tbl_Registro_Insumo[Fecha_Corte],"&lt;="&amp;O$12))</f>
        <v/>
      </c>
      <c r="P95" s="2" t="str">
        <f>IF(OR($C95="",P$12=""),"",SUMIFS(Tbl_Registro_Insumo[cant_ent],Tbl_Registro_Insumo[proveedor],$C$8,Tbl_Registro_Insumo[descripcion_insumo],$C95,Tbl_Registro_Insumo[id_solicitud],Detalle_Mes!$C$9,Tbl_Registro_Insumo[Fecha_Corte],"&lt;="&amp;P$12)-SUMIFS(Tbl_Registro_Insumo[cant_dev],Tbl_Registro_Insumo[proveedor],$C$8,Tbl_Registro_Insumo[descripcion_insumo],$C95,Tbl_Registro_Insumo[id_solicitud],$C$9,Tbl_Registro_Insumo[Fecha_Corte],"&lt;="&amp;P$12))</f>
        <v/>
      </c>
      <c r="Q95" s="2" t="str">
        <f>IF(OR($C95="",Q$12=""),"",SUMIFS(Tbl_Registro_Insumo[cant_ent],Tbl_Registro_Insumo[proveedor],$C$8,Tbl_Registro_Insumo[descripcion_insumo],$C95,Tbl_Registro_Insumo[id_solicitud],Detalle_Mes!$C$9,Tbl_Registro_Insumo[Fecha_Corte],"&lt;="&amp;Q$12)-SUMIFS(Tbl_Registro_Insumo[cant_dev],Tbl_Registro_Insumo[proveedor],$C$8,Tbl_Registro_Insumo[descripcion_insumo],$C95,Tbl_Registro_Insumo[id_solicitud],$C$9,Tbl_Registro_Insumo[Fecha_Corte],"&lt;="&amp;Q$12))</f>
        <v/>
      </c>
      <c r="R95" s="2" t="str">
        <f>IF(OR($C95="",R$12=""),"",SUMIFS(Tbl_Registro_Insumo[cant_ent],Tbl_Registro_Insumo[proveedor],$C$8,Tbl_Registro_Insumo[descripcion_insumo],$C95,Tbl_Registro_Insumo[id_solicitud],Detalle_Mes!$C$9,Tbl_Registro_Insumo[Fecha_Corte],"&lt;="&amp;R$12)-SUMIFS(Tbl_Registro_Insumo[cant_dev],Tbl_Registro_Insumo[proveedor],$C$8,Tbl_Registro_Insumo[descripcion_insumo],$C95,Tbl_Registro_Insumo[id_solicitud],$C$9,Tbl_Registro_Insumo[Fecha_Corte],"&lt;="&amp;R$12))</f>
        <v/>
      </c>
      <c r="S95" s="2" t="str">
        <f>IF(OR($C95="",S$12=""),"",SUMIFS(Tbl_Registro_Insumo[cant_ent],Tbl_Registro_Insumo[proveedor],$C$8,Tbl_Registro_Insumo[descripcion_insumo],$C95,Tbl_Registro_Insumo[id_solicitud],Detalle_Mes!$C$9,Tbl_Registro_Insumo[Fecha_Corte],"&lt;="&amp;S$12)-SUMIFS(Tbl_Registro_Insumo[cant_dev],Tbl_Registro_Insumo[proveedor],$C$8,Tbl_Registro_Insumo[descripcion_insumo],$C95,Tbl_Registro_Insumo[id_solicitud],$C$9,Tbl_Registro_Insumo[Fecha_Corte],"&lt;="&amp;S$12))</f>
        <v/>
      </c>
      <c r="T95" s="2" t="str">
        <f>IF(OR($C95="",T$12=""),"",SUMIFS(Tbl_Registro_Insumo[cant_ent],Tbl_Registro_Insumo[proveedor],$C$8,Tbl_Registro_Insumo[descripcion_insumo],$C95,Tbl_Registro_Insumo[id_solicitud],Detalle_Mes!$C$9,Tbl_Registro_Insumo[Fecha_Corte],"&lt;="&amp;T$12)-SUMIFS(Tbl_Registro_Insumo[cant_dev],Tbl_Registro_Insumo[proveedor],$C$8,Tbl_Registro_Insumo[descripcion_insumo],$C95,Tbl_Registro_Insumo[id_solicitud],$C$9,Tbl_Registro_Insumo[Fecha_Corte],"&lt;="&amp;T$12))</f>
        <v/>
      </c>
      <c r="U95" s="2" t="str">
        <f>IF(OR($C95="",U$12=""),"",SUMIFS(Tbl_Registro_Insumo[cant_ent],Tbl_Registro_Insumo[proveedor],$C$8,Tbl_Registro_Insumo[descripcion_insumo],$C95,Tbl_Registro_Insumo[id_solicitud],Detalle_Mes!$C$9,Tbl_Registro_Insumo[Fecha_Corte],"&lt;="&amp;U$12)-SUMIFS(Tbl_Registro_Insumo[cant_dev],Tbl_Registro_Insumo[proveedor],$C$8,Tbl_Registro_Insumo[descripcion_insumo],$C95,Tbl_Registro_Insumo[id_solicitud],$C$9,Tbl_Registro_Insumo[Fecha_Corte],"&lt;="&amp;U$12))</f>
        <v/>
      </c>
      <c r="V95" s="2" t="str">
        <f>IF(OR($C95="",V$12=""),"",SUMIFS(Tbl_Registro_Insumo[cant_ent],Tbl_Registro_Insumo[proveedor],$C$8,Tbl_Registro_Insumo[descripcion_insumo],$C95,Tbl_Registro_Insumo[id_solicitud],Detalle_Mes!$C$9,Tbl_Registro_Insumo[Fecha_Corte],"&lt;="&amp;V$12)-SUMIFS(Tbl_Registro_Insumo[cant_dev],Tbl_Registro_Insumo[proveedor],$C$8,Tbl_Registro_Insumo[descripcion_insumo],$C95,Tbl_Registro_Insumo[id_solicitud],$C$9,Tbl_Registro_Insumo[Fecha_Corte],"&lt;="&amp;V$12))</f>
        <v/>
      </c>
      <c r="W95" s="2" t="str">
        <f>IF(OR($C95="",W$12=""),"",SUMIFS(Tbl_Registro_Insumo[cant_ent],Tbl_Registro_Insumo[proveedor],$C$8,Tbl_Registro_Insumo[descripcion_insumo],$C95,Tbl_Registro_Insumo[id_solicitud],Detalle_Mes!$C$9,Tbl_Registro_Insumo[Fecha_Corte],"&lt;="&amp;W$12)-SUMIFS(Tbl_Registro_Insumo[cant_dev],Tbl_Registro_Insumo[proveedor],$C$8,Tbl_Registro_Insumo[descripcion_insumo],$C95,Tbl_Registro_Insumo[id_solicitud],$C$9,Tbl_Registro_Insumo[Fecha_Corte],"&lt;="&amp;W$12))</f>
        <v/>
      </c>
      <c r="X95" s="2" t="str">
        <f>IF(OR($C95="",X$12=""),"",SUMIFS(Tbl_Registro_Insumo[cant_ent],Tbl_Registro_Insumo[proveedor],$C$8,Tbl_Registro_Insumo[descripcion_insumo],$C95,Tbl_Registro_Insumo[id_solicitud],Detalle_Mes!$C$9,Tbl_Registro_Insumo[Fecha_Corte],"&lt;="&amp;X$12)-SUMIFS(Tbl_Registro_Insumo[cant_dev],Tbl_Registro_Insumo[proveedor],$C$8,Tbl_Registro_Insumo[descripcion_insumo],$C95,Tbl_Registro_Insumo[id_solicitud],$C$9,Tbl_Registro_Insumo[Fecha_Corte],"&lt;="&amp;X$12))</f>
        <v/>
      </c>
      <c r="Y95" s="2" t="str">
        <f>IF(OR($C95="",Y$12=""),"",SUMIFS(Tbl_Registro_Insumo[cant_ent],Tbl_Registro_Insumo[proveedor],$C$8,Tbl_Registro_Insumo[descripcion_insumo],$C95,Tbl_Registro_Insumo[id_solicitud],Detalle_Mes!$C$9,Tbl_Registro_Insumo[Fecha_Corte],"&lt;="&amp;Y$12)-SUMIFS(Tbl_Registro_Insumo[cant_dev],Tbl_Registro_Insumo[proveedor],$C$8,Tbl_Registro_Insumo[descripcion_insumo],$C95,Tbl_Registro_Insumo[id_solicitud],$C$9,Tbl_Registro_Insumo[Fecha_Corte],"&lt;="&amp;Y$12))</f>
        <v/>
      </c>
      <c r="Z95" s="2" t="str">
        <f>IF(OR($C95="",Z$12=""),"",SUMIFS(Tbl_Registro_Insumo[cant_ent],Tbl_Registro_Insumo[proveedor],$C$8,Tbl_Registro_Insumo[descripcion_insumo],$C95,Tbl_Registro_Insumo[id_solicitud],Detalle_Mes!$C$9,Tbl_Registro_Insumo[Fecha_Corte],"&lt;="&amp;Z$12)-SUMIFS(Tbl_Registro_Insumo[cant_dev],Tbl_Registro_Insumo[proveedor],$C$8,Tbl_Registro_Insumo[descripcion_insumo],$C95,Tbl_Registro_Insumo[id_solicitud],$C$9,Tbl_Registro_Insumo[Fecha_Corte],"&lt;="&amp;Z$12))</f>
        <v/>
      </c>
      <c r="AA95" s="2" t="str">
        <f>IF(OR($C95="",AA$12=""),"",SUMIFS(Tbl_Registro_Insumo[cant_ent],Tbl_Registro_Insumo[proveedor],$C$8,Tbl_Registro_Insumo[descripcion_insumo],$C95,Tbl_Registro_Insumo[id_solicitud],Detalle_Mes!$C$9,Tbl_Registro_Insumo[Fecha_Corte],"&lt;="&amp;AA$12)-SUMIFS(Tbl_Registro_Insumo[cant_dev],Tbl_Registro_Insumo[proveedor],$C$8,Tbl_Registro_Insumo[descripcion_insumo],$C95,Tbl_Registro_Insumo[id_solicitud],$C$9,Tbl_Registro_Insumo[Fecha_Corte],"&lt;="&amp;AA$12))</f>
        <v/>
      </c>
      <c r="AB95" s="2" t="str">
        <f>IF(OR($C95="",AB$12=""),"",SUMIFS(Tbl_Registro_Insumo[cant_ent],Tbl_Registro_Insumo[proveedor],$C$8,Tbl_Registro_Insumo[descripcion_insumo],$C95,Tbl_Registro_Insumo[id_solicitud],Detalle_Mes!$C$9,Tbl_Registro_Insumo[Fecha_Corte],"&lt;="&amp;AB$12)-SUMIFS(Tbl_Registro_Insumo[cant_dev],Tbl_Registro_Insumo[proveedor],$C$8,Tbl_Registro_Insumo[descripcion_insumo],$C95,Tbl_Registro_Insumo[id_solicitud],$C$9,Tbl_Registro_Insumo[Fecha_Corte],"&lt;="&amp;AB$12))</f>
        <v/>
      </c>
      <c r="AC95" s="2" t="str">
        <f>IF(OR($C95="",AC$12=""),"",SUMIFS(Tbl_Registro_Insumo[cant_ent],Tbl_Registro_Insumo[proveedor],$C$8,Tbl_Registro_Insumo[descripcion_insumo],$C95,Tbl_Registro_Insumo[id_solicitud],Detalle_Mes!$C$9,Tbl_Registro_Insumo[Fecha_Corte],"&lt;="&amp;AC$12)-SUMIFS(Tbl_Registro_Insumo[cant_dev],Tbl_Registro_Insumo[proveedor],$C$8,Tbl_Registro_Insumo[descripcion_insumo],$C95,Tbl_Registro_Insumo[id_solicitud],$C$9,Tbl_Registro_Insumo[Fecha_Corte],"&lt;="&amp;AC$12))</f>
        <v/>
      </c>
      <c r="AD95" s="2" t="str">
        <f>IF(OR($C95="",AD$12=""),"",SUMIFS(Tbl_Registro_Insumo[cant_ent],Tbl_Registro_Insumo[proveedor],$C$8,Tbl_Registro_Insumo[descripcion_insumo],$C95,Tbl_Registro_Insumo[id_solicitud],Detalle_Mes!$C$9,Tbl_Registro_Insumo[Fecha_Corte],"&lt;="&amp;AD$12)-SUMIFS(Tbl_Registro_Insumo[cant_dev],Tbl_Registro_Insumo[proveedor],$C$8,Tbl_Registro_Insumo[descripcion_insumo],$C95,Tbl_Registro_Insumo[id_solicitud],$C$9,Tbl_Registro_Insumo[Fecha_Corte],"&lt;="&amp;AD$12))</f>
        <v/>
      </c>
      <c r="AE95" s="2" t="str">
        <f>IF(OR($C95="",AE$12=""),"",SUMIFS(Tbl_Registro_Insumo[cant_ent],Tbl_Registro_Insumo[proveedor],$C$8,Tbl_Registro_Insumo[descripcion_insumo],$C95,Tbl_Registro_Insumo[id_solicitud],Detalle_Mes!$C$9,Tbl_Registro_Insumo[Fecha_Corte],"&lt;="&amp;AE$12)-SUMIFS(Tbl_Registro_Insumo[cant_dev],Tbl_Registro_Insumo[proveedor],$C$8,Tbl_Registro_Insumo[descripcion_insumo],$C95,Tbl_Registro_Insumo[id_solicitud],$C$9,Tbl_Registro_Insumo[Fecha_Corte],"&lt;="&amp;AE$12))</f>
        <v/>
      </c>
      <c r="AF95" s="2" t="str">
        <f>IF(OR($C95="",AF$12=""),"",SUMIFS(Tbl_Registro_Insumo[cant_ent],Tbl_Registro_Insumo[proveedor],$C$8,Tbl_Registro_Insumo[descripcion_insumo],$C95,Tbl_Registro_Insumo[id_solicitud],Detalle_Mes!$C$9,Tbl_Registro_Insumo[Fecha_Corte],"&lt;="&amp;AF$12)-SUMIFS(Tbl_Registro_Insumo[cant_dev],Tbl_Registro_Insumo[proveedor],$C$8,Tbl_Registro_Insumo[descripcion_insumo],$C95,Tbl_Registro_Insumo[id_solicitud],$C$9,Tbl_Registro_Insumo[Fecha_Corte],"&lt;="&amp;AF$12))</f>
        <v/>
      </c>
      <c r="AG95" s="2" t="str">
        <f>IF(OR($C95="",AG$12=""),"",SUMIFS(Tbl_Registro_Insumo[cant_ent],Tbl_Registro_Insumo[proveedor],$C$8,Tbl_Registro_Insumo[descripcion_insumo],$C95,Tbl_Registro_Insumo[id_solicitud],Detalle_Mes!$C$9,Tbl_Registro_Insumo[Fecha_Corte],"&lt;="&amp;AG$12)-SUMIFS(Tbl_Registro_Insumo[cant_dev],Tbl_Registro_Insumo[proveedor],$C$8,Tbl_Registro_Insumo[descripcion_insumo],$C95,Tbl_Registro_Insumo[id_solicitud],$C$9,Tbl_Registro_Insumo[Fecha_Corte],"&lt;="&amp;AG$12))</f>
        <v/>
      </c>
      <c r="AH95" s="2" t="str">
        <f>IF(OR($C95="",AH$12=""),"",SUMIFS(Tbl_Registro_Insumo[cant_ent],Tbl_Registro_Insumo[proveedor],$C$8,Tbl_Registro_Insumo[descripcion_insumo],$C95,Tbl_Registro_Insumo[id_solicitud],Detalle_Mes!$C$9,Tbl_Registro_Insumo[Fecha_Corte],"&lt;="&amp;AH$12)-SUMIFS(Tbl_Registro_Insumo[cant_dev],Tbl_Registro_Insumo[proveedor],$C$8,Tbl_Registro_Insumo[descripcion_insumo],$C95,Tbl_Registro_Insumo[id_solicitud],$C$9,Tbl_Registro_Insumo[Fecha_Corte],"&lt;="&amp;AH$12))</f>
        <v/>
      </c>
      <c r="AI95" s="2" t="str">
        <f>IF(OR($C95="",AI$12=""),"",SUMIFS(Tbl_Registro_Insumo[cant_ent],Tbl_Registro_Insumo[proveedor],$C$8,Tbl_Registro_Insumo[descripcion_insumo],$C95,Tbl_Registro_Insumo[id_solicitud],Detalle_Mes!$C$9,Tbl_Registro_Insumo[Fecha_Corte],"&lt;="&amp;AI$12)-SUMIFS(Tbl_Registro_Insumo[cant_dev],Tbl_Registro_Insumo[proveedor],$C$8,Tbl_Registro_Insumo[descripcion_insumo],$C95,Tbl_Registro_Insumo[id_solicitud],$C$9,Tbl_Registro_Insumo[Fecha_Corte],"&lt;="&amp;AI$12))</f>
        <v/>
      </c>
      <c r="AJ95" s="2" t="str">
        <f>IF(OR($C95="",AJ$12=""),"",SUMIFS(Tbl_Registro_Insumo[cant_ent],Tbl_Registro_Insumo[proveedor],$C$8,Tbl_Registro_Insumo[descripcion_insumo],$C95,Tbl_Registro_Insumo[id_solicitud],Detalle_Mes!$C$9,Tbl_Registro_Insumo[Fecha_Corte],"&lt;="&amp;AJ$12)-SUMIFS(Tbl_Registro_Insumo[cant_dev],Tbl_Registro_Insumo[proveedor],$C$8,Tbl_Registro_Insumo[descripcion_insumo],$C95,Tbl_Registro_Insumo[id_solicitud],$C$9,Tbl_Registro_Insumo[Fecha_Corte],"&lt;="&amp;AJ$12))</f>
        <v/>
      </c>
      <c r="AK95" s="2" t="str">
        <f>IF(OR($C95="",AK$12=""),"",SUMIFS(Tbl_Registro_Insumo[cant_ent],Tbl_Registro_Insumo[proveedor],$C$8,Tbl_Registro_Insumo[descripcion_insumo],$C95,Tbl_Registro_Insumo[id_solicitud],Detalle_Mes!$C$9,Tbl_Registro_Insumo[Fecha_Corte],"&lt;="&amp;AK$12)-SUMIFS(Tbl_Registro_Insumo[cant_dev],Tbl_Registro_Insumo[proveedor],$C$8,Tbl_Registro_Insumo[descripcion_insumo],$C95,Tbl_Registro_Insumo[id_solicitud],$C$9,Tbl_Registro_Insumo[Fecha_Corte],"&lt;="&amp;AK$12))</f>
        <v/>
      </c>
      <c r="AL95" s="2" t="str">
        <f>IF(OR($C95="",AL$12=""),"",SUMIFS(Tbl_Registro_Insumo[cant_ent],Tbl_Registro_Insumo[proveedor],$C$8,Tbl_Registro_Insumo[descripcion_insumo],$C95,Tbl_Registro_Insumo[id_solicitud],Detalle_Mes!$C$9,Tbl_Registro_Insumo[Fecha_Corte],"&lt;="&amp;AL$12)-SUMIFS(Tbl_Registro_Insumo[cant_dev],Tbl_Registro_Insumo[proveedor],$C$8,Tbl_Registro_Insumo[descripcion_insumo],$C95,Tbl_Registro_Insumo[id_solicitud],$C$9,Tbl_Registro_Insumo[Fecha_Corte],"&lt;="&amp;AL$12))</f>
        <v/>
      </c>
      <c r="AM95" s="2" t="str">
        <f>IF(OR($C95="",AM$12=""),"",SUMIFS(Tbl_Registro_Insumo[cant_ent],Tbl_Registro_Insumo[proveedor],$C$8,Tbl_Registro_Insumo[descripcion_insumo],$C95,Tbl_Registro_Insumo[id_solicitud],Detalle_Mes!$C$9,Tbl_Registro_Insumo[Fecha_Corte],"&lt;="&amp;AM$12)-SUMIFS(Tbl_Registro_Insumo[cant_dev],Tbl_Registro_Insumo[proveedor],$C$8,Tbl_Registro_Insumo[descripcion_insumo],$C95,Tbl_Registro_Insumo[id_solicitud],$C$9,Tbl_Registro_Insumo[Fecha_Corte],"&lt;="&amp;AM$12))</f>
        <v/>
      </c>
      <c r="AN95" s="2" t="str">
        <f>IF(OR($C95="",AN$12=""),"",SUMIFS(Tbl_Registro_Insumo[cant_ent],Tbl_Registro_Insumo[proveedor],$C$8,Tbl_Registro_Insumo[descripcion_insumo],$C95,Tbl_Registro_Insumo[id_solicitud],Detalle_Mes!$C$9,Tbl_Registro_Insumo[Fecha_Corte],"&lt;="&amp;AN$12)-SUMIFS(Tbl_Registro_Insumo[cant_dev],Tbl_Registro_Insumo[proveedor],$C$8,Tbl_Registro_Insumo[descripcion_insumo],$C95,Tbl_Registro_Insumo[id_solicitud],$C$9,Tbl_Registro_Insumo[Fecha_Corte],"&lt;="&amp;AN$12))</f>
        <v/>
      </c>
      <c r="AO95" s="2" t="str">
        <f>IF(OR($C95="",AO$12=""),"",SUMIFS(Tbl_Registro_Insumo[cant_ent],Tbl_Registro_Insumo[proveedor],$C$8,Tbl_Registro_Insumo[descripcion_insumo],$C95,Tbl_Registro_Insumo[id_solicitud],Detalle_Mes!$C$9,Tbl_Registro_Insumo[Fecha_Corte],"&lt;="&amp;AO$12)-SUMIFS(Tbl_Registro_Insumo[cant_dev],Tbl_Registro_Insumo[proveedor],$C$8,Tbl_Registro_Insumo[descripcion_insumo],$C95,Tbl_Registro_Insumo[id_solicitud],$C$9,Tbl_Registro_Insumo[Fecha_Corte],"&lt;="&amp;AO$12))</f>
        <v/>
      </c>
      <c r="AP95" s="2" t="str">
        <f>IF(OR($C95="",AP$12=""),"",SUMIFS(Tbl_Registro_Insumo[cant_ent],Tbl_Registro_Insumo[proveedor],$C$8,Tbl_Registro_Insumo[descripcion_insumo],$C95,Tbl_Registro_Insumo[id_solicitud],Detalle_Mes!$C$9,Tbl_Registro_Insumo[Fecha_Corte],"&lt;="&amp;AP$12)-SUMIFS(Tbl_Registro_Insumo[cant_dev],Tbl_Registro_Insumo[proveedor],$C$8,Tbl_Registro_Insumo[descripcion_insumo],$C95,Tbl_Registro_Insumo[id_solicitud],$C$9,Tbl_Registro_Insumo[Fecha_Corte],"&lt;="&amp;AP$12))</f>
        <v/>
      </c>
      <c r="AQ95" s="2" t="str">
        <f>IF(OR($C95="",AQ$12=""),"",SUMIFS(Tbl_Registro_Insumo[cant_ent],Tbl_Registro_Insumo[proveedor],$C$8,Tbl_Registro_Insumo[descripcion_insumo],$C95,Tbl_Registro_Insumo[id_solicitud],Detalle_Mes!$C$9,Tbl_Registro_Insumo[Fecha_Corte],"&lt;="&amp;AQ$12)-SUMIFS(Tbl_Registro_Insumo[cant_dev],Tbl_Registro_Insumo[proveedor],$C$8,Tbl_Registro_Insumo[descripcion_insumo],$C95,Tbl_Registro_Insumo[id_solicitud],$C$9,Tbl_Registro_Insumo[Fecha_Corte],"&lt;="&amp;AQ$12))</f>
        <v/>
      </c>
      <c r="AR95" s="2" t="str">
        <f>IF(OR($C95="",AR$12=""),"",SUMIFS(Tbl_Registro_Insumo[cant_ent],Tbl_Registro_Insumo[proveedor],$C$8,Tbl_Registro_Insumo[descripcion_insumo],$C95,Tbl_Registro_Insumo[id_solicitud],Detalle_Mes!$C$9,Tbl_Registro_Insumo[Fecha_Corte],"&lt;="&amp;AR$12)-SUMIFS(Tbl_Registro_Insumo[cant_dev],Tbl_Registro_Insumo[proveedor],$C$8,Tbl_Registro_Insumo[descripcion_insumo],$C95,Tbl_Registro_Insumo[id_solicitud],$C$9,Tbl_Registro_Insumo[Fecha_Corte],"&lt;="&amp;AR$12))</f>
        <v/>
      </c>
      <c r="AS95" s="2" t="str">
        <f>IF(OR($C95="",AS$12=""),"",SUMIFS(Tbl_Registro_Insumo[cant_ent],Tbl_Registro_Insumo[proveedor],$C$8,Tbl_Registro_Insumo[descripcion_insumo],$C95,Tbl_Registro_Insumo[id_solicitud],Detalle_Mes!$C$9,Tbl_Registro_Insumo[Fecha_Corte],"&lt;="&amp;AS$12)-SUMIFS(Tbl_Registro_Insumo[cant_dev],Tbl_Registro_Insumo[proveedor],$C$8,Tbl_Registro_Insumo[descripcion_insumo],$C95,Tbl_Registro_Insumo[id_solicitud],$C$9,Tbl_Registro_Insumo[Fecha_Corte],"&lt;="&amp;AS$12))</f>
        <v/>
      </c>
      <c r="AT95" s="2" t="str">
        <f>IF(OR($C95="",AT$12=""),"",SUMIFS(Tbl_Registro_Insumo[cant_ent],Tbl_Registro_Insumo[proveedor],$C$8,Tbl_Registro_Insumo[descripcion_insumo],$C95,Tbl_Registro_Insumo[id_solicitud],Detalle_Mes!$C$9,Tbl_Registro_Insumo[Fecha_Corte],"&lt;="&amp;AT$12)-SUMIFS(Tbl_Registro_Insumo[cant_dev],Tbl_Registro_Insumo[proveedor],$C$8,Tbl_Registro_Insumo[descripcion_insumo],$C95,Tbl_Registro_Insumo[id_solicitud],$C$9,Tbl_Registro_Insumo[Fecha_Corte],"&lt;="&amp;AT$12))</f>
        <v/>
      </c>
      <c r="AU95" s="2" t="str">
        <f>IF(OR($C95="",AU$12=""),"",SUMIFS(Tbl_Registro_Insumo[cant_ent],Tbl_Registro_Insumo[proveedor],$C$8,Tbl_Registro_Insumo[descripcion_insumo],$C95,Tbl_Registro_Insumo[id_solicitud],Detalle_Mes!$C$9,Tbl_Registro_Insumo[Fecha_Corte],"&lt;="&amp;AU$12)-SUMIFS(Tbl_Registro_Insumo[cant_dev],Tbl_Registro_Insumo[proveedor],$C$8,Tbl_Registro_Insumo[descripcion_insumo],$C95,Tbl_Registro_Insumo[id_solicitud],$C$9,Tbl_Registro_Insumo[Fecha_Corte],"&lt;="&amp;AU$12))</f>
        <v/>
      </c>
      <c r="AV95" s="2" t="str">
        <f>IF(OR($C95="",AV$12=""),"",SUMIFS(Tbl_Registro_Insumo[cant_ent],Tbl_Registro_Insumo[proveedor],$C$8,Tbl_Registro_Insumo[descripcion_insumo],$C95,Tbl_Registro_Insumo[id_solicitud],Detalle_Mes!$C$9,Tbl_Registro_Insumo[Fecha_Corte],"&lt;="&amp;AV$12)-SUMIFS(Tbl_Registro_Insumo[cant_dev],Tbl_Registro_Insumo[proveedor],$C$8,Tbl_Registro_Insumo[descripcion_insumo],$C95,Tbl_Registro_Insumo[id_solicitud],$C$9,Tbl_Registro_Insumo[Fecha_Corte],"&lt;="&amp;AV$12))</f>
        <v/>
      </c>
      <c r="AW95" s="2" t="str">
        <f>IF(OR($C95="",AW$12=""),"",SUMIFS(Tbl_Registro_Insumo[cant_ent],Tbl_Registro_Insumo[proveedor],$C$8,Tbl_Registro_Insumo[descripcion_insumo],$C95,Tbl_Registro_Insumo[id_solicitud],Detalle_Mes!$C$9,Tbl_Registro_Insumo[Fecha_Corte],"&lt;="&amp;AW$12)-SUMIFS(Tbl_Registro_Insumo[cant_dev],Tbl_Registro_Insumo[proveedor],$C$8,Tbl_Registro_Insumo[descripcion_insumo],$C95,Tbl_Registro_Insumo[id_solicitud],$C$9,Tbl_Registro_Insumo[Fecha_Corte],"&lt;="&amp;AW$12))</f>
        <v/>
      </c>
      <c r="AX95" s="2" t="str">
        <f>IF(OR($C95="",AX$12=""),"",SUMIFS(Tbl_Registro_Insumo[cant_ent],Tbl_Registro_Insumo[proveedor],$C$8,Tbl_Registro_Insumo[descripcion_insumo],$C95,Tbl_Registro_Insumo[id_solicitud],Detalle_Mes!$C$9,Tbl_Registro_Insumo[Fecha_Corte],"&lt;="&amp;AX$12)-SUMIFS(Tbl_Registro_Insumo[cant_dev],Tbl_Registro_Insumo[proveedor],$C$8,Tbl_Registro_Insumo[descripcion_insumo],$C95,Tbl_Registro_Insumo[id_solicitud],$C$9,Tbl_Registro_Insumo[Fecha_Corte],"&lt;="&amp;AX$12))</f>
        <v/>
      </c>
      <c r="AY95" s="2" t="str">
        <f>IF(OR($C95="",AY$12=""),"",SUMIFS(Tbl_Registro_Insumo[cant_ent],Tbl_Registro_Insumo[proveedor],$C$8,Tbl_Registro_Insumo[descripcion_insumo],$C95,Tbl_Registro_Insumo[id_solicitud],Detalle_Mes!$C$9,Tbl_Registro_Insumo[Fecha_Corte],"&lt;="&amp;AY$12)-SUMIFS(Tbl_Registro_Insumo[cant_dev],Tbl_Registro_Insumo[proveedor],$C$8,Tbl_Registro_Insumo[descripcion_insumo],$C95,Tbl_Registro_Insumo[id_solicitud],$C$9,Tbl_Registro_Insumo[Fecha_Corte],"&lt;="&amp;AY$12))</f>
        <v/>
      </c>
      <c r="AZ95" s="2" t="str">
        <f>IF(OR($C95="",AZ$12=""),"",SUMIFS(Tbl_Registro_Insumo[cant_ent],Tbl_Registro_Insumo[proveedor],$C$8,Tbl_Registro_Insumo[descripcion_insumo],$C95,Tbl_Registro_Insumo[id_solicitud],Detalle_Mes!$C$9,Tbl_Registro_Insumo[Fecha_Corte],"&lt;="&amp;AZ$12)-SUMIFS(Tbl_Registro_Insumo[cant_dev],Tbl_Registro_Insumo[proveedor],$C$8,Tbl_Registro_Insumo[descripcion_insumo],$C95,Tbl_Registro_Insumo[id_solicitud],$C$9,Tbl_Registro_Insumo[Fecha_Corte],"&lt;="&amp;AZ$12))</f>
        <v/>
      </c>
      <c r="BA95" s="2" t="str">
        <f>IF(OR($C95="",BA$12=""),"",SUMIFS(Tbl_Registro_Insumo[cant_ent],Tbl_Registro_Insumo[proveedor],$C$8,Tbl_Registro_Insumo[descripcion_insumo],$C95,Tbl_Registro_Insumo[id_solicitud],Detalle_Mes!$C$9,Tbl_Registro_Insumo[Fecha_Corte],"&lt;="&amp;BA$12)-SUMIFS(Tbl_Registro_Insumo[cant_dev],Tbl_Registro_Insumo[proveedor],$C$8,Tbl_Registro_Insumo[descripcion_insumo],$C95,Tbl_Registro_Insumo[id_solicitud],$C$9,Tbl_Registro_Insumo[Fecha_Corte],"&lt;="&amp;BA$12))</f>
        <v/>
      </c>
      <c r="BB95" s="2" t="str">
        <f>IF(OR($C95="",BB$12=""),"",SUMIFS(Tbl_Registro_Insumo[cant_ent],Tbl_Registro_Insumo[proveedor],$C$8,Tbl_Registro_Insumo[descripcion_insumo],$C95,Tbl_Registro_Insumo[id_solicitud],Detalle_Mes!$C$9,Tbl_Registro_Insumo[Fecha_Corte],"&lt;="&amp;BB$12)-SUMIFS(Tbl_Registro_Insumo[cant_dev],Tbl_Registro_Insumo[proveedor],$C$8,Tbl_Registro_Insumo[descripcion_insumo],$C95,Tbl_Registro_Insumo[id_solicitud],$C$9,Tbl_Registro_Insumo[Fecha_Corte],"&lt;="&amp;BB$12))</f>
        <v/>
      </c>
      <c r="BC95" s="2" t="str">
        <f>IF(OR($C95="",BC$12=""),"",SUMIFS(Tbl_Registro_Insumo[cant_ent],Tbl_Registro_Insumo[proveedor],$C$8,Tbl_Registro_Insumo[descripcion_insumo],$C95,Tbl_Registro_Insumo[id_solicitud],Detalle_Mes!$C$9,Tbl_Registro_Insumo[Fecha_Corte],"&lt;="&amp;BC$12)-SUMIFS(Tbl_Registro_Insumo[cant_dev],Tbl_Registro_Insumo[proveedor],$C$8,Tbl_Registro_Insumo[descripcion_insumo],$C95,Tbl_Registro_Insumo[id_solicitud],$C$9,Tbl_Registro_Insumo[Fecha_Corte],"&lt;="&amp;BC$12))</f>
        <v/>
      </c>
      <c r="BD95" s="2" t="str">
        <f>IF(OR($C95="",BD$12=""),"",SUMIFS(Tbl_Registro_Insumo[cant_ent],Tbl_Registro_Insumo[proveedor],$C$8,Tbl_Registro_Insumo[descripcion_insumo],$C95,Tbl_Registro_Insumo[id_solicitud],Detalle_Mes!$C$9,Tbl_Registro_Insumo[Fecha_Corte],"&lt;="&amp;BD$12)-SUMIFS(Tbl_Registro_Insumo[cant_dev],Tbl_Registro_Insumo[proveedor],$C$8,Tbl_Registro_Insumo[descripcion_insumo],$C95,Tbl_Registro_Insumo[id_solicitud],$C$9,Tbl_Registro_Insumo[Fecha_Corte],"&lt;="&amp;BD$12))</f>
        <v/>
      </c>
      <c r="BE95" s="2" t="str">
        <f>IF(OR($C95="",BE$12=""),"",SUMIFS(Tbl_Registro_Insumo[cant_ent],Tbl_Registro_Insumo[proveedor],$C$8,Tbl_Registro_Insumo[descripcion_insumo],$C95,Tbl_Registro_Insumo[id_solicitud],Detalle_Mes!$C$9,Tbl_Registro_Insumo[Fecha_Corte],"&lt;="&amp;BE$12)-SUMIFS(Tbl_Registro_Insumo[cant_dev],Tbl_Registro_Insumo[proveedor],$C$8,Tbl_Registro_Insumo[descripcion_insumo],$C95,Tbl_Registro_Insumo[id_solicitud],$C$9,Tbl_Registro_Insumo[Fecha_Corte],"&lt;="&amp;BE$12))</f>
        <v/>
      </c>
      <c r="BF95" s="2" t="str">
        <f>IF(OR($C95="",BF$12=""),"",SUMIFS(Tbl_Registro_Insumo[cant_ent],Tbl_Registro_Insumo[proveedor],$C$8,Tbl_Registro_Insumo[descripcion_insumo],$C95,Tbl_Registro_Insumo[id_solicitud],Detalle_Mes!$C$9,Tbl_Registro_Insumo[Fecha_Corte],"&lt;="&amp;BF$12)-SUMIFS(Tbl_Registro_Insumo[cant_dev],Tbl_Registro_Insumo[proveedor],$C$8,Tbl_Registro_Insumo[descripcion_insumo],$C95,Tbl_Registro_Insumo[id_solicitud],$C$9,Tbl_Registro_Insumo[Fecha_Corte],"&lt;="&amp;BF$12))</f>
        <v/>
      </c>
      <c r="BG95" s="2" t="str">
        <f>IF(OR($C95="",BG$12=""),"",SUMIFS(Tbl_Registro_Insumo[cant_ent],Tbl_Registro_Insumo[proveedor],$C$8,Tbl_Registro_Insumo[descripcion_insumo],$C95,Tbl_Registro_Insumo[id_solicitud],Detalle_Mes!$C$9,Tbl_Registro_Insumo[Fecha_Corte],"&lt;="&amp;BG$12)-SUMIFS(Tbl_Registro_Insumo[cant_dev],Tbl_Registro_Insumo[proveedor],$C$8,Tbl_Registro_Insumo[descripcion_insumo],$C95,Tbl_Registro_Insumo[id_solicitud],$C$9,Tbl_Registro_Insumo[Fecha_Corte],"&lt;="&amp;BG$12))</f>
        <v/>
      </c>
      <c r="BH95" s="2" t="str">
        <f>IF(OR($C95="",BH$12=""),"",SUMIFS(Tbl_Registro_Insumo[cant_ent],Tbl_Registro_Insumo[proveedor],$C$8,Tbl_Registro_Insumo[descripcion_insumo],$C95,Tbl_Registro_Insumo[id_solicitud],Detalle_Mes!$C$9,Tbl_Registro_Insumo[Fecha_Corte],"&lt;="&amp;BH$12)-SUMIFS(Tbl_Registro_Insumo[cant_dev],Tbl_Registro_Insumo[proveedor],$C$8,Tbl_Registro_Insumo[descripcion_insumo],$C95,Tbl_Registro_Insumo[id_solicitud],$C$9,Tbl_Registro_Insumo[Fecha_Corte],"&lt;="&amp;BH$12))</f>
        <v/>
      </c>
      <c r="BI95" s="2" t="str">
        <f>IF(OR($C95="",BI$12=""),"",SUMIFS(Tbl_Registro_Insumo[cant_ent],Tbl_Registro_Insumo[proveedor],$C$8,Tbl_Registro_Insumo[descripcion_insumo],$C95,Tbl_Registro_Insumo[id_solicitud],Detalle_Mes!$C$9,Tbl_Registro_Insumo[Fecha_Corte],"&lt;="&amp;BI$12)-SUMIFS(Tbl_Registro_Insumo[cant_dev],Tbl_Registro_Insumo[proveedor],$C$8,Tbl_Registro_Insumo[descripcion_insumo],$C95,Tbl_Registro_Insumo[id_solicitud],$C$9,Tbl_Registro_Insumo[Fecha_Corte],"&lt;="&amp;BI$12))</f>
        <v/>
      </c>
      <c r="BJ95" s="2" t="str">
        <f>IF(OR($C95="",BJ$12=""),"",SUMIFS(Tbl_Registro_Insumo[cant_ent],Tbl_Registro_Insumo[proveedor],$C$8,Tbl_Registro_Insumo[descripcion_insumo],$C95,Tbl_Registro_Insumo[id_solicitud],Detalle_Mes!$C$9,Tbl_Registro_Insumo[Fecha_Corte],"&lt;="&amp;BJ$12)-SUMIFS(Tbl_Registro_Insumo[cant_dev],Tbl_Registro_Insumo[proveedor],$C$8,Tbl_Registro_Insumo[descripcion_insumo],$C95,Tbl_Registro_Insumo[id_solicitud],$C$9,Tbl_Registro_Insumo[Fecha_Corte],"&lt;="&amp;BJ$12))</f>
        <v/>
      </c>
      <c r="BK95" s="2" t="str">
        <f>IF(OR($C95="",BK$12=""),"",SUMIFS(Tbl_Registro_Insumo[cant_ent],Tbl_Registro_Insumo[proveedor],$C$8,Tbl_Registro_Insumo[descripcion_insumo],$C95,Tbl_Registro_Insumo[id_solicitud],Detalle_Mes!$C$9,Tbl_Registro_Insumo[Fecha_Corte],"&lt;="&amp;BK$12)-SUMIFS(Tbl_Registro_Insumo[cant_dev],Tbl_Registro_Insumo[proveedor],$C$8,Tbl_Registro_Insumo[descripcion_insumo],$C95,Tbl_Registro_Insumo[id_solicitud],$C$9,Tbl_Registro_Insumo[Fecha_Corte],"&lt;="&amp;BK$12))</f>
        <v/>
      </c>
      <c r="BL95" s="2" t="str">
        <f>IF(OR($C95="",BL$12=""),"",SUMIFS(Tbl_Registro_Insumo[cant_ent],Tbl_Registro_Insumo[proveedor],$C$8,Tbl_Registro_Insumo[descripcion_insumo],$C95,Tbl_Registro_Insumo[id_solicitud],Detalle_Mes!$C$9,Tbl_Registro_Insumo[Fecha_Corte],"&lt;="&amp;BL$12)-SUMIFS(Tbl_Registro_Insumo[cant_dev],Tbl_Registro_Insumo[proveedor],$C$8,Tbl_Registro_Insumo[descripcion_insumo],$C95,Tbl_Registro_Insumo[id_solicitud],$C$9,Tbl_Registro_Insumo[Fecha_Corte],"&lt;="&amp;BL$12))</f>
        <v/>
      </c>
      <c r="BM95" s="2" t="str">
        <f>IF(OR($C95="",BM$12=""),"",SUMIFS(Tbl_Registro_Insumo[cant_ent],Tbl_Registro_Insumo[proveedor],$C$8,Tbl_Registro_Insumo[descripcion_insumo],$C95,Tbl_Registro_Insumo[id_solicitud],Detalle_Mes!$C$9,Tbl_Registro_Insumo[Fecha_Corte],"&lt;="&amp;BM$12)-SUMIFS(Tbl_Registro_Insumo[cant_dev],Tbl_Registro_Insumo[proveedor],$C$8,Tbl_Registro_Insumo[descripcion_insumo],$C95,Tbl_Registro_Insumo[id_solicitud],$C$9,Tbl_Registro_Insumo[Fecha_Corte],"&lt;="&amp;BM$12))</f>
        <v/>
      </c>
      <c r="BN95" s="2" t="str">
        <f>IF(OR($C95="",BN$12=""),"",SUMIFS(Tbl_Registro_Insumo[cant_ent],Tbl_Registro_Insumo[proveedor],$C$8,Tbl_Registro_Insumo[descripcion_insumo],$C95,Tbl_Registro_Insumo[id_solicitud],Detalle_Mes!$C$9,Tbl_Registro_Insumo[Fecha_Corte],"&lt;="&amp;BN$12)-SUMIFS(Tbl_Registro_Insumo[cant_dev],Tbl_Registro_Insumo[proveedor],$C$8,Tbl_Registro_Insumo[descripcion_insumo],$C95,Tbl_Registro_Insumo[id_solicitud],$C$9,Tbl_Registro_Insumo[Fecha_Corte],"&lt;="&amp;BN$12))</f>
        <v/>
      </c>
      <c r="BO95" s="2" t="str">
        <f>IF(OR($C95="",BO$12=""),"",SUMIFS(Tbl_Registro_Insumo[cant_ent],Tbl_Registro_Insumo[proveedor],$C$8,Tbl_Registro_Insumo[descripcion_insumo],$C95,Tbl_Registro_Insumo[id_solicitud],Detalle_Mes!$C$9,Tbl_Registro_Insumo[Fecha_Corte],"&lt;="&amp;BO$12)-SUMIFS(Tbl_Registro_Insumo[cant_dev],Tbl_Registro_Insumo[proveedor],$C$8,Tbl_Registro_Insumo[descripcion_insumo],$C95,Tbl_Registro_Insumo[id_solicitud],$C$9,Tbl_Registro_Insumo[Fecha_Corte],"&lt;="&amp;BO$12))</f>
        <v/>
      </c>
      <c r="BP95" s="2" t="str">
        <f>IF(OR($C95="",BP$12=""),"",SUMIFS(Tbl_Registro_Insumo[cant_ent],Tbl_Registro_Insumo[proveedor],$C$8,Tbl_Registro_Insumo[descripcion_insumo],$C95,Tbl_Registro_Insumo[id_solicitud],Detalle_Mes!$C$9,Tbl_Registro_Insumo[Fecha_Corte],"&lt;="&amp;BP$12)-SUMIFS(Tbl_Registro_Insumo[cant_dev],Tbl_Registro_Insumo[proveedor],$C$8,Tbl_Registro_Insumo[descripcion_insumo],$C95,Tbl_Registro_Insumo[id_solicitud],$C$9,Tbl_Registro_Insumo[Fecha_Corte],"&lt;="&amp;BP$12))</f>
        <v/>
      </c>
      <c r="BQ95" s="2" t="str">
        <f>IF(OR($C95="",BQ$12=""),"",SUMIFS(Tbl_Registro_Insumo[cant_ent],Tbl_Registro_Insumo[proveedor],$C$8,Tbl_Registro_Insumo[descripcion_insumo],$C95,Tbl_Registro_Insumo[id_solicitud],Detalle_Mes!$C$9,Tbl_Registro_Insumo[Fecha_Corte],"&lt;="&amp;BQ$12)-SUMIFS(Tbl_Registro_Insumo[cant_dev],Tbl_Registro_Insumo[proveedor],$C$8,Tbl_Registro_Insumo[descripcion_insumo],$C95,Tbl_Registro_Insumo[id_solicitud],$C$9,Tbl_Registro_Insumo[Fecha_Corte],"&lt;="&amp;BQ$12))</f>
        <v/>
      </c>
      <c r="BR95" s="2" t="str">
        <f>IF(OR($C95="",BR$12=""),"",SUMIFS(Tbl_Registro_Insumo[cant_ent],Tbl_Registro_Insumo[proveedor],$C$8,Tbl_Registro_Insumo[descripcion_insumo],$C95,Tbl_Registro_Insumo[id_solicitud],Detalle_Mes!$C$9,Tbl_Registro_Insumo[Fecha_Corte],"&lt;="&amp;BR$12)-SUMIFS(Tbl_Registro_Insumo[cant_dev],Tbl_Registro_Insumo[proveedor],$C$8,Tbl_Registro_Insumo[descripcion_insumo],$C95,Tbl_Registro_Insumo[id_solicitud],$C$9,Tbl_Registro_Insumo[Fecha_Corte],"&lt;="&amp;BR$12))</f>
        <v/>
      </c>
      <c r="BS95" s="2" t="str">
        <f>IF(OR($C95="",BS$12=""),"",SUMIFS(Tbl_Registro_Insumo[cant_ent],Tbl_Registro_Insumo[proveedor],$C$8,Tbl_Registro_Insumo[descripcion_insumo],$C95,Tbl_Registro_Insumo[id_solicitud],Detalle_Mes!$C$9,Tbl_Registro_Insumo[Fecha_Corte],"&lt;="&amp;BS$12)-SUMIFS(Tbl_Registro_Insumo[cant_dev],Tbl_Registro_Insumo[proveedor],$C$8,Tbl_Registro_Insumo[descripcion_insumo],$C95,Tbl_Registro_Insumo[id_solicitud],$C$9,Tbl_Registro_Insumo[Fecha_Corte],"&lt;="&amp;BS$12))</f>
        <v/>
      </c>
    </row>
    <row r="96" spans="2:71" s="7" customFormat="1" ht="19.2" customHeight="1" x14ac:dyDescent="0.3">
      <c r="B96" s="2"/>
      <c r="D96" s="20" t="str">
        <f>IF(C96="","",SUMIFS(Tbl_Registro_Insumo[cant_ent],Tbl_Registro_Insumo[proveedor],Detalle_Mes!$C$8,Tbl_Registro_Insumo[id_solicitud],Detalle_Mes!$C$9,Tbl_Registro_Insumo[descripcion_insumo],Detalle_Mes!C96,Tbl_Registro_Insumo[Fecha_Corte],"&lt;"&amp;Detalle_Mes!$F$8))</f>
        <v/>
      </c>
      <c r="E96" s="20" t="str">
        <f>IF(C96="","",SUMIFS(Tbl_Registro_Insumo[cant_dev],Tbl_Registro_Insumo[proveedor],Detalle_Mes!$C$8,Tbl_Registro_Insumo[id_solicitud],Detalle_Mes!$C$9,Tbl_Registro_Insumo[descripcion_insumo],Detalle_Mes!C96,Tbl_Registro_Insumo[Fecha_Corte],"&lt;"&amp;Detalle_Mes!$F$8))</f>
        <v/>
      </c>
      <c r="F96" s="20" t="str">
        <f t="shared" si="42"/>
        <v/>
      </c>
      <c r="H96" s="41" t="str">
        <f t="shared" si="41"/>
        <v/>
      </c>
      <c r="I96" s="2" t="str">
        <f>IF(OR($C96="",I$12=""),"",SUMIFS(Tbl_Registro_Insumo[cant_ent],Tbl_Registro_Insumo[proveedor],$C$8,Tbl_Registro_Insumo[descripcion_insumo],$C96,Tbl_Registro_Insumo[id_solicitud],Detalle_Mes!$C$9,Tbl_Registro_Insumo[Fecha_Corte],"&lt;"&amp;I$12)-SUMIFS(Tbl_Registro_Insumo[cant_dev],Tbl_Registro_Insumo[proveedor],$C$8,Tbl_Registro_Insumo[descripcion_insumo],$C96,Tbl_Registro_Insumo[id_solicitud],$C$9,Tbl_Registro_Insumo[Fecha_Corte],"&lt;="&amp;I$12))</f>
        <v/>
      </c>
      <c r="J96" s="2" t="str">
        <f>IF(OR($C96="",J$12=""),"",SUMIFS(Tbl_Registro_Insumo[cant_ent],Tbl_Registro_Insumo[proveedor],$C$8,Tbl_Registro_Insumo[descripcion_insumo],$C96,Tbl_Registro_Insumo[id_solicitud],Detalle_Mes!$C$9,Tbl_Registro_Insumo[Fecha_Corte],"&lt;="&amp;J$12)-SUMIFS(Tbl_Registro_Insumo[cant_dev],Tbl_Registro_Insumo[proveedor],$C$8,Tbl_Registro_Insumo[descripcion_insumo],$C96,Tbl_Registro_Insumo[id_solicitud],$C$9,Tbl_Registro_Insumo[Fecha_Corte],"&lt;="&amp;J$12))</f>
        <v/>
      </c>
      <c r="K96" s="2" t="str">
        <f>IF(OR($C96="",K$12=""),"",SUMIFS(Tbl_Registro_Insumo[cant_ent],Tbl_Registro_Insumo[proveedor],$C$8,Tbl_Registro_Insumo[descripcion_insumo],$C96,Tbl_Registro_Insumo[id_solicitud],Detalle_Mes!$C$9,Tbl_Registro_Insumo[Fecha_Corte],"&lt;="&amp;K$12)-SUMIFS(Tbl_Registro_Insumo[cant_dev],Tbl_Registro_Insumo[proveedor],$C$8,Tbl_Registro_Insumo[descripcion_insumo],$C96,Tbl_Registro_Insumo[id_solicitud],$C$9,Tbl_Registro_Insumo[Fecha_Corte],"&lt;="&amp;K$12))</f>
        <v/>
      </c>
      <c r="L96" s="2" t="str">
        <f>IF(OR($C96="",L$12=""),"",SUMIFS(Tbl_Registro_Insumo[cant_ent],Tbl_Registro_Insumo[proveedor],$C$8,Tbl_Registro_Insumo[descripcion_insumo],$C96,Tbl_Registro_Insumo[id_solicitud],Detalle_Mes!$C$9,Tbl_Registro_Insumo[Fecha_Corte],"&lt;="&amp;L$12)-SUMIFS(Tbl_Registro_Insumo[cant_dev],Tbl_Registro_Insumo[proveedor],$C$8,Tbl_Registro_Insumo[descripcion_insumo],$C96,Tbl_Registro_Insumo[id_solicitud],$C$9,Tbl_Registro_Insumo[Fecha_Corte],"&lt;="&amp;L$12))</f>
        <v/>
      </c>
      <c r="M96" s="2" t="str">
        <f>IF(OR($C96="",M$12=""),"",SUMIFS(Tbl_Registro_Insumo[cant_ent],Tbl_Registro_Insumo[proveedor],$C$8,Tbl_Registro_Insumo[descripcion_insumo],$C96,Tbl_Registro_Insumo[id_solicitud],Detalle_Mes!$C$9,Tbl_Registro_Insumo[Fecha_Corte],"&lt;="&amp;M$12)-SUMIFS(Tbl_Registro_Insumo[cant_dev],Tbl_Registro_Insumo[proveedor],$C$8,Tbl_Registro_Insumo[descripcion_insumo],$C96,Tbl_Registro_Insumo[id_solicitud],$C$9,Tbl_Registro_Insumo[Fecha_Corte],"&lt;="&amp;M$12))</f>
        <v/>
      </c>
      <c r="N96" s="2" t="str">
        <f>IF(OR($C96="",N$12=""),"",SUMIFS(Tbl_Registro_Insumo[cant_ent],Tbl_Registro_Insumo[proveedor],$C$8,Tbl_Registro_Insumo[descripcion_insumo],$C96,Tbl_Registro_Insumo[id_solicitud],Detalle_Mes!$C$9,Tbl_Registro_Insumo[Fecha_Corte],"&lt;="&amp;N$12)-SUMIFS(Tbl_Registro_Insumo[cant_dev],Tbl_Registro_Insumo[proveedor],$C$8,Tbl_Registro_Insumo[descripcion_insumo],$C96,Tbl_Registro_Insumo[id_solicitud],$C$9,Tbl_Registro_Insumo[Fecha_Corte],"&lt;="&amp;N$12))</f>
        <v/>
      </c>
      <c r="O96" s="2" t="str">
        <f>IF(OR($C96="",O$12=""),"",SUMIFS(Tbl_Registro_Insumo[cant_ent],Tbl_Registro_Insumo[proveedor],$C$8,Tbl_Registro_Insumo[descripcion_insumo],$C96,Tbl_Registro_Insumo[id_solicitud],Detalle_Mes!$C$9,Tbl_Registro_Insumo[Fecha_Corte],"&lt;="&amp;O$12)-SUMIFS(Tbl_Registro_Insumo[cant_dev],Tbl_Registro_Insumo[proveedor],$C$8,Tbl_Registro_Insumo[descripcion_insumo],$C96,Tbl_Registro_Insumo[id_solicitud],$C$9,Tbl_Registro_Insumo[Fecha_Corte],"&lt;="&amp;O$12))</f>
        <v/>
      </c>
      <c r="P96" s="2" t="str">
        <f>IF(OR($C96="",P$12=""),"",SUMIFS(Tbl_Registro_Insumo[cant_ent],Tbl_Registro_Insumo[proveedor],$C$8,Tbl_Registro_Insumo[descripcion_insumo],$C96,Tbl_Registro_Insumo[id_solicitud],Detalle_Mes!$C$9,Tbl_Registro_Insumo[Fecha_Corte],"&lt;="&amp;P$12)-SUMIFS(Tbl_Registro_Insumo[cant_dev],Tbl_Registro_Insumo[proveedor],$C$8,Tbl_Registro_Insumo[descripcion_insumo],$C96,Tbl_Registro_Insumo[id_solicitud],$C$9,Tbl_Registro_Insumo[Fecha_Corte],"&lt;="&amp;P$12))</f>
        <v/>
      </c>
      <c r="Q96" s="2" t="str">
        <f>IF(OR($C96="",Q$12=""),"",SUMIFS(Tbl_Registro_Insumo[cant_ent],Tbl_Registro_Insumo[proveedor],$C$8,Tbl_Registro_Insumo[descripcion_insumo],$C96,Tbl_Registro_Insumo[id_solicitud],Detalle_Mes!$C$9,Tbl_Registro_Insumo[Fecha_Corte],"&lt;="&amp;Q$12)-SUMIFS(Tbl_Registro_Insumo[cant_dev],Tbl_Registro_Insumo[proveedor],$C$8,Tbl_Registro_Insumo[descripcion_insumo],$C96,Tbl_Registro_Insumo[id_solicitud],$C$9,Tbl_Registro_Insumo[Fecha_Corte],"&lt;="&amp;Q$12))</f>
        <v/>
      </c>
      <c r="R96" s="2" t="str">
        <f>IF(OR($C96="",R$12=""),"",SUMIFS(Tbl_Registro_Insumo[cant_ent],Tbl_Registro_Insumo[proveedor],$C$8,Tbl_Registro_Insumo[descripcion_insumo],$C96,Tbl_Registro_Insumo[id_solicitud],Detalle_Mes!$C$9,Tbl_Registro_Insumo[Fecha_Corte],"&lt;="&amp;R$12)-SUMIFS(Tbl_Registro_Insumo[cant_dev],Tbl_Registro_Insumo[proveedor],$C$8,Tbl_Registro_Insumo[descripcion_insumo],$C96,Tbl_Registro_Insumo[id_solicitud],$C$9,Tbl_Registro_Insumo[Fecha_Corte],"&lt;="&amp;R$12))</f>
        <v/>
      </c>
      <c r="S96" s="2" t="str">
        <f>IF(OR($C96="",S$12=""),"",SUMIFS(Tbl_Registro_Insumo[cant_ent],Tbl_Registro_Insumo[proveedor],$C$8,Tbl_Registro_Insumo[descripcion_insumo],$C96,Tbl_Registro_Insumo[id_solicitud],Detalle_Mes!$C$9,Tbl_Registro_Insumo[Fecha_Corte],"&lt;="&amp;S$12)-SUMIFS(Tbl_Registro_Insumo[cant_dev],Tbl_Registro_Insumo[proveedor],$C$8,Tbl_Registro_Insumo[descripcion_insumo],$C96,Tbl_Registro_Insumo[id_solicitud],$C$9,Tbl_Registro_Insumo[Fecha_Corte],"&lt;="&amp;S$12))</f>
        <v/>
      </c>
      <c r="T96" s="2" t="str">
        <f>IF(OR($C96="",T$12=""),"",SUMIFS(Tbl_Registro_Insumo[cant_ent],Tbl_Registro_Insumo[proveedor],$C$8,Tbl_Registro_Insumo[descripcion_insumo],$C96,Tbl_Registro_Insumo[id_solicitud],Detalle_Mes!$C$9,Tbl_Registro_Insumo[Fecha_Corte],"&lt;="&amp;T$12)-SUMIFS(Tbl_Registro_Insumo[cant_dev],Tbl_Registro_Insumo[proveedor],$C$8,Tbl_Registro_Insumo[descripcion_insumo],$C96,Tbl_Registro_Insumo[id_solicitud],$C$9,Tbl_Registro_Insumo[Fecha_Corte],"&lt;="&amp;T$12))</f>
        <v/>
      </c>
      <c r="U96" s="2" t="str">
        <f>IF(OR($C96="",U$12=""),"",SUMIFS(Tbl_Registro_Insumo[cant_ent],Tbl_Registro_Insumo[proveedor],$C$8,Tbl_Registro_Insumo[descripcion_insumo],$C96,Tbl_Registro_Insumo[id_solicitud],Detalle_Mes!$C$9,Tbl_Registro_Insumo[Fecha_Corte],"&lt;="&amp;U$12)-SUMIFS(Tbl_Registro_Insumo[cant_dev],Tbl_Registro_Insumo[proveedor],$C$8,Tbl_Registro_Insumo[descripcion_insumo],$C96,Tbl_Registro_Insumo[id_solicitud],$C$9,Tbl_Registro_Insumo[Fecha_Corte],"&lt;="&amp;U$12))</f>
        <v/>
      </c>
      <c r="V96" s="2" t="str">
        <f>IF(OR($C96="",V$12=""),"",SUMIFS(Tbl_Registro_Insumo[cant_ent],Tbl_Registro_Insumo[proveedor],$C$8,Tbl_Registro_Insumo[descripcion_insumo],$C96,Tbl_Registro_Insumo[id_solicitud],Detalle_Mes!$C$9,Tbl_Registro_Insumo[Fecha_Corte],"&lt;="&amp;V$12)-SUMIFS(Tbl_Registro_Insumo[cant_dev],Tbl_Registro_Insumo[proveedor],$C$8,Tbl_Registro_Insumo[descripcion_insumo],$C96,Tbl_Registro_Insumo[id_solicitud],$C$9,Tbl_Registro_Insumo[Fecha_Corte],"&lt;="&amp;V$12))</f>
        <v/>
      </c>
      <c r="W96" s="2" t="str">
        <f>IF(OR($C96="",W$12=""),"",SUMIFS(Tbl_Registro_Insumo[cant_ent],Tbl_Registro_Insumo[proveedor],$C$8,Tbl_Registro_Insumo[descripcion_insumo],$C96,Tbl_Registro_Insumo[id_solicitud],Detalle_Mes!$C$9,Tbl_Registro_Insumo[Fecha_Corte],"&lt;="&amp;W$12)-SUMIFS(Tbl_Registro_Insumo[cant_dev],Tbl_Registro_Insumo[proveedor],$C$8,Tbl_Registro_Insumo[descripcion_insumo],$C96,Tbl_Registro_Insumo[id_solicitud],$C$9,Tbl_Registro_Insumo[Fecha_Corte],"&lt;="&amp;W$12))</f>
        <v/>
      </c>
      <c r="X96" s="2" t="str">
        <f>IF(OR($C96="",X$12=""),"",SUMIFS(Tbl_Registro_Insumo[cant_ent],Tbl_Registro_Insumo[proveedor],$C$8,Tbl_Registro_Insumo[descripcion_insumo],$C96,Tbl_Registro_Insumo[id_solicitud],Detalle_Mes!$C$9,Tbl_Registro_Insumo[Fecha_Corte],"&lt;="&amp;X$12)-SUMIFS(Tbl_Registro_Insumo[cant_dev],Tbl_Registro_Insumo[proveedor],$C$8,Tbl_Registro_Insumo[descripcion_insumo],$C96,Tbl_Registro_Insumo[id_solicitud],$C$9,Tbl_Registro_Insumo[Fecha_Corte],"&lt;="&amp;X$12))</f>
        <v/>
      </c>
      <c r="Y96" s="2" t="str">
        <f>IF(OR($C96="",Y$12=""),"",SUMIFS(Tbl_Registro_Insumo[cant_ent],Tbl_Registro_Insumo[proveedor],$C$8,Tbl_Registro_Insumo[descripcion_insumo],$C96,Tbl_Registro_Insumo[id_solicitud],Detalle_Mes!$C$9,Tbl_Registro_Insumo[Fecha_Corte],"&lt;="&amp;Y$12)-SUMIFS(Tbl_Registro_Insumo[cant_dev],Tbl_Registro_Insumo[proveedor],$C$8,Tbl_Registro_Insumo[descripcion_insumo],$C96,Tbl_Registro_Insumo[id_solicitud],$C$9,Tbl_Registro_Insumo[Fecha_Corte],"&lt;="&amp;Y$12))</f>
        <v/>
      </c>
      <c r="Z96" s="2" t="str">
        <f>IF(OR($C96="",Z$12=""),"",SUMIFS(Tbl_Registro_Insumo[cant_ent],Tbl_Registro_Insumo[proveedor],$C$8,Tbl_Registro_Insumo[descripcion_insumo],$C96,Tbl_Registro_Insumo[id_solicitud],Detalle_Mes!$C$9,Tbl_Registro_Insumo[Fecha_Corte],"&lt;="&amp;Z$12)-SUMIFS(Tbl_Registro_Insumo[cant_dev],Tbl_Registro_Insumo[proveedor],$C$8,Tbl_Registro_Insumo[descripcion_insumo],$C96,Tbl_Registro_Insumo[id_solicitud],$C$9,Tbl_Registro_Insumo[Fecha_Corte],"&lt;="&amp;Z$12))</f>
        <v/>
      </c>
      <c r="AA96" s="2" t="str">
        <f>IF(OR($C96="",AA$12=""),"",SUMIFS(Tbl_Registro_Insumo[cant_ent],Tbl_Registro_Insumo[proveedor],$C$8,Tbl_Registro_Insumo[descripcion_insumo],$C96,Tbl_Registro_Insumo[id_solicitud],Detalle_Mes!$C$9,Tbl_Registro_Insumo[Fecha_Corte],"&lt;="&amp;AA$12)-SUMIFS(Tbl_Registro_Insumo[cant_dev],Tbl_Registro_Insumo[proveedor],$C$8,Tbl_Registro_Insumo[descripcion_insumo],$C96,Tbl_Registro_Insumo[id_solicitud],$C$9,Tbl_Registro_Insumo[Fecha_Corte],"&lt;="&amp;AA$12))</f>
        <v/>
      </c>
      <c r="AB96" s="2" t="str">
        <f>IF(OR($C96="",AB$12=""),"",SUMIFS(Tbl_Registro_Insumo[cant_ent],Tbl_Registro_Insumo[proveedor],$C$8,Tbl_Registro_Insumo[descripcion_insumo],$C96,Tbl_Registro_Insumo[id_solicitud],Detalle_Mes!$C$9,Tbl_Registro_Insumo[Fecha_Corte],"&lt;="&amp;AB$12)-SUMIFS(Tbl_Registro_Insumo[cant_dev],Tbl_Registro_Insumo[proveedor],$C$8,Tbl_Registro_Insumo[descripcion_insumo],$C96,Tbl_Registro_Insumo[id_solicitud],$C$9,Tbl_Registro_Insumo[Fecha_Corte],"&lt;="&amp;AB$12))</f>
        <v/>
      </c>
      <c r="AC96" s="2" t="str">
        <f>IF(OR($C96="",AC$12=""),"",SUMIFS(Tbl_Registro_Insumo[cant_ent],Tbl_Registro_Insumo[proveedor],$C$8,Tbl_Registro_Insumo[descripcion_insumo],$C96,Tbl_Registro_Insumo[id_solicitud],Detalle_Mes!$C$9,Tbl_Registro_Insumo[Fecha_Corte],"&lt;="&amp;AC$12)-SUMIFS(Tbl_Registro_Insumo[cant_dev],Tbl_Registro_Insumo[proveedor],$C$8,Tbl_Registro_Insumo[descripcion_insumo],$C96,Tbl_Registro_Insumo[id_solicitud],$C$9,Tbl_Registro_Insumo[Fecha_Corte],"&lt;="&amp;AC$12))</f>
        <v/>
      </c>
      <c r="AD96" s="2" t="str">
        <f>IF(OR($C96="",AD$12=""),"",SUMIFS(Tbl_Registro_Insumo[cant_ent],Tbl_Registro_Insumo[proveedor],$C$8,Tbl_Registro_Insumo[descripcion_insumo],$C96,Tbl_Registro_Insumo[id_solicitud],Detalle_Mes!$C$9,Tbl_Registro_Insumo[Fecha_Corte],"&lt;="&amp;AD$12)-SUMIFS(Tbl_Registro_Insumo[cant_dev],Tbl_Registro_Insumo[proveedor],$C$8,Tbl_Registro_Insumo[descripcion_insumo],$C96,Tbl_Registro_Insumo[id_solicitud],$C$9,Tbl_Registro_Insumo[Fecha_Corte],"&lt;="&amp;AD$12))</f>
        <v/>
      </c>
      <c r="AE96" s="2" t="str">
        <f>IF(OR($C96="",AE$12=""),"",SUMIFS(Tbl_Registro_Insumo[cant_ent],Tbl_Registro_Insumo[proveedor],$C$8,Tbl_Registro_Insumo[descripcion_insumo],$C96,Tbl_Registro_Insumo[id_solicitud],Detalle_Mes!$C$9,Tbl_Registro_Insumo[Fecha_Corte],"&lt;="&amp;AE$12)-SUMIFS(Tbl_Registro_Insumo[cant_dev],Tbl_Registro_Insumo[proveedor],$C$8,Tbl_Registro_Insumo[descripcion_insumo],$C96,Tbl_Registro_Insumo[id_solicitud],$C$9,Tbl_Registro_Insumo[Fecha_Corte],"&lt;="&amp;AE$12))</f>
        <v/>
      </c>
      <c r="AF96" s="2" t="str">
        <f>IF(OR($C96="",AF$12=""),"",SUMIFS(Tbl_Registro_Insumo[cant_ent],Tbl_Registro_Insumo[proveedor],$C$8,Tbl_Registro_Insumo[descripcion_insumo],$C96,Tbl_Registro_Insumo[id_solicitud],Detalle_Mes!$C$9,Tbl_Registro_Insumo[Fecha_Corte],"&lt;="&amp;AF$12)-SUMIFS(Tbl_Registro_Insumo[cant_dev],Tbl_Registro_Insumo[proveedor],$C$8,Tbl_Registro_Insumo[descripcion_insumo],$C96,Tbl_Registro_Insumo[id_solicitud],$C$9,Tbl_Registro_Insumo[Fecha_Corte],"&lt;="&amp;AF$12))</f>
        <v/>
      </c>
      <c r="AG96" s="2" t="str">
        <f>IF(OR($C96="",AG$12=""),"",SUMIFS(Tbl_Registro_Insumo[cant_ent],Tbl_Registro_Insumo[proveedor],$C$8,Tbl_Registro_Insumo[descripcion_insumo],$C96,Tbl_Registro_Insumo[id_solicitud],Detalle_Mes!$C$9,Tbl_Registro_Insumo[Fecha_Corte],"&lt;="&amp;AG$12)-SUMIFS(Tbl_Registro_Insumo[cant_dev],Tbl_Registro_Insumo[proveedor],$C$8,Tbl_Registro_Insumo[descripcion_insumo],$C96,Tbl_Registro_Insumo[id_solicitud],$C$9,Tbl_Registro_Insumo[Fecha_Corte],"&lt;="&amp;AG$12))</f>
        <v/>
      </c>
      <c r="AH96" s="2" t="str">
        <f>IF(OR($C96="",AH$12=""),"",SUMIFS(Tbl_Registro_Insumo[cant_ent],Tbl_Registro_Insumo[proveedor],$C$8,Tbl_Registro_Insumo[descripcion_insumo],$C96,Tbl_Registro_Insumo[id_solicitud],Detalle_Mes!$C$9,Tbl_Registro_Insumo[Fecha_Corte],"&lt;="&amp;AH$12)-SUMIFS(Tbl_Registro_Insumo[cant_dev],Tbl_Registro_Insumo[proveedor],$C$8,Tbl_Registro_Insumo[descripcion_insumo],$C96,Tbl_Registro_Insumo[id_solicitud],$C$9,Tbl_Registro_Insumo[Fecha_Corte],"&lt;="&amp;AH$12))</f>
        <v/>
      </c>
      <c r="AI96" s="2" t="str">
        <f>IF(OR($C96="",AI$12=""),"",SUMIFS(Tbl_Registro_Insumo[cant_ent],Tbl_Registro_Insumo[proveedor],$C$8,Tbl_Registro_Insumo[descripcion_insumo],$C96,Tbl_Registro_Insumo[id_solicitud],Detalle_Mes!$C$9,Tbl_Registro_Insumo[Fecha_Corte],"&lt;="&amp;AI$12)-SUMIFS(Tbl_Registro_Insumo[cant_dev],Tbl_Registro_Insumo[proveedor],$C$8,Tbl_Registro_Insumo[descripcion_insumo],$C96,Tbl_Registro_Insumo[id_solicitud],$C$9,Tbl_Registro_Insumo[Fecha_Corte],"&lt;="&amp;AI$12))</f>
        <v/>
      </c>
      <c r="AJ96" s="2" t="str">
        <f>IF(OR($C96="",AJ$12=""),"",SUMIFS(Tbl_Registro_Insumo[cant_ent],Tbl_Registro_Insumo[proveedor],$C$8,Tbl_Registro_Insumo[descripcion_insumo],$C96,Tbl_Registro_Insumo[id_solicitud],Detalle_Mes!$C$9,Tbl_Registro_Insumo[Fecha_Corte],"&lt;="&amp;AJ$12)-SUMIFS(Tbl_Registro_Insumo[cant_dev],Tbl_Registro_Insumo[proveedor],$C$8,Tbl_Registro_Insumo[descripcion_insumo],$C96,Tbl_Registro_Insumo[id_solicitud],$C$9,Tbl_Registro_Insumo[Fecha_Corte],"&lt;="&amp;AJ$12))</f>
        <v/>
      </c>
      <c r="AK96" s="2" t="str">
        <f>IF(OR($C96="",AK$12=""),"",SUMIFS(Tbl_Registro_Insumo[cant_ent],Tbl_Registro_Insumo[proveedor],$C$8,Tbl_Registro_Insumo[descripcion_insumo],$C96,Tbl_Registro_Insumo[id_solicitud],Detalle_Mes!$C$9,Tbl_Registro_Insumo[Fecha_Corte],"&lt;="&amp;AK$12)-SUMIFS(Tbl_Registro_Insumo[cant_dev],Tbl_Registro_Insumo[proveedor],$C$8,Tbl_Registro_Insumo[descripcion_insumo],$C96,Tbl_Registro_Insumo[id_solicitud],$C$9,Tbl_Registro_Insumo[Fecha_Corte],"&lt;="&amp;AK$12))</f>
        <v/>
      </c>
      <c r="AL96" s="2" t="str">
        <f>IF(OR($C96="",AL$12=""),"",SUMIFS(Tbl_Registro_Insumo[cant_ent],Tbl_Registro_Insumo[proveedor],$C$8,Tbl_Registro_Insumo[descripcion_insumo],$C96,Tbl_Registro_Insumo[id_solicitud],Detalle_Mes!$C$9,Tbl_Registro_Insumo[Fecha_Corte],"&lt;="&amp;AL$12)-SUMIFS(Tbl_Registro_Insumo[cant_dev],Tbl_Registro_Insumo[proveedor],$C$8,Tbl_Registro_Insumo[descripcion_insumo],$C96,Tbl_Registro_Insumo[id_solicitud],$C$9,Tbl_Registro_Insumo[Fecha_Corte],"&lt;="&amp;AL$12))</f>
        <v/>
      </c>
      <c r="AM96" s="2" t="str">
        <f>IF(OR($C96="",AM$12=""),"",SUMIFS(Tbl_Registro_Insumo[cant_ent],Tbl_Registro_Insumo[proveedor],$C$8,Tbl_Registro_Insumo[descripcion_insumo],$C96,Tbl_Registro_Insumo[id_solicitud],Detalle_Mes!$C$9,Tbl_Registro_Insumo[Fecha_Corte],"&lt;="&amp;AM$12)-SUMIFS(Tbl_Registro_Insumo[cant_dev],Tbl_Registro_Insumo[proveedor],$C$8,Tbl_Registro_Insumo[descripcion_insumo],$C96,Tbl_Registro_Insumo[id_solicitud],$C$9,Tbl_Registro_Insumo[Fecha_Corte],"&lt;="&amp;AM$12))</f>
        <v/>
      </c>
      <c r="AN96" s="2" t="str">
        <f>IF(OR($C96="",AN$12=""),"",SUMIFS(Tbl_Registro_Insumo[cant_ent],Tbl_Registro_Insumo[proveedor],$C$8,Tbl_Registro_Insumo[descripcion_insumo],$C96,Tbl_Registro_Insumo[id_solicitud],Detalle_Mes!$C$9,Tbl_Registro_Insumo[Fecha_Corte],"&lt;="&amp;AN$12)-SUMIFS(Tbl_Registro_Insumo[cant_dev],Tbl_Registro_Insumo[proveedor],$C$8,Tbl_Registro_Insumo[descripcion_insumo],$C96,Tbl_Registro_Insumo[id_solicitud],$C$9,Tbl_Registro_Insumo[Fecha_Corte],"&lt;="&amp;AN$12))</f>
        <v/>
      </c>
      <c r="AO96" s="2" t="str">
        <f>IF(OR($C96="",AO$12=""),"",SUMIFS(Tbl_Registro_Insumo[cant_ent],Tbl_Registro_Insumo[proveedor],$C$8,Tbl_Registro_Insumo[descripcion_insumo],$C96,Tbl_Registro_Insumo[id_solicitud],Detalle_Mes!$C$9,Tbl_Registro_Insumo[Fecha_Corte],"&lt;="&amp;AO$12)-SUMIFS(Tbl_Registro_Insumo[cant_dev],Tbl_Registro_Insumo[proveedor],$C$8,Tbl_Registro_Insumo[descripcion_insumo],$C96,Tbl_Registro_Insumo[id_solicitud],$C$9,Tbl_Registro_Insumo[Fecha_Corte],"&lt;="&amp;AO$12))</f>
        <v/>
      </c>
      <c r="AP96" s="2" t="str">
        <f>IF(OR($C96="",AP$12=""),"",SUMIFS(Tbl_Registro_Insumo[cant_ent],Tbl_Registro_Insumo[proveedor],$C$8,Tbl_Registro_Insumo[descripcion_insumo],$C96,Tbl_Registro_Insumo[id_solicitud],Detalle_Mes!$C$9,Tbl_Registro_Insumo[Fecha_Corte],"&lt;="&amp;AP$12)-SUMIFS(Tbl_Registro_Insumo[cant_dev],Tbl_Registro_Insumo[proveedor],$C$8,Tbl_Registro_Insumo[descripcion_insumo],$C96,Tbl_Registro_Insumo[id_solicitud],$C$9,Tbl_Registro_Insumo[Fecha_Corte],"&lt;="&amp;AP$12))</f>
        <v/>
      </c>
      <c r="AQ96" s="2" t="str">
        <f>IF(OR($C96="",AQ$12=""),"",SUMIFS(Tbl_Registro_Insumo[cant_ent],Tbl_Registro_Insumo[proveedor],$C$8,Tbl_Registro_Insumo[descripcion_insumo],$C96,Tbl_Registro_Insumo[id_solicitud],Detalle_Mes!$C$9,Tbl_Registro_Insumo[Fecha_Corte],"&lt;="&amp;AQ$12)-SUMIFS(Tbl_Registro_Insumo[cant_dev],Tbl_Registro_Insumo[proveedor],$C$8,Tbl_Registro_Insumo[descripcion_insumo],$C96,Tbl_Registro_Insumo[id_solicitud],$C$9,Tbl_Registro_Insumo[Fecha_Corte],"&lt;="&amp;AQ$12))</f>
        <v/>
      </c>
      <c r="AR96" s="2" t="str">
        <f>IF(OR($C96="",AR$12=""),"",SUMIFS(Tbl_Registro_Insumo[cant_ent],Tbl_Registro_Insumo[proveedor],$C$8,Tbl_Registro_Insumo[descripcion_insumo],$C96,Tbl_Registro_Insumo[id_solicitud],Detalle_Mes!$C$9,Tbl_Registro_Insumo[Fecha_Corte],"&lt;="&amp;AR$12)-SUMIFS(Tbl_Registro_Insumo[cant_dev],Tbl_Registro_Insumo[proveedor],$C$8,Tbl_Registro_Insumo[descripcion_insumo],$C96,Tbl_Registro_Insumo[id_solicitud],$C$9,Tbl_Registro_Insumo[Fecha_Corte],"&lt;="&amp;AR$12))</f>
        <v/>
      </c>
      <c r="AS96" s="2" t="str">
        <f>IF(OR($C96="",AS$12=""),"",SUMIFS(Tbl_Registro_Insumo[cant_ent],Tbl_Registro_Insumo[proveedor],$C$8,Tbl_Registro_Insumo[descripcion_insumo],$C96,Tbl_Registro_Insumo[id_solicitud],Detalle_Mes!$C$9,Tbl_Registro_Insumo[Fecha_Corte],"&lt;="&amp;AS$12)-SUMIFS(Tbl_Registro_Insumo[cant_dev],Tbl_Registro_Insumo[proveedor],$C$8,Tbl_Registro_Insumo[descripcion_insumo],$C96,Tbl_Registro_Insumo[id_solicitud],$C$9,Tbl_Registro_Insumo[Fecha_Corte],"&lt;="&amp;AS$12))</f>
        <v/>
      </c>
      <c r="AT96" s="2" t="str">
        <f>IF(OR($C96="",AT$12=""),"",SUMIFS(Tbl_Registro_Insumo[cant_ent],Tbl_Registro_Insumo[proveedor],$C$8,Tbl_Registro_Insumo[descripcion_insumo],$C96,Tbl_Registro_Insumo[id_solicitud],Detalle_Mes!$C$9,Tbl_Registro_Insumo[Fecha_Corte],"&lt;="&amp;AT$12)-SUMIFS(Tbl_Registro_Insumo[cant_dev],Tbl_Registro_Insumo[proveedor],$C$8,Tbl_Registro_Insumo[descripcion_insumo],$C96,Tbl_Registro_Insumo[id_solicitud],$C$9,Tbl_Registro_Insumo[Fecha_Corte],"&lt;="&amp;AT$12))</f>
        <v/>
      </c>
      <c r="AU96" s="2" t="str">
        <f>IF(OR($C96="",AU$12=""),"",SUMIFS(Tbl_Registro_Insumo[cant_ent],Tbl_Registro_Insumo[proveedor],$C$8,Tbl_Registro_Insumo[descripcion_insumo],$C96,Tbl_Registro_Insumo[id_solicitud],Detalle_Mes!$C$9,Tbl_Registro_Insumo[Fecha_Corte],"&lt;="&amp;AU$12)-SUMIFS(Tbl_Registro_Insumo[cant_dev],Tbl_Registro_Insumo[proveedor],$C$8,Tbl_Registro_Insumo[descripcion_insumo],$C96,Tbl_Registro_Insumo[id_solicitud],$C$9,Tbl_Registro_Insumo[Fecha_Corte],"&lt;="&amp;AU$12))</f>
        <v/>
      </c>
      <c r="AV96" s="2" t="str">
        <f>IF(OR($C96="",AV$12=""),"",SUMIFS(Tbl_Registro_Insumo[cant_ent],Tbl_Registro_Insumo[proveedor],$C$8,Tbl_Registro_Insumo[descripcion_insumo],$C96,Tbl_Registro_Insumo[id_solicitud],Detalle_Mes!$C$9,Tbl_Registro_Insumo[Fecha_Corte],"&lt;="&amp;AV$12)-SUMIFS(Tbl_Registro_Insumo[cant_dev],Tbl_Registro_Insumo[proveedor],$C$8,Tbl_Registro_Insumo[descripcion_insumo],$C96,Tbl_Registro_Insumo[id_solicitud],$C$9,Tbl_Registro_Insumo[Fecha_Corte],"&lt;="&amp;AV$12))</f>
        <v/>
      </c>
      <c r="AW96" s="2" t="str">
        <f>IF(OR($C96="",AW$12=""),"",SUMIFS(Tbl_Registro_Insumo[cant_ent],Tbl_Registro_Insumo[proveedor],$C$8,Tbl_Registro_Insumo[descripcion_insumo],$C96,Tbl_Registro_Insumo[id_solicitud],Detalle_Mes!$C$9,Tbl_Registro_Insumo[Fecha_Corte],"&lt;="&amp;AW$12)-SUMIFS(Tbl_Registro_Insumo[cant_dev],Tbl_Registro_Insumo[proveedor],$C$8,Tbl_Registro_Insumo[descripcion_insumo],$C96,Tbl_Registro_Insumo[id_solicitud],$C$9,Tbl_Registro_Insumo[Fecha_Corte],"&lt;="&amp;AW$12))</f>
        <v/>
      </c>
      <c r="AX96" s="2" t="str">
        <f>IF(OR($C96="",AX$12=""),"",SUMIFS(Tbl_Registro_Insumo[cant_ent],Tbl_Registro_Insumo[proveedor],$C$8,Tbl_Registro_Insumo[descripcion_insumo],$C96,Tbl_Registro_Insumo[id_solicitud],Detalle_Mes!$C$9,Tbl_Registro_Insumo[Fecha_Corte],"&lt;="&amp;AX$12)-SUMIFS(Tbl_Registro_Insumo[cant_dev],Tbl_Registro_Insumo[proveedor],$C$8,Tbl_Registro_Insumo[descripcion_insumo],$C96,Tbl_Registro_Insumo[id_solicitud],$C$9,Tbl_Registro_Insumo[Fecha_Corte],"&lt;="&amp;AX$12))</f>
        <v/>
      </c>
      <c r="AY96" s="2" t="str">
        <f>IF(OR($C96="",AY$12=""),"",SUMIFS(Tbl_Registro_Insumo[cant_ent],Tbl_Registro_Insumo[proveedor],$C$8,Tbl_Registro_Insumo[descripcion_insumo],$C96,Tbl_Registro_Insumo[id_solicitud],Detalle_Mes!$C$9,Tbl_Registro_Insumo[Fecha_Corte],"&lt;="&amp;AY$12)-SUMIFS(Tbl_Registro_Insumo[cant_dev],Tbl_Registro_Insumo[proveedor],$C$8,Tbl_Registro_Insumo[descripcion_insumo],$C96,Tbl_Registro_Insumo[id_solicitud],$C$9,Tbl_Registro_Insumo[Fecha_Corte],"&lt;="&amp;AY$12))</f>
        <v/>
      </c>
      <c r="AZ96" s="2" t="str">
        <f>IF(OR($C96="",AZ$12=""),"",SUMIFS(Tbl_Registro_Insumo[cant_ent],Tbl_Registro_Insumo[proveedor],$C$8,Tbl_Registro_Insumo[descripcion_insumo],$C96,Tbl_Registro_Insumo[id_solicitud],Detalle_Mes!$C$9,Tbl_Registro_Insumo[Fecha_Corte],"&lt;="&amp;AZ$12)-SUMIFS(Tbl_Registro_Insumo[cant_dev],Tbl_Registro_Insumo[proveedor],$C$8,Tbl_Registro_Insumo[descripcion_insumo],$C96,Tbl_Registro_Insumo[id_solicitud],$C$9,Tbl_Registro_Insumo[Fecha_Corte],"&lt;="&amp;AZ$12))</f>
        <v/>
      </c>
      <c r="BA96" s="2" t="str">
        <f>IF(OR($C96="",BA$12=""),"",SUMIFS(Tbl_Registro_Insumo[cant_ent],Tbl_Registro_Insumo[proveedor],$C$8,Tbl_Registro_Insumo[descripcion_insumo],$C96,Tbl_Registro_Insumo[id_solicitud],Detalle_Mes!$C$9,Tbl_Registro_Insumo[Fecha_Corte],"&lt;="&amp;BA$12)-SUMIFS(Tbl_Registro_Insumo[cant_dev],Tbl_Registro_Insumo[proveedor],$C$8,Tbl_Registro_Insumo[descripcion_insumo],$C96,Tbl_Registro_Insumo[id_solicitud],$C$9,Tbl_Registro_Insumo[Fecha_Corte],"&lt;="&amp;BA$12))</f>
        <v/>
      </c>
      <c r="BB96" s="2" t="str">
        <f>IF(OR($C96="",BB$12=""),"",SUMIFS(Tbl_Registro_Insumo[cant_ent],Tbl_Registro_Insumo[proveedor],$C$8,Tbl_Registro_Insumo[descripcion_insumo],$C96,Tbl_Registro_Insumo[id_solicitud],Detalle_Mes!$C$9,Tbl_Registro_Insumo[Fecha_Corte],"&lt;="&amp;BB$12)-SUMIFS(Tbl_Registro_Insumo[cant_dev],Tbl_Registro_Insumo[proveedor],$C$8,Tbl_Registro_Insumo[descripcion_insumo],$C96,Tbl_Registro_Insumo[id_solicitud],$C$9,Tbl_Registro_Insumo[Fecha_Corte],"&lt;="&amp;BB$12))</f>
        <v/>
      </c>
      <c r="BC96" s="2" t="str">
        <f>IF(OR($C96="",BC$12=""),"",SUMIFS(Tbl_Registro_Insumo[cant_ent],Tbl_Registro_Insumo[proveedor],$C$8,Tbl_Registro_Insumo[descripcion_insumo],$C96,Tbl_Registro_Insumo[id_solicitud],Detalle_Mes!$C$9,Tbl_Registro_Insumo[Fecha_Corte],"&lt;="&amp;BC$12)-SUMIFS(Tbl_Registro_Insumo[cant_dev],Tbl_Registro_Insumo[proveedor],$C$8,Tbl_Registro_Insumo[descripcion_insumo],$C96,Tbl_Registro_Insumo[id_solicitud],$C$9,Tbl_Registro_Insumo[Fecha_Corte],"&lt;="&amp;BC$12))</f>
        <v/>
      </c>
      <c r="BD96" s="2" t="str">
        <f>IF(OR($C96="",BD$12=""),"",SUMIFS(Tbl_Registro_Insumo[cant_ent],Tbl_Registro_Insumo[proveedor],$C$8,Tbl_Registro_Insumo[descripcion_insumo],$C96,Tbl_Registro_Insumo[id_solicitud],Detalle_Mes!$C$9,Tbl_Registro_Insumo[Fecha_Corte],"&lt;="&amp;BD$12)-SUMIFS(Tbl_Registro_Insumo[cant_dev],Tbl_Registro_Insumo[proveedor],$C$8,Tbl_Registro_Insumo[descripcion_insumo],$C96,Tbl_Registro_Insumo[id_solicitud],$C$9,Tbl_Registro_Insumo[Fecha_Corte],"&lt;="&amp;BD$12))</f>
        <v/>
      </c>
      <c r="BE96" s="2" t="str">
        <f>IF(OR($C96="",BE$12=""),"",SUMIFS(Tbl_Registro_Insumo[cant_ent],Tbl_Registro_Insumo[proveedor],$C$8,Tbl_Registro_Insumo[descripcion_insumo],$C96,Tbl_Registro_Insumo[id_solicitud],Detalle_Mes!$C$9,Tbl_Registro_Insumo[Fecha_Corte],"&lt;="&amp;BE$12)-SUMIFS(Tbl_Registro_Insumo[cant_dev],Tbl_Registro_Insumo[proveedor],$C$8,Tbl_Registro_Insumo[descripcion_insumo],$C96,Tbl_Registro_Insumo[id_solicitud],$C$9,Tbl_Registro_Insumo[Fecha_Corte],"&lt;="&amp;BE$12))</f>
        <v/>
      </c>
      <c r="BF96" s="2" t="str">
        <f>IF(OR($C96="",BF$12=""),"",SUMIFS(Tbl_Registro_Insumo[cant_ent],Tbl_Registro_Insumo[proveedor],$C$8,Tbl_Registro_Insumo[descripcion_insumo],$C96,Tbl_Registro_Insumo[id_solicitud],Detalle_Mes!$C$9,Tbl_Registro_Insumo[Fecha_Corte],"&lt;="&amp;BF$12)-SUMIFS(Tbl_Registro_Insumo[cant_dev],Tbl_Registro_Insumo[proveedor],$C$8,Tbl_Registro_Insumo[descripcion_insumo],$C96,Tbl_Registro_Insumo[id_solicitud],$C$9,Tbl_Registro_Insumo[Fecha_Corte],"&lt;="&amp;BF$12))</f>
        <v/>
      </c>
      <c r="BG96" s="2" t="str">
        <f>IF(OR($C96="",BG$12=""),"",SUMIFS(Tbl_Registro_Insumo[cant_ent],Tbl_Registro_Insumo[proveedor],$C$8,Tbl_Registro_Insumo[descripcion_insumo],$C96,Tbl_Registro_Insumo[id_solicitud],Detalle_Mes!$C$9,Tbl_Registro_Insumo[Fecha_Corte],"&lt;="&amp;BG$12)-SUMIFS(Tbl_Registro_Insumo[cant_dev],Tbl_Registro_Insumo[proveedor],$C$8,Tbl_Registro_Insumo[descripcion_insumo],$C96,Tbl_Registro_Insumo[id_solicitud],$C$9,Tbl_Registro_Insumo[Fecha_Corte],"&lt;="&amp;BG$12))</f>
        <v/>
      </c>
      <c r="BH96" s="2" t="str">
        <f>IF(OR($C96="",BH$12=""),"",SUMIFS(Tbl_Registro_Insumo[cant_ent],Tbl_Registro_Insumo[proveedor],$C$8,Tbl_Registro_Insumo[descripcion_insumo],$C96,Tbl_Registro_Insumo[id_solicitud],Detalle_Mes!$C$9,Tbl_Registro_Insumo[Fecha_Corte],"&lt;="&amp;BH$12)-SUMIFS(Tbl_Registro_Insumo[cant_dev],Tbl_Registro_Insumo[proveedor],$C$8,Tbl_Registro_Insumo[descripcion_insumo],$C96,Tbl_Registro_Insumo[id_solicitud],$C$9,Tbl_Registro_Insumo[Fecha_Corte],"&lt;="&amp;BH$12))</f>
        <v/>
      </c>
      <c r="BI96" s="2" t="str">
        <f>IF(OR($C96="",BI$12=""),"",SUMIFS(Tbl_Registro_Insumo[cant_ent],Tbl_Registro_Insumo[proveedor],$C$8,Tbl_Registro_Insumo[descripcion_insumo],$C96,Tbl_Registro_Insumo[id_solicitud],Detalle_Mes!$C$9,Tbl_Registro_Insumo[Fecha_Corte],"&lt;="&amp;BI$12)-SUMIFS(Tbl_Registro_Insumo[cant_dev],Tbl_Registro_Insumo[proveedor],$C$8,Tbl_Registro_Insumo[descripcion_insumo],$C96,Tbl_Registro_Insumo[id_solicitud],$C$9,Tbl_Registro_Insumo[Fecha_Corte],"&lt;="&amp;BI$12))</f>
        <v/>
      </c>
      <c r="BJ96" s="2" t="str">
        <f>IF(OR($C96="",BJ$12=""),"",SUMIFS(Tbl_Registro_Insumo[cant_ent],Tbl_Registro_Insumo[proveedor],$C$8,Tbl_Registro_Insumo[descripcion_insumo],$C96,Tbl_Registro_Insumo[id_solicitud],Detalle_Mes!$C$9,Tbl_Registro_Insumo[Fecha_Corte],"&lt;="&amp;BJ$12)-SUMIFS(Tbl_Registro_Insumo[cant_dev],Tbl_Registro_Insumo[proveedor],$C$8,Tbl_Registro_Insumo[descripcion_insumo],$C96,Tbl_Registro_Insumo[id_solicitud],$C$9,Tbl_Registro_Insumo[Fecha_Corte],"&lt;="&amp;BJ$12))</f>
        <v/>
      </c>
      <c r="BK96" s="2" t="str">
        <f>IF(OR($C96="",BK$12=""),"",SUMIFS(Tbl_Registro_Insumo[cant_ent],Tbl_Registro_Insumo[proveedor],$C$8,Tbl_Registro_Insumo[descripcion_insumo],$C96,Tbl_Registro_Insumo[id_solicitud],Detalle_Mes!$C$9,Tbl_Registro_Insumo[Fecha_Corte],"&lt;="&amp;BK$12)-SUMIFS(Tbl_Registro_Insumo[cant_dev],Tbl_Registro_Insumo[proveedor],$C$8,Tbl_Registro_Insumo[descripcion_insumo],$C96,Tbl_Registro_Insumo[id_solicitud],$C$9,Tbl_Registro_Insumo[Fecha_Corte],"&lt;="&amp;BK$12))</f>
        <v/>
      </c>
      <c r="BL96" s="2" t="str">
        <f>IF(OR($C96="",BL$12=""),"",SUMIFS(Tbl_Registro_Insumo[cant_ent],Tbl_Registro_Insumo[proveedor],$C$8,Tbl_Registro_Insumo[descripcion_insumo],$C96,Tbl_Registro_Insumo[id_solicitud],Detalle_Mes!$C$9,Tbl_Registro_Insumo[Fecha_Corte],"&lt;="&amp;BL$12)-SUMIFS(Tbl_Registro_Insumo[cant_dev],Tbl_Registro_Insumo[proveedor],$C$8,Tbl_Registro_Insumo[descripcion_insumo],$C96,Tbl_Registro_Insumo[id_solicitud],$C$9,Tbl_Registro_Insumo[Fecha_Corte],"&lt;="&amp;BL$12))</f>
        <v/>
      </c>
      <c r="BM96" s="2" t="str">
        <f>IF(OR($C96="",BM$12=""),"",SUMIFS(Tbl_Registro_Insumo[cant_ent],Tbl_Registro_Insumo[proveedor],$C$8,Tbl_Registro_Insumo[descripcion_insumo],$C96,Tbl_Registro_Insumo[id_solicitud],Detalle_Mes!$C$9,Tbl_Registro_Insumo[Fecha_Corte],"&lt;="&amp;BM$12)-SUMIFS(Tbl_Registro_Insumo[cant_dev],Tbl_Registro_Insumo[proveedor],$C$8,Tbl_Registro_Insumo[descripcion_insumo],$C96,Tbl_Registro_Insumo[id_solicitud],$C$9,Tbl_Registro_Insumo[Fecha_Corte],"&lt;="&amp;BM$12))</f>
        <v/>
      </c>
      <c r="BN96" s="2" t="str">
        <f>IF(OR($C96="",BN$12=""),"",SUMIFS(Tbl_Registro_Insumo[cant_ent],Tbl_Registro_Insumo[proveedor],$C$8,Tbl_Registro_Insumo[descripcion_insumo],$C96,Tbl_Registro_Insumo[id_solicitud],Detalle_Mes!$C$9,Tbl_Registro_Insumo[Fecha_Corte],"&lt;="&amp;BN$12)-SUMIFS(Tbl_Registro_Insumo[cant_dev],Tbl_Registro_Insumo[proveedor],$C$8,Tbl_Registro_Insumo[descripcion_insumo],$C96,Tbl_Registro_Insumo[id_solicitud],$C$9,Tbl_Registro_Insumo[Fecha_Corte],"&lt;="&amp;BN$12))</f>
        <v/>
      </c>
      <c r="BO96" s="2" t="str">
        <f>IF(OR($C96="",BO$12=""),"",SUMIFS(Tbl_Registro_Insumo[cant_ent],Tbl_Registro_Insumo[proveedor],$C$8,Tbl_Registro_Insumo[descripcion_insumo],$C96,Tbl_Registro_Insumo[id_solicitud],Detalle_Mes!$C$9,Tbl_Registro_Insumo[Fecha_Corte],"&lt;="&amp;BO$12)-SUMIFS(Tbl_Registro_Insumo[cant_dev],Tbl_Registro_Insumo[proveedor],$C$8,Tbl_Registro_Insumo[descripcion_insumo],$C96,Tbl_Registro_Insumo[id_solicitud],$C$9,Tbl_Registro_Insumo[Fecha_Corte],"&lt;="&amp;BO$12))</f>
        <v/>
      </c>
      <c r="BP96" s="2" t="str">
        <f>IF(OR($C96="",BP$12=""),"",SUMIFS(Tbl_Registro_Insumo[cant_ent],Tbl_Registro_Insumo[proveedor],$C$8,Tbl_Registro_Insumo[descripcion_insumo],$C96,Tbl_Registro_Insumo[id_solicitud],Detalle_Mes!$C$9,Tbl_Registro_Insumo[Fecha_Corte],"&lt;="&amp;BP$12)-SUMIFS(Tbl_Registro_Insumo[cant_dev],Tbl_Registro_Insumo[proveedor],$C$8,Tbl_Registro_Insumo[descripcion_insumo],$C96,Tbl_Registro_Insumo[id_solicitud],$C$9,Tbl_Registro_Insumo[Fecha_Corte],"&lt;="&amp;BP$12))</f>
        <v/>
      </c>
      <c r="BQ96" s="2" t="str">
        <f>IF(OR($C96="",BQ$12=""),"",SUMIFS(Tbl_Registro_Insumo[cant_ent],Tbl_Registro_Insumo[proveedor],$C$8,Tbl_Registro_Insumo[descripcion_insumo],$C96,Tbl_Registro_Insumo[id_solicitud],Detalle_Mes!$C$9,Tbl_Registro_Insumo[Fecha_Corte],"&lt;="&amp;BQ$12)-SUMIFS(Tbl_Registro_Insumo[cant_dev],Tbl_Registro_Insumo[proveedor],$C$8,Tbl_Registro_Insumo[descripcion_insumo],$C96,Tbl_Registro_Insumo[id_solicitud],$C$9,Tbl_Registro_Insumo[Fecha_Corte],"&lt;="&amp;BQ$12))</f>
        <v/>
      </c>
      <c r="BR96" s="2" t="str">
        <f>IF(OR($C96="",BR$12=""),"",SUMIFS(Tbl_Registro_Insumo[cant_ent],Tbl_Registro_Insumo[proveedor],$C$8,Tbl_Registro_Insumo[descripcion_insumo],$C96,Tbl_Registro_Insumo[id_solicitud],Detalle_Mes!$C$9,Tbl_Registro_Insumo[Fecha_Corte],"&lt;="&amp;BR$12)-SUMIFS(Tbl_Registro_Insumo[cant_dev],Tbl_Registro_Insumo[proveedor],$C$8,Tbl_Registro_Insumo[descripcion_insumo],$C96,Tbl_Registro_Insumo[id_solicitud],$C$9,Tbl_Registro_Insumo[Fecha_Corte],"&lt;="&amp;BR$12))</f>
        <v/>
      </c>
      <c r="BS96" s="2" t="str">
        <f>IF(OR($C96="",BS$12=""),"",SUMIFS(Tbl_Registro_Insumo[cant_ent],Tbl_Registro_Insumo[proveedor],$C$8,Tbl_Registro_Insumo[descripcion_insumo],$C96,Tbl_Registro_Insumo[id_solicitud],Detalle_Mes!$C$9,Tbl_Registro_Insumo[Fecha_Corte],"&lt;="&amp;BS$12)-SUMIFS(Tbl_Registro_Insumo[cant_dev],Tbl_Registro_Insumo[proveedor],$C$8,Tbl_Registro_Insumo[descripcion_insumo],$C96,Tbl_Registro_Insumo[id_solicitud],$C$9,Tbl_Registro_Insumo[Fecha_Corte],"&lt;="&amp;BS$12))</f>
        <v/>
      </c>
    </row>
    <row r="97" spans="2:71" s="7" customFormat="1" ht="19.2" customHeight="1" x14ac:dyDescent="0.3">
      <c r="B97" s="2"/>
      <c r="D97" s="20" t="str">
        <f>IF(C97="","",SUMIFS(Tbl_Registro_Insumo[cant_ent],Tbl_Registro_Insumo[proveedor],Detalle_Mes!$C$8,Tbl_Registro_Insumo[id_solicitud],Detalle_Mes!$C$9,Tbl_Registro_Insumo[descripcion_insumo],Detalle_Mes!C97,Tbl_Registro_Insumo[Fecha_Corte],"&lt;"&amp;Detalle_Mes!$F$8))</f>
        <v/>
      </c>
      <c r="E97" s="20" t="str">
        <f>IF(C97="","",SUMIFS(Tbl_Registro_Insumo[cant_dev],Tbl_Registro_Insumo[proveedor],Detalle_Mes!$C$8,Tbl_Registro_Insumo[id_solicitud],Detalle_Mes!$C$9,Tbl_Registro_Insumo[descripcion_insumo],Detalle_Mes!C97,Tbl_Registro_Insumo[Fecha_Corte],"&lt;"&amp;Detalle_Mes!$F$8))</f>
        <v/>
      </c>
      <c r="F97" s="20" t="str">
        <f t="shared" si="42"/>
        <v/>
      </c>
      <c r="H97" s="41" t="str">
        <f t="shared" si="41"/>
        <v/>
      </c>
      <c r="I97" s="2" t="str">
        <f>IF(OR($C97="",I$12=""),"",SUMIFS(Tbl_Registro_Insumo[cant_ent],Tbl_Registro_Insumo[proveedor],$C$8,Tbl_Registro_Insumo[descripcion_insumo],$C97,Tbl_Registro_Insumo[id_solicitud],Detalle_Mes!$C$9,Tbl_Registro_Insumo[Fecha_Corte],"&lt;"&amp;I$12)-SUMIFS(Tbl_Registro_Insumo[cant_dev],Tbl_Registro_Insumo[proveedor],$C$8,Tbl_Registro_Insumo[descripcion_insumo],$C97,Tbl_Registro_Insumo[id_solicitud],$C$9,Tbl_Registro_Insumo[Fecha_Corte],"&lt;="&amp;I$12))</f>
        <v/>
      </c>
      <c r="J97" s="2" t="str">
        <f>IF(OR($C97="",J$12=""),"",SUMIFS(Tbl_Registro_Insumo[cant_ent],Tbl_Registro_Insumo[proveedor],$C$8,Tbl_Registro_Insumo[descripcion_insumo],$C97,Tbl_Registro_Insumo[id_solicitud],Detalle_Mes!$C$9,Tbl_Registro_Insumo[Fecha_Corte],"&lt;="&amp;J$12)-SUMIFS(Tbl_Registro_Insumo[cant_dev],Tbl_Registro_Insumo[proveedor],$C$8,Tbl_Registro_Insumo[descripcion_insumo],$C97,Tbl_Registro_Insumo[id_solicitud],$C$9,Tbl_Registro_Insumo[Fecha_Corte],"&lt;="&amp;J$12))</f>
        <v/>
      </c>
      <c r="K97" s="2" t="str">
        <f>IF(OR($C97="",K$12=""),"",SUMIFS(Tbl_Registro_Insumo[cant_ent],Tbl_Registro_Insumo[proveedor],$C$8,Tbl_Registro_Insumo[descripcion_insumo],$C97,Tbl_Registro_Insumo[id_solicitud],Detalle_Mes!$C$9,Tbl_Registro_Insumo[Fecha_Corte],"&lt;="&amp;K$12)-SUMIFS(Tbl_Registro_Insumo[cant_dev],Tbl_Registro_Insumo[proveedor],$C$8,Tbl_Registro_Insumo[descripcion_insumo],$C97,Tbl_Registro_Insumo[id_solicitud],$C$9,Tbl_Registro_Insumo[Fecha_Corte],"&lt;="&amp;K$12))</f>
        <v/>
      </c>
      <c r="L97" s="2" t="str">
        <f>IF(OR($C97="",L$12=""),"",SUMIFS(Tbl_Registro_Insumo[cant_ent],Tbl_Registro_Insumo[proveedor],$C$8,Tbl_Registro_Insumo[descripcion_insumo],$C97,Tbl_Registro_Insumo[id_solicitud],Detalle_Mes!$C$9,Tbl_Registro_Insumo[Fecha_Corte],"&lt;="&amp;L$12)-SUMIFS(Tbl_Registro_Insumo[cant_dev],Tbl_Registro_Insumo[proveedor],$C$8,Tbl_Registro_Insumo[descripcion_insumo],$C97,Tbl_Registro_Insumo[id_solicitud],$C$9,Tbl_Registro_Insumo[Fecha_Corte],"&lt;="&amp;L$12))</f>
        <v/>
      </c>
      <c r="M97" s="2" t="str">
        <f>IF(OR($C97="",M$12=""),"",SUMIFS(Tbl_Registro_Insumo[cant_ent],Tbl_Registro_Insumo[proveedor],$C$8,Tbl_Registro_Insumo[descripcion_insumo],$C97,Tbl_Registro_Insumo[id_solicitud],Detalle_Mes!$C$9,Tbl_Registro_Insumo[Fecha_Corte],"&lt;="&amp;M$12)-SUMIFS(Tbl_Registro_Insumo[cant_dev],Tbl_Registro_Insumo[proveedor],$C$8,Tbl_Registro_Insumo[descripcion_insumo],$C97,Tbl_Registro_Insumo[id_solicitud],$C$9,Tbl_Registro_Insumo[Fecha_Corte],"&lt;="&amp;M$12))</f>
        <v/>
      </c>
      <c r="N97" s="2" t="str">
        <f>IF(OR($C97="",N$12=""),"",SUMIFS(Tbl_Registro_Insumo[cant_ent],Tbl_Registro_Insumo[proveedor],$C$8,Tbl_Registro_Insumo[descripcion_insumo],$C97,Tbl_Registro_Insumo[id_solicitud],Detalle_Mes!$C$9,Tbl_Registro_Insumo[Fecha_Corte],"&lt;="&amp;N$12)-SUMIFS(Tbl_Registro_Insumo[cant_dev],Tbl_Registro_Insumo[proveedor],$C$8,Tbl_Registro_Insumo[descripcion_insumo],$C97,Tbl_Registro_Insumo[id_solicitud],$C$9,Tbl_Registro_Insumo[Fecha_Corte],"&lt;="&amp;N$12))</f>
        <v/>
      </c>
      <c r="O97" s="2" t="str">
        <f>IF(OR($C97="",O$12=""),"",SUMIFS(Tbl_Registro_Insumo[cant_ent],Tbl_Registro_Insumo[proveedor],$C$8,Tbl_Registro_Insumo[descripcion_insumo],$C97,Tbl_Registro_Insumo[id_solicitud],Detalle_Mes!$C$9,Tbl_Registro_Insumo[Fecha_Corte],"&lt;="&amp;O$12)-SUMIFS(Tbl_Registro_Insumo[cant_dev],Tbl_Registro_Insumo[proveedor],$C$8,Tbl_Registro_Insumo[descripcion_insumo],$C97,Tbl_Registro_Insumo[id_solicitud],$C$9,Tbl_Registro_Insumo[Fecha_Corte],"&lt;="&amp;O$12))</f>
        <v/>
      </c>
      <c r="P97" s="2" t="str">
        <f>IF(OR($C97="",P$12=""),"",SUMIFS(Tbl_Registro_Insumo[cant_ent],Tbl_Registro_Insumo[proveedor],$C$8,Tbl_Registro_Insumo[descripcion_insumo],$C97,Tbl_Registro_Insumo[id_solicitud],Detalle_Mes!$C$9,Tbl_Registro_Insumo[Fecha_Corte],"&lt;="&amp;P$12)-SUMIFS(Tbl_Registro_Insumo[cant_dev],Tbl_Registro_Insumo[proveedor],$C$8,Tbl_Registro_Insumo[descripcion_insumo],$C97,Tbl_Registro_Insumo[id_solicitud],$C$9,Tbl_Registro_Insumo[Fecha_Corte],"&lt;="&amp;P$12))</f>
        <v/>
      </c>
      <c r="Q97" s="2" t="str">
        <f>IF(OR($C97="",Q$12=""),"",SUMIFS(Tbl_Registro_Insumo[cant_ent],Tbl_Registro_Insumo[proveedor],$C$8,Tbl_Registro_Insumo[descripcion_insumo],$C97,Tbl_Registro_Insumo[id_solicitud],Detalle_Mes!$C$9,Tbl_Registro_Insumo[Fecha_Corte],"&lt;="&amp;Q$12)-SUMIFS(Tbl_Registro_Insumo[cant_dev],Tbl_Registro_Insumo[proveedor],$C$8,Tbl_Registro_Insumo[descripcion_insumo],$C97,Tbl_Registro_Insumo[id_solicitud],$C$9,Tbl_Registro_Insumo[Fecha_Corte],"&lt;="&amp;Q$12))</f>
        <v/>
      </c>
      <c r="R97" s="2" t="str">
        <f>IF(OR($C97="",R$12=""),"",SUMIFS(Tbl_Registro_Insumo[cant_ent],Tbl_Registro_Insumo[proveedor],$C$8,Tbl_Registro_Insumo[descripcion_insumo],$C97,Tbl_Registro_Insumo[id_solicitud],Detalle_Mes!$C$9,Tbl_Registro_Insumo[Fecha_Corte],"&lt;="&amp;R$12)-SUMIFS(Tbl_Registro_Insumo[cant_dev],Tbl_Registro_Insumo[proveedor],$C$8,Tbl_Registro_Insumo[descripcion_insumo],$C97,Tbl_Registro_Insumo[id_solicitud],$C$9,Tbl_Registro_Insumo[Fecha_Corte],"&lt;="&amp;R$12))</f>
        <v/>
      </c>
      <c r="S97" s="2" t="str">
        <f>IF(OR($C97="",S$12=""),"",SUMIFS(Tbl_Registro_Insumo[cant_ent],Tbl_Registro_Insumo[proveedor],$C$8,Tbl_Registro_Insumo[descripcion_insumo],$C97,Tbl_Registro_Insumo[id_solicitud],Detalle_Mes!$C$9,Tbl_Registro_Insumo[Fecha_Corte],"&lt;="&amp;S$12)-SUMIFS(Tbl_Registro_Insumo[cant_dev],Tbl_Registro_Insumo[proveedor],$C$8,Tbl_Registro_Insumo[descripcion_insumo],$C97,Tbl_Registro_Insumo[id_solicitud],$C$9,Tbl_Registro_Insumo[Fecha_Corte],"&lt;="&amp;S$12))</f>
        <v/>
      </c>
      <c r="T97" s="2" t="str">
        <f>IF(OR($C97="",T$12=""),"",SUMIFS(Tbl_Registro_Insumo[cant_ent],Tbl_Registro_Insumo[proveedor],$C$8,Tbl_Registro_Insumo[descripcion_insumo],$C97,Tbl_Registro_Insumo[id_solicitud],Detalle_Mes!$C$9,Tbl_Registro_Insumo[Fecha_Corte],"&lt;="&amp;T$12)-SUMIFS(Tbl_Registro_Insumo[cant_dev],Tbl_Registro_Insumo[proveedor],$C$8,Tbl_Registro_Insumo[descripcion_insumo],$C97,Tbl_Registro_Insumo[id_solicitud],$C$9,Tbl_Registro_Insumo[Fecha_Corte],"&lt;="&amp;T$12))</f>
        <v/>
      </c>
      <c r="U97" s="2" t="str">
        <f>IF(OR($C97="",U$12=""),"",SUMIFS(Tbl_Registro_Insumo[cant_ent],Tbl_Registro_Insumo[proveedor],$C$8,Tbl_Registro_Insumo[descripcion_insumo],$C97,Tbl_Registro_Insumo[id_solicitud],Detalle_Mes!$C$9,Tbl_Registro_Insumo[Fecha_Corte],"&lt;="&amp;U$12)-SUMIFS(Tbl_Registro_Insumo[cant_dev],Tbl_Registro_Insumo[proveedor],$C$8,Tbl_Registro_Insumo[descripcion_insumo],$C97,Tbl_Registro_Insumo[id_solicitud],$C$9,Tbl_Registro_Insumo[Fecha_Corte],"&lt;="&amp;U$12))</f>
        <v/>
      </c>
      <c r="V97" s="2" t="str">
        <f>IF(OR($C97="",V$12=""),"",SUMIFS(Tbl_Registro_Insumo[cant_ent],Tbl_Registro_Insumo[proveedor],$C$8,Tbl_Registro_Insumo[descripcion_insumo],$C97,Tbl_Registro_Insumo[id_solicitud],Detalle_Mes!$C$9,Tbl_Registro_Insumo[Fecha_Corte],"&lt;="&amp;V$12)-SUMIFS(Tbl_Registro_Insumo[cant_dev],Tbl_Registro_Insumo[proveedor],$C$8,Tbl_Registro_Insumo[descripcion_insumo],$C97,Tbl_Registro_Insumo[id_solicitud],$C$9,Tbl_Registro_Insumo[Fecha_Corte],"&lt;="&amp;V$12))</f>
        <v/>
      </c>
      <c r="W97" s="2" t="str">
        <f>IF(OR($C97="",W$12=""),"",SUMIFS(Tbl_Registro_Insumo[cant_ent],Tbl_Registro_Insumo[proveedor],$C$8,Tbl_Registro_Insumo[descripcion_insumo],$C97,Tbl_Registro_Insumo[id_solicitud],Detalle_Mes!$C$9,Tbl_Registro_Insumo[Fecha_Corte],"&lt;="&amp;W$12)-SUMIFS(Tbl_Registro_Insumo[cant_dev],Tbl_Registro_Insumo[proveedor],$C$8,Tbl_Registro_Insumo[descripcion_insumo],$C97,Tbl_Registro_Insumo[id_solicitud],$C$9,Tbl_Registro_Insumo[Fecha_Corte],"&lt;="&amp;W$12))</f>
        <v/>
      </c>
      <c r="X97" s="2" t="str">
        <f>IF(OR($C97="",X$12=""),"",SUMIFS(Tbl_Registro_Insumo[cant_ent],Tbl_Registro_Insumo[proveedor],$C$8,Tbl_Registro_Insumo[descripcion_insumo],$C97,Tbl_Registro_Insumo[id_solicitud],Detalle_Mes!$C$9,Tbl_Registro_Insumo[Fecha_Corte],"&lt;="&amp;X$12)-SUMIFS(Tbl_Registro_Insumo[cant_dev],Tbl_Registro_Insumo[proveedor],$C$8,Tbl_Registro_Insumo[descripcion_insumo],$C97,Tbl_Registro_Insumo[id_solicitud],$C$9,Tbl_Registro_Insumo[Fecha_Corte],"&lt;="&amp;X$12))</f>
        <v/>
      </c>
      <c r="Y97" s="2" t="str">
        <f>IF(OR($C97="",Y$12=""),"",SUMIFS(Tbl_Registro_Insumo[cant_ent],Tbl_Registro_Insumo[proveedor],$C$8,Tbl_Registro_Insumo[descripcion_insumo],$C97,Tbl_Registro_Insumo[id_solicitud],Detalle_Mes!$C$9,Tbl_Registro_Insumo[Fecha_Corte],"&lt;="&amp;Y$12)-SUMIFS(Tbl_Registro_Insumo[cant_dev],Tbl_Registro_Insumo[proveedor],$C$8,Tbl_Registro_Insumo[descripcion_insumo],$C97,Tbl_Registro_Insumo[id_solicitud],$C$9,Tbl_Registro_Insumo[Fecha_Corte],"&lt;="&amp;Y$12))</f>
        <v/>
      </c>
      <c r="Z97" s="2" t="str">
        <f>IF(OR($C97="",Z$12=""),"",SUMIFS(Tbl_Registro_Insumo[cant_ent],Tbl_Registro_Insumo[proveedor],$C$8,Tbl_Registro_Insumo[descripcion_insumo],$C97,Tbl_Registro_Insumo[id_solicitud],Detalle_Mes!$C$9,Tbl_Registro_Insumo[Fecha_Corte],"&lt;="&amp;Z$12)-SUMIFS(Tbl_Registro_Insumo[cant_dev],Tbl_Registro_Insumo[proveedor],$C$8,Tbl_Registro_Insumo[descripcion_insumo],$C97,Tbl_Registro_Insumo[id_solicitud],$C$9,Tbl_Registro_Insumo[Fecha_Corte],"&lt;="&amp;Z$12))</f>
        <v/>
      </c>
      <c r="AA97" s="2" t="str">
        <f>IF(OR($C97="",AA$12=""),"",SUMIFS(Tbl_Registro_Insumo[cant_ent],Tbl_Registro_Insumo[proveedor],$C$8,Tbl_Registro_Insumo[descripcion_insumo],$C97,Tbl_Registro_Insumo[id_solicitud],Detalle_Mes!$C$9,Tbl_Registro_Insumo[Fecha_Corte],"&lt;="&amp;AA$12)-SUMIFS(Tbl_Registro_Insumo[cant_dev],Tbl_Registro_Insumo[proveedor],$C$8,Tbl_Registro_Insumo[descripcion_insumo],$C97,Tbl_Registro_Insumo[id_solicitud],$C$9,Tbl_Registro_Insumo[Fecha_Corte],"&lt;="&amp;AA$12))</f>
        <v/>
      </c>
      <c r="AB97" s="2" t="str">
        <f>IF(OR($C97="",AB$12=""),"",SUMIFS(Tbl_Registro_Insumo[cant_ent],Tbl_Registro_Insumo[proveedor],$C$8,Tbl_Registro_Insumo[descripcion_insumo],$C97,Tbl_Registro_Insumo[id_solicitud],Detalle_Mes!$C$9,Tbl_Registro_Insumo[Fecha_Corte],"&lt;="&amp;AB$12)-SUMIFS(Tbl_Registro_Insumo[cant_dev],Tbl_Registro_Insumo[proveedor],$C$8,Tbl_Registro_Insumo[descripcion_insumo],$C97,Tbl_Registro_Insumo[id_solicitud],$C$9,Tbl_Registro_Insumo[Fecha_Corte],"&lt;="&amp;AB$12))</f>
        <v/>
      </c>
      <c r="AC97" s="2" t="str">
        <f>IF(OR($C97="",AC$12=""),"",SUMIFS(Tbl_Registro_Insumo[cant_ent],Tbl_Registro_Insumo[proveedor],$C$8,Tbl_Registro_Insumo[descripcion_insumo],$C97,Tbl_Registro_Insumo[id_solicitud],Detalle_Mes!$C$9,Tbl_Registro_Insumo[Fecha_Corte],"&lt;="&amp;AC$12)-SUMIFS(Tbl_Registro_Insumo[cant_dev],Tbl_Registro_Insumo[proveedor],$C$8,Tbl_Registro_Insumo[descripcion_insumo],$C97,Tbl_Registro_Insumo[id_solicitud],$C$9,Tbl_Registro_Insumo[Fecha_Corte],"&lt;="&amp;AC$12))</f>
        <v/>
      </c>
      <c r="AD97" s="2" t="str">
        <f>IF(OR($C97="",AD$12=""),"",SUMIFS(Tbl_Registro_Insumo[cant_ent],Tbl_Registro_Insumo[proveedor],$C$8,Tbl_Registro_Insumo[descripcion_insumo],$C97,Tbl_Registro_Insumo[id_solicitud],Detalle_Mes!$C$9,Tbl_Registro_Insumo[Fecha_Corte],"&lt;="&amp;AD$12)-SUMIFS(Tbl_Registro_Insumo[cant_dev],Tbl_Registro_Insumo[proveedor],$C$8,Tbl_Registro_Insumo[descripcion_insumo],$C97,Tbl_Registro_Insumo[id_solicitud],$C$9,Tbl_Registro_Insumo[Fecha_Corte],"&lt;="&amp;AD$12))</f>
        <v/>
      </c>
      <c r="AE97" s="2" t="str">
        <f>IF(OR($C97="",AE$12=""),"",SUMIFS(Tbl_Registro_Insumo[cant_ent],Tbl_Registro_Insumo[proveedor],$C$8,Tbl_Registro_Insumo[descripcion_insumo],$C97,Tbl_Registro_Insumo[id_solicitud],Detalle_Mes!$C$9,Tbl_Registro_Insumo[Fecha_Corte],"&lt;="&amp;AE$12)-SUMIFS(Tbl_Registro_Insumo[cant_dev],Tbl_Registro_Insumo[proveedor],$C$8,Tbl_Registro_Insumo[descripcion_insumo],$C97,Tbl_Registro_Insumo[id_solicitud],$C$9,Tbl_Registro_Insumo[Fecha_Corte],"&lt;="&amp;AE$12))</f>
        <v/>
      </c>
      <c r="AF97" s="2" t="str">
        <f>IF(OR($C97="",AF$12=""),"",SUMIFS(Tbl_Registro_Insumo[cant_ent],Tbl_Registro_Insumo[proveedor],$C$8,Tbl_Registro_Insumo[descripcion_insumo],$C97,Tbl_Registro_Insumo[id_solicitud],Detalle_Mes!$C$9,Tbl_Registro_Insumo[Fecha_Corte],"&lt;="&amp;AF$12)-SUMIFS(Tbl_Registro_Insumo[cant_dev],Tbl_Registro_Insumo[proveedor],$C$8,Tbl_Registro_Insumo[descripcion_insumo],$C97,Tbl_Registro_Insumo[id_solicitud],$C$9,Tbl_Registro_Insumo[Fecha_Corte],"&lt;="&amp;AF$12))</f>
        <v/>
      </c>
      <c r="AG97" s="2" t="str">
        <f>IF(OR($C97="",AG$12=""),"",SUMIFS(Tbl_Registro_Insumo[cant_ent],Tbl_Registro_Insumo[proveedor],$C$8,Tbl_Registro_Insumo[descripcion_insumo],$C97,Tbl_Registro_Insumo[id_solicitud],Detalle_Mes!$C$9,Tbl_Registro_Insumo[Fecha_Corte],"&lt;="&amp;AG$12)-SUMIFS(Tbl_Registro_Insumo[cant_dev],Tbl_Registro_Insumo[proveedor],$C$8,Tbl_Registro_Insumo[descripcion_insumo],$C97,Tbl_Registro_Insumo[id_solicitud],$C$9,Tbl_Registro_Insumo[Fecha_Corte],"&lt;="&amp;AG$12))</f>
        <v/>
      </c>
      <c r="AH97" s="2" t="str">
        <f>IF(OR($C97="",AH$12=""),"",SUMIFS(Tbl_Registro_Insumo[cant_ent],Tbl_Registro_Insumo[proveedor],$C$8,Tbl_Registro_Insumo[descripcion_insumo],$C97,Tbl_Registro_Insumo[id_solicitud],Detalle_Mes!$C$9,Tbl_Registro_Insumo[Fecha_Corte],"&lt;="&amp;AH$12)-SUMIFS(Tbl_Registro_Insumo[cant_dev],Tbl_Registro_Insumo[proveedor],$C$8,Tbl_Registro_Insumo[descripcion_insumo],$C97,Tbl_Registro_Insumo[id_solicitud],$C$9,Tbl_Registro_Insumo[Fecha_Corte],"&lt;="&amp;AH$12))</f>
        <v/>
      </c>
      <c r="AI97" s="2" t="str">
        <f>IF(OR($C97="",AI$12=""),"",SUMIFS(Tbl_Registro_Insumo[cant_ent],Tbl_Registro_Insumo[proveedor],$C$8,Tbl_Registro_Insumo[descripcion_insumo],$C97,Tbl_Registro_Insumo[id_solicitud],Detalle_Mes!$C$9,Tbl_Registro_Insumo[Fecha_Corte],"&lt;="&amp;AI$12)-SUMIFS(Tbl_Registro_Insumo[cant_dev],Tbl_Registro_Insumo[proveedor],$C$8,Tbl_Registro_Insumo[descripcion_insumo],$C97,Tbl_Registro_Insumo[id_solicitud],$C$9,Tbl_Registro_Insumo[Fecha_Corte],"&lt;="&amp;AI$12))</f>
        <v/>
      </c>
      <c r="AJ97" s="2" t="str">
        <f>IF(OR($C97="",AJ$12=""),"",SUMIFS(Tbl_Registro_Insumo[cant_ent],Tbl_Registro_Insumo[proveedor],$C$8,Tbl_Registro_Insumo[descripcion_insumo],$C97,Tbl_Registro_Insumo[id_solicitud],Detalle_Mes!$C$9,Tbl_Registro_Insumo[Fecha_Corte],"&lt;="&amp;AJ$12)-SUMIFS(Tbl_Registro_Insumo[cant_dev],Tbl_Registro_Insumo[proveedor],$C$8,Tbl_Registro_Insumo[descripcion_insumo],$C97,Tbl_Registro_Insumo[id_solicitud],$C$9,Tbl_Registro_Insumo[Fecha_Corte],"&lt;="&amp;AJ$12))</f>
        <v/>
      </c>
      <c r="AK97" s="2" t="str">
        <f>IF(OR($C97="",AK$12=""),"",SUMIFS(Tbl_Registro_Insumo[cant_ent],Tbl_Registro_Insumo[proveedor],$C$8,Tbl_Registro_Insumo[descripcion_insumo],$C97,Tbl_Registro_Insumo[id_solicitud],Detalle_Mes!$C$9,Tbl_Registro_Insumo[Fecha_Corte],"&lt;="&amp;AK$12)-SUMIFS(Tbl_Registro_Insumo[cant_dev],Tbl_Registro_Insumo[proveedor],$C$8,Tbl_Registro_Insumo[descripcion_insumo],$C97,Tbl_Registro_Insumo[id_solicitud],$C$9,Tbl_Registro_Insumo[Fecha_Corte],"&lt;="&amp;AK$12))</f>
        <v/>
      </c>
      <c r="AL97" s="2" t="str">
        <f>IF(OR($C97="",AL$12=""),"",SUMIFS(Tbl_Registro_Insumo[cant_ent],Tbl_Registro_Insumo[proveedor],$C$8,Tbl_Registro_Insumo[descripcion_insumo],$C97,Tbl_Registro_Insumo[id_solicitud],Detalle_Mes!$C$9,Tbl_Registro_Insumo[Fecha_Corte],"&lt;="&amp;AL$12)-SUMIFS(Tbl_Registro_Insumo[cant_dev],Tbl_Registro_Insumo[proveedor],$C$8,Tbl_Registro_Insumo[descripcion_insumo],$C97,Tbl_Registro_Insumo[id_solicitud],$C$9,Tbl_Registro_Insumo[Fecha_Corte],"&lt;="&amp;AL$12))</f>
        <v/>
      </c>
      <c r="AM97" s="2" t="str">
        <f>IF(OR($C97="",AM$12=""),"",SUMIFS(Tbl_Registro_Insumo[cant_ent],Tbl_Registro_Insumo[proveedor],$C$8,Tbl_Registro_Insumo[descripcion_insumo],$C97,Tbl_Registro_Insumo[id_solicitud],Detalle_Mes!$C$9,Tbl_Registro_Insumo[Fecha_Corte],"&lt;="&amp;AM$12)-SUMIFS(Tbl_Registro_Insumo[cant_dev],Tbl_Registro_Insumo[proveedor],$C$8,Tbl_Registro_Insumo[descripcion_insumo],$C97,Tbl_Registro_Insumo[id_solicitud],$C$9,Tbl_Registro_Insumo[Fecha_Corte],"&lt;="&amp;AM$12))</f>
        <v/>
      </c>
      <c r="AN97" s="2" t="str">
        <f>IF(OR($C97="",AN$12=""),"",SUMIFS(Tbl_Registro_Insumo[cant_ent],Tbl_Registro_Insumo[proveedor],$C$8,Tbl_Registro_Insumo[descripcion_insumo],$C97,Tbl_Registro_Insumo[id_solicitud],Detalle_Mes!$C$9,Tbl_Registro_Insumo[Fecha_Corte],"&lt;="&amp;AN$12)-SUMIFS(Tbl_Registro_Insumo[cant_dev],Tbl_Registro_Insumo[proveedor],$C$8,Tbl_Registro_Insumo[descripcion_insumo],$C97,Tbl_Registro_Insumo[id_solicitud],$C$9,Tbl_Registro_Insumo[Fecha_Corte],"&lt;="&amp;AN$12))</f>
        <v/>
      </c>
      <c r="AO97" s="2" t="str">
        <f>IF(OR($C97="",AO$12=""),"",SUMIFS(Tbl_Registro_Insumo[cant_ent],Tbl_Registro_Insumo[proveedor],$C$8,Tbl_Registro_Insumo[descripcion_insumo],$C97,Tbl_Registro_Insumo[id_solicitud],Detalle_Mes!$C$9,Tbl_Registro_Insumo[Fecha_Corte],"&lt;="&amp;AO$12)-SUMIFS(Tbl_Registro_Insumo[cant_dev],Tbl_Registro_Insumo[proveedor],$C$8,Tbl_Registro_Insumo[descripcion_insumo],$C97,Tbl_Registro_Insumo[id_solicitud],$C$9,Tbl_Registro_Insumo[Fecha_Corte],"&lt;="&amp;AO$12))</f>
        <v/>
      </c>
      <c r="AP97" s="2" t="str">
        <f>IF(OR($C97="",AP$12=""),"",SUMIFS(Tbl_Registro_Insumo[cant_ent],Tbl_Registro_Insumo[proveedor],$C$8,Tbl_Registro_Insumo[descripcion_insumo],$C97,Tbl_Registro_Insumo[id_solicitud],Detalle_Mes!$C$9,Tbl_Registro_Insumo[Fecha_Corte],"&lt;="&amp;AP$12)-SUMIFS(Tbl_Registro_Insumo[cant_dev],Tbl_Registro_Insumo[proveedor],$C$8,Tbl_Registro_Insumo[descripcion_insumo],$C97,Tbl_Registro_Insumo[id_solicitud],$C$9,Tbl_Registro_Insumo[Fecha_Corte],"&lt;="&amp;AP$12))</f>
        <v/>
      </c>
      <c r="AQ97" s="2" t="str">
        <f>IF(OR($C97="",AQ$12=""),"",SUMIFS(Tbl_Registro_Insumo[cant_ent],Tbl_Registro_Insumo[proveedor],$C$8,Tbl_Registro_Insumo[descripcion_insumo],$C97,Tbl_Registro_Insumo[id_solicitud],Detalle_Mes!$C$9,Tbl_Registro_Insumo[Fecha_Corte],"&lt;="&amp;AQ$12)-SUMIFS(Tbl_Registro_Insumo[cant_dev],Tbl_Registro_Insumo[proveedor],$C$8,Tbl_Registro_Insumo[descripcion_insumo],$C97,Tbl_Registro_Insumo[id_solicitud],$C$9,Tbl_Registro_Insumo[Fecha_Corte],"&lt;="&amp;AQ$12))</f>
        <v/>
      </c>
      <c r="AR97" s="2" t="str">
        <f>IF(OR($C97="",AR$12=""),"",SUMIFS(Tbl_Registro_Insumo[cant_ent],Tbl_Registro_Insumo[proveedor],$C$8,Tbl_Registro_Insumo[descripcion_insumo],$C97,Tbl_Registro_Insumo[id_solicitud],Detalle_Mes!$C$9,Tbl_Registro_Insumo[Fecha_Corte],"&lt;="&amp;AR$12)-SUMIFS(Tbl_Registro_Insumo[cant_dev],Tbl_Registro_Insumo[proveedor],$C$8,Tbl_Registro_Insumo[descripcion_insumo],$C97,Tbl_Registro_Insumo[id_solicitud],$C$9,Tbl_Registro_Insumo[Fecha_Corte],"&lt;="&amp;AR$12))</f>
        <v/>
      </c>
      <c r="AS97" s="2" t="str">
        <f>IF(OR($C97="",AS$12=""),"",SUMIFS(Tbl_Registro_Insumo[cant_ent],Tbl_Registro_Insumo[proveedor],$C$8,Tbl_Registro_Insumo[descripcion_insumo],$C97,Tbl_Registro_Insumo[id_solicitud],Detalle_Mes!$C$9,Tbl_Registro_Insumo[Fecha_Corte],"&lt;="&amp;AS$12)-SUMIFS(Tbl_Registro_Insumo[cant_dev],Tbl_Registro_Insumo[proveedor],$C$8,Tbl_Registro_Insumo[descripcion_insumo],$C97,Tbl_Registro_Insumo[id_solicitud],$C$9,Tbl_Registro_Insumo[Fecha_Corte],"&lt;="&amp;AS$12))</f>
        <v/>
      </c>
      <c r="AT97" s="2" t="str">
        <f>IF(OR($C97="",AT$12=""),"",SUMIFS(Tbl_Registro_Insumo[cant_ent],Tbl_Registro_Insumo[proveedor],$C$8,Tbl_Registro_Insumo[descripcion_insumo],$C97,Tbl_Registro_Insumo[id_solicitud],Detalle_Mes!$C$9,Tbl_Registro_Insumo[Fecha_Corte],"&lt;="&amp;AT$12)-SUMIFS(Tbl_Registro_Insumo[cant_dev],Tbl_Registro_Insumo[proveedor],$C$8,Tbl_Registro_Insumo[descripcion_insumo],$C97,Tbl_Registro_Insumo[id_solicitud],$C$9,Tbl_Registro_Insumo[Fecha_Corte],"&lt;="&amp;AT$12))</f>
        <v/>
      </c>
      <c r="AU97" s="2" t="str">
        <f>IF(OR($C97="",AU$12=""),"",SUMIFS(Tbl_Registro_Insumo[cant_ent],Tbl_Registro_Insumo[proveedor],$C$8,Tbl_Registro_Insumo[descripcion_insumo],$C97,Tbl_Registro_Insumo[id_solicitud],Detalle_Mes!$C$9,Tbl_Registro_Insumo[Fecha_Corte],"&lt;="&amp;AU$12)-SUMIFS(Tbl_Registro_Insumo[cant_dev],Tbl_Registro_Insumo[proveedor],$C$8,Tbl_Registro_Insumo[descripcion_insumo],$C97,Tbl_Registro_Insumo[id_solicitud],$C$9,Tbl_Registro_Insumo[Fecha_Corte],"&lt;="&amp;AU$12))</f>
        <v/>
      </c>
      <c r="AV97" s="2" t="str">
        <f>IF(OR($C97="",AV$12=""),"",SUMIFS(Tbl_Registro_Insumo[cant_ent],Tbl_Registro_Insumo[proveedor],$C$8,Tbl_Registro_Insumo[descripcion_insumo],$C97,Tbl_Registro_Insumo[id_solicitud],Detalle_Mes!$C$9,Tbl_Registro_Insumo[Fecha_Corte],"&lt;="&amp;AV$12)-SUMIFS(Tbl_Registro_Insumo[cant_dev],Tbl_Registro_Insumo[proveedor],$C$8,Tbl_Registro_Insumo[descripcion_insumo],$C97,Tbl_Registro_Insumo[id_solicitud],$C$9,Tbl_Registro_Insumo[Fecha_Corte],"&lt;="&amp;AV$12))</f>
        <v/>
      </c>
      <c r="AW97" s="2" t="str">
        <f>IF(OR($C97="",AW$12=""),"",SUMIFS(Tbl_Registro_Insumo[cant_ent],Tbl_Registro_Insumo[proveedor],$C$8,Tbl_Registro_Insumo[descripcion_insumo],$C97,Tbl_Registro_Insumo[id_solicitud],Detalle_Mes!$C$9,Tbl_Registro_Insumo[Fecha_Corte],"&lt;="&amp;AW$12)-SUMIFS(Tbl_Registro_Insumo[cant_dev],Tbl_Registro_Insumo[proveedor],$C$8,Tbl_Registro_Insumo[descripcion_insumo],$C97,Tbl_Registro_Insumo[id_solicitud],$C$9,Tbl_Registro_Insumo[Fecha_Corte],"&lt;="&amp;AW$12))</f>
        <v/>
      </c>
      <c r="AX97" s="2" t="str">
        <f>IF(OR($C97="",AX$12=""),"",SUMIFS(Tbl_Registro_Insumo[cant_ent],Tbl_Registro_Insumo[proveedor],$C$8,Tbl_Registro_Insumo[descripcion_insumo],$C97,Tbl_Registro_Insumo[id_solicitud],Detalle_Mes!$C$9,Tbl_Registro_Insumo[Fecha_Corte],"&lt;="&amp;AX$12)-SUMIFS(Tbl_Registro_Insumo[cant_dev],Tbl_Registro_Insumo[proveedor],$C$8,Tbl_Registro_Insumo[descripcion_insumo],$C97,Tbl_Registro_Insumo[id_solicitud],$C$9,Tbl_Registro_Insumo[Fecha_Corte],"&lt;="&amp;AX$12))</f>
        <v/>
      </c>
      <c r="AY97" s="2" t="str">
        <f>IF(OR($C97="",AY$12=""),"",SUMIFS(Tbl_Registro_Insumo[cant_ent],Tbl_Registro_Insumo[proveedor],$C$8,Tbl_Registro_Insumo[descripcion_insumo],$C97,Tbl_Registro_Insumo[id_solicitud],Detalle_Mes!$C$9,Tbl_Registro_Insumo[Fecha_Corte],"&lt;="&amp;AY$12)-SUMIFS(Tbl_Registro_Insumo[cant_dev],Tbl_Registro_Insumo[proveedor],$C$8,Tbl_Registro_Insumo[descripcion_insumo],$C97,Tbl_Registro_Insumo[id_solicitud],$C$9,Tbl_Registro_Insumo[Fecha_Corte],"&lt;="&amp;AY$12))</f>
        <v/>
      </c>
      <c r="AZ97" s="2" t="str">
        <f>IF(OR($C97="",AZ$12=""),"",SUMIFS(Tbl_Registro_Insumo[cant_ent],Tbl_Registro_Insumo[proveedor],$C$8,Tbl_Registro_Insumo[descripcion_insumo],$C97,Tbl_Registro_Insumo[id_solicitud],Detalle_Mes!$C$9,Tbl_Registro_Insumo[Fecha_Corte],"&lt;="&amp;AZ$12)-SUMIFS(Tbl_Registro_Insumo[cant_dev],Tbl_Registro_Insumo[proveedor],$C$8,Tbl_Registro_Insumo[descripcion_insumo],$C97,Tbl_Registro_Insumo[id_solicitud],$C$9,Tbl_Registro_Insumo[Fecha_Corte],"&lt;="&amp;AZ$12))</f>
        <v/>
      </c>
      <c r="BA97" s="2" t="str">
        <f>IF(OR($C97="",BA$12=""),"",SUMIFS(Tbl_Registro_Insumo[cant_ent],Tbl_Registro_Insumo[proveedor],$C$8,Tbl_Registro_Insumo[descripcion_insumo],$C97,Tbl_Registro_Insumo[id_solicitud],Detalle_Mes!$C$9,Tbl_Registro_Insumo[Fecha_Corte],"&lt;="&amp;BA$12)-SUMIFS(Tbl_Registro_Insumo[cant_dev],Tbl_Registro_Insumo[proveedor],$C$8,Tbl_Registro_Insumo[descripcion_insumo],$C97,Tbl_Registro_Insumo[id_solicitud],$C$9,Tbl_Registro_Insumo[Fecha_Corte],"&lt;="&amp;BA$12))</f>
        <v/>
      </c>
      <c r="BB97" s="2" t="str">
        <f>IF(OR($C97="",BB$12=""),"",SUMIFS(Tbl_Registro_Insumo[cant_ent],Tbl_Registro_Insumo[proveedor],$C$8,Tbl_Registro_Insumo[descripcion_insumo],$C97,Tbl_Registro_Insumo[id_solicitud],Detalle_Mes!$C$9,Tbl_Registro_Insumo[Fecha_Corte],"&lt;="&amp;BB$12)-SUMIFS(Tbl_Registro_Insumo[cant_dev],Tbl_Registro_Insumo[proveedor],$C$8,Tbl_Registro_Insumo[descripcion_insumo],$C97,Tbl_Registro_Insumo[id_solicitud],$C$9,Tbl_Registro_Insumo[Fecha_Corte],"&lt;="&amp;BB$12))</f>
        <v/>
      </c>
      <c r="BC97" s="2" t="str">
        <f>IF(OR($C97="",BC$12=""),"",SUMIFS(Tbl_Registro_Insumo[cant_ent],Tbl_Registro_Insumo[proveedor],$C$8,Tbl_Registro_Insumo[descripcion_insumo],$C97,Tbl_Registro_Insumo[id_solicitud],Detalle_Mes!$C$9,Tbl_Registro_Insumo[Fecha_Corte],"&lt;="&amp;BC$12)-SUMIFS(Tbl_Registro_Insumo[cant_dev],Tbl_Registro_Insumo[proveedor],$C$8,Tbl_Registro_Insumo[descripcion_insumo],$C97,Tbl_Registro_Insumo[id_solicitud],$C$9,Tbl_Registro_Insumo[Fecha_Corte],"&lt;="&amp;BC$12))</f>
        <v/>
      </c>
      <c r="BD97" s="2" t="str">
        <f>IF(OR($C97="",BD$12=""),"",SUMIFS(Tbl_Registro_Insumo[cant_ent],Tbl_Registro_Insumo[proveedor],$C$8,Tbl_Registro_Insumo[descripcion_insumo],$C97,Tbl_Registro_Insumo[id_solicitud],Detalle_Mes!$C$9,Tbl_Registro_Insumo[Fecha_Corte],"&lt;="&amp;BD$12)-SUMIFS(Tbl_Registro_Insumo[cant_dev],Tbl_Registro_Insumo[proveedor],$C$8,Tbl_Registro_Insumo[descripcion_insumo],$C97,Tbl_Registro_Insumo[id_solicitud],$C$9,Tbl_Registro_Insumo[Fecha_Corte],"&lt;="&amp;BD$12))</f>
        <v/>
      </c>
      <c r="BE97" s="2" t="str">
        <f>IF(OR($C97="",BE$12=""),"",SUMIFS(Tbl_Registro_Insumo[cant_ent],Tbl_Registro_Insumo[proveedor],$C$8,Tbl_Registro_Insumo[descripcion_insumo],$C97,Tbl_Registro_Insumo[id_solicitud],Detalle_Mes!$C$9,Tbl_Registro_Insumo[Fecha_Corte],"&lt;="&amp;BE$12)-SUMIFS(Tbl_Registro_Insumo[cant_dev],Tbl_Registro_Insumo[proveedor],$C$8,Tbl_Registro_Insumo[descripcion_insumo],$C97,Tbl_Registro_Insumo[id_solicitud],$C$9,Tbl_Registro_Insumo[Fecha_Corte],"&lt;="&amp;BE$12))</f>
        <v/>
      </c>
      <c r="BF97" s="2" t="str">
        <f>IF(OR($C97="",BF$12=""),"",SUMIFS(Tbl_Registro_Insumo[cant_ent],Tbl_Registro_Insumo[proveedor],$C$8,Tbl_Registro_Insumo[descripcion_insumo],$C97,Tbl_Registro_Insumo[id_solicitud],Detalle_Mes!$C$9,Tbl_Registro_Insumo[Fecha_Corte],"&lt;="&amp;BF$12)-SUMIFS(Tbl_Registro_Insumo[cant_dev],Tbl_Registro_Insumo[proveedor],$C$8,Tbl_Registro_Insumo[descripcion_insumo],$C97,Tbl_Registro_Insumo[id_solicitud],$C$9,Tbl_Registro_Insumo[Fecha_Corte],"&lt;="&amp;BF$12))</f>
        <v/>
      </c>
      <c r="BG97" s="2" t="str">
        <f>IF(OR($C97="",BG$12=""),"",SUMIFS(Tbl_Registro_Insumo[cant_ent],Tbl_Registro_Insumo[proveedor],$C$8,Tbl_Registro_Insumo[descripcion_insumo],$C97,Tbl_Registro_Insumo[id_solicitud],Detalle_Mes!$C$9,Tbl_Registro_Insumo[Fecha_Corte],"&lt;="&amp;BG$12)-SUMIFS(Tbl_Registro_Insumo[cant_dev],Tbl_Registro_Insumo[proveedor],$C$8,Tbl_Registro_Insumo[descripcion_insumo],$C97,Tbl_Registro_Insumo[id_solicitud],$C$9,Tbl_Registro_Insumo[Fecha_Corte],"&lt;="&amp;BG$12))</f>
        <v/>
      </c>
      <c r="BH97" s="2" t="str">
        <f>IF(OR($C97="",BH$12=""),"",SUMIFS(Tbl_Registro_Insumo[cant_ent],Tbl_Registro_Insumo[proveedor],$C$8,Tbl_Registro_Insumo[descripcion_insumo],$C97,Tbl_Registro_Insumo[id_solicitud],Detalle_Mes!$C$9,Tbl_Registro_Insumo[Fecha_Corte],"&lt;="&amp;BH$12)-SUMIFS(Tbl_Registro_Insumo[cant_dev],Tbl_Registro_Insumo[proveedor],$C$8,Tbl_Registro_Insumo[descripcion_insumo],$C97,Tbl_Registro_Insumo[id_solicitud],$C$9,Tbl_Registro_Insumo[Fecha_Corte],"&lt;="&amp;BH$12))</f>
        <v/>
      </c>
      <c r="BI97" s="2" t="str">
        <f>IF(OR($C97="",BI$12=""),"",SUMIFS(Tbl_Registro_Insumo[cant_ent],Tbl_Registro_Insumo[proveedor],$C$8,Tbl_Registro_Insumo[descripcion_insumo],$C97,Tbl_Registro_Insumo[id_solicitud],Detalle_Mes!$C$9,Tbl_Registro_Insumo[Fecha_Corte],"&lt;="&amp;BI$12)-SUMIFS(Tbl_Registro_Insumo[cant_dev],Tbl_Registro_Insumo[proveedor],$C$8,Tbl_Registro_Insumo[descripcion_insumo],$C97,Tbl_Registro_Insumo[id_solicitud],$C$9,Tbl_Registro_Insumo[Fecha_Corte],"&lt;="&amp;BI$12))</f>
        <v/>
      </c>
      <c r="BJ97" s="2" t="str">
        <f>IF(OR($C97="",BJ$12=""),"",SUMIFS(Tbl_Registro_Insumo[cant_ent],Tbl_Registro_Insumo[proveedor],$C$8,Tbl_Registro_Insumo[descripcion_insumo],$C97,Tbl_Registro_Insumo[id_solicitud],Detalle_Mes!$C$9,Tbl_Registro_Insumo[Fecha_Corte],"&lt;="&amp;BJ$12)-SUMIFS(Tbl_Registro_Insumo[cant_dev],Tbl_Registro_Insumo[proveedor],$C$8,Tbl_Registro_Insumo[descripcion_insumo],$C97,Tbl_Registro_Insumo[id_solicitud],$C$9,Tbl_Registro_Insumo[Fecha_Corte],"&lt;="&amp;BJ$12))</f>
        <v/>
      </c>
      <c r="BK97" s="2" t="str">
        <f>IF(OR($C97="",BK$12=""),"",SUMIFS(Tbl_Registro_Insumo[cant_ent],Tbl_Registro_Insumo[proveedor],$C$8,Tbl_Registro_Insumo[descripcion_insumo],$C97,Tbl_Registro_Insumo[id_solicitud],Detalle_Mes!$C$9,Tbl_Registro_Insumo[Fecha_Corte],"&lt;="&amp;BK$12)-SUMIFS(Tbl_Registro_Insumo[cant_dev],Tbl_Registro_Insumo[proveedor],$C$8,Tbl_Registro_Insumo[descripcion_insumo],$C97,Tbl_Registro_Insumo[id_solicitud],$C$9,Tbl_Registro_Insumo[Fecha_Corte],"&lt;="&amp;BK$12))</f>
        <v/>
      </c>
      <c r="BL97" s="2" t="str">
        <f>IF(OR($C97="",BL$12=""),"",SUMIFS(Tbl_Registro_Insumo[cant_ent],Tbl_Registro_Insumo[proveedor],$C$8,Tbl_Registro_Insumo[descripcion_insumo],$C97,Tbl_Registro_Insumo[id_solicitud],Detalle_Mes!$C$9,Tbl_Registro_Insumo[Fecha_Corte],"&lt;="&amp;BL$12)-SUMIFS(Tbl_Registro_Insumo[cant_dev],Tbl_Registro_Insumo[proveedor],$C$8,Tbl_Registro_Insumo[descripcion_insumo],$C97,Tbl_Registro_Insumo[id_solicitud],$C$9,Tbl_Registro_Insumo[Fecha_Corte],"&lt;="&amp;BL$12))</f>
        <v/>
      </c>
      <c r="BM97" s="2" t="str">
        <f>IF(OR($C97="",BM$12=""),"",SUMIFS(Tbl_Registro_Insumo[cant_ent],Tbl_Registro_Insumo[proveedor],$C$8,Tbl_Registro_Insumo[descripcion_insumo],$C97,Tbl_Registro_Insumo[id_solicitud],Detalle_Mes!$C$9,Tbl_Registro_Insumo[Fecha_Corte],"&lt;="&amp;BM$12)-SUMIFS(Tbl_Registro_Insumo[cant_dev],Tbl_Registro_Insumo[proveedor],$C$8,Tbl_Registro_Insumo[descripcion_insumo],$C97,Tbl_Registro_Insumo[id_solicitud],$C$9,Tbl_Registro_Insumo[Fecha_Corte],"&lt;="&amp;BM$12))</f>
        <v/>
      </c>
      <c r="BN97" s="2" t="str">
        <f>IF(OR($C97="",BN$12=""),"",SUMIFS(Tbl_Registro_Insumo[cant_ent],Tbl_Registro_Insumo[proveedor],$C$8,Tbl_Registro_Insumo[descripcion_insumo],$C97,Tbl_Registro_Insumo[id_solicitud],Detalle_Mes!$C$9,Tbl_Registro_Insumo[Fecha_Corte],"&lt;="&amp;BN$12)-SUMIFS(Tbl_Registro_Insumo[cant_dev],Tbl_Registro_Insumo[proveedor],$C$8,Tbl_Registro_Insumo[descripcion_insumo],$C97,Tbl_Registro_Insumo[id_solicitud],$C$9,Tbl_Registro_Insumo[Fecha_Corte],"&lt;="&amp;BN$12))</f>
        <v/>
      </c>
      <c r="BO97" s="2" t="str">
        <f>IF(OR($C97="",BO$12=""),"",SUMIFS(Tbl_Registro_Insumo[cant_ent],Tbl_Registro_Insumo[proveedor],$C$8,Tbl_Registro_Insumo[descripcion_insumo],$C97,Tbl_Registro_Insumo[id_solicitud],Detalle_Mes!$C$9,Tbl_Registro_Insumo[Fecha_Corte],"&lt;="&amp;BO$12)-SUMIFS(Tbl_Registro_Insumo[cant_dev],Tbl_Registro_Insumo[proveedor],$C$8,Tbl_Registro_Insumo[descripcion_insumo],$C97,Tbl_Registro_Insumo[id_solicitud],$C$9,Tbl_Registro_Insumo[Fecha_Corte],"&lt;="&amp;BO$12))</f>
        <v/>
      </c>
      <c r="BP97" s="2" t="str">
        <f>IF(OR($C97="",BP$12=""),"",SUMIFS(Tbl_Registro_Insumo[cant_ent],Tbl_Registro_Insumo[proveedor],$C$8,Tbl_Registro_Insumo[descripcion_insumo],$C97,Tbl_Registro_Insumo[id_solicitud],Detalle_Mes!$C$9,Tbl_Registro_Insumo[Fecha_Corte],"&lt;="&amp;BP$12)-SUMIFS(Tbl_Registro_Insumo[cant_dev],Tbl_Registro_Insumo[proveedor],$C$8,Tbl_Registro_Insumo[descripcion_insumo],$C97,Tbl_Registro_Insumo[id_solicitud],$C$9,Tbl_Registro_Insumo[Fecha_Corte],"&lt;="&amp;BP$12))</f>
        <v/>
      </c>
      <c r="BQ97" s="2" t="str">
        <f>IF(OR($C97="",BQ$12=""),"",SUMIFS(Tbl_Registro_Insumo[cant_ent],Tbl_Registro_Insumo[proveedor],$C$8,Tbl_Registro_Insumo[descripcion_insumo],$C97,Tbl_Registro_Insumo[id_solicitud],Detalle_Mes!$C$9,Tbl_Registro_Insumo[Fecha_Corte],"&lt;="&amp;BQ$12)-SUMIFS(Tbl_Registro_Insumo[cant_dev],Tbl_Registro_Insumo[proveedor],$C$8,Tbl_Registro_Insumo[descripcion_insumo],$C97,Tbl_Registro_Insumo[id_solicitud],$C$9,Tbl_Registro_Insumo[Fecha_Corte],"&lt;="&amp;BQ$12))</f>
        <v/>
      </c>
      <c r="BR97" s="2" t="str">
        <f>IF(OR($C97="",BR$12=""),"",SUMIFS(Tbl_Registro_Insumo[cant_ent],Tbl_Registro_Insumo[proveedor],$C$8,Tbl_Registro_Insumo[descripcion_insumo],$C97,Tbl_Registro_Insumo[id_solicitud],Detalle_Mes!$C$9,Tbl_Registro_Insumo[Fecha_Corte],"&lt;="&amp;BR$12)-SUMIFS(Tbl_Registro_Insumo[cant_dev],Tbl_Registro_Insumo[proveedor],$C$8,Tbl_Registro_Insumo[descripcion_insumo],$C97,Tbl_Registro_Insumo[id_solicitud],$C$9,Tbl_Registro_Insumo[Fecha_Corte],"&lt;="&amp;BR$12))</f>
        <v/>
      </c>
      <c r="BS97" s="2" t="str">
        <f>IF(OR($C97="",BS$12=""),"",SUMIFS(Tbl_Registro_Insumo[cant_ent],Tbl_Registro_Insumo[proveedor],$C$8,Tbl_Registro_Insumo[descripcion_insumo],$C97,Tbl_Registro_Insumo[id_solicitud],Detalle_Mes!$C$9,Tbl_Registro_Insumo[Fecha_Corte],"&lt;="&amp;BS$12)-SUMIFS(Tbl_Registro_Insumo[cant_dev],Tbl_Registro_Insumo[proveedor],$C$8,Tbl_Registro_Insumo[descripcion_insumo],$C97,Tbl_Registro_Insumo[id_solicitud],$C$9,Tbl_Registro_Insumo[Fecha_Corte],"&lt;="&amp;BS$12))</f>
        <v/>
      </c>
    </row>
    <row r="98" spans="2:71" s="7" customFormat="1" ht="19.2" customHeight="1" x14ac:dyDescent="0.3">
      <c r="B98" s="2"/>
      <c r="D98" s="20" t="str">
        <f>IF(C98="","",SUMIFS(Tbl_Registro_Insumo[cant_ent],Tbl_Registro_Insumo[proveedor],Detalle_Mes!$C$8,Tbl_Registro_Insumo[id_solicitud],Detalle_Mes!$C$9,Tbl_Registro_Insumo[descripcion_insumo],Detalle_Mes!C98,Tbl_Registro_Insumo[Fecha_Corte],"&lt;"&amp;Detalle_Mes!$F$8))</f>
        <v/>
      </c>
      <c r="E98" s="20" t="str">
        <f>IF(C98="","",SUMIFS(Tbl_Registro_Insumo[cant_dev],Tbl_Registro_Insumo[proveedor],Detalle_Mes!$C$8,Tbl_Registro_Insumo[id_solicitud],Detalle_Mes!$C$9,Tbl_Registro_Insumo[descripcion_insumo],Detalle_Mes!C98,Tbl_Registro_Insumo[Fecha_Corte],"&lt;"&amp;Detalle_Mes!$F$8))</f>
        <v/>
      </c>
      <c r="F98" s="20" t="str">
        <f t="shared" si="42"/>
        <v/>
      </c>
      <c r="H98" s="41" t="str">
        <f t="shared" si="41"/>
        <v/>
      </c>
      <c r="I98" s="2" t="str">
        <f>IF(OR($C98="",I$12=""),"",SUMIFS(Tbl_Registro_Insumo[cant_ent],Tbl_Registro_Insumo[proveedor],$C$8,Tbl_Registro_Insumo[descripcion_insumo],$C98,Tbl_Registro_Insumo[id_solicitud],Detalle_Mes!$C$9,Tbl_Registro_Insumo[Fecha_Corte],"&lt;"&amp;I$12)-SUMIFS(Tbl_Registro_Insumo[cant_dev],Tbl_Registro_Insumo[proveedor],$C$8,Tbl_Registro_Insumo[descripcion_insumo],$C98,Tbl_Registro_Insumo[id_solicitud],$C$9,Tbl_Registro_Insumo[Fecha_Corte],"&lt;="&amp;I$12))</f>
        <v/>
      </c>
      <c r="J98" s="2" t="str">
        <f>IF(OR($C98="",J$12=""),"",SUMIFS(Tbl_Registro_Insumo[cant_ent],Tbl_Registro_Insumo[proveedor],$C$8,Tbl_Registro_Insumo[descripcion_insumo],$C98,Tbl_Registro_Insumo[id_solicitud],Detalle_Mes!$C$9,Tbl_Registro_Insumo[Fecha_Corte],"&lt;="&amp;J$12)-SUMIFS(Tbl_Registro_Insumo[cant_dev],Tbl_Registro_Insumo[proveedor],$C$8,Tbl_Registro_Insumo[descripcion_insumo],$C98,Tbl_Registro_Insumo[id_solicitud],$C$9,Tbl_Registro_Insumo[Fecha_Corte],"&lt;="&amp;J$12))</f>
        <v/>
      </c>
      <c r="K98" s="2" t="str">
        <f>IF(OR($C98="",K$12=""),"",SUMIFS(Tbl_Registro_Insumo[cant_ent],Tbl_Registro_Insumo[proveedor],$C$8,Tbl_Registro_Insumo[descripcion_insumo],$C98,Tbl_Registro_Insumo[id_solicitud],Detalle_Mes!$C$9,Tbl_Registro_Insumo[Fecha_Corte],"&lt;="&amp;K$12)-SUMIFS(Tbl_Registro_Insumo[cant_dev],Tbl_Registro_Insumo[proveedor],$C$8,Tbl_Registro_Insumo[descripcion_insumo],$C98,Tbl_Registro_Insumo[id_solicitud],$C$9,Tbl_Registro_Insumo[Fecha_Corte],"&lt;="&amp;K$12))</f>
        <v/>
      </c>
      <c r="L98" s="2" t="str">
        <f>IF(OR($C98="",L$12=""),"",SUMIFS(Tbl_Registro_Insumo[cant_ent],Tbl_Registro_Insumo[proveedor],$C$8,Tbl_Registro_Insumo[descripcion_insumo],$C98,Tbl_Registro_Insumo[id_solicitud],Detalle_Mes!$C$9,Tbl_Registro_Insumo[Fecha_Corte],"&lt;="&amp;L$12)-SUMIFS(Tbl_Registro_Insumo[cant_dev],Tbl_Registro_Insumo[proveedor],$C$8,Tbl_Registro_Insumo[descripcion_insumo],$C98,Tbl_Registro_Insumo[id_solicitud],$C$9,Tbl_Registro_Insumo[Fecha_Corte],"&lt;="&amp;L$12))</f>
        <v/>
      </c>
      <c r="M98" s="2" t="str">
        <f>IF(OR($C98="",M$12=""),"",SUMIFS(Tbl_Registro_Insumo[cant_ent],Tbl_Registro_Insumo[proveedor],$C$8,Tbl_Registro_Insumo[descripcion_insumo],$C98,Tbl_Registro_Insumo[id_solicitud],Detalle_Mes!$C$9,Tbl_Registro_Insumo[Fecha_Corte],"&lt;="&amp;M$12)-SUMIFS(Tbl_Registro_Insumo[cant_dev],Tbl_Registro_Insumo[proveedor],$C$8,Tbl_Registro_Insumo[descripcion_insumo],$C98,Tbl_Registro_Insumo[id_solicitud],$C$9,Tbl_Registro_Insumo[Fecha_Corte],"&lt;="&amp;M$12))</f>
        <v/>
      </c>
      <c r="N98" s="2" t="str">
        <f>IF(OR($C98="",N$12=""),"",SUMIFS(Tbl_Registro_Insumo[cant_ent],Tbl_Registro_Insumo[proveedor],$C$8,Tbl_Registro_Insumo[descripcion_insumo],$C98,Tbl_Registro_Insumo[id_solicitud],Detalle_Mes!$C$9,Tbl_Registro_Insumo[Fecha_Corte],"&lt;="&amp;N$12)-SUMIFS(Tbl_Registro_Insumo[cant_dev],Tbl_Registro_Insumo[proveedor],$C$8,Tbl_Registro_Insumo[descripcion_insumo],$C98,Tbl_Registro_Insumo[id_solicitud],$C$9,Tbl_Registro_Insumo[Fecha_Corte],"&lt;="&amp;N$12))</f>
        <v/>
      </c>
      <c r="O98" s="2" t="str">
        <f>IF(OR($C98="",O$12=""),"",SUMIFS(Tbl_Registro_Insumo[cant_ent],Tbl_Registro_Insumo[proveedor],$C$8,Tbl_Registro_Insumo[descripcion_insumo],$C98,Tbl_Registro_Insumo[id_solicitud],Detalle_Mes!$C$9,Tbl_Registro_Insumo[Fecha_Corte],"&lt;="&amp;O$12)-SUMIFS(Tbl_Registro_Insumo[cant_dev],Tbl_Registro_Insumo[proveedor],$C$8,Tbl_Registro_Insumo[descripcion_insumo],$C98,Tbl_Registro_Insumo[id_solicitud],$C$9,Tbl_Registro_Insumo[Fecha_Corte],"&lt;="&amp;O$12))</f>
        <v/>
      </c>
      <c r="P98" s="2" t="str">
        <f>IF(OR($C98="",P$12=""),"",SUMIFS(Tbl_Registro_Insumo[cant_ent],Tbl_Registro_Insumo[proveedor],$C$8,Tbl_Registro_Insumo[descripcion_insumo],$C98,Tbl_Registro_Insumo[id_solicitud],Detalle_Mes!$C$9,Tbl_Registro_Insumo[Fecha_Corte],"&lt;="&amp;P$12)-SUMIFS(Tbl_Registro_Insumo[cant_dev],Tbl_Registro_Insumo[proveedor],$C$8,Tbl_Registro_Insumo[descripcion_insumo],$C98,Tbl_Registro_Insumo[id_solicitud],$C$9,Tbl_Registro_Insumo[Fecha_Corte],"&lt;="&amp;P$12))</f>
        <v/>
      </c>
      <c r="Q98" s="2" t="str">
        <f>IF(OR($C98="",Q$12=""),"",SUMIFS(Tbl_Registro_Insumo[cant_ent],Tbl_Registro_Insumo[proveedor],$C$8,Tbl_Registro_Insumo[descripcion_insumo],$C98,Tbl_Registro_Insumo[id_solicitud],Detalle_Mes!$C$9,Tbl_Registro_Insumo[Fecha_Corte],"&lt;="&amp;Q$12)-SUMIFS(Tbl_Registro_Insumo[cant_dev],Tbl_Registro_Insumo[proveedor],$C$8,Tbl_Registro_Insumo[descripcion_insumo],$C98,Tbl_Registro_Insumo[id_solicitud],$C$9,Tbl_Registro_Insumo[Fecha_Corte],"&lt;="&amp;Q$12))</f>
        <v/>
      </c>
      <c r="R98" s="2" t="str">
        <f>IF(OR($C98="",R$12=""),"",SUMIFS(Tbl_Registro_Insumo[cant_ent],Tbl_Registro_Insumo[proveedor],$C$8,Tbl_Registro_Insumo[descripcion_insumo],$C98,Tbl_Registro_Insumo[id_solicitud],Detalle_Mes!$C$9,Tbl_Registro_Insumo[Fecha_Corte],"&lt;="&amp;R$12)-SUMIFS(Tbl_Registro_Insumo[cant_dev],Tbl_Registro_Insumo[proveedor],$C$8,Tbl_Registro_Insumo[descripcion_insumo],$C98,Tbl_Registro_Insumo[id_solicitud],$C$9,Tbl_Registro_Insumo[Fecha_Corte],"&lt;="&amp;R$12))</f>
        <v/>
      </c>
      <c r="S98" s="2" t="str">
        <f>IF(OR($C98="",S$12=""),"",SUMIFS(Tbl_Registro_Insumo[cant_ent],Tbl_Registro_Insumo[proveedor],$C$8,Tbl_Registro_Insumo[descripcion_insumo],$C98,Tbl_Registro_Insumo[id_solicitud],Detalle_Mes!$C$9,Tbl_Registro_Insumo[Fecha_Corte],"&lt;="&amp;S$12)-SUMIFS(Tbl_Registro_Insumo[cant_dev],Tbl_Registro_Insumo[proveedor],$C$8,Tbl_Registro_Insumo[descripcion_insumo],$C98,Tbl_Registro_Insumo[id_solicitud],$C$9,Tbl_Registro_Insumo[Fecha_Corte],"&lt;="&amp;S$12))</f>
        <v/>
      </c>
      <c r="T98" s="2" t="str">
        <f>IF(OR($C98="",T$12=""),"",SUMIFS(Tbl_Registro_Insumo[cant_ent],Tbl_Registro_Insumo[proveedor],$C$8,Tbl_Registro_Insumo[descripcion_insumo],$C98,Tbl_Registro_Insumo[id_solicitud],Detalle_Mes!$C$9,Tbl_Registro_Insumo[Fecha_Corte],"&lt;="&amp;T$12)-SUMIFS(Tbl_Registro_Insumo[cant_dev],Tbl_Registro_Insumo[proveedor],$C$8,Tbl_Registro_Insumo[descripcion_insumo],$C98,Tbl_Registro_Insumo[id_solicitud],$C$9,Tbl_Registro_Insumo[Fecha_Corte],"&lt;="&amp;T$12))</f>
        <v/>
      </c>
      <c r="U98" s="2" t="str">
        <f>IF(OR($C98="",U$12=""),"",SUMIFS(Tbl_Registro_Insumo[cant_ent],Tbl_Registro_Insumo[proveedor],$C$8,Tbl_Registro_Insumo[descripcion_insumo],$C98,Tbl_Registro_Insumo[id_solicitud],Detalle_Mes!$C$9,Tbl_Registro_Insumo[Fecha_Corte],"&lt;="&amp;U$12)-SUMIFS(Tbl_Registro_Insumo[cant_dev],Tbl_Registro_Insumo[proveedor],$C$8,Tbl_Registro_Insumo[descripcion_insumo],$C98,Tbl_Registro_Insumo[id_solicitud],$C$9,Tbl_Registro_Insumo[Fecha_Corte],"&lt;="&amp;U$12))</f>
        <v/>
      </c>
      <c r="V98" s="2" t="str">
        <f>IF(OR($C98="",V$12=""),"",SUMIFS(Tbl_Registro_Insumo[cant_ent],Tbl_Registro_Insumo[proveedor],$C$8,Tbl_Registro_Insumo[descripcion_insumo],$C98,Tbl_Registro_Insumo[id_solicitud],Detalle_Mes!$C$9,Tbl_Registro_Insumo[Fecha_Corte],"&lt;="&amp;V$12)-SUMIFS(Tbl_Registro_Insumo[cant_dev],Tbl_Registro_Insumo[proveedor],$C$8,Tbl_Registro_Insumo[descripcion_insumo],$C98,Tbl_Registro_Insumo[id_solicitud],$C$9,Tbl_Registro_Insumo[Fecha_Corte],"&lt;="&amp;V$12))</f>
        <v/>
      </c>
      <c r="W98" s="2" t="str">
        <f>IF(OR($C98="",W$12=""),"",SUMIFS(Tbl_Registro_Insumo[cant_ent],Tbl_Registro_Insumo[proveedor],$C$8,Tbl_Registro_Insumo[descripcion_insumo],$C98,Tbl_Registro_Insumo[id_solicitud],Detalle_Mes!$C$9,Tbl_Registro_Insumo[Fecha_Corte],"&lt;="&amp;W$12)-SUMIFS(Tbl_Registro_Insumo[cant_dev],Tbl_Registro_Insumo[proveedor],$C$8,Tbl_Registro_Insumo[descripcion_insumo],$C98,Tbl_Registro_Insumo[id_solicitud],$C$9,Tbl_Registro_Insumo[Fecha_Corte],"&lt;="&amp;W$12))</f>
        <v/>
      </c>
      <c r="X98" s="2" t="str">
        <f>IF(OR($C98="",X$12=""),"",SUMIFS(Tbl_Registro_Insumo[cant_ent],Tbl_Registro_Insumo[proveedor],$C$8,Tbl_Registro_Insumo[descripcion_insumo],$C98,Tbl_Registro_Insumo[id_solicitud],Detalle_Mes!$C$9,Tbl_Registro_Insumo[Fecha_Corte],"&lt;="&amp;X$12)-SUMIFS(Tbl_Registro_Insumo[cant_dev],Tbl_Registro_Insumo[proveedor],$C$8,Tbl_Registro_Insumo[descripcion_insumo],$C98,Tbl_Registro_Insumo[id_solicitud],$C$9,Tbl_Registro_Insumo[Fecha_Corte],"&lt;="&amp;X$12))</f>
        <v/>
      </c>
      <c r="Y98" s="2" t="str">
        <f>IF(OR($C98="",Y$12=""),"",SUMIFS(Tbl_Registro_Insumo[cant_ent],Tbl_Registro_Insumo[proveedor],$C$8,Tbl_Registro_Insumo[descripcion_insumo],$C98,Tbl_Registro_Insumo[id_solicitud],Detalle_Mes!$C$9,Tbl_Registro_Insumo[Fecha_Corte],"&lt;="&amp;Y$12)-SUMIFS(Tbl_Registro_Insumo[cant_dev],Tbl_Registro_Insumo[proveedor],$C$8,Tbl_Registro_Insumo[descripcion_insumo],$C98,Tbl_Registro_Insumo[id_solicitud],$C$9,Tbl_Registro_Insumo[Fecha_Corte],"&lt;="&amp;Y$12))</f>
        <v/>
      </c>
      <c r="Z98" s="2" t="str">
        <f>IF(OR($C98="",Z$12=""),"",SUMIFS(Tbl_Registro_Insumo[cant_ent],Tbl_Registro_Insumo[proveedor],$C$8,Tbl_Registro_Insumo[descripcion_insumo],$C98,Tbl_Registro_Insumo[id_solicitud],Detalle_Mes!$C$9,Tbl_Registro_Insumo[Fecha_Corte],"&lt;="&amp;Z$12)-SUMIFS(Tbl_Registro_Insumo[cant_dev],Tbl_Registro_Insumo[proveedor],$C$8,Tbl_Registro_Insumo[descripcion_insumo],$C98,Tbl_Registro_Insumo[id_solicitud],$C$9,Tbl_Registro_Insumo[Fecha_Corte],"&lt;="&amp;Z$12))</f>
        <v/>
      </c>
      <c r="AA98" s="2" t="str">
        <f>IF(OR($C98="",AA$12=""),"",SUMIFS(Tbl_Registro_Insumo[cant_ent],Tbl_Registro_Insumo[proveedor],$C$8,Tbl_Registro_Insumo[descripcion_insumo],$C98,Tbl_Registro_Insumo[id_solicitud],Detalle_Mes!$C$9,Tbl_Registro_Insumo[Fecha_Corte],"&lt;="&amp;AA$12)-SUMIFS(Tbl_Registro_Insumo[cant_dev],Tbl_Registro_Insumo[proveedor],$C$8,Tbl_Registro_Insumo[descripcion_insumo],$C98,Tbl_Registro_Insumo[id_solicitud],$C$9,Tbl_Registro_Insumo[Fecha_Corte],"&lt;="&amp;AA$12))</f>
        <v/>
      </c>
      <c r="AB98" s="2" t="str">
        <f>IF(OR($C98="",AB$12=""),"",SUMIFS(Tbl_Registro_Insumo[cant_ent],Tbl_Registro_Insumo[proveedor],$C$8,Tbl_Registro_Insumo[descripcion_insumo],$C98,Tbl_Registro_Insumo[id_solicitud],Detalle_Mes!$C$9,Tbl_Registro_Insumo[Fecha_Corte],"&lt;="&amp;AB$12)-SUMIFS(Tbl_Registro_Insumo[cant_dev],Tbl_Registro_Insumo[proveedor],$C$8,Tbl_Registro_Insumo[descripcion_insumo],$C98,Tbl_Registro_Insumo[id_solicitud],$C$9,Tbl_Registro_Insumo[Fecha_Corte],"&lt;="&amp;AB$12))</f>
        <v/>
      </c>
      <c r="AC98" s="2" t="str">
        <f>IF(OR($C98="",AC$12=""),"",SUMIFS(Tbl_Registro_Insumo[cant_ent],Tbl_Registro_Insumo[proveedor],$C$8,Tbl_Registro_Insumo[descripcion_insumo],$C98,Tbl_Registro_Insumo[id_solicitud],Detalle_Mes!$C$9,Tbl_Registro_Insumo[Fecha_Corte],"&lt;="&amp;AC$12)-SUMIFS(Tbl_Registro_Insumo[cant_dev],Tbl_Registro_Insumo[proveedor],$C$8,Tbl_Registro_Insumo[descripcion_insumo],$C98,Tbl_Registro_Insumo[id_solicitud],$C$9,Tbl_Registro_Insumo[Fecha_Corte],"&lt;="&amp;AC$12))</f>
        <v/>
      </c>
      <c r="AD98" s="2" t="str">
        <f>IF(OR($C98="",AD$12=""),"",SUMIFS(Tbl_Registro_Insumo[cant_ent],Tbl_Registro_Insumo[proveedor],$C$8,Tbl_Registro_Insumo[descripcion_insumo],$C98,Tbl_Registro_Insumo[id_solicitud],Detalle_Mes!$C$9,Tbl_Registro_Insumo[Fecha_Corte],"&lt;="&amp;AD$12)-SUMIFS(Tbl_Registro_Insumo[cant_dev],Tbl_Registro_Insumo[proveedor],$C$8,Tbl_Registro_Insumo[descripcion_insumo],$C98,Tbl_Registro_Insumo[id_solicitud],$C$9,Tbl_Registro_Insumo[Fecha_Corte],"&lt;="&amp;AD$12))</f>
        <v/>
      </c>
      <c r="AE98" s="2" t="str">
        <f>IF(OR($C98="",AE$12=""),"",SUMIFS(Tbl_Registro_Insumo[cant_ent],Tbl_Registro_Insumo[proveedor],$C$8,Tbl_Registro_Insumo[descripcion_insumo],$C98,Tbl_Registro_Insumo[id_solicitud],Detalle_Mes!$C$9,Tbl_Registro_Insumo[Fecha_Corte],"&lt;="&amp;AE$12)-SUMIFS(Tbl_Registro_Insumo[cant_dev],Tbl_Registro_Insumo[proveedor],$C$8,Tbl_Registro_Insumo[descripcion_insumo],$C98,Tbl_Registro_Insumo[id_solicitud],$C$9,Tbl_Registro_Insumo[Fecha_Corte],"&lt;="&amp;AE$12))</f>
        <v/>
      </c>
      <c r="AF98" s="2" t="str">
        <f>IF(OR($C98="",AF$12=""),"",SUMIFS(Tbl_Registro_Insumo[cant_ent],Tbl_Registro_Insumo[proveedor],$C$8,Tbl_Registro_Insumo[descripcion_insumo],$C98,Tbl_Registro_Insumo[id_solicitud],Detalle_Mes!$C$9,Tbl_Registro_Insumo[Fecha_Corte],"&lt;="&amp;AF$12)-SUMIFS(Tbl_Registro_Insumo[cant_dev],Tbl_Registro_Insumo[proveedor],$C$8,Tbl_Registro_Insumo[descripcion_insumo],$C98,Tbl_Registro_Insumo[id_solicitud],$C$9,Tbl_Registro_Insumo[Fecha_Corte],"&lt;="&amp;AF$12))</f>
        <v/>
      </c>
      <c r="AG98" s="2" t="str">
        <f>IF(OR($C98="",AG$12=""),"",SUMIFS(Tbl_Registro_Insumo[cant_ent],Tbl_Registro_Insumo[proveedor],$C$8,Tbl_Registro_Insumo[descripcion_insumo],$C98,Tbl_Registro_Insumo[id_solicitud],Detalle_Mes!$C$9,Tbl_Registro_Insumo[Fecha_Corte],"&lt;="&amp;AG$12)-SUMIFS(Tbl_Registro_Insumo[cant_dev],Tbl_Registro_Insumo[proveedor],$C$8,Tbl_Registro_Insumo[descripcion_insumo],$C98,Tbl_Registro_Insumo[id_solicitud],$C$9,Tbl_Registro_Insumo[Fecha_Corte],"&lt;="&amp;AG$12))</f>
        <v/>
      </c>
      <c r="AH98" s="2" t="str">
        <f>IF(OR($C98="",AH$12=""),"",SUMIFS(Tbl_Registro_Insumo[cant_ent],Tbl_Registro_Insumo[proveedor],$C$8,Tbl_Registro_Insumo[descripcion_insumo],$C98,Tbl_Registro_Insumo[id_solicitud],Detalle_Mes!$C$9,Tbl_Registro_Insumo[Fecha_Corte],"&lt;="&amp;AH$12)-SUMIFS(Tbl_Registro_Insumo[cant_dev],Tbl_Registro_Insumo[proveedor],$C$8,Tbl_Registro_Insumo[descripcion_insumo],$C98,Tbl_Registro_Insumo[id_solicitud],$C$9,Tbl_Registro_Insumo[Fecha_Corte],"&lt;="&amp;AH$12))</f>
        <v/>
      </c>
      <c r="AI98" s="2" t="str">
        <f>IF(OR($C98="",AI$12=""),"",SUMIFS(Tbl_Registro_Insumo[cant_ent],Tbl_Registro_Insumo[proveedor],$C$8,Tbl_Registro_Insumo[descripcion_insumo],$C98,Tbl_Registro_Insumo[id_solicitud],Detalle_Mes!$C$9,Tbl_Registro_Insumo[Fecha_Corte],"&lt;="&amp;AI$12)-SUMIFS(Tbl_Registro_Insumo[cant_dev],Tbl_Registro_Insumo[proveedor],$C$8,Tbl_Registro_Insumo[descripcion_insumo],$C98,Tbl_Registro_Insumo[id_solicitud],$C$9,Tbl_Registro_Insumo[Fecha_Corte],"&lt;="&amp;AI$12))</f>
        <v/>
      </c>
      <c r="AJ98" s="2" t="str">
        <f>IF(OR($C98="",AJ$12=""),"",SUMIFS(Tbl_Registro_Insumo[cant_ent],Tbl_Registro_Insumo[proveedor],$C$8,Tbl_Registro_Insumo[descripcion_insumo],$C98,Tbl_Registro_Insumo[id_solicitud],Detalle_Mes!$C$9,Tbl_Registro_Insumo[Fecha_Corte],"&lt;="&amp;AJ$12)-SUMIFS(Tbl_Registro_Insumo[cant_dev],Tbl_Registro_Insumo[proveedor],$C$8,Tbl_Registro_Insumo[descripcion_insumo],$C98,Tbl_Registro_Insumo[id_solicitud],$C$9,Tbl_Registro_Insumo[Fecha_Corte],"&lt;="&amp;AJ$12))</f>
        <v/>
      </c>
      <c r="AK98" s="2" t="str">
        <f>IF(OR($C98="",AK$12=""),"",SUMIFS(Tbl_Registro_Insumo[cant_ent],Tbl_Registro_Insumo[proveedor],$C$8,Tbl_Registro_Insumo[descripcion_insumo],$C98,Tbl_Registro_Insumo[id_solicitud],Detalle_Mes!$C$9,Tbl_Registro_Insumo[Fecha_Corte],"&lt;="&amp;AK$12)-SUMIFS(Tbl_Registro_Insumo[cant_dev],Tbl_Registro_Insumo[proveedor],$C$8,Tbl_Registro_Insumo[descripcion_insumo],$C98,Tbl_Registro_Insumo[id_solicitud],$C$9,Tbl_Registro_Insumo[Fecha_Corte],"&lt;="&amp;AK$12))</f>
        <v/>
      </c>
      <c r="AL98" s="2" t="str">
        <f>IF(OR($C98="",AL$12=""),"",SUMIFS(Tbl_Registro_Insumo[cant_ent],Tbl_Registro_Insumo[proveedor],$C$8,Tbl_Registro_Insumo[descripcion_insumo],$C98,Tbl_Registro_Insumo[id_solicitud],Detalle_Mes!$C$9,Tbl_Registro_Insumo[Fecha_Corte],"&lt;="&amp;AL$12)-SUMIFS(Tbl_Registro_Insumo[cant_dev],Tbl_Registro_Insumo[proveedor],$C$8,Tbl_Registro_Insumo[descripcion_insumo],$C98,Tbl_Registro_Insumo[id_solicitud],$C$9,Tbl_Registro_Insumo[Fecha_Corte],"&lt;="&amp;AL$12))</f>
        <v/>
      </c>
      <c r="AM98" s="2" t="str">
        <f>IF(OR($C98="",AM$12=""),"",SUMIFS(Tbl_Registro_Insumo[cant_ent],Tbl_Registro_Insumo[proveedor],$C$8,Tbl_Registro_Insumo[descripcion_insumo],$C98,Tbl_Registro_Insumo[id_solicitud],Detalle_Mes!$C$9,Tbl_Registro_Insumo[Fecha_Corte],"&lt;="&amp;AM$12)-SUMIFS(Tbl_Registro_Insumo[cant_dev],Tbl_Registro_Insumo[proveedor],$C$8,Tbl_Registro_Insumo[descripcion_insumo],$C98,Tbl_Registro_Insumo[id_solicitud],$C$9,Tbl_Registro_Insumo[Fecha_Corte],"&lt;="&amp;AM$12))</f>
        <v/>
      </c>
      <c r="AN98" s="2" t="str">
        <f>IF(OR($C98="",AN$12=""),"",SUMIFS(Tbl_Registro_Insumo[cant_ent],Tbl_Registro_Insumo[proveedor],$C$8,Tbl_Registro_Insumo[descripcion_insumo],$C98,Tbl_Registro_Insumo[id_solicitud],Detalle_Mes!$C$9,Tbl_Registro_Insumo[Fecha_Corte],"&lt;="&amp;AN$12)-SUMIFS(Tbl_Registro_Insumo[cant_dev],Tbl_Registro_Insumo[proveedor],$C$8,Tbl_Registro_Insumo[descripcion_insumo],$C98,Tbl_Registro_Insumo[id_solicitud],$C$9,Tbl_Registro_Insumo[Fecha_Corte],"&lt;="&amp;AN$12))</f>
        <v/>
      </c>
      <c r="AO98" s="2" t="str">
        <f>IF(OR($C98="",AO$12=""),"",SUMIFS(Tbl_Registro_Insumo[cant_ent],Tbl_Registro_Insumo[proveedor],$C$8,Tbl_Registro_Insumo[descripcion_insumo],$C98,Tbl_Registro_Insumo[id_solicitud],Detalle_Mes!$C$9,Tbl_Registro_Insumo[Fecha_Corte],"&lt;="&amp;AO$12)-SUMIFS(Tbl_Registro_Insumo[cant_dev],Tbl_Registro_Insumo[proveedor],$C$8,Tbl_Registro_Insumo[descripcion_insumo],$C98,Tbl_Registro_Insumo[id_solicitud],$C$9,Tbl_Registro_Insumo[Fecha_Corte],"&lt;="&amp;AO$12))</f>
        <v/>
      </c>
      <c r="AP98" s="2" t="str">
        <f>IF(OR($C98="",AP$12=""),"",SUMIFS(Tbl_Registro_Insumo[cant_ent],Tbl_Registro_Insumo[proveedor],$C$8,Tbl_Registro_Insumo[descripcion_insumo],$C98,Tbl_Registro_Insumo[id_solicitud],Detalle_Mes!$C$9,Tbl_Registro_Insumo[Fecha_Corte],"&lt;="&amp;AP$12)-SUMIFS(Tbl_Registro_Insumo[cant_dev],Tbl_Registro_Insumo[proveedor],$C$8,Tbl_Registro_Insumo[descripcion_insumo],$C98,Tbl_Registro_Insumo[id_solicitud],$C$9,Tbl_Registro_Insumo[Fecha_Corte],"&lt;="&amp;AP$12))</f>
        <v/>
      </c>
      <c r="AQ98" s="2" t="str">
        <f>IF(OR($C98="",AQ$12=""),"",SUMIFS(Tbl_Registro_Insumo[cant_ent],Tbl_Registro_Insumo[proveedor],$C$8,Tbl_Registro_Insumo[descripcion_insumo],$C98,Tbl_Registro_Insumo[id_solicitud],Detalle_Mes!$C$9,Tbl_Registro_Insumo[Fecha_Corte],"&lt;="&amp;AQ$12)-SUMIFS(Tbl_Registro_Insumo[cant_dev],Tbl_Registro_Insumo[proveedor],$C$8,Tbl_Registro_Insumo[descripcion_insumo],$C98,Tbl_Registro_Insumo[id_solicitud],$C$9,Tbl_Registro_Insumo[Fecha_Corte],"&lt;="&amp;AQ$12))</f>
        <v/>
      </c>
      <c r="AR98" s="2" t="str">
        <f>IF(OR($C98="",AR$12=""),"",SUMIFS(Tbl_Registro_Insumo[cant_ent],Tbl_Registro_Insumo[proveedor],$C$8,Tbl_Registro_Insumo[descripcion_insumo],$C98,Tbl_Registro_Insumo[id_solicitud],Detalle_Mes!$C$9,Tbl_Registro_Insumo[Fecha_Corte],"&lt;="&amp;AR$12)-SUMIFS(Tbl_Registro_Insumo[cant_dev],Tbl_Registro_Insumo[proveedor],$C$8,Tbl_Registro_Insumo[descripcion_insumo],$C98,Tbl_Registro_Insumo[id_solicitud],$C$9,Tbl_Registro_Insumo[Fecha_Corte],"&lt;="&amp;AR$12))</f>
        <v/>
      </c>
      <c r="AS98" s="2" t="str">
        <f>IF(OR($C98="",AS$12=""),"",SUMIFS(Tbl_Registro_Insumo[cant_ent],Tbl_Registro_Insumo[proveedor],$C$8,Tbl_Registro_Insumo[descripcion_insumo],$C98,Tbl_Registro_Insumo[id_solicitud],Detalle_Mes!$C$9,Tbl_Registro_Insumo[Fecha_Corte],"&lt;="&amp;AS$12)-SUMIFS(Tbl_Registro_Insumo[cant_dev],Tbl_Registro_Insumo[proveedor],$C$8,Tbl_Registro_Insumo[descripcion_insumo],$C98,Tbl_Registro_Insumo[id_solicitud],$C$9,Tbl_Registro_Insumo[Fecha_Corte],"&lt;="&amp;AS$12))</f>
        <v/>
      </c>
      <c r="AT98" s="2" t="str">
        <f>IF(OR($C98="",AT$12=""),"",SUMIFS(Tbl_Registro_Insumo[cant_ent],Tbl_Registro_Insumo[proveedor],$C$8,Tbl_Registro_Insumo[descripcion_insumo],$C98,Tbl_Registro_Insumo[id_solicitud],Detalle_Mes!$C$9,Tbl_Registro_Insumo[Fecha_Corte],"&lt;="&amp;AT$12)-SUMIFS(Tbl_Registro_Insumo[cant_dev],Tbl_Registro_Insumo[proveedor],$C$8,Tbl_Registro_Insumo[descripcion_insumo],$C98,Tbl_Registro_Insumo[id_solicitud],$C$9,Tbl_Registro_Insumo[Fecha_Corte],"&lt;="&amp;AT$12))</f>
        <v/>
      </c>
      <c r="AU98" s="2" t="str">
        <f>IF(OR($C98="",AU$12=""),"",SUMIFS(Tbl_Registro_Insumo[cant_ent],Tbl_Registro_Insumo[proveedor],$C$8,Tbl_Registro_Insumo[descripcion_insumo],$C98,Tbl_Registro_Insumo[id_solicitud],Detalle_Mes!$C$9,Tbl_Registro_Insumo[Fecha_Corte],"&lt;="&amp;AU$12)-SUMIFS(Tbl_Registro_Insumo[cant_dev],Tbl_Registro_Insumo[proveedor],$C$8,Tbl_Registro_Insumo[descripcion_insumo],$C98,Tbl_Registro_Insumo[id_solicitud],$C$9,Tbl_Registro_Insumo[Fecha_Corte],"&lt;="&amp;AU$12))</f>
        <v/>
      </c>
      <c r="AV98" s="2" t="str">
        <f>IF(OR($C98="",AV$12=""),"",SUMIFS(Tbl_Registro_Insumo[cant_ent],Tbl_Registro_Insumo[proveedor],$C$8,Tbl_Registro_Insumo[descripcion_insumo],$C98,Tbl_Registro_Insumo[id_solicitud],Detalle_Mes!$C$9,Tbl_Registro_Insumo[Fecha_Corte],"&lt;="&amp;AV$12)-SUMIFS(Tbl_Registro_Insumo[cant_dev],Tbl_Registro_Insumo[proveedor],$C$8,Tbl_Registro_Insumo[descripcion_insumo],$C98,Tbl_Registro_Insumo[id_solicitud],$C$9,Tbl_Registro_Insumo[Fecha_Corte],"&lt;="&amp;AV$12))</f>
        <v/>
      </c>
      <c r="AW98" s="2" t="str">
        <f>IF(OR($C98="",AW$12=""),"",SUMIFS(Tbl_Registro_Insumo[cant_ent],Tbl_Registro_Insumo[proveedor],$C$8,Tbl_Registro_Insumo[descripcion_insumo],$C98,Tbl_Registro_Insumo[id_solicitud],Detalle_Mes!$C$9,Tbl_Registro_Insumo[Fecha_Corte],"&lt;="&amp;AW$12)-SUMIFS(Tbl_Registro_Insumo[cant_dev],Tbl_Registro_Insumo[proveedor],$C$8,Tbl_Registro_Insumo[descripcion_insumo],$C98,Tbl_Registro_Insumo[id_solicitud],$C$9,Tbl_Registro_Insumo[Fecha_Corte],"&lt;="&amp;AW$12))</f>
        <v/>
      </c>
      <c r="AX98" s="2" t="str">
        <f>IF(OR($C98="",AX$12=""),"",SUMIFS(Tbl_Registro_Insumo[cant_ent],Tbl_Registro_Insumo[proveedor],$C$8,Tbl_Registro_Insumo[descripcion_insumo],$C98,Tbl_Registro_Insumo[id_solicitud],Detalle_Mes!$C$9,Tbl_Registro_Insumo[Fecha_Corte],"&lt;="&amp;AX$12)-SUMIFS(Tbl_Registro_Insumo[cant_dev],Tbl_Registro_Insumo[proveedor],$C$8,Tbl_Registro_Insumo[descripcion_insumo],$C98,Tbl_Registro_Insumo[id_solicitud],$C$9,Tbl_Registro_Insumo[Fecha_Corte],"&lt;="&amp;AX$12))</f>
        <v/>
      </c>
      <c r="AY98" s="2" t="str">
        <f>IF(OR($C98="",AY$12=""),"",SUMIFS(Tbl_Registro_Insumo[cant_ent],Tbl_Registro_Insumo[proveedor],$C$8,Tbl_Registro_Insumo[descripcion_insumo],$C98,Tbl_Registro_Insumo[id_solicitud],Detalle_Mes!$C$9,Tbl_Registro_Insumo[Fecha_Corte],"&lt;="&amp;AY$12)-SUMIFS(Tbl_Registro_Insumo[cant_dev],Tbl_Registro_Insumo[proveedor],$C$8,Tbl_Registro_Insumo[descripcion_insumo],$C98,Tbl_Registro_Insumo[id_solicitud],$C$9,Tbl_Registro_Insumo[Fecha_Corte],"&lt;="&amp;AY$12))</f>
        <v/>
      </c>
      <c r="AZ98" s="2" t="str">
        <f>IF(OR($C98="",AZ$12=""),"",SUMIFS(Tbl_Registro_Insumo[cant_ent],Tbl_Registro_Insumo[proveedor],$C$8,Tbl_Registro_Insumo[descripcion_insumo],$C98,Tbl_Registro_Insumo[id_solicitud],Detalle_Mes!$C$9,Tbl_Registro_Insumo[Fecha_Corte],"&lt;="&amp;AZ$12)-SUMIFS(Tbl_Registro_Insumo[cant_dev],Tbl_Registro_Insumo[proveedor],$C$8,Tbl_Registro_Insumo[descripcion_insumo],$C98,Tbl_Registro_Insumo[id_solicitud],$C$9,Tbl_Registro_Insumo[Fecha_Corte],"&lt;="&amp;AZ$12))</f>
        <v/>
      </c>
      <c r="BA98" s="2" t="str">
        <f>IF(OR($C98="",BA$12=""),"",SUMIFS(Tbl_Registro_Insumo[cant_ent],Tbl_Registro_Insumo[proveedor],$C$8,Tbl_Registro_Insumo[descripcion_insumo],$C98,Tbl_Registro_Insumo[id_solicitud],Detalle_Mes!$C$9,Tbl_Registro_Insumo[Fecha_Corte],"&lt;="&amp;BA$12)-SUMIFS(Tbl_Registro_Insumo[cant_dev],Tbl_Registro_Insumo[proveedor],$C$8,Tbl_Registro_Insumo[descripcion_insumo],$C98,Tbl_Registro_Insumo[id_solicitud],$C$9,Tbl_Registro_Insumo[Fecha_Corte],"&lt;="&amp;BA$12))</f>
        <v/>
      </c>
      <c r="BB98" s="2" t="str">
        <f>IF(OR($C98="",BB$12=""),"",SUMIFS(Tbl_Registro_Insumo[cant_ent],Tbl_Registro_Insumo[proveedor],$C$8,Tbl_Registro_Insumo[descripcion_insumo],$C98,Tbl_Registro_Insumo[id_solicitud],Detalle_Mes!$C$9,Tbl_Registro_Insumo[Fecha_Corte],"&lt;="&amp;BB$12)-SUMIFS(Tbl_Registro_Insumo[cant_dev],Tbl_Registro_Insumo[proveedor],$C$8,Tbl_Registro_Insumo[descripcion_insumo],$C98,Tbl_Registro_Insumo[id_solicitud],$C$9,Tbl_Registro_Insumo[Fecha_Corte],"&lt;="&amp;BB$12))</f>
        <v/>
      </c>
      <c r="BC98" s="2" t="str">
        <f>IF(OR($C98="",BC$12=""),"",SUMIFS(Tbl_Registro_Insumo[cant_ent],Tbl_Registro_Insumo[proveedor],$C$8,Tbl_Registro_Insumo[descripcion_insumo],$C98,Tbl_Registro_Insumo[id_solicitud],Detalle_Mes!$C$9,Tbl_Registro_Insumo[Fecha_Corte],"&lt;="&amp;BC$12)-SUMIFS(Tbl_Registro_Insumo[cant_dev],Tbl_Registro_Insumo[proveedor],$C$8,Tbl_Registro_Insumo[descripcion_insumo],$C98,Tbl_Registro_Insumo[id_solicitud],$C$9,Tbl_Registro_Insumo[Fecha_Corte],"&lt;="&amp;BC$12))</f>
        <v/>
      </c>
      <c r="BD98" s="2" t="str">
        <f>IF(OR($C98="",BD$12=""),"",SUMIFS(Tbl_Registro_Insumo[cant_ent],Tbl_Registro_Insumo[proveedor],$C$8,Tbl_Registro_Insumo[descripcion_insumo],$C98,Tbl_Registro_Insumo[id_solicitud],Detalle_Mes!$C$9,Tbl_Registro_Insumo[Fecha_Corte],"&lt;="&amp;BD$12)-SUMIFS(Tbl_Registro_Insumo[cant_dev],Tbl_Registro_Insumo[proveedor],$C$8,Tbl_Registro_Insumo[descripcion_insumo],$C98,Tbl_Registro_Insumo[id_solicitud],$C$9,Tbl_Registro_Insumo[Fecha_Corte],"&lt;="&amp;BD$12))</f>
        <v/>
      </c>
      <c r="BE98" s="2" t="str">
        <f>IF(OR($C98="",BE$12=""),"",SUMIFS(Tbl_Registro_Insumo[cant_ent],Tbl_Registro_Insumo[proveedor],$C$8,Tbl_Registro_Insumo[descripcion_insumo],$C98,Tbl_Registro_Insumo[id_solicitud],Detalle_Mes!$C$9,Tbl_Registro_Insumo[Fecha_Corte],"&lt;="&amp;BE$12)-SUMIFS(Tbl_Registro_Insumo[cant_dev],Tbl_Registro_Insumo[proveedor],$C$8,Tbl_Registro_Insumo[descripcion_insumo],$C98,Tbl_Registro_Insumo[id_solicitud],$C$9,Tbl_Registro_Insumo[Fecha_Corte],"&lt;="&amp;BE$12))</f>
        <v/>
      </c>
      <c r="BF98" s="2" t="str">
        <f>IF(OR($C98="",BF$12=""),"",SUMIFS(Tbl_Registro_Insumo[cant_ent],Tbl_Registro_Insumo[proveedor],$C$8,Tbl_Registro_Insumo[descripcion_insumo],$C98,Tbl_Registro_Insumo[id_solicitud],Detalle_Mes!$C$9,Tbl_Registro_Insumo[Fecha_Corte],"&lt;="&amp;BF$12)-SUMIFS(Tbl_Registro_Insumo[cant_dev],Tbl_Registro_Insumo[proveedor],$C$8,Tbl_Registro_Insumo[descripcion_insumo],$C98,Tbl_Registro_Insumo[id_solicitud],$C$9,Tbl_Registro_Insumo[Fecha_Corte],"&lt;="&amp;BF$12))</f>
        <v/>
      </c>
      <c r="BG98" s="2" t="str">
        <f>IF(OR($C98="",BG$12=""),"",SUMIFS(Tbl_Registro_Insumo[cant_ent],Tbl_Registro_Insumo[proveedor],$C$8,Tbl_Registro_Insumo[descripcion_insumo],$C98,Tbl_Registro_Insumo[id_solicitud],Detalle_Mes!$C$9,Tbl_Registro_Insumo[Fecha_Corte],"&lt;="&amp;BG$12)-SUMIFS(Tbl_Registro_Insumo[cant_dev],Tbl_Registro_Insumo[proveedor],$C$8,Tbl_Registro_Insumo[descripcion_insumo],$C98,Tbl_Registro_Insumo[id_solicitud],$C$9,Tbl_Registro_Insumo[Fecha_Corte],"&lt;="&amp;BG$12))</f>
        <v/>
      </c>
      <c r="BH98" s="2" t="str">
        <f>IF(OR($C98="",BH$12=""),"",SUMIFS(Tbl_Registro_Insumo[cant_ent],Tbl_Registro_Insumo[proveedor],$C$8,Tbl_Registro_Insumo[descripcion_insumo],$C98,Tbl_Registro_Insumo[id_solicitud],Detalle_Mes!$C$9,Tbl_Registro_Insumo[Fecha_Corte],"&lt;="&amp;BH$12)-SUMIFS(Tbl_Registro_Insumo[cant_dev],Tbl_Registro_Insumo[proveedor],$C$8,Tbl_Registro_Insumo[descripcion_insumo],$C98,Tbl_Registro_Insumo[id_solicitud],$C$9,Tbl_Registro_Insumo[Fecha_Corte],"&lt;="&amp;BH$12))</f>
        <v/>
      </c>
      <c r="BI98" s="2" t="str">
        <f>IF(OR($C98="",BI$12=""),"",SUMIFS(Tbl_Registro_Insumo[cant_ent],Tbl_Registro_Insumo[proveedor],$C$8,Tbl_Registro_Insumo[descripcion_insumo],$C98,Tbl_Registro_Insumo[id_solicitud],Detalle_Mes!$C$9,Tbl_Registro_Insumo[Fecha_Corte],"&lt;="&amp;BI$12)-SUMIFS(Tbl_Registro_Insumo[cant_dev],Tbl_Registro_Insumo[proveedor],$C$8,Tbl_Registro_Insumo[descripcion_insumo],$C98,Tbl_Registro_Insumo[id_solicitud],$C$9,Tbl_Registro_Insumo[Fecha_Corte],"&lt;="&amp;BI$12))</f>
        <v/>
      </c>
      <c r="BJ98" s="2" t="str">
        <f>IF(OR($C98="",BJ$12=""),"",SUMIFS(Tbl_Registro_Insumo[cant_ent],Tbl_Registro_Insumo[proveedor],$C$8,Tbl_Registro_Insumo[descripcion_insumo],$C98,Tbl_Registro_Insumo[id_solicitud],Detalle_Mes!$C$9,Tbl_Registro_Insumo[Fecha_Corte],"&lt;="&amp;BJ$12)-SUMIFS(Tbl_Registro_Insumo[cant_dev],Tbl_Registro_Insumo[proveedor],$C$8,Tbl_Registro_Insumo[descripcion_insumo],$C98,Tbl_Registro_Insumo[id_solicitud],$C$9,Tbl_Registro_Insumo[Fecha_Corte],"&lt;="&amp;BJ$12))</f>
        <v/>
      </c>
      <c r="BK98" s="2" t="str">
        <f>IF(OR($C98="",BK$12=""),"",SUMIFS(Tbl_Registro_Insumo[cant_ent],Tbl_Registro_Insumo[proveedor],$C$8,Tbl_Registro_Insumo[descripcion_insumo],$C98,Tbl_Registro_Insumo[id_solicitud],Detalle_Mes!$C$9,Tbl_Registro_Insumo[Fecha_Corte],"&lt;="&amp;BK$12)-SUMIFS(Tbl_Registro_Insumo[cant_dev],Tbl_Registro_Insumo[proveedor],$C$8,Tbl_Registro_Insumo[descripcion_insumo],$C98,Tbl_Registro_Insumo[id_solicitud],$C$9,Tbl_Registro_Insumo[Fecha_Corte],"&lt;="&amp;BK$12))</f>
        <v/>
      </c>
      <c r="BL98" s="2" t="str">
        <f>IF(OR($C98="",BL$12=""),"",SUMIFS(Tbl_Registro_Insumo[cant_ent],Tbl_Registro_Insumo[proveedor],$C$8,Tbl_Registro_Insumo[descripcion_insumo],$C98,Tbl_Registro_Insumo[id_solicitud],Detalle_Mes!$C$9,Tbl_Registro_Insumo[Fecha_Corte],"&lt;="&amp;BL$12)-SUMIFS(Tbl_Registro_Insumo[cant_dev],Tbl_Registro_Insumo[proveedor],$C$8,Tbl_Registro_Insumo[descripcion_insumo],$C98,Tbl_Registro_Insumo[id_solicitud],$C$9,Tbl_Registro_Insumo[Fecha_Corte],"&lt;="&amp;BL$12))</f>
        <v/>
      </c>
      <c r="BM98" s="2" t="str">
        <f>IF(OR($C98="",BM$12=""),"",SUMIFS(Tbl_Registro_Insumo[cant_ent],Tbl_Registro_Insumo[proveedor],$C$8,Tbl_Registro_Insumo[descripcion_insumo],$C98,Tbl_Registro_Insumo[id_solicitud],Detalle_Mes!$C$9,Tbl_Registro_Insumo[Fecha_Corte],"&lt;="&amp;BM$12)-SUMIFS(Tbl_Registro_Insumo[cant_dev],Tbl_Registro_Insumo[proveedor],$C$8,Tbl_Registro_Insumo[descripcion_insumo],$C98,Tbl_Registro_Insumo[id_solicitud],$C$9,Tbl_Registro_Insumo[Fecha_Corte],"&lt;="&amp;BM$12))</f>
        <v/>
      </c>
      <c r="BN98" s="2" t="str">
        <f>IF(OR($C98="",BN$12=""),"",SUMIFS(Tbl_Registro_Insumo[cant_ent],Tbl_Registro_Insumo[proveedor],$C$8,Tbl_Registro_Insumo[descripcion_insumo],$C98,Tbl_Registro_Insumo[id_solicitud],Detalle_Mes!$C$9,Tbl_Registro_Insumo[Fecha_Corte],"&lt;="&amp;BN$12)-SUMIFS(Tbl_Registro_Insumo[cant_dev],Tbl_Registro_Insumo[proveedor],$C$8,Tbl_Registro_Insumo[descripcion_insumo],$C98,Tbl_Registro_Insumo[id_solicitud],$C$9,Tbl_Registro_Insumo[Fecha_Corte],"&lt;="&amp;BN$12))</f>
        <v/>
      </c>
      <c r="BO98" s="2" t="str">
        <f>IF(OR($C98="",BO$12=""),"",SUMIFS(Tbl_Registro_Insumo[cant_ent],Tbl_Registro_Insumo[proveedor],$C$8,Tbl_Registro_Insumo[descripcion_insumo],$C98,Tbl_Registro_Insumo[id_solicitud],Detalle_Mes!$C$9,Tbl_Registro_Insumo[Fecha_Corte],"&lt;="&amp;BO$12)-SUMIFS(Tbl_Registro_Insumo[cant_dev],Tbl_Registro_Insumo[proveedor],$C$8,Tbl_Registro_Insumo[descripcion_insumo],$C98,Tbl_Registro_Insumo[id_solicitud],$C$9,Tbl_Registro_Insumo[Fecha_Corte],"&lt;="&amp;BO$12))</f>
        <v/>
      </c>
      <c r="BP98" s="2" t="str">
        <f>IF(OR($C98="",BP$12=""),"",SUMIFS(Tbl_Registro_Insumo[cant_ent],Tbl_Registro_Insumo[proveedor],$C$8,Tbl_Registro_Insumo[descripcion_insumo],$C98,Tbl_Registro_Insumo[id_solicitud],Detalle_Mes!$C$9,Tbl_Registro_Insumo[Fecha_Corte],"&lt;="&amp;BP$12)-SUMIFS(Tbl_Registro_Insumo[cant_dev],Tbl_Registro_Insumo[proveedor],$C$8,Tbl_Registro_Insumo[descripcion_insumo],$C98,Tbl_Registro_Insumo[id_solicitud],$C$9,Tbl_Registro_Insumo[Fecha_Corte],"&lt;="&amp;BP$12))</f>
        <v/>
      </c>
      <c r="BQ98" s="2" t="str">
        <f>IF(OR($C98="",BQ$12=""),"",SUMIFS(Tbl_Registro_Insumo[cant_ent],Tbl_Registro_Insumo[proveedor],$C$8,Tbl_Registro_Insumo[descripcion_insumo],$C98,Tbl_Registro_Insumo[id_solicitud],Detalle_Mes!$C$9,Tbl_Registro_Insumo[Fecha_Corte],"&lt;="&amp;BQ$12)-SUMIFS(Tbl_Registro_Insumo[cant_dev],Tbl_Registro_Insumo[proveedor],$C$8,Tbl_Registro_Insumo[descripcion_insumo],$C98,Tbl_Registro_Insumo[id_solicitud],$C$9,Tbl_Registro_Insumo[Fecha_Corte],"&lt;="&amp;BQ$12))</f>
        <v/>
      </c>
      <c r="BR98" s="2" t="str">
        <f>IF(OR($C98="",BR$12=""),"",SUMIFS(Tbl_Registro_Insumo[cant_ent],Tbl_Registro_Insumo[proveedor],$C$8,Tbl_Registro_Insumo[descripcion_insumo],$C98,Tbl_Registro_Insumo[id_solicitud],Detalle_Mes!$C$9,Tbl_Registro_Insumo[Fecha_Corte],"&lt;="&amp;BR$12)-SUMIFS(Tbl_Registro_Insumo[cant_dev],Tbl_Registro_Insumo[proveedor],$C$8,Tbl_Registro_Insumo[descripcion_insumo],$C98,Tbl_Registro_Insumo[id_solicitud],$C$9,Tbl_Registro_Insumo[Fecha_Corte],"&lt;="&amp;BR$12))</f>
        <v/>
      </c>
      <c r="BS98" s="2" t="str">
        <f>IF(OR($C98="",BS$12=""),"",SUMIFS(Tbl_Registro_Insumo[cant_ent],Tbl_Registro_Insumo[proveedor],$C$8,Tbl_Registro_Insumo[descripcion_insumo],$C98,Tbl_Registro_Insumo[id_solicitud],Detalle_Mes!$C$9,Tbl_Registro_Insumo[Fecha_Corte],"&lt;="&amp;BS$12)-SUMIFS(Tbl_Registro_Insumo[cant_dev],Tbl_Registro_Insumo[proveedor],$C$8,Tbl_Registro_Insumo[descripcion_insumo],$C98,Tbl_Registro_Insumo[id_solicitud],$C$9,Tbl_Registro_Insumo[Fecha_Corte],"&lt;="&amp;BS$12))</f>
        <v/>
      </c>
    </row>
    <row r="99" spans="2:71" s="7" customFormat="1" ht="19.2" customHeight="1" x14ac:dyDescent="0.3">
      <c r="B99" s="2"/>
      <c r="D99" s="20" t="str">
        <f>IF(C99="","",SUMIFS(Tbl_Registro_Insumo[cant_ent],Tbl_Registro_Insumo[proveedor],Detalle_Mes!$C$8,Tbl_Registro_Insumo[id_solicitud],Detalle_Mes!$C$9,Tbl_Registro_Insumo[descripcion_insumo],Detalle_Mes!C99,Tbl_Registro_Insumo[Fecha_Corte],"&lt;"&amp;Detalle_Mes!$F$8))</f>
        <v/>
      </c>
      <c r="E99" s="20" t="str">
        <f>IF(C99="","",SUMIFS(Tbl_Registro_Insumo[cant_dev],Tbl_Registro_Insumo[proveedor],Detalle_Mes!$C$8,Tbl_Registro_Insumo[id_solicitud],Detalle_Mes!$C$9,Tbl_Registro_Insumo[descripcion_insumo],Detalle_Mes!C99,Tbl_Registro_Insumo[Fecha_Corte],"&lt;"&amp;Detalle_Mes!$F$8))</f>
        <v/>
      </c>
      <c r="F99" s="20" t="str">
        <f t="shared" si="42"/>
        <v/>
      </c>
      <c r="H99" s="41" t="str">
        <f t="shared" si="41"/>
        <v/>
      </c>
      <c r="I99" s="2" t="str">
        <f>IF(OR($C99="",I$12=""),"",SUMIFS(Tbl_Registro_Insumo[cant_ent],Tbl_Registro_Insumo[proveedor],$C$8,Tbl_Registro_Insumo[descripcion_insumo],$C99,Tbl_Registro_Insumo[id_solicitud],Detalle_Mes!$C$9,Tbl_Registro_Insumo[Fecha_Corte],"&lt;"&amp;I$12)-SUMIFS(Tbl_Registro_Insumo[cant_dev],Tbl_Registro_Insumo[proveedor],$C$8,Tbl_Registro_Insumo[descripcion_insumo],$C99,Tbl_Registro_Insumo[id_solicitud],$C$9,Tbl_Registro_Insumo[Fecha_Corte],"&lt;="&amp;I$12))</f>
        <v/>
      </c>
      <c r="J99" s="2" t="str">
        <f>IF(OR($C99="",J$12=""),"",SUMIFS(Tbl_Registro_Insumo[cant_ent],Tbl_Registro_Insumo[proveedor],$C$8,Tbl_Registro_Insumo[descripcion_insumo],$C99,Tbl_Registro_Insumo[id_solicitud],Detalle_Mes!$C$9,Tbl_Registro_Insumo[Fecha_Corte],"&lt;="&amp;J$12)-SUMIFS(Tbl_Registro_Insumo[cant_dev],Tbl_Registro_Insumo[proveedor],$C$8,Tbl_Registro_Insumo[descripcion_insumo],$C99,Tbl_Registro_Insumo[id_solicitud],$C$9,Tbl_Registro_Insumo[Fecha_Corte],"&lt;="&amp;J$12))</f>
        <v/>
      </c>
      <c r="K99" s="2" t="str">
        <f>IF(OR($C99="",K$12=""),"",SUMIFS(Tbl_Registro_Insumo[cant_ent],Tbl_Registro_Insumo[proveedor],$C$8,Tbl_Registro_Insumo[descripcion_insumo],$C99,Tbl_Registro_Insumo[id_solicitud],Detalle_Mes!$C$9,Tbl_Registro_Insumo[Fecha_Corte],"&lt;="&amp;K$12)-SUMIFS(Tbl_Registro_Insumo[cant_dev],Tbl_Registro_Insumo[proveedor],$C$8,Tbl_Registro_Insumo[descripcion_insumo],$C99,Tbl_Registro_Insumo[id_solicitud],$C$9,Tbl_Registro_Insumo[Fecha_Corte],"&lt;="&amp;K$12))</f>
        <v/>
      </c>
      <c r="L99" s="2" t="str">
        <f>IF(OR($C99="",L$12=""),"",SUMIFS(Tbl_Registro_Insumo[cant_ent],Tbl_Registro_Insumo[proveedor],$C$8,Tbl_Registro_Insumo[descripcion_insumo],$C99,Tbl_Registro_Insumo[id_solicitud],Detalle_Mes!$C$9,Tbl_Registro_Insumo[Fecha_Corte],"&lt;="&amp;L$12)-SUMIFS(Tbl_Registro_Insumo[cant_dev],Tbl_Registro_Insumo[proveedor],$C$8,Tbl_Registro_Insumo[descripcion_insumo],$C99,Tbl_Registro_Insumo[id_solicitud],$C$9,Tbl_Registro_Insumo[Fecha_Corte],"&lt;="&amp;L$12))</f>
        <v/>
      </c>
      <c r="M99" s="2" t="str">
        <f>IF(OR($C99="",M$12=""),"",SUMIFS(Tbl_Registro_Insumo[cant_ent],Tbl_Registro_Insumo[proveedor],$C$8,Tbl_Registro_Insumo[descripcion_insumo],$C99,Tbl_Registro_Insumo[id_solicitud],Detalle_Mes!$C$9,Tbl_Registro_Insumo[Fecha_Corte],"&lt;="&amp;M$12)-SUMIFS(Tbl_Registro_Insumo[cant_dev],Tbl_Registro_Insumo[proveedor],$C$8,Tbl_Registro_Insumo[descripcion_insumo],$C99,Tbl_Registro_Insumo[id_solicitud],$C$9,Tbl_Registro_Insumo[Fecha_Corte],"&lt;="&amp;M$12))</f>
        <v/>
      </c>
      <c r="N99" s="2" t="str">
        <f>IF(OR($C99="",N$12=""),"",SUMIFS(Tbl_Registro_Insumo[cant_ent],Tbl_Registro_Insumo[proveedor],$C$8,Tbl_Registro_Insumo[descripcion_insumo],$C99,Tbl_Registro_Insumo[id_solicitud],Detalle_Mes!$C$9,Tbl_Registro_Insumo[Fecha_Corte],"&lt;="&amp;N$12)-SUMIFS(Tbl_Registro_Insumo[cant_dev],Tbl_Registro_Insumo[proveedor],$C$8,Tbl_Registro_Insumo[descripcion_insumo],$C99,Tbl_Registro_Insumo[id_solicitud],$C$9,Tbl_Registro_Insumo[Fecha_Corte],"&lt;="&amp;N$12))</f>
        <v/>
      </c>
      <c r="O99" s="2" t="str">
        <f>IF(OR($C99="",O$12=""),"",SUMIFS(Tbl_Registro_Insumo[cant_ent],Tbl_Registro_Insumo[proveedor],$C$8,Tbl_Registro_Insumo[descripcion_insumo],$C99,Tbl_Registro_Insumo[id_solicitud],Detalle_Mes!$C$9,Tbl_Registro_Insumo[Fecha_Corte],"&lt;="&amp;O$12)-SUMIFS(Tbl_Registro_Insumo[cant_dev],Tbl_Registro_Insumo[proveedor],$C$8,Tbl_Registro_Insumo[descripcion_insumo],$C99,Tbl_Registro_Insumo[id_solicitud],$C$9,Tbl_Registro_Insumo[Fecha_Corte],"&lt;="&amp;O$12))</f>
        <v/>
      </c>
      <c r="P99" s="2" t="str">
        <f>IF(OR($C99="",P$12=""),"",SUMIFS(Tbl_Registro_Insumo[cant_ent],Tbl_Registro_Insumo[proveedor],$C$8,Tbl_Registro_Insumo[descripcion_insumo],$C99,Tbl_Registro_Insumo[id_solicitud],Detalle_Mes!$C$9,Tbl_Registro_Insumo[Fecha_Corte],"&lt;="&amp;P$12)-SUMIFS(Tbl_Registro_Insumo[cant_dev],Tbl_Registro_Insumo[proveedor],$C$8,Tbl_Registro_Insumo[descripcion_insumo],$C99,Tbl_Registro_Insumo[id_solicitud],$C$9,Tbl_Registro_Insumo[Fecha_Corte],"&lt;="&amp;P$12))</f>
        <v/>
      </c>
      <c r="Q99" s="2" t="str">
        <f>IF(OR($C99="",Q$12=""),"",SUMIFS(Tbl_Registro_Insumo[cant_ent],Tbl_Registro_Insumo[proveedor],$C$8,Tbl_Registro_Insumo[descripcion_insumo],$C99,Tbl_Registro_Insumo[id_solicitud],Detalle_Mes!$C$9,Tbl_Registro_Insumo[Fecha_Corte],"&lt;="&amp;Q$12)-SUMIFS(Tbl_Registro_Insumo[cant_dev],Tbl_Registro_Insumo[proveedor],$C$8,Tbl_Registro_Insumo[descripcion_insumo],$C99,Tbl_Registro_Insumo[id_solicitud],$C$9,Tbl_Registro_Insumo[Fecha_Corte],"&lt;="&amp;Q$12))</f>
        <v/>
      </c>
      <c r="R99" s="2" t="str">
        <f>IF(OR($C99="",R$12=""),"",SUMIFS(Tbl_Registro_Insumo[cant_ent],Tbl_Registro_Insumo[proveedor],$C$8,Tbl_Registro_Insumo[descripcion_insumo],$C99,Tbl_Registro_Insumo[id_solicitud],Detalle_Mes!$C$9,Tbl_Registro_Insumo[Fecha_Corte],"&lt;="&amp;R$12)-SUMIFS(Tbl_Registro_Insumo[cant_dev],Tbl_Registro_Insumo[proveedor],$C$8,Tbl_Registro_Insumo[descripcion_insumo],$C99,Tbl_Registro_Insumo[id_solicitud],$C$9,Tbl_Registro_Insumo[Fecha_Corte],"&lt;="&amp;R$12))</f>
        <v/>
      </c>
      <c r="S99" s="2" t="str">
        <f>IF(OR($C99="",S$12=""),"",SUMIFS(Tbl_Registro_Insumo[cant_ent],Tbl_Registro_Insumo[proveedor],$C$8,Tbl_Registro_Insumo[descripcion_insumo],$C99,Tbl_Registro_Insumo[id_solicitud],Detalle_Mes!$C$9,Tbl_Registro_Insumo[Fecha_Corte],"&lt;="&amp;S$12)-SUMIFS(Tbl_Registro_Insumo[cant_dev],Tbl_Registro_Insumo[proveedor],$C$8,Tbl_Registro_Insumo[descripcion_insumo],$C99,Tbl_Registro_Insumo[id_solicitud],$C$9,Tbl_Registro_Insumo[Fecha_Corte],"&lt;="&amp;S$12))</f>
        <v/>
      </c>
      <c r="T99" s="2" t="str">
        <f>IF(OR($C99="",T$12=""),"",SUMIFS(Tbl_Registro_Insumo[cant_ent],Tbl_Registro_Insumo[proveedor],$C$8,Tbl_Registro_Insumo[descripcion_insumo],$C99,Tbl_Registro_Insumo[id_solicitud],Detalle_Mes!$C$9,Tbl_Registro_Insumo[Fecha_Corte],"&lt;="&amp;T$12)-SUMIFS(Tbl_Registro_Insumo[cant_dev],Tbl_Registro_Insumo[proveedor],$C$8,Tbl_Registro_Insumo[descripcion_insumo],$C99,Tbl_Registro_Insumo[id_solicitud],$C$9,Tbl_Registro_Insumo[Fecha_Corte],"&lt;="&amp;T$12))</f>
        <v/>
      </c>
      <c r="U99" s="2" t="str">
        <f>IF(OR($C99="",U$12=""),"",SUMIFS(Tbl_Registro_Insumo[cant_ent],Tbl_Registro_Insumo[proveedor],$C$8,Tbl_Registro_Insumo[descripcion_insumo],$C99,Tbl_Registro_Insumo[id_solicitud],Detalle_Mes!$C$9,Tbl_Registro_Insumo[Fecha_Corte],"&lt;="&amp;U$12)-SUMIFS(Tbl_Registro_Insumo[cant_dev],Tbl_Registro_Insumo[proveedor],$C$8,Tbl_Registro_Insumo[descripcion_insumo],$C99,Tbl_Registro_Insumo[id_solicitud],$C$9,Tbl_Registro_Insumo[Fecha_Corte],"&lt;="&amp;U$12))</f>
        <v/>
      </c>
      <c r="V99" s="2" t="str">
        <f>IF(OR($C99="",V$12=""),"",SUMIFS(Tbl_Registro_Insumo[cant_ent],Tbl_Registro_Insumo[proveedor],$C$8,Tbl_Registro_Insumo[descripcion_insumo],$C99,Tbl_Registro_Insumo[id_solicitud],Detalle_Mes!$C$9,Tbl_Registro_Insumo[Fecha_Corte],"&lt;="&amp;V$12)-SUMIFS(Tbl_Registro_Insumo[cant_dev],Tbl_Registro_Insumo[proveedor],$C$8,Tbl_Registro_Insumo[descripcion_insumo],$C99,Tbl_Registro_Insumo[id_solicitud],$C$9,Tbl_Registro_Insumo[Fecha_Corte],"&lt;="&amp;V$12))</f>
        <v/>
      </c>
      <c r="W99" s="2" t="str">
        <f>IF(OR($C99="",W$12=""),"",SUMIFS(Tbl_Registro_Insumo[cant_ent],Tbl_Registro_Insumo[proveedor],$C$8,Tbl_Registro_Insumo[descripcion_insumo],$C99,Tbl_Registro_Insumo[id_solicitud],Detalle_Mes!$C$9,Tbl_Registro_Insumo[Fecha_Corte],"&lt;="&amp;W$12)-SUMIFS(Tbl_Registro_Insumo[cant_dev],Tbl_Registro_Insumo[proveedor],$C$8,Tbl_Registro_Insumo[descripcion_insumo],$C99,Tbl_Registro_Insumo[id_solicitud],$C$9,Tbl_Registro_Insumo[Fecha_Corte],"&lt;="&amp;W$12))</f>
        <v/>
      </c>
      <c r="X99" s="2" t="str">
        <f>IF(OR($C99="",X$12=""),"",SUMIFS(Tbl_Registro_Insumo[cant_ent],Tbl_Registro_Insumo[proveedor],$C$8,Tbl_Registro_Insumo[descripcion_insumo],$C99,Tbl_Registro_Insumo[id_solicitud],Detalle_Mes!$C$9,Tbl_Registro_Insumo[Fecha_Corte],"&lt;="&amp;X$12)-SUMIFS(Tbl_Registro_Insumo[cant_dev],Tbl_Registro_Insumo[proveedor],$C$8,Tbl_Registro_Insumo[descripcion_insumo],$C99,Tbl_Registro_Insumo[id_solicitud],$C$9,Tbl_Registro_Insumo[Fecha_Corte],"&lt;="&amp;X$12))</f>
        <v/>
      </c>
      <c r="Y99" s="2" t="str">
        <f>IF(OR($C99="",Y$12=""),"",SUMIFS(Tbl_Registro_Insumo[cant_ent],Tbl_Registro_Insumo[proveedor],$C$8,Tbl_Registro_Insumo[descripcion_insumo],$C99,Tbl_Registro_Insumo[id_solicitud],Detalle_Mes!$C$9,Tbl_Registro_Insumo[Fecha_Corte],"&lt;="&amp;Y$12)-SUMIFS(Tbl_Registro_Insumo[cant_dev],Tbl_Registro_Insumo[proveedor],$C$8,Tbl_Registro_Insumo[descripcion_insumo],$C99,Tbl_Registro_Insumo[id_solicitud],$C$9,Tbl_Registro_Insumo[Fecha_Corte],"&lt;="&amp;Y$12))</f>
        <v/>
      </c>
      <c r="Z99" s="2" t="str">
        <f>IF(OR($C99="",Z$12=""),"",SUMIFS(Tbl_Registro_Insumo[cant_ent],Tbl_Registro_Insumo[proveedor],$C$8,Tbl_Registro_Insumo[descripcion_insumo],$C99,Tbl_Registro_Insumo[id_solicitud],Detalle_Mes!$C$9,Tbl_Registro_Insumo[Fecha_Corte],"&lt;="&amp;Z$12)-SUMIFS(Tbl_Registro_Insumo[cant_dev],Tbl_Registro_Insumo[proveedor],$C$8,Tbl_Registro_Insumo[descripcion_insumo],$C99,Tbl_Registro_Insumo[id_solicitud],$C$9,Tbl_Registro_Insumo[Fecha_Corte],"&lt;="&amp;Z$12))</f>
        <v/>
      </c>
      <c r="AA99" s="2" t="str">
        <f>IF(OR($C99="",AA$12=""),"",SUMIFS(Tbl_Registro_Insumo[cant_ent],Tbl_Registro_Insumo[proveedor],$C$8,Tbl_Registro_Insumo[descripcion_insumo],$C99,Tbl_Registro_Insumo[id_solicitud],Detalle_Mes!$C$9,Tbl_Registro_Insumo[Fecha_Corte],"&lt;="&amp;AA$12)-SUMIFS(Tbl_Registro_Insumo[cant_dev],Tbl_Registro_Insumo[proveedor],$C$8,Tbl_Registro_Insumo[descripcion_insumo],$C99,Tbl_Registro_Insumo[id_solicitud],$C$9,Tbl_Registro_Insumo[Fecha_Corte],"&lt;="&amp;AA$12))</f>
        <v/>
      </c>
      <c r="AB99" s="2" t="str">
        <f>IF(OR($C99="",AB$12=""),"",SUMIFS(Tbl_Registro_Insumo[cant_ent],Tbl_Registro_Insumo[proveedor],$C$8,Tbl_Registro_Insumo[descripcion_insumo],$C99,Tbl_Registro_Insumo[id_solicitud],Detalle_Mes!$C$9,Tbl_Registro_Insumo[Fecha_Corte],"&lt;="&amp;AB$12)-SUMIFS(Tbl_Registro_Insumo[cant_dev],Tbl_Registro_Insumo[proveedor],$C$8,Tbl_Registro_Insumo[descripcion_insumo],$C99,Tbl_Registro_Insumo[id_solicitud],$C$9,Tbl_Registro_Insumo[Fecha_Corte],"&lt;="&amp;AB$12))</f>
        <v/>
      </c>
      <c r="AC99" s="2" t="str">
        <f>IF(OR($C99="",AC$12=""),"",SUMIFS(Tbl_Registro_Insumo[cant_ent],Tbl_Registro_Insumo[proveedor],$C$8,Tbl_Registro_Insumo[descripcion_insumo],$C99,Tbl_Registro_Insumo[id_solicitud],Detalle_Mes!$C$9,Tbl_Registro_Insumo[Fecha_Corte],"&lt;="&amp;AC$12)-SUMIFS(Tbl_Registro_Insumo[cant_dev],Tbl_Registro_Insumo[proveedor],$C$8,Tbl_Registro_Insumo[descripcion_insumo],$C99,Tbl_Registro_Insumo[id_solicitud],$C$9,Tbl_Registro_Insumo[Fecha_Corte],"&lt;="&amp;AC$12))</f>
        <v/>
      </c>
      <c r="AD99" s="2" t="str">
        <f>IF(OR($C99="",AD$12=""),"",SUMIFS(Tbl_Registro_Insumo[cant_ent],Tbl_Registro_Insumo[proveedor],$C$8,Tbl_Registro_Insumo[descripcion_insumo],$C99,Tbl_Registro_Insumo[id_solicitud],Detalle_Mes!$C$9,Tbl_Registro_Insumo[Fecha_Corte],"&lt;="&amp;AD$12)-SUMIFS(Tbl_Registro_Insumo[cant_dev],Tbl_Registro_Insumo[proveedor],$C$8,Tbl_Registro_Insumo[descripcion_insumo],$C99,Tbl_Registro_Insumo[id_solicitud],$C$9,Tbl_Registro_Insumo[Fecha_Corte],"&lt;="&amp;AD$12))</f>
        <v/>
      </c>
      <c r="AE99" s="2" t="str">
        <f>IF(OR($C99="",AE$12=""),"",SUMIFS(Tbl_Registro_Insumo[cant_ent],Tbl_Registro_Insumo[proveedor],$C$8,Tbl_Registro_Insumo[descripcion_insumo],$C99,Tbl_Registro_Insumo[id_solicitud],Detalle_Mes!$C$9,Tbl_Registro_Insumo[Fecha_Corte],"&lt;="&amp;AE$12)-SUMIFS(Tbl_Registro_Insumo[cant_dev],Tbl_Registro_Insumo[proveedor],$C$8,Tbl_Registro_Insumo[descripcion_insumo],$C99,Tbl_Registro_Insumo[id_solicitud],$C$9,Tbl_Registro_Insumo[Fecha_Corte],"&lt;="&amp;AE$12))</f>
        <v/>
      </c>
      <c r="AF99" s="2" t="str">
        <f>IF(OR($C99="",AF$12=""),"",SUMIFS(Tbl_Registro_Insumo[cant_ent],Tbl_Registro_Insumo[proveedor],$C$8,Tbl_Registro_Insumo[descripcion_insumo],$C99,Tbl_Registro_Insumo[id_solicitud],Detalle_Mes!$C$9,Tbl_Registro_Insumo[Fecha_Corte],"&lt;="&amp;AF$12)-SUMIFS(Tbl_Registro_Insumo[cant_dev],Tbl_Registro_Insumo[proveedor],$C$8,Tbl_Registro_Insumo[descripcion_insumo],$C99,Tbl_Registro_Insumo[id_solicitud],$C$9,Tbl_Registro_Insumo[Fecha_Corte],"&lt;="&amp;AF$12))</f>
        <v/>
      </c>
      <c r="AG99" s="2" t="str">
        <f>IF(OR($C99="",AG$12=""),"",SUMIFS(Tbl_Registro_Insumo[cant_ent],Tbl_Registro_Insumo[proveedor],$C$8,Tbl_Registro_Insumo[descripcion_insumo],$C99,Tbl_Registro_Insumo[id_solicitud],Detalle_Mes!$C$9,Tbl_Registro_Insumo[Fecha_Corte],"&lt;="&amp;AG$12)-SUMIFS(Tbl_Registro_Insumo[cant_dev],Tbl_Registro_Insumo[proveedor],$C$8,Tbl_Registro_Insumo[descripcion_insumo],$C99,Tbl_Registro_Insumo[id_solicitud],$C$9,Tbl_Registro_Insumo[Fecha_Corte],"&lt;="&amp;AG$12))</f>
        <v/>
      </c>
      <c r="AH99" s="2" t="str">
        <f>IF(OR($C99="",AH$12=""),"",SUMIFS(Tbl_Registro_Insumo[cant_ent],Tbl_Registro_Insumo[proveedor],$C$8,Tbl_Registro_Insumo[descripcion_insumo],$C99,Tbl_Registro_Insumo[id_solicitud],Detalle_Mes!$C$9,Tbl_Registro_Insumo[Fecha_Corte],"&lt;="&amp;AH$12)-SUMIFS(Tbl_Registro_Insumo[cant_dev],Tbl_Registro_Insumo[proveedor],$C$8,Tbl_Registro_Insumo[descripcion_insumo],$C99,Tbl_Registro_Insumo[id_solicitud],$C$9,Tbl_Registro_Insumo[Fecha_Corte],"&lt;="&amp;AH$12))</f>
        <v/>
      </c>
      <c r="AI99" s="2" t="str">
        <f>IF(OR($C99="",AI$12=""),"",SUMIFS(Tbl_Registro_Insumo[cant_ent],Tbl_Registro_Insumo[proveedor],$C$8,Tbl_Registro_Insumo[descripcion_insumo],$C99,Tbl_Registro_Insumo[id_solicitud],Detalle_Mes!$C$9,Tbl_Registro_Insumo[Fecha_Corte],"&lt;="&amp;AI$12)-SUMIFS(Tbl_Registro_Insumo[cant_dev],Tbl_Registro_Insumo[proveedor],$C$8,Tbl_Registro_Insumo[descripcion_insumo],$C99,Tbl_Registro_Insumo[id_solicitud],$C$9,Tbl_Registro_Insumo[Fecha_Corte],"&lt;="&amp;AI$12))</f>
        <v/>
      </c>
      <c r="AJ99" s="2" t="str">
        <f>IF(OR($C99="",AJ$12=""),"",SUMIFS(Tbl_Registro_Insumo[cant_ent],Tbl_Registro_Insumo[proveedor],$C$8,Tbl_Registro_Insumo[descripcion_insumo],$C99,Tbl_Registro_Insumo[id_solicitud],Detalle_Mes!$C$9,Tbl_Registro_Insumo[Fecha_Corte],"&lt;="&amp;AJ$12)-SUMIFS(Tbl_Registro_Insumo[cant_dev],Tbl_Registro_Insumo[proveedor],$C$8,Tbl_Registro_Insumo[descripcion_insumo],$C99,Tbl_Registro_Insumo[id_solicitud],$C$9,Tbl_Registro_Insumo[Fecha_Corte],"&lt;="&amp;AJ$12))</f>
        <v/>
      </c>
      <c r="AK99" s="2" t="str">
        <f>IF(OR($C99="",AK$12=""),"",SUMIFS(Tbl_Registro_Insumo[cant_ent],Tbl_Registro_Insumo[proveedor],$C$8,Tbl_Registro_Insumo[descripcion_insumo],$C99,Tbl_Registro_Insumo[id_solicitud],Detalle_Mes!$C$9,Tbl_Registro_Insumo[Fecha_Corte],"&lt;="&amp;AK$12)-SUMIFS(Tbl_Registro_Insumo[cant_dev],Tbl_Registro_Insumo[proveedor],$C$8,Tbl_Registro_Insumo[descripcion_insumo],$C99,Tbl_Registro_Insumo[id_solicitud],$C$9,Tbl_Registro_Insumo[Fecha_Corte],"&lt;="&amp;AK$12))</f>
        <v/>
      </c>
      <c r="AL99" s="2" t="str">
        <f>IF(OR($C99="",AL$12=""),"",SUMIFS(Tbl_Registro_Insumo[cant_ent],Tbl_Registro_Insumo[proveedor],$C$8,Tbl_Registro_Insumo[descripcion_insumo],$C99,Tbl_Registro_Insumo[id_solicitud],Detalle_Mes!$C$9,Tbl_Registro_Insumo[Fecha_Corte],"&lt;="&amp;AL$12)-SUMIFS(Tbl_Registro_Insumo[cant_dev],Tbl_Registro_Insumo[proveedor],$C$8,Tbl_Registro_Insumo[descripcion_insumo],$C99,Tbl_Registro_Insumo[id_solicitud],$C$9,Tbl_Registro_Insumo[Fecha_Corte],"&lt;="&amp;AL$12))</f>
        <v/>
      </c>
      <c r="AM99" s="2" t="str">
        <f>IF(OR($C99="",AM$12=""),"",SUMIFS(Tbl_Registro_Insumo[cant_ent],Tbl_Registro_Insumo[proveedor],$C$8,Tbl_Registro_Insumo[descripcion_insumo],$C99,Tbl_Registro_Insumo[id_solicitud],Detalle_Mes!$C$9,Tbl_Registro_Insumo[Fecha_Corte],"&lt;="&amp;AM$12)-SUMIFS(Tbl_Registro_Insumo[cant_dev],Tbl_Registro_Insumo[proveedor],$C$8,Tbl_Registro_Insumo[descripcion_insumo],$C99,Tbl_Registro_Insumo[id_solicitud],$C$9,Tbl_Registro_Insumo[Fecha_Corte],"&lt;="&amp;AM$12))</f>
        <v/>
      </c>
      <c r="AN99" s="2" t="str">
        <f>IF(OR($C99="",AN$12=""),"",SUMIFS(Tbl_Registro_Insumo[cant_ent],Tbl_Registro_Insumo[proveedor],$C$8,Tbl_Registro_Insumo[descripcion_insumo],$C99,Tbl_Registro_Insumo[id_solicitud],Detalle_Mes!$C$9,Tbl_Registro_Insumo[Fecha_Corte],"&lt;="&amp;AN$12)-SUMIFS(Tbl_Registro_Insumo[cant_dev],Tbl_Registro_Insumo[proveedor],$C$8,Tbl_Registro_Insumo[descripcion_insumo],$C99,Tbl_Registro_Insumo[id_solicitud],$C$9,Tbl_Registro_Insumo[Fecha_Corte],"&lt;="&amp;AN$12))</f>
        <v/>
      </c>
      <c r="AO99" s="2" t="str">
        <f>IF(OR($C99="",AO$12=""),"",SUMIFS(Tbl_Registro_Insumo[cant_ent],Tbl_Registro_Insumo[proveedor],$C$8,Tbl_Registro_Insumo[descripcion_insumo],$C99,Tbl_Registro_Insumo[id_solicitud],Detalle_Mes!$C$9,Tbl_Registro_Insumo[Fecha_Corte],"&lt;="&amp;AO$12)-SUMIFS(Tbl_Registro_Insumo[cant_dev],Tbl_Registro_Insumo[proveedor],$C$8,Tbl_Registro_Insumo[descripcion_insumo],$C99,Tbl_Registro_Insumo[id_solicitud],$C$9,Tbl_Registro_Insumo[Fecha_Corte],"&lt;="&amp;AO$12))</f>
        <v/>
      </c>
      <c r="AP99" s="2" t="str">
        <f>IF(OR($C99="",AP$12=""),"",SUMIFS(Tbl_Registro_Insumo[cant_ent],Tbl_Registro_Insumo[proveedor],$C$8,Tbl_Registro_Insumo[descripcion_insumo],$C99,Tbl_Registro_Insumo[id_solicitud],Detalle_Mes!$C$9,Tbl_Registro_Insumo[Fecha_Corte],"&lt;="&amp;AP$12)-SUMIFS(Tbl_Registro_Insumo[cant_dev],Tbl_Registro_Insumo[proveedor],$C$8,Tbl_Registro_Insumo[descripcion_insumo],$C99,Tbl_Registro_Insumo[id_solicitud],$C$9,Tbl_Registro_Insumo[Fecha_Corte],"&lt;="&amp;AP$12))</f>
        <v/>
      </c>
      <c r="AQ99" s="2" t="str">
        <f>IF(OR($C99="",AQ$12=""),"",SUMIFS(Tbl_Registro_Insumo[cant_ent],Tbl_Registro_Insumo[proveedor],$C$8,Tbl_Registro_Insumo[descripcion_insumo],$C99,Tbl_Registro_Insumo[id_solicitud],Detalle_Mes!$C$9,Tbl_Registro_Insumo[Fecha_Corte],"&lt;="&amp;AQ$12)-SUMIFS(Tbl_Registro_Insumo[cant_dev],Tbl_Registro_Insumo[proveedor],$C$8,Tbl_Registro_Insumo[descripcion_insumo],$C99,Tbl_Registro_Insumo[id_solicitud],$C$9,Tbl_Registro_Insumo[Fecha_Corte],"&lt;="&amp;AQ$12))</f>
        <v/>
      </c>
      <c r="AR99" s="2" t="str">
        <f>IF(OR($C99="",AR$12=""),"",SUMIFS(Tbl_Registro_Insumo[cant_ent],Tbl_Registro_Insumo[proveedor],$C$8,Tbl_Registro_Insumo[descripcion_insumo],$C99,Tbl_Registro_Insumo[id_solicitud],Detalle_Mes!$C$9,Tbl_Registro_Insumo[Fecha_Corte],"&lt;="&amp;AR$12)-SUMIFS(Tbl_Registro_Insumo[cant_dev],Tbl_Registro_Insumo[proveedor],$C$8,Tbl_Registro_Insumo[descripcion_insumo],$C99,Tbl_Registro_Insumo[id_solicitud],$C$9,Tbl_Registro_Insumo[Fecha_Corte],"&lt;="&amp;AR$12))</f>
        <v/>
      </c>
      <c r="AS99" s="2" t="str">
        <f>IF(OR($C99="",AS$12=""),"",SUMIFS(Tbl_Registro_Insumo[cant_ent],Tbl_Registro_Insumo[proveedor],$C$8,Tbl_Registro_Insumo[descripcion_insumo],$C99,Tbl_Registro_Insumo[id_solicitud],Detalle_Mes!$C$9,Tbl_Registro_Insumo[Fecha_Corte],"&lt;="&amp;AS$12)-SUMIFS(Tbl_Registro_Insumo[cant_dev],Tbl_Registro_Insumo[proveedor],$C$8,Tbl_Registro_Insumo[descripcion_insumo],$C99,Tbl_Registro_Insumo[id_solicitud],$C$9,Tbl_Registro_Insumo[Fecha_Corte],"&lt;="&amp;AS$12))</f>
        <v/>
      </c>
      <c r="AT99" s="2" t="str">
        <f>IF(OR($C99="",AT$12=""),"",SUMIFS(Tbl_Registro_Insumo[cant_ent],Tbl_Registro_Insumo[proveedor],$C$8,Tbl_Registro_Insumo[descripcion_insumo],$C99,Tbl_Registro_Insumo[id_solicitud],Detalle_Mes!$C$9,Tbl_Registro_Insumo[Fecha_Corte],"&lt;="&amp;AT$12)-SUMIFS(Tbl_Registro_Insumo[cant_dev],Tbl_Registro_Insumo[proveedor],$C$8,Tbl_Registro_Insumo[descripcion_insumo],$C99,Tbl_Registro_Insumo[id_solicitud],$C$9,Tbl_Registro_Insumo[Fecha_Corte],"&lt;="&amp;AT$12))</f>
        <v/>
      </c>
      <c r="AU99" s="2" t="str">
        <f>IF(OR($C99="",AU$12=""),"",SUMIFS(Tbl_Registro_Insumo[cant_ent],Tbl_Registro_Insumo[proveedor],$C$8,Tbl_Registro_Insumo[descripcion_insumo],$C99,Tbl_Registro_Insumo[id_solicitud],Detalle_Mes!$C$9,Tbl_Registro_Insumo[Fecha_Corte],"&lt;="&amp;AU$12)-SUMIFS(Tbl_Registro_Insumo[cant_dev],Tbl_Registro_Insumo[proveedor],$C$8,Tbl_Registro_Insumo[descripcion_insumo],$C99,Tbl_Registro_Insumo[id_solicitud],$C$9,Tbl_Registro_Insumo[Fecha_Corte],"&lt;="&amp;AU$12))</f>
        <v/>
      </c>
      <c r="AV99" s="2" t="str">
        <f>IF(OR($C99="",AV$12=""),"",SUMIFS(Tbl_Registro_Insumo[cant_ent],Tbl_Registro_Insumo[proveedor],$C$8,Tbl_Registro_Insumo[descripcion_insumo],$C99,Tbl_Registro_Insumo[id_solicitud],Detalle_Mes!$C$9,Tbl_Registro_Insumo[Fecha_Corte],"&lt;="&amp;AV$12)-SUMIFS(Tbl_Registro_Insumo[cant_dev],Tbl_Registro_Insumo[proveedor],$C$8,Tbl_Registro_Insumo[descripcion_insumo],$C99,Tbl_Registro_Insumo[id_solicitud],$C$9,Tbl_Registro_Insumo[Fecha_Corte],"&lt;="&amp;AV$12))</f>
        <v/>
      </c>
      <c r="AW99" s="2" t="str">
        <f>IF(OR($C99="",AW$12=""),"",SUMIFS(Tbl_Registro_Insumo[cant_ent],Tbl_Registro_Insumo[proveedor],$C$8,Tbl_Registro_Insumo[descripcion_insumo],$C99,Tbl_Registro_Insumo[id_solicitud],Detalle_Mes!$C$9,Tbl_Registro_Insumo[Fecha_Corte],"&lt;="&amp;AW$12)-SUMIFS(Tbl_Registro_Insumo[cant_dev],Tbl_Registro_Insumo[proveedor],$C$8,Tbl_Registro_Insumo[descripcion_insumo],$C99,Tbl_Registro_Insumo[id_solicitud],$C$9,Tbl_Registro_Insumo[Fecha_Corte],"&lt;="&amp;AW$12))</f>
        <v/>
      </c>
      <c r="AX99" s="2" t="str">
        <f>IF(OR($C99="",AX$12=""),"",SUMIFS(Tbl_Registro_Insumo[cant_ent],Tbl_Registro_Insumo[proveedor],$C$8,Tbl_Registro_Insumo[descripcion_insumo],$C99,Tbl_Registro_Insumo[id_solicitud],Detalle_Mes!$C$9,Tbl_Registro_Insumo[Fecha_Corte],"&lt;="&amp;AX$12)-SUMIFS(Tbl_Registro_Insumo[cant_dev],Tbl_Registro_Insumo[proveedor],$C$8,Tbl_Registro_Insumo[descripcion_insumo],$C99,Tbl_Registro_Insumo[id_solicitud],$C$9,Tbl_Registro_Insumo[Fecha_Corte],"&lt;="&amp;AX$12))</f>
        <v/>
      </c>
      <c r="AY99" s="2" t="str">
        <f>IF(OR($C99="",AY$12=""),"",SUMIFS(Tbl_Registro_Insumo[cant_ent],Tbl_Registro_Insumo[proveedor],$C$8,Tbl_Registro_Insumo[descripcion_insumo],$C99,Tbl_Registro_Insumo[id_solicitud],Detalle_Mes!$C$9,Tbl_Registro_Insumo[Fecha_Corte],"&lt;="&amp;AY$12)-SUMIFS(Tbl_Registro_Insumo[cant_dev],Tbl_Registro_Insumo[proveedor],$C$8,Tbl_Registro_Insumo[descripcion_insumo],$C99,Tbl_Registro_Insumo[id_solicitud],$C$9,Tbl_Registro_Insumo[Fecha_Corte],"&lt;="&amp;AY$12))</f>
        <v/>
      </c>
      <c r="AZ99" s="2" t="str">
        <f>IF(OR($C99="",AZ$12=""),"",SUMIFS(Tbl_Registro_Insumo[cant_ent],Tbl_Registro_Insumo[proveedor],$C$8,Tbl_Registro_Insumo[descripcion_insumo],$C99,Tbl_Registro_Insumo[id_solicitud],Detalle_Mes!$C$9,Tbl_Registro_Insumo[Fecha_Corte],"&lt;="&amp;AZ$12)-SUMIFS(Tbl_Registro_Insumo[cant_dev],Tbl_Registro_Insumo[proveedor],$C$8,Tbl_Registro_Insumo[descripcion_insumo],$C99,Tbl_Registro_Insumo[id_solicitud],$C$9,Tbl_Registro_Insumo[Fecha_Corte],"&lt;="&amp;AZ$12))</f>
        <v/>
      </c>
      <c r="BA99" s="2" t="str">
        <f>IF(OR($C99="",BA$12=""),"",SUMIFS(Tbl_Registro_Insumo[cant_ent],Tbl_Registro_Insumo[proveedor],$C$8,Tbl_Registro_Insumo[descripcion_insumo],$C99,Tbl_Registro_Insumo[id_solicitud],Detalle_Mes!$C$9,Tbl_Registro_Insumo[Fecha_Corte],"&lt;="&amp;BA$12)-SUMIFS(Tbl_Registro_Insumo[cant_dev],Tbl_Registro_Insumo[proveedor],$C$8,Tbl_Registro_Insumo[descripcion_insumo],$C99,Tbl_Registro_Insumo[id_solicitud],$C$9,Tbl_Registro_Insumo[Fecha_Corte],"&lt;="&amp;BA$12))</f>
        <v/>
      </c>
      <c r="BB99" s="2" t="str">
        <f>IF(OR($C99="",BB$12=""),"",SUMIFS(Tbl_Registro_Insumo[cant_ent],Tbl_Registro_Insumo[proveedor],$C$8,Tbl_Registro_Insumo[descripcion_insumo],$C99,Tbl_Registro_Insumo[id_solicitud],Detalle_Mes!$C$9,Tbl_Registro_Insumo[Fecha_Corte],"&lt;="&amp;BB$12)-SUMIFS(Tbl_Registro_Insumo[cant_dev],Tbl_Registro_Insumo[proveedor],$C$8,Tbl_Registro_Insumo[descripcion_insumo],$C99,Tbl_Registro_Insumo[id_solicitud],$C$9,Tbl_Registro_Insumo[Fecha_Corte],"&lt;="&amp;BB$12))</f>
        <v/>
      </c>
      <c r="BC99" s="2" t="str">
        <f>IF(OR($C99="",BC$12=""),"",SUMIFS(Tbl_Registro_Insumo[cant_ent],Tbl_Registro_Insumo[proveedor],$C$8,Tbl_Registro_Insumo[descripcion_insumo],$C99,Tbl_Registro_Insumo[id_solicitud],Detalle_Mes!$C$9,Tbl_Registro_Insumo[Fecha_Corte],"&lt;="&amp;BC$12)-SUMIFS(Tbl_Registro_Insumo[cant_dev],Tbl_Registro_Insumo[proveedor],$C$8,Tbl_Registro_Insumo[descripcion_insumo],$C99,Tbl_Registro_Insumo[id_solicitud],$C$9,Tbl_Registro_Insumo[Fecha_Corte],"&lt;="&amp;BC$12))</f>
        <v/>
      </c>
      <c r="BD99" s="2" t="str">
        <f>IF(OR($C99="",BD$12=""),"",SUMIFS(Tbl_Registro_Insumo[cant_ent],Tbl_Registro_Insumo[proveedor],$C$8,Tbl_Registro_Insumo[descripcion_insumo],$C99,Tbl_Registro_Insumo[id_solicitud],Detalle_Mes!$C$9,Tbl_Registro_Insumo[Fecha_Corte],"&lt;="&amp;BD$12)-SUMIFS(Tbl_Registro_Insumo[cant_dev],Tbl_Registro_Insumo[proveedor],$C$8,Tbl_Registro_Insumo[descripcion_insumo],$C99,Tbl_Registro_Insumo[id_solicitud],$C$9,Tbl_Registro_Insumo[Fecha_Corte],"&lt;="&amp;BD$12))</f>
        <v/>
      </c>
      <c r="BE99" s="2" t="str">
        <f>IF(OR($C99="",BE$12=""),"",SUMIFS(Tbl_Registro_Insumo[cant_ent],Tbl_Registro_Insumo[proveedor],$C$8,Tbl_Registro_Insumo[descripcion_insumo],$C99,Tbl_Registro_Insumo[id_solicitud],Detalle_Mes!$C$9,Tbl_Registro_Insumo[Fecha_Corte],"&lt;="&amp;BE$12)-SUMIFS(Tbl_Registro_Insumo[cant_dev],Tbl_Registro_Insumo[proveedor],$C$8,Tbl_Registro_Insumo[descripcion_insumo],$C99,Tbl_Registro_Insumo[id_solicitud],$C$9,Tbl_Registro_Insumo[Fecha_Corte],"&lt;="&amp;BE$12))</f>
        <v/>
      </c>
      <c r="BF99" s="2" t="str">
        <f>IF(OR($C99="",BF$12=""),"",SUMIFS(Tbl_Registro_Insumo[cant_ent],Tbl_Registro_Insumo[proveedor],$C$8,Tbl_Registro_Insumo[descripcion_insumo],$C99,Tbl_Registro_Insumo[id_solicitud],Detalle_Mes!$C$9,Tbl_Registro_Insumo[Fecha_Corte],"&lt;="&amp;BF$12)-SUMIFS(Tbl_Registro_Insumo[cant_dev],Tbl_Registro_Insumo[proveedor],$C$8,Tbl_Registro_Insumo[descripcion_insumo],$C99,Tbl_Registro_Insumo[id_solicitud],$C$9,Tbl_Registro_Insumo[Fecha_Corte],"&lt;="&amp;BF$12))</f>
        <v/>
      </c>
      <c r="BG99" s="2" t="str">
        <f>IF(OR($C99="",BG$12=""),"",SUMIFS(Tbl_Registro_Insumo[cant_ent],Tbl_Registro_Insumo[proveedor],$C$8,Tbl_Registro_Insumo[descripcion_insumo],$C99,Tbl_Registro_Insumo[id_solicitud],Detalle_Mes!$C$9,Tbl_Registro_Insumo[Fecha_Corte],"&lt;="&amp;BG$12)-SUMIFS(Tbl_Registro_Insumo[cant_dev],Tbl_Registro_Insumo[proveedor],$C$8,Tbl_Registro_Insumo[descripcion_insumo],$C99,Tbl_Registro_Insumo[id_solicitud],$C$9,Tbl_Registro_Insumo[Fecha_Corte],"&lt;="&amp;BG$12))</f>
        <v/>
      </c>
      <c r="BH99" s="2" t="str">
        <f>IF(OR($C99="",BH$12=""),"",SUMIFS(Tbl_Registro_Insumo[cant_ent],Tbl_Registro_Insumo[proveedor],$C$8,Tbl_Registro_Insumo[descripcion_insumo],$C99,Tbl_Registro_Insumo[id_solicitud],Detalle_Mes!$C$9,Tbl_Registro_Insumo[Fecha_Corte],"&lt;="&amp;BH$12)-SUMIFS(Tbl_Registro_Insumo[cant_dev],Tbl_Registro_Insumo[proveedor],$C$8,Tbl_Registro_Insumo[descripcion_insumo],$C99,Tbl_Registro_Insumo[id_solicitud],$C$9,Tbl_Registro_Insumo[Fecha_Corte],"&lt;="&amp;BH$12))</f>
        <v/>
      </c>
      <c r="BI99" s="2" t="str">
        <f>IF(OR($C99="",BI$12=""),"",SUMIFS(Tbl_Registro_Insumo[cant_ent],Tbl_Registro_Insumo[proveedor],$C$8,Tbl_Registro_Insumo[descripcion_insumo],$C99,Tbl_Registro_Insumo[id_solicitud],Detalle_Mes!$C$9,Tbl_Registro_Insumo[Fecha_Corte],"&lt;="&amp;BI$12)-SUMIFS(Tbl_Registro_Insumo[cant_dev],Tbl_Registro_Insumo[proveedor],$C$8,Tbl_Registro_Insumo[descripcion_insumo],$C99,Tbl_Registro_Insumo[id_solicitud],$C$9,Tbl_Registro_Insumo[Fecha_Corte],"&lt;="&amp;BI$12))</f>
        <v/>
      </c>
      <c r="BJ99" s="2" t="str">
        <f>IF(OR($C99="",BJ$12=""),"",SUMIFS(Tbl_Registro_Insumo[cant_ent],Tbl_Registro_Insumo[proveedor],$C$8,Tbl_Registro_Insumo[descripcion_insumo],$C99,Tbl_Registro_Insumo[id_solicitud],Detalle_Mes!$C$9,Tbl_Registro_Insumo[Fecha_Corte],"&lt;="&amp;BJ$12)-SUMIFS(Tbl_Registro_Insumo[cant_dev],Tbl_Registro_Insumo[proveedor],$C$8,Tbl_Registro_Insumo[descripcion_insumo],$C99,Tbl_Registro_Insumo[id_solicitud],$C$9,Tbl_Registro_Insumo[Fecha_Corte],"&lt;="&amp;BJ$12))</f>
        <v/>
      </c>
      <c r="BK99" s="2" t="str">
        <f>IF(OR($C99="",BK$12=""),"",SUMIFS(Tbl_Registro_Insumo[cant_ent],Tbl_Registro_Insumo[proveedor],$C$8,Tbl_Registro_Insumo[descripcion_insumo],$C99,Tbl_Registro_Insumo[id_solicitud],Detalle_Mes!$C$9,Tbl_Registro_Insumo[Fecha_Corte],"&lt;="&amp;BK$12)-SUMIFS(Tbl_Registro_Insumo[cant_dev],Tbl_Registro_Insumo[proveedor],$C$8,Tbl_Registro_Insumo[descripcion_insumo],$C99,Tbl_Registro_Insumo[id_solicitud],$C$9,Tbl_Registro_Insumo[Fecha_Corte],"&lt;="&amp;BK$12))</f>
        <v/>
      </c>
      <c r="BL99" s="2" t="str">
        <f>IF(OR($C99="",BL$12=""),"",SUMIFS(Tbl_Registro_Insumo[cant_ent],Tbl_Registro_Insumo[proveedor],$C$8,Tbl_Registro_Insumo[descripcion_insumo],$C99,Tbl_Registro_Insumo[id_solicitud],Detalle_Mes!$C$9,Tbl_Registro_Insumo[Fecha_Corte],"&lt;="&amp;BL$12)-SUMIFS(Tbl_Registro_Insumo[cant_dev],Tbl_Registro_Insumo[proveedor],$C$8,Tbl_Registro_Insumo[descripcion_insumo],$C99,Tbl_Registro_Insumo[id_solicitud],$C$9,Tbl_Registro_Insumo[Fecha_Corte],"&lt;="&amp;BL$12))</f>
        <v/>
      </c>
      <c r="BM99" s="2" t="str">
        <f>IF(OR($C99="",BM$12=""),"",SUMIFS(Tbl_Registro_Insumo[cant_ent],Tbl_Registro_Insumo[proveedor],$C$8,Tbl_Registro_Insumo[descripcion_insumo],$C99,Tbl_Registro_Insumo[id_solicitud],Detalle_Mes!$C$9,Tbl_Registro_Insumo[Fecha_Corte],"&lt;="&amp;BM$12)-SUMIFS(Tbl_Registro_Insumo[cant_dev],Tbl_Registro_Insumo[proveedor],$C$8,Tbl_Registro_Insumo[descripcion_insumo],$C99,Tbl_Registro_Insumo[id_solicitud],$C$9,Tbl_Registro_Insumo[Fecha_Corte],"&lt;="&amp;BM$12))</f>
        <v/>
      </c>
      <c r="BN99" s="2" t="str">
        <f>IF(OR($C99="",BN$12=""),"",SUMIFS(Tbl_Registro_Insumo[cant_ent],Tbl_Registro_Insumo[proveedor],$C$8,Tbl_Registro_Insumo[descripcion_insumo],$C99,Tbl_Registro_Insumo[id_solicitud],Detalle_Mes!$C$9,Tbl_Registro_Insumo[Fecha_Corte],"&lt;="&amp;BN$12)-SUMIFS(Tbl_Registro_Insumo[cant_dev],Tbl_Registro_Insumo[proveedor],$C$8,Tbl_Registro_Insumo[descripcion_insumo],$C99,Tbl_Registro_Insumo[id_solicitud],$C$9,Tbl_Registro_Insumo[Fecha_Corte],"&lt;="&amp;BN$12))</f>
        <v/>
      </c>
      <c r="BO99" s="2" t="str">
        <f>IF(OR($C99="",BO$12=""),"",SUMIFS(Tbl_Registro_Insumo[cant_ent],Tbl_Registro_Insumo[proveedor],$C$8,Tbl_Registro_Insumo[descripcion_insumo],$C99,Tbl_Registro_Insumo[id_solicitud],Detalle_Mes!$C$9,Tbl_Registro_Insumo[Fecha_Corte],"&lt;="&amp;BO$12)-SUMIFS(Tbl_Registro_Insumo[cant_dev],Tbl_Registro_Insumo[proveedor],$C$8,Tbl_Registro_Insumo[descripcion_insumo],$C99,Tbl_Registro_Insumo[id_solicitud],$C$9,Tbl_Registro_Insumo[Fecha_Corte],"&lt;="&amp;BO$12))</f>
        <v/>
      </c>
      <c r="BP99" s="2" t="str">
        <f>IF(OR($C99="",BP$12=""),"",SUMIFS(Tbl_Registro_Insumo[cant_ent],Tbl_Registro_Insumo[proveedor],$C$8,Tbl_Registro_Insumo[descripcion_insumo],$C99,Tbl_Registro_Insumo[id_solicitud],Detalle_Mes!$C$9,Tbl_Registro_Insumo[Fecha_Corte],"&lt;="&amp;BP$12)-SUMIFS(Tbl_Registro_Insumo[cant_dev],Tbl_Registro_Insumo[proveedor],$C$8,Tbl_Registro_Insumo[descripcion_insumo],$C99,Tbl_Registro_Insumo[id_solicitud],$C$9,Tbl_Registro_Insumo[Fecha_Corte],"&lt;="&amp;BP$12))</f>
        <v/>
      </c>
      <c r="BQ99" s="2" t="str">
        <f>IF(OR($C99="",BQ$12=""),"",SUMIFS(Tbl_Registro_Insumo[cant_ent],Tbl_Registro_Insumo[proveedor],$C$8,Tbl_Registro_Insumo[descripcion_insumo],$C99,Tbl_Registro_Insumo[id_solicitud],Detalle_Mes!$C$9,Tbl_Registro_Insumo[Fecha_Corte],"&lt;="&amp;BQ$12)-SUMIFS(Tbl_Registro_Insumo[cant_dev],Tbl_Registro_Insumo[proveedor],$C$8,Tbl_Registro_Insumo[descripcion_insumo],$C99,Tbl_Registro_Insumo[id_solicitud],$C$9,Tbl_Registro_Insumo[Fecha_Corte],"&lt;="&amp;BQ$12))</f>
        <v/>
      </c>
      <c r="BR99" s="2" t="str">
        <f>IF(OR($C99="",BR$12=""),"",SUMIFS(Tbl_Registro_Insumo[cant_ent],Tbl_Registro_Insumo[proveedor],$C$8,Tbl_Registro_Insumo[descripcion_insumo],$C99,Tbl_Registro_Insumo[id_solicitud],Detalle_Mes!$C$9,Tbl_Registro_Insumo[Fecha_Corte],"&lt;="&amp;BR$12)-SUMIFS(Tbl_Registro_Insumo[cant_dev],Tbl_Registro_Insumo[proveedor],$C$8,Tbl_Registro_Insumo[descripcion_insumo],$C99,Tbl_Registro_Insumo[id_solicitud],$C$9,Tbl_Registro_Insumo[Fecha_Corte],"&lt;="&amp;BR$12))</f>
        <v/>
      </c>
      <c r="BS99" s="2" t="str">
        <f>IF(OR($C99="",BS$12=""),"",SUMIFS(Tbl_Registro_Insumo[cant_ent],Tbl_Registro_Insumo[proveedor],$C$8,Tbl_Registro_Insumo[descripcion_insumo],$C99,Tbl_Registro_Insumo[id_solicitud],Detalle_Mes!$C$9,Tbl_Registro_Insumo[Fecha_Corte],"&lt;="&amp;BS$12)-SUMIFS(Tbl_Registro_Insumo[cant_dev],Tbl_Registro_Insumo[proveedor],$C$8,Tbl_Registro_Insumo[descripcion_insumo],$C99,Tbl_Registro_Insumo[id_solicitud],$C$9,Tbl_Registro_Insumo[Fecha_Corte],"&lt;="&amp;BS$12))</f>
        <v/>
      </c>
    </row>
    <row r="100" spans="2:71" s="7" customFormat="1" ht="19.2" customHeight="1" x14ac:dyDescent="0.3">
      <c r="B100" s="2"/>
      <c r="D100" s="20" t="str">
        <f>IF(C100="","",SUMIFS(Tbl_Registro_Insumo[cant_ent],Tbl_Registro_Insumo[proveedor],Detalle_Mes!$C$8,Tbl_Registro_Insumo[id_solicitud],Detalle_Mes!$C$9,Tbl_Registro_Insumo[descripcion_insumo],Detalle_Mes!C100,Tbl_Registro_Insumo[Fecha_Corte],"&lt;"&amp;Detalle_Mes!$F$8))</f>
        <v/>
      </c>
      <c r="E100" s="20" t="str">
        <f>IF(C100="","",SUMIFS(Tbl_Registro_Insumo[cant_dev],Tbl_Registro_Insumo[proveedor],Detalle_Mes!$C$8,Tbl_Registro_Insumo[id_solicitud],Detalle_Mes!$C$9,Tbl_Registro_Insumo[descripcion_insumo],Detalle_Mes!C100,Tbl_Registro_Insumo[Fecha_Corte],"&lt;"&amp;Detalle_Mes!$F$8))</f>
        <v/>
      </c>
      <c r="F100" s="20" t="str">
        <f t="shared" si="42"/>
        <v/>
      </c>
      <c r="H100" s="41" t="str">
        <f t="shared" si="41"/>
        <v/>
      </c>
      <c r="I100" s="2" t="str">
        <f>IF(OR($C100="",I$12=""),"",SUMIFS(Tbl_Registro_Insumo[cant_ent],Tbl_Registro_Insumo[proveedor],$C$8,Tbl_Registro_Insumo[descripcion_insumo],$C100,Tbl_Registro_Insumo[id_solicitud],Detalle_Mes!$C$9,Tbl_Registro_Insumo[Fecha_Corte],"&lt;"&amp;I$12)-SUMIFS(Tbl_Registro_Insumo[cant_dev],Tbl_Registro_Insumo[proveedor],$C$8,Tbl_Registro_Insumo[descripcion_insumo],$C100,Tbl_Registro_Insumo[id_solicitud],$C$9,Tbl_Registro_Insumo[Fecha_Corte],"&lt;="&amp;I$12))</f>
        <v/>
      </c>
      <c r="J100" s="2" t="str">
        <f>IF(OR($C100="",J$12=""),"",SUMIFS(Tbl_Registro_Insumo[cant_ent],Tbl_Registro_Insumo[proveedor],$C$8,Tbl_Registro_Insumo[descripcion_insumo],$C100,Tbl_Registro_Insumo[id_solicitud],Detalle_Mes!$C$9,Tbl_Registro_Insumo[Fecha_Corte],"&lt;="&amp;J$12)-SUMIFS(Tbl_Registro_Insumo[cant_dev],Tbl_Registro_Insumo[proveedor],$C$8,Tbl_Registro_Insumo[descripcion_insumo],$C100,Tbl_Registro_Insumo[id_solicitud],$C$9,Tbl_Registro_Insumo[Fecha_Corte],"&lt;="&amp;J$12))</f>
        <v/>
      </c>
      <c r="K100" s="2" t="str">
        <f>IF(OR($C100="",K$12=""),"",SUMIFS(Tbl_Registro_Insumo[cant_ent],Tbl_Registro_Insumo[proveedor],$C$8,Tbl_Registro_Insumo[descripcion_insumo],$C100,Tbl_Registro_Insumo[id_solicitud],Detalle_Mes!$C$9,Tbl_Registro_Insumo[Fecha_Corte],"&lt;="&amp;K$12)-SUMIFS(Tbl_Registro_Insumo[cant_dev],Tbl_Registro_Insumo[proveedor],$C$8,Tbl_Registro_Insumo[descripcion_insumo],$C100,Tbl_Registro_Insumo[id_solicitud],$C$9,Tbl_Registro_Insumo[Fecha_Corte],"&lt;="&amp;K$12))</f>
        <v/>
      </c>
      <c r="L100" s="2" t="str">
        <f>IF(OR($C100="",L$12=""),"",SUMIFS(Tbl_Registro_Insumo[cant_ent],Tbl_Registro_Insumo[proveedor],$C$8,Tbl_Registro_Insumo[descripcion_insumo],$C100,Tbl_Registro_Insumo[id_solicitud],Detalle_Mes!$C$9,Tbl_Registro_Insumo[Fecha_Corte],"&lt;="&amp;L$12)-SUMIFS(Tbl_Registro_Insumo[cant_dev],Tbl_Registro_Insumo[proveedor],$C$8,Tbl_Registro_Insumo[descripcion_insumo],$C100,Tbl_Registro_Insumo[id_solicitud],$C$9,Tbl_Registro_Insumo[Fecha_Corte],"&lt;="&amp;L$12))</f>
        <v/>
      </c>
      <c r="M100" s="2" t="str">
        <f>IF(OR($C100="",M$12=""),"",SUMIFS(Tbl_Registro_Insumo[cant_ent],Tbl_Registro_Insumo[proveedor],$C$8,Tbl_Registro_Insumo[descripcion_insumo],$C100,Tbl_Registro_Insumo[id_solicitud],Detalle_Mes!$C$9,Tbl_Registro_Insumo[Fecha_Corte],"&lt;="&amp;M$12)-SUMIFS(Tbl_Registro_Insumo[cant_dev],Tbl_Registro_Insumo[proveedor],$C$8,Tbl_Registro_Insumo[descripcion_insumo],$C100,Tbl_Registro_Insumo[id_solicitud],$C$9,Tbl_Registro_Insumo[Fecha_Corte],"&lt;="&amp;M$12))</f>
        <v/>
      </c>
      <c r="N100" s="2" t="str">
        <f>IF(OR($C100="",N$12=""),"",SUMIFS(Tbl_Registro_Insumo[cant_ent],Tbl_Registro_Insumo[proveedor],$C$8,Tbl_Registro_Insumo[descripcion_insumo],$C100,Tbl_Registro_Insumo[id_solicitud],Detalle_Mes!$C$9,Tbl_Registro_Insumo[Fecha_Corte],"&lt;="&amp;N$12)-SUMIFS(Tbl_Registro_Insumo[cant_dev],Tbl_Registro_Insumo[proveedor],$C$8,Tbl_Registro_Insumo[descripcion_insumo],$C100,Tbl_Registro_Insumo[id_solicitud],$C$9,Tbl_Registro_Insumo[Fecha_Corte],"&lt;="&amp;N$12))</f>
        <v/>
      </c>
      <c r="O100" s="2" t="str">
        <f>IF(OR($C100="",O$12=""),"",SUMIFS(Tbl_Registro_Insumo[cant_ent],Tbl_Registro_Insumo[proveedor],$C$8,Tbl_Registro_Insumo[descripcion_insumo],$C100,Tbl_Registro_Insumo[id_solicitud],Detalle_Mes!$C$9,Tbl_Registro_Insumo[Fecha_Corte],"&lt;="&amp;O$12)-SUMIFS(Tbl_Registro_Insumo[cant_dev],Tbl_Registro_Insumo[proveedor],$C$8,Tbl_Registro_Insumo[descripcion_insumo],$C100,Tbl_Registro_Insumo[id_solicitud],$C$9,Tbl_Registro_Insumo[Fecha_Corte],"&lt;="&amp;O$12))</f>
        <v/>
      </c>
      <c r="P100" s="2" t="str">
        <f>IF(OR($C100="",P$12=""),"",SUMIFS(Tbl_Registro_Insumo[cant_ent],Tbl_Registro_Insumo[proveedor],$C$8,Tbl_Registro_Insumo[descripcion_insumo],$C100,Tbl_Registro_Insumo[id_solicitud],Detalle_Mes!$C$9,Tbl_Registro_Insumo[Fecha_Corte],"&lt;="&amp;P$12)-SUMIFS(Tbl_Registro_Insumo[cant_dev],Tbl_Registro_Insumo[proveedor],$C$8,Tbl_Registro_Insumo[descripcion_insumo],$C100,Tbl_Registro_Insumo[id_solicitud],$C$9,Tbl_Registro_Insumo[Fecha_Corte],"&lt;="&amp;P$12))</f>
        <v/>
      </c>
      <c r="Q100" s="2" t="str">
        <f>IF(OR($C100="",Q$12=""),"",SUMIFS(Tbl_Registro_Insumo[cant_ent],Tbl_Registro_Insumo[proveedor],$C$8,Tbl_Registro_Insumo[descripcion_insumo],$C100,Tbl_Registro_Insumo[id_solicitud],Detalle_Mes!$C$9,Tbl_Registro_Insumo[Fecha_Corte],"&lt;="&amp;Q$12)-SUMIFS(Tbl_Registro_Insumo[cant_dev],Tbl_Registro_Insumo[proveedor],$C$8,Tbl_Registro_Insumo[descripcion_insumo],$C100,Tbl_Registro_Insumo[id_solicitud],$C$9,Tbl_Registro_Insumo[Fecha_Corte],"&lt;="&amp;Q$12))</f>
        <v/>
      </c>
      <c r="R100" s="2" t="str">
        <f>IF(OR($C100="",R$12=""),"",SUMIFS(Tbl_Registro_Insumo[cant_ent],Tbl_Registro_Insumo[proveedor],$C$8,Tbl_Registro_Insumo[descripcion_insumo],$C100,Tbl_Registro_Insumo[id_solicitud],Detalle_Mes!$C$9,Tbl_Registro_Insumo[Fecha_Corte],"&lt;="&amp;R$12)-SUMIFS(Tbl_Registro_Insumo[cant_dev],Tbl_Registro_Insumo[proveedor],$C$8,Tbl_Registro_Insumo[descripcion_insumo],$C100,Tbl_Registro_Insumo[id_solicitud],$C$9,Tbl_Registro_Insumo[Fecha_Corte],"&lt;="&amp;R$12))</f>
        <v/>
      </c>
      <c r="S100" s="2" t="str">
        <f>IF(OR($C100="",S$12=""),"",SUMIFS(Tbl_Registro_Insumo[cant_ent],Tbl_Registro_Insumo[proveedor],$C$8,Tbl_Registro_Insumo[descripcion_insumo],$C100,Tbl_Registro_Insumo[id_solicitud],Detalle_Mes!$C$9,Tbl_Registro_Insumo[Fecha_Corte],"&lt;="&amp;S$12)-SUMIFS(Tbl_Registro_Insumo[cant_dev],Tbl_Registro_Insumo[proveedor],$C$8,Tbl_Registro_Insumo[descripcion_insumo],$C100,Tbl_Registro_Insumo[id_solicitud],$C$9,Tbl_Registro_Insumo[Fecha_Corte],"&lt;="&amp;S$12))</f>
        <v/>
      </c>
      <c r="T100" s="2" t="str">
        <f>IF(OR($C100="",T$12=""),"",SUMIFS(Tbl_Registro_Insumo[cant_ent],Tbl_Registro_Insumo[proveedor],$C$8,Tbl_Registro_Insumo[descripcion_insumo],$C100,Tbl_Registro_Insumo[id_solicitud],Detalle_Mes!$C$9,Tbl_Registro_Insumo[Fecha_Corte],"&lt;="&amp;T$12)-SUMIFS(Tbl_Registro_Insumo[cant_dev],Tbl_Registro_Insumo[proveedor],$C$8,Tbl_Registro_Insumo[descripcion_insumo],$C100,Tbl_Registro_Insumo[id_solicitud],$C$9,Tbl_Registro_Insumo[Fecha_Corte],"&lt;="&amp;T$12))</f>
        <v/>
      </c>
      <c r="U100" s="2" t="str">
        <f>IF(OR($C100="",U$12=""),"",SUMIFS(Tbl_Registro_Insumo[cant_ent],Tbl_Registro_Insumo[proveedor],$C$8,Tbl_Registro_Insumo[descripcion_insumo],$C100,Tbl_Registro_Insumo[id_solicitud],Detalle_Mes!$C$9,Tbl_Registro_Insumo[Fecha_Corte],"&lt;="&amp;U$12)-SUMIFS(Tbl_Registro_Insumo[cant_dev],Tbl_Registro_Insumo[proveedor],$C$8,Tbl_Registro_Insumo[descripcion_insumo],$C100,Tbl_Registro_Insumo[id_solicitud],$C$9,Tbl_Registro_Insumo[Fecha_Corte],"&lt;="&amp;U$12))</f>
        <v/>
      </c>
      <c r="V100" s="2" t="str">
        <f>IF(OR($C100="",V$12=""),"",SUMIFS(Tbl_Registro_Insumo[cant_ent],Tbl_Registro_Insumo[proveedor],$C$8,Tbl_Registro_Insumo[descripcion_insumo],$C100,Tbl_Registro_Insumo[id_solicitud],Detalle_Mes!$C$9,Tbl_Registro_Insumo[Fecha_Corte],"&lt;="&amp;V$12)-SUMIFS(Tbl_Registro_Insumo[cant_dev],Tbl_Registro_Insumo[proveedor],$C$8,Tbl_Registro_Insumo[descripcion_insumo],$C100,Tbl_Registro_Insumo[id_solicitud],$C$9,Tbl_Registro_Insumo[Fecha_Corte],"&lt;="&amp;V$12))</f>
        <v/>
      </c>
      <c r="W100" s="2" t="str">
        <f>IF(OR($C100="",W$12=""),"",SUMIFS(Tbl_Registro_Insumo[cant_ent],Tbl_Registro_Insumo[proveedor],$C$8,Tbl_Registro_Insumo[descripcion_insumo],$C100,Tbl_Registro_Insumo[id_solicitud],Detalle_Mes!$C$9,Tbl_Registro_Insumo[Fecha_Corte],"&lt;="&amp;W$12)-SUMIFS(Tbl_Registro_Insumo[cant_dev],Tbl_Registro_Insumo[proveedor],$C$8,Tbl_Registro_Insumo[descripcion_insumo],$C100,Tbl_Registro_Insumo[id_solicitud],$C$9,Tbl_Registro_Insumo[Fecha_Corte],"&lt;="&amp;W$12))</f>
        <v/>
      </c>
      <c r="X100" s="2" t="str">
        <f>IF(OR($C100="",X$12=""),"",SUMIFS(Tbl_Registro_Insumo[cant_ent],Tbl_Registro_Insumo[proveedor],$C$8,Tbl_Registro_Insumo[descripcion_insumo],$C100,Tbl_Registro_Insumo[id_solicitud],Detalle_Mes!$C$9,Tbl_Registro_Insumo[Fecha_Corte],"&lt;="&amp;X$12)-SUMIFS(Tbl_Registro_Insumo[cant_dev],Tbl_Registro_Insumo[proveedor],$C$8,Tbl_Registro_Insumo[descripcion_insumo],$C100,Tbl_Registro_Insumo[id_solicitud],$C$9,Tbl_Registro_Insumo[Fecha_Corte],"&lt;="&amp;X$12))</f>
        <v/>
      </c>
      <c r="Y100" s="2" t="str">
        <f>IF(OR($C100="",Y$12=""),"",SUMIFS(Tbl_Registro_Insumo[cant_ent],Tbl_Registro_Insumo[proveedor],$C$8,Tbl_Registro_Insumo[descripcion_insumo],$C100,Tbl_Registro_Insumo[id_solicitud],Detalle_Mes!$C$9,Tbl_Registro_Insumo[Fecha_Corte],"&lt;="&amp;Y$12)-SUMIFS(Tbl_Registro_Insumo[cant_dev],Tbl_Registro_Insumo[proveedor],$C$8,Tbl_Registro_Insumo[descripcion_insumo],$C100,Tbl_Registro_Insumo[id_solicitud],$C$9,Tbl_Registro_Insumo[Fecha_Corte],"&lt;="&amp;Y$12))</f>
        <v/>
      </c>
      <c r="Z100" s="2" t="str">
        <f>IF(OR($C100="",Z$12=""),"",SUMIFS(Tbl_Registro_Insumo[cant_ent],Tbl_Registro_Insumo[proveedor],$C$8,Tbl_Registro_Insumo[descripcion_insumo],$C100,Tbl_Registro_Insumo[id_solicitud],Detalle_Mes!$C$9,Tbl_Registro_Insumo[Fecha_Corte],"&lt;="&amp;Z$12)-SUMIFS(Tbl_Registro_Insumo[cant_dev],Tbl_Registro_Insumo[proveedor],$C$8,Tbl_Registro_Insumo[descripcion_insumo],$C100,Tbl_Registro_Insumo[id_solicitud],$C$9,Tbl_Registro_Insumo[Fecha_Corte],"&lt;="&amp;Z$12))</f>
        <v/>
      </c>
      <c r="AA100" s="2" t="str">
        <f>IF(OR($C100="",AA$12=""),"",SUMIFS(Tbl_Registro_Insumo[cant_ent],Tbl_Registro_Insumo[proveedor],$C$8,Tbl_Registro_Insumo[descripcion_insumo],$C100,Tbl_Registro_Insumo[id_solicitud],Detalle_Mes!$C$9,Tbl_Registro_Insumo[Fecha_Corte],"&lt;="&amp;AA$12)-SUMIFS(Tbl_Registro_Insumo[cant_dev],Tbl_Registro_Insumo[proveedor],$C$8,Tbl_Registro_Insumo[descripcion_insumo],$C100,Tbl_Registro_Insumo[id_solicitud],$C$9,Tbl_Registro_Insumo[Fecha_Corte],"&lt;="&amp;AA$12))</f>
        <v/>
      </c>
      <c r="AB100" s="2" t="str">
        <f>IF(OR($C100="",AB$12=""),"",SUMIFS(Tbl_Registro_Insumo[cant_ent],Tbl_Registro_Insumo[proveedor],$C$8,Tbl_Registro_Insumo[descripcion_insumo],$C100,Tbl_Registro_Insumo[id_solicitud],Detalle_Mes!$C$9,Tbl_Registro_Insumo[Fecha_Corte],"&lt;="&amp;AB$12)-SUMIFS(Tbl_Registro_Insumo[cant_dev],Tbl_Registro_Insumo[proveedor],$C$8,Tbl_Registro_Insumo[descripcion_insumo],$C100,Tbl_Registro_Insumo[id_solicitud],$C$9,Tbl_Registro_Insumo[Fecha_Corte],"&lt;="&amp;AB$12))</f>
        <v/>
      </c>
      <c r="AC100" s="2" t="str">
        <f>IF(OR($C100="",AC$12=""),"",SUMIFS(Tbl_Registro_Insumo[cant_ent],Tbl_Registro_Insumo[proveedor],$C$8,Tbl_Registro_Insumo[descripcion_insumo],$C100,Tbl_Registro_Insumo[id_solicitud],Detalle_Mes!$C$9,Tbl_Registro_Insumo[Fecha_Corte],"&lt;="&amp;AC$12)-SUMIFS(Tbl_Registro_Insumo[cant_dev],Tbl_Registro_Insumo[proveedor],$C$8,Tbl_Registro_Insumo[descripcion_insumo],$C100,Tbl_Registro_Insumo[id_solicitud],$C$9,Tbl_Registro_Insumo[Fecha_Corte],"&lt;="&amp;AC$12))</f>
        <v/>
      </c>
      <c r="AD100" s="2" t="str">
        <f>IF(OR($C100="",AD$12=""),"",SUMIFS(Tbl_Registro_Insumo[cant_ent],Tbl_Registro_Insumo[proveedor],$C$8,Tbl_Registro_Insumo[descripcion_insumo],$C100,Tbl_Registro_Insumo[id_solicitud],Detalle_Mes!$C$9,Tbl_Registro_Insumo[Fecha_Corte],"&lt;="&amp;AD$12)-SUMIFS(Tbl_Registro_Insumo[cant_dev],Tbl_Registro_Insumo[proveedor],$C$8,Tbl_Registro_Insumo[descripcion_insumo],$C100,Tbl_Registro_Insumo[id_solicitud],$C$9,Tbl_Registro_Insumo[Fecha_Corte],"&lt;="&amp;AD$12))</f>
        <v/>
      </c>
      <c r="AE100" s="2" t="str">
        <f>IF(OR($C100="",AE$12=""),"",SUMIFS(Tbl_Registro_Insumo[cant_ent],Tbl_Registro_Insumo[proveedor],$C$8,Tbl_Registro_Insumo[descripcion_insumo],$C100,Tbl_Registro_Insumo[id_solicitud],Detalle_Mes!$C$9,Tbl_Registro_Insumo[Fecha_Corte],"&lt;="&amp;AE$12)-SUMIFS(Tbl_Registro_Insumo[cant_dev],Tbl_Registro_Insumo[proveedor],$C$8,Tbl_Registro_Insumo[descripcion_insumo],$C100,Tbl_Registro_Insumo[id_solicitud],$C$9,Tbl_Registro_Insumo[Fecha_Corte],"&lt;="&amp;AE$12))</f>
        <v/>
      </c>
      <c r="AF100" s="2" t="str">
        <f>IF(OR($C100="",AF$12=""),"",SUMIFS(Tbl_Registro_Insumo[cant_ent],Tbl_Registro_Insumo[proveedor],$C$8,Tbl_Registro_Insumo[descripcion_insumo],$C100,Tbl_Registro_Insumo[id_solicitud],Detalle_Mes!$C$9,Tbl_Registro_Insumo[Fecha_Corte],"&lt;="&amp;AF$12)-SUMIFS(Tbl_Registro_Insumo[cant_dev],Tbl_Registro_Insumo[proveedor],$C$8,Tbl_Registro_Insumo[descripcion_insumo],$C100,Tbl_Registro_Insumo[id_solicitud],$C$9,Tbl_Registro_Insumo[Fecha_Corte],"&lt;="&amp;AF$12))</f>
        <v/>
      </c>
      <c r="AG100" s="2" t="str">
        <f>IF(OR($C100="",AG$12=""),"",SUMIFS(Tbl_Registro_Insumo[cant_ent],Tbl_Registro_Insumo[proveedor],$C$8,Tbl_Registro_Insumo[descripcion_insumo],$C100,Tbl_Registro_Insumo[id_solicitud],Detalle_Mes!$C$9,Tbl_Registro_Insumo[Fecha_Corte],"&lt;="&amp;AG$12)-SUMIFS(Tbl_Registro_Insumo[cant_dev],Tbl_Registro_Insumo[proveedor],$C$8,Tbl_Registro_Insumo[descripcion_insumo],$C100,Tbl_Registro_Insumo[id_solicitud],$C$9,Tbl_Registro_Insumo[Fecha_Corte],"&lt;="&amp;AG$12))</f>
        <v/>
      </c>
      <c r="AH100" s="2" t="str">
        <f>IF(OR($C100="",AH$12=""),"",SUMIFS(Tbl_Registro_Insumo[cant_ent],Tbl_Registro_Insumo[proveedor],$C$8,Tbl_Registro_Insumo[descripcion_insumo],$C100,Tbl_Registro_Insumo[id_solicitud],Detalle_Mes!$C$9,Tbl_Registro_Insumo[Fecha_Corte],"&lt;="&amp;AH$12)-SUMIFS(Tbl_Registro_Insumo[cant_dev],Tbl_Registro_Insumo[proveedor],$C$8,Tbl_Registro_Insumo[descripcion_insumo],$C100,Tbl_Registro_Insumo[id_solicitud],$C$9,Tbl_Registro_Insumo[Fecha_Corte],"&lt;="&amp;AH$12))</f>
        <v/>
      </c>
      <c r="AI100" s="2" t="str">
        <f>IF(OR($C100="",AI$12=""),"",SUMIFS(Tbl_Registro_Insumo[cant_ent],Tbl_Registro_Insumo[proveedor],$C$8,Tbl_Registro_Insumo[descripcion_insumo],$C100,Tbl_Registro_Insumo[id_solicitud],Detalle_Mes!$C$9,Tbl_Registro_Insumo[Fecha_Corte],"&lt;="&amp;AI$12)-SUMIFS(Tbl_Registro_Insumo[cant_dev],Tbl_Registro_Insumo[proveedor],$C$8,Tbl_Registro_Insumo[descripcion_insumo],$C100,Tbl_Registro_Insumo[id_solicitud],$C$9,Tbl_Registro_Insumo[Fecha_Corte],"&lt;="&amp;AI$12))</f>
        <v/>
      </c>
      <c r="AJ100" s="2" t="str">
        <f>IF(OR($C100="",AJ$12=""),"",SUMIFS(Tbl_Registro_Insumo[cant_ent],Tbl_Registro_Insumo[proveedor],$C$8,Tbl_Registro_Insumo[descripcion_insumo],$C100,Tbl_Registro_Insumo[id_solicitud],Detalle_Mes!$C$9,Tbl_Registro_Insumo[Fecha_Corte],"&lt;="&amp;AJ$12)-SUMIFS(Tbl_Registro_Insumo[cant_dev],Tbl_Registro_Insumo[proveedor],$C$8,Tbl_Registro_Insumo[descripcion_insumo],$C100,Tbl_Registro_Insumo[id_solicitud],$C$9,Tbl_Registro_Insumo[Fecha_Corte],"&lt;="&amp;AJ$12))</f>
        <v/>
      </c>
      <c r="AK100" s="2" t="str">
        <f>IF(OR($C100="",AK$12=""),"",SUMIFS(Tbl_Registro_Insumo[cant_ent],Tbl_Registro_Insumo[proveedor],$C$8,Tbl_Registro_Insumo[descripcion_insumo],$C100,Tbl_Registro_Insumo[id_solicitud],Detalle_Mes!$C$9,Tbl_Registro_Insumo[Fecha_Corte],"&lt;="&amp;AK$12)-SUMIFS(Tbl_Registro_Insumo[cant_dev],Tbl_Registro_Insumo[proveedor],$C$8,Tbl_Registro_Insumo[descripcion_insumo],$C100,Tbl_Registro_Insumo[id_solicitud],$C$9,Tbl_Registro_Insumo[Fecha_Corte],"&lt;="&amp;AK$12))</f>
        <v/>
      </c>
      <c r="AL100" s="2" t="str">
        <f>IF(OR($C100="",AL$12=""),"",SUMIFS(Tbl_Registro_Insumo[cant_ent],Tbl_Registro_Insumo[proveedor],$C$8,Tbl_Registro_Insumo[descripcion_insumo],$C100,Tbl_Registro_Insumo[id_solicitud],Detalle_Mes!$C$9,Tbl_Registro_Insumo[Fecha_Corte],"&lt;="&amp;AL$12)-SUMIFS(Tbl_Registro_Insumo[cant_dev],Tbl_Registro_Insumo[proveedor],$C$8,Tbl_Registro_Insumo[descripcion_insumo],$C100,Tbl_Registro_Insumo[id_solicitud],$C$9,Tbl_Registro_Insumo[Fecha_Corte],"&lt;="&amp;AL$12))</f>
        <v/>
      </c>
      <c r="AM100" s="2" t="str">
        <f>IF(OR($C100="",AM$12=""),"",SUMIFS(Tbl_Registro_Insumo[cant_ent],Tbl_Registro_Insumo[proveedor],$C$8,Tbl_Registro_Insumo[descripcion_insumo],$C100,Tbl_Registro_Insumo[id_solicitud],Detalle_Mes!$C$9,Tbl_Registro_Insumo[Fecha_Corte],"&lt;="&amp;AM$12)-SUMIFS(Tbl_Registro_Insumo[cant_dev],Tbl_Registro_Insumo[proveedor],$C$8,Tbl_Registro_Insumo[descripcion_insumo],$C100,Tbl_Registro_Insumo[id_solicitud],$C$9,Tbl_Registro_Insumo[Fecha_Corte],"&lt;="&amp;AM$12))</f>
        <v/>
      </c>
      <c r="AN100" s="2" t="str">
        <f>IF(OR($C100="",AN$12=""),"",SUMIFS(Tbl_Registro_Insumo[cant_ent],Tbl_Registro_Insumo[proveedor],$C$8,Tbl_Registro_Insumo[descripcion_insumo],$C100,Tbl_Registro_Insumo[id_solicitud],Detalle_Mes!$C$9,Tbl_Registro_Insumo[Fecha_Corte],"&lt;="&amp;AN$12)-SUMIFS(Tbl_Registro_Insumo[cant_dev],Tbl_Registro_Insumo[proveedor],$C$8,Tbl_Registro_Insumo[descripcion_insumo],$C100,Tbl_Registro_Insumo[id_solicitud],$C$9,Tbl_Registro_Insumo[Fecha_Corte],"&lt;="&amp;AN$12))</f>
        <v/>
      </c>
      <c r="AO100" s="2" t="str">
        <f>IF(OR($C100="",AO$12=""),"",SUMIFS(Tbl_Registro_Insumo[cant_ent],Tbl_Registro_Insumo[proveedor],$C$8,Tbl_Registro_Insumo[descripcion_insumo],$C100,Tbl_Registro_Insumo[id_solicitud],Detalle_Mes!$C$9,Tbl_Registro_Insumo[Fecha_Corte],"&lt;="&amp;AO$12)-SUMIFS(Tbl_Registro_Insumo[cant_dev],Tbl_Registro_Insumo[proveedor],$C$8,Tbl_Registro_Insumo[descripcion_insumo],$C100,Tbl_Registro_Insumo[id_solicitud],$C$9,Tbl_Registro_Insumo[Fecha_Corte],"&lt;="&amp;AO$12))</f>
        <v/>
      </c>
      <c r="AP100" s="2" t="str">
        <f>IF(OR($C100="",AP$12=""),"",SUMIFS(Tbl_Registro_Insumo[cant_ent],Tbl_Registro_Insumo[proveedor],$C$8,Tbl_Registro_Insumo[descripcion_insumo],$C100,Tbl_Registro_Insumo[id_solicitud],Detalle_Mes!$C$9,Tbl_Registro_Insumo[Fecha_Corte],"&lt;="&amp;AP$12)-SUMIFS(Tbl_Registro_Insumo[cant_dev],Tbl_Registro_Insumo[proveedor],$C$8,Tbl_Registro_Insumo[descripcion_insumo],$C100,Tbl_Registro_Insumo[id_solicitud],$C$9,Tbl_Registro_Insumo[Fecha_Corte],"&lt;="&amp;AP$12))</f>
        <v/>
      </c>
      <c r="AQ100" s="2" t="str">
        <f>IF(OR($C100="",AQ$12=""),"",SUMIFS(Tbl_Registro_Insumo[cant_ent],Tbl_Registro_Insumo[proveedor],$C$8,Tbl_Registro_Insumo[descripcion_insumo],$C100,Tbl_Registro_Insumo[id_solicitud],Detalle_Mes!$C$9,Tbl_Registro_Insumo[Fecha_Corte],"&lt;="&amp;AQ$12)-SUMIFS(Tbl_Registro_Insumo[cant_dev],Tbl_Registro_Insumo[proveedor],$C$8,Tbl_Registro_Insumo[descripcion_insumo],$C100,Tbl_Registro_Insumo[id_solicitud],$C$9,Tbl_Registro_Insumo[Fecha_Corte],"&lt;="&amp;AQ$12))</f>
        <v/>
      </c>
      <c r="AR100" s="2" t="str">
        <f>IF(OR($C100="",AR$12=""),"",SUMIFS(Tbl_Registro_Insumo[cant_ent],Tbl_Registro_Insumo[proveedor],$C$8,Tbl_Registro_Insumo[descripcion_insumo],$C100,Tbl_Registro_Insumo[id_solicitud],Detalle_Mes!$C$9,Tbl_Registro_Insumo[Fecha_Corte],"&lt;="&amp;AR$12)-SUMIFS(Tbl_Registro_Insumo[cant_dev],Tbl_Registro_Insumo[proveedor],$C$8,Tbl_Registro_Insumo[descripcion_insumo],$C100,Tbl_Registro_Insumo[id_solicitud],$C$9,Tbl_Registro_Insumo[Fecha_Corte],"&lt;="&amp;AR$12))</f>
        <v/>
      </c>
      <c r="AS100" s="2" t="str">
        <f>IF(OR($C100="",AS$12=""),"",SUMIFS(Tbl_Registro_Insumo[cant_ent],Tbl_Registro_Insumo[proveedor],$C$8,Tbl_Registro_Insumo[descripcion_insumo],$C100,Tbl_Registro_Insumo[id_solicitud],Detalle_Mes!$C$9,Tbl_Registro_Insumo[Fecha_Corte],"&lt;="&amp;AS$12)-SUMIFS(Tbl_Registro_Insumo[cant_dev],Tbl_Registro_Insumo[proveedor],$C$8,Tbl_Registro_Insumo[descripcion_insumo],$C100,Tbl_Registro_Insumo[id_solicitud],$C$9,Tbl_Registro_Insumo[Fecha_Corte],"&lt;="&amp;AS$12))</f>
        <v/>
      </c>
      <c r="AT100" s="2" t="str">
        <f>IF(OR($C100="",AT$12=""),"",SUMIFS(Tbl_Registro_Insumo[cant_ent],Tbl_Registro_Insumo[proveedor],$C$8,Tbl_Registro_Insumo[descripcion_insumo],$C100,Tbl_Registro_Insumo[id_solicitud],Detalle_Mes!$C$9,Tbl_Registro_Insumo[Fecha_Corte],"&lt;="&amp;AT$12)-SUMIFS(Tbl_Registro_Insumo[cant_dev],Tbl_Registro_Insumo[proveedor],$C$8,Tbl_Registro_Insumo[descripcion_insumo],$C100,Tbl_Registro_Insumo[id_solicitud],$C$9,Tbl_Registro_Insumo[Fecha_Corte],"&lt;="&amp;AT$12))</f>
        <v/>
      </c>
      <c r="AU100" s="2" t="str">
        <f>IF(OR($C100="",AU$12=""),"",SUMIFS(Tbl_Registro_Insumo[cant_ent],Tbl_Registro_Insumo[proveedor],$C$8,Tbl_Registro_Insumo[descripcion_insumo],$C100,Tbl_Registro_Insumo[id_solicitud],Detalle_Mes!$C$9,Tbl_Registro_Insumo[Fecha_Corte],"&lt;="&amp;AU$12)-SUMIFS(Tbl_Registro_Insumo[cant_dev],Tbl_Registro_Insumo[proveedor],$C$8,Tbl_Registro_Insumo[descripcion_insumo],$C100,Tbl_Registro_Insumo[id_solicitud],$C$9,Tbl_Registro_Insumo[Fecha_Corte],"&lt;="&amp;AU$12))</f>
        <v/>
      </c>
      <c r="AV100" s="2" t="str">
        <f>IF(OR($C100="",AV$12=""),"",SUMIFS(Tbl_Registro_Insumo[cant_ent],Tbl_Registro_Insumo[proveedor],$C$8,Tbl_Registro_Insumo[descripcion_insumo],$C100,Tbl_Registro_Insumo[id_solicitud],Detalle_Mes!$C$9,Tbl_Registro_Insumo[Fecha_Corte],"&lt;="&amp;AV$12)-SUMIFS(Tbl_Registro_Insumo[cant_dev],Tbl_Registro_Insumo[proveedor],$C$8,Tbl_Registro_Insumo[descripcion_insumo],$C100,Tbl_Registro_Insumo[id_solicitud],$C$9,Tbl_Registro_Insumo[Fecha_Corte],"&lt;="&amp;AV$12))</f>
        <v/>
      </c>
      <c r="AW100" s="2" t="str">
        <f>IF(OR($C100="",AW$12=""),"",SUMIFS(Tbl_Registro_Insumo[cant_ent],Tbl_Registro_Insumo[proveedor],$C$8,Tbl_Registro_Insumo[descripcion_insumo],$C100,Tbl_Registro_Insumo[id_solicitud],Detalle_Mes!$C$9,Tbl_Registro_Insumo[Fecha_Corte],"&lt;="&amp;AW$12)-SUMIFS(Tbl_Registro_Insumo[cant_dev],Tbl_Registro_Insumo[proveedor],$C$8,Tbl_Registro_Insumo[descripcion_insumo],$C100,Tbl_Registro_Insumo[id_solicitud],$C$9,Tbl_Registro_Insumo[Fecha_Corte],"&lt;="&amp;AW$12))</f>
        <v/>
      </c>
      <c r="AX100" s="2" t="str">
        <f>IF(OR($C100="",AX$12=""),"",SUMIFS(Tbl_Registro_Insumo[cant_ent],Tbl_Registro_Insumo[proveedor],$C$8,Tbl_Registro_Insumo[descripcion_insumo],$C100,Tbl_Registro_Insumo[id_solicitud],Detalle_Mes!$C$9,Tbl_Registro_Insumo[Fecha_Corte],"&lt;="&amp;AX$12)-SUMIFS(Tbl_Registro_Insumo[cant_dev],Tbl_Registro_Insumo[proveedor],$C$8,Tbl_Registro_Insumo[descripcion_insumo],$C100,Tbl_Registro_Insumo[id_solicitud],$C$9,Tbl_Registro_Insumo[Fecha_Corte],"&lt;="&amp;AX$12))</f>
        <v/>
      </c>
      <c r="AY100" s="2" t="str">
        <f>IF(OR($C100="",AY$12=""),"",SUMIFS(Tbl_Registro_Insumo[cant_ent],Tbl_Registro_Insumo[proveedor],$C$8,Tbl_Registro_Insumo[descripcion_insumo],$C100,Tbl_Registro_Insumo[id_solicitud],Detalle_Mes!$C$9,Tbl_Registro_Insumo[Fecha_Corte],"&lt;="&amp;AY$12)-SUMIFS(Tbl_Registro_Insumo[cant_dev],Tbl_Registro_Insumo[proveedor],$C$8,Tbl_Registro_Insumo[descripcion_insumo],$C100,Tbl_Registro_Insumo[id_solicitud],$C$9,Tbl_Registro_Insumo[Fecha_Corte],"&lt;="&amp;AY$12))</f>
        <v/>
      </c>
      <c r="AZ100" s="2" t="str">
        <f>IF(OR($C100="",AZ$12=""),"",SUMIFS(Tbl_Registro_Insumo[cant_ent],Tbl_Registro_Insumo[proveedor],$C$8,Tbl_Registro_Insumo[descripcion_insumo],$C100,Tbl_Registro_Insumo[id_solicitud],Detalle_Mes!$C$9,Tbl_Registro_Insumo[Fecha_Corte],"&lt;="&amp;AZ$12)-SUMIFS(Tbl_Registro_Insumo[cant_dev],Tbl_Registro_Insumo[proveedor],$C$8,Tbl_Registro_Insumo[descripcion_insumo],$C100,Tbl_Registro_Insumo[id_solicitud],$C$9,Tbl_Registro_Insumo[Fecha_Corte],"&lt;="&amp;AZ$12))</f>
        <v/>
      </c>
      <c r="BA100" s="2" t="str">
        <f>IF(OR($C100="",BA$12=""),"",SUMIFS(Tbl_Registro_Insumo[cant_ent],Tbl_Registro_Insumo[proveedor],$C$8,Tbl_Registro_Insumo[descripcion_insumo],$C100,Tbl_Registro_Insumo[id_solicitud],Detalle_Mes!$C$9,Tbl_Registro_Insumo[Fecha_Corte],"&lt;="&amp;BA$12)-SUMIFS(Tbl_Registro_Insumo[cant_dev],Tbl_Registro_Insumo[proveedor],$C$8,Tbl_Registro_Insumo[descripcion_insumo],$C100,Tbl_Registro_Insumo[id_solicitud],$C$9,Tbl_Registro_Insumo[Fecha_Corte],"&lt;="&amp;BA$12))</f>
        <v/>
      </c>
      <c r="BB100" s="2" t="str">
        <f>IF(OR($C100="",BB$12=""),"",SUMIFS(Tbl_Registro_Insumo[cant_ent],Tbl_Registro_Insumo[proveedor],$C$8,Tbl_Registro_Insumo[descripcion_insumo],$C100,Tbl_Registro_Insumo[id_solicitud],Detalle_Mes!$C$9,Tbl_Registro_Insumo[Fecha_Corte],"&lt;="&amp;BB$12)-SUMIFS(Tbl_Registro_Insumo[cant_dev],Tbl_Registro_Insumo[proveedor],$C$8,Tbl_Registro_Insumo[descripcion_insumo],$C100,Tbl_Registro_Insumo[id_solicitud],$C$9,Tbl_Registro_Insumo[Fecha_Corte],"&lt;="&amp;BB$12))</f>
        <v/>
      </c>
      <c r="BC100" s="2" t="str">
        <f>IF(OR($C100="",BC$12=""),"",SUMIFS(Tbl_Registro_Insumo[cant_ent],Tbl_Registro_Insumo[proveedor],$C$8,Tbl_Registro_Insumo[descripcion_insumo],$C100,Tbl_Registro_Insumo[id_solicitud],Detalle_Mes!$C$9,Tbl_Registro_Insumo[Fecha_Corte],"&lt;="&amp;BC$12)-SUMIFS(Tbl_Registro_Insumo[cant_dev],Tbl_Registro_Insumo[proveedor],$C$8,Tbl_Registro_Insumo[descripcion_insumo],$C100,Tbl_Registro_Insumo[id_solicitud],$C$9,Tbl_Registro_Insumo[Fecha_Corte],"&lt;="&amp;BC$12))</f>
        <v/>
      </c>
      <c r="BD100" s="2" t="str">
        <f>IF(OR($C100="",BD$12=""),"",SUMIFS(Tbl_Registro_Insumo[cant_ent],Tbl_Registro_Insumo[proveedor],$C$8,Tbl_Registro_Insumo[descripcion_insumo],$C100,Tbl_Registro_Insumo[id_solicitud],Detalle_Mes!$C$9,Tbl_Registro_Insumo[Fecha_Corte],"&lt;="&amp;BD$12)-SUMIFS(Tbl_Registro_Insumo[cant_dev],Tbl_Registro_Insumo[proveedor],$C$8,Tbl_Registro_Insumo[descripcion_insumo],$C100,Tbl_Registro_Insumo[id_solicitud],$C$9,Tbl_Registro_Insumo[Fecha_Corte],"&lt;="&amp;BD$12))</f>
        <v/>
      </c>
      <c r="BE100" s="2" t="str">
        <f>IF(OR($C100="",BE$12=""),"",SUMIFS(Tbl_Registro_Insumo[cant_ent],Tbl_Registro_Insumo[proveedor],$C$8,Tbl_Registro_Insumo[descripcion_insumo],$C100,Tbl_Registro_Insumo[id_solicitud],Detalle_Mes!$C$9,Tbl_Registro_Insumo[Fecha_Corte],"&lt;="&amp;BE$12)-SUMIFS(Tbl_Registro_Insumo[cant_dev],Tbl_Registro_Insumo[proveedor],$C$8,Tbl_Registro_Insumo[descripcion_insumo],$C100,Tbl_Registro_Insumo[id_solicitud],$C$9,Tbl_Registro_Insumo[Fecha_Corte],"&lt;="&amp;BE$12))</f>
        <v/>
      </c>
      <c r="BF100" s="2" t="str">
        <f>IF(OR($C100="",BF$12=""),"",SUMIFS(Tbl_Registro_Insumo[cant_ent],Tbl_Registro_Insumo[proveedor],$C$8,Tbl_Registro_Insumo[descripcion_insumo],$C100,Tbl_Registro_Insumo[id_solicitud],Detalle_Mes!$C$9,Tbl_Registro_Insumo[Fecha_Corte],"&lt;="&amp;BF$12)-SUMIFS(Tbl_Registro_Insumo[cant_dev],Tbl_Registro_Insumo[proveedor],$C$8,Tbl_Registro_Insumo[descripcion_insumo],$C100,Tbl_Registro_Insumo[id_solicitud],$C$9,Tbl_Registro_Insumo[Fecha_Corte],"&lt;="&amp;BF$12))</f>
        <v/>
      </c>
      <c r="BG100" s="2" t="str">
        <f>IF(OR($C100="",BG$12=""),"",SUMIFS(Tbl_Registro_Insumo[cant_ent],Tbl_Registro_Insumo[proveedor],$C$8,Tbl_Registro_Insumo[descripcion_insumo],$C100,Tbl_Registro_Insumo[id_solicitud],Detalle_Mes!$C$9,Tbl_Registro_Insumo[Fecha_Corte],"&lt;="&amp;BG$12)-SUMIFS(Tbl_Registro_Insumo[cant_dev],Tbl_Registro_Insumo[proveedor],$C$8,Tbl_Registro_Insumo[descripcion_insumo],$C100,Tbl_Registro_Insumo[id_solicitud],$C$9,Tbl_Registro_Insumo[Fecha_Corte],"&lt;="&amp;BG$12))</f>
        <v/>
      </c>
      <c r="BH100" s="2" t="str">
        <f>IF(OR($C100="",BH$12=""),"",SUMIFS(Tbl_Registro_Insumo[cant_ent],Tbl_Registro_Insumo[proveedor],$C$8,Tbl_Registro_Insumo[descripcion_insumo],$C100,Tbl_Registro_Insumo[id_solicitud],Detalle_Mes!$C$9,Tbl_Registro_Insumo[Fecha_Corte],"&lt;="&amp;BH$12)-SUMIFS(Tbl_Registro_Insumo[cant_dev],Tbl_Registro_Insumo[proveedor],$C$8,Tbl_Registro_Insumo[descripcion_insumo],$C100,Tbl_Registro_Insumo[id_solicitud],$C$9,Tbl_Registro_Insumo[Fecha_Corte],"&lt;="&amp;BH$12))</f>
        <v/>
      </c>
      <c r="BI100" s="2" t="str">
        <f>IF(OR($C100="",BI$12=""),"",SUMIFS(Tbl_Registro_Insumo[cant_ent],Tbl_Registro_Insumo[proveedor],$C$8,Tbl_Registro_Insumo[descripcion_insumo],$C100,Tbl_Registro_Insumo[id_solicitud],Detalle_Mes!$C$9,Tbl_Registro_Insumo[Fecha_Corte],"&lt;="&amp;BI$12)-SUMIFS(Tbl_Registro_Insumo[cant_dev],Tbl_Registro_Insumo[proveedor],$C$8,Tbl_Registro_Insumo[descripcion_insumo],$C100,Tbl_Registro_Insumo[id_solicitud],$C$9,Tbl_Registro_Insumo[Fecha_Corte],"&lt;="&amp;BI$12))</f>
        <v/>
      </c>
      <c r="BJ100" s="2" t="str">
        <f>IF(OR($C100="",BJ$12=""),"",SUMIFS(Tbl_Registro_Insumo[cant_ent],Tbl_Registro_Insumo[proveedor],$C$8,Tbl_Registro_Insumo[descripcion_insumo],$C100,Tbl_Registro_Insumo[id_solicitud],Detalle_Mes!$C$9,Tbl_Registro_Insumo[Fecha_Corte],"&lt;="&amp;BJ$12)-SUMIFS(Tbl_Registro_Insumo[cant_dev],Tbl_Registro_Insumo[proveedor],$C$8,Tbl_Registro_Insumo[descripcion_insumo],$C100,Tbl_Registro_Insumo[id_solicitud],$C$9,Tbl_Registro_Insumo[Fecha_Corte],"&lt;="&amp;BJ$12))</f>
        <v/>
      </c>
      <c r="BK100" s="2" t="str">
        <f>IF(OR($C100="",BK$12=""),"",SUMIFS(Tbl_Registro_Insumo[cant_ent],Tbl_Registro_Insumo[proveedor],$C$8,Tbl_Registro_Insumo[descripcion_insumo],$C100,Tbl_Registro_Insumo[id_solicitud],Detalle_Mes!$C$9,Tbl_Registro_Insumo[Fecha_Corte],"&lt;="&amp;BK$12)-SUMIFS(Tbl_Registro_Insumo[cant_dev],Tbl_Registro_Insumo[proveedor],$C$8,Tbl_Registro_Insumo[descripcion_insumo],$C100,Tbl_Registro_Insumo[id_solicitud],$C$9,Tbl_Registro_Insumo[Fecha_Corte],"&lt;="&amp;BK$12))</f>
        <v/>
      </c>
      <c r="BL100" s="2" t="str">
        <f>IF(OR($C100="",BL$12=""),"",SUMIFS(Tbl_Registro_Insumo[cant_ent],Tbl_Registro_Insumo[proveedor],$C$8,Tbl_Registro_Insumo[descripcion_insumo],$C100,Tbl_Registro_Insumo[id_solicitud],Detalle_Mes!$C$9,Tbl_Registro_Insumo[Fecha_Corte],"&lt;="&amp;BL$12)-SUMIFS(Tbl_Registro_Insumo[cant_dev],Tbl_Registro_Insumo[proveedor],$C$8,Tbl_Registro_Insumo[descripcion_insumo],$C100,Tbl_Registro_Insumo[id_solicitud],$C$9,Tbl_Registro_Insumo[Fecha_Corte],"&lt;="&amp;BL$12))</f>
        <v/>
      </c>
      <c r="BM100" s="2" t="str">
        <f>IF(OR($C100="",BM$12=""),"",SUMIFS(Tbl_Registro_Insumo[cant_ent],Tbl_Registro_Insumo[proveedor],$C$8,Tbl_Registro_Insumo[descripcion_insumo],$C100,Tbl_Registro_Insumo[id_solicitud],Detalle_Mes!$C$9,Tbl_Registro_Insumo[Fecha_Corte],"&lt;="&amp;BM$12)-SUMIFS(Tbl_Registro_Insumo[cant_dev],Tbl_Registro_Insumo[proveedor],$C$8,Tbl_Registro_Insumo[descripcion_insumo],$C100,Tbl_Registro_Insumo[id_solicitud],$C$9,Tbl_Registro_Insumo[Fecha_Corte],"&lt;="&amp;BM$12))</f>
        <v/>
      </c>
      <c r="BN100" s="2" t="str">
        <f>IF(OR($C100="",BN$12=""),"",SUMIFS(Tbl_Registro_Insumo[cant_ent],Tbl_Registro_Insumo[proveedor],$C$8,Tbl_Registro_Insumo[descripcion_insumo],$C100,Tbl_Registro_Insumo[id_solicitud],Detalle_Mes!$C$9,Tbl_Registro_Insumo[Fecha_Corte],"&lt;="&amp;BN$12)-SUMIFS(Tbl_Registro_Insumo[cant_dev],Tbl_Registro_Insumo[proveedor],$C$8,Tbl_Registro_Insumo[descripcion_insumo],$C100,Tbl_Registro_Insumo[id_solicitud],$C$9,Tbl_Registro_Insumo[Fecha_Corte],"&lt;="&amp;BN$12))</f>
        <v/>
      </c>
      <c r="BO100" s="2" t="str">
        <f>IF(OR($C100="",BO$12=""),"",SUMIFS(Tbl_Registro_Insumo[cant_ent],Tbl_Registro_Insumo[proveedor],$C$8,Tbl_Registro_Insumo[descripcion_insumo],$C100,Tbl_Registro_Insumo[id_solicitud],Detalle_Mes!$C$9,Tbl_Registro_Insumo[Fecha_Corte],"&lt;="&amp;BO$12)-SUMIFS(Tbl_Registro_Insumo[cant_dev],Tbl_Registro_Insumo[proveedor],$C$8,Tbl_Registro_Insumo[descripcion_insumo],$C100,Tbl_Registro_Insumo[id_solicitud],$C$9,Tbl_Registro_Insumo[Fecha_Corte],"&lt;="&amp;BO$12))</f>
        <v/>
      </c>
      <c r="BP100" s="2" t="str">
        <f>IF(OR($C100="",BP$12=""),"",SUMIFS(Tbl_Registro_Insumo[cant_ent],Tbl_Registro_Insumo[proveedor],$C$8,Tbl_Registro_Insumo[descripcion_insumo],$C100,Tbl_Registro_Insumo[id_solicitud],Detalle_Mes!$C$9,Tbl_Registro_Insumo[Fecha_Corte],"&lt;="&amp;BP$12)-SUMIFS(Tbl_Registro_Insumo[cant_dev],Tbl_Registro_Insumo[proveedor],$C$8,Tbl_Registro_Insumo[descripcion_insumo],$C100,Tbl_Registro_Insumo[id_solicitud],$C$9,Tbl_Registro_Insumo[Fecha_Corte],"&lt;="&amp;BP$12))</f>
        <v/>
      </c>
      <c r="BQ100" s="2" t="str">
        <f>IF(OR($C100="",BQ$12=""),"",SUMIFS(Tbl_Registro_Insumo[cant_ent],Tbl_Registro_Insumo[proveedor],$C$8,Tbl_Registro_Insumo[descripcion_insumo],$C100,Tbl_Registro_Insumo[id_solicitud],Detalle_Mes!$C$9,Tbl_Registro_Insumo[Fecha_Corte],"&lt;="&amp;BQ$12)-SUMIFS(Tbl_Registro_Insumo[cant_dev],Tbl_Registro_Insumo[proveedor],$C$8,Tbl_Registro_Insumo[descripcion_insumo],$C100,Tbl_Registro_Insumo[id_solicitud],$C$9,Tbl_Registro_Insumo[Fecha_Corte],"&lt;="&amp;BQ$12))</f>
        <v/>
      </c>
      <c r="BR100" s="2" t="str">
        <f>IF(OR($C100="",BR$12=""),"",SUMIFS(Tbl_Registro_Insumo[cant_ent],Tbl_Registro_Insumo[proveedor],$C$8,Tbl_Registro_Insumo[descripcion_insumo],$C100,Tbl_Registro_Insumo[id_solicitud],Detalle_Mes!$C$9,Tbl_Registro_Insumo[Fecha_Corte],"&lt;="&amp;BR$12)-SUMIFS(Tbl_Registro_Insumo[cant_dev],Tbl_Registro_Insumo[proveedor],$C$8,Tbl_Registro_Insumo[descripcion_insumo],$C100,Tbl_Registro_Insumo[id_solicitud],$C$9,Tbl_Registro_Insumo[Fecha_Corte],"&lt;="&amp;BR$12))</f>
        <v/>
      </c>
      <c r="BS100" s="2" t="str">
        <f>IF(OR($C100="",BS$12=""),"",SUMIFS(Tbl_Registro_Insumo[cant_ent],Tbl_Registro_Insumo[proveedor],$C$8,Tbl_Registro_Insumo[descripcion_insumo],$C100,Tbl_Registro_Insumo[id_solicitud],Detalle_Mes!$C$9,Tbl_Registro_Insumo[Fecha_Corte],"&lt;="&amp;BS$12)-SUMIFS(Tbl_Registro_Insumo[cant_dev],Tbl_Registro_Insumo[proveedor],$C$8,Tbl_Registro_Insumo[descripcion_insumo],$C100,Tbl_Registro_Insumo[id_solicitud],$C$9,Tbl_Registro_Insumo[Fecha_Corte],"&lt;="&amp;BS$12))</f>
        <v/>
      </c>
    </row>
    <row r="101" spans="2:71" s="7" customFormat="1" ht="19.2" customHeight="1" x14ac:dyDescent="0.3">
      <c r="B101" s="2"/>
      <c r="D101" s="20" t="str">
        <f>IF(C101="","",SUMIFS(Tbl_Registro_Insumo[cant_ent],Tbl_Registro_Insumo[proveedor],Detalle_Mes!$C$8,Tbl_Registro_Insumo[id_solicitud],Detalle_Mes!$C$9,Tbl_Registro_Insumo[descripcion_insumo],Detalle_Mes!C101,Tbl_Registro_Insumo[Fecha_Corte],"&lt;"&amp;Detalle_Mes!$F$8))</f>
        <v/>
      </c>
      <c r="E101" s="20" t="str">
        <f>IF(C101="","",SUMIFS(Tbl_Registro_Insumo[cant_dev],Tbl_Registro_Insumo[proveedor],Detalle_Mes!$C$8,Tbl_Registro_Insumo[id_solicitud],Detalle_Mes!$C$9,Tbl_Registro_Insumo[descripcion_insumo],Detalle_Mes!C101,Tbl_Registro_Insumo[Fecha_Corte],"&lt;"&amp;Detalle_Mes!$F$8))</f>
        <v/>
      </c>
      <c r="F101" s="20" t="str">
        <f t="shared" si="42"/>
        <v/>
      </c>
      <c r="H101" s="41" t="str">
        <f t="shared" si="41"/>
        <v/>
      </c>
      <c r="I101" s="2" t="str">
        <f>IF(OR($C101="",I$12=""),"",SUMIFS(Tbl_Registro_Insumo[cant_ent],Tbl_Registro_Insumo[proveedor],$C$8,Tbl_Registro_Insumo[descripcion_insumo],$C101,Tbl_Registro_Insumo[id_solicitud],Detalle_Mes!$C$9,Tbl_Registro_Insumo[Fecha_Corte],"&lt;"&amp;I$12)-SUMIFS(Tbl_Registro_Insumo[cant_dev],Tbl_Registro_Insumo[proveedor],$C$8,Tbl_Registro_Insumo[descripcion_insumo],$C101,Tbl_Registro_Insumo[id_solicitud],$C$9,Tbl_Registro_Insumo[Fecha_Corte],"&lt;="&amp;I$12))</f>
        <v/>
      </c>
      <c r="J101" s="2" t="str">
        <f>IF(OR($C101="",J$12=""),"",SUMIFS(Tbl_Registro_Insumo[cant_ent],Tbl_Registro_Insumo[proveedor],$C$8,Tbl_Registro_Insumo[descripcion_insumo],$C101,Tbl_Registro_Insumo[id_solicitud],Detalle_Mes!$C$9,Tbl_Registro_Insumo[Fecha_Corte],"&lt;="&amp;J$12)-SUMIFS(Tbl_Registro_Insumo[cant_dev],Tbl_Registro_Insumo[proveedor],$C$8,Tbl_Registro_Insumo[descripcion_insumo],$C101,Tbl_Registro_Insumo[id_solicitud],$C$9,Tbl_Registro_Insumo[Fecha_Corte],"&lt;="&amp;J$12))</f>
        <v/>
      </c>
      <c r="K101" s="2" t="str">
        <f>IF(OR($C101="",K$12=""),"",SUMIFS(Tbl_Registro_Insumo[cant_ent],Tbl_Registro_Insumo[proveedor],$C$8,Tbl_Registro_Insumo[descripcion_insumo],$C101,Tbl_Registro_Insumo[id_solicitud],Detalle_Mes!$C$9,Tbl_Registro_Insumo[Fecha_Corte],"&lt;="&amp;K$12)-SUMIFS(Tbl_Registro_Insumo[cant_dev],Tbl_Registro_Insumo[proveedor],$C$8,Tbl_Registro_Insumo[descripcion_insumo],$C101,Tbl_Registro_Insumo[id_solicitud],$C$9,Tbl_Registro_Insumo[Fecha_Corte],"&lt;="&amp;K$12))</f>
        <v/>
      </c>
      <c r="L101" s="2" t="str">
        <f>IF(OR($C101="",L$12=""),"",SUMIFS(Tbl_Registro_Insumo[cant_ent],Tbl_Registro_Insumo[proveedor],$C$8,Tbl_Registro_Insumo[descripcion_insumo],$C101,Tbl_Registro_Insumo[id_solicitud],Detalle_Mes!$C$9,Tbl_Registro_Insumo[Fecha_Corte],"&lt;="&amp;L$12)-SUMIFS(Tbl_Registro_Insumo[cant_dev],Tbl_Registro_Insumo[proveedor],$C$8,Tbl_Registro_Insumo[descripcion_insumo],$C101,Tbl_Registro_Insumo[id_solicitud],$C$9,Tbl_Registro_Insumo[Fecha_Corte],"&lt;="&amp;L$12))</f>
        <v/>
      </c>
      <c r="M101" s="2" t="str">
        <f>IF(OR($C101="",M$12=""),"",SUMIFS(Tbl_Registro_Insumo[cant_ent],Tbl_Registro_Insumo[proveedor],$C$8,Tbl_Registro_Insumo[descripcion_insumo],$C101,Tbl_Registro_Insumo[id_solicitud],Detalle_Mes!$C$9,Tbl_Registro_Insumo[Fecha_Corte],"&lt;="&amp;M$12)-SUMIFS(Tbl_Registro_Insumo[cant_dev],Tbl_Registro_Insumo[proveedor],$C$8,Tbl_Registro_Insumo[descripcion_insumo],$C101,Tbl_Registro_Insumo[id_solicitud],$C$9,Tbl_Registro_Insumo[Fecha_Corte],"&lt;="&amp;M$12))</f>
        <v/>
      </c>
      <c r="N101" s="2" t="str">
        <f>IF(OR($C101="",N$12=""),"",SUMIFS(Tbl_Registro_Insumo[cant_ent],Tbl_Registro_Insumo[proveedor],$C$8,Tbl_Registro_Insumo[descripcion_insumo],$C101,Tbl_Registro_Insumo[id_solicitud],Detalle_Mes!$C$9,Tbl_Registro_Insumo[Fecha_Corte],"&lt;="&amp;N$12)-SUMIFS(Tbl_Registro_Insumo[cant_dev],Tbl_Registro_Insumo[proveedor],$C$8,Tbl_Registro_Insumo[descripcion_insumo],$C101,Tbl_Registro_Insumo[id_solicitud],$C$9,Tbl_Registro_Insumo[Fecha_Corte],"&lt;="&amp;N$12))</f>
        <v/>
      </c>
      <c r="O101" s="2" t="str">
        <f>IF(OR($C101="",O$12=""),"",SUMIFS(Tbl_Registro_Insumo[cant_ent],Tbl_Registro_Insumo[proveedor],$C$8,Tbl_Registro_Insumo[descripcion_insumo],$C101,Tbl_Registro_Insumo[id_solicitud],Detalle_Mes!$C$9,Tbl_Registro_Insumo[Fecha_Corte],"&lt;="&amp;O$12)-SUMIFS(Tbl_Registro_Insumo[cant_dev],Tbl_Registro_Insumo[proveedor],$C$8,Tbl_Registro_Insumo[descripcion_insumo],$C101,Tbl_Registro_Insumo[id_solicitud],$C$9,Tbl_Registro_Insumo[Fecha_Corte],"&lt;="&amp;O$12))</f>
        <v/>
      </c>
      <c r="P101" s="2" t="str">
        <f>IF(OR($C101="",P$12=""),"",SUMIFS(Tbl_Registro_Insumo[cant_ent],Tbl_Registro_Insumo[proveedor],$C$8,Tbl_Registro_Insumo[descripcion_insumo],$C101,Tbl_Registro_Insumo[id_solicitud],Detalle_Mes!$C$9,Tbl_Registro_Insumo[Fecha_Corte],"&lt;="&amp;P$12)-SUMIFS(Tbl_Registro_Insumo[cant_dev],Tbl_Registro_Insumo[proveedor],$C$8,Tbl_Registro_Insumo[descripcion_insumo],$C101,Tbl_Registro_Insumo[id_solicitud],$C$9,Tbl_Registro_Insumo[Fecha_Corte],"&lt;="&amp;P$12))</f>
        <v/>
      </c>
      <c r="Q101" s="2" t="str">
        <f>IF(OR($C101="",Q$12=""),"",SUMIFS(Tbl_Registro_Insumo[cant_ent],Tbl_Registro_Insumo[proveedor],$C$8,Tbl_Registro_Insumo[descripcion_insumo],$C101,Tbl_Registro_Insumo[id_solicitud],Detalle_Mes!$C$9,Tbl_Registro_Insumo[Fecha_Corte],"&lt;="&amp;Q$12)-SUMIFS(Tbl_Registro_Insumo[cant_dev],Tbl_Registro_Insumo[proveedor],$C$8,Tbl_Registro_Insumo[descripcion_insumo],$C101,Tbl_Registro_Insumo[id_solicitud],$C$9,Tbl_Registro_Insumo[Fecha_Corte],"&lt;="&amp;Q$12))</f>
        <v/>
      </c>
      <c r="R101" s="2" t="str">
        <f>IF(OR($C101="",R$12=""),"",SUMIFS(Tbl_Registro_Insumo[cant_ent],Tbl_Registro_Insumo[proveedor],$C$8,Tbl_Registro_Insumo[descripcion_insumo],$C101,Tbl_Registro_Insumo[id_solicitud],Detalle_Mes!$C$9,Tbl_Registro_Insumo[Fecha_Corte],"&lt;="&amp;R$12)-SUMIFS(Tbl_Registro_Insumo[cant_dev],Tbl_Registro_Insumo[proveedor],$C$8,Tbl_Registro_Insumo[descripcion_insumo],$C101,Tbl_Registro_Insumo[id_solicitud],$C$9,Tbl_Registro_Insumo[Fecha_Corte],"&lt;="&amp;R$12))</f>
        <v/>
      </c>
      <c r="S101" s="2" t="str">
        <f>IF(OR($C101="",S$12=""),"",SUMIFS(Tbl_Registro_Insumo[cant_ent],Tbl_Registro_Insumo[proveedor],$C$8,Tbl_Registro_Insumo[descripcion_insumo],$C101,Tbl_Registro_Insumo[id_solicitud],Detalle_Mes!$C$9,Tbl_Registro_Insumo[Fecha_Corte],"&lt;="&amp;S$12)-SUMIFS(Tbl_Registro_Insumo[cant_dev],Tbl_Registro_Insumo[proveedor],$C$8,Tbl_Registro_Insumo[descripcion_insumo],$C101,Tbl_Registro_Insumo[id_solicitud],$C$9,Tbl_Registro_Insumo[Fecha_Corte],"&lt;="&amp;S$12))</f>
        <v/>
      </c>
      <c r="T101" s="2" t="str">
        <f>IF(OR($C101="",T$12=""),"",SUMIFS(Tbl_Registro_Insumo[cant_ent],Tbl_Registro_Insumo[proveedor],$C$8,Tbl_Registro_Insumo[descripcion_insumo],$C101,Tbl_Registro_Insumo[id_solicitud],Detalle_Mes!$C$9,Tbl_Registro_Insumo[Fecha_Corte],"&lt;="&amp;T$12)-SUMIFS(Tbl_Registro_Insumo[cant_dev],Tbl_Registro_Insumo[proveedor],$C$8,Tbl_Registro_Insumo[descripcion_insumo],$C101,Tbl_Registro_Insumo[id_solicitud],$C$9,Tbl_Registro_Insumo[Fecha_Corte],"&lt;="&amp;T$12))</f>
        <v/>
      </c>
      <c r="U101" s="2" t="str">
        <f>IF(OR($C101="",U$12=""),"",SUMIFS(Tbl_Registro_Insumo[cant_ent],Tbl_Registro_Insumo[proveedor],$C$8,Tbl_Registro_Insumo[descripcion_insumo],$C101,Tbl_Registro_Insumo[id_solicitud],Detalle_Mes!$C$9,Tbl_Registro_Insumo[Fecha_Corte],"&lt;="&amp;U$12)-SUMIFS(Tbl_Registro_Insumo[cant_dev],Tbl_Registro_Insumo[proveedor],$C$8,Tbl_Registro_Insumo[descripcion_insumo],$C101,Tbl_Registro_Insumo[id_solicitud],$C$9,Tbl_Registro_Insumo[Fecha_Corte],"&lt;="&amp;U$12))</f>
        <v/>
      </c>
      <c r="V101" s="2" t="str">
        <f>IF(OR($C101="",V$12=""),"",SUMIFS(Tbl_Registro_Insumo[cant_ent],Tbl_Registro_Insumo[proveedor],$C$8,Tbl_Registro_Insumo[descripcion_insumo],$C101,Tbl_Registro_Insumo[id_solicitud],Detalle_Mes!$C$9,Tbl_Registro_Insumo[Fecha_Corte],"&lt;="&amp;V$12)-SUMIFS(Tbl_Registro_Insumo[cant_dev],Tbl_Registro_Insumo[proveedor],$C$8,Tbl_Registro_Insumo[descripcion_insumo],$C101,Tbl_Registro_Insumo[id_solicitud],$C$9,Tbl_Registro_Insumo[Fecha_Corte],"&lt;="&amp;V$12))</f>
        <v/>
      </c>
      <c r="W101" s="2" t="str">
        <f>IF(OR($C101="",W$12=""),"",SUMIFS(Tbl_Registro_Insumo[cant_ent],Tbl_Registro_Insumo[proveedor],$C$8,Tbl_Registro_Insumo[descripcion_insumo],$C101,Tbl_Registro_Insumo[id_solicitud],Detalle_Mes!$C$9,Tbl_Registro_Insumo[Fecha_Corte],"&lt;="&amp;W$12)-SUMIFS(Tbl_Registro_Insumo[cant_dev],Tbl_Registro_Insumo[proveedor],$C$8,Tbl_Registro_Insumo[descripcion_insumo],$C101,Tbl_Registro_Insumo[id_solicitud],$C$9,Tbl_Registro_Insumo[Fecha_Corte],"&lt;="&amp;W$12))</f>
        <v/>
      </c>
      <c r="X101" s="2" t="str">
        <f>IF(OR($C101="",X$12=""),"",SUMIFS(Tbl_Registro_Insumo[cant_ent],Tbl_Registro_Insumo[proveedor],$C$8,Tbl_Registro_Insumo[descripcion_insumo],$C101,Tbl_Registro_Insumo[id_solicitud],Detalle_Mes!$C$9,Tbl_Registro_Insumo[Fecha_Corte],"&lt;="&amp;X$12)-SUMIFS(Tbl_Registro_Insumo[cant_dev],Tbl_Registro_Insumo[proveedor],$C$8,Tbl_Registro_Insumo[descripcion_insumo],$C101,Tbl_Registro_Insumo[id_solicitud],$C$9,Tbl_Registro_Insumo[Fecha_Corte],"&lt;="&amp;X$12))</f>
        <v/>
      </c>
      <c r="Y101" s="2" t="str">
        <f>IF(OR($C101="",Y$12=""),"",SUMIFS(Tbl_Registro_Insumo[cant_ent],Tbl_Registro_Insumo[proveedor],$C$8,Tbl_Registro_Insumo[descripcion_insumo],$C101,Tbl_Registro_Insumo[id_solicitud],Detalle_Mes!$C$9,Tbl_Registro_Insumo[Fecha_Corte],"&lt;="&amp;Y$12)-SUMIFS(Tbl_Registro_Insumo[cant_dev],Tbl_Registro_Insumo[proveedor],$C$8,Tbl_Registro_Insumo[descripcion_insumo],$C101,Tbl_Registro_Insumo[id_solicitud],$C$9,Tbl_Registro_Insumo[Fecha_Corte],"&lt;="&amp;Y$12))</f>
        <v/>
      </c>
      <c r="Z101" s="2" t="str">
        <f>IF(OR($C101="",Z$12=""),"",SUMIFS(Tbl_Registro_Insumo[cant_ent],Tbl_Registro_Insumo[proveedor],$C$8,Tbl_Registro_Insumo[descripcion_insumo],$C101,Tbl_Registro_Insumo[id_solicitud],Detalle_Mes!$C$9,Tbl_Registro_Insumo[Fecha_Corte],"&lt;="&amp;Z$12)-SUMIFS(Tbl_Registro_Insumo[cant_dev],Tbl_Registro_Insumo[proveedor],$C$8,Tbl_Registro_Insumo[descripcion_insumo],$C101,Tbl_Registro_Insumo[id_solicitud],$C$9,Tbl_Registro_Insumo[Fecha_Corte],"&lt;="&amp;Z$12))</f>
        <v/>
      </c>
      <c r="AA101" s="2" t="str">
        <f>IF(OR($C101="",AA$12=""),"",SUMIFS(Tbl_Registro_Insumo[cant_ent],Tbl_Registro_Insumo[proveedor],$C$8,Tbl_Registro_Insumo[descripcion_insumo],$C101,Tbl_Registro_Insumo[id_solicitud],Detalle_Mes!$C$9,Tbl_Registro_Insumo[Fecha_Corte],"&lt;="&amp;AA$12)-SUMIFS(Tbl_Registro_Insumo[cant_dev],Tbl_Registro_Insumo[proveedor],$C$8,Tbl_Registro_Insumo[descripcion_insumo],$C101,Tbl_Registro_Insumo[id_solicitud],$C$9,Tbl_Registro_Insumo[Fecha_Corte],"&lt;="&amp;AA$12))</f>
        <v/>
      </c>
      <c r="AB101" s="2" t="str">
        <f>IF(OR($C101="",AB$12=""),"",SUMIFS(Tbl_Registro_Insumo[cant_ent],Tbl_Registro_Insumo[proveedor],$C$8,Tbl_Registro_Insumo[descripcion_insumo],$C101,Tbl_Registro_Insumo[id_solicitud],Detalle_Mes!$C$9,Tbl_Registro_Insumo[Fecha_Corte],"&lt;="&amp;AB$12)-SUMIFS(Tbl_Registro_Insumo[cant_dev],Tbl_Registro_Insumo[proveedor],$C$8,Tbl_Registro_Insumo[descripcion_insumo],$C101,Tbl_Registro_Insumo[id_solicitud],$C$9,Tbl_Registro_Insumo[Fecha_Corte],"&lt;="&amp;AB$12))</f>
        <v/>
      </c>
      <c r="AC101" s="2" t="str">
        <f>IF(OR($C101="",AC$12=""),"",SUMIFS(Tbl_Registro_Insumo[cant_ent],Tbl_Registro_Insumo[proveedor],$C$8,Tbl_Registro_Insumo[descripcion_insumo],$C101,Tbl_Registro_Insumo[id_solicitud],Detalle_Mes!$C$9,Tbl_Registro_Insumo[Fecha_Corte],"&lt;="&amp;AC$12)-SUMIFS(Tbl_Registro_Insumo[cant_dev],Tbl_Registro_Insumo[proveedor],$C$8,Tbl_Registro_Insumo[descripcion_insumo],$C101,Tbl_Registro_Insumo[id_solicitud],$C$9,Tbl_Registro_Insumo[Fecha_Corte],"&lt;="&amp;AC$12))</f>
        <v/>
      </c>
      <c r="AD101" s="2" t="str">
        <f>IF(OR($C101="",AD$12=""),"",SUMIFS(Tbl_Registro_Insumo[cant_ent],Tbl_Registro_Insumo[proveedor],$C$8,Tbl_Registro_Insumo[descripcion_insumo],$C101,Tbl_Registro_Insumo[id_solicitud],Detalle_Mes!$C$9,Tbl_Registro_Insumo[Fecha_Corte],"&lt;="&amp;AD$12)-SUMIFS(Tbl_Registro_Insumo[cant_dev],Tbl_Registro_Insumo[proveedor],$C$8,Tbl_Registro_Insumo[descripcion_insumo],$C101,Tbl_Registro_Insumo[id_solicitud],$C$9,Tbl_Registro_Insumo[Fecha_Corte],"&lt;="&amp;AD$12))</f>
        <v/>
      </c>
      <c r="AE101" s="2" t="str">
        <f>IF(OR($C101="",AE$12=""),"",SUMIFS(Tbl_Registro_Insumo[cant_ent],Tbl_Registro_Insumo[proveedor],$C$8,Tbl_Registro_Insumo[descripcion_insumo],$C101,Tbl_Registro_Insumo[id_solicitud],Detalle_Mes!$C$9,Tbl_Registro_Insumo[Fecha_Corte],"&lt;="&amp;AE$12)-SUMIFS(Tbl_Registro_Insumo[cant_dev],Tbl_Registro_Insumo[proveedor],$C$8,Tbl_Registro_Insumo[descripcion_insumo],$C101,Tbl_Registro_Insumo[id_solicitud],$C$9,Tbl_Registro_Insumo[Fecha_Corte],"&lt;="&amp;AE$12))</f>
        <v/>
      </c>
      <c r="AF101" s="2" t="str">
        <f>IF(OR($C101="",AF$12=""),"",SUMIFS(Tbl_Registro_Insumo[cant_ent],Tbl_Registro_Insumo[proveedor],$C$8,Tbl_Registro_Insumo[descripcion_insumo],$C101,Tbl_Registro_Insumo[id_solicitud],Detalle_Mes!$C$9,Tbl_Registro_Insumo[Fecha_Corte],"&lt;="&amp;AF$12)-SUMIFS(Tbl_Registro_Insumo[cant_dev],Tbl_Registro_Insumo[proveedor],$C$8,Tbl_Registro_Insumo[descripcion_insumo],$C101,Tbl_Registro_Insumo[id_solicitud],$C$9,Tbl_Registro_Insumo[Fecha_Corte],"&lt;="&amp;AF$12))</f>
        <v/>
      </c>
      <c r="AG101" s="2" t="str">
        <f>IF(OR($C101="",AG$12=""),"",SUMIFS(Tbl_Registro_Insumo[cant_ent],Tbl_Registro_Insumo[proveedor],$C$8,Tbl_Registro_Insumo[descripcion_insumo],$C101,Tbl_Registro_Insumo[id_solicitud],Detalle_Mes!$C$9,Tbl_Registro_Insumo[Fecha_Corte],"&lt;="&amp;AG$12)-SUMIFS(Tbl_Registro_Insumo[cant_dev],Tbl_Registro_Insumo[proveedor],$C$8,Tbl_Registro_Insumo[descripcion_insumo],$C101,Tbl_Registro_Insumo[id_solicitud],$C$9,Tbl_Registro_Insumo[Fecha_Corte],"&lt;="&amp;AG$12))</f>
        <v/>
      </c>
      <c r="AH101" s="2" t="str">
        <f>IF(OR($C101="",AH$12=""),"",SUMIFS(Tbl_Registro_Insumo[cant_ent],Tbl_Registro_Insumo[proveedor],$C$8,Tbl_Registro_Insumo[descripcion_insumo],$C101,Tbl_Registro_Insumo[id_solicitud],Detalle_Mes!$C$9,Tbl_Registro_Insumo[Fecha_Corte],"&lt;="&amp;AH$12)-SUMIFS(Tbl_Registro_Insumo[cant_dev],Tbl_Registro_Insumo[proveedor],$C$8,Tbl_Registro_Insumo[descripcion_insumo],$C101,Tbl_Registro_Insumo[id_solicitud],$C$9,Tbl_Registro_Insumo[Fecha_Corte],"&lt;="&amp;AH$12))</f>
        <v/>
      </c>
      <c r="AI101" s="2" t="str">
        <f>IF(OR($C101="",AI$12=""),"",SUMIFS(Tbl_Registro_Insumo[cant_ent],Tbl_Registro_Insumo[proveedor],$C$8,Tbl_Registro_Insumo[descripcion_insumo],$C101,Tbl_Registro_Insumo[id_solicitud],Detalle_Mes!$C$9,Tbl_Registro_Insumo[Fecha_Corte],"&lt;="&amp;AI$12)-SUMIFS(Tbl_Registro_Insumo[cant_dev],Tbl_Registro_Insumo[proveedor],$C$8,Tbl_Registro_Insumo[descripcion_insumo],$C101,Tbl_Registro_Insumo[id_solicitud],$C$9,Tbl_Registro_Insumo[Fecha_Corte],"&lt;="&amp;AI$12))</f>
        <v/>
      </c>
      <c r="AJ101" s="2" t="str">
        <f>IF(OR($C101="",AJ$12=""),"",SUMIFS(Tbl_Registro_Insumo[cant_ent],Tbl_Registro_Insumo[proveedor],$C$8,Tbl_Registro_Insumo[descripcion_insumo],$C101,Tbl_Registro_Insumo[id_solicitud],Detalle_Mes!$C$9,Tbl_Registro_Insumo[Fecha_Corte],"&lt;="&amp;AJ$12)-SUMIFS(Tbl_Registro_Insumo[cant_dev],Tbl_Registro_Insumo[proveedor],$C$8,Tbl_Registro_Insumo[descripcion_insumo],$C101,Tbl_Registro_Insumo[id_solicitud],$C$9,Tbl_Registro_Insumo[Fecha_Corte],"&lt;="&amp;AJ$12))</f>
        <v/>
      </c>
      <c r="AK101" s="2" t="str">
        <f>IF(OR($C101="",AK$12=""),"",SUMIFS(Tbl_Registro_Insumo[cant_ent],Tbl_Registro_Insumo[proveedor],$C$8,Tbl_Registro_Insumo[descripcion_insumo],$C101,Tbl_Registro_Insumo[id_solicitud],Detalle_Mes!$C$9,Tbl_Registro_Insumo[Fecha_Corte],"&lt;="&amp;AK$12)-SUMIFS(Tbl_Registro_Insumo[cant_dev],Tbl_Registro_Insumo[proveedor],$C$8,Tbl_Registro_Insumo[descripcion_insumo],$C101,Tbl_Registro_Insumo[id_solicitud],$C$9,Tbl_Registro_Insumo[Fecha_Corte],"&lt;="&amp;AK$12))</f>
        <v/>
      </c>
      <c r="AL101" s="2" t="str">
        <f>IF(OR($C101="",AL$12=""),"",SUMIFS(Tbl_Registro_Insumo[cant_ent],Tbl_Registro_Insumo[proveedor],$C$8,Tbl_Registro_Insumo[descripcion_insumo],$C101,Tbl_Registro_Insumo[id_solicitud],Detalle_Mes!$C$9,Tbl_Registro_Insumo[Fecha_Corte],"&lt;="&amp;AL$12)-SUMIFS(Tbl_Registro_Insumo[cant_dev],Tbl_Registro_Insumo[proveedor],$C$8,Tbl_Registro_Insumo[descripcion_insumo],$C101,Tbl_Registro_Insumo[id_solicitud],$C$9,Tbl_Registro_Insumo[Fecha_Corte],"&lt;="&amp;AL$12))</f>
        <v/>
      </c>
      <c r="AM101" s="2" t="str">
        <f>IF(OR($C101="",AM$12=""),"",SUMIFS(Tbl_Registro_Insumo[cant_ent],Tbl_Registro_Insumo[proveedor],$C$8,Tbl_Registro_Insumo[descripcion_insumo],$C101,Tbl_Registro_Insumo[id_solicitud],Detalle_Mes!$C$9,Tbl_Registro_Insumo[Fecha_Corte],"&lt;="&amp;AM$12)-SUMIFS(Tbl_Registro_Insumo[cant_dev],Tbl_Registro_Insumo[proveedor],$C$8,Tbl_Registro_Insumo[descripcion_insumo],$C101,Tbl_Registro_Insumo[id_solicitud],$C$9,Tbl_Registro_Insumo[Fecha_Corte],"&lt;="&amp;AM$12))</f>
        <v/>
      </c>
      <c r="AN101" s="2" t="str">
        <f>IF(OR($C101="",AN$12=""),"",SUMIFS(Tbl_Registro_Insumo[cant_ent],Tbl_Registro_Insumo[proveedor],$C$8,Tbl_Registro_Insumo[descripcion_insumo],$C101,Tbl_Registro_Insumo[id_solicitud],Detalle_Mes!$C$9,Tbl_Registro_Insumo[Fecha_Corte],"&lt;="&amp;AN$12)-SUMIFS(Tbl_Registro_Insumo[cant_dev],Tbl_Registro_Insumo[proveedor],$C$8,Tbl_Registro_Insumo[descripcion_insumo],$C101,Tbl_Registro_Insumo[id_solicitud],$C$9,Tbl_Registro_Insumo[Fecha_Corte],"&lt;="&amp;AN$12))</f>
        <v/>
      </c>
      <c r="AO101" s="2" t="str">
        <f>IF(OR($C101="",AO$12=""),"",SUMIFS(Tbl_Registro_Insumo[cant_ent],Tbl_Registro_Insumo[proveedor],$C$8,Tbl_Registro_Insumo[descripcion_insumo],$C101,Tbl_Registro_Insumo[id_solicitud],Detalle_Mes!$C$9,Tbl_Registro_Insumo[Fecha_Corte],"&lt;="&amp;AO$12)-SUMIFS(Tbl_Registro_Insumo[cant_dev],Tbl_Registro_Insumo[proveedor],$C$8,Tbl_Registro_Insumo[descripcion_insumo],$C101,Tbl_Registro_Insumo[id_solicitud],$C$9,Tbl_Registro_Insumo[Fecha_Corte],"&lt;="&amp;AO$12))</f>
        <v/>
      </c>
      <c r="AP101" s="2" t="str">
        <f>IF(OR($C101="",AP$12=""),"",SUMIFS(Tbl_Registro_Insumo[cant_ent],Tbl_Registro_Insumo[proveedor],$C$8,Tbl_Registro_Insumo[descripcion_insumo],$C101,Tbl_Registro_Insumo[id_solicitud],Detalle_Mes!$C$9,Tbl_Registro_Insumo[Fecha_Corte],"&lt;="&amp;AP$12)-SUMIFS(Tbl_Registro_Insumo[cant_dev],Tbl_Registro_Insumo[proveedor],$C$8,Tbl_Registro_Insumo[descripcion_insumo],$C101,Tbl_Registro_Insumo[id_solicitud],$C$9,Tbl_Registro_Insumo[Fecha_Corte],"&lt;="&amp;AP$12))</f>
        <v/>
      </c>
      <c r="AQ101" s="2" t="str">
        <f>IF(OR($C101="",AQ$12=""),"",SUMIFS(Tbl_Registro_Insumo[cant_ent],Tbl_Registro_Insumo[proveedor],$C$8,Tbl_Registro_Insumo[descripcion_insumo],$C101,Tbl_Registro_Insumo[id_solicitud],Detalle_Mes!$C$9,Tbl_Registro_Insumo[Fecha_Corte],"&lt;="&amp;AQ$12)-SUMIFS(Tbl_Registro_Insumo[cant_dev],Tbl_Registro_Insumo[proveedor],$C$8,Tbl_Registro_Insumo[descripcion_insumo],$C101,Tbl_Registro_Insumo[id_solicitud],$C$9,Tbl_Registro_Insumo[Fecha_Corte],"&lt;="&amp;AQ$12))</f>
        <v/>
      </c>
      <c r="AR101" s="2" t="str">
        <f>IF(OR($C101="",AR$12=""),"",SUMIFS(Tbl_Registro_Insumo[cant_ent],Tbl_Registro_Insumo[proveedor],$C$8,Tbl_Registro_Insumo[descripcion_insumo],$C101,Tbl_Registro_Insumo[id_solicitud],Detalle_Mes!$C$9,Tbl_Registro_Insumo[Fecha_Corte],"&lt;="&amp;AR$12)-SUMIFS(Tbl_Registro_Insumo[cant_dev],Tbl_Registro_Insumo[proveedor],$C$8,Tbl_Registro_Insumo[descripcion_insumo],$C101,Tbl_Registro_Insumo[id_solicitud],$C$9,Tbl_Registro_Insumo[Fecha_Corte],"&lt;="&amp;AR$12))</f>
        <v/>
      </c>
      <c r="AS101" s="2" t="str">
        <f>IF(OR($C101="",AS$12=""),"",SUMIFS(Tbl_Registro_Insumo[cant_ent],Tbl_Registro_Insumo[proveedor],$C$8,Tbl_Registro_Insumo[descripcion_insumo],$C101,Tbl_Registro_Insumo[id_solicitud],Detalle_Mes!$C$9,Tbl_Registro_Insumo[Fecha_Corte],"&lt;="&amp;AS$12)-SUMIFS(Tbl_Registro_Insumo[cant_dev],Tbl_Registro_Insumo[proveedor],$C$8,Tbl_Registro_Insumo[descripcion_insumo],$C101,Tbl_Registro_Insumo[id_solicitud],$C$9,Tbl_Registro_Insumo[Fecha_Corte],"&lt;="&amp;AS$12))</f>
        <v/>
      </c>
      <c r="AT101" s="2" t="str">
        <f>IF(OR($C101="",AT$12=""),"",SUMIFS(Tbl_Registro_Insumo[cant_ent],Tbl_Registro_Insumo[proveedor],$C$8,Tbl_Registro_Insumo[descripcion_insumo],$C101,Tbl_Registro_Insumo[id_solicitud],Detalle_Mes!$C$9,Tbl_Registro_Insumo[Fecha_Corte],"&lt;="&amp;AT$12)-SUMIFS(Tbl_Registro_Insumo[cant_dev],Tbl_Registro_Insumo[proveedor],$C$8,Tbl_Registro_Insumo[descripcion_insumo],$C101,Tbl_Registro_Insumo[id_solicitud],$C$9,Tbl_Registro_Insumo[Fecha_Corte],"&lt;="&amp;AT$12))</f>
        <v/>
      </c>
      <c r="AU101" s="2" t="str">
        <f>IF(OR($C101="",AU$12=""),"",SUMIFS(Tbl_Registro_Insumo[cant_ent],Tbl_Registro_Insumo[proveedor],$C$8,Tbl_Registro_Insumo[descripcion_insumo],$C101,Tbl_Registro_Insumo[id_solicitud],Detalle_Mes!$C$9,Tbl_Registro_Insumo[Fecha_Corte],"&lt;="&amp;AU$12)-SUMIFS(Tbl_Registro_Insumo[cant_dev],Tbl_Registro_Insumo[proveedor],$C$8,Tbl_Registro_Insumo[descripcion_insumo],$C101,Tbl_Registro_Insumo[id_solicitud],$C$9,Tbl_Registro_Insumo[Fecha_Corte],"&lt;="&amp;AU$12))</f>
        <v/>
      </c>
      <c r="AV101" s="2" t="str">
        <f>IF(OR($C101="",AV$12=""),"",SUMIFS(Tbl_Registro_Insumo[cant_ent],Tbl_Registro_Insumo[proveedor],$C$8,Tbl_Registro_Insumo[descripcion_insumo],$C101,Tbl_Registro_Insumo[id_solicitud],Detalle_Mes!$C$9,Tbl_Registro_Insumo[Fecha_Corte],"&lt;="&amp;AV$12)-SUMIFS(Tbl_Registro_Insumo[cant_dev],Tbl_Registro_Insumo[proveedor],$C$8,Tbl_Registro_Insumo[descripcion_insumo],$C101,Tbl_Registro_Insumo[id_solicitud],$C$9,Tbl_Registro_Insumo[Fecha_Corte],"&lt;="&amp;AV$12))</f>
        <v/>
      </c>
      <c r="AW101" s="2" t="str">
        <f>IF(OR($C101="",AW$12=""),"",SUMIFS(Tbl_Registro_Insumo[cant_ent],Tbl_Registro_Insumo[proveedor],$C$8,Tbl_Registro_Insumo[descripcion_insumo],$C101,Tbl_Registro_Insumo[id_solicitud],Detalle_Mes!$C$9,Tbl_Registro_Insumo[Fecha_Corte],"&lt;="&amp;AW$12)-SUMIFS(Tbl_Registro_Insumo[cant_dev],Tbl_Registro_Insumo[proveedor],$C$8,Tbl_Registro_Insumo[descripcion_insumo],$C101,Tbl_Registro_Insumo[id_solicitud],$C$9,Tbl_Registro_Insumo[Fecha_Corte],"&lt;="&amp;AW$12))</f>
        <v/>
      </c>
      <c r="AX101" s="2" t="str">
        <f>IF(OR($C101="",AX$12=""),"",SUMIFS(Tbl_Registro_Insumo[cant_ent],Tbl_Registro_Insumo[proveedor],$C$8,Tbl_Registro_Insumo[descripcion_insumo],$C101,Tbl_Registro_Insumo[id_solicitud],Detalle_Mes!$C$9,Tbl_Registro_Insumo[Fecha_Corte],"&lt;="&amp;AX$12)-SUMIFS(Tbl_Registro_Insumo[cant_dev],Tbl_Registro_Insumo[proveedor],$C$8,Tbl_Registro_Insumo[descripcion_insumo],$C101,Tbl_Registro_Insumo[id_solicitud],$C$9,Tbl_Registro_Insumo[Fecha_Corte],"&lt;="&amp;AX$12))</f>
        <v/>
      </c>
      <c r="AY101" s="2" t="str">
        <f>IF(OR($C101="",AY$12=""),"",SUMIFS(Tbl_Registro_Insumo[cant_ent],Tbl_Registro_Insumo[proveedor],$C$8,Tbl_Registro_Insumo[descripcion_insumo],$C101,Tbl_Registro_Insumo[id_solicitud],Detalle_Mes!$C$9,Tbl_Registro_Insumo[Fecha_Corte],"&lt;="&amp;AY$12)-SUMIFS(Tbl_Registro_Insumo[cant_dev],Tbl_Registro_Insumo[proveedor],$C$8,Tbl_Registro_Insumo[descripcion_insumo],$C101,Tbl_Registro_Insumo[id_solicitud],$C$9,Tbl_Registro_Insumo[Fecha_Corte],"&lt;="&amp;AY$12))</f>
        <v/>
      </c>
      <c r="AZ101" s="2" t="str">
        <f>IF(OR($C101="",AZ$12=""),"",SUMIFS(Tbl_Registro_Insumo[cant_ent],Tbl_Registro_Insumo[proveedor],$C$8,Tbl_Registro_Insumo[descripcion_insumo],$C101,Tbl_Registro_Insumo[id_solicitud],Detalle_Mes!$C$9,Tbl_Registro_Insumo[Fecha_Corte],"&lt;="&amp;AZ$12)-SUMIFS(Tbl_Registro_Insumo[cant_dev],Tbl_Registro_Insumo[proveedor],$C$8,Tbl_Registro_Insumo[descripcion_insumo],$C101,Tbl_Registro_Insumo[id_solicitud],$C$9,Tbl_Registro_Insumo[Fecha_Corte],"&lt;="&amp;AZ$12))</f>
        <v/>
      </c>
      <c r="BA101" s="2" t="str">
        <f>IF(OR($C101="",BA$12=""),"",SUMIFS(Tbl_Registro_Insumo[cant_ent],Tbl_Registro_Insumo[proveedor],$C$8,Tbl_Registro_Insumo[descripcion_insumo],$C101,Tbl_Registro_Insumo[id_solicitud],Detalle_Mes!$C$9,Tbl_Registro_Insumo[Fecha_Corte],"&lt;="&amp;BA$12)-SUMIFS(Tbl_Registro_Insumo[cant_dev],Tbl_Registro_Insumo[proveedor],$C$8,Tbl_Registro_Insumo[descripcion_insumo],$C101,Tbl_Registro_Insumo[id_solicitud],$C$9,Tbl_Registro_Insumo[Fecha_Corte],"&lt;="&amp;BA$12))</f>
        <v/>
      </c>
      <c r="BB101" s="2" t="str">
        <f>IF(OR($C101="",BB$12=""),"",SUMIFS(Tbl_Registro_Insumo[cant_ent],Tbl_Registro_Insumo[proveedor],$C$8,Tbl_Registro_Insumo[descripcion_insumo],$C101,Tbl_Registro_Insumo[id_solicitud],Detalle_Mes!$C$9,Tbl_Registro_Insumo[Fecha_Corte],"&lt;="&amp;BB$12)-SUMIFS(Tbl_Registro_Insumo[cant_dev],Tbl_Registro_Insumo[proveedor],$C$8,Tbl_Registro_Insumo[descripcion_insumo],$C101,Tbl_Registro_Insumo[id_solicitud],$C$9,Tbl_Registro_Insumo[Fecha_Corte],"&lt;="&amp;BB$12))</f>
        <v/>
      </c>
      <c r="BC101" s="2" t="str">
        <f>IF(OR($C101="",BC$12=""),"",SUMIFS(Tbl_Registro_Insumo[cant_ent],Tbl_Registro_Insumo[proveedor],$C$8,Tbl_Registro_Insumo[descripcion_insumo],$C101,Tbl_Registro_Insumo[id_solicitud],Detalle_Mes!$C$9,Tbl_Registro_Insumo[Fecha_Corte],"&lt;="&amp;BC$12)-SUMIFS(Tbl_Registro_Insumo[cant_dev],Tbl_Registro_Insumo[proveedor],$C$8,Tbl_Registro_Insumo[descripcion_insumo],$C101,Tbl_Registro_Insumo[id_solicitud],$C$9,Tbl_Registro_Insumo[Fecha_Corte],"&lt;="&amp;BC$12))</f>
        <v/>
      </c>
      <c r="BD101" s="2" t="str">
        <f>IF(OR($C101="",BD$12=""),"",SUMIFS(Tbl_Registro_Insumo[cant_ent],Tbl_Registro_Insumo[proveedor],$C$8,Tbl_Registro_Insumo[descripcion_insumo],$C101,Tbl_Registro_Insumo[id_solicitud],Detalle_Mes!$C$9,Tbl_Registro_Insumo[Fecha_Corte],"&lt;="&amp;BD$12)-SUMIFS(Tbl_Registro_Insumo[cant_dev],Tbl_Registro_Insumo[proveedor],$C$8,Tbl_Registro_Insumo[descripcion_insumo],$C101,Tbl_Registro_Insumo[id_solicitud],$C$9,Tbl_Registro_Insumo[Fecha_Corte],"&lt;="&amp;BD$12))</f>
        <v/>
      </c>
      <c r="BE101" s="2" t="str">
        <f>IF(OR($C101="",BE$12=""),"",SUMIFS(Tbl_Registro_Insumo[cant_ent],Tbl_Registro_Insumo[proveedor],$C$8,Tbl_Registro_Insumo[descripcion_insumo],$C101,Tbl_Registro_Insumo[id_solicitud],Detalle_Mes!$C$9,Tbl_Registro_Insumo[Fecha_Corte],"&lt;="&amp;BE$12)-SUMIFS(Tbl_Registro_Insumo[cant_dev],Tbl_Registro_Insumo[proveedor],$C$8,Tbl_Registro_Insumo[descripcion_insumo],$C101,Tbl_Registro_Insumo[id_solicitud],$C$9,Tbl_Registro_Insumo[Fecha_Corte],"&lt;="&amp;BE$12))</f>
        <v/>
      </c>
      <c r="BF101" s="2" t="str">
        <f>IF(OR($C101="",BF$12=""),"",SUMIFS(Tbl_Registro_Insumo[cant_ent],Tbl_Registro_Insumo[proveedor],$C$8,Tbl_Registro_Insumo[descripcion_insumo],$C101,Tbl_Registro_Insumo[id_solicitud],Detalle_Mes!$C$9,Tbl_Registro_Insumo[Fecha_Corte],"&lt;="&amp;BF$12)-SUMIFS(Tbl_Registro_Insumo[cant_dev],Tbl_Registro_Insumo[proveedor],$C$8,Tbl_Registro_Insumo[descripcion_insumo],$C101,Tbl_Registro_Insumo[id_solicitud],$C$9,Tbl_Registro_Insumo[Fecha_Corte],"&lt;="&amp;BF$12))</f>
        <v/>
      </c>
      <c r="BG101" s="2" t="str">
        <f>IF(OR($C101="",BG$12=""),"",SUMIFS(Tbl_Registro_Insumo[cant_ent],Tbl_Registro_Insumo[proveedor],$C$8,Tbl_Registro_Insumo[descripcion_insumo],$C101,Tbl_Registro_Insumo[id_solicitud],Detalle_Mes!$C$9,Tbl_Registro_Insumo[Fecha_Corte],"&lt;="&amp;BG$12)-SUMIFS(Tbl_Registro_Insumo[cant_dev],Tbl_Registro_Insumo[proveedor],$C$8,Tbl_Registro_Insumo[descripcion_insumo],$C101,Tbl_Registro_Insumo[id_solicitud],$C$9,Tbl_Registro_Insumo[Fecha_Corte],"&lt;="&amp;BG$12))</f>
        <v/>
      </c>
      <c r="BH101" s="2" t="str">
        <f>IF(OR($C101="",BH$12=""),"",SUMIFS(Tbl_Registro_Insumo[cant_ent],Tbl_Registro_Insumo[proveedor],$C$8,Tbl_Registro_Insumo[descripcion_insumo],$C101,Tbl_Registro_Insumo[id_solicitud],Detalle_Mes!$C$9,Tbl_Registro_Insumo[Fecha_Corte],"&lt;="&amp;BH$12)-SUMIFS(Tbl_Registro_Insumo[cant_dev],Tbl_Registro_Insumo[proveedor],$C$8,Tbl_Registro_Insumo[descripcion_insumo],$C101,Tbl_Registro_Insumo[id_solicitud],$C$9,Tbl_Registro_Insumo[Fecha_Corte],"&lt;="&amp;BH$12))</f>
        <v/>
      </c>
      <c r="BI101" s="2" t="str">
        <f>IF(OR($C101="",BI$12=""),"",SUMIFS(Tbl_Registro_Insumo[cant_ent],Tbl_Registro_Insumo[proveedor],$C$8,Tbl_Registro_Insumo[descripcion_insumo],$C101,Tbl_Registro_Insumo[id_solicitud],Detalle_Mes!$C$9,Tbl_Registro_Insumo[Fecha_Corte],"&lt;="&amp;BI$12)-SUMIFS(Tbl_Registro_Insumo[cant_dev],Tbl_Registro_Insumo[proveedor],$C$8,Tbl_Registro_Insumo[descripcion_insumo],$C101,Tbl_Registro_Insumo[id_solicitud],$C$9,Tbl_Registro_Insumo[Fecha_Corte],"&lt;="&amp;BI$12))</f>
        <v/>
      </c>
      <c r="BJ101" s="2" t="str">
        <f>IF(OR($C101="",BJ$12=""),"",SUMIFS(Tbl_Registro_Insumo[cant_ent],Tbl_Registro_Insumo[proveedor],$C$8,Tbl_Registro_Insumo[descripcion_insumo],$C101,Tbl_Registro_Insumo[id_solicitud],Detalle_Mes!$C$9,Tbl_Registro_Insumo[Fecha_Corte],"&lt;="&amp;BJ$12)-SUMIFS(Tbl_Registro_Insumo[cant_dev],Tbl_Registro_Insumo[proveedor],$C$8,Tbl_Registro_Insumo[descripcion_insumo],$C101,Tbl_Registro_Insumo[id_solicitud],$C$9,Tbl_Registro_Insumo[Fecha_Corte],"&lt;="&amp;BJ$12))</f>
        <v/>
      </c>
      <c r="BK101" s="2" t="str">
        <f>IF(OR($C101="",BK$12=""),"",SUMIFS(Tbl_Registro_Insumo[cant_ent],Tbl_Registro_Insumo[proveedor],$C$8,Tbl_Registro_Insumo[descripcion_insumo],$C101,Tbl_Registro_Insumo[id_solicitud],Detalle_Mes!$C$9,Tbl_Registro_Insumo[Fecha_Corte],"&lt;="&amp;BK$12)-SUMIFS(Tbl_Registro_Insumo[cant_dev],Tbl_Registro_Insumo[proveedor],$C$8,Tbl_Registro_Insumo[descripcion_insumo],$C101,Tbl_Registro_Insumo[id_solicitud],$C$9,Tbl_Registro_Insumo[Fecha_Corte],"&lt;="&amp;BK$12))</f>
        <v/>
      </c>
      <c r="BL101" s="2" t="str">
        <f>IF(OR($C101="",BL$12=""),"",SUMIFS(Tbl_Registro_Insumo[cant_ent],Tbl_Registro_Insumo[proveedor],$C$8,Tbl_Registro_Insumo[descripcion_insumo],$C101,Tbl_Registro_Insumo[id_solicitud],Detalle_Mes!$C$9,Tbl_Registro_Insumo[Fecha_Corte],"&lt;="&amp;BL$12)-SUMIFS(Tbl_Registro_Insumo[cant_dev],Tbl_Registro_Insumo[proveedor],$C$8,Tbl_Registro_Insumo[descripcion_insumo],$C101,Tbl_Registro_Insumo[id_solicitud],$C$9,Tbl_Registro_Insumo[Fecha_Corte],"&lt;="&amp;BL$12))</f>
        <v/>
      </c>
      <c r="BM101" s="2" t="str">
        <f>IF(OR($C101="",BM$12=""),"",SUMIFS(Tbl_Registro_Insumo[cant_ent],Tbl_Registro_Insumo[proveedor],$C$8,Tbl_Registro_Insumo[descripcion_insumo],$C101,Tbl_Registro_Insumo[id_solicitud],Detalle_Mes!$C$9,Tbl_Registro_Insumo[Fecha_Corte],"&lt;="&amp;BM$12)-SUMIFS(Tbl_Registro_Insumo[cant_dev],Tbl_Registro_Insumo[proveedor],$C$8,Tbl_Registro_Insumo[descripcion_insumo],$C101,Tbl_Registro_Insumo[id_solicitud],$C$9,Tbl_Registro_Insumo[Fecha_Corte],"&lt;="&amp;BM$12))</f>
        <v/>
      </c>
      <c r="BN101" s="2" t="str">
        <f>IF(OR($C101="",BN$12=""),"",SUMIFS(Tbl_Registro_Insumo[cant_ent],Tbl_Registro_Insumo[proveedor],$C$8,Tbl_Registro_Insumo[descripcion_insumo],$C101,Tbl_Registro_Insumo[id_solicitud],Detalle_Mes!$C$9,Tbl_Registro_Insumo[Fecha_Corte],"&lt;="&amp;BN$12)-SUMIFS(Tbl_Registro_Insumo[cant_dev],Tbl_Registro_Insumo[proveedor],$C$8,Tbl_Registro_Insumo[descripcion_insumo],$C101,Tbl_Registro_Insumo[id_solicitud],$C$9,Tbl_Registro_Insumo[Fecha_Corte],"&lt;="&amp;BN$12))</f>
        <v/>
      </c>
      <c r="BO101" s="2" t="str">
        <f>IF(OR($C101="",BO$12=""),"",SUMIFS(Tbl_Registro_Insumo[cant_ent],Tbl_Registro_Insumo[proveedor],$C$8,Tbl_Registro_Insumo[descripcion_insumo],$C101,Tbl_Registro_Insumo[id_solicitud],Detalle_Mes!$C$9,Tbl_Registro_Insumo[Fecha_Corte],"&lt;="&amp;BO$12)-SUMIFS(Tbl_Registro_Insumo[cant_dev],Tbl_Registro_Insumo[proveedor],$C$8,Tbl_Registro_Insumo[descripcion_insumo],$C101,Tbl_Registro_Insumo[id_solicitud],$C$9,Tbl_Registro_Insumo[Fecha_Corte],"&lt;="&amp;BO$12))</f>
        <v/>
      </c>
      <c r="BP101" s="2" t="str">
        <f>IF(OR($C101="",BP$12=""),"",SUMIFS(Tbl_Registro_Insumo[cant_ent],Tbl_Registro_Insumo[proveedor],$C$8,Tbl_Registro_Insumo[descripcion_insumo],$C101,Tbl_Registro_Insumo[id_solicitud],Detalle_Mes!$C$9,Tbl_Registro_Insumo[Fecha_Corte],"&lt;="&amp;BP$12)-SUMIFS(Tbl_Registro_Insumo[cant_dev],Tbl_Registro_Insumo[proveedor],$C$8,Tbl_Registro_Insumo[descripcion_insumo],$C101,Tbl_Registro_Insumo[id_solicitud],$C$9,Tbl_Registro_Insumo[Fecha_Corte],"&lt;="&amp;BP$12))</f>
        <v/>
      </c>
      <c r="BQ101" s="2" t="str">
        <f>IF(OR($C101="",BQ$12=""),"",SUMIFS(Tbl_Registro_Insumo[cant_ent],Tbl_Registro_Insumo[proveedor],$C$8,Tbl_Registro_Insumo[descripcion_insumo],$C101,Tbl_Registro_Insumo[id_solicitud],Detalle_Mes!$C$9,Tbl_Registro_Insumo[Fecha_Corte],"&lt;="&amp;BQ$12)-SUMIFS(Tbl_Registro_Insumo[cant_dev],Tbl_Registro_Insumo[proveedor],$C$8,Tbl_Registro_Insumo[descripcion_insumo],$C101,Tbl_Registro_Insumo[id_solicitud],$C$9,Tbl_Registro_Insumo[Fecha_Corte],"&lt;="&amp;BQ$12))</f>
        <v/>
      </c>
      <c r="BR101" s="2" t="str">
        <f>IF(OR($C101="",BR$12=""),"",SUMIFS(Tbl_Registro_Insumo[cant_ent],Tbl_Registro_Insumo[proveedor],$C$8,Tbl_Registro_Insumo[descripcion_insumo],$C101,Tbl_Registro_Insumo[id_solicitud],Detalle_Mes!$C$9,Tbl_Registro_Insumo[Fecha_Corte],"&lt;="&amp;BR$12)-SUMIFS(Tbl_Registro_Insumo[cant_dev],Tbl_Registro_Insumo[proveedor],$C$8,Tbl_Registro_Insumo[descripcion_insumo],$C101,Tbl_Registro_Insumo[id_solicitud],$C$9,Tbl_Registro_Insumo[Fecha_Corte],"&lt;="&amp;BR$12))</f>
        <v/>
      </c>
      <c r="BS101" s="2" t="str">
        <f>IF(OR($C101="",BS$12=""),"",SUMIFS(Tbl_Registro_Insumo[cant_ent],Tbl_Registro_Insumo[proveedor],$C$8,Tbl_Registro_Insumo[descripcion_insumo],$C101,Tbl_Registro_Insumo[id_solicitud],Detalle_Mes!$C$9,Tbl_Registro_Insumo[Fecha_Corte],"&lt;="&amp;BS$12)-SUMIFS(Tbl_Registro_Insumo[cant_dev],Tbl_Registro_Insumo[proveedor],$C$8,Tbl_Registro_Insumo[descripcion_insumo],$C101,Tbl_Registro_Insumo[id_solicitud],$C$9,Tbl_Registro_Insumo[Fecha_Corte],"&lt;="&amp;BS$12))</f>
        <v/>
      </c>
    </row>
    <row r="102" spans="2:71" s="7" customFormat="1" ht="19.2" customHeight="1" x14ac:dyDescent="0.3">
      <c r="B102" s="2"/>
      <c r="D102" s="20" t="str">
        <f>IF(C102="","",SUMIFS(Tbl_Registro_Insumo[cant_ent],Tbl_Registro_Insumo[proveedor],Detalle_Mes!$C$8,Tbl_Registro_Insumo[id_solicitud],Detalle_Mes!$C$9,Tbl_Registro_Insumo[descripcion_insumo],Detalle_Mes!C102,Tbl_Registro_Insumo[Fecha_Corte],"&lt;"&amp;Detalle_Mes!$F$8))</f>
        <v/>
      </c>
      <c r="E102" s="20" t="str">
        <f>IF(C102="","",SUMIFS(Tbl_Registro_Insumo[cant_dev],Tbl_Registro_Insumo[proveedor],Detalle_Mes!$C$8,Tbl_Registro_Insumo[id_solicitud],Detalle_Mes!$C$9,Tbl_Registro_Insumo[descripcion_insumo],Detalle_Mes!C102,Tbl_Registro_Insumo[Fecha_Corte],"&lt;"&amp;Detalle_Mes!$F$8))</f>
        <v/>
      </c>
      <c r="F102" s="20" t="str">
        <f t="shared" si="42"/>
        <v/>
      </c>
      <c r="H102" s="41" t="str">
        <f t="shared" si="41"/>
        <v/>
      </c>
      <c r="I102" s="2" t="str">
        <f>IF(OR($C102="",I$12=""),"",SUMIFS(Tbl_Registro_Insumo[cant_ent],Tbl_Registro_Insumo[proveedor],$C$8,Tbl_Registro_Insumo[descripcion_insumo],$C102,Tbl_Registro_Insumo[id_solicitud],Detalle_Mes!$C$9,Tbl_Registro_Insumo[Fecha_Corte],"&lt;"&amp;I$12)-SUMIFS(Tbl_Registro_Insumo[cant_dev],Tbl_Registro_Insumo[proveedor],$C$8,Tbl_Registro_Insumo[descripcion_insumo],$C102,Tbl_Registro_Insumo[id_solicitud],$C$9,Tbl_Registro_Insumo[Fecha_Corte],"&lt;="&amp;I$12))</f>
        <v/>
      </c>
      <c r="J102" s="2" t="str">
        <f>IF(OR($C102="",J$12=""),"",SUMIFS(Tbl_Registro_Insumo[cant_ent],Tbl_Registro_Insumo[proveedor],$C$8,Tbl_Registro_Insumo[descripcion_insumo],$C102,Tbl_Registro_Insumo[id_solicitud],Detalle_Mes!$C$9,Tbl_Registro_Insumo[Fecha_Corte],"&lt;="&amp;J$12)-SUMIFS(Tbl_Registro_Insumo[cant_dev],Tbl_Registro_Insumo[proveedor],$C$8,Tbl_Registro_Insumo[descripcion_insumo],$C102,Tbl_Registro_Insumo[id_solicitud],$C$9,Tbl_Registro_Insumo[Fecha_Corte],"&lt;="&amp;J$12))</f>
        <v/>
      </c>
      <c r="K102" s="2" t="str">
        <f>IF(OR($C102="",K$12=""),"",SUMIFS(Tbl_Registro_Insumo[cant_ent],Tbl_Registro_Insumo[proveedor],$C$8,Tbl_Registro_Insumo[descripcion_insumo],$C102,Tbl_Registro_Insumo[id_solicitud],Detalle_Mes!$C$9,Tbl_Registro_Insumo[Fecha_Corte],"&lt;="&amp;K$12)-SUMIFS(Tbl_Registro_Insumo[cant_dev],Tbl_Registro_Insumo[proveedor],$C$8,Tbl_Registro_Insumo[descripcion_insumo],$C102,Tbl_Registro_Insumo[id_solicitud],$C$9,Tbl_Registro_Insumo[Fecha_Corte],"&lt;="&amp;K$12))</f>
        <v/>
      </c>
      <c r="L102" s="2" t="str">
        <f>IF(OR($C102="",L$12=""),"",SUMIFS(Tbl_Registro_Insumo[cant_ent],Tbl_Registro_Insumo[proveedor],$C$8,Tbl_Registro_Insumo[descripcion_insumo],$C102,Tbl_Registro_Insumo[id_solicitud],Detalle_Mes!$C$9,Tbl_Registro_Insumo[Fecha_Corte],"&lt;="&amp;L$12)-SUMIFS(Tbl_Registro_Insumo[cant_dev],Tbl_Registro_Insumo[proveedor],$C$8,Tbl_Registro_Insumo[descripcion_insumo],$C102,Tbl_Registro_Insumo[id_solicitud],$C$9,Tbl_Registro_Insumo[Fecha_Corte],"&lt;="&amp;L$12))</f>
        <v/>
      </c>
      <c r="M102" s="2" t="str">
        <f>IF(OR($C102="",M$12=""),"",SUMIFS(Tbl_Registro_Insumo[cant_ent],Tbl_Registro_Insumo[proveedor],$C$8,Tbl_Registro_Insumo[descripcion_insumo],$C102,Tbl_Registro_Insumo[id_solicitud],Detalle_Mes!$C$9,Tbl_Registro_Insumo[Fecha_Corte],"&lt;="&amp;M$12)-SUMIFS(Tbl_Registro_Insumo[cant_dev],Tbl_Registro_Insumo[proveedor],$C$8,Tbl_Registro_Insumo[descripcion_insumo],$C102,Tbl_Registro_Insumo[id_solicitud],$C$9,Tbl_Registro_Insumo[Fecha_Corte],"&lt;="&amp;M$12))</f>
        <v/>
      </c>
      <c r="N102" s="2" t="str">
        <f>IF(OR($C102="",N$12=""),"",SUMIFS(Tbl_Registro_Insumo[cant_ent],Tbl_Registro_Insumo[proveedor],$C$8,Tbl_Registro_Insumo[descripcion_insumo],$C102,Tbl_Registro_Insumo[id_solicitud],Detalle_Mes!$C$9,Tbl_Registro_Insumo[Fecha_Corte],"&lt;="&amp;N$12)-SUMIFS(Tbl_Registro_Insumo[cant_dev],Tbl_Registro_Insumo[proveedor],$C$8,Tbl_Registro_Insumo[descripcion_insumo],$C102,Tbl_Registro_Insumo[id_solicitud],$C$9,Tbl_Registro_Insumo[Fecha_Corte],"&lt;="&amp;N$12))</f>
        <v/>
      </c>
      <c r="O102" s="2" t="str">
        <f>IF(OR($C102="",O$12=""),"",SUMIFS(Tbl_Registro_Insumo[cant_ent],Tbl_Registro_Insumo[proveedor],$C$8,Tbl_Registro_Insumo[descripcion_insumo],$C102,Tbl_Registro_Insumo[id_solicitud],Detalle_Mes!$C$9,Tbl_Registro_Insumo[Fecha_Corte],"&lt;="&amp;O$12)-SUMIFS(Tbl_Registro_Insumo[cant_dev],Tbl_Registro_Insumo[proveedor],$C$8,Tbl_Registro_Insumo[descripcion_insumo],$C102,Tbl_Registro_Insumo[id_solicitud],$C$9,Tbl_Registro_Insumo[Fecha_Corte],"&lt;="&amp;O$12))</f>
        <v/>
      </c>
      <c r="P102" s="2" t="str">
        <f>IF(OR($C102="",P$12=""),"",SUMIFS(Tbl_Registro_Insumo[cant_ent],Tbl_Registro_Insumo[proveedor],$C$8,Tbl_Registro_Insumo[descripcion_insumo],$C102,Tbl_Registro_Insumo[id_solicitud],Detalle_Mes!$C$9,Tbl_Registro_Insumo[Fecha_Corte],"&lt;="&amp;P$12)-SUMIFS(Tbl_Registro_Insumo[cant_dev],Tbl_Registro_Insumo[proveedor],$C$8,Tbl_Registro_Insumo[descripcion_insumo],$C102,Tbl_Registro_Insumo[id_solicitud],$C$9,Tbl_Registro_Insumo[Fecha_Corte],"&lt;="&amp;P$12))</f>
        <v/>
      </c>
      <c r="Q102" s="2" t="str">
        <f>IF(OR($C102="",Q$12=""),"",SUMIFS(Tbl_Registro_Insumo[cant_ent],Tbl_Registro_Insumo[proveedor],$C$8,Tbl_Registro_Insumo[descripcion_insumo],$C102,Tbl_Registro_Insumo[id_solicitud],Detalle_Mes!$C$9,Tbl_Registro_Insumo[Fecha_Corte],"&lt;="&amp;Q$12)-SUMIFS(Tbl_Registro_Insumo[cant_dev],Tbl_Registro_Insumo[proveedor],$C$8,Tbl_Registro_Insumo[descripcion_insumo],$C102,Tbl_Registro_Insumo[id_solicitud],$C$9,Tbl_Registro_Insumo[Fecha_Corte],"&lt;="&amp;Q$12))</f>
        <v/>
      </c>
      <c r="R102" s="2" t="str">
        <f>IF(OR($C102="",R$12=""),"",SUMIFS(Tbl_Registro_Insumo[cant_ent],Tbl_Registro_Insumo[proveedor],$C$8,Tbl_Registro_Insumo[descripcion_insumo],$C102,Tbl_Registro_Insumo[id_solicitud],Detalle_Mes!$C$9,Tbl_Registro_Insumo[Fecha_Corte],"&lt;="&amp;R$12)-SUMIFS(Tbl_Registro_Insumo[cant_dev],Tbl_Registro_Insumo[proveedor],$C$8,Tbl_Registro_Insumo[descripcion_insumo],$C102,Tbl_Registro_Insumo[id_solicitud],$C$9,Tbl_Registro_Insumo[Fecha_Corte],"&lt;="&amp;R$12))</f>
        <v/>
      </c>
      <c r="S102" s="2" t="str">
        <f>IF(OR($C102="",S$12=""),"",SUMIFS(Tbl_Registro_Insumo[cant_ent],Tbl_Registro_Insumo[proveedor],$C$8,Tbl_Registro_Insumo[descripcion_insumo],$C102,Tbl_Registro_Insumo[id_solicitud],Detalle_Mes!$C$9,Tbl_Registro_Insumo[Fecha_Corte],"&lt;="&amp;S$12)-SUMIFS(Tbl_Registro_Insumo[cant_dev],Tbl_Registro_Insumo[proveedor],$C$8,Tbl_Registro_Insumo[descripcion_insumo],$C102,Tbl_Registro_Insumo[id_solicitud],$C$9,Tbl_Registro_Insumo[Fecha_Corte],"&lt;="&amp;S$12))</f>
        <v/>
      </c>
      <c r="T102" s="2" t="str">
        <f>IF(OR($C102="",T$12=""),"",SUMIFS(Tbl_Registro_Insumo[cant_ent],Tbl_Registro_Insumo[proveedor],$C$8,Tbl_Registro_Insumo[descripcion_insumo],$C102,Tbl_Registro_Insumo[id_solicitud],Detalle_Mes!$C$9,Tbl_Registro_Insumo[Fecha_Corte],"&lt;="&amp;T$12)-SUMIFS(Tbl_Registro_Insumo[cant_dev],Tbl_Registro_Insumo[proveedor],$C$8,Tbl_Registro_Insumo[descripcion_insumo],$C102,Tbl_Registro_Insumo[id_solicitud],$C$9,Tbl_Registro_Insumo[Fecha_Corte],"&lt;="&amp;T$12))</f>
        <v/>
      </c>
      <c r="U102" s="2" t="str">
        <f>IF(OR($C102="",U$12=""),"",SUMIFS(Tbl_Registro_Insumo[cant_ent],Tbl_Registro_Insumo[proveedor],$C$8,Tbl_Registro_Insumo[descripcion_insumo],$C102,Tbl_Registro_Insumo[id_solicitud],Detalle_Mes!$C$9,Tbl_Registro_Insumo[Fecha_Corte],"&lt;="&amp;U$12)-SUMIFS(Tbl_Registro_Insumo[cant_dev],Tbl_Registro_Insumo[proveedor],$C$8,Tbl_Registro_Insumo[descripcion_insumo],$C102,Tbl_Registro_Insumo[id_solicitud],$C$9,Tbl_Registro_Insumo[Fecha_Corte],"&lt;="&amp;U$12))</f>
        <v/>
      </c>
      <c r="V102" s="2" t="str">
        <f>IF(OR($C102="",V$12=""),"",SUMIFS(Tbl_Registro_Insumo[cant_ent],Tbl_Registro_Insumo[proveedor],$C$8,Tbl_Registro_Insumo[descripcion_insumo],$C102,Tbl_Registro_Insumo[id_solicitud],Detalle_Mes!$C$9,Tbl_Registro_Insumo[Fecha_Corte],"&lt;="&amp;V$12)-SUMIFS(Tbl_Registro_Insumo[cant_dev],Tbl_Registro_Insumo[proveedor],$C$8,Tbl_Registro_Insumo[descripcion_insumo],$C102,Tbl_Registro_Insumo[id_solicitud],$C$9,Tbl_Registro_Insumo[Fecha_Corte],"&lt;="&amp;V$12))</f>
        <v/>
      </c>
      <c r="W102" s="2" t="str">
        <f>IF(OR($C102="",W$12=""),"",SUMIFS(Tbl_Registro_Insumo[cant_ent],Tbl_Registro_Insumo[proveedor],$C$8,Tbl_Registro_Insumo[descripcion_insumo],$C102,Tbl_Registro_Insumo[id_solicitud],Detalle_Mes!$C$9,Tbl_Registro_Insumo[Fecha_Corte],"&lt;="&amp;W$12)-SUMIFS(Tbl_Registro_Insumo[cant_dev],Tbl_Registro_Insumo[proveedor],$C$8,Tbl_Registro_Insumo[descripcion_insumo],$C102,Tbl_Registro_Insumo[id_solicitud],$C$9,Tbl_Registro_Insumo[Fecha_Corte],"&lt;="&amp;W$12))</f>
        <v/>
      </c>
      <c r="X102" s="2" t="str">
        <f>IF(OR($C102="",X$12=""),"",SUMIFS(Tbl_Registro_Insumo[cant_ent],Tbl_Registro_Insumo[proveedor],$C$8,Tbl_Registro_Insumo[descripcion_insumo],$C102,Tbl_Registro_Insumo[id_solicitud],Detalle_Mes!$C$9,Tbl_Registro_Insumo[Fecha_Corte],"&lt;="&amp;X$12)-SUMIFS(Tbl_Registro_Insumo[cant_dev],Tbl_Registro_Insumo[proveedor],$C$8,Tbl_Registro_Insumo[descripcion_insumo],$C102,Tbl_Registro_Insumo[id_solicitud],$C$9,Tbl_Registro_Insumo[Fecha_Corte],"&lt;="&amp;X$12))</f>
        <v/>
      </c>
      <c r="Y102" s="2" t="str">
        <f>IF(OR($C102="",Y$12=""),"",SUMIFS(Tbl_Registro_Insumo[cant_ent],Tbl_Registro_Insumo[proveedor],$C$8,Tbl_Registro_Insumo[descripcion_insumo],$C102,Tbl_Registro_Insumo[id_solicitud],Detalle_Mes!$C$9,Tbl_Registro_Insumo[Fecha_Corte],"&lt;="&amp;Y$12)-SUMIFS(Tbl_Registro_Insumo[cant_dev],Tbl_Registro_Insumo[proveedor],$C$8,Tbl_Registro_Insumo[descripcion_insumo],$C102,Tbl_Registro_Insumo[id_solicitud],$C$9,Tbl_Registro_Insumo[Fecha_Corte],"&lt;="&amp;Y$12))</f>
        <v/>
      </c>
      <c r="Z102" s="2" t="str">
        <f>IF(OR($C102="",Z$12=""),"",SUMIFS(Tbl_Registro_Insumo[cant_ent],Tbl_Registro_Insumo[proveedor],$C$8,Tbl_Registro_Insumo[descripcion_insumo],$C102,Tbl_Registro_Insumo[id_solicitud],Detalle_Mes!$C$9,Tbl_Registro_Insumo[Fecha_Corte],"&lt;="&amp;Z$12)-SUMIFS(Tbl_Registro_Insumo[cant_dev],Tbl_Registro_Insumo[proveedor],$C$8,Tbl_Registro_Insumo[descripcion_insumo],$C102,Tbl_Registro_Insumo[id_solicitud],$C$9,Tbl_Registro_Insumo[Fecha_Corte],"&lt;="&amp;Z$12))</f>
        <v/>
      </c>
      <c r="AA102" s="2" t="str">
        <f>IF(OR($C102="",AA$12=""),"",SUMIFS(Tbl_Registro_Insumo[cant_ent],Tbl_Registro_Insumo[proveedor],$C$8,Tbl_Registro_Insumo[descripcion_insumo],$C102,Tbl_Registro_Insumo[id_solicitud],Detalle_Mes!$C$9,Tbl_Registro_Insumo[Fecha_Corte],"&lt;="&amp;AA$12)-SUMIFS(Tbl_Registro_Insumo[cant_dev],Tbl_Registro_Insumo[proveedor],$C$8,Tbl_Registro_Insumo[descripcion_insumo],$C102,Tbl_Registro_Insumo[id_solicitud],$C$9,Tbl_Registro_Insumo[Fecha_Corte],"&lt;="&amp;AA$12))</f>
        <v/>
      </c>
      <c r="AB102" s="2" t="str">
        <f>IF(OR($C102="",AB$12=""),"",SUMIFS(Tbl_Registro_Insumo[cant_ent],Tbl_Registro_Insumo[proveedor],$C$8,Tbl_Registro_Insumo[descripcion_insumo],$C102,Tbl_Registro_Insumo[id_solicitud],Detalle_Mes!$C$9,Tbl_Registro_Insumo[Fecha_Corte],"&lt;="&amp;AB$12)-SUMIFS(Tbl_Registro_Insumo[cant_dev],Tbl_Registro_Insumo[proveedor],$C$8,Tbl_Registro_Insumo[descripcion_insumo],$C102,Tbl_Registro_Insumo[id_solicitud],$C$9,Tbl_Registro_Insumo[Fecha_Corte],"&lt;="&amp;AB$12))</f>
        <v/>
      </c>
      <c r="AC102" s="2" t="str">
        <f>IF(OR($C102="",AC$12=""),"",SUMIFS(Tbl_Registro_Insumo[cant_ent],Tbl_Registro_Insumo[proveedor],$C$8,Tbl_Registro_Insumo[descripcion_insumo],$C102,Tbl_Registro_Insumo[id_solicitud],Detalle_Mes!$C$9,Tbl_Registro_Insumo[Fecha_Corte],"&lt;="&amp;AC$12)-SUMIFS(Tbl_Registro_Insumo[cant_dev],Tbl_Registro_Insumo[proveedor],$C$8,Tbl_Registro_Insumo[descripcion_insumo],$C102,Tbl_Registro_Insumo[id_solicitud],$C$9,Tbl_Registro_Insumo[Fecha_Corte],"&lt;="&amp;AC$12))</f>
        <v/>
      </c>
      <c r="AD102" s="2" t="str">
        <f>IF(OR($C102="",AD$12=""),"",SUMIFS(Tbl_Registro_Insumo[cant_ent],Tbl_Registro_Insumo[proveedor],$C$8,Tbl_Registro_Insumo[descripcion_insumo],$C102,Tbl_Registro_Insumo[id_solicitud],Detalle_Mes!$C$9,Tbl_Registro_Insumo[Fecha_Corte],"&lt;="&amp;AD$12)-SUMIFS(Tbl_Registro_Insumo[cant_dev],Tbl_Registro_Insumo[proveedor],$C$8,Tbl_Registro_Insumo[descripcion_insumo],$C102,Tbl_Registro_Insumo[id_solicitud],$C$9,Tbl_Registro_Insumo[Fecha_Corte],"&lt;="&amp;AD$12))</f>
        <v/>
      </c>
      <c r="AE102" s="2" t="str">
        <f>IF(OR($C102="",AE$12=""),"",SUMIFS(Tbl_Registro_Insumo[cant_ent],Tbl_Registro_Insumo[proveedor],$C$8,Tbl_Registro_Insumo[descripcion_insumo],$C102,Tbl_Registro_Insumo[id_solicitud],Detalle_Mes!$C$9,Tbl_Registro_Insumo[Fecha_Corte],"&lt;="&amp;AE$12)-SUMIFS(Tbl_Registro_Insumo[cant_dev],Tbl_Registro_Insumo[proveedor],$C$8,Tbl_Registro_Insumo[descripcion_insumo],$C102,Tbl_Registro_Insumo[id_solicitud],$C$9,Tbl_Registro_Insumo[Fecha_Corte],"&lt;="&amp;AE$12))</f>
        <v/>
      </c>
      <c r="AF102" s="2" t="str">
        <f>IF(OR($C102="",AF$12=""),"",SUMIFS(Tbl_Registro_Insumo[cant_ent],Tbl_Registro_Insumo[proveedor],$C$8,Tbl_Registro_Insumo[descripcion_insumo],$C102,Tbl_Registro_Insumo[id_solicitud],Detalle_Mes!$C$9,Tbl_Registro_Insumo[Fecha_Corte],"&lt;="&amp;AF$12)-SUMIFS(Tbl_Registro_Insumo[cant_dev],Tbl_Registro_Insumo[proveedor],$C$8,Tbl_Registro_Insumo[descripcion_insumo],$C102,Tbl_Registro_Insumo[id_solicitud],$C$9,Tbl_Registro_Insumo[Fecha_Corte],"&lt;="&amp;AF$12))</f>
        <v/>
      </c>
      <c r="AG102" s="2" t="str">
        <f>IF(OR($C102="",AG$12=""),"",SUMIFS(Tbl_Registro_Insumo[cant_ent],Tbl_Registro_Insumo[proveedor],$C$8,Tbl_Registro_Insumo[descripcion_insumo],$C102,Tbl_Registro_Insumo[id_solicitud],Detalle_Mes!$C$9,Tbl_Registro_Insumo[Fecha_Corte],"&lt;="&amp;AG$12)-SUMIFS(Tbl_Registro_Insumo[cant_dev],Tbl_Registro_Insumo[proveedor],$C$8,Tbl_Registro_Insumo[descripcion_insumo],$C102,Tbl_Registro_Insumo[id_solicitud],$C$9,Tbl_Registro_Insumo[Fecha_Corte],"&lt;="&amp;AG$12))</f>
        <v/>
      </c>
      <c r="AH102" s="2" t="str">
        <f>IF(OR($C102="",AH$12=""),"",SUMIFS(Tbl_Registro_Insumo[cant_ent],Tbl_Registro_Insumo[proveedor],$C$8,Tbl_Registro_Insumo[descripcion_insumo],$C102,Tbl_Registro_Insumo[id_solicitud],Detalle_Mes!$C$9,Tbl_Registro_Insumo[Fecha_Corte],"&lt;="&amp;AH$12)-SUMIFS(Tbl_Registro_Insumo[cant_dev],Tbl_Registro_Insumo[proveedor],$C$8,Tbl_Registro_Insumo[descripcion_insumo],$C102,Tbl_Registro_Insumo[id_solicitud],$C$9,Tbl_Registro_Insumo[Fecha_Corte],"&lt;="&amp;AH$12))</f>
        <v/>
      </c>
      <c r="AI102" s="2" t="str">
        <f>IF(OR($C102="",AI$12=""),"",SUMIFS(Tbl_Registro_Insumo[cant_ent],Tbl_Registro_Insumo[proveedor],$C$8,Tbl_Registro_Insumo[descripcion_insumo],$C102,Tbl_Registro_Insumo[id_solicitud],Detalle_Mes!$C$9,Tbl_Registro_Insumo[Fecha_Corte],"&lt;="&amp;AI$12)-SUMIFS(Tbl_Registro_Insumo[cant_dev],Tbl_Registro_Insumo[proveedor],$C$8,Tbl_Registro_Insumo[descripcion_insumo],$C102,Tbl_Registro_Insumo[id_solicitud],$C$9,Tbl_Registro_Insumo[Fecha_Corte],"&lt;="&amp;AI$12))</f>
        <v/>
      </c>
      <c r="AJ102" s="2" t="str">
        <f>IF(OR($C102="",AJ$12=""),"",SUMIFS(Tbl_Registro_Insumo[cant_ent],Tbl_Registro_Insumo[proveedor],$C$8,Tbl_Registro_Insumo[descripcion_insumo],$C102,Tbl_Registro_Insumo[id_solicitud],Detalle_Mes!$C$9,Tbl_Registro_Insumo[Fecha_Corte],"&lt;="&amp;AJ$12)-SUMIFS(Tbl_Registro_Insumo[cant_dev],Tbl_Registro_Insumo[proveedor],$C$8,Tbl_Registro_Insumo[descripcion_insumo],$C102,Tbl_Registro_Insumo[id_solicitud],$C$9,Tbl_Registro_Insumo[Fecha_Corte],"&lt;="&amp;AJ$12))</f>
        <v/>
      </c>
      <c r="AK102" s="2" t="str">
        <f>IF(OR($C102="",AK$12=""),"",SUMIFS(Tbl_Registro_Insumo[cant_ent],Tbl_Registro_Insumo[proveedor],$C$8,Tbl_Registro_Insumo[descripcion_insumo],$C102,Tbl_Registro_Insumo[id_solicitud],Detalle_Mes!$C$9,Tbl_Registro_Insumo[Fecha_Corte],"&lt;="&amp;AK$12)-SUMIFS(Tbl_Registro_Insumo[cant_dev],Tbl_Registro_Insumo[proveedor],$C$8,Tbl_Registro_Insumo[descripcion_insumo],$C102,Tbl_Registro_Insumo[id_solicitud],$C$9,Tbl_Registro_Insumo[Fecha_Corte],"&lt;="&amp;AK$12))</f>
        <v/>
      </c>
      <c r="AL102" s="2" t="str">
        <f>IF(OR($C102="",AL$12=""),"",SUMIFS(Tbl_Registro_Insumo[cant_ent],Tbl_Registro_Insumo[proveedor],$C$8,Tbl_Registro_Insumo[descripcion_insumo],$C102,Tbl_Registro_Insumo[id_solicitud],Detalle_Mes!$C$9,Tbl_Registro_Insumo[Fecha_Corte],"&lt;="&amp;AL$12)-SUMIFS(Tbl_Registro_Insumo[cant_dev],Tbl_Registro_Insumo[proveedor],$C$8,Tbl_Registro_Insumo[descripcion_insumo],$C102,Tbl_Registro_Insumo[id_solicitud],$C$9,Tbl_Registro_Insumo[Fecha_Corte],"&lt;="&amp;AL$12))</f>
        <v/>
      </c>
      <c r="AM102" s="2" t="str">
        <f>IF(OR($C102="",AM$12=""),"",SUMIFS(Tbl_Registro_Insumo[cant_ent],Tbl_Registro_Insumo[proveedor],$C$8,Tbl_Registro_Insumo[descripcion_insumo],$C102,Tbl_Registro_Insumo[id_solicitud],Detalle_Mes!$C$9,Tbl_Registro_Insumo[Fecha_Corte],"&lt;="&amp;AM$12)-SUMIFS(Tbl_Registro_Insumo[cant_dev],Tbl_Registro_Insumo[proveedor],$C$8,Tbl_Registro_Insumo[descripcion_insumo],$C102,Tbl_Registro_Insumo[id_solicitud],$C$9,Tbl_Registro_Insumo[Fecha_Corte],"&lt;="&amp;AM$12))</f>
        <v/>
      </c>
      <c r="AN102" s="2" t="str">
        <f>IF(OR($C102="",AN$12=""),"",SUMIFS(Tbl_Registro_Insumo[cant_ent],Tbl_Registro_Insumo[proveedor],$C$8,Tbl_Registro_Insumo[descripcion_insumo],$C102,Tbl_Registro_Insumo[id_solicitud],Detalle_Mes!$C$9,Tbl_Registro_Insumo[Fecha_Corte],"&lt;="&amp;AN$12)-SUMIFS(Tbl_Registro_Insumo[cant_dev],Tbl_Registro_Insumo[proveedor],$C$8,Tbl_Registro_Insumo[descripcion_insumo],$C102,Tbl_Registro_Insumo[id_solicitud],$C$9,Tbl_Registro_Insumo[Fecha_Corte],"&lt;="&amp;AN$12))</f>
        <v/>
      </c>
      <c r="AO102" s="2" t="str">
        <f>IF(OR($C102="",AO$12=""),"",SUMIFS(Tbl_Registro_Insumo[cant_ent],Tbl_Registro_Insumo[proveedor],$C$8,Tbl_Registro_Insumo[descripcion_insumo],$C102,Tbl_Registro_Insumo[id_solicitud],Detalle_Mes!$C$9,Tbl_Registro_Insumo[Fecha_Corte],"&lt;="&amp;AO$12)-SUMIFS(Tbl_Registro_Insumo[cant_dev],Tbl_Registro_Insumo[proveedor],$C$8,Tbl_Registro_Insumo[descripcion_insumo],$C102,Tbl_Registro_Insumo[id_solicitud],$C$9,Tbl_Registro_Insumo[Fecha_Corte],"&lt;="&amp;AO$12))</f>
        <v/>
      </c>
      <c r="AP102" s="2" t="str">
        <f>IF(OR($C102="",AP$12=""),"",SUMIFS(Tbl_Registro_Insumo[cant_ent],Tbl_Registro_Insumo[proveedor],$C$8,Tbl_Registro_Insumo[descripcion_insumo],$C102,Tbl_Registro_Insumo[id_solicitud],Detalle_Mes!$C$9,Tbl_Registro_Insumo[Fecha_Corte],"&lt;="&amp;AP$12)-SUMIFS(Tbl_Registro_Insumo[cant_dev],Tbl_Registro_Insumo[proveedor],$C$8,Tbl_Registro_Insumo[descripcion_insumo],$C102,Tbl_Registro_Insumo[id_solicitud],$C$9,Tbl_Registro_Insumo[Fecha_Corte],"&lt;="&amp;AP$12))</f>
        <v/>
      </c>
      <c r="AQ102" s="2" t="str">
        <f>IF(OR($C102="",AQ$12=""),"",SUMIFS(Tbl_Registro_Insumo[cant_ent],Tbl_Registro_Insumo[proveedor],$C$8,Tbl_Registro_Insumo[descripcion_insumo],$C102,Tbl_Registro_Insumo[id_solicitud],Detalle_Mes!$C$9,Tbl_Registro_Insumo[Fecha_Corte],"&lt;="&amp;AQ$12)-SUMIFS(Tbl_Registro_Insumo[cant_dev],Tbl_Registro_Insumo[proveedor],$C$8,Tbl_Registro_Insumo[descripcion_insumo],$C102,Tbl_Registro_Insumo[id_solicitud],$C$9,Tbl_Registro_Insumo[Fecha_Corte],"&lt;="&amp;AQ$12))</f>
        <v/>
      </c>
      <c r="AR102" s="2" t="str">
        <f>IF(OR($C102="",AR$12=""),"",SUMIFS(Tbl_Registro_Insumo[cant_ent],Tbl_Registro_Insumo[proveedor],$C$8,Tbl_Registro_Insumo[descripcion_insumo],$C102,Tbl_Registro_Insumo[id_solicitud],Detalle_Mes!$C$9,Tbl_Registro_Insumo[Fecha_Corte],"&lt;="&amp;AR$12)-SUMIFS(Tbl_Registro_Insumo[cant_dev],Tbl_Registro_Insumo[proveedor],$C$8,Tbl_Registro_Insumo[descripcion_insumo],$C102,Tbl_Registro_Insumo[id_solicitud],$C$9,Tbl_Registro_Insumo[Fecha_Corte],"&lt;="&amp;AR$12))</f>
        <v/>
      </c>
      <c r="AS102" s="2" t="str">
        <f>IF(OR($C102="",AS$12=""),"",SUMIFS(Tbl_Registro_Insumo[cant_ent],Tbl_Registro_Insumo[proveedor],$C$8,Tbl_Registro_Insumo[descripcion_insumo],$C102,Tbl_Registro_Insumo[id_solicitud],Detalle_Mes!$C$9,Tbl_Registro_Insumo[Fecha_Corte],"&lt;="&amp;AS$12)-SUMIFS(Tbl_Registro_Insumo[cant_dev],Tbl_Registro_Insumo[proveedor],$C$8,Tbl_Registro_Insumo[descripcion_insumo],$C102,Tbl_Registro_Insumo[id_solicitud],$C$9,Tbl_Registro_Insumo[Fecha_Corte],"&lt;="&amp;AS$12))</f>
        <v/>
      </c>
      <c r="AT102" s="2" t="str">
        <f>IF(OR($C102="",AT$12=""),"",SUMIFS(Tbl_Registro_Insumo[cant_ent],Tbl_Registro_Insumo[proveedor],$C$8,Tbl_Registro_Insumo[descripcion_insumo],$C102,Tbl_Registro_Insumo[id_solicitud],Detalle_Mes!$C$9,Tbl_Registro_Insumo[Fecha_Corte],"&lt;="&amp;AT$12)-SUMIFS(Tbl_Registro_Insumo[cant_dev],Tbl_Registro_Insumo[proveedor],$C$8,Tbl_Registro_Insumo[descripcion_insumo],$C102,Tbl_Registro_Insumo[id_solicitud],$C$9,Tbl_Registro_Insumo[Fecha_Corte],"&lt;="&amp;AT$12))</f>
        <v/>
      </c>
      <c r="AU102" s="2" t="str">
        <f>IF(OR($C102="",AU$12=""),"",SUMIFS(Tbl_Registro_Insumo[cant_ent],Tbl_Registro_Insumo[proveedor],$C$8,Tbl_Registro_Insumo[descripcion_insumo],$C102,Tbl_Registro_Insumo[id_solicitud],Detalle_Mes!$C$9,Tbl_Registro_Insumo[Fecha_Corte],"&lt;="&amp;AU$12)-SUMIFS(Tbl_Registro_Insumo[cant_dev],Tbl_Registro_Insumo[proveedor],$C$8,Tbl_Registro_Insumo[descripcion_insumo],$C102,Tbl_Registro_Insumo[id_solicitud],$C$9,Tbl_Registro_Insumo[Fecha_Corte],"&lt;="&amp;AU$12))</f>
        <v/>
      </c>
      <c r="AV102" s="2" t="str">
        <f>IF(OR($C102="",AV$12=""),"",SUMIFS(Tbl_Registro_Insumo[cant_ent],Tbl_Registro_Insumo[proveedor],$C$8,Tbl_Registro_Insumo[descripcion_insumo],$C102,Tbl_Registro_Insumo[id_solicitud],Detalle_Mes!$C$9,Tbl_Registro_Insumo[Fecha_Corte],"&lt;="&amp;AV$12)-SUMIFS(Tbl_Registro_Insumo[cant_dev],Tbl_Registro_Insumo[proveedor],$C$8,Tbl_Registro_Insumo[descripcion_insumo],$C102,Tbl_Registro_Insumo[id_solicitud],$C$9,Tbl_Registro_Insumo[Fecha_Corte],"&lt;="&amp;AV$12))</f>
        <v/>
      </c>
      <c r="AW102" s="2" t="str">
        <f>IF(OR($C102="",AW$12=""),"",SUMIFS(Tbl_Registro_Insumo[cant_ent],Tbl_Registro_Insumo[proveedor],$C$8,Tbl_Registro_Insumo[descripcion_insumo],$C102,Tbl_Registro_Insumo[id_solicitud],Detalle_Mes!$C$9,Tbl_Registro_Insumo[Fecha_Corte],"&lt;="&amp;AW$12)-SUMIFS(Tbl_Registro_Insumo[cant_dev],Tbl_Registro_Insumo[proveedor],$C$8,Tbl_Registro_Insumo[descripcion_insumo],$C102,Tbl_Registro_Insumo[id_solicitud],$C$9,Tbl_Registro_Insumo[Fecha_Corte],"&lt;="&amp;AW$12))</f>
        <v/>
      </c>
      <c r="AX102" s="2" t="str">
        <f>IF(OR($C102="",AX$12=""),"",SUMIFS(Tbl_Registro_Insumo[cant_ent],Tbl_Registro_Insumo[proveedor],$C$8,Tbl_Registro_Insumo[descripcion_insumo],$C102,Tbl_Registro_Insumo[id_solicitud],Detalle_Mes!$C$9,Tbl_Registro_Insumo[Fecha_Corte],"&lt;="&amp;AX$12)-SUMIFS(Tbl_Registro_Insumo[cant_dev],Tbl_Registro_Insumo[proveedor],$C$8,Tbl_Registro_Insumo[descripcion_insumo],$C102,Tbl_Registro_Insumo[id_solicitud],$C$9,Tbl_Registro_Insumo[Fecha_Corte],"&lt;="&amp;AX$12))</f>
        <v/>
      </c>
      <c r="AY102" s="2" t="str">
        <f>IF(OR($C102="",AY$12=""),"",SUMIFS(Tbl_Registro_Insumo[cant_ent],Tbl_Registro_Insumo[proveedor],$C$8,Tbl_Registro_Insumo[descripcion_insumo],$C102,Tbl_Registro_Insumo[id_solicitud],Detalle_Mes!$C$9,Tbl_Registro_Insumo[Fecha_Corte],"&lt;="&amp;AY$12)-SUMIFS(Tbl_Registro_Insumo[cant_dev],Tbl_Registro_Insumo[proveedor],$C$8,Tbl_Registro_Insumo[descripcion_insumo],$C102,Tbl_Registro_Insumo[id_solicitud],$C$9,Tbl_Registro_Insumo[Fecha_Corte],"&lt;="&amp;AY$12))</f>
        <v/>
      </c>
      <c r="AZ102" s="2" t="str">
        <f>IF(OR($C102="",AZ$12=""),"",SUMIFS(Tbl_Registro_Insumo[cant_ent],Tbl_Registro_Insumo[proveedor],$C$8,Tbl_Registro_Insumo[descripcion_insumo],$C102,Tbl_Registro_Insumo[id_solicitud],Detalle_Mes!$C$9,Tbl_Registro_Insumo[Fecha_Corte],"&lt;="&amp;AZ$12)-SUMIFS(Tbl_Registro_Insumo[cant_dev],Tbl_Registro_Insumo[proveedor],$C$8,Tbl_Registro_Insumo[descripcion_insumo],$C102,Tbl_Registro_Insumo[id_solicitud],$C$9,Tbl_Registro_Insumo[Fecha_Corte],"&lt;="&amp;AZ$12))</f>
        <v/>
      </c>
      <c r="BA102" s="2" t="str">
        <f>IF(OR($C102="",BA$12=""),"",SUMIFS(Tbl_Registro_Insumo[cant_ent],Tbl_Registro_Insumo[proveedor],$C$8,Tbl_Registro_Insumo[descripcion_insumo],$C102,Tbl_Registro_Insumo[id_solicitud],Detalle_Mes!$C$9,Tbl_Registro_Insumo[Fecha_Corte],"&lt;="&amp;BA$12)-SUMIFS(Tbl_Registro_Insumo[cant_dev],Tbl_Registro_Insumo[proveedor],$C$8,Tbl_Registro_Insumo[descripcion_insumo],$C102,Tbl_Registro_Insumo[id_solicitud],$C$9,Tbl_Registro_Insumo[Fecha_Corte],"&lt;="&amp;BA$12))</f>
        <v/>
      </c>
      <c r="BB102" s="2" t="str">
        <f>IF(OR($C102="",BB$12=""),"",SUMIFS(Tbl_Registro_Insumo[cant_ent],Tbl_Registro_Insumo[proveedor],$C$8,Tbl_Registro_Insumo[descripcion_insumo],$C102,Tbl_Registro_Insumo[id_solicitud],Detalle_Mes!$C$9,Tbl_Registro_Insumo[Fecha_Corte],"&lt;="&amp;BB$12)-SUMIFS(Tbl_Registro_Insumo[cant_dev],Tbl_Registro_Insumo[proveedor],$C$8,Tbl_Registro_Insumo[descripcion_insumo],$C102,Tbl_Registro_Insumo[id_solicitud],$C$9,Tbl_Registro_Insumo[Fecha_Corte],"&lt;="&amp;BB$12))</f>
        <v/>
      </c>
      <c r="BC102" s="2" t="str">
        <f>IF(OR($C102="",BC$12=""),"",SUMIFS(Tbl_Registro_Insumo[cant_ent],Tbl_Registro_Insumo[proveedor],$C$8,Tbl_Registro_Insumo[descripcion_insumo],$C102,Tbl_Registro_Insumo[id_solicitud],Detalle_Mes!$C$9,Tbl_Registro_Insumo[Fecha_Corte],"&lt;="&amp;BC$12)-SUMIFS(Tbl_Registro_Insumo[cant_dev],Tbl_Registro_Insumo[proveedor],$C$8,Tbl_Registro_Insumo[descripcion_insumo],$C102,Tbl_Registro_Insumo[id_solicitud],$C$9,Tbl_Registro_Insumo[Fecha_Corte],"&lt;="&amp;BC$12))</f>
        <v/>
      </c>
      <c r="BD102" s="2" t="str">
        <f>IF(OR($C102="",BD$12=""),"",SUMIFS(Tbl_Registro_Insumo[cant_ent],Tbl_Registro_Insumo[proveedor],$C$8,Tbl_Registro_Insumo[descripcion_insumo],$C102,Tbl_Registro_Insumo[id_solicitud],Detalle_Mes!$C$9,Tbl_Registro_Insumo[Fecha_Corte],"&lt;="&amp;BD$12)-SUMIFS(Tbl_Registro_Insumo[cant_dev],Tbl_Registro_Insumo[proveedor],$C$8,Tbl_Registro_Insumo[descripcion_insumo],$C102,Tbl_Registro_Insumo[id_solicitud],$C$9,Tbl_Registro_Insumo[Fecha_Corte],"&lt;="&amp;BD$12))</f>
        <v/>
      </c>
      <c r="BE102" s="2" t="str">
        <f>IF(OR($C102="",BE$12=""),"",SUMIFS(Tbl_Registro_Insumo[cant_ent],Tbl_Registro_Insumo[proveedor],$C$8,Tbl_Registro_Insumo[descripcion_insumo],$C102,Tbl_Registro_Insumo[id_solicitud],Detalle_Mes!$C$9,Tbl_Registro_Insumo[Fecha_Corte],"&lt;="&amp;BE$12)-SUMIFS(Tbl_Registro_Insumo[cant_dev],Tbl_Registro_Insumo[proveedor],$C$8,Tbl_Registro_Insumo[descripcion_insumo],$C102,Tbl_Registro_Insumo[id_solicitud],$C$9,Tbl_Registro_Insumo[Fecha_Corte],"&lt;="&amp;BE$12))</f>
        <v/>
      </c>
      <c r="BF102" s="2" t="str">
        <f>IF(OR($C102="",BF$12=""),"",SUMIFS(Tbl_Registro_Insumo[cant_ent],Tbl_Registro_Insumo[proveedor],$C$8,Tbl_Registro_Insumo[descripcion_insumo],$C102,Tbl_Registro_Insumo[id_solicitud],Detalle_Mes!$C$9,Tbl_Registro_Insumo[Fecha_Corte],"&lt;="&amp;BF$12)-SUMIFS(Tbl_Registro_Insumo[cant_dev],Tbl_Registro_Insumo[proveedor],$C$8,Tbl_Registro_Insumo[descripcion_insumo],$C102,Tbl_Registro_Insumo[id_solicitud],$C$9,Tbl_Registro_Insumo[Fecha_Corte],"&lt;="&amp;BF$12))</f>
        <v/>
      </c>
      <c r="BG102" s="2" t="str">
        <f>IF(OR($C102="",BG$12=""),"",SUMIFS(Tbl_Registro_Insumo[cant_ent],Tbl_Registro_Insumo[proveedor],$C$8,Tbl_Registro_Insumo[descripcion_insumo],$C102,Tbl_Registro_Insumo[id_solicitud],Detalle_Mes!$C$9,Tbl_Registro_Insumo[Fecha_Corte],"&lt;="&amp;BG$12)-SUMIFS(Tbl_Registro_Insumo[cant_dev],Tbl_Registro_Insumo[proveedor],$C$8,Tbl_Registro_Insumo[descripcion_insumo],$C102,Tbl_Registro_Insumo[id_solicitud],$C$9,Tbl_Registro_Insumo[Fecha_Corte],"&lt;="&amp;BG$12))</f>
        <v/>
      </c>
      <c r="BH102" s="2" t="str">
        <f>IF(OR($C102="",BH$12=""),"",SUMIFS(Tbl_Registro_Insumo[cant_ent],Tbl_Registro_Insumo[proveedor],$C$8,Tbl_Registro_Insumo[descripcion_insumo],$C102,Tbl_Registro_Insumo[id_solicitud],Detalle_Mes!$C$9,Tbl_Registro_Insumo[Fecha_Corte],"&lt;="&amp;BH$12)-SUMIFS(Tbl_Registro_Insumo[cant_dev],Tbl_Registro_Insumo[proveedor],$C$8,Tbl_Registro_Insumo[descripcion_insumo],$C102,Tbl_Registro_Insumo[id_solicitud],$C$9,Tbl_Registro_Insumo[Fecha_Corte],"&lt;="&amp;BH$12))</f>
        <v/>
      </c>
      <c r="BI102" s="2" t="str">
        <f>IF(OR($C102="",BI$12=""),"",SUMIFS(Tbl_Registro_Insumo[cant_ent],Tbl_Registro_Insumo[proveedor],$C$8,Tbl_Registro_Insumo[descripcion_insumo],$C102,Tbl_Registro_Insumo[id_solicitud],Detalle_Mes!$C$9,Tbl_Registro_Insumo[Fecha_Corte],"&lt;="&amp;BI$12)-SUMIFS(Tbl_Registro_Insumo[cant_dev],Tbl_Registro_Insumo[proveedor],$C$8,Tbl_Registro_Insumo[descripcion_insumo],$C102,Tbl_Registro_Insumo[id_solicitud],$C$9,Tbl_Registro_Insumo[Fecha_Corte],"&lt;="&amp;BI$12))</f>
        <v/>
      </c>
      <c r="BJ102" s="2" t="str">
        <f>IF(OR($C102="",BJ$12=""),"",SUMIFS(Tbl_Registro_Insumo[cant_ent],Tbl_Registro_Insumo[proveedor],$C$8,Tbl_Registro_Insumo[descripcion_insumo],$C102,Tbl_Registro_Insumo[id_solicitud],Detalle_Mes!$C$9,Tbl_Registro_Insumo[Fecha_Corte],"&lt;="&amp;BJ$12)-SUMIFS(Tbl_Registro_Insumo[cant_dev],Tbl_Registro_Insumo[proveedor],$C$8,Tbl_Registro_Insumo[descripcion_insumo],$C102,Tbl_Registro_Insumo[id_solicitud],$C$9,Tbl_Registro_Insumo[Fecha_Corte],"&lt;="&amp;BJ$12))</f>
        <v/>
      </c>
      <c r="BK102" s="2" t="str">
        <f>IF(OR($C102="",BK$12=""),"",SUMIFS(Tbl_Registro_Insumo[cant_ent],Tbl_Registro_Insumo[proveedor],$C$8,Tbl_Registro_Insumo[descripcion_insumo],$C102,Tbl_Registro_Insumo[id_solicitud],Detalle_Mes!$C$9,Tbl_Registro_Insumo[Fecha_Corte],"&lt;="&amp;BK$12)-SUMIFS(Tbl_Registro_Insumo[cant_dev],Tbl_Registro_Insumo[proveedor],$C$8,Tbl_Registro_Insumo[descripcion_insumo],$C102,Tbl_Registro_Insumo[id_solicitud],$C$9,Tbl_Registro_Insumo[Fecha_Corte],"&lt;="&amp;BK$12))</f>
        <v/>
      </c>
      <c r="BL102" s="2" t="str">
        <f>IF(OR($C102="",BL$12=""),"",SUMIFS(Tbl_Registro_Insumo[cant_ent],Tbl_Registro_Insumo[proveedor],$C$8,Tbl_Registro_Insumo[descripcion_insumo],$C102,Tbl_Registro_Insumo[id_solicitud],Detalle_Mes!$C$9,Tbl_Registro_Insumo[Fecha_Corte],"&lt;="&amp;BL$12)-SUMIFS(Tbl_Registro_Insumo[cant_dev],Tbl_Registro_Insumo[proveedor],$C$8,Tbl_Registro_Insumo[descripcion_insumo],$C102,Tbl_Registro_Insumo[id_solicitud],$C$9,Tbl_Registro_Insumo[Fecha_Corte],"&lt;="&amp;BL$12))</f>
        <v/>
      </c>
      <c r="BM102" s="2" t="str">
        <f>IF(OR($C102="",BM$12=""),"",SUMIFS(Tbl_Registro_Insumo[cant_ent],Tbl_Registro_Insumo[proveedor],$C$8,Tbl_Registro_Insumo[descripcion_insumo],$C102,Tbl_Registro_Insumo[id_solicitud],Detalle_Mes!$C$9,Tbl_Registro_Insumo[Fecha_Corte],"&lt;="&amp;BM$12)-SUMIFS(Tbl_Registro_Insumo[cant_dev],Tbl_Registro_Insumo[proveedor],$C$8,Tbl_Registro_Insumo[descripcion_insumo],$C102,Tbl_Registro_Insumo[id_solicitud],$C$9,Tbl_Registro_Insumo[Fecha_Corte],"&lt;="&amp;BM$12))</f>
        <v/>
      </c>
      <c r="BN102" s="2" t="str">
        <f>IF(OR($C102="",BN$12=""),"",SUMIFS(Tbl_Registro_Insumo[cant_ent],Tbl_Registro_Insumo[proveedor],$C$8,Tbl_Registro_Insumo[descripcion_insumo],$C102,Tbl_Registro_Insumo[id_solicitud],Detalle_Mes!$C$9,Tbl_Registro_Insumo[Fecha_Corte],"&lt;="&amp;BN$12)-SUMIFS(Tbl_Registro_Insumo[cant_dev],Tbl_Registro_Insumo[proveedor],$C$8,Tbl_Registro_Insumo[descripcion_insumo],$C102,Tbl_Registro_Insumo[id_solicitud],$C$9,Tbl_Registro_Insumo[Fecha_Corte],"&lt;="&amp;BN$12))</f>
        <v/>
      </c>
      <c r="BO102" s="2" t="str">
        <f>IF(OR($C102="",BO$12=""),"",SUMIFS(Tbl_Registro_Insumo[cant_ent],Tbl_Registro_Insumo[proveedor],$C$8,Tbl_Registro_Insumo[descripcion_insumo],$C102,Tbl_Registro_Insumo[id_solicitud],Detalle_Mes!$C$9,Tbl_Registro_Insumo[Fecha_Corte],"&lt;="&amp;BO$12)-SUMIFS(Tbl_Registro_Insumo[cant_dev],Tbl_Registro_Insumo[proveedor],$C$8,Tbl_Registro_Insumo[descripcion_insumo],$C102,Tbl_Registro_Insumo[id_solicitud],$C$9,Tbl_Registro_Insumo[Fecha_Corte],"&lt;="&amp;BO$12))</f>
        <v/>
      </c>
      <c r="BP102" s="2" t="str">
        <f>IF(OR($C102="",BP$12=""),"",SUMIFS(Tbl_Registro_Insumo[cant_ent],Tbl_Registro_Insumo[proveedor],$C$8,Tbl_Registro_Insumo[descripcion_insumo],$C102,Tbl_Registro_Insumo[id_solicitud],Detalle_Mes!$C$9,Tbl_Registro_Insumo[Fecha_Corte],"&lt;="&amp;BP$12)-SUMIFS(Tbl_Registro_Insumo[cant_dev],Tbl_Registro_Insumo[proveedor],$C$8,Tbl_Registro_Insumo[descripcion_insumo],$C102,Tbl_Registro_Insumo[id_solicitud],$C$9,Tbl_Registro_Insumo[Fecha_Corte],"&lt;="&amp;BP$12))</f>
        <v/>
      </c>
      <c r="BQ102" s="2" t="str">
        <f>IF(OR($C102="",BQ$12=""),"",SUMIFS(Tbl_Registro_Insumo[cant_ent],Tbl_Registro_Insumo[proveedor],$C$8,Tbl_Registro_Insumo[descripcion_insumo],$C102,Tbl_Registro_Insumo[id_solicitud],Detalle_Mes!$C$9,Tbl_Registro_Insumo[Fecha_Corte],"&lt;="&amp;BQ$12)-SUMIFS(Tbl_Registro_Insumo[cant_dev],Tbl_Registro_Insumo[proveedor],$C$8,Tbl_Registro_Insumo[descripcion_insumo],$C102,Tbl_Registro_Insumo[id_solicitud],$C$9,Tbl_Registro_Insumo[Fecha_Corte],"&lt;="&amp;BQ$12))</f>
        <v/>
      </c>
      <c r="BR102" s="2" t="str">
        <f>IF(OR($C102="",BR$12=""),"",SUMIFS(Tbl_Registro_Insumo[cant_ent],Tbl_Registro_Insumo[proveedor],$C$8,Tbl_Registro_Insumo[descripcion_insumo],$C102,Tbl_Registro_Insumo[id_solicitud],Detalle_Mes!$C$9,Tbl_Registro_Insumo[Fecha_Corte],"&lt;="&amp;BR$12)-SUMIFS(Tbl_Registro_Insumo[cant_dev],Tbl_Registro_Insumo[proveedor],$C$8,Tbl_Registro_Insumo[descripcion_insumo],$C102,Tbl_Registro_Insumo[id_solicitud],$C$9,Tbl_Registro_Insumo[Fecha_Corte],"&lt;="&amp;BR$12))</f>
        <v/>
      </c>
      <c r="BS102" s="2" t="str">
        <f>IF(OR($C102="",BS$12=""),"",SUMIFS(Tbl_Registro_Insumo[cant_ent],Tbl_Registro_Insumo[proveedor],$C$8,Tbl_Registro_Insumo[descripcion_insumo],$C102,Tbl_Registro_Insumo[id_solicitud],Detalle_Mes!$C$9,Tbl_Registro_Insumo[Fecha_Corte],"&lt;="&amp;BS$12)-SUMIFS(Tbl_Registro_Insumo[cant_dev],Tbl_Registro_Insumo[proveedor],$C$8,Tbl_Registro_Insumo[descripcion_insumo],$C102,Tbl_Registro_Insumo[id_solicitud],$C$9,Tbl_Registro_Insumo[Fecha_Corte],"&lt;="&amp;BS$12))</f>
        <v/>
      </c>
    </row>
    <row r="103" spans="2:71" s="7" customFormat="1" ht="19.2" customHeight="1" x14ac:dyDescent="0.3">
      <c r="B103" s="2"/>
      <c r="D103" s="20" t="str">
        <f>IF(C103="","",SUMIFS(Tbl_Registro_Insumo[cant_ent],Tbl_Registro_Insumo[proveedor],Detalle_Mes!$C$8,Tbl_Registro_Insumo[id_solicitud],Detalle_Mes!$C$9,Tbl_Registro_Insumo[descripcion_insumo],Detalle_Mes!C103,Tbl_Registro_Insumo[Fecha_Corte],"&lt;"&amp;Detalle_Mes!$F$8))</f>
        <v/>
      </c>
      <c r="E103" s="20" t="str">
        <f>IF(C103="","",SUMIFS(Tbl_Registro_Insumo[cant_dev],Tbl_Registro_Insumo[proveedor],Detalle_Mes!$C$8,Tbl_Registro_Insumo[id_solicitud],Detalle_Mes!$C$9,Tbl_Registro_Insumo[descripcion_insumo],Detalle_Mes!C103,Tbl_Registro_Insumo[Fecha_Corte],"&lt;"&amp;Detalle_Mes!$F$8))</f>
        <v/>
      </c>
      <c r="F103" s="20" t="str">
        <f t="shared" si="42"/>
        <v/>
      </c>
      <c r="H103" s="41" t="str">
        <f t="shared" si="41"/>
        <v/>
      </c>
      <c r="I103" s="2" t="str">
        <f>IF(OR($C103="",I$12=""),"",SUMIFS(Tbl_Registro_Insumo[cant_ent],Tbl_Registro_Insumo[proveedor],$C$8,Tbl_Registro_Insumo[descripcion_insumo],$C103,Tbl_Registro_Insumo[id_solicitud],Detalle_Mes!$C$9,Tbl_Registro_Insumo[Fecha_Corte],"&lt;"&amp;I$12)-SUMIFS(Tbl_Registro_Insumo[cant_dev],Tbl_Registro_Insumo[proveedor],$C$8,Tbl_Registro_Insumo[descripcion_insumo],$C103,Tbl_Registro_Insumo[id_solicitud],$C$9,Tbl_Registro_Insumo[Fecha_Corte],"&lt;="&amp;I$12))</f>
        <v/>
      </c>
      <c r="J103" s="2" t="str">
        <f>IF(OR($C103="",J$12=""),"",SUMIFS(Tbl_Registro_Insumo[cant_ent],Tbl_Registro_Insumo[proveedor],$C$8,Tbl_Registro_Insumo[descripcion_insumo],$C103,Tbl_Registro_Insumo[id_solicitud],Detalle_Mes!$C$9,Tbl_Registro_Insumo[Fecha_Corte],"&lt;="&amp;J$12)-SUMIFS(Tbl_Registro_Insumo[cant_dev],Tbl_Registro_Insumo[proveedor],$C$8,Tbl_Registro_Insumo[descripcion_insumo],$C103,Tbl_Registro_Insumo[id_solicitud],$C$9,Tbl_Registro_Insumo[Fecha_Corte],"&lt;="&amp;J$12))</f>
        <v/>
      </c>
      <c r="K103" s="2" t="str">
        <f>IF(OR($C103="",K$12=""),"",SUMIFS(Tbl_Registro_Insumo[cant_ent],Tbl_Registro_Insumo[proveedor],$C$8,Tbl_Registro_Insumo[descripcion_insumo],$C103,Tbl_Registro_Insumo[id_solicitud],Detalle_Mes!$C$9,Tbl_Registro_Insumo[Fecha_Corte],"&lt;="&amp;K$12)-SUMIFS(Tbl_Registro_Insumo[cant_dev],Tbl_Registro_Insumo[proveedor],$C$8,Tbl_Registro_Insumo[descripcion_insumo],$C103,Tbl_Registro_Insumo[id_solicitud],$C$9,Tbl_Registro_Insumo[Fecha_Corte],"&lt;="&amp;K$12))</f>
        <v/>
      </c>
      <c r="L103" s="2" t="str">
        <f>IF(OR($C103="",L$12=""),"",SUMIFS(Tbl_Registro_Insumo[cant_ent],Tbl_Registro_Insumo[proveedor],$C$8,Tbl_Registro_Insumo[descripcion_insumo],$C103,Tbl_Registro_Insumo[id_solicitud],Detalle_Mes!$C$9,Tbl_Registro_Insumo[Fecha_Corte],"&lt;="&amp;L$12)-SUMIFS(Tbl_Registro_Insumo[cant_dev],Tbl_Registro_Insumo[proveedor],$C$8,Tbl_Registro_Insumo[descripcion_insumo],$C103,Tbl_Registro_Insumo[id_solicitud],$C$9,Tbl_Registro_Insumo[Fecha_Corte],"&lt;="&amp;L$12))</f>
        <v/>
      </c>
      <c r="M103" s="2" t="str">
        <f>IF(OR($C103="",M$12=""),"",SUMIFS(Tbl_Registro_Insumo[cant_ent],Tbl_Registro_Insumo[proveedor],$C$8,Tbl_Registro_Insumo[descripcion_insumo],$C103,Tbl_Registro_Insumo[id_solicitud],Detalle_Mes!$C$9,Tbl_Registro_Insumo[Fecha_Corte],"&lt;="&amp;M$12)-SUMIFS(Tbl_Registro_Insumo[cant_dev],Tbl_Registro_Insumo[proveedor],$C$8,Tbl_Registro_Insumo[descripcion_insumo],$C103,Tbl_Registro_Insumo[id_solicitud],$C$9,Tbl_Registro_Insumo[Fecha_Corte],"&lt;="&amp;M$12))</f>
        <v/>
      </c>
      <c r="N103" s="2" t="str">
        <f>IF(OR($C103="",N$12=""),"",SUMIFS(Tbl_Registro_Insumo[cant_ent],Tbl_Registro_Insumo[proveedor],$C$8,Tbl_Registro_Insumo[descripcion_insumo],$C103,Tbl_Registro_Insumo[id_solicitud],Detalle_Mes!$C$9,Tbl_Registro_Insumo[Fecha_Corte],"&lt;="&amp;N$12)-SUMIFS(Tbl_Registro_Insumo[cant_dev],Tbl_Registro_Insumo[proveedor],$C$8,Tbl_Registro_Insumo[descripcion_insumo],$C103,Tbl_Registro_Insumo[id_solicitud],$C$9,Tbl_Registro_Insumo[Fecha_Corte],"&lt;="&amp;N$12))</f>
        <v/>
      </c>
      <c r="O103" s="2" t="str">
        <f>IF(OR($C103="",O$12=""),"",SUMIFS(Tbl_Registro_Insumo[cant_ent],Tbl_Registro_Insumo[proveedor],$C$8,Tbl_Registro_Insumo[descripcion_insumo],$C103,Tbl_Registro_Insumo[id_solicitud],Detalle_Mes!$C$9,Tbl_Registro_Insumo[Fecha_Corte],"&lt;="&amp;O$12)-SUMIFS(Tbl_Registro_Insumo[cant_dev],Tbl_Registro_Insumo[proveedor],$C$8,Tbl_Registro_Insumo[descripcion_insumo],$C103,Tbl_Registro_Insumo[id_solicitud],$C$9,Tbl_Registro_Insumo[Fecha_Corte],"&lt;="&amp;O$12))</f>
        <v/>
      </c>
      <c r="P103" s="2" t="str">
        <f>IF(OR($C103="",P$12=""),"",SUMIFS(Tbl_Registro_Insumo[cant_ent],Tbl_Registro_Insumo[proveedor],$C$8,Tbl_Registro_Insumo[descripcion_insumo],$C103,Tbl_Registro_Insumo[id_solicitud],Detalle_Mes!$C$9,Tbl_Registro_Insumo[Fecha_Corte],"&lt;="&amp;P$12)-SUMIFS(Tbl_Registro_Insumo[cant_dev],Tbl_Registro_Insumo[proveedor],$C$8,Tbl_Registro_Insumo[descripcion_insumo],$C103,Tbl_Registro_Insumo[id_solicitud],$C$9,Tbl_Registro_Insumo[Fecha_Corte],"&lt;="&amp;P$12))</f>
        <v/>
      </c>
      <c r="Q103" s="2" t="str">
        <f>IF(OR($C103="",Q$12=""),"",SUMIFS(Tbl_Registro_Insumo[cant_ent],Tbl_Registro_Insumo[proveedor],$C$8,Tbl_Registro_Insumo[descripcion_insumo],$C103,Tbl_Registro_Insumo[id_solicitud],Detalle_Mes!$C$9,Tbl_Registro_Insumo[Fecha_Corte],"&lt;="&amp;Q$12)-SUMIFS(Tbl_Registro_Insumo[cant_dev],Tbl_Registro_Insumo[proveedor],$C$8,Tbl_Registro_Insumo[descripcion_insumo],$C103,Tbl_Registro_Insumo[id_solicitud],$C$9,Tbl_Registro_Insumo[Fecha_Corte],"&lt;="&amp;Q$12))</f>
        <v/>
      </c>
      <c r="R103" s="2" t="str">
        <f>IF(OR($C103="",R$12=""),"",SUMIFS(Tbl_Registro_Insumo[cant_ent],Tbl_Registro_Insumo[proveedor],$C$8,Tbl_Registro_Insumo[descripcion_insumo],$C103,Tbl_Registro_Insumo[id_solicitud],Detalle_Mes!$C$9,Tbl_Registro_Insumo[Fecha_Corte],"&lt;="&amp;R$12)-SUMIFS(Tbl_Registro_Insumo[cant_dev],Tbl_Registro_Insumo[proveedor],$C$8,Tbl_Registro_Insumo[descripcion_insumo],$C103,Tbl_Registro_Insumo[id_solicitud],$C$9,Tbl_Registro_Insumo[Fecha_Corte],"&lt;="&amp;R$12))</f>
        <v/>
      </c>
      <c r="S103" s="2" t="str">
        <f>IF(OR($C103="",S$12=""),"",SUMIFS(Tbl_Registro_Insumo[cant_ent],Tbl_Registro_Insumo[proveedor],$C$8,Tbl_Registro_Insumo[descripcion_insumo],$C103,Tbl_Registro_Insumo[id_solicitud],Detalle_Mes!$C$9,Tbl_Registro_Insumo[Fecha_Corte],"&lt;="&amp;S$12)-SUMIFS(Tbl_Registro_Insumo[cant_dev],Tbl_Registro_Insumo[proveedor],$C$8,Tbl_Registro_Insumo[descripcion_insumo],$C103,Tbl_Registro_Insumo[id_solicitud],$C$9,Tbl_Registro_Insumo[Fecha_Corte],"&lt;="&amp;S$12))</f>
        <v/>
      </c>
      <c r="T103" s="2" t="str">
        <f>IF(OR($C103="",T$12=""),"",SUMIFS(Tbl_Registro_Insumo[cant_ent],Tbl_Registro_Insumo[proveedor],$C$8,Tbl_Registro_Insumo[descripcion_insumo],$C103,Tbl_Registro_Insumo[id_solicitud],Detalle_Mes!$C$9,Tbl_Registro_Insumo[Fecha_Corte],"&lt;="&amp;T$12)-SUMIFS(Tbl_Registro_Insumo[cant_dev],Tbl_Registro_Insumo[proveedor],$C$8,Tbl_Registro_Insumo[descripcion_insumo],$C103,Tbl_Registro_Insumo[id_solicitud],$C$9,Tbl_Registro_Insumo[Fecha_Corte],"&lt;="&amp;T$12))</f>
        <v/>
      </c>
      <c r="U103" s="2" t="str">
        <f>IF(OR($C103="",U$12=""),"",SUMIFS(Tbl_Registro_Insumo[cant_ent],Tbl_Registro_Insumo[proveedor],$C$8,Tbl_Registro_Insumo[descripcion_insumo],$C103,Tbl_Registro_Insumo[id_solicitud],Detalle_Mes!$C$9,Tbl_Registro_Insumo[Fecha_Corte],"&lt;="&amp;U$12)-SUMIFS(Tbl_Registro_Insumo[cant_dev],Tbl_Registro_Insumo[proveedor],$C$8,Tbl_Registro_Insumo[descripcion_insumo],$C103,Tbl_Registro_Insumo[id_solicitud],$C$9,Tbl_Registro_Insumo[Fecha_Corte],"&lt;="&amp;U$12))</f>
        <v/>
      </c>
      <c r="V103" s="2" t="str">
        <f>IF(OR($C103="",V$12=""),"",SUMIFS(Tbl_Registro_Insumo[cant_ent],Tbl_Registro_Insumo[proveedor],$C$8,Tbl_Registro_Insumo[descripcion_insumo],$C103,Tbl_Registro_Insumo[id_solicitud],Detalle_Mes!$C$9,Tbl_Registro_Insumo[Fecha_Corte],"&lt;="&amp;V$12)-SUMIFS(Tbl_Registro_Insumo[cant_dev],Tbl_Registro_Insumo[proveedor],$C$8,Tbl_Registro_Insumo[descripcion_insumo],$C103,Tbl_Registro_Insumo[id_solicitud],$C$9,Tbl_Registro_Insumo[Fecha_Corte],"&lt;="&amp;V$12))</f>
        <v/>
      </c>
      <c r="W103" s="2" t="str">
        <f>IF(OR($C103="",W$12=""),"",SUMIFS(Tbl_Registro_Insumo[cant_ent],Tbl_Registro_Insumo[proveedor],$C$8,Tbl_Registro_Insumo[descripcion_insumo],$C103,Tbl_Registro_Insumo[id_solicitud],Detalle_Mes!$C$9,Tbl_Registro_Insumo[Fecha_Corte],"&lt;="&amp;W$12)-SUMIFS(Tbl_Registro_Insumo[cant_dev],Tbl_Registro_Insumo[proveedor],$C$8,Tbl_Registro_Insumo[descripcion_insumo],$C103,Tbl_Registro_Insumo[id_solicitud],$C$9,Tbl_Registro_Insumo[Fecha_Corte],"&lt;="&amp;W$12))</f>
        <v/>
      </c>
      <c r="X103" s="2" t="str">
        <f>IF(OR($C103="",X$12=""),"",SUMIFS(Tbl_Registro_Insumo[cant_ent],Tbl_Registro_Insumo[proveedor],$C$8,Tbl_Registro_Insumo[descripcion_insumo],$C103,Tbl_Registro_Insumo[id_solicitud],Detalle_Mes!$C$9,Tbl_Registro_Insumo[Fecha_Corte],"&lt;="&amp;X$12)-SUMIFS(Tbl_Registro_Insumo[cant_dev],Tbl_Registro_Insumo[proveedor],$C$8,Tbl_Registro_Insumo[descripcion_insumo],$C103,Tbl_Registro_Insumo[id_solicitud],$C$9,Tbl_Registro_Insumo[Fecha_Corte],"&lt;="&amp;X$12))</f>
        <v/>
      </c>
      <c r="Y103" s="2" t="str">
        <f>IF(OR($C103="",Y$12=""),"",SUMIFS(Tbl_Registro_Insumo[cant_ent],Tbl_Registro_Insumo[proveedor],$C$8,Tbl_Registro_Insumo[descripcion_insumo],$C103,Tbl_Registro_Insumo[id_solicitud],Detalle_Mes!$C$9,Tbl_Registro_Insumo[Fecha_Corte],"&lt;="&amp;Y$12)-SUMIFS(Tbl_Registro_Insumo[cant_dev],Tbl_Registro_Insumo[proveedor],$C$8,Tbl_Registro_Insumo[descripcion_insumo],$C103,Tbl_Registro_Insumo[id_solicitud],$C$9,Tbl_Registro_Insumo[Fecha_Corte],"&lt;="&amp;Y$12))</f>
        <v/>
      </c>
      <c r="Z103" s="2" t="str">
        <f>IF(OR($C103="",Z$12=""),"",SUMIFS(Tbl_Registro_Insumo[cant_ent],Tbl_Registro_Insumo[proveedor],$C$8,Tbl_Registro_Insumo[descripcion_insumo],$C103,Tbl_Registro_Insumo[id_solicitud],Detalle_Mes!$C$9,Tbl_Registro_Insumo[Fecha_Corte],"&lt;="&amp;Z$12)-SUMIFS(Tbl_Registro_Insumo[cant_dev],Tbl_Registro_Insumo[proveedor],$C$8,Tbl_Registro_Insumo[descripcion_insumo],$C103,Tbl_Registro_Insumo[id_solicitud],$C$9,Tbl_Registro_Insumo[Fecha_Corte],"&lt;="&amp;Z$12))</f>
        <v/>
      </c>
      <c r="AA103" s="2" t="str">
        <f>IF(OR($C103="",AA$12=""),"",SUMIFS(Tbl_Registro_Insumo[cant_ent],Tbl_Registro_Insumo[proveedor],$C$8,Tbl_Registro_Insumo[descripcion_insumo],$C103,Tbl_Registro_Insumo[id_solicitud],Detalle_Mes!$C$9,Tbl_Registro_Insumo[Fecha_Corte],"&lt;="&amp;AA$12)-SUMIFS(Tbl_Registro_Insumo[cant_dev],Tbl_Registro_Insumo[proveedor],$C$8,Tbl_Registro_Insumo[descripcion_insumo],$C103,Tbl_Registro_Insumo[id_solicitud],$C$9,Tbl_Registro_Insumo[Fecha_Corte],"&lt;="&amp;AA$12))</f>
        <v/>
      </c>
      <c r="AB103" s="2" t="str">
        <f>IF(OR($C103="",AB$12=""),"",SUMIFS(Tbl_Registro_Insumo[cant_ent],Tbl_Registro_Insumo[proveedor],$C$8,Tbl_Registro_Insumo[descripcion_insumo],$C103,Tbl_Registro_Insumo[id_solicitud],Detalle_Mes!$C$9,Tbl_Registro_Insumo[Fecha_Corte],"&lt;="&amp;AB$12)-SUMIFS(Tbl_Registro_Insumo[cant_dev],Tbl_Registro_Insumo[proveedor],$C$8,Tbl_Registro_Insumo[descripcion_insumo],$C103,Tbl_Registro_Insumo[id_solicitud],$C$9,Tbl_Registro_Insumo[Fecha_Corte],"&lt;="&amp;AB$12))</f>
        <v/>
      </c>
      <c r="AC103" s="2" t="str">
        <f>IF(OR($C103="",AC$12=""),"",SUMIFS(Tbl_Registro_Insumo[cant_ent],Tbl_Registro_Insumo[proveedor],$C$8,Tbl_Registro_Insumo[descripcion_insumo],$C103,Tbl_Registro_Insumo[id_solicitud],Detalle_Mes!$C$9,Tbl_Registro_Insumo[Fecha_Corte],"&lt;="&amp;AC$12)-SUMIFS(Tbl_Registro_Insumo[cant_dev],Tbl_Registro_Insumo[proveedor],$C$8,Tbl_Registro_Insumo[descripcion_insumo],$C103,Tbl_Registro_Insumo[id_solicitud],$C$9,Tbl_Registro_Insumo[Fecha_Corte],"&lt;="&amp;AC$12))</f>
        <v/>
      </c>
      <c r="AD103" s="2" t="str">
        <f>IF(OR($C103="",AD$12=""),"",SUMIFS(Tbl_Registro_Insumo[cant_ent],Tbl_Registro_Insumo[proveedor],$C$8,Tbl_Registro_Insumo[descripcion_insumo],$C103,Tbl_Registro_Insumo[id_solicitud],Detalle_Mes!$C$9,Tbl_Registro_Insumo[Fecha_Corte],"&lt;="&amp;AD$12)-SUMIFS(Tbl_Registro_Insumo[cant_dev],Tbl_Registro_Insumo[proveedor],$C$8,Tbl_Registro_Insumo[descripcion_insumo],$C103,Tbl_Registro_Insumo[id_solicitud],$C$9,Tbl_Registro_Insumo[Fecha_Corte],"&lt;="&amp;AD$12))</f>
        <v/>
      </c>
      <c r="AE103" s="2" t="str">
        <f>IF(OR($C103="",AE$12=""),"",SUMIFS(Tbl_Registro_Insumo[cant_ent],Tbl_Registro_Insumo[proveedor],$C$8,Tbl_Registro_Insumo[descripcion_insumo],$C103,Tbl_Registro_Insumo[id_solicitud],Detalle_Mes!$C$9,Tbl_Registro_Insumo[Fecha_Corte],"&lt;="&amp;AE$12)-SUMIFS(Tbl_Registro_Insumo[cant_dev],Tbl_Registro_Insumo[proveedor],$C$8,Tbl_Registro_Insumo[descripcion_insumo],$C103,Tbl_Registro_Insumo[id_solicitud],$C$9,Tbl_Registro_Insumo[Fecha_Corte],"&lt;="&amp;AE$12))</f>
        <v/>
      </c>
      <c r="AF103" s="2" t="str">
        <f>IF(OR($C103="",AF$12=""),"",SUMIFS(Tbl_Registro_Insumo[cant_ent],Tbl_Registro_Insumo[proveedor],$C$8,Tbl_Registro_Insumo[descripcion_insumo],$C103,Tbl_Registro_Insumo[id_solicitud],Detalle_Mes!$C$9,Tbl_Registro_Insumo[Fecha_Corte],"&lt;="&amp;AF$12)-SUMIFS(Tbl_Registro_Insumo[cant_dev],Tbl_Registro_Insumo[proveedor],$C$8,Tbl_Registro_Insumo[descripcion_insumo],$C103,Tbl_Registro_Insumo[id_solicitud],$C$9,Tbl_Registro_Insumo[Fecha_Corte],"&lt;="&amp;AF$12))</f>
        <v/>
      </c>
      <c r="AG103" s="2" t="str">
        <f>IF(OR($C103="",AG$12=""),"",SUMIFS(Tbl_Registro_Insumo[cant_ent],Tbl_Registro_Insumo[proveedor],$C$8,Tbl_Registro_Insumo[descripcion_insumo],$C103,Tbl_Registro_Insumo[id_solicitud],Detalle_Mes!$C$9,Tbl_Registro_Insumo[Fecha_Corte],"&lt;="&amp;AG$12)-SUMIFS(Tbl_Registro_Insumo[cant_dev],Tbl_Registro_Insumo[proveedor],$C$8,Tbl_Registro_Insumo[descripcion_insumo],$C103,Tbl_Registro_Insumo[id_solicitud],$C$9,Tbl_Registro_Insumo[Fecha_Corte],"&lt;="&amp;AG$12))</f>
        <v/>
      </c>
      <c r="AH103" s="2" t="str">
        <f>IF(OR($C103="",AH$12=""),"",SUMIFS(Tbl_Registro_Insumo[cant_ent],Tbl_Registro_Insumo[proveedor],$C$8,Tbl_Registro_Insumo[descripcion_insumo],$C103,Tbl_Registro_Insumo[id_solicitud],Detalle_Mes!$C$9,Tbl_Registro_Insumo[Fecha_Corte],"&lt;="&amp;AH$12)-SUMIFS(Tbl_Registro_Insumo[cant_dev],Tbl_Registro_Insumo[proveedor],$C$8,Tbl_Registro_Insumo[descripcion_insumo],$C103,Tbl_Registro_Insumo[id_solicitud],$C$9,Tbl_Registro_Insumo[Fecha_Corte],"&lt;="&amp;AH$12))</f>
        <v/>
      </c>
      <c r="AI103" s="2" t="str">
        <f>IF(OR($C103="",AI$12=""),"",SUMIFS(Tbl_Registro_Insumo[cant_ent],Tbl_Registro_Insumo[proveedor],$C$8,Tbl_Registro_Insumo[descripcion_insumo],$C103,Tbl_Registro_Insumo[id_solicitud],Detalle_Mes!$C$9,Tbl_Registro_Insumo[Fecha_Corte],"&lt;="&amp;AI$12)-SUMIFS(Tbl_Registro_Insumo[cant_dev],Tbl_Registro_Insumo[proveedor],$C$8,Tbl_Registro_Insumo[descripcion_insumo],$C103,Tbl_Registro_Insumo[id_solicitud],$C$9,Tbl_Registro_Insumo[Fecha_Corte],"&lt;="&amp;AI$12))</f>
        <v/>
      </c>
      <c r="AJ103" s="2" t="str">
        <f>IF(OR($C103="",AJ$12=""),"",SUMIFS(Tbl_Registro_Insumo[cant_ent],Tbl_Registro_Insumo[proveedor],$C$8,Tbl_Registro_Insumo[descripcion_insumo],$C103,Tbl_Registro_Insumo[id_solicitud],Detalle_Mes!$C$9,Tbl_Registro_Insumo[Fecha_Corte],"&lt;="&amp;AJ$12)-SUMIFS(Tbl_Registro_Insumo[cant_dev],Tbl_Registro_Insumo[proveedor],$C$8,Tbl_Registro_Insumo[descripcion_insumo],$C103,Tbl_Registro_Insumo[id_solicitud],$C$9,Tbl_Registro_Insumo[Fecha_Corte],"&lt;="&amp;AJ$12))</f>
        <v/>
      </c>
      <c r="AK103" s="2" t="str">
        <f>IF(OR($C103="",AK$12=""),"",SUMIFS(Tbl_Registro_Insumo[cant_ent],Tbl_Registro_Insumo[proveedor],$C$8,Tbl_Registro_Insumo[descripcion_insumo],$C103,Tbl_Registro_Insumo[id_solicitud],Detalle_Mes!$C$9,Tbl_Registro_Insumo[Fecha_Corte],"&lt;="&amp;AK$12)-SUMIFS(Tbl_Registro_Insumo[cant_dev],Tbl_Registro_Insumo[proveedor],$C$8,Tbl_Registro_Insumo[descripcion_insumo],$C103,Tbl_Registro_Insumo[id_solicitud],$C$9,Tbl_Registro_Insumo[Fecha_Corte],"&lt;="&amp;AK$12))</f>
        <v/>
      </c>
      <c r="AL103" s="2" t="str">
        <f>IF(OR($C103="",AL$12=""),"",SUMIFS(Tbl_Registro_Insumo[cant_ent],Tbl_Registro_Insumo[proveedor],$C$8,Tbl_Registro_Insumo[descripcion_insumo],$C103,Tbl_Registro_Insumo[id_solicitud],Detalle_Mes!$C$9,Tbl_Registro_Insumo[Fecha_Corte],"&lt;="&amp;AL$12)-SUMIFS(Tbl_Registro_Insumo[cant_dev],Tbl_Registro_Insumo[proveedor],$C$8,Tbl_Registro_Insumo[descripcion_insumo],$C103,Tbl_Registro_Insumo[id_solicitud],$C$9,Tbl_Registro_Insumo[Fecha_Corte],"&lt;="&amp;AL$12))</f>
        <v/>
      </c>
      <c r="AM103" s="2" t="str">
        <f>IF(OR($C103="",AM$12=""),"",SUMIFS(Tbl_Registro_Insumo[cant_ent],Tbl_Registro_Insumo[proveedor],$C$8,Tbl_Registro_Insumo[descripcion_insumo],$C103,Tbl_Registro_Insumo[id_solicitud],Detalle_Mes!$C$9,Tbl_Registro_Insumo[Fecha_Corte],"&lt;="&amp;AM$12)-SUMIFS(Tbl_Registro_Insumo[cant_dev],Tbl_Registro_Insumo[proveedor],$C$8,Tbl_Registro_Insumo[descripcion_insumo],$C103,Tbl_Registro_Insumo[id_solicitud],$C$9,Tbl_Registro_Insumo[Fecha_Corte],"&lt;="&amp;AM$12))</f>
        <v/>
      </c>
      <c r="AN103" s="2" t="str">
        <f>IF(OR($C103="",AN$12=""),"",SUMIFS(Tbl_Registro_Insumo[cant_ent],Tbl_Registro_Insumo[proveedor],$C$8,Tbl_Registro_Insumo[descripcion_insumo],$C103,Tbl_Registro_Insumo[id_solicitud],Detalle_Mes!$C$9,Tbl_Registro_Insumo[Fecha_Corte],"&lt;="&amp;AN$12)-SUMIFS(Tbl_Registro_Insumo[cant_dev],Tbl_Registro_Insumo[proveedor],$C$8,Tbl_Registro_Insumo[descripcion_insumo],$C103,Tbl_Registro_Insumo[id_solicitud],$C$9,Tbl_Registro_Insumo[Fecha_Corte],"&lt;="&amp;AN$12))</f>
        <v/>
      </c>
      <c r="AO103" s="2" t="str">
        <f>IF(OR($C103="",AO$12=""),"",SUMIFS(Tbl_Registro_Insumo[cant_ent],Tbl_Registro_Insumo[proveedor],$C$8,Tbl_Registro_Insumo[descripcion_insumo],$C103,Tbl_Registro_Insumo[id_solicitud],Detalle_Mes!$C$9,Tbl_Registro_Insumo[Fecha_Corte],"&lt;="&amp;AO$12)-SUMIFS(Tbl_Registro_Insumo[cant_dev],Tbl_Registro_Insumo[proveedor],$C$8,Tbl_Registro_Insumo[descripcion_insumo],$C103,Tbl_Registro_Insumo[id_solicitud],$C$9,Tbl_Registro_Insumo[Fecha_Corte],"&lt;="&amp;AO$12))</f>
        <v/>
      </c>
      <c r="AP103" s="2" t="str">
        <f>IF(OR($C103="",AP$12=""),"",SUMIFS(Tbl_Registro_Insumo[cant_ent],Tbl_Registro_Insumo[proveedor],$C$8,Tbl_Registro_Insumo[descripcion_insumo],$C103,Tbl_Registro_Insumo[id_solicitud],Detalle_Mes!$C$9,Tbl_Registro_Insumo[Fecha_Corte],"&lt;="&amp;AP$12)-SUMIFS(Tbl_Registro_Insumo[cant_dev],Tbl_Registro_Insumo[proveedor],$C$8,Tbl_Registro_Insumo[descripcion_insumo],$C103,Tbl_Registro_Insumo[id_solicitud],$C$9,Tbl_Registro_Insumo[Fecha_Corte],"&lt;="&amp;AP$12))</f>
        <v/>
      </c>
      <c r="AQ103" s="2" t="str">
        <f>IF(OR($C103="",AQ$12=""),"",SUMIFS(Tbl_Registro_Insumo[cant_ent],Tbl_Registro_Insumo[proveedor],$C$8,Tbl_Registro_Insumo[descripcion_insumo],$C103,Tbl_Registro_Insumo[id_solicitud],Detalle_Mes!$C$9,Tbl_Registro_Insumo[Fecha_Corte],"&lt;="&amp;AQ$12)-SUMIFS(Tbl_Registro_Insumo[cant_dev],Tbl_Registro_Insumo[proveedor],$C$8,Tbl_Registro_Insumo[descripcion_insumo],$C103,Tbl_Registro_Insumo[id_solicitud],$C$9,Tbl_Registro_Insumo[Fecha_Corte],"&lt;="&amp;AQ$12))</f>
        <v/>
      </c>
      <c r="AR103" s="2" t="str">
        <f>IF(OR($C103="",AR$12=""),"",SUMIFS(Tbl_Registro_Insumo[cant_ent],Tbl_Registro_Insumo[proveedor],$C$8,Tbl_Registro_Insumo[descripcion_insumo],$C103,Tbl_Registro_Insumo[id_solicitud],Detalle_Mes!$C$9,Tbl_Registro_Insumo[Fecha_Corte],"&lt;="&amp;AR$12)-SUMIFS(Tbl_Registro_Insumo[cant_dev],Tbl_Registro_Insumo[proveedor],$C$8,Tbl_Registro_Insumo[descripcion_insumo],$C103,Tbl_Registro_Insumo[id_solicitud],$C$9,Tbl_Registro_Insumo[Fecha_Corte],"&lt;="&amp;AR$12))</f>
        <v/>
      </c>
      <c r="AS103" s="2" t="str">
        <f>IF(OR($C103="",AS$12=""),"",SUMIFS(Tbl_Registro_Insumo[cant_ent],Tbl_Registro_Insumo[proveedor],$C$8,Tbl_Registro_Insumo[descripcion_insumo],$C103,Tbl_Registro_Insumo[id_solicitud],Detalle_Mes!$C$9,Tbl_Registro_Insumo[Fecha_Corte],"&lt;="&amp;AS$12)-SUMIFS(Tbl_Registro_Insumo[cant_dev],Tbl_Registro_Insumo[proveedor],$C$8,Tbl_Registro_Insumo[descripcion_insumo],$C103,Tbl_Registro_Insumo[id_solicitud],$C$9,Tbl_Registro_Insumo[Fecha_Corte],"&lt;="&amp;AS$12))</f>
        <v/>
      </c>
      <c r="AT103" s="2" t="str">
        <f>IF(OR($C103="",AT$12=""),"",SUMIFS(Tbl_Registro_Insumo[cant_ent],Tbl_Registro_Insumo[proveedor],$C$8,Tbl_Registro_Insumo[descripcion_insumo],$C103,Tbl_Registro_Insumo[id_solicitud],Detalle_Mes!$C$9,Tbl_Registro_Insumo[Fecha_Corte],"&lt;="&amp;AT$12)-SUMIFS(Tbl_Registro_Insumo[cant_dev],Tbl_Registro_Insumo[proveedor],$C$8,Tbl_Registro_Insumo[descripcion_insumo],$C103,Tbl_Registro_Insumo[id_solicitud],$C$9,Tbl_Registro_Insumo[Fecha_Corte],"&lt;="&amp;AT$12))</f>
        <v/>
      </c>
      <c r="AU103" s="2" t="str">
        <f>IF(OR($C103="",AU$12=""),"",SUMIFS(Tbl_Registro_Insumo[cant_ent],Tbl_Registro_Insumo[proveedor],$C$8,Tbl_Registro_Insumo[descripcion_insumo],$C103,Tbl_Registro_Insumo[id_solicitud],Detalle_Mes!$C$9,Tbl_Registro_Insumo[Fecha_Corte],"&lt;="&amp;AU$12)-SUMIFS(Tbl_Registro_Insumo[cant_dev],Tbl_Registro_Insumo[proveedor],$C$8,Tbl_Registro_Insumo[descripcion_insumo],$C103,Tbl_Registro_Insumo[id_solicitud],$C$9,Tbl_Registro_Insumo[Fecha_Corte],"&lt;="&amp;AU$12))</f>
        <v/>
      </c>
      <c r="AV103" s="2" t="str">
        <f>IF(OR($C103="",AV$12=""),"",SUMIFS(Tbl_Registro_Insumo[cant_ent],Tbl_Registro_Insumo[proveedor],$C$8,Tbl_Registro_Insumo[descripcion_insumo],$C103,Tbl_Registro_Insumo[id_solicitud],Detalle_Mes!$C$9,Tbl_Registro_Insumo[Fecha_Corte],"&lt;="&amp;AV$12)-SUMIFS(Tbl_Registro_Insumo[cant_dev],Tbl_Registro_Insumo[proveedor],$C$8,Tbl_Registro_Insumo[descripcion_insumo],$C103,Tbl_Registro_Insumo[id_solicitud],$C$9,Tbl_Registro_Insumo[Fecha_Corte],"&lt;="&amp;AV$12))</f>
        <v/>
      </c>
      <c r="AW103" s="2" t="str">
        <f>IF(OR($C103="",AW$12=""),"",SUMIFS(Tbl_Registro_Insumo[cant_ent],Tbl_Registro_Insumo[proveedor],$C$8,Tbl_Registro_Insumo[descripcion_insumo],$C103,Tbl_Registro_Insumo[id_solicitud],Detalle_Mes!$C$9,Tbl_Registro_Insumo[Fecha_Corte],"&lt;="&amp;AW$12)-SUMIFS(Tbl_Registro_Insumo[cant_dev],Tbl_Registro_Insumo[proveedor],$C$8,Tbl_Registro_Insumo[descripcion_insumo],$C103,Tbl_Registro_Insumo[id_solicitud],$C$9,Tbl_Registro_Insumo[Fecha_Corte],"&lt;="&amp;AW$12))</f>
        <v/>
      </c>
      <c r="AX103" s="2" t="str">
        <f>IF(OR($C103="",AX$12=""),"",SUMIFS(Tbl_Registro_Insumo[cant_ent],Tbl_Registro_Insumo[proveedor],$C$8,Tbl_Registro_Insumo[descripcion_insumo],$C103,Tbl_Registro_Insumo[id_solicitud],Detalle_Mes!$C$9,Tbl_Registro_Insumo[Fecha_Corte],"&lt;="&amp;AX$12)-SUMIFS(Tbl_Registro_Insumo[cant_dev],Tbl_Registro_Insumo[proveedor],$C$8,Tbl_Registro_Insumo[descripcion_insumo],$C103,Tbl_Registro_Insumo[id_solicitud],$C$9,Tbl_Registro_Insumo[Fecha_Corte],"&lt;="&amp;AX$12))</f>
        <v/>
      </c>
      <c r="AY103" s="2" t="str">
        <f>IF(OR($C103="",AY$12=""),"",SUMIFS(Tbl_Registro_Insumo[cant_ent],Tbl_Registro_Insumo[proveedor],$C$8,Tbl_Registro_Insumo[descripcion_insumo],$C103,Tbl_Registro_Insumo[id_solicitud],Detalle_Mes!$C$9,Tbl_Registro_Insumo[Fecha_Corte],"&lt;="&amp;AY$12)-SUMIFS(Tbl_Registro_Insumo[cant_dev],Tbl_Registro_Insumo[proveedor],$C$8,Tbl_Registro_Insumo[descripcion_insumo],$C103,Tbl_Registro_Insumo[id_solicitud],$C$9,Tbl_Registro_Insumo[Fecha_Corte],"&lt;="&amp;AY$12))</f>
        <v/>
      </c>
      <c r="AZ103" s="2" t="str">
        <f>IF(OR($C103="",AZ$12=""),"",SUMIFS(Tbl_Registro_Insumo[cant_ent],Tbl_Registro_Insumo[proveedor],$C$8,Tbl_Registro_Insumo[descripcion_insumo],$C103,Tbl_Registro_Insumo[id_solicitud],Detalle_Mes!$C$9,Tbl_Registro_Insumo[Fecha_Corte],"&lt;="&amp;AZ$12)-SUMIFS(Tbl_Registro_Insumo[cant_dev],Tbl_Registro_Insumo[proveedor],$C$8,Tbl_Registro_Insumo[descripcion_insumo],$C103,Tbl_Registro_Insumo[id_solicitud],$C$9,Tbl_Registro_Insumo[Fecha_Corte],"&lt;="&amp;AZ$12))</f>
        <v/>
      </c>
      <c r="BA103" s="2" t="str">
        <f>IF(OR($C103="",BA$12=""),"",SUMIFS(Tbl_Registro_Insumo[cant_ent],Tbl_Registro_Insumo[proveedor],$C$8,Tbl_Registro_Insumo[descripcion_insumo],$C103,Tbl_Registro_Insumo[id_solicitud],Detalle_Mes!$C$9,Tbl_Registro_Insumo[Fecha_Corte],"&lt;="&amp;BA$12)-SUMIFS(Tbl_Registro_Insumo[cant_dev],Tbl_Registro_Insumo[proveedor],$C$8,Tbl_Registro_Insumo[descripcion_insumo],$C103,Tbl_Registro_Insumo[id_solicitud],$C$9,Tbl_Registro_Insumo[Fecha_Corte],"&lt;="&amp;BA$12))</f>
        <v/>
      </c>
      <c r="BB103" s="2" t="str">
        <f>IF(OR($C103="",BB$12=""),"",SUMIFS(Tbl_Registro_Insumo[cant_ent],Tbl_Registro_Insumo[proveedor],$C$8,Tbl_Registro_Insumo[descripcion_insumo],$C103,Tbl_Registro_Insumo[id_solicitud],Detalle_Mes!$C$9,Tbl_Registro_Insumo[Fecha_Corte],"&lt;="&amp;BB$12)-SUMIFS(Tbl_Registro_Insumo[cant_dev],Tbl_Registro_Insumo[proveedor],$C$8,Tbl_Registro_Insumo[descripcion_insumo],$C103,Tbl_Registro_Insumo[id_solicitud],$C$9,Tbl_Registro_Insumo[Fecha_Corte],"&lt;="&amp;BB$12))</f>
        <v/>
      </c>
      <c r="BC103" s="2" t="str">
        <f>IF(OR($C103="",BC$12=""),"",SUMIFS(Tbl_Registro_Insumo[cant_ent],Tbl_Registro_Insumo[proveedor],$C$8,Tbl_Registro_Insumo[descripcion_insumo],$C103,Tbl_Registro_Insumo[id_solicitud],Detalle_Mes!$C$9,Tbl_Registro_Insumo[Fecha_Corte],"&lt;="&amp;BC$12)-SUMIFS(Tbl_Registro_Insumo[cant_dev],Tbl_Registro_Insumo[proveedor],$C$8,Tbl_Registro_Insumo[descripcion_insumo],$C103,Tbl_Registro_Insumo[id_solicitud],$C$9,Tbl_Registro_Insumo[Fecha_Corte],"&lt;="&amp;BC$12))</f>
        <v/>
      </c>
      <c r="BD103" s="2" t="str">
        <f>IF(OR($C103="",BD$12=""),"",SUMIFS(Tbl_Registro_Insumo[cant_ent],Tbl_Registro_Insumo[proveedor],$C$8,Tbl_Registro_Insumo[descripcion_insumo],$C103,Tbl_Registro_Insumo[id_solicitud],Detalle_Mes!$C$9,Tbl_Registro_Insumo[Fecha_Corte],"&lt;="&amp;BD$12)-SUMIFS(Tbl_Registro_Insumo[cant_dev],Tbl_Registro_Insumo[proveedor],$C$8,Tbl_Registro_Insumo[descripcion_insumo],$C103,Tbl_Registro_Insumo[id_solicitud],$C$9,Tbl_Registro_Insumo[Fecha_Corte],"&lt;="&amp;BD$12))</f>
        <v/>
      </c>
      <c r="BE103" s="2" t="str">
        <f>IF(OR($C103="",BE$12=""),"",SUMIFS(Tbl_Registro_Insumo[cant_ent],Tbl_Registro_Insumo[proveedor],$C$8,Tbl_Registro_Insumo[descripcion_insumo],$C103,Tbl_Registro_Insumo[id_solicitud],Detalle_Mes!$C$9,Tbl_Registro_Insumo[Fecha_Corte],"&lt;="&amp;BE$12)-SUMIFS(Tbl_Registro_Insumo[cant_dev],Tbl_Registro_Insumo[proveedor],$C$8,Tbl_Registro_Insumo[descripcion_insumo],$C103,Tbl_Registro_Insumo[id_solicitud],$C$9,Tbl_Registro_Insumo[Fecha_Corte],"&lt;="&amp;BE$12))</f>
        <v/>
      </c>
      <c r="BF103" s="2" t="str">
        <f>IF(OR($C103="",BF$12=""),"",SUMIFS(Tbl_Registro_Insumo[cant_ent],Tbl_Registro_Insumo[proveedor],$C$8,Tbl_Registro_Insumo[descripcion_insumo],$C103,Tbl_Registro_Insumo[id_solicitud],Detalle_Mes!$C$9,Tbl_Registro_Insumo[Fecha_Corte],"&lt;="&amp;BF$12)-SUMIFS(Tbl_Registro_Insumo[cant_dev],Tbl_Registro_Insumo[proveedor],$C$8,Tbl_Registro_Insumo[descripcion_insumo],$C103,Tbl_Registro_Insumo[id_solicitud],$C$9,Tbl_Registro_Insumo[Fecha_Corte],"&lt;="&amp;BF$12))</f>
        <v/>
      </c>
      <c r="BG103" s="2" t="str">
        <f>IF(OR($C103="",BG$12=""),"",SUMIFS(Tbl_Registro_Insumo[cant_ent],Tbl_Registro_Insumo[proveedor],$C$8,Tbl_Registro_Insumo[descripcion_insumo],$C103,Tbl_Registro_Insumo[id_solicitud],Detalle_Mes!$C$9,Tbl_Registro_Insumo[Fecha_Corte],"&lt;="&amp;BG$12)-SUMIFS(Tbl_Registro_Insumo[cant_dev],Tbl_Registro_Insumo[proveedor],$C$8,Tbl_Registro_Insumo[descripcion_insumo],$C103,Tbl_Registro_Insumo[id_solicitud],$C$9,Tbl_Registro_Insumo[Fecha_Corte],"&lt;="&amp;BG$12))</f>
        <v/>
      </c>
      <c r="BH103" s="2" t="str">
        <f>IF(OR($C103="",BH$12=""),"",SUMIFS(Tbl_Registro_Insumo[cant_ent],Tbl_Registro_Insumo[proveedor],$C$8,Tbl_Registro_Insumo[descripcion_insumo],$C103,Tbl_Registro_Insumo[id_solicitud],Detalle_Mes!$C$9,Tbl_Registro_Insumo[Fecha_Corte],"&lt;="&amp;BH$12)-SUMIFS(Tbl_Registro_Insumo[cant_dev],Tbl_Registro_Insumo[proveedor],$C$8,Tbl_Registro_Insumo[descripcion_insumo],$C103,Tbl_Registro_Insumo[id_solicitud],$C$9,Tbl_Registro_Insumo[Fecha_Corte],"&lt;="&amp;BH$12))</f>
        <v/>
      </c>
      <c r="BI103" s="2" t="str">
        <f>IF(OR($C103="",BI$12=""),"",SUMIFS(Tbl_Registro_Insumo[cant_ent],Tbl_Registro_Insumo[proveedor],$C$8,Tbl_Registro_Insumo[descripcion_insumo],$C103,Tbl_Registro_Insumo[id_solicitud],Detalle_Mes!$C$9,Tbl_Registro_Insumo[Fecha_Corte],"&lt;="&amp;BI$12)-SUMIFS(Tbl_Registro_Insumo[cant_dev],Tbl_Registro_Insumo[proveedor],$C$8,Tbl_Registro_Insumo[descripcion_insumo],$C103,Tbl_Registro_Insumo[id_solicitud],$C$9,Tbl_Registro_Insumo[Fecha_Corte],"&lt;="&amp;BI$12))</f>
        <v/>
      </c>
      <c r="BJ103" s="2" t="str">
        <f>IF(OR($C103="",BJ$12=""),"",SUMIFS(Tbl_Registro_Insumo[cant_ent],Tbl_Registro_Insumo[proveedor],$C$8,Tbl_Registro_Insumo[descripcion_insumo],$C103,Tbl_Registro_Insumo[id_solicitud],Detalle_Mes!$C$9,Tbl_Registro_Insumo[Fecha_Corte],"&lt;="&amp;BJ$12)-SUMIFS(Tbl_Registro_Insumo[cant_dev],Tbl_Registro_Insumo[proveedor],$C$8,Tbl_Registro_Insumo[descripcion_insumo],$C103,Tbl_Registro_Insumo[id_solicitud],$C$9,Tbl_Registro_Insumo[Fecha_Corte],"&lt;="&amp;BJ$12))</f>
        <v/>
      </c>
      <c r="BK103" s="2" t="str">
        <f>IF(OR($C103="",BK$12=""),"",SUMIFS(Tbl_Registro_Insumo[cant_ent],Tbl_Registro_Insumo[proveedor],$C$8,Tbl_Registro_Insumo[descripcion_insumo],$C103,Tbl_Registro_Insumo[id_solicitud],Detalle_Mes!$C$9,Tbl_Registro_Insumo[Fecha_Corte],"&lt;="&amp;BK$12)-SUMIFS(Tbl_Registro_Insumo[cant_dev],Tbl_Registro_Insumo[proveedor],$C$8,Tbl_Registro_Insumo[descripcion_insumo],$C103,Tbl_Registro_Insumo[id_solicitud],$C$9,Tbl_Registro_Insumo[Fecha_Corte],"&lt;="&amp;BK$12))</f>
        <v/>
      </c>
      <c r="BL103" s="2" t="str">
        <f>IF(OR($C103="",BL$12=""),"",SUMIFS(Tbl_Registro_Insumo[cant_ent],Tbl_Registro_Insumo[proveedor],$C$8,Tbl_Registro_Insumo[descripcion_insumo],$C103,Tbl_Registro_Insumo[id_solicitud],Detalle_Mes!$C$9,Tbl_Registro_Insumo[Fecha_Corte],"&lt;="&amp;BL$12)-SUMIFS(Tbl_Registro_Insumo[cant_dev],Tbl_Registro_Insumo[proveedor],$C$8,Tbl_Registro_Insumo[descripcion_insumo],$C103,Tbl_Registro_Insumo[id_solicitud],$C$9,Tbl_Registro_Insumo[Fecha_Corte],"&lt;="&amp;BL$12))</f>
        <v/>
      </c>
      <c r="BM103" s="2" t="str">
        <f>IF(OR($C103="",BM$12=""),"",SUMIFS(Tbl_Registro_Insumo[cant_ent],Tbl_Registro_Insumo[proveedor],$C$8,Tbl_Registro_Insumo[descripcion_insumo],$C103,Tbl_Registro_Insumo[id_solicitud],Detalle_Mes!$C$9,Tbl_Registro_Insumo[Fecha_Corte],"&lt;="&amp;BM$12)-SUMIFS(Tbl_Registro_Insumo[cant_dev],Tbl_Registro_Insumo[proveedor],$C$8,Tbl_Registro_Insumo[descripcion_insumo],$C103,Tbl_Registro_Insumo[id_solicitud],$C$9,Tbl_Registro_Insumo[Fecha_Corte],"&lt;="&amp;BM$12))</f>
        <v/>
      </c>
      <c r="BN103" s="2" t="str">
        <f>IF(OR($C103="",BN$12=""),"",SUMIFS(Tbl_Registro_Insumo[cant_ent],Tbl_Registro_Insumo[proveedor],$C$8,Tbl_Registro_Insumo[descripcion_insumo],$C103,Tbl_Registro_Insumo[id_solicitud],Detalle_Mes!$C$9,Tbl_Registro_Insumo[Fecha_Corte],"&lt;="&amp;BN$12)-SUMIFS(Tbl_Registro_Insumo[cant_dev],Tbl_Registro_Insumo[proveedor],$C$8,Tbl_Registro_Insumo[descripcion_insumo],$C103,Tbl_Registro_Insumo[id_solicitud],$C$9,Tbl_Registro_Insumo[Fecha_Corte],"&lt;="&amp;BN$12))</f>
        <v/>
      </c>
      <c r="BO103" s="2" t="str">
        <f>IF(OR($C103="",BO$12=""),"",SUMIFS(Tbl_Registro_Insumo[cant_ent],Tbl_Registro_Insumo[proveedor],$C$8,Tbl_Registro_Insumo[descripcion_insumo],$C103,Tbl_Registro_Insumo[id_solicitud],Detalle_Mes!$C$9,Tbl_Registro_Insumo[Fecha_Corte],"&lt;="&amp;BO$12)-SUMIFS(Tbl_Registro_Insumo[cant_dev],Tbl_Registro_Insumo[proveedor],$C$8,Tbl_Registro_Insumo[descripcion_insumo],$C103,Tbl_Registro_Insumo[id_solicitud],$C$9,Tbl_Registro_Insumo[Fecha_Corte],"&lt;="&amp;BO$12))</f>
        <v/>
      </c>
      <c r="BP103" s="2" t="str">
        <f>IF(OR($C103="",BP$12=""),"",SUMIFS(Tbl_Registro_Insumo[cant_ent],Tbl_Registro_Insumo[proveedor],$C$8,Tbl_Registro_Insumo[descripcion_insumo],$C103,Tbl_Registro_Insumo[id_solicitud],Detalle_Mes!$C$9,Tbl_Registro_Insumo[Fecha_Corte],"&lt;="&amp;BP$12)-SUMIFS(Tbl_Registro_Insumo[cant_dev],Tbl_Registro_Insumo[proveedor],$C$8,Tbl_Registro_Insumo[descripcion_insumo],$C103,Tbl_Registro_Insumo[id_solicitud],$C$9,Tbl_Registro_Insumo[Fecha_Corte],"&lt;="&amp;BP$12))</f>
        <v/>
      </c>
      <c r="BQ103" s="2" t="str">
        <f>IF(OR($C103="",BQ$12=""),"",SUMIFS(Tbl_Registro_Insumo[cant_ent],Tbl_Registro_Insumo[proveedor],$C$8,Tbl_Registro_Insumo[descripcion_insumo],$C103,Tbl_Registro_Insumo[id_solicitud],Detalle_Mes!$C$9,Tbl_Registro_Insumo[Fecha_Corte],"&lt;="&amp;BQ$12)-SUMIFS(Tbl_Registro_Insumo[cant_dev],Tbl_Registro_Insumo[proveedor],$C$8,Tbl_Registro_Insumo[descripcion_insumo],$C103,Tbl_Registro_Insumo[id_solicitud],$C$9,Tbl_Registro_Insumo[Fecha_Corte],"&lt;="&amp;BQ$12))</f>
        <v/>
      </c>
      <c r="BR103" s="2" t="str">
        <f>IF(OR($C103="",BR$12=""),"",SUMIFS(Tbl_Registro_Insumo[cant_ent],Tbl_Registro_Insumo[proveedor],$C$8,Tbl_Registro_Insumo[descripcion_insumo],$C103,Tbl_Registro_Insumo[id_solicitud],Detalle_Mes!$C$9,Tbl_Registro_Insumo[Fecha_Corte],"&lt;="&amp;BR$12)-SUMIFS(Tbl_Registro_Insumo[cant_dev],Tbl_Registro_Insumo[proveedor],$C$8,Tbl_Registro_Insumo[descripcion_insumo],$C103,Tbl_Registro_Insumo[id_solicitud],$C$9,Tbl_Registro_Insumo[Fecha_Corte],"&lt;="&amp;BR$12))</f>
        <v/>
      </c>
      <c r="BS103" s="2" t="str">
        <f>IF(OR($C103="",BS$12=""),"",SUMIFS(Tbl_Registro_Insumo[cant_ent],Tbl_Registro_Insumo[proveedor],$C$8,Tbl_Registro_Insumo[descripcion_insumo],$C103,Tbl_Registro_Insumo[id_solicitud],Detalle_Mes!$C$9,Tbl_Registro_Insumo[Fecha_Corte],"&lt;="&amp;BS$12)-SUMIFS(Tbl_Registro_Insumo[cant_dev],Tbl_Registro_Insumo[proveedor],$C$8,Tbl_Registro_Insumo[descripcion_insumo],$C103,Tbl_Registro_Insumo[id_solicitud],$C$9,Tbl_Registro_Insumo[Fecha_Corte],"&lt;="&amp;BS$12))</f>
        <v/>
      </c>
    </row>
    <row r="104" spans="2:71" s="7" customFormat="1" ht="19.2" customHeight="1" x14ac:dyDescent="0.3">
      <c r="B104" s="2"/>
      <c r="D104" s="20" t="str">
        <f>IF(C104="","",SUMIFS(Tbl_Registro_Insumo[cant_ent],Tbl_Registro_Insumo[proveedor],Detalle_Mes!$C$8,Tbl_Registro_Insumo[id_solicitud],Detalle_Mes!$C$9,Tbl_Registro_Insumo[descripcion_insumo],Detalle_Mes!C104,Tbl_Registro_Insumo[Fecha_Corte],"&lt;"&amp;Detalle_Mes!$F$8))</f>
        <v/>
      </c>
      <c r="E104" s="20" t="str">
        <f>IF(C104="","",SUMIFS(Tbl_Registro_Insumo[cant_dev],Tbl_Registro_Insumo[proveedor],Detalle_Mes!$C$8,Tbl_Registro_Insumo[id_solicitud],Detalle_Mes!$C$9,Tbl_Registro_Insumo[descripcion_insumo],Detalle_Mes!C104,Tbl_Registro_Insumo[Fecha_Corte],"&lt;"&amp;Detalle_Mes!$F$8))</f>
        <v/>
      </c>
      <c r="F104" s="20" t="str">
        <f t="shared" si="42"/>
        <v/>
      </c>
      <c r="H104" s="41" t="str">
        <f t="shared" si="41"/>
        <v/>
      </c>
      <c r="I104" s="2" t="str">
        <f>IF(OR($C104="",I$12=""),"",SUMIFS(Tbl_Registro_Insumo[cant_ent],Tbl_Registro_Insumo[proveedor],$C$8,Tbl_Registro_Insumo[descripcion_insumo],$C104,Tbl_Registro_Insumo[id_solicitud],Detalle_Mes!$C$9,Tbl_Registro_Insumo[Fecha_Corte],"&lt;"&amp;I$12)-SUMIFS(Tbl_Registro_Insumo[cant_dev],Tbl_Registro_Insumo[proveedor],$C$8,Tbl_Registro_Insumo[descripcion_insumo],$C104,Tbl_Registro_Insumo[id_solicitud],$C$9,Tbl_Registro_Insumo[Fecha_Corte],"&lt;="&amp;I$12))</f>
        <v/>
      </c>
      <c r="J104" s="2" t="str">
        <f>IF(OR($C104="",J$12=""),"",SUMIFS(Tbl_Registro_Insumo[cant_ent],Tbl_Registro_Insumo[proveedor],$C$8,Tbl_Registro_Insumo[descripcion_insumo],$C104,Tbl_Registro_Insumo[id_solicitud],Detalle_Mes!$C$9,Tbl_Registro_Insumo[Fecha_Corte],"&lt;="&amp;J$12)-SUMIFS(Tbl_Registro_Insumo[cant_dev],Tbl_Registro_Insumo[proveedor],$C$8,Tbl_Registro_Insumo[descripcion_insumo],$C104,Tbl_Registro_Insumo[id_solicitud],$C$9,Tbl_Registro_Insumo[Fecha_Corte],"&lt;="&amp;J$12))</f>
        <v/>
      </c>
      <c r="K104" s="2" t="str">
        <f>IF(OR($C104="",K$12=""),"",SUMIFS(Tbl_Registro_Insumo[cant_ent],Tbl_Registro_Insumo[proveedor],$C$8,Tbl_Registro_Insumo[descripcion_insumo],$C104,Tbl_Registro_Insumo[id_solicitud],Detalle_Mes!$C$9,Tbl_Registro_Insumo[Fecha_Corte],"&lt;="&amp;K$12)-SUMIFS(Tbl_Registro_Insumo[cant_dev],Tbl_Registro_Insumo[proveedor],$C$8,Tbl_Registro_Insumo[descripcion_insumo],$C104,Tbl_Registro_Insumo[id_solicitud],$C$9,Tbl_Registro_Insumo[Fecha_Corte],"&lt;="&amp;K$12))</f>
        <v/>
      </c>
      <c r="L104" s="2" t="str">
        <f>IF(OR($C104="",L$12=""),"",SUMIFS(Tbl_Registro_Insumo[cant_ent],Tbl_Registro_Insumo[proveedor],$C$8,Tbl_Registro_Insumo[descripcion_insumo],$C104,Tbl_Registro_Insumo[id_solicitud],Detalle_Mes!$C$9,Tbl_Registro_Insumo[Fecha_Corte],"&lt;="&amp;L$12)-SUMIFS(Tbl_Registro_Insumo[cant_dev],Tbl_Registro_Insumo[proveedor],$C$8,Tbl_Registro_Insumo[descripcion_insumo],$C104,Tbl_Registro_Insumo[id_solicitud],$C$9,Tbl_Registro_Insumo[Fecha_Corte],"&lt;="&amp;L$12))</f>
        <v/>
      </c>
      <c r="M104" s="2" t="str">
        <f>IF(OR($C104="",M$12=""),"",SUMIFS(Tbl_Registro_Insumo[cant_ent],Tbl_Registro_Insumo[proveedor],$C$8,Tbl_Registro_Insumo[descripcion_insumo],$C104,Tbl_Registro_Insumo[id_solicitud],Detalle_Mes!$C$9,Tbl_Registro_Insumo[Fecha_Corte],"&lt;="&amp;M$12)-SUMIFS(Tbl_Registro_Insumo[cant_dev],Tbl_Registro_Insumo[proveedor],$C$8,Tbl_Registro_Insumo[descripcion_insumo],$C104,Tbl_Registro_Insumo[id_solicitud],$C$9,Tbl_Registro_Insumo[Fecha_Corte],"&lt;="&amp;M$12))</f>
        <v/>
      </c>
      <c r="N104" s="2" t="str">
        <f>IF(OR($C104="",N$12=""),"",SUMIFS(Tbl_Registro_Insumo[cant_ent],Tbl_Registro_Insumo[proveedor],$C$8,Tbl_Registro_Insumo[descripcion_insumo],$C104,Tbl_Registro_Insumo[id_solicitud],Detalle_Mes!$C$9,Tbl_Registro_Insumo[Fecha_Corte],"&lt;="&amp;N$12)-SUMIFS(Tbl_Registro_Insumo[cant_dev],Tbl_Registro_Insumo[proveedor],$C$8,Tbl_Registro_Insumo[descripcion_insumo],$C104,Tbl_Registro_Insumo[id_solicitud],$C$9,Tbl_Registro_Insumo[Fecha_Corte],"&lt;="&amp;N$12))</f>
        <v/>
      </c>
      <c r="O104" s="2" t="str">
        <f>IF(OR($C104="",O$12=""),"",SUMIFS(Tbl_Registro_Insumo[cant_ent],Tbl_Registro_Insumo[proveedor],$C$8,Tbl_Registro_Insumo[descripcion_insumo],$C104,Tbl_Registro_Insumo[id_solicitud],Detalle_Mes!$C$9,Tbl_Registro_Insumo[Fecha_Corte],"&lt;="&amp;O$12)-SUMIFS(Tbl_Registro_Insumo[cant_dev],Tbl_Registro_Insumo[proveedor],$C$8,Tbl_Registro_Insumo[descripcion_insumo],$C104,Tbl_Registro_Insumo[id_solicitud],$C$9,Tbl_Registro_Insumo[Fecha_Corte],"&lt;="&amp;O$12))</f>
        <v/>
      </c>
      <c r="P104" s="2" t="str">
        <f>IF(OR($C104="",P$12=""),"",SUMIFS(Tbl_Registro_Insumo[cant_ent],Tbl_Registro_Insumo[proveedor],$C$8,Tbl_Registro_Insumo[descripcion_insumo],$C104,Tbl_Registro_Insumo[id_solicitud],Detalle_Mes!$C$9,Tbl_Registro_Insumo[Fecha_Corte],"&lt;="&amp;P$12)-SUMIFS(Tbl_Registro_Insumo[cant_dev],Tbl_Registro_Insumo[proveedor],$C$8,Tbl_Registro_Insumo[descripcion_insumo],$C104,Tbl_Registro_Insumo[id_solicitud],$C$9,Tbl_Registro_Insumo[Fecha_Corte],"&lt;="&amp;P$12))</f>
        <v/>
      </c>
      <c r="Q104" s="2" t="str">
        <f>IF(OR($C104="",Q$12=""),"",SUMIFS(Tbl_Registro_Insumo[cant_ent],Tbl_Registro_Insumo[proveedor],$C$8,Tbl_Registro_Insumo[descripcion_insumo],$C104,Tbl_Registro_Insumo[id_solicitud],Detalle_Mes!$C$9,Tbl_Registro_Insumo[Fecha_Corte],"&lt;="&amp;Q$12)-SUMIFS(Tbl_Registro_Insumo[cant_dev],Tbl_Registro_Insumo[proveedor],$C$8,Tbl_Registro_Insumo[descripcion_insumo],$C104,Tbl_Registro_Insumo[id_solicitud],$C$9,Tbl_Registro_Insumo[Fecha_Corte],"&lt;="&amp;Q$12))</f>
        <v/>
      </c>
      <c r="R104" s="2" t="str">
        <f>IF(OR($C104="",R$12=""),"",SUMIFS(Tbl_Registro_Insumo[cant_ent],Tbl_Registro_Insumo[proveedor],$C$8,Tbl_Registro_Insumo[descripcion_insumo],$C104,Tbl_Registro_Insumo[id_solicitud],Detalle_Mes!$C$9,Tbl_Registro_Insumo[Fecha_Corte],"&lt;="&amp;R$12)-SUMIFS(Tbl_Registro_Insumo[cant_dev],Tbl_Registro_Insumo[proveedor],$C$8,Tbl_Registro_Insumo[descripcion_insumo],$C104,Tbl_Registro_Insumo[id_solicitud],$C$9,Tbl_Registro_Insumo[Fecha_Corte],"&lt;="&amp;R$12))</f>
        <v/>
      </c>
      <c r="S104" s="2" t="str">
        <f>IF(OR($C104="",S$12=""),"",SUMIFS(Tbl_Registro_Insumo[cant_ent],Tbl_Registro_Insumo[proveedor],$C$8,Tbl_Registro_Insumo[descripcion_insumo],$C104,Tbl_Registro_Insumo[id_solicitud],Detalle_Mes!$C$9,Tbl_Registro_Insumo[Fecha_Corte],"&lt;="&amp;S$12)-SUMIFS(Tbl_Registro_Insumo[cant_dev],Tbl_Registro_Insumo[proveedor],$C$8,Tbl_Registro_Insumo[descripcion_insumo],$C104,Tbl_Registro_Insumo[id_solicitud],$C$9,Tbl_Registro_Insumo[Fecha_Corte],"&lt;="&amp;S$12))</f>
        <v/>
      </c>
      <c r="T104" s="2" t="str">
        <f>IF(OR($C104="",T$12=""),"",SUMIFS(Tbl_Registro_Insumo[cant_ent],Tbl_Registro_Insumo[proveedor],$C$8,Tbl_Registro_Insumo[descripcion_insumo],$C104,Tbl_Registro_Insumo[id_solicitud],Detalle_Mes!$C$9,Tbl_Registro_Insumo[Fecha_Corte],"&lt;="&amp;T$12)-SUMIFS(Tbl_Registro_Insumo[cant_dev],Tbl_Registro_Insumo[proveedor],$C$8,Tbl_Registro_Insumo[descripcion_insumo],$C104,Tbl_Registro_Insumo[id_solicitud],$C$9,Tbl_Registro_Insumo[Fecha_Corte],"&lt;="&amp;T$12))</f>
        <v/>
      </c>
      <c r="U104" s="2" t="str">
        <f>IF(OR($C104="",U$12=""),"",SUMIFS(Tbl_Registro_Insumo[cant_ent],Tbl_Registro_Insumo[proveedor],$C$8,Tbl_Registro_Insumo[descripcion_insumo],$C104,Tbl_Registro_Insumo[id_solicitud],Detalle_Mes!$C$9,Tbl_Registro_Insumo[Fecha_Corte],"&lt;="&amp;U$12)-SUMIFS(Tbl_Registro_Insumo[cant_dev],Tbl_Registro_Insumo[proveedor],$C$8,Tbl_Registro_Insumo[descripcion_insumo],$C104,Tbl_Registro_Insumo[id_solicitud],$C$9,Tbl_Registro_Insumo[Fecha_Corte],"&lt;="&amp;U$12))</f>
        <v/>
      </c>
      <c r="V104" s="2" t="str">
        <f>IF(OR($C104="",V$12=""),"",SUMIFS(Tbl_Registro_Insumo[cant_ent],Tbl_Registro_Insumo[proveedor],$C$8,Tbl_Registro_Insumo[descripcion_insumo],$C104,Tbl_Registro_Insumo[id_solicitud],Detalle_Mes!$C$9,Tbl_Registro_Insumo[Fecha_Corte],"&lt;="&amp;V$12)-SUMIFS(Tbl_Registro_Insumo[cant_dev],Tbl_Registro_Insumo[proveedor],$C$8,Tbl_Registro_Insumo[descripcion_insumo],$C104,Tbl_Registro_Insumo[id_solicitud],$C$9,Tbl_Registro_Insumo[Fecha_Corte],"&lt;="&amp;V$12))</f>
        <v/>
      </c>
      <c r="W104" s="2" t="str">
        <f>IF(OR($C104="",W$12=""),"",SUMIFS(Tbl_Registro_Insumo[cant_ent],Tbl_Registro_Insumo[proveedor],$C$8,Tbl_Registro_Insumo[descripcion_insumo],$C104,Tbl_Registro_Insumo[id_solicitud],Detalle_Mes!$C$9,Tbl_Registro_Insumo[Fecha_Corte],"&lt;="&amp;W$12)-SUMIFS(Tbl_Registro_Insumo[cant_dev],Tbl_Registro_Insumo[proveedor],$C$8,Tbl_Registro_Insumo[descripcion_insumo],$C104,Tbl_Registro_Insumo[id_solicitud],$C$9,Tbl_Registro_Insumo[Fecha_Corte],"&lt;="&amp;W$12))</f>
        <v/>
      </c>
      <c r="X104" s="2" t="str">
        <f>IF(OR($C104="",X$12=""),"",SUMIFS(Tbl_Registro_Insumo[cant_ent],Tbl_Registro_Insumo[proveedor],$C$8,Tbl_Registro_Insumo[descripcion_insumo],$C104,Tbl_Registro_Insumo[id_solicitud],Detalle_Mes!$C$9,Tbl_Registro_Insumo[Fecha_Corte],"&lt;="&amp;X$12)-SUMIFS(Tbl_Registro_Insumo[cant_dev],Tbl_Registro_Insumo[proveedor],$C$8,Tbl_Registro_Insumo[descripcion_insumo],$C104,Tbl_Registro_Insumo[id_solicitud],$C$9,Tbl_Registro_Insumo[Fecha_Corte],"&lt;="&amp;X$12))</f>
        <v/>
      </c>
      <c r="Y104" s="2" t="str">
        <f>IF(OR($C104="",Y$12=""),"",SUMIFS(Tbl_Registro_Insumo[cant_ent],Tbl_Registro_Insumo[proveedor],$C$8,Tbl_Registro_Insumo[descripcion_insumo],$C104,Tbl_Registro_Insumo[id_solicitud],Detalle_Mes!$C$9,Tbl_Registro_Insumo[Fecha_Corte],"&lt;="&amp;Y$12)-SUMIFS(Tbl_Registro_Insumo[cant_dev],Tbl_Registro_Insumo[proveedor],$C$8,Tbl_Registro_Insumo[descripcion_insumo],$C104,Tbl_Registro_Insumo[id_solicitud],$C$9,Tbl_Registro_Insumo[Fecha_Corte],"&lt;="&amp;Y$12))</f>
        <v/>
      </c>
      <c r="Z104" s="2" t="str">
        <f>IF(OR($C104="",Z$12=""),"",SUMIFS(Tbl_Registro_Insumo[cant_ent],Tbl_Registro_Insumo[proveedor],$C$8,Tbl_Registro_Insumo[descripcion_insumo],$C104,Tbl_Registro_Insumo[id_solicitud],Detalle_Mes!$C$9,Tbl_Registro_Insumo[Fecha_Corte],"&lt;="&amp;Z$12)-SUMIFS(Tbl_Registro_Insumo[cant_dev],Tbl_Registro_Insumo[proveedor],$C$8,Tbl_Registro_Insumo[descripcion_insumo],$C104,Tbl_Registro_Insumo[id_solicitud],$C$9,Tbl_Registro_Insumo[Fecha_Corte],"&lt;="&amp;Z$12))</f>
        <v/>
      </c>
      <c r="AA104" s="2" t="str">
        <f>IF(OR($C104="",AA$12=""),"",SUMIFS(Tbl_Registro_Insumo[cant_ent],Tbl_Registro_Insumo[proveedor],$C$8,Tbl_Registro_Insumo[descripcion_insumo],$C104,Tbl_Registro_Insumo[id_solicitud],Detalle_Mes!$C$9,Tbl_Registro_Insumo[Fecha_Corte],"&lt;="&amp;AA$12)-SUMIFS(Tbl_Registro_Insumo[cant_dev],Tbl_Registro_Insumo[proveedor],$C$8,Tbl_Registro_Insumo[descripcion_insumo],$C104,Tbl_Registro_Insumo[id_solicitud],$C$9,Tbl_Registro_Insumo[Fecha_Corte],"&lt;="&amp;AA$12))</f>
        <v/>
      </c>
      <c r="AB104" s="2" t="str">
        <f>IF(OR($C104="",AB$12=""),"",SUMIFS(Tbl_Registro_Insumo[cant_ent],Tbl_Registro_Insumo[proveedor],$C$8,Tbl_Registro_Insumo[descripcion_insumo],$C104,Tbl_Registro_Insumo[id_solicitud],Detalle_Mes!$C$9,Tbl_Registro_Insumo[Fecha_Corte],"&lt;="&amp;AB$12)-SUMIFS(Tbl_Registro_Insumo[cant_dev],Tbl_Registro_Insumo[proveedor],$C$8,Tbl_Registro_Insumo[descripcion_insumo],$C104,Tbl_Registro_Insumo[id_solicitud],$C$9,Tbl_Registro_Insumo[Fecha_Corte],"&lt;="&amp;AB$12))</f>
        <v/>
      </c>
      <c r="AC104" s="2" t="str">
        <f>IF(OR($C104="",AC$12=""),"",SUMIFS(Tbl_Registro_Insumo[cant_ent],Tbl_Registro_Insumo[proveedor],$C$8,Tbl_Registro_Insumo[descripcion_insumo],$C104,Tbl_Registro_Insumo[id_solicitud],Detalle_Mes!$C$9,Tbl_Registro_Insumo[Fecha_Corte],"&lt;="&amp;AC$12)-SUMIFS(Tbl_Registro_Insumo[cant_dev],Tbl_Registro_Insumo[proveedor],$C$8,Tbl_Registro_Insumo[descripcion_insumo],$C104,Tbl_Registro_Insumo[id_solicitud],$C$9,Tbl_Registro_Insumo[Fecha_Corte],"&lt;="&amp;AC$12))</f>
        <v/>
      </c>
      <c r="AD104" s="2" t="str">
        <f>IF(OR($C104="",AD$12=""),"",SUMIFS(Tbl_Registro_Insumo[cant_ent],Tbl_Registro_Insumo[proveedor],$C$8,Tbl_Registro_Insumo[descripcion_insumo],$C104,Tbl_Registro_Insumo[id_solicitud],Detalle_Mes!$C$9,Tbl_Registro_Insumo[Fecha_Corte],"&lt;="&amp;AD$12)-SUMIFS(Tbl_Registro_Insumo[cant_dev],Tbl_Registro_Insumo[proveedor],$C$8,Tbl_Registro_Insumo[descripcion_insumo],$C104,Tbl_Registro_Insumo[id_solicitud],$C$9,Tbl_Registro_Insumo[Fecha_Corte],"&lt;="&amp;AD$12))</f>
        <v/>
      </c>
      <c r="AE104" s="2" t="str">
        <f>IF(OR($C104="",AE$12=""),"",SUMIFS(Tbl_Registro_Insumo[cant_ent],Tbl_Registro_Insumo[proveedor],$C$8,Tbl_Registro_Insumo[descripcion_insumo],$C104,Tbl_Registro_Insumo[id_solicitud],Detalle_Mes!$C$9,Tbl_Registro_Insumo[Fecha_Corte],"&lt;="&amp;AE$12)-SUMIFS(Tbl_Registro_Insumo[cant_dev],Tbl_Registro_Insumo[proveedor],$C$8,Tbl_Registro_Insumo[descripcion_insumo],$C104,Tbl_Registro_Insumo[id_solicitud],$C$9,Tbl_Registro_Insumo[Fecha_Corte],"&lt;="&amp;AE$12))</f>
        <v/>
      </c>
      <c r="AF104" s="2" t="str">
        <f>IF(OR($C104="",AF$12=""),"",SUMIFS(Tbl_Registro_Insumo[cant_ent],Tbl_Registro_Insumo[proveedor],$C$8,Tbl_Registro_Insumo[descripcion_insumo],$C104,Tbl_Registro_Insumo[id_solicitud],Detalle_Mes!$C$9,Tbl_Registro_Insumo[Fecha_Corte],"&lt;="&amp;AF$12)-SUMIFS(Tbl_Registro_Insumo[cant_dev],Tbl_Registro_Insumo[proveedor],$C$8,Tbl_Registro_Insumo[descripcion_insumo],$C104,Tbl_Registro_Insumo[id_solicitud],$C$9,Tbl_Registro_Insumo[Fecha_Corte],"&lt;="&amp;AF$12))</f>
        <v/>
      </c>
      <c r="AG104" s="2" t="str">
        <f>IF(OR($C104="",AG$12=""),"",SUMIFS(Tbl_Registro_Insumo[cant_ent],Tbl_Registro_Insumo[proveedor],$C$8,Tbl_Registro_Insumo[descripcion_insumo],$C104,Tbl_Registro_Insumo[id_solicitud],Detalle_Mes!$C$9,Tbl_Registro_Insumo[Fecha_Corte],"&lt;="&amp;AG$12)-SUMIFS(Tbl_Registro_Insumo[cant_dev],Tbl_Registro_Insumo[proveedor],$C$8,Tbl_Registro_Insumo[descripcion_insumo],$C104,Tbl_Registro_Insumo[id_solicitud],$C$9,Tbl_Registro_Insumo[Fecha_Corte],"&lt;="&amp;AG$12))</f>
        <v/>
      </c>
      <c r="AH104" s="2" t="str">
        <f>IF(OR($C104="",AH$12=""),"",SUMIFS(Tbl_Registro_Insumo[cant_ent],Tbl_Registro_Insumo[proveedor],$C$8,Tbl_Registro_Insumo[descripcion_insumo],$C104,Tbl_Registro_Insumo[id_solicitud],Detalle_Mes!$C$9,Tbl_Registro_Insumo[Fecha_Corte],"&lt;="&amp;AH$12)-SUMIFS(Tbl_Registro_Insumo[cant_dev],Tbl_Registro_Insumo[proveedor],$C$8,Tbl_Registro_Insumo[descripcion_insumo],$C104,Tbl_Registro_Insumo[id_solicitud],$C$9,Tbl_Registro_Insumo[Fecha_Corte],"&lt;="&amp;AH$12))</f>
        <v/>
      </c>
      <c r="AI104" s="2" t="str">
        <f>IF(OR($C104="",AI$12=""),"",SUMIFS(Tbl_Registro_Insumo[cant_ent],Tbl_Registro_Insumo[proveedor],$C$8,Tbl_Registro_Insumo[descripcion_insumo],$C104,Tbl_Registro_Insumo[id_solicitud],Detalle_Mes!$C$9,Tbl_Registro_Insumo[Fecha_Corte],"&lt;="&amp;AI$12)-SUMIFS(Tbl_Registro_Insumo[cant_dev],Tbl_Registro_Insumo[proveedor],$C$8,Tbl_Registro_Insumo[descripcion_insumo],$C104,Tbl_Registro_Insumo[id_solicitud],$C$9,Tbl_Registro_Insumo[Fecha_Corte],"&lt;="&amp;AI$12))</f>
        <v/>
      </c>
      <c r="AJ104" s="2" t="str">
        <f>IF(OR($C104="",AJ$12=""),"",SUMIFS(Tbl_Registro_Insumo[cant_ent],Tbl_Registro_Insumo[proveedor],$C$8,Tbl_Registro_Insumo[descripcion_insumo],$C104,Tbl_Registro_Insumo[id_solicitud],Detalle_Mes!$C$9,Tbl_Registro_Insumo[Fecha_Corte],"&lt;="&amp;AJ$12)-SUMIFS(Tbl_Registro_Insumo[cant_dev],Tbl_Registro_Insumo[proveedor],$C$8,Tbl_Registro_Insumo[descripcion_insumo],$C104,Tbl_Registro_Insumo[id_solicitud],$C$9,Tbl_Registro_Insumo[Fecha_Corte],"&lt;="&amp;AJ$12))</f>
        <v/>
      </c>
      <c r="AK104" s="2" t="str">
        <f>IF(OR($C104="",AK$12=""),"",SUMIFS(Tbl_Registro_Insumo[cant_ent],Tbl_Registro_Insumo[proveedor],$C$8,Tbl_Registro_Insumo[descripcion_insumo],$C104,Tbl_Registro_Insumo[id_solicitud],Detalle_Mes!$C$9,Tbl_Registro_Insumo[Fecha_Corte],"&lt;="&amp;AK$12)-SUMIFS(Tbl_Registro_Insumo[cant_dev],Tbl_Registro_Insumo[proveedor],$C$8,Tbl_Registro_Insumo[descripcion_insumo],$C104,Tbl_Registro_Insumo[id_solicitud],$C$9,Tbl_Registro_Insumo[Fecha_Corte],"&lt;="&amp;AK$12))</f>
        <v/>
      </c>
      <c r="AL104" s="2" t="str">
        <f>IF(OR($C104="",AL$12=""),"",SUMIFS(Tbl_Registro_Insumo[cant_ent],Tbl_Registro_Insumo[proveedor],$C$8,Tbl_Registro_Insumo[descripcion_insumo],$C104,Tbl_Registro_Insumo[id_solicitud],Detalle_Mes!$C$9,Tbl_Registro_Insumo[Fecha_Corte],"&lt;="&amp;AL$12)-SUMIFS(Tbl_Registro_Insumo[cant_dev],Tbl_Registro_Insumo[proveedor],$C$8,Tbl_Registro_Insumo[descripcion_insumo],$C104,Tbl_Registro_Insumo[id_solicitud],$C$9,Tbl_Registro_Insumo[Fecha_Corte],"&lt;="&amp;AL$12))</f>
        <v/>
      </c>
      <c r="AM104" s="2" t="str">
        <f>IF(OR($C104="",AM$12=""),"",SUMIFS(Tbl_Registro_Insumo[cant_ent],Tbl_Registro_Insumo[proveedor],$C$8,Tbl_Registro_Insumo[descripcion_insumo],$C104,Tbl_Registro_Insumo[id_solicitud],Detalle_Mes!$C$9,Tbl_Registro_Insumo[Fecha_Corte],"&lt;="&amp;AM$12)-SUMIFS(Tbl_Registro_Insumo[cant_dev],Tbl_Registro_Insumo[proveedor],$C$8,Tbl_Registro_Insumo[descripcion_insumo],$C104,Tbl_Registro_Insumo[id_solicitud],$C$9,Tbl_Registro_Insumo[Fecha_Corte],"&lt;="&amp;AM$12))</f>
        <v/>
      </c>
      <c r="AN104" s="2" t="str">
        <f>IF(OR($C104="",AN$12=""),"",SUMIFS(Tbl_Registro_Insumo[cant_ent],Tbl_Registro_Insumo[proveedor],$C$8,Tbl_Registro_Insumo[descripcion_insumo],$C104,Tbl_Registro_Insumo[id_solicitud],Detalle_Mes!$C$9,Tbl_Registro_Insumo[Fecha_Corte],"&lt;="&amp;AN$12)-SUMIFS(Tbl_Registro_Insumo[cant_dev],Tbl_Registro_Insumo[proveedor],$C$8,Tbl_Registro_Insumo[descripcion_insumo],$C104,Tbl_Registro_Insumo[id_solicitud],$C$9,Tbl_Registro_Insumo[Fecha_Corte],"&lt;="&amp;AN$12))</f>
        <v/>
      </c>
      <c r="AO104" s="2" t="str">
        <f>IF(OR($C104="",AO$12=""),"",SUMIFS(Tbl_Registro_Insumo[cant_ent],Tbl_Registro_Insumo[proveedor],$C$8,Tbl_Registro_Insumo[descripcion_insumo],$C104,Tbl_Registro_Insumo[id_solicitud],Detalle_Mes!$C$9,Tbl_Registro_Insumo[Fecha_Corte],"&lt;="&amp;AO$12)-SUMIFS(Tbl_Registro_Insumo[cant_dev],Tbl_Registro_Insumo[proveedor],$C$8,Tbl_Registro_Insumo[descripcion_insumo],$C104,Tbl_Registro_Insumo[id_solicitud],$C$9,Tbl_Registro_Insumo[Fecha_Corte],"&lt;="&amp;AO$12))</f>
        <v/>
      </c>
      <c r="AP104" s="2" t="str">
        <f>IF(OR($C104="",AP$12=""),"",SUMIFS(Tbl_Registro_Insumo[cant_ent],Tbl_Registro_Insumo[proveedor],$C$8,Tbl_Registro_Insumo[descripcion_insumo],$C104,Tbl_Registro_Insumo[id_solicitud],Detalle_Mes!$C$9,Tbl_Registro_Insumo[Fecha_Corte],"&lt;="&amp;AP$12)-SUMIFS(Tbl_Registro_Insumo[cant_dev],Tbl_Registro_Insumo[proveedor],$C$8,Tbl_Registro_Insumo[descripcion_insumo],$C104,Tbl_Registro_Insumo[id_solicitud],$C$9,Tbl_Registro_Insumo[Fecha_Corte],"&lt;="&amp;AP$12))</f>
        <v/>
      </c>
      <c r="AQ104" s="2" t="str">
        <f>IF(OR($C104="",AQ$12=""),"",SUMIFS(Tbl_Registro_Insumo[cant_ent],Tbl_Registro_Insumo[proveedor],$C$8,Tbl_Registro_Insumo[descripcion_insumo],$C104,Tbl_Registro_Insumo[id_solicitud],Detalle_Mes!$C$9,Tbl_Registro_Insumo[Fecha_Corte],"&lt;="&amp;AQ$12)-SUMIFS(Tbl_Registro_Insumo[cant_dev],Tbl_Registro_Insumo[proveedor],$C$8,Tbl_Registro_Insumo[descripcion_insumo],$C104,Tbl_Registro_Insumo[id_solicitud],$C$9,Tbl_Registro_Insumo[Fecha_Corte],"&lt;="&amp;AQ$12))</f>
        <v/>
      </c>
      <c r="AR104" s="2" t="str">
        <f>IF(OR($C104="",AR$12=""),"",SUMIFS(Tbl_Registro_Insumo[cant_ent],Tbl_Registro_Insumo[proveedor],$C$8,Tbl_Registro_Insumo[descripcion_insumo],$C104,Tbl_Registro_Insumo[id_solicitud],Detalle_Mes!$C$9,Tbl_Registro_Insumo[Fecha_Corte],"&lt;="&amp;AR$12)-SUMIFS(Tbl_Registro_Insumo[cant_dev],Tbl_Registro_Insumo[proveedor],$C$8,Tbl_Registro_Insumo[descripcion_insumo],$C104,Tbl_Registro_Insumo[id_solicitud],$C$9,Tbl_Registro_Insumo[Fecha_Corte],"&lt;="&amp;AR$12))</f>
        <v/>
      </c>
      <c r="AS104" s="2" t="str">
        <f>IF(OR($C104="",AS$12=""),"",SUMIFS(Tbl_Registro_Insumo[cant_ent],Tbl_Registro_Insumo[proveedor],$C$8,Tbl_Registro_Insumo[descripcion_insumo],$C104,Tbl_Registro_Insumo[id_solicitud],Detalle_Mes!$C$9,Tbl_Registro_Insumo[Fecha_Corte],"&lt;="&amp;AS$12)-SUMIFS(Tbl_Registro_Insumo[cant_dev],Tbl_Registro_Insumo[proveedor],$C$8,Tbl_Registro_Insumo[descripcion_insumo],$C104,Tbl_Registro_Insumo[id_solicitud],$C$9,Tbl_Registro_Insumo[Fecha_Corte],"&lt;="&amp;AS$12))</f>
        <v/>
      </c>
      <c r="AT104" s="2" t="str">
        <f>IF(OR($C104="",AT$12=""),"",SUMIFS(Tbl_Registro_Insumo[cant_ent],Tbl_Registro_Insumo[proveedor],$C$8,Tbl_Registro_Insumo[descripcion_insumo],$C104,Tbl_Registro_Insumo[id_solicitud],Detalle_Mes!$C$9,Tbl_Registro_Insumo[Fecha_Corte],"&lt;="&amp;AT$12)-SUMIFS(Tbl_Registro_Insumo[cant_dev],Tbl_Registro_Insumo[proveedor],$C$8,Tbl_Registro_Insumo[descripcion_insumo],$C104,Tbl_Registro_Insumo[id_solicitud],$C$9,Tbl_Registro_Insumo[Fecha_Corte],"&lt;="&amp;AT$12))</f>
        <v/>
      </c>
      <c r="AU104" s="2" t="str">
        <f>IF(OR($C104="",AU$12=""),"",SUMIFS(Tbl_Registro_Insumo[cant_ent],Tbl_Registro_Insumo[proveedor],$C$8,Tbl_Registro_Insumo[descripcion_insumo],$C104,Tbl_Registro_Insumo[id_solicitud],Detalle_Mes!$C$9,Tbl_Registro_Insumo[Fecha_Corte],"&lt;="&amp;AU$12)-SUMIFS(Tbl_Registro_Insumo[cant_dev],Tbl_Registro_Insumo[proveedor],$C$8,Tbl_Registro_Insumo[descripcion_insumo],$C104,Tbl_Registro_Insumo[id_solicitud],$C$9,Tbl_Registro_Insumo[Fecha_Corte],"&lt;="&amp;AU$12))</f>
        <v/>
      </c>
      <c r="AV104" s="2" t="str">
        <f>IF(OR($C104="",AV$12=""),"",SUMIFS(Tbl_Registro_Insumo[cant_ent],Tbl_Registro_Insumo[proveedor],$C$8,Tbl_Registro_Insumo[descripcion_insumo],$C104,Tbl_Registro_Insumo[id_solicitud],Detalle_Mes!$C$9,Tbl_Registro_Insumo[Fecha_Corte],"&lt;="&amp;AV$12)-SUMIFS(Tbl_Registro_Insumo[cant_dev],Tbl_Registro_Insumo[proveedor],$C$8,Tbl_Registro_Insumo[descripcion_insumo],$C104,Tbl_Registro_Insumo[id_solicitud],$C$9,Tbl_Registro_Insumo[Fecha_Corte],"&lt;="&amp;AV$12))</f>
        <v/>
      </c>
      <c r="AW104" s="2" t="str">
        <f>IF(OR($C104="",AW$12=""),"",SUMIFS(Tbl_Registro_Insumo[cant_ent],Tbl_Registro_Insumo[proveedor],$C$8,Tbl_Registro_Insumo[descripcion_insumo],$C104,Tbl_Registro_Insumo[id_solicitud],Detalle_Mes!$C$9,Tbl_Registro_Insumo[Fecha_Corte],"&lt;="&amp;AW$12)-SUMIFS(Tbl_Registro_Insumo[cant_dev],Tbl_Registro_Insumo[proveedor],$C$8,Tbl_Registro_Insumo[descripcion_insumo],$C104,Tbl_Registro_Insumo[id_solicitud],$C$9,Tbl_Registro_Insumo[Fecha_Corte],"&lt;="&amp;AW$12))</f>
        <v/>
      </c>
      <c r="AX104" s="2" t="str">
        <f>IF(OR($C104="",AX$12=""),"",SUMIFS(Tbl_Registro_Insumo[cant_ent],Tbl_Registro_Insumo[proveedor],$C$8,Tbl_Registro_Insumo[descripcion_insumo],$C104,Tbl_Registro_Insumo[id_solicitud],Detalle_Mes!$C$9,Tbl_Registro_Insumo[Fecha_Corte],"&lt;="&amp;AX$12)-SUMIFS(Tbl_Registro_Insumo[cant_dev],Tbl_Registro_Insumo[proveedor],$C$8,Tbl_Registro_Insumo[descripcion_insumo],$C104,Tbl_Registro_Insumo[id_solicitud],$C$9,Tbl_Registro_Insumo[Fecha_Corte],"&lt;="&amp;AX$12))</f>
        <v/>
      </c>
      <c r="AY104" s="2" t="str">
        <f>IF(OR($C104="",AY$12=""),"",SUMIFS(Tbl_Registro_Insumo[cant_ent],Tbl_Registro_Insumo[proveedor],$C$8,Tbl_Registro_Insumo[descripcion_insumo],$C104,Tbl_Registro_Insumo[id_solicitud],Detalle_Mes!$C$9,Tbl_Registro_Insumo[Fecha_Corte],"&lt;="&amp;AY$12)-SUMIFS(Tbl_Registro_Insumo[cant_dev],Tbl_Registro_Insumo[proveedor],$C$8,Tbl_Registro_Insumo[descripcion_insumo],$C104,Tbl_Registro_Insumo[id_solicitud],$C$9,Tbl_Registro_Insumo[Fecha_Corte],"&lt;="&amp;AY$12))</f>
        <v/>
      </c>
      <c r="AZ104" s="2" t="str">
        <f>IF(OR($C104="",AZ$12=""),"",SUMIFS(Tbl_Registro_Insumo[cant_ent],Tbl_Registro_Insumo[proveedor],$C$8,Tbl_Registro_Insumo[descripcion_insumo],$C104,Tbl_Registro_Insumo[id_solicitud],Detalle_Mes!$C$9,Tbl_Registro_Insumo[Fecha_Corte],"&lt;="&amp;AZ$12)-SUMIFS(Tbl_Registro_Insumo[cant_dev],Tbl_Registro_Insumo[proveedor],$C$8,Tbl_Registro_Insumo[descripcion_insumo],$C104,Tbl_Registro_Insumo[id_solicitud],$C$9,Tbl_Registro_Insumo[Fecha_Corte],"&lt;="&amp;AZ$12))</f>
        <v/>
      </c>
      <c r="BA104" s="2" t="str">
        <f>IF(OR($C104="",BA$12=""),"",SUMIFS(Tbl_Registro_Insumo[cant_ent],Tbl_Registro_Insumo[proveedor],$C$8,Tbl_Registro_Insumo[descripcion_insumo],$C104,Tbl_Registro_Insumo[id_solicitud],Detalle_Mes!$C$9,Tbl_Registro_Insumo[Fecha_Corte],"&lt;="&amp;BA$12)-SUMIFS(Tbl_Registro_Insumo[cant_dev],Tbl_Registro_Insumo[proveedor],$C$8,Tbl_Registro_Insumo[descripcion_insumo],$C104,Tbl_Registro_Insumo[id_solicitud],$C$9,Tbl_Registro_Insumo[Fecha_Corte],"&lt;="&amp;BA$12))</f>
        <v/>
      </c>
      <c r="BB104" s="2" t="str">
        <f>IF(OR($C104="",BB$12=""),"",SUMIFS(Tbl_Registro_Insumo[cant_ent],Tbl_Registro_Insumo[proveedor],$C$8,Tbl_Registro_Insumo[descripcion_insumo],$C104,Tbl_Registro_Insumo[id_solicitud],Detalle_Mes!$C$9,Tbl_Registro_Insumo[Fecha_Corte],"&lt;="&amp;BB$12)-SUMIFS(Tbl_Registro_Insumo[cant_dev],Tbl_Registro_Insumo[proveedor],$C$8,Tbl_Registro_Insumo[descripcion_insumo],$C104,Tbl_Registro_Insumo[id_solicitud],$C$9,Tbl_Registro_Insumo[Fecha_Corte],"&lt;="&amp;BB$12))</f>
        <v/>
      </c>
      <c r="BC104" s="2" t="str">
        <f>IF(OR($C104="",BC$12=""),"",SUMIFS(Tbl_Registro_Insumo[cant_ent],Tbl_Registro_Insumo[proveedor],$C$8,Tbl_Registro_Insumo[descripcion_insumo],$C104,Tbl_Registro_Insumo[id_solicitud],Detalle_Mes!$C$9,Tbl_Registro_Insumo[Fecha_Corte],"&lt;="&amp;BC$12)-SUMIFS(Tbl_Registro_Insumo[cant_dev],Tbl_Registro_Insumo[proveedor],$C$8,Tbl_Registro_Insumo[descripcion_insumo],$C104,Tbl_Registro_Insumo[id_solicitud],$C$9,Tbl_Registro_Insumo[Fecha_Corte],"&lt;="&amp;BC$12))</f>
        <v/>
      </c>
      <c r="BD104" s="2" t="str">
        <f>IF(OR($C104="",BD$12=""),"",SUMIFS(Tbl_Registro_Insumo[cant_ent],Tbl_Registro_Insumo[proveedor],$C$8,Tbl_Registro_Insumo[descripcion_insumo],$C104,Tbl_Registro_Insumo[id_solicitud],Detalle_Mes!$C$9,Tbl_Registro_Insumo[Fecha_Corte],"&lt;="&amp;BD$12)-SUMIFS(Tbl_Registro_Insumo[cant_dev],Tbl_Registro_Insumo[proveedor],$C$8,Tbl_Registro_Insumo[descripcion_insumo],$C104,Tbl_Registro_Insumo[id_solicitud],$C$9,Tbl_Registro_Insumo[Fecha_Corte],"&lt;="&amp;BD$12))</f>
        <v/>
      </c>
      <c r="BE104" s="2" t="str">
        <f>IF(OR($C104="",BE$12=""),"",SUMIFS(Tbl_Registro_Insumo[cant_ent],Tbl_Registro_Insumo[proveedor],$C$8,Tbl_Registro_Insumo[descripcion_insumo],$C104,Tbl_Registro_Insumo[id_solicitud],Detalle_Mes!$C$9,Tbl_Registro_Insumo[Fecha_Corte],"&lt;="&amp;BE$12)-SUMIFS(Tbl_Registro_Insumo[cant_dev],Tbl_Registro_Insumo[proveedor],$C$8,Tbl_Registro_Insumo[descripcion_insumo],$C104,Tbl_Registro_Insumo[id_solicitud],$C$9,Tbl_Registro_Insumo[Fecha_Corte],"&lt;="&amp;BE$12))</f>
        <v/>
      </c>
      <c r="BF104" s="2" t="str">
        <f>IF(OR($C104="",BF$12=""),"",SUMIFS(Tbl_Registro_Insumo[cant_ent],Tbl_Registro_Insumo[proveedor],$C$8,Tbl_Registro_Insumo[descripcion_insumo],$C104,Tbl_Registro_Insumo[id_solicitud],Detalle_Mes!$C$9,Tbl_Registro_Insumo[Fecha_Corte],"&lt;="&amp;BF$12)-SUMIFS(Tbl_Registro_Insumo[cant_dev],Tbl_Registro_Insumo[proveedor],$C$8,Tbl_Registro_Insumo[descripcion_insumo],$C104,Tbl_Registro_Insumo[id_solicitud],$C$9,Tbl_Registro_Insumo[Fecha_Corte],"&lt;="&amp;BF$12))</f>
        <v/>
      </c>
      <c r="BG104" s="2" t="str">
        <f>IF(OR($C104="",BG$12=""),"",SUMIFS(Tbl_Registro_Insumo[cant_ent],Tbl_Registro_Insumo[proveedor],$C$8,Tbl_Registro_Insumo[descripcion_insumo],$C104,Tbl_Registro_Insumo[id_solicitud],Detalle_Mes!$C$9,Tbl_Registro_Insumo[Fecha_Corte],"&lt;="&amp;BG$12)-SUMIFS(Tbl_Registro_Insumo[cant_dev],Tbl_Registro_Insumo[proveedor],$C$8,Tbl_Registro_Insumo[descripcion_insumo],$C104,Tbl_Registro_Insumo[id_solicitud],$C$9,Tbl_Registro_Insumo[Fecha_Corte],"&lt;="&amp;BG$12))</f>
        <v/>
      </c>
      <c r="BH104" s="2" t="str">
        <f>IF(OR($C104="",BH$12=""),"",SUMIFS(Tbl_Registro_Insumo[cant_ent],Tbl_Registro_Insumo[proveedor],$C$8,Tbl_Registro_Insumo[descripcion_insumo],$C104,Tbl_Registro_Insumo[id_solicitud],Detalle_Mes!$C$9,Tbl_Registro_Insumo[Fecha_Corte],"&lt;="&amp;BH$12)-SUMIFS(Tbl_Registro_Insumo[cant_dev],Tbl_Registro_Insumo[proveedor],$C$8,Tbl_Registro_Insumo[descripcion_insumo],$C104,Tbl_Registro_Insumo[id_solicitud],$C$9,Tbl_Registro_Insumo[Fecha_Corte],"&lt;="&amp;BH$12))</f>
        <v/>
      </c>
      <c r="BI104" s="2" t="str">
        <f>IF(OR($C104="",BI$12=""),"",SUMIFS(Tbl_Registro_Insumo[cant_ent],Tbl_Registro_Insumo[proveedor],$C$8,Tbl_Registro_Insumo[descripcion_insumo],$C104,Tbl_Registro_Insumo[id_solicitud],Detalle_Mes!$C$9,Tbl_Registro_Insumo[Fecha_Corte],"&lt;="&amp;BI$12)-SUMIFS(Tbl_Registro_Insumo[cant_dev],Tbl_Registro_Insumo[proveedor],$C$8,Tbl_Registro_Insumo[descripcion_insumo],$C104,Tbl_Registro_Insumo[id_solicitud],$C$9,Tbl_Registro_Insumo[Fecha_Corte],"&lt;="&amp;BI$12))</f>
        <v/>
      </c>
      <c r="BJ104" s="2" t="str">
        <f>IF(OR($C104="",BJ$12=""),"",SUMIFS(Tbl_Registro_Insumo[cant_ent],Tbl_Registro_Insumo[proveedor],$C$8,Tbl_Registro_Insumo[descripcion_insumo],$C104,Tbl_Registro_Insumo[id_solicitud],Detalle_Mes!$C$9,Tbl_Registro_Insumo[Fecha_Corte],"&lt;="&amp;BJ$12)-SUMIFS(Tbl_Registro_Insumo[cant_dev],Tbl_Registro_Insumo[proveedor],$C$8,Tbl_Registro_Insumo[descripcion_insumo],$C104,Tbl_Registro_Insumo[id_solicitud],$C$9,Tbl_Registro_Insumo[Fecha_Corte],"&lt;="&amp;BJ$12))</f>
        <v/>
      </c>
      <c r="BK104" s="2" t="str">
        <f>IF(OR($C104="",BK$12=""),"",SUMIFS(Tbl_Registro_Insumo[cant_ent],Tbl_Registro_Insumo[proveedor],$C$8,Tbl_Registro_Insumo[descripcion_insumo],$C104,Tbl_Registro_Insumo[id_solicitud],Detalle_Mes!$C$9,Tbl_Registro_Insumo[Fecha_Corte],"&lt;="&amp;BK$12)-SUMIFS(Tbl_Registro_Insumo[cant_dev],Tbl_Registro_Insumo[proveedor],$C$8,Tbl_Registro_Insumo[descripcion_insumo],$C104,Tbl_Registro_Insumo[id_solicitud],$C$9,Tbl_Registro_Insumo[Fecha_Corte],"&lt;="&amp;BK$12))</f>
        <v/>
      </c>
      <c r="BL104" s="2" t="str">
        <f>IF(OR($C104="",BL$12=""),"",SUMIFS(Tbl_Registro_Insumo[cant_ent],Tbl_Registro_Insumo[proveedor],$C$8,Tbl_Registro_Insumo[descripcion_insumo],$C104,Tbl_Registro_Insumo[id_solicitud],Detalle_Mes!$C$9,Tbl_Registro_Insumo[Fecha_Corte],"&lt;="&amp;BL$12)-SUMIFS(Tbl_Registro_Insumo[cant_dev],Tbl_Registro_Insumo[proveedor],$C$8,Tbl_Registro_Insumo[descripcion_insumo],$C104,Tbl_Registro_Insumo[id_solicitud],$C$9,Tbl_Registro_Insumo[Fecha_Corte],"&lt;="&amp;BL$12))</f>
        <v/>
      </c>
      <c r="BM104" s="2" t="str">
        <f>IF(OR($C104="",BM$12=""),"",SUMIFS(Tbl_Registro_Insumo[cant_ent],Tbl_Registro_Insumo[proveedor],$C$8,Tbl_Registro_Insumo[descripcion_insumo],$C104,Tbl_Registro_Insumo[id_solicitud],Detalle_Mes!$C$9,Tbl_Registro_Insumo[Fecha_Corte],"&lt;="&amp;BM$12)-SUMIFS(Tbl_Registro_Insumo[cant_dev],Tbl_Registro_Insumo[proveedor],$C$8,Tbl_Registro_Insumo[descripcion_insumo],$C104,Tbl_Registro_Insumo[id_solicitud],$C$9,Tbl_Registro_Insumo[Fecha_Corte],"&lt;="&amp;BM$12))</f>
        <v/>
      </c>
      <c r="BN104" s="2" t="str">
        <f>IF(OR($C104="",BN$12=""),"",SUMIFS(Tbl_Registro_Insumo[cant_ent],Tbl_Registro_Insumo[proveedor],$C$8,Tbl_Registro_Insumo[descripcion_insumo],$C104,Tbl_Registro_Insumo[id_solicitud],Detalle_Mes!$C$9,Tbl_Registro_Insumo[Fecha_Corte],"&lt;="&amp;BN$12)-SUMIFS(Tbl_Registro_Insumo[cant_dev],Tbl_Registro_Insumo[proveedor],$C$8,Tbl_Registro_Insumo[descripcion_insumo],$C104,Tbl_Registro_Insumo[id_solicitud],$C$9,Tbl_Registro_Insumo[Fecha_Corte],"&lt;="&amp;BN$12))</f>
        <v/>
      </c>
      <c r="BO104" s="2" t="str">
        <f>IF(OR($C104="",BO$12=""),"",SUMIFS(Tbl_Registro_Insumo[cant_ent],Tbl_Registro_Insumo[proveedor],$C$8,Tbl_Registro_Insumo[descripcion_insumo],$C104,Tbl_Registro_Insumo[id_solicitud],Detalle_Mes!$C$9,Tbl_Registro_Insumo[Fecha_Corte],"&lt;="&amp;BO$12)-SUMIFS(Tbl_Registro_Insumo[cant_dev],Tbl_Registro_Insumo[proveedor],$C$8,Tbl_Registro_Insumo[descripcion_insumo],$C104,Tbl_Registro_Insumo[id_solicitud],$C$9,Tbl_Registro_Insumo[Fecha_Corte],"&lt;="&amp;BO$12))</f>
        <v/>
      </c>
      <c r="BP104" s="2" t="str">
        <f>IF(OR($C104="",BP$12=""),"",SUMIFS(Tbl_Registro_Insumo[cant_ent],Tbl_Registro_Insumo[proveedor],$C$8,Tbl_Registro_Insumo[descripcion_insumo],$C104,Tbl_Registro_Insumo[id_solicitud],Detalle_Mes!$C$9,Tbl_Registro_Insumo[Fecha_Corte],"&lt;="&amp;BP$12)-SUMIFS(Tbl_Registro_Insumo[cant_dev],Tbl_Registro_Insumo[proveedor],$C$8,Tbl_Registro_Insumo[descripcion_insumo],$C104,Tbl_Registro_Insumo[id_solicitud],$C$9,Tbl_Registro_Insumo[Fecha_Corte],"&lt;="&amp;BP$12))</f>
        <v/>
      </c>
      <c r="BQ104" s="2" t="str">
        <f>IF(OR($C104="",BQ$12=""),"",SUMIFS(Tbl_Registro_Insumo[cant_ent],Tbl_Registro_Insumo[proveedor],$C$8,Tbl_Registro_Insumo[descripcion_insumo],$C104,Tbl_Registro_Insumo[id_solicitud],Detalle_Mes!$C$9,Tbl_Registro_Insumo[Fecha_Corte],"&lt;="&amp;BQ$12)-SUMIFS(Tbl_Registro_Insumo[cant_dev],Tbl_Registro_Insumo[proveedor],$C$8,Tbl_Registro_Insumo[descripcion_insumo],$C104,Tbl_Registro_Insumo[id_solicitud],$C$9,Tbl_Registro_Insumo[Fecha_Corte],"&lt;="&amp;BQ$12))</f>
        <v/>
      </c>
      <c r="BR104" s="2" t="str">
        <f>IF(OR($C104="",BR$12=""),"",SUMIFS(Tbl_Registro_Insumo[cant_ent],Tbl_Registro_Insumo[proveedor],$C$8,Tbl_Registro_Insumo[descripcion_insumo],$C104,Tbl_Registro_Insumo[id_solicitud],Detalle_Mes!$C$9,Tbl_Registro_Insumo[Fecha_Corte],"&lt;="&amp;BR$12)-SUMIFS(Tbl_Registro_Insumo[cant_dev],Tbl_Registro_Insumo[proveedor],$C$8,Tbl_Registro_Insumo[descripcion_insumo],$C104,Tbl_Registro_Insumo[id_solicitud],$C$9,Tbl_Registro_Insumo[Fecha_Corte],"&lt;="&amp;BR$12))</f>
        <v/>
      </c>
      <c r="BS104" s="2" t="str">
        <f>IF(OR($C104="",BS$12=""),"",SUMIFS(Tbl_Registro_Insumo[cant_ent],Tbl_Registro_Insumo[proveedor],$C$8,Tbl_Registro_Insumo[descripcion_insumo],$C104,Tbl_Registro_Insumo[id_solicitud],Detalle_Mes!$C$9,Tbl_Registro_Insumo[Fecha_Corte],"&lt;="&amp;BS$12)-SUMIFS(Tbl_Registro_Insumo[cant_dev],Tbl_Registro_Insumo[proveedor],$C$8,Tbl_Registro_Insumo[descripcion_insumo],$C104,Tbl_Registro_Insumo[id_solicitud],$C$9,Tbl_Registro_Insumo[Fecha_Corte],"&lt;="&amp;BS$12))</f>
        <v/>
      </c>
    </row>
    <row r="105" spans="2:71" s="7" customFormat="1" ht="19.2" customHeight="1" x14ac:dyDescent="0.3">
      <c r="B105" s="2"/>
      <c r="D105" s="20" t="str">
        <f>IF(C105="","",SUMIFS(Tbl_Registro_Insumo[cant_ent],Tbl_Registro_Insumo[proveedor],Detalle_Mes!$C$8,Tbl_Registro_Insumo[id_solicitud],Detalle_Mes!$C$9,Tbl_Registro_Insumo[descripcion_insumo],Detalle_Mes!C105,Tbl_Registro_Insumo[Fecha_Corte],"&lt;"&amp;Detalle_Mes!$F$8))</f>
        <v/>
      </c>
      <c r="E105" s="20" t="str">
        <f>IF(C105="","",SUMIFS(Tbl_Registro_Insumo[cant_dev],Tbl_Registro_Insumo[proveedor],Detalle_Mes!$C$8,Tbl_Registro_Insumo[id_solicitud],Detalle_Mes!$C$9,Tbl_Registro_Insumo[descripcion_insumo],Detalle_Mes!C105,Tbl_Registro_Insumo[Fecha_Corte],"&lt;"&amp;Detalle_Mes!$F$8))</f>
        <v/>
      </c>
      <c r="F105" s="20" t="str">
        <f t="shared" si="42"/>
        <v/>
      </c>
      <c r="H105" s="41" t="str">
        <f t="shared" si="41"/>
        <v/>
      </c>
      <c r="I105" s="2" t="str">
        <f>IF(OR($C105="",I$12=""),"",SUMIFS(Tbl_Registro_Insumo[cant_ent],Tbl_Registro_Insumo[proveedor],$C$8,Tbl_Registro_Insumo[descripcion_insumo],$C105,Tbl_Registro_Insumo[id_solicitud],Detalle_Mes!$C$9,Tbl_Registro_Insumo[Fecha_Corte],"&lt;"&amp;I$12)-SUMIFS(Tbl_Registro_Insumo[cant_dev],Tbl_Registro_Insumo[proveedor],$C$8,Tbl_Registro_Insumo[descripcion_insumo],$C105,Tbl_Registro_Insumo[id_solicitud],$C$9,Tbl_Registro_Insumo[Fecha_Corte],"&lt;="&amp;I$12))</f>
        <v/>
      </c>
      <c r="J105" s="2" t="str">
        <f>IF(OR($C105="",J$12=""),"",SUMIFS(Tbl_Registro_Insumo[cant_ent],Tbl_Registro_Insumo[proveedor],$C$8,Tbl_Registro_Insumo[descripcion_insumo],$C105,Tbl_Registro_Insumo[id_solicitud],Detalle_Mes!$C$9,Tbl_Registro_Insumo[Fecha_Corte],"&lt;="&amp;J$12)-SUMIFS(Tbl_Registro_Insumo[cant_dev],Tbl_Registro_Insumo[proveedor],$C$8,Tbl_Registro_Insumo[descripcion_insumo],$C105,Tbl_Registro_Insumo[id_solicitud],$C$9,Tbl_Registro_Insumo[Fecha_Corte],"&lt;="&amp;J$12))</f>
        <v/>
      </c>
      <c r="K105" s="2" t="str">
        <f>IF(OR($C105="",K$12=""),"",SUMIFS(Tbl_Registro_Insumo[cant_ent],Tbl_Registro_Insumo[proveedor],$C$8,Tbl_Registro_Insumo[descripcion_insumo],$C105,Tbl_Registro_Insumo[id_solicitud],Detalle_Mes!$C$9,Tbl_Registro_Insumo[Fecha_Corte],"&lt;="&amp;K$12)-SUMIFS(Tbl_Registro_Insumo[cant_dev],Tbl_Registro_Insumo[proveedor],$C$8,Tbl_Registro_Insumo[descripcion_insumo],$C105,Tbl_Registro_Insumo[id_solicitud],$C$9,Tbl_Registro_Insumo[Fecha_Corte],"&lt;="&amp;K$12))</f>
        <v/>
      </c>
      <c r="L105" s="2" t="str">
        <f>IF(OR($C105="",L$12=""),"",SUMIFS(Tbl_Registro_Insumo[cant_ent],Tbl_Registro_Insumo[proveedor],$C$8,Tbl_Registro_Insumo[descripcion_insumo],$C105,Tbl_Registro_Insumo[id_solicitud],Detalle_Mes!$C$9,Tbl_Registro_Insumo[Fecha_Corte],"&lt;="&amp;L$12)-SUMIFS(Tbl_Registro_Insumo[cant_dev],Tbl_Registro_Insumo[proveedor],$C$8,Tbl_Registro_Insumo[descripcion_insumo],$C105,Tbl_Registro_Insumo[id_solicitud],$C$9,Tbl_Registro_Insumo[Fecha_Corte],"&lt;="&amp;L$12))</f>
        <v/>
      </c>
      <c r="M105" s="2" t="str">
        <f>IF(OR($C105="",M$12=""),"",SUMIFS(Tbl_Registro_Insumo[cant_ent],Tbl_Registro_Insumo[proveedor],$C$8,Tbl_Registro_Insumo[descripcion_insumo],$C105,Tbl_Registro_Insumo[id_solicitud],Detalle_Mes!$C$9,Tbl_Registro_Insumo[Fecha_Corte],"&lt;="&amp;M$12)-SUMIFS(Tbl_Registro_Insumo[cant_dev],Tbl_Registro_Insumo[proveedor],$C$8,Tbl_Registro_Insumo[descripcion_insumo],$C105,Tbl_Registro_Insumo[id_solicitud],$C$9,Tbl_Registro_Insumo[Fecha_Corte],"&lt;="&amp;M$12))</f>
        <v/>
      </c>
      <c r="N105" s="2" t="str">
        <f>IF(OR($C105="",N$12=""),"",SUMIFS(Tbl_Registro_Insumo[cant_ent],Tbl_Registro_Insumo[proveedor],$C$8,Tbl_Registro_Insumo[descripcion_insumo],$C105,Tbl_Registro_Insumo[id_solicitud],Detalle_Mes!$C$9,Tbl_Registro_Insumo[Fecha_Corte],"&lt;="&amp;N$12)-SUMIFS(Tbl_Registro_Insumo[cant_dev],Tbl_Registro_Insumo[proveedor],$C$8,Tbl_Registro_Insumo[descripcion_insumo],$C105,Tbl_Registro_Insumo[id_solicitud],$C$9,Tbl_Registro_Insumo[Fecha_Corte],"&lt;="&amp;N$12))</f>
        <v/>
      </c>
      <c r="O105" s="2" t="str">
        <f>IF(OR($C105="",O$12=""),"",SUMIFS(Tbl_Registro_Insumo[cant_ent],Tbl_Registro_Insumo[proveedor],$C$8,Tbl_Registro_Insumo[descripcion_insumo],$C105,Tbl_Registro_Insumo[id_solicitud],Detalle_Mes!$C$9,Tbl_Registro_Insumo[Fecha_Corte],"&lt;="&amp;O$12)-SUMIFS(Tbl_Registro_Insumo[cant_dev],Tbl_Registro_Insumo[proveedor],$C$8,Tbl_Registro_Insumo[descripcion_insumo],$C105,Tbl_Registro_Insumo[id_solicitud],$C$9,Tbl_Registro_Insumo[Fecha_Corte],"&lt;="&amp;O$12))</f>
        <v/>
      </c>
      <c r="P105" s="2" t="str">
        <f>IF(OR($C105="",P$12=""),"",SUMIFS(Tbl_Registro_Insumo[cant_ent],Tbl_Registro_Insumo[proveedor],$C$8,Tbl_Registro_Insumo[descripcion_insumo],$C105,Tbl_Registro_Insumo[id_solicitud],Detalle_Mes!$C$9,Tbl_Registro_Insumo[Fecha_Corte],"&lt;="&amp;P$12)-SUMIFS(Tbl_Registro_Insumo[cant_dev],Tbl_Registro_Insumo[proveedor],$C$8,Tbl_Registro_Insumo[descripcion_insumo],$C105,Tbl_Registro_Insumo[id_solicitud],$C$9,Tbl_Registro_Insumo[Fecha_Corte],"&lt;="&amp;P$12))</f>
        <v/>
      </c>
      <c r="Q105" s="2" t="str">
        <f>IF(OR($C105="",Q$12=""),"",SUMIFS(Tbl_Registro_Insumo[cant_ent],Tbl_Registro_Insumo[proveedor],$C$8,Tbl_Registro_Insumo[descripcion_insumo],$C105,Tbl_Registro_Insumo[id_solicitud],Detalle_Mes!$C$9,Tbl_Registro_Insumo[Fecha_Corte],"&lt;="&amp;Q$12)-SUMIFS(Tbl_Registro_Insumo[cant_dev],Tbl_Registro_Insumo[proveedor],$C$8,Tbl_Registro_Insumo[descripcion_insumo],$C105,Tbl_Registro_Insumo[id_solicitud],$C$9,Tbl_Registro_Insumo[Fecha_Corte],"&lt;="&amp;Q$12))</f>
        <v/>
      </c>
      <c r="R105" s="2" t="str">
        <f>IF(OR($C105="",R$12=""),"",SUMIFS(Tbl_Registro_Insumo[cant_ent],Tbl_Registro_Insumo[proveedor],$C$8,Tbl_Registro_Insumo[descripcion_insumo],$C105,Tbl_Registro_Insumo[id_solicitud],Detalle_Mes!$C$9,Tbl_Registro_Insumo[Fecha_Corte],"&lt;="&amp;R$12)-SUMIFS(Tbl_Registro_Insumo[cant_dev],Tbl_Registro_Insumo[proveedor],$C$8,Tbl_Registro_Insumo[descripcion_insumo],$C105,Tbl_Registro_Insumo[id_solicitud],$C$9,Tbl_Registro_Insumo[Fecha_Corte],"&lt;="&amp;R$12))</f>
        <v/>
      </c>
      <c r="S105" s="2" t="str">
        <f>IF(OR($C105="",S$12=""),"",SUMIFS(Tbl_Registro_Insumo[cant_ent],Tbl_Registro_Insumo[proveedor],$C$8,Tbl_Registro_Insumo[descripcion_insumo],$C105,Tbl_Registro_Insumo[id_solicitud],Detalle_Mes!$C$9,Tbl_Registro_Insumo[Fecha_Corte],"&lt;="&amp;S$12)-SUMIFS(Tbl_Registro_Insumo[cant_dev],Tbl_Registro_Insumo[proveedor],$C$8,Tbl_Registro_Insumo[descripcion_insumo],$C105,Tbl_Registro_Insumo[id_solicitud],$C$9,Tbl_Registro_Insumo[Fecha_Corte],"&lt;="&amp;S$12))</f>
        <v/>
      </c>
      <c r="T105" s="2" t="str">
        <f>IF(OR($C105="",T$12=""),"",SUMIFS(Tbl_Registro_Insumo[cant_ent],Tbl_Registro_Insumo[proveedor],$C$8,Tbl_Registro_Insumo[descripcion_insumo],$C105,Tbl_Registro_Insumo[id_solicitud],Detalle_Mes!$C$9,Tbl_Registro_Insumo[Fecha_Corte],"&lt;="&amp;T$12)-SUMIFS(Tbl_Registro_Insumo[cant_dev],Tbl_Registro_Insumo[proveedor],$C$8,Tbl_Registro_Insumo[descripcion_insumo],$C105,Tbl_Registro_Insumo[id_solicitud],$C$9,Tbl_Registro_Insumo[Fecha_Corte],"&lt;="&amp;T$12))</f>
        <v/>
      </c>
      <c r="U105" s="2" t="str">
        <f>IF(OR($C105="",U$12=""),"",SUMIFS(Tbl_Registro_Insumo[cant_ent],Tbl_Registro_Insumo[proveedor],$C$8,Tbl_Registro_Insumo[descripcion_insumo],$C105,Tbl_Registro_Insumo[id_solicitud],Detalle_Mes!$C$9,Tbl_Registro_Insumo[Fecha_Corte],"&lt;="&amp;U$12)-SUMIFS(Tbl_Registro_Insumo[cant_dev],Tbl_Registro_Insumo[proveedor],$C$8,Tbl_Registro_Insumo[descripcion_insumo],$C105,Tbl_Registro_Insumo[id_solicitud],$C$9,Tbl_Registro_Insumo[Fecha_Corte],"&lt;="&amp;U$12))</f>
        <v/>
      </c>
      <c r="V105" s="2" t="str">
        <f>IF(OR($C105="",V$12=""),"",SUMIFS(Tbl_Registro_Insumo[cant_ent],Tbl_Registro_Insumo[proveedor],$C$8,Tbl_Registro_Insumo[descripcion_insumo],$C105,Tbl_Registro_Insumo[id_solicitud],Detalle_Mes!$C$9,Tbl_Registro_Insumo[Fecha_Corte],"&lt;="&amp;V$12)-SUMIFS(Tbl_Registro_Insumo[cant_dev],Tbl_Registro_Insumo[proveedor],$C$8,Tbl_Registro_Insumo[descripcion_insumo],$C105,Tbl_Registro_Insumo[id_solicitud],$C$9,Tbl_Registro_Insumo[Fecha_Corte],"&lt;="&amp;V$12))</f>
        <v/>
      </c>
      <c r="W105" s="2" t="str">
        <f>IF(OR($C105="",W$12=""),"",SUMIFS(Tbl_Registro_Insumo[cant_ent],Tbl_Registro_Insumo[proveedor],$C$8,Tbl_Registro_Insumo[descripcion_insumo],$C105,Tbl_Registro_Insumo[id_solicitud],Detalle_Mes!$C$9,Tbl_Registro_Insumo[Fecha_Corte],"&lt;="&amp;W$12)-SUMIFS(Tbl_Registro_Insumo[cant_dev],Tbl_Registro_Insumo[proveedor],$C$8,Tbl_Registro_Insumo[descripcion_insumo],$C105,Tbl_Registro_Insumo[id_solicitud],$C$9,Tbl_Registro_Insumo[Fecha_Corte],"&lt;="&amp;W$12))</f>
        <v/>
      </c>
      <c r="X105" s="2" t="str">
        <f>IF(OR($C105="",X$12=""),"",SUMIFS(Tbl_Registro_Insumo[cant_ent],Tbl_Registro_Insumo[proveedor],$C$8,Tbl_Registro_Insumo[descripcion_insumo],$C105,Tbl_Registro_Insumo[id_solicitud],Detalle_Mes!$C$9,Tbl_Registro_Insumo[Fecha_Corte],"&lt;="&amp;X$12)-SUMIFS(Tbl_Registro_Insumo[cant_dev],Tbl_Registro_Insumo[proveedor],$C$8,Tbl_Registro_Insumo[descripcion_insumo],$C105,Tbl_Registro_Insumo[id_solicitud],$C$9,Tbl_Registro_Insumo[Fecha_Corte],"&lt;="&amp;X$12))</f>
        <v/>
      </c>
      <c r="Y105" s="2" t="str">
        <f>IF(OR($C105="",Y$12=""),"",SUMIFS(Tbl_Registro_Insumo[cant_ent],Tbl_Registro_Insumo[proveedor],$C$8,Tbl_Registro_Insumo[descripcion_insumo],$C105,Tbl_Registro_Insumo[id_solicitud],Detalle_Mes!$C$9,Tbl_Registro_Insumo[Fecha_Corte],"&lt;="&amp;Y$12)-SUMIFS(Tbl_Registro_Insumo[cant_dev],Tbl_Registro_Insumo[proveedor],$C$8,Tbl_Registro_Insumo[descripcion_insumo],$C105,Tbl_Registro_Insumo[id_solicitud],$C$9,Tbl_Registro_Insumo[Fecha_Corte],"&lt;="&amp;Y$12))</f>
        <v/>
      </c>
      <c r="Z105" s="2" t="str">
        <f>IF(OR($C105="",Z$12=""),"",SUMIFS(Tbl_Registro_Insumo[cant_ent],Tbl_Registro_Insumo[proveedor],$C$8,Tbl_Registro_Insumo[descripcion_insumo],$C105,Tbl_Registro_Insumo[id_solicitud],Detalle_Mes!$C$9,Tbl_Registro_Insumo[Fecha_Corte],"&lt;="&amp;Z$12)-SUMIFS(Tbl_Registro_Insumo[cant_dev],Tbl_Registro_Insumo[proveedor],$C$8,Tbl_Registro_Insumo[descripcion_insumo],$C105,Tbl_Registro_Insumo[id_solicitud],$C$9,Tbl_Registro_Insumo[Fecha_Corte],"&lt;="&amp;Z$12))</f>
        <v/>
      </c>
      <c r="AA105" s="2" t="str">
        <f>IF(OR($C105="",AA$12=""),"",SUMIFS(Tbl_Registro_Insumo[cant_ent],Tbl_Registro_Insumo[proveedor],$C$8,Tbl_Registro_Insumo[descripcion_insumo],$C105,Tbl_Registro_Insumo[id_solicitud],Detalle_Mes!$C$9,Tbl_Registro_Insumo[Fecha_Corte],"&lt;="&amp;AA$12)-SUMIFS(Tbl_Registro_Insumo[cant_dev],Tbl_Registro_Insumo[proveedor],$C$8,Tbl_Registro_Insumo[descripcion_insumo],$C105,Tbl_Registro_Insumo[id_solicitud],$C$9,Tbl_Registro_Insumo[Fecha_Corte],"&lt;="&amp;AA$12))</f>
        <v/>
      </c>
      <c r="AB105" s="2" t="str">
        <f>IF(OR($C105="",AB$12=""),"",SUMIFS(Tbl_Registro_Insumo[cant_ent],Tbl_Registro_Insumo[proveedor],$C$8,Tbl_Registro_Insumo[descripcion_insumo],$C105,Tbl_Registro_Insumo[id_solicitud],Detalle_Mes!$C$9,Tbl_Registro_Insumo[Fecha_Corte],"&lt;="&amp;AB$12)-SUMIFS(Tbl_Registro_Insumo[cant_dev],Tbl_Registro_Insumo[proveedor],$C$8,Tbl_Registro_Insumo[descripcion_insumo],$C105,Tbl_Registro_Insumo[id_solicitud],$C$9,Tbl_Registro_Insumo[Fecha_Corte],"&lt;="&amp;AB$12))</f>
        <v/>
      </c>
      <c r="AC105" s="2" t="str">
        <f>IF(OR($C105="",AC$12=""),"",SUMIFS(Tbl_Registro_Insumo[cant_ent],Tbl_Registro_Insumo[proveedor],$C$8,Tbl_Registro_Insumo[descripcion_insumo],$C105,Tbl_Registro_Insumo[id_solicitud],Detalle_Mes!$C$9,Tbl_Registro_Insumo[Fecha_Corte],"&lt;="&amp;AC$12)-SUMIFS(Tbl_Registro_Insumo[cant_dev],Tbl_Registro_Insumo[proveedor],$C$8,Tbl_Registro_Insumo[descripcion_insumo],$C105,Tbl_Registro_Insumo[id_solicitud],$C$9,Tbl_Registro_Insumo[Fecha_Corte],"&lt;="&amp;AC$12))</f>
        <v/>
      </c>
      <c r="AD105" s="2" t="str">
        <f>IF(OR($C105="",AD$12=""),"",SUMIFS(Tbl_Registro_Insumo[cant_ent],Tbl_Registro_Insumo[proveedor],$C$8,Tbl_Registro_Insumo[descripcion_insumo],$C105,Tbl_Registro_Insumo[id_solicitud],Detalle_Mes!$C$9,Tbl_Registro_Insumo[Fecha_Corte],"&lt;="&amp;AD$12)-SUMIFS(Tbl_Registro_Insumo[cant_dev],Tbl_Registro_Insumo[proveedor],$C$8,Tbl_Registro_Insumo[descripcion_insumo],$C105,Tbl_Registro_Insumo[id_solicitud],$C$9,Tbl_Registro_Insumo[Fecha_Corte],"&lt;="&amp;AD$12))</f>
        <v/>
      </c>
      <c r="AE105" s="2" t="str">
        <f>IF(OR($C105="",AE$12=""),"",SUMIFS(Tbl_Registro_Insumo[cant_ent],Tbl_Registro_Insumo[proveedor],$C$8,Tbl_Registro_Insumo[descripcion_insumo],$C105,Tbl_Registro_Insumo[id_solicitud],Detalle_Mes!$C$9,Tbl_Registro_Insumo[Fecha_Corte],"&lt;="&amp;AE$12)-SUMIFS(Tbl_Registro_Insumo[cant_dev],Tbl_Registro_Insumo[proveedor],$C$8,Tbl_Registro_Insumo[descripcion_insumo],$C105,Tbl_Registro_Insumo[id_solicitud],$C$9,Tbl_Registro_Insumo[Fecha_Corte],"&lt;="&amp;AE$12))</f>
        <v/>
      </c>
      <c r="AF105" s="2" t="str">
        <f>IF(OR($C105="",AF$12=""),"",SUMIFS(Tbl_Registro_Insumo[cant_ent],Tbl_Registro_Insumo[proveedor],$C$8,Tbl_Registro_Insumo[descripcion_insumo],$C105,Tbl_Registro_Insumo[id_solicitud],Detalle_Mes!$C$9,Tbl_Registro_Insumo[Fecha_Corte],"&lt;="&amp;AF$12)-SUMIFS(Tbl_Registro_Insumo[cant_dev],Tbl_Registro_Insumo[proveedor],$C$8,Tbl_Registro_Insumo[descripcion_insumo],$C105,Tbl_Registro_Insumo[id_solicitud],$C$9,Tbl_Registro_Insumo[Fecha_Corte],"&lt;="&amp;AF$12))</f>
        <v/>
      </c>
      <c r="AG105" s="2" t="str">
        <f>IF(OR($C105="",AG$12=""),"",SUMIFS(Tbl_Registro_Insumo[cant_ent],Tbl_Registro_Insumo[proveedor],$C$8,Tbl_Registro_Insumo[descripcion_insumo],$C105,Tbl_Registro_Insumo[id_solicitud],Detalle_Mes!$C$9,Tbl_Registro_Insumo[Fecha_Corte],"&lt;="&amp;AG$12)-SUMIFS(Tbl_Registro_Insumo[cant_dev],Tbl_Registro_Insumo[proveedor],$C$8,Tbl_Registro_Insumo[descripcion_insumo],$C105,Tbl_Registro_Insumo[id_solicitud],$C$9,Tbl_Registro_Insumo[Fecha_Corte],"&lt;="&amp;AG$12))</f>
        <v/>
      </c>
      <c r="AH105" s="2" t="str">
        <f>IF(OR($C105="",AH$12=""),"",SUMIFS(Tbl_Registro_Insumo[cant_ent],Tbl_Registro_Insumo[proveedor],$C$8,Tbl_Registro_Insumo[descripcion_insumo],$C105,Tbl_Registro_Insumo[id_solicitud],Detalle_Mes!$C$9,Tbl_Registro_Insumo[Fecha_Corte],"&lt;="&amp;AH$12)-SUMIFS(Tbl_Registro_Insumo[cant_dev],Tbl_Registro_Insumo[proveedor],$C$8,Tbl_Registro_Insumo[descripcion_insumo],$C105,Tbl_Registro_Insumo[id_solicitud],$C$9,Tbl_Registro_Insumo[Fecha_Corte],"&lt;="&amp;AH$12))</f>
        <v/>
      </c>
      <c r="AI105" s="2" t="str">
        <f>IF(OR($C105="",AI$12=""),"",SUMIFS(Tbl_Registro_Insumo[cant_ent],Tbl_Registro_Insumo[proveedor],$C$8,Tbl_Registro_Insumo[descripcion_insumo],$C105,Tbl_Registro_Insumo[id_solicitud],Detalle_Mes!$C$9,Tbl_Registro_Insumo[Fecha_Corte],"&lt;="&amp;AI$12)-SUMIFS(Tbl_Registro_Insumo[cant_dev],Tbl_Registro_Insumo[proveedor],$C$8,Tbl_Registro_Insumo[descripcion_insumo],$C105,Tbl_Registro_Insumo[id_solicitud],$C$9,Tbl_Registro_Insumo[Fecha_Corte],"&lt;="&amp;AI$12))</f>
        <v/>
      </c>
      <c r="AJ105" s="2" t="str">
        <f>IF(OR($C105="",AJ$12=""),"",SUMIFS(Tbl_Registro_Insumo[cant_ent],Tbl_Registro_Insumo[proveedor],$C$8,Tbl_Registro_Insumo[descripcion_insumo],$C105,Tbl_Registro_Insumo[id_solicitud],Detalle_Mes!$C$9,Tbl_Registro_Insumo[Fecha_Corte],"&lt;="&amp;AJ$12)-SUMIFS(Tbl_Registro_Insumo[cant_dev],Tbl_Registro_Insumo[proveedor],$C$8,Tbl_Registro_Insumo[descripcion_insumo],$C105,Tbl_Registro_Insumo[id_solicitud],$C$9,Tbl_Registro_Insumo[Fecha_Corte],"&lt;="&amp;AJ$12))</f>
        <v/>
      </c>
      <c r="AK105" s="2" t="str">
        <f>IF(OR($C105="",AK$12=""),"",SUMIFS(Tbl_Registro_Insumo[cant_ent],Tbl_Registro_Insumo[proveedor],$C$8,Tbl_Registro_Insumo[descripcion_insumo],$C105,Tbl_Registro_Insumo[id_solicitud],Detalle_Mes!$C$9,Tbl_Registro_Insumo[Fecha_Corte],"&lt;="&amp;AK$12)-SUMIFS(Tbl_Registro_Insumo[cant_dev],Tbl_Registro_Insumo[proveedor],$C$8,Tbl_Registro_Insumo[descripcion_insumo],$C105,Tbl_Registro_Insumo[id_solicitud],$C$9,Tbl_Registro_Insumo[Fecha_Corte],"&lt;="&amp;AK$12))</f>
        <v/>
      </c>
      <c r="AL105" s="2" t="str">
        <f>IF(OR($C105="",AL$12=""),"",SUMIFS(Tbl_Registro_Insumo[cant_ent],Tbl_Registro_Insumo[proveedor],$C$8,Tbl_Registro_Insumo[descripcion_insumo],$C105,Tbl_Registro_Insumo[id_solicitud],Detalle_Mes!$C$9,Tbl_Registro_Insumo[Fecha_Corte],"&lt;="&amp;AL$12)-SUMIFS(Tbl_Registro_Insumo[cant_dev],Tbl_Registro_Insumo[proveedor],$C$8,Tbl_Registro_Insumo[descripcion_insumo],$C105,Tbl_Registro_Insumo[id_solicitud],$C$9,Tbl_Registro_Insumo[Fecha_Corte],"&lt;="&amp;AL$12))</f>
        <v/>
      </c>
      <c r="AM105" s="2" t="str">
        <f>IF(OR($C105="",AM$12=""),"",SUMIFS(Tbl_Registro_Insumo[cant_ent],Tbl_Registro_Insumo[proveedor],$C$8,Tbl_Registro_Insumo[descripcion_insumo],$C105,Tbl_Registro_Insumo[id_solicitud],Detalle_Mes!$C$9,Tbl_Registro_Insumo[Fecha_Corte],"&lt;="&amp;AM$12)-SUMIFS(Tbl_Registro_Insumo[cant_dev],Tbl_Registro_Insumo[proveedor],$C$8,Tbl_Registro_Insumo[descripcion_insumo],$C105,Tbl_Registro_Insumo[id_solicitud],$C$9,Tbl_Registro_Insumo[Fecha_Corte],"&lt;="&amp;AM$12))</f>
        <v/>
      </c>
      <c r="AN105" s="2" t="str">
        <f>IF(OR($C105="",AN$12=""),"",SUMIFS(Tbl_Registro_Insumo[cant_ent],Tbl_Registro_Insumo[proveedor],$C$8,Tbl_Registro_Insumo[descripcion_insumo],$C105,Tbl_Registro_Insumo[id_solicitud],Detalle_Mes!$C$9,Tbl_Registro_Insumo[Fecha_Corte],"&lt;="&amp;AN$12)-SUMIFS(Tbl_Registro_Insumo[cant_dev],Tbl_Registro_Insumo[proveedor],$C$8,Tbl_Registro_Insumo[descripcion_insumo],$C105,Tbl_Registro_Insumo[id_solicitud],$C$9,Tbl_Registro_Insumo[Fecha_Corte],"&lt;="&amp;AN$12))</f>
        <v/>
      </c>
      <c r="AO105" s="2" t="str">
        <f>IF(OR($C105="",AO$12=""),"",SUMIFS(Tbl_Registro_Insumo[cant_ent],Tbl_Registro_Insumo[proveedor],$C$8,Tbl_Registro_Insumo[descripcion_insumo],$C105,Tbl_Registro_Insumo[id_solicitud],Detalle_Mes!$C$9,Tbl_Registro_Insumo[Fecha_Corte],"&lt;="&amp;AO$12)-SUMIFS(Tbl_Registro_Insumo[cant_dev],Tbl_Registro_Insumo[proveedor],$C$8,Tbl_Registro_Insumo[descripcion_insumo],$C105,Tbl_Registro_Insumo[id_solicitud],$C$9,Tbl_Registro_Insumo[Fecha_Corte],"&lt;="&amp;AO$12))</f>
        <v/>
      </c>
      <c r="AP105" s="2" t="str">
        <f>IF(OR($C105="",AP$12=""),"",SUMIFS(Tbl_Registro_Insumo[cant_ent],Tbl_Registro_Insumo[proveedor],$C$8,Tbl_Registro_Insumo[descripcion_insumo],$C105,Tbl_Registro_Insumo[id_solicitud],Detalle_Mes!$C$9,Tbl_Registro_Insumo[Fecha_Corte],"&lt;="&amp;AP$12)-SUMIFS(Tbl_Registro_Insumo[cant_dev],Tbl_Registro_Insumo[proveedor],$C$8,Tbl_Registro_Insumo[descripcion_insumo],$C105,Tbl_Registro_Insumo[id_solicitud],$C$9,Tbl_Registro_Insumo[Fecha_Corte],"&lt;="&amp;AP$12))</f>
        <v/>
      </c>
      <c r="AQ105" s="2" t="str">
        <f>IF(OR($C105="",AQ$12=""),"",SUMIFS(Tbl_Registro_Insumo[cant_ent],Tbl_Registro_Insumo[proveedor],$C$8,Tbl_Registro_Insumo[descripcion_insumo],$C105,Tbl_Registro_Insumo[id_solicitud],Detalle_Mes!$C$9,Tbl_Registro_Insumo[Fecha_Corte],"&lt;="&amp;AQ$12)-SUMIFS(Tbl_Registro_Insumo[cant_dev],Tbl_Registro_Insumo[proveedor],$C$8,Tbl_Registro_Insumo[descripcion_insumo],$C105,Tbl_Registro_Insumo[id_solicitud],$C$9,Tbl_Registro_Insumo[Fecha_Corte],"&lt;="&amp;AQ$12))</f>
        <v/>
      </c>
      <c r="AR105" s="2" t="str">
        <f>IF(OR($C105="",AR$12=""),"",SUMIFS(Tbl_Registro_Insumo[cant_ent],Tbl_Registro_Insumo[proveedor],$C$8,Tbl_Registro_Insumo[descripcion_insumo],$C105,Tbl_Registro_Insumo[id_solicitud],Detalle_Mes!$C$9,Tbl_Registro_Insumo[Fecha_Corte],"&lt;="&amp;AR$12)-SUMIFS(Tbl_Registro_Insumo[cant_dev],Tbl_Registro_Insumo[proveedor],$C$8,Tbl_Registro_Insumo[descripcion_insumo],$C105,Tbl_Registro_Insumo[id_solicitud],$C$9,Tbl_Registro_Insumo[Fecha_Corte],"&lt;="&amp;AR$12))</f>
        <v/>
      </c>
      <c r="AS105" s="2" t="str">
        <f>IF(OR($C105="",AS$12=""),"",SUMIFS(Tbl_Registro_Insumo[cant_ent],Tbl_Registro_Insumo[proveedor],$C$8,Tbl_Registro_Insumo[descripcion_insumo],$C105,Tbl_Registro_Insumo[id_solicitud],Detalle_Mes!$C$9,Tbl_Registro_Insumo[Fecha_Corte],"&lt;="&amp;AS$12)-SUMIFS(Tbl_Registro_Insumo[cant_dev],Tbl_Registro_Insumo[proveedor],$C$8,Tbl_Registro_Insumo[descripcion_insumo],$C105,Tbl_Registro_Insumo[id_solicitud],$C$9,Tbl_Registro_Insumo[Fecha_Corte],"&lt;="&amp;AS$12))</f>
        <v/>
      </c>
      <c r="AT105" s="2" t="str">
        <f>IF(OR($C105="",AT$12=""),"",SUMIFS(Tbl_Registro_Insumo[cant_ent],Tbl_Registro_Insumo[proveedor],$C$8,Tbl_Registro_Insumo[descripcion_insumo],$C105,Tbl_Registro_Insumo[id_solicitud],Detalle_Mes!$C$9,Tbl_Registro_Insumo[Fecha_Corte],"&lt;="&amp;AT$12)-SUMIFS(Tbl_Registro_Insumo[cant_dev],Tbl_Registro_Insumo[proveedor],$C$8,Tbl_Registro_Insumo[descripcion_insumo],$C105,Tbl_Registro_Insumo[id_solicitud],$C$9,Tbl_Registro_Insumo[Fecha_Corte],"&lt;="&amp;AT$12))</f>
        <v/>
      </c>
      <c r="AU105" s="2" t="str">
        <f>IF(OR($C105="",AU$12=""),"",SUMIFS(Tbl_Registro_Insumo[cant_ent],Tbl_Registro_Insumo[proveedor],$C$8,Tbl_Registro_Insumo[descripcion_insumo],$C105,Tbl_Registro_Insumo[id_solicitud],Detalle_Mes!$C$9,Tbl_Registro_Insumo[Fecha_Corte],"&lt;="&amp;AU$12)-SUMIFS(Tbl_Registro_Insumo[cant_dev],Tbl_Registro_Insumo[proveedor],$C$8,Tbl_Registro_Insumo[descripcion_insumo],$C105,Tbl_Registro_Insumo[id_solicitud],$C$9,Tbl_Registro_Insumo[Fecha_Corte],"&lt;="&amp;AU$12))</f>
        <v/>
      </c>
      <c r="AV105" s="2" t="str">
        <f>IF(OR($C105="",AV$12=""),"",SUMIFS(Tbl_Registro_Insumo[cant_ent],Tbl_Registro_Insumo[proveedor],$C$8,Tbl_Registro_Insumo[descripcion_insumo],$C105,Tbl_Registro_Insumo[id_solicitud],Detalle_Mes!$C$9,Tbl_Registro_Insumo[Fecha_Corte],"&lt;="&amp;AV$12)-SUMIFS(Tbl_Registro_Insumo[cant_dev],Tbl_Registro_Insumo[proveedor],$C$8,Tbl_Registro_Insumo[descripcion_insumo],$C105,Tbl_Registro_Insumo[id_solicitud],$C$9,Tbl_Registro_Insumo[Fecha_Corte],"&lt;="&amp;AV$12))</f>
        <v/>
      </c>
      <c r="AW105" s="2" t="str">
        <f>IF(OR($C105="",AW$12=""),"",SUMIFS(Tbl_Registro_Insumo[cant_ent],Tbl_Registro_Insumo[proveedor],$C$8,Tbl_Registro_Insumo[descripcion_insumo],$C105,Tbl_Registro_Insumo[id_solicitud],Detalle_Mes!$C$9,Tbl_Registro_Insumo[Fecha_Corte],"&lt;="&amp;AW$12)-SUMIFS(Tbl_Registro_Insumo[cant_dev],Tbl_Registro_Insumo[proveedor],$C$8,Tbl_Registro_Insumo[descripcion_insumo],$C105,Tbl_Registro_Insumo[id_solicitud],$C$9,Tbl_Registro_Insumo[Fecha_Corte],"&lt;="&amp;AW$12))</f>
        <v/>
      </c>
      <c r="AX105" s="2" t="str">
        <f>IF(OR($C105="",AX$12=""),"",SUMIFS(Tbl_Registro_Insumo[cant_ent],Tbl_Registro_Insumo[proveedor],$C$8,Tbl_Registro_Insumo[descripcion_insumo],$C105,Tbl_Registro_Insumo[id_solicitud],Detalle_Mes!$C$9,Tbl_Registro_Insumo[Fecha_Corte],"&lt;="&amp;AX$12)-SUMIFS(Tbl_Registro_Insumo[cant_dev],Tbl_Registro_Insumo[proveedor],$C$8,Tbl_Registro_Insumo[descripcion_insumo],$C105,Tbl_Registro_Insumo[id_solicitud],$C$9,Tbl_Registro_Insumo[Fecha_Corte],"&lt;="&amp;AX$12))</f>
        <v/>
      </c>
      <c r="AY105" s="2" t="str">
        <f>IF(OR($C105="",AY$12=""),"",SUMIFS(Tbl_Registro_Insumo[cant_ent],Tbl_Registro_Insumo[proveedor],$C$8,Tbl_Registro_Insumo[descripcion_insumo],$C105,Tbl_Registro_Insumo[id_solicitud],Detalle_Mes!$C$9,Tbl_Registro_Insumo[Fecha_Corte],"&lt;="&amp;AY$12)-SUMIFS(Tbl_Registro_Insumo[cant_dev],Tbl_Registro_Insumo[proveedor],$C$8,Tbl_Registro_Insumo[descripcion_insumo],$C105,Tbl_Registro_Insumo[id_solicitud],$C$9,Tbl_Registro_Insumo[Fecha_Corte],"&lt;="&amp;AY$12))</f>
        <v/>
      </c>
      <c r="AZ105" s="2" t="str">
        <f>IF(OR($C105="",AZ$12=""),"",SUMIFS(Tbl_Registro_Insumo[cant_ent],Tbl_Registro_Insumo[proveedor],$C$8,Tbl_Registro_Insumo[descripcion_insumo],$C105,Tbl_Registro_Insumo[id_solicitud],Detalle_Mes!$C$9,Tbl_Registro_Insumo[Fecha_Corte],"&lt;="&amp;AZ$12)-SUMIFS(Tbl_Registro_Insumo[cant_dev],Tbl_Registro_Insumo[proveedor],$C$8,Tbl_Registro_Insumo[descripcion_insumo],$C105,Tbl_Registro_Insumo[id_solicitud],$C$9,Tbl_Registro_Insumo[Fecha_Corte],"&lt;="&amp;AZ$12))</f>
        <v/>
      </c>
      <c r="BA105" s="2" t="str">
        <f>IF(OR($C105="",BA$12=""),"",SUMIFS(Tbl_Registro_Insumo[cant_ent],Tbl_Registro_Insumo[proveedor],$C$8,Tbl_Registro_Insumo[descripcion_insumo],$C105,Tbl_Registro_Insumo[id_solicitud],Detalle_Mes!$C$9,Tbl_Registro_Insumo[Fecha_Corte],"&lt;="&amp;BA$12)-SUMIFS(Tbl_Registro_Insumo[cant_dev],Tbl_Registro_Insumo[proveedor],$C$8,Tbl_Registro_Insumo[descripcion_insumo],$C105,Tbl_Registro_Insumo[id_solicitud],$C$9,Tbl_Registro_Insumo[Fecha_Corte],"&lt;="&amp;BA$12))</f>
        <v/>
      </c>
      <c r="BB105" s="2" t="str">
        <f>IF(OR($C105="",BB$12=""),"",SUMIFS(Tbl_Registro_Insumo[cant_ent],Tbl_Registro_Insumo[proveedor],$C$8,Tbl_Registro_Insumo[descripcion_insumo],$C105,Tbl_Registro_Insumo[id_solicitud],Detalle_Mes!$C$9,Tbl_Registro_Insumo[Fecha_Corte],"&lt;="&amp;BB$12)-SUMIFS(Tbl_Registro_Insumo[cant_dev],Tbl_Registro_Insumo[proveedor],$C$8,Tbl_Registro_Insumo[descripcion_insumo],$C105,Tbl_Registro_Insumo[id_solicitud],$C$9,Tbl_Registro_Insumo[Fecha_Corte],"&lt;="&amp;BB$12))</f>
        <v/>
      </c>
      <c r="BC105" s="2" t="str">
        <f>IF(OR($C105="",BC$12=""),"",SUMIFS(Tbl_Registro_Insumo[cant_ent],Tbl_Registro_Insumo[proveedor],$C$8,Tbl_Registro_Insumo[descripcion_insumo],$C105,Tbl_Registro_Insumo[id_solicitud],Detalle_Mes!$C$9,Tbl_Registro_Insumo[Fecha_Corte],"&lt;="&amp;BC$12)-SUMIFS(Tbl_Registro_Insumo[cant_dev],Tbl_Registro_Insumo[proveedor],$C$8,Tbl_Registro_Insumo[descripcion_insumo],$C105,Tbl_Registro_Insumo[id_solicitud],$C$9,Tbl_Registro_Insumo[Fecha_Corte],"&lt;="&amp;BC$12))</f>
        <v/>
      </c>
      <c r="BD105" s="2" t="str">
        <f>IF(OR($C105="",BD$12=""),"",SUMIFS(Tbl_Registro_Insumo[cant_ent],Tbl_Registro_Insumo[proveedor],$C$8,Tbl_Registro_Insumo[descripcion_insumo],$C105,Tbl_Registro_Insumo[id_solicitud],Detalle_Mes!$C$9,Tbl_Registro_Insumo[Fecha_Corte],"&lt;="&amp;BD$12)-SUMIFS(Tbl_Registro_Insumo[cant_dev],Tbl_Registro_Insumo[proveedor],$C$8,Tbl_Registro_Insumo[descripcion_insumo],$C105,Tbl_Registro_Insumo[id_solicitud],$C$9,Tbl_Registro_Insumo[Fecha_Corte],"&lt;="&amp;BD$12))</f>
        <v/>
      </c>
      <c r="BE105" s="2" t="str">
        <f>IF(OR($C105="",BE$12=""),"",SUMIFS(Tbl_Registro_Insumo[cant_ent],Tbl_Registro_Insumo[proveedor],$C$8,Tbl_Registro_Insumo[descripcion_insumo],$C105,Tbl_Registro_Insumo[id_solicitud],Detalle_Mes!$C$9,Tbl_Registro_Insumo[Fecha_Corte],"&lt;="&amp;BE$12)-SUMIFS(Tbl_Registro_Insumo[cant_dev],Tbl_Registro_Insumo[proveedor],$C$8,Tbl_Registro_Insumo[descripcion_insumo],$C105,Tbl_Registro_Insumo[id_solicitud],$C$9,Tbl_Registro_Insumo[Fecha_Corte],"&lt;="&amp;BE$12))</f>
        <v/>
      </c>
      <c r="BF105" s="2" t="str">
        <f>IF(OR($C105="",BF$12=""),"",SUMIFS(Tbl_Registro_Insumo[cant_ent],Tbl_Registro_Insumo[proveedor],$C$8,Tbl_Registro_Insumo[descripcion_insumo],$C105,Tbl_Registro_Insumo[id_solicitud],Detalle_Mes!$C$9,Tbl_Registro_Insumo[Fecha_Corte],"&lt;="&amp;BF$12)-SUMIFS(Tbl_Registro_Insumo[cant_dev],Tbl_Registro_Insumo[proveedor],$C$8,Tbl_Registro_Insumo[descripcion_insumo],$C105,Tbl_Registro_Insumo[id_solicitud],$C$9,Tbl_Registro_Insumo[Fecha_Corte],"&lt;="&amp;BF$12))</f>
        <v/>
      </c>
      <c r="BG105" s="2" t="str">
        <f>IF(OR($C105="",BG$12=""),"",SUMIFS(Tbl_Registro_Insumo[cant_ent],Tbl_Registro_Insumo[proveedor],$C$8,Tbl_Registro_Insumo[descripcion_insumo],$C105,Tbl_Registro_Insumo[id_solicitud],Detalle_Mes!$C$9,Tbl_Registro_Insumo[Fecha_Corte],"&lt;="&amp;BG$12)-SUMIFS(Tbl_Registro_Insumo[cant_dev],Tbl_Registro_Insumo[proveedor],$C$8,Tbl_Registro_Insumo[descripcion_insumo],$C105,Tbl_Registro_Insumo[id_solicitud],$C$9,Tbl_Registro_Insumo[Fecha_Corte],"&lt;="&amp;BG$12))</f>
        <v/>
      </c>
      <c r="BH105" s="2" t="str">
        <f>IF(OR($C105="",BH$12=""),"",SUMIFS(Tbl_Registro_Insumo[cant_ent],Tbl_Registro_Insumo[proveedor],$C$8,Tbl_Registro_Insumo[descripcion_insumo],$C105,Tbl_Registro_Insumo[id_solicitud],Detalle_Mes!$C$9,Tbl_Registro_Insumo[Fecha_Corte],"&lt;="&amp;BH$12)-SUMIFS(Tbl_Registro_Insumo[cant_dev],Tbl_Registro_Insumo[proveedor],$C$8,Tbl_Registro_Insumo[descripcion_insumo],$C105,Tbl_Registro_Insumo[id_solicitud],$C$9,Tbl_Registro_Insumo[Fecha_Corte],"&lt;="&amp;BH$12))</f>
        <v/>
      </c>
      <c r="BI105" s="2" t="str">
        <f>IF(OR($C105="",BI$12=""),"",SUMIFS(Tbl_Registro_Insumo[cant_ent],Tbl_Registro_Insumo[proveedor],$C$8,Tbl_Registro_Insumo[descripcion_insumo],$C105,Tbl_Registro_Insumo[id_solicitud],Detalle_Mes!$C$9,Tbl_Registro_Insumo[Fecha_Corte],"&lt;="&amp;BI$12)-SUMIFS(Tbl_Registro_Insumo[cant_dev],Tbl_Registro_Insumo[proveedor],$C$8,Tbl_Registro_Insumo[descripcion_insumo],$C105,Tbl_Registro_Insumo[id_solicitud],$C$9,Tbl_Registro_Insumo[Fecha_Corte],"&lt;="&amp;BI$12))</f>
        <v/>
      </c>
      <c r="BJ105" s="2" t="str">
        <f>IF(OR($C105="",BJ$12=""),"",SUMIFS(Tbl_Registro_Insumo[cant_ent],Tbl_Registro_Insumo[proveedor],$C$8,Tbl_Registro_Insumo[descripcion_insumo],$C105,Tbl_Registro_Insumo[id_solicitud],Detalle_Mes!$C$9,Tbl_Registro_Insumo[Fecha_Corte],"&lt;="&amp;BJ$12)-SUMIFS(Tbl_Registro_Insumo[cant_dev],Tbl_Registro_Insumo[proveedor],$C$8,Tbl_Registro_Insumo[descripcion_insumo],$C105,Tbl_Registro_Insumo[id_solicitud],$C$9,Tbl_Registro_Insumo[Fecha_Corte],"&lt;="&amp;BJ$12))</f>
        <v/>
      </c>
      <c r="BK105" s="2" t="str">
        <f>IF(OR($C105="",BK$12=""),"",SUMIFS(Tbl_Registro_Insumo[cant_ent],Tbl_Registro_Insumo[proveedor],$C$8,Tbl_Registro_Insumo[descripcion_insumo],$C105,Tbl_Registro_Insumo[id_solicitud],Detalle_Mes!$C$9,Tbl_Registro_Insumo[Fecha_Corte],"&lt;="&amp;BK$12)-SUMIFS(Tbl_Registro_Insumo[cant_dev],Tbl_Registro_Insumo[proveedor],$C$8,Tbl_Registro_Insumo[descripcion_insumo],$C105,Tbl_Registro_Insumo[id_solicitud],$C$9,Tbl_Registro_Insumo[Fecha_Corte],"&lt;="&amp;BK$12))</f>
        <v/>
      </c>
      <c r="BL105" s="2" t="str">
        <f>IF(OR($C105="",BL$12=""),"",SUMIFS(Tbl_Registro_Insumo[cant_ent],Tbl_Registro_Insumo[proveedor],$C$8,Tbl_Registro_Insumo[descripcion_insumo],$C105,Tbl_Registro_Insumo[id_solicitud],Detalle_Mes!$C$9,Tbl_Registro_Insumo[Fecha_Corte],"&lt;="&amp;BL$12)-SUMIFS(Tbl_Registro_Insumo[cant_dev],Tbl_Registro_Insumo[proveedor],$C$8,Tbl_Registro_Insumo[descripcion_insumo],$C105,Tbl_Registro_Insumo[id_solicitud],$C$9,Tbl_Registro_Insumo[Fecha_Corte],"&lt;="&amp;BL$12))</f>
        <v/>
      </c>
      <c r="BM105" s="2" t="str">
        <f>IF(OR($C105="",BM$12=""),"",SUMIFS(Tbl_Registro_Insumo[cant_ent],Tbl_Registro_Insumo[proveedor],$C$8,Tbl_Registro_Insumo[descripcion_insumo],$C105,Tbl_Registro_Insumo[id_solicitud],Detalle_Mes!$C$9,Tbl_Registro_Insumo[Fecha_Corte],"&lt;="&amp;BM$12)-SUMIFS(Tbl_Registro_Insumo[cant_dev],Tbl_Registro_Insumo[proveedor],$C$8,Tbl_Registro_Insumo[descripcion_insumo],$C105,Tbl_Registro_Insumo[id_solicitud],$C$9,Tbl_Registro_Insumo[Fecha_Corte],"&lt;="&amp;BM$12))</f>
        <v/>
      </c>
      <c r="BN105" s="2" t="str">
        <f>IF(OR($C105="",BN$12=""),"",SUMIFS(Tbl_Registro_Insumo[cant_ent],Tbl_Registro_Insumo[proveedor],$C$8,Tbl_Registro_Insumo[descripcion_insumo],$C105,Tbl_Registro_Insumo[id_solicitud],Detalle_Mes!$C$9,Tbl_Registro_Insumo[Fecha_Corte],"&lt;="&amp;BN$12)-SUMIFS(Tbl_Registro_Insumo[cant_dev],Tbl_Registro_Insumo[proveedor],$C$8,Tbl_Registro_Insumo[descripcion_insumo],$C105,Tbl_Registro_Insumo[id_solicitud],$C$9,Tbl_Registro_Insumo[Fecha_Corte],"&lt;="&amp;BN$12))</f>
        <v/>
      </c>
      <c r="BO105" s="2" t="str">
        <f>IF(OR($C105="",BO$12=""),"",SUMIFS(Tbl_Registro_Insumo[cant_ent],Tbl_Registro_Insumo[proveedor],$C$8,Tbl_Registro_Insumo[descripcion_insumo],$C105,Tbl_Registro_Insumo[id_solicitud],Detalle_Mes!$C$9,Tbl_Registro_Insumo[Fecha_Corte],"&lt;="&amp;BO$12)-SUMIFS(Tbl_Registro_Insumo[cant_dev],Tbl_Registro_Insumo[proveedor],$C$8,Tbl_Registro_Insumo[descripcion_insumo],$C105,Tbl_Registro_Insumo[id_solicitud],$C$9,Tbl_Registro_Insumo[Fecha_Corte],"&lt;="&amp;BO$12))</f>
        <v/>
      </c>
      <c r="BP105" s="2" t="str">
        <f>IF(OR($C105="",BP$12=""),"",SUMIFS(Tbl_Registro_Insumo[cant_ent],Tbl_Registro_Insumo[proveedor],$C$8,Tbl_Registro_Insumo[descripcion_insumo],$C105,Tbl_Registro_Insumo[id_solicitud],Detalle_Mes!$C$9,Tbl_Registro_Insumo[Fecha_Corte],"&lt;="&amp;BP$12)-SUMIFS(Tbl_Registro_Insumo[cant_dev],Tbl_Registro_Insumo[proveedor],$C$8,Tbl_Registro_Insumo[descripcion_insumo],$C105,Tbl_Registro_Insumo[id_solicitud],$C$9,Tbl_Registro_Insumo[Fecha_Corte],"&lt;="&amp;BP$12))</f>
        <v/>
      </c>
      <c r="BQ105" s="2" t="str">
        <f>IF(OR($C105="",BQ$12=""),"",SUMIFS(Tbl_Registro_Insumo[cant_ent],Tbl_Registro_Insumo[proveedor],$C$8,Tbl_Registro_Insumo[descripcion_insumo],$C105,Tbl_Registro_Insumo[id_solicitud],Detalle_Mes!$C$9,Tbl_Registro_Insumo[Fecha_Corte],"&lt;="&amp;BQ$12)-SUMIFS(Tbl_Registro_Insumo[cant_dev],Tbl_Registro_Insumo[proveedor],$C$8,Tbl_Registro_Insumo[descripcion_insumo],$C105,Tbl_Registro_Insumo[id_solicitud],$C$9,Tbl_Registro_Insumo[Fecha_Corte],"&lt;="&amp;BQ$12))</f>
        <v/>
      </c>
      <c r="BR105" s="2" t="str">
        <f>IF(OR($C105="",BR$12=""),"",SUMIFS(Tbl_Registro_Insumo[cant_ent],Tbl_Registro_Insumo[proveedor],$C$8,Tbl_Registro_Insumo[descripcion_insumo],$C105,Tbl_Registro_Insumo[id_solicitud],Detalle_Mes!$C$9,Tbl_Registro_Insumo[Fecha_Corte],"&lt;="&amp;BR$12)-SUMIFS(Tbl_Registro_Insumo[cant_dev],Tbl_Registro_Insumo[proveedor],$C$8,Tbl_Registro_Insumo[descripcion_insumo],$C105,Tbl_Registro_Insumo[id_solicitud],$C$9,Tbl_Registro_Insumo[Fecha_Corte],"&lt;="&amp;BR$12))</f>
        <v/>
      </c>
      <c r="BS105" s="2" t="str">
        <f>IF(OR($C105="",BS$12=""),"",SUMIFS(Tbl_Registro_Insumo[cant_ent],Tbl_Registro_Insumo[proveedor],$C$8,Tbl_Registro_Insumo[descripcion_insumo],$C105,Tbl_Registro_Insumo[id_solicitud],Detalle_Mes!$C$9,Tbl_Registro_Insumo[Fecha_Corte],"&lt;="&amp;BS$12)-SUMIFS(Tbl_Registro_Insumo[cant_dev],Tbl_Registro_Insumo[proveedor],$C$8,Tbl_Registro_Insumo[descripcion_insumo],$C105,Tbl_Registro_Insumo[id_solicitud],$C$9,Tbl_Registro_Insumo[Fecha_Corte],"&lt;="&amp;BS$12))</f>
        <v/>
      </c>
    </row>
    <row r="106" spans="2:71" s="7" customFormat="1" ht="19.2" customHeight="1" x14ac:dyDescent="0.3">
      <c r="B106" s="2"/>
      <c r="D106" s="20" t="str">
        <f>IF(C106="","",SUMIFS(Tbl_Registro_Insumo[cant_ent],Tbl_Registro_Insumo[proveedor],Detalle_Mes!$C$8,Tbl_Registro_Insumo[id_solicitud],Detalle_Mes!$C$9,Tbl_Registro_Insumo[descripcion_insumo],Detalle_Mes!C106,Tbl_Registro_Insumo[Fecha_Corte],"&lt;"&amp;Detalle_Mes!$F$8))</f>
        <v/>
      </c>
      <c r="E106" s="20" t="str">
        <f>IF(C106="","",SUMIFS(Tbl_Registro_Insumo[cant_dev],Tbl_Registro_Insumo[proveedor],Detalle_Mes!$C$8,Tbl_Registro_Insumo[id_solicitud],Detalle_Mes!$C$9,Tbl_Registro_Insumo[descripcion_insumo],Detalle_Mes!C106,Tbl_Registro_Insumo[Fecha_Corte],"&lt;"&amp;Detalle_Mes!$F$8))</f>
        <v/>
      </c>
      <c r="F106" s="20" t="str">
        <f t="shared" si="42"/>
        <v/>
      </c>
      <c r="H106" s="41" t="str">
        <f t="shared" si="41"/>
        <v/>
      </c>
      <c r="I106" s="2" t="str">
        <f>IF(OR($C106="",I$12=""),"",SUMIFS(Tbl_Registro_Insumo[cant_ent],Tbl_Registro_Insumo[proveedor],$C$8,Tbl_Registro_Insumo[descripcion_insumo],$C106,Tbl_Registro_Insumo[id_solicitud],Detalle_Mes!$C$9,Tbl_Registro_Insumo[Fecha_Corte],"&lt;"&amp;I$12)-SUMIFS(Tbl_Registro_Insumo[cant_dev],Tbl_Registro_Insumo[proveedor],$C$8,Tbl_Registro_Insumo[descripcion_insumo],$C106,Tbl_Registro_Insumo[id_solicitud],$C$9,Tbl_Registro_Insumo[Fecha_Corte],"&lt;="&amp;I$12))</f>
        <v/>
      </c>
      <c r="J106" s="2" t="str">
        <f>IF(OR($C106="",J$12=""),"",SUMIFS(Tbl_Registro_Insumo[cant_ent],Tbl_Registro_Insumo[proveedor],$C$8,Tbl_Registro_Insumo[descripcion_insumo],$C106,Tbl_Registro_Insumo[id_solicitud],Detalle_Mes!$C$9,Tbl_Registro_Insumo[Fecha_Corte],"&lt;="&amp;J$12)-SUMIFS(Tbl_Registro_Insumo[cant_dev],Tbl_Registro_Insumo[proveedor],$C$8,Tbl_Registro_Insumo[descripcion_insumo],$C106,Tbl_Registro_Insumo[id_solicitud],$C$9,Tbl_Registro_Insumo[Fecha_Corte],"&lt;="&amp;J$12))</f>
        <v/>
      </c>
      <c r="K106" s="2" t="str">
        <f>IF(OR($C106="",K$12=""),"",SUMIFS(Tbl_Registro_Insumo[cant_ent],Tbl_Registro_Insumo[proveedor],$C$8,Tbl_Registro_Insumo[descripcion_insumo],$C106,Tbl_Registro_Insumo[id_solicitud],Detalle_Mes!$C$9,Tbl_Registro_Insumo[Fecha_Corte],"&lt;="&amp;K$12)-SUMIFS(Tbl_Registro_Insumo[cant_dev],Tbl_Registro_Insumo[proveedor],$C$8,Tbl_Registro_Insumo[descripcion_insumo],$C106,Tbl_Registro_Insumo[id_solicitud],$C$9,Tbl_Registro_Insumo[Fecha_Corte],"&lt;="&amp;K$12))</f>
        <v/>
      </c>
      <c r="L106" s="2" t="str">
        <f>IF(OR($C106="",L$12=""),"",SUMIFS(Tbl_Registro_Insumo[cant_ent],Tbl_Registro_Insumo[proveedor],$C$8,Tbl_Registro_Insumo[descripcion_insumo],$C106,Tbl_Registro_Insumo[id_solicitud],Detalle_Mes!$C$9,Tbl_Registro_Insumo[Fecha_Corte],"&lt;="&amp;L$12)-SUMIFS(Tbl_Registro_Insumo[cant_dev],Tbl_Registro_Insumo[proveedor],$C$8,Tbl_Registro_Insumo[descripcion_insumo],$C106,Tbl_Registro_Insumo[id_solicitud],$C$9,Tbl_Registro_Insumo[Fecha_Corte],"&lt;="&amp;L$12))</f>
        <v/>
      </c>
      <c r="M106" s="2" t="str">
        <f>IF(OR($C106="",M$12=""),"",SUMIFS(Tbl_Registro_Insumo[cant_ent],Tbl_Registro_Insumo[proveedor],$C$8,Tbl_Registro_Insumo[descripcion_insumo],$C106,Tbl_Registro_Insumo[id_solicitud],Detalle_Mes!$C$9,Tbl_Registro_Insumo[Fecha_Corte],"&lt;="&amp;M$12)-SUMIFS(Tbl_Registro_Insumo[cant_dev],Tbl_Registro_Insumo[proveedor],$C$8,Tbl_Registro_Insumo[descripcion_insumo],$C106,Tbl_Registro_Insumo[id_solicitud],$C$9,Tbl_Registro_Insumo[Fecha_Corte],"&lt;="&amp;M$12))</f>
        <v/>
      </c>
      <c r="N106" s="2" t="str">
        <f>IF(OR($C106="",N$12=""),"",SUMIFS(Tbl_Registro_Insumo[cant_ent],Tbl_Registro_Insumo[proveedor],$C$8,Tbl_Registro_Insumo[descripcion_insumo],$C106,Tbl_Registro_Insumo[id_solicitud],Detalle_Mes!$C$9,Tbl_Registro_Insumo[Fecha_Corte],"&lt;="&amp;N$12)-SUMIFS(Tbl_Registro_Insumo[cant_dev],Tbl_Registro_Insumo[proveedor],$C$8,Tbl_Registro_Insumo[descripcion_insumo],$C106,Tbl_Registro_Insumo[id_solicitud],$C$9,Tbl_Registro_Insumo[Fecha_Corte],"&lt;="&amp;N$12))</f>
        <v/>
      </c>
      <c r="O106" s="2" t="str">
        <f>IF(OR($C106="",O$12=""),"",SUMIFS(Tbl_Registro_Insumo[cant_ent],Tbl_Registro_Insumo[proveedor],$C$8,Tbl_Registro_Insumo[descripcion_insumo],$C106,Tbl_Registro_Insumo[id_solicitud],Detalle_Mes!$C$9,Tbl_Registro_Insumo[Fecha_Corte],"&lt;="&amp;O$12)-SUMIFS(Tbl_Registro_Insumo[cant_dev],Tbl_Registro_Insumo[proveedor],$C$8,Tbl_Registro_Insumo[descripcion_insumo],$C106,Tbl_Registro_Insumo[id_solicitud],$C$9,Tbl_Registro_Insumo[Fecha_Corte],"&lt;="&amp;O$12))</f>
        <v/>
      </c>
      <c r="P106" s="2" t="str">
        <f>IF(OR($C106="",P$12=""),"",SUMIFS(Tbl_Registro_Insumo[cant_ent],Tbl_Registro_Insumo[proveedor],$C$8,Tbl_Registro_Insumo[descripcion_insumo],$C106,Tbl_Registro_Insumo[id_solicitud],Detalle_Mes!$C$9,Tbl_Registro_Insumo[Fecha_Corte],"&lt;="&amp;P$12)-SUMIFS(Tbl_Registro_Insumo[cant_dev],Tbl_Registro_Insumo[proveedor],$C$8,Tbl_Registro_Insumo[descripcion_insumo],$C106,Tbl_Registro_Insumo[id_solicitud],$C$9,Tbl_Registro_Insumo[Fecha_Corte],"&lt;="&amp;P$12))</f>
        <v/>
      </c>
      <c r="Q106" s="2" t="str">
        <f>IF(OR($C106="",Q$12=""),"",SUMIFS(Tbl_Registro_Insumo[cant_ent],Tbl_Registro_Insumo[proveedor],$C$8,Tbl_Registro_Insumo[descripcion_insumo],$C106,Tbl_Registro_Insumo[id_solicitud],Detalle_Mes!$C$9,Tbl_Registro_Insumo[Fecha_Corte],"&lt;="&amp;Q$12)-SUMIFS(Tbl_Registro_Insumo[cant_dev],Tbl_Registro_Insumo[proveedor],$C$8,Tbl_Registro_Insumo[descripcion_insumo],$C106,Tbl_Registro_Insumo[id_solicitud],$C$9,Tbl_Registro_Insumo[Fecha_Corte],"&lt;="&amp;Q$12))</f>
        <v/>
      </c>
      <c r="R106" s="2" t="str">
        <f>IF(OR($C106="",R$12=""),"",SUMIFS(Tbl_Registro_Insumo[cant_ent],Tbl_Registro_Insumo[proveedor],$C$8,Tbl_Registro_Insumo[descripcion_insumo],$C106,Tbl_Registro_Insumo[id_solicitud],Detalle_Mes!$C$9,Tbl_Registro_Insumo[Fecha_Corte],"&lt;="&amp;R$12)-SUMIFS(Tbl_Registro_Insumo[cant_dev],Tbl_Registro_Insumo[proveedor],$C$8,Tbl_Registro_Insumo[descripcion_insumo],$C106,Tbl_Registro_Insumo[id_solicitud],$C$9,Tbl_Registro_Insumo[Fecha_Corte],"&lt;="&amp;R$12))</f>
        <v/>
      </c>
      <c r="S106" s="2" t="str">
        <f>IF(OR($C106="",S$12=""),"",SUMIFS(Tbl_Registro_Insumo[cant_ent],Tbl_Registro_Insumo[proveedor],$C$8,Tbl_Registro_Insumo[descripcion_insumo],$C106,Tbl_Registro_Insumo[id_solicitud],Detalle_Mes!$C$9,Tbl_Registro_Insumo[Fecha_Corte],"&lt;="&amp;S$12)-SUMIFS(Tbl_Registro_Insumo[cant_dev],Tbl_Registro_Insumo[proveedor],$C$8,Tbl_Registro_Insumo[descripcion_insumo],$C106,Tbl_Registro_Insumo[id_solicitud],$C$9,Tbl_Registro_Insumo[Fecha_Corte],"&lt;="&amp;S$12))</f>
        <v/>
      </c>
      <c r="T106" s="2" t="str">
        <f>IF(OR($C106="",T$12=""),"",SUMIFS(Tbl_Registro_Insumo[cant_ent],Tbl_Registro_Insumo[proveedor],$C$8,Tbl_Registro_Insumo[descripcion_insumo],$C106,Tbl_Registro_Insumo[id_solicitud],Detalle_Mes!$C$9,Tbl_Registro_Insumo[Fecha_Corte],"&lt;="&amp;T$12)-SUMIFS(Tbl_Registro_Insumo[cant_dev],Tbl_Registro_Insumo[proveedor],$C$8,Tbl_Registro_Insumo[descripcion_insumo],$C106,Tbl_Registro_Insumo[id_solicitud],$C$9,Tbl_Registro_Insumo[Fecha_Corte],"&lt;="&amp;T$12))</f>
        <v/>
      </c>
      <c r="U106" s="2" t="str">
        <f>IF(OR($C106="",U$12=""),"",SUMIFS(Tbl_Registro_Insumo[cant_ent],Tbl_Registro_Insumo[proveedor],$C$8,Tbl_Registro_Insumo[descripcion_insumo],$C106,Tbl_Registro_Insumo[id_solicitud],Detalle_Mes!$C$9,Tbl_Registro_Insumo[Fecha_Corte],"&lt;="&amp;U$12)-SUMIFS(Tbl_Registro_Insumo[cant_dev],Tbl_Registro_Insumo[proveedor],$C$8,Tbl_Registro_Insumo[descripcion_insumo],$C106,Tbl_Registro_Insumo[id_solicitud],$C$9,Tbl_Registro_Insumo[Fecha_Corte],"&lt;="&amp;U$12))</f>
        <v/>
      </c>
      <c r="V106" s="2" t="str">
        <f>IF(OR($C106="",V$12=""),"",SUMIFS(Tbl_Registro_Insumo[cant_ent],Tbl_Registro_Insumo[proveedor],$C$8,Tbl_Registro_Insumo[descripcion_insumo],$C106,Tbl_Registro_Insumo[id_solicitud],Detalle_Mes!$C$9,Tbl_Registro_Insumo[Fecha_Corte],"&lt;="&amp;V$12)-SUMIFS(Tbl_Registro_Insumo[cant_dev],Tbl_Registro_Insumo[proveedor],$C$8,Tbl_Registro_Insumo[descripcion_insumo],$C106,Tbl_Registro_Insumo[id_solicitud],$C$9,Tbl_Registro_Insumo[Fecha_Corte],"&lt;="&amp;V$12))</f>
        <v/>
      </c>
      <c r="W106" s="2" t="str">
        <f>IF(OR($C106="",W$12=""),"",SUMIFS(Tbl_Registro_Insumo[cant_ent],Tbl_Registro_Insumo[proveedor],$C$8,Tbl_Registro_Insumo[descripcion_insumo],$C106,Tbl_Registro_Insumo[id_solicitud],Detalle_Mes!$C$9,Tbl_Registro_Insumo[Fecha_Corte],"&lt;="&amp;W$12)-SUMIFS(Tbl_Registro_Insumo[cant_dev],Tbl_Registro_Insumo[proveedor],$C$8,Tbl_Registro_Insumo[descripcion_insumo],$C106,Tbl_Registro_Insumo[id_solicitud],$C$9,Tbl_Registro_Insumo[Fecha_Corte],"&lt;="&amp;W$12))</f>
        <v/>
      </c>
      <c r="X106" s="2" t="str">
        <f>IF(OR($C106="",X$12=""),"",SUMIFS(Tbl_Registro_Insumo[cant_ent],Tbl_Registro_Insumo[proveedor],$C$8,Tbl_Registro_Insumo[descripcion_insumo],$C106,Tbl_Registro_Insumo[id_solicitud],Detalle_Mes!$C$9,Tbl_Registro_Insumo[Fecha_Corte],"&lt;="&amp;X$12)-SUMIFS(Tbl_Registro_Insumo[cant_dev],Tbl_Registro_Insumo[proveedor],$C$8,Tbl_Registro_Insumo[descripcion_insumo],$C106,Tbl_Registro_Insumo[id_solicitud],$C$9,Tbl_Registro_Insumo[Fecha_Corte],"&lt;="&amp;X$12))</f>
        <v/>
      </c>
      <c r="Y106" s="2" t="str">
        <f>IF(OR($C106="",Y$12=""),"",SUMIFS(Tbl_Registro_Insumo[cant_ent],Tbl_Registro_Insumo[proveedor],$C$8,Tbl_Registro_Insumo[descripcion_insumo],$C106,Tbl_Registro_Insumo[id_solicitud],Detalle_Mes!$C$9,Tbl_Registro_Insumo[Fecha_Corte],"&lt;="&amp;Y$12)-SUMIFS(Tbl_Registro_Insumo[cant_dev],Tbl_Registro_Insumo[proveedor],$C$8,Tbl_Registro_Insumo[descripcion_insumo],$C106,Tbl_Registro_Insumo[id_solicitud],$C$9,Tbl_Registro_Insumo[Fecha_Corte],"&lt;="&amp;Y$12))</f>
        <v/>
      </c>
      <c r="Z106" s="2" t="str">
        <f>IF(OR($C106="",Z$12=""),"",SUMIFS(Tbl_Registro_Insumo[cant_ent],Tbl_Registro_Insumo[proveedor],$C$8,Tbl_Registro_Insumo[descripcion_insumo],$C106,Tbl_Registro_Insumo[id_solicitud],Detalle_Mes!$C$9,Tbl_Registro_Insumo[Fecha_Corte],"&lt;="&amp;Z$12)-SUMIFS(Tbl_Registro_Insumo[cant_dev],Tbl_Registro_Insumo[proveedor],$C$8,Tbl_Registro_Insumo[descripcion_insumo],$C106,Tbl_Registro_Insumo[id_solicitud],$C$9,Tbl_Registro_Insumo[Fecha_Corte],"&lt;="&amp;Z$12))</f>
        <v/>
      </c>
      <c r="AA106" s="2" t="str">
        <f>IF(OR($C106="",AA$12=""),"",SUMIFS(Tbl_Registro_Insumo[cant_ent],Tbl_Registro_Insumo[proveedor],$C$8,Tbl_Registro_Insumo[descripcion_insumo],$C106,Tbl_Registro_Insumo[id_solicitud],Detalle_Mes!$C$9,Tbl_Registro_Insumo[Fecha_Corte],"&lt;="&amp;AA$12)-SUMIFS(Tbl_Registro_Insumo[cant_dev],Tbl_Registro_Insumo[proveedor],$C$8,Tbl_Registro_Insumo[descripcion_insumo],$C106,Tbl_Registro_Insumo[id_solicitud],$C$9,Tbl_Registro_Insumo[Fecha_Corte],"&lt;="&amp;AA$12))</f>
        <v/>
      </c>
      <c r="AB106" s="2" t="str">
        <f>IF(OR($C106="",AB$12=""),"",SUMIFS(Tbl_Registro_Insumo[cant_ent],Tbl_Registro_Insumo[proveedor],$C$8,Tbl_Registro_Insumo[descripcion_insumo],$C106,Tbl_Registro_Insumo[id_solicitud],Detalle_Mes!$C$9,Tbl_Registro_Insumo[Fecha_Corte],"&lt;="&amp;AB$12)-SUMIFS(Tbl_Registro_Insumo[cant_dev],Tbl_Registro_Insumo[proveedor],$C$8,Tbl_Registro_Insumo[descripcion_insumo],$C106,Tbl_Registro_Insumo[id_solicitud],$C$9,Tbl_Registro_Insumo[Fecha_Corte],"&lt;="&amp;AB$12))</f>
        <v/>
      </c>
      <c r="AC106" s="2" t="str">
        <f>IF(OR($C106="",AC$12=""),"",SUMIFS(Tbl_Registro_Insumo[cant_ent],Tbl_Registro_Insumo[proveedor],$C$8,Tbl_Registro_Insumo[descripcion_insumo],$C106,Tbl_Registro_Insumo[id_solicitud],Detalle_Mes!$C$9,Tbl_Registro_Insumo[Fecha_Corte],"&lt;="&amp;AC$12)-SUMIFS(Tbl_Registro_Insumo[cant_dev],Tbl_Registro_Insumo[proveedor],$C$8,Tbl_Registro_Insumo[descripcion_insumo],$C106,Tbl_Registro_Insumo[id_solicitud],$C$9,Tbl_Registro_Insumo[Fecha_Corte],"&lt;="&amp;AC$12))</f>
        <v/>
      </c>
      <c r="AD106" s="2" t="str">
        <f>IF(OR($C106="",AD$12=""),"",SUMIFS(Tbl_Registro_Insumo[cant_ent],Tbl_Registro_Insumo[proveedor],$C$8,Tbl_Registro_Insumo[descripcion_insumo],$C106,Tbl_Registro_Insumo[id_solicitud],Detalle_Mes!$C$9,Tbl_Registro_Insumo[Fecha_Corte],"&lt;="&amp;AD$12)-SUMIFS(Tbl_Registro_Insumo[cant_dev],Tbl_Registro_Insumo[proveedor],$C$8,Tbl_Registro_Insumo[descripcion_insumo],$C106,Tbl_Registro_Insumo[id_solicitud],$C$9,Tbl_Registro_Insumo[Fecha_Corte],"&lt;="&amp;AD$12))</f>
        <v/>
      </c>
      <c r="AE106" s="2" t="str">
        <f>IF(OR($C106="",AE$12=""),"",SUMIFS(Tbl_Registro_Insumo[cant_ent],Tbl_Registro_Insumo[proveedor],$C$8,Tbl_Registro_Insumo[descripcion_insumo],$C106,Tbl_Registro_Insumo[id_solicitud],Detalle_Mes!$C$9,Tbl_Registro_Insumo[Fecha_Corte],"&lt;="&amp;AE$12)-SUMIFS(Tbl_Registro_Insumo[cant_dev],Tbl_Registro_Insumo[proveedor],$C$8,Tbl_Registro_Insumo[descripcion_insumo],$C106,Tbl_Registro_Insumo[id_solicitud],$C$9,Tbl_Registro_Insumo[Fecha_Corte],"&lt;="&amp;AE$12))</f>
        <v/>
      </c>
      <c r="AF106" s="2" t="str">
        <f>IF(OR($C106="",AF$12=""),"",SUMIFS(Tbl_Registro_Insumo[cant_ent],Tbl_Registro_Insumo[proveedor],$C$8,Tbl_Registro_Insumo[descripcion_insumo],$C106,Tbl_Registro_Insumo[id_solicitud],Detalle_Mes!$C$9,Tbl_Registro_Insumo[Fecha_Corte],"&lt;="&amp;AF$12)-SUMIFS(Tbl_Registro_Insumo[cant_dev],Tbl_Registro_Insumo[proveedor],$C$8,Tbl_Registro_Insumo[descripcion_insumo],$C106,Tbl_Registro_Insumo[id_solicitud],$C$9,Tbl_Registro_Insumo[Fecha_Corte],"&lt;="&amp;AF$12))</f>
        <v/>
      </c>
      <c r="AG106" s="2" t="str">
        <f>IF(OR($C106="",AG$12=""),"",SUMIFS(Tbl_Registro_Insumo[cant_ent],Tbl_Registro_Insumo[proveedor],$C$8,Tbl_Registro_Insumo[descripcion_insumo],$C106,Tbl_Registro_Insumo[id_solicitud],Detalle_Mes!$C$9,Tbl_Registro_Insumo[Fecha_Corte],"&lt;="&amp;AG$12)-SUMIFS(Tbl_Registro_Insumo[cant_dev],Tbl_Registro_Insumo[proveedor],$C$8,Tbl_Registro_Insumo[descripcion_insumo],$C106,Tbl_Registro_Insumo[id_solicitud],$C$9,Tbl_Registro_Insumo[Fecha_Corte],"&lt;="&amp;AG$12))</f>
        <v/>
      </c>
      <c r="AH106" s="2" t="str">
        <f>IF(OR($C106="",AH$12=""),"",SUMIFS(Tbl_Registro_Insumo[cant_ent],Tbl_Registro_Insumo[proveedor],$C$8,Tbl_Registro_Insumo[descripcion_insumo],$C106,Tbl_Registro_Insumo[id_solicitud],Detalle_Mes!$C$9,Tbl_Registro_Insumo[Fecha_Corte],"&lt;="&amp;AH$12)-SUMIFS(Tbl_Registro_Insumo[cant_dev],Tbl_Registro_Insumo[proveedor],$C$8,Tbl_Registro_Insumo[descripcion_insumo],$C106,Tbl_Registro_Insumo[id_solicitud],$C$9,Tbl_Registro_Insumo[Fecha_Corte],"&lt;="&amp;AH$12))</f>
        <v/>
      </c>
      <c r="AI106" s="2" t="str">
        <f>IF(OR($C106="",AI$12=""),"",SUMIFS(Tbl_Registro_Insumo[cant_ent],Tbl_Registro_Insumo[proveedor],$C$8,Tbl_Registro_Insumo[descripcion_insumo],$C106,Tbl_Registro_Insumo[id_solicitud],Detalle_Mes!$C$9,Tbl_Registro_Insumo[Fecha_Corte],"&lt;="&amp;AI$12)-SUMIFS(Tbl_Registro_Insumo[cant_dev],Tbl_Registro_Insumo[proveedor],$C$8,Tbl_Registro_Insumo[descripcion_insumo],$C106,Tbl_Registro_Insumo[id_solicitud],$C$9,Tbl_Registro_Insumo[Fecha_Corte],"&lt;="&amp;AI$12))</f>
        <v/>
      </c>
      <c r="AJ106" s="2" t="str">
        <f>IF(OR($C106="",AJ$12=""),"",SUMIFS(Tbl_Registro_Insumo[cant_ent],Tbl_Registro_Insumo[proveedor],$C$8,Tbl_Registro_Insumo[descripcion_insumo],$C106,Tbl_Registro_Insumo[id_solicitud],Detalle_Mes!$C$9,Tbl_Registro_Insumo[Fecha_Corte],"&lt;="&amp;AJ$12)-SUMIFS(Tbl_Registro_Insumo[cant_dev],Tbl_Registro_Insumo[proveedor],$C$8,Tbl_Registro_Insumo[descripcion_insumo],$C106,Tbl_Registro_Insumo[id_solicitud],$C$9,Tbl_Registro_Insumo[Fecha_Corte],"&lt;="&amp;AJ$12))</f>
        <v/>
      </c>
      <c r="AK106" s="2" t="str">
        <f>IF(OR($C106="",AK$12=""),"",SUMIFS(Tbl_Registro_Insumo[cant_ent],Tbl_Registro_Insumo[proveedor],$C$8,Tbl_Registro_Insumo[descripcion_insumo],$C106,Tbl_Registro_Insumo[id_solicitud],Detalle_Mes!$C$9,Tbl_Registro_Insumo[Fecha_Corte],"&lt;="&amp;AK$12)-SUMIFS(Tbl_Registro_Insumo[cant_dev],Tbl_Registro_Insumo[proveedor],$C$8,Tbl_Registro_Insumo[descripcion_insumo],$C106,Tbl_Registro_Insumo[id_solicitud],$C$9,Tbl_Registro_Insumo[Fecha_Corte],"&lt;="&amp;AK$12))</f>
        <v/>
      </c>
      <c r="AL106" s="2" t="str">
        <f>IF(OR($C106="",AL$12=""),"",SUMIFS(Tbl_Registro_Insumo[cant_ent],Tbl_Registro_Insumo[proveedor],$C$8,Tbl_Registro_Insumo[descripcion_insumo],$C106,Tbl_Registro_Insumo[id_solicitud],Detalle_Mes!$C$9,Tbl_Registro_Insumo[Fecha_Corte],"&lt;="&amp;AL$12)-SUMIFS(Tbl_Registro_Insumo[cant_dev],Tbl_Registro_Insumo[proveedor],$C$8,Tbl_Registro_Insumo[descripcion_insumo],$C106,Tbl_Registro_Insumo[id_solicitud],$C$9,Tbl_Registro_Insumo[Fecha_Corte],"&lt;="&amp;AL$12))</f>
        <v/>
      </c>
      <c r="AM106" s="2" t="str">
        <f>IF(OR($C106="",AM$12=""),"",SUMIFS(Tbl_Registro_Insumo[cant_ent],Tbl_Registro_Insumo[proveedor],$C$8,Tbl_Registro_Insumo[descripcion_insumo],$C106,Tbl_Registro_Insumo[id_solicitud],Detalle_Mes!$C$9,Tbl_Registro_Insumo[Fecha_Corte],"&lt;="&amp;AM$12)-SUMIFS(Tbl_Registro_Insumo[cant_dev],Tbl_Registro_Insumo[proveedor],$C$8,Tbl_Registro_Insumo[descripcion_insumo],$C106,Tbl_Registro_Insumo[id_solicitud],$C$9,Tbl_Registro_Insumo[Fecha_Corte],"&lt;="&amp;AM$12))</f>
        <v/>
      </c>
      <c r="AN106" s="2" t="str">
        <f>IF(OR($C106="",AN$12=""),"",SUMIFS(Tbl_Registro_Insumo[cant_ent],Tbl_Registro_Insumo[proveedor],$C$8,Tbl_Registro_Insumo[descripcion_insumo],$C106,Tbl_Registro_Insumo[id_solicitud],Detalle_Mes!$C$9,Tbl_Registro_Insumo[Fecha_Corte],"&lt;="&amp;AN$12)-SUMIFS(Tbl_Registro_Insumo[cant_dev],Tbl_Registro_Insumo[proveedor],$C$8,Tbl_Registro_Insumo[descripcion_insumo],$C106,Tbl_Registro_Insumo[id_solicitud],$C$9,Tbl_Registro_Insumo[Fecha_Corte],"&lt;="&amp;AN$12))</f>
        <v/>
      </c>
      <c r="AO106" s="2" t="str">
        <f>IF(OR($C106="",AO$12=""),"",SUMIFS(Tbl_Registro_Insumo[cant_ent],Tbl_Registro_Insumo[proveedor],$C$8,Tbl_Registro_Insumo[descripcion_insumo],$C106,Tbl_Registro_Insumo[id_solicitud],Detalle_Mes!$C$9,Tbl_Registro_Insumo[Fecha_Corte],"&lt;="&amp;AO$12)-SUMIFS(Tbl_Registro_Insumo[cant_dev],Tbl_Registro_Insumo[proveedor],$C$8,Tbl_Registro_Insumo[descripcion_insumo],$C106,Tbl_Registro_Insumo[id_solicitud],$C$9,Tbl_Registro_Insumo[Fecha_Corte],"&lt;="&amp;AO$12))</f>
        <v/>
      </c>
      <c r="AP106" s="2" t="str">
        <f>IF(OR($C106="",AP$12=""),"",SUMIFS(Tbl_Registro_Insumo[cant_ent],Tbl_Registro_Insumo[proveedor],$C$8,Tbl_Registro_Insumo[descripcion_insumo],$C106,Tbl_Registro_Insumo[id_solicitud],Detalle_Mes!$C$9,Tbl_Registro_Insumo[Fecha_Corte],"&lt;="&amp;AP$12)-SUMIFS(Tbl_Registro_Insumo[cant_dev],Tbl_Registro_Insumo[proveedor],$C$8,Tbl_Registro_Insumo[descripcion_insumo],$C106,Tbl_Registro_Insumo[id_solicitud],$C$9,Tbl_Registro_Insumo[Fecha_Corte],"&lt;="&amp;AP$12))</f>
        <v/>
      </c>
      <c r="AQ106" s="2" t="str">
        <f>IF(OR($C106="",AQ$12=""),"",SUMIFS(Tbl_Registro_Insumo[cant_ent],Tbl_Registro_Insumo[proveedor],$C$8,Tbl_Registro_Insumo[descripcion_insumo],$C106,Tbl_Registro_Insumo[id_solicitud],Detalle_Mes!$C$9,Tbl_Registro_Insumo[Fecha_Corte],"&lt;="&amp;AQ$12)-SUMIFS(Tbl_Registro_Insumo[cant_dev],Tbl_Registro_Insumo[proveedor],$C$8,Tbl_Registro_Insumo[descripcion_insumo],$C106,Tbl_Registro_Insumo[id_solicitud],$C$9,Tbl_Registro_Insumo[Fecha_Corte],"&lt;="&amp;AQ$12))</f>
        <v/>
      </c>
      <c r="AR106" s="2" t="str">
        <f>IF(OR($C106="",AR$12=""),"",SUMIFS(Tbl_Registro_Insumo[cant_ent],Tbl_Registro_Insumo[proveedor],$C$8,Tbl_Registro_Insumo[descripcion_insumo],$C106,Tbl_Registro_Insumo[id_solicitud],Detalle_Mes!$C$9,Tbl_Registro_Insumo[Fecha_Corte],"&lt;="&amp;AR$12)-SUMIFS(Tbl_Registro_Insumo[cant_dev],Tbl_Registro_Insumo[proveedor],$C$8,Tbl_Registro_Insumo[descripcion_insumo],$C106,Tbl_Registro_Insumo[id_solicitud],$C$9,Tbl_Registro_Insumo[Fecha_Corte],"&lt;="&amp;AR$12))</f>
        <v/>
      </c>
      <c r="AS106" s="2" t="str">
        <f>IF(OR($C106="",AS$12=""),"",SUMIFS(Tbl_Registro_Insumo[cant_ent],Tbl_Registro_Insumo[proveedor],$C$8,Tbl_Registro_Insumo[descripcion_insumo],$C106,Tbl_Registro_Insumo[id_solicitud],Detalle_Mes!$C$9,Tbl_Registro_Insumo[Fecha_Corte],"&lt;="&amp;AS$12)-SUMIFS(Tbl_Registro_Insumo[cant_dev],Tbl_Registro_Insumo[proveedor],$C$8,Tbl_Registro_Insumo[descripcion_insumo],$C106,Tbl_Registro_Insumo[id_solicitud],$C$9,Tbl_Registro_Insumo[Fecha_Corte],"&lt;="&amp;AS$12))</f>
        <v/>
      </c>
      <c r="AT106" s="2" t="str">
        <f>IF(OR($C106="",AT$12=""),"",SUMIFS(Tbl_Registro_Insumo[cant_ent],Tbl_Registro_Insumo[proveedor],$C$8,Tbl_Registro_Insumo[descripcion_insumo],$C106,Tbl_Registro_Insumo[id_solicitud],Detalle_Mes!$C$9,Tbl_Registro_Insumo[Fecha_Corte],"&lt;="&amp;AT$12)-SUMIFS(Tbl_Registro_Insumo[cant_dev],Tbl_Registro_Insumo[proveedor],$C$8,Tbl_Registro_Insumo[descripcion_insumo],$C106,Tbl_Registro_Insumo[id_solicitud],$C$9,Tbl_Registro_Insumo[Fecha_Corte],"&lt;="&amp;AT$12))</f>
        <v/>
      </c>
      <c r="AU106" s="2" t="str">
        <f>IF(OR($C106="",AU$12=""),"",SUMIFS(Tbl_Registro_Insumo[cant_ent],Tbl_Registro_Insumo[proveedor],$C$8,Tbl_Registro_Insumo[descripcion_insumo],$C106,Tbl_Registro_Insumo[id_solicitud],Detalle_Mes!$C$9,Tbl_Registro_Insumo[Fecha_Corte],"&lt;="&amp;AU$12)-SUMIFS(Tbl_Registro_Insumo[cant_dev],Tbl_Registro_Insumo[proveedor],$C$8,Tbl_Registro_Insumo[descripcion_insumo],$C106,Tbl_Registro_Insumo[id_solicitud],$C$9,Tbl_Registro_Insumo[Fecha_Corte],"&lt;="&amp;AU$12))</f>
        <v/>
      </c>
      <c r="AV106" s="2" t="str">
        <f>IF(OR($C106="",AV$12=""),"",SUMIFS(Tbl_Registro_Insumo[cant_ent],Tbl_Registro_Insumo[proveedor],$C$8,Tbl_Registro_Insumo[descripcion_insumo],$C106,Tbl_Registro_Insumo[id_solicitud],Detalle_Mes!$C$9,Tbl_Registro_Insumo[Fecha_Corte],"&lt;="&amp;AV$12)-SUMIFS(Tbl_Registro_Insumo[cant_dev],Tbl_Registro_Insumo[proveedor],$C$8,Tbl_Registro_Insumo[descripcion_insumo],$C106,Tbl_Registro_Insumo[id_solicitud],$C$9,Tbl_Registro_Insumo[Fecha_Corte],"&lt;="&amp;AV$12))</f>
        <v/>
      </c>
      <c r="AW106" s="2" t="str">
        <f>IF(OR($C106="",AW$12=""),"",SUMIFS(Tbl_Registro_Insumo[cant_ent],Tbl_Registro_Insumo[proveedor],$C$8,Tbl_Registro_Insumo[descripcion_insumo],$C106,Tbl_Registro_Insumo[id_solicitud],Detalle_Mes!$C$9,Tbl_Registro_Insumo[Fecha_Corte],"&lt;="&amp;AW$12)-SUMIFS(Tbl_Registro_Insumo[cant_dev],Tbl_Registro_Insumo[proveedor],$C$8,Tbl_Registro_Insumo[descripcion_insumo],$C106,Tbl_Registro_Insumo[id_solicitud],$C$9,Tbl_Registro_Insumo[Fecha_Corte],"&lt;="&amp;AW$12))</f>
        <v/>
      </c>
      <c r="AX106" s="2" t="str">
        <f>IF(OR($C106="",AX$12=""),"",SUMIFS(Tbl_Registro_Insumo[cant_ent],Tbl_Registro_Insumo[proveedor],$C$8,Tbl_Registro_Insumo[descripcion_insumo],$C106,Tbl_Registro_Insumo[id_solicitud],Detalle_Mes!$C$9,Tbl_Registro_Insumo[Fecha_Corte],"&lt;="&amp;AX$12)-SUMIFS(Tbl_Registro_Insumo[cant_dev],Tbl_Registro_Insumo[proveedor],$C$8,Tbl_Registro_Insumo[descripcion_insumo],$C106,Tbl_Registro_Insumo[id_solicitud],$C$9,Tbl_Registro_Insumo[Fecha_Corte],"&lt;="&amp;AX$12))</f>
        <v/>
      </c>
      <c r="AY106" s="2" t="str">
        <f>IF(OR($C106="",AY$12=""),"",SUMIFS(Tbl_Registro_Insumo[cant_ent],Tbl_Registro_Insumo[proveedor],$C$8,Tbl_Registro_Insumo[descripcion_insumo],$C106,Tbl_Registro_Insumo[id_solicitud],Detalle_Mes!$C$9,Tbl_Registro_Insumo[Fecha_Corte],"&lt;="&amp;AY$12)-SUMIFS(Tbl_Registro_Insumo[cant_dev],Tbl_Registro_Insumo[proveedor],$C$8,Tbl_Registro_Insumo[descripcion_insumo],$C106,Tbl_Registro_Insumo[id_solicitud],$C$9,Tbl_Registro_Insumo[Fecha_Corte],"&lt;="&amp;AY$12))</f>
        <v/>
      </c>
      <c r="AZ106" s="2" t="str">
        <f>IF(OR($C106="",AZ$12=""),"",SUMIFS(Tbl_Registro_Insumo[cant_ent],Tbl_Registro_Insumo[proveedor],$C$8,Tbl_Registro_Insumo[descripcion_insumo],$C106,Tbl_Registro_Insumo[id_solicitud],Detalle_Mes!$C$9,Tbl_Registro_Insumo[Fecha_Corte],"&lt;="&amp;AZ$12)-SUMIFS(Tbl_Registro_Insumo[cant_dev],Tbl_Registro_Insumo[proveedor],$C$8,Tbl_Registro_Insumo[descripcion_insumo],$C106,Tbl_Registro_Insumo[id_solicitud],$C$9,Tbl_Registro_Insumo[Fecha_Corte],"&lt;="&amp;AZ$12))</f>
        <v/>
      </c>
      <c r="BA106" s="2" t="str">
        <f>IF(OR($C106="",BA$12=""),"",SUMIFS(Tbl_Registro_Insumo[cant_ent],Tbl_Registro_Insumo[proveedor],$C$8,Tbl_Registro_Insumo[descripcion_insumo],$C106,Tbl_Registro_Insumo[id_solicitud],Detalle_Mes!$C$9,Tbl_Registro_Insumo[Fecha_Corte],"&lt;="&amp;BA$12)-SUMIFS(Tbl_Registro_Insumo[cant_dev],Tbl_Registro_Insumo[proveedor],$C$8,Tbl_Registro_Insumo[descripcion_insumo],$C106,Tbl_Registro_Insumo[id_solicitud],$C$9,Tbl_Registro_Insumo[Fecha_Corte],"&lt;="&amp;BA$12))</f>
        <v/>
      </c>
      <c r="BB106" s="2" t="str">
        <f>IF(OR($C106="",BB$12=""),"",SUMIFS(Tbl_Registro_Insumo[cant_ent],Tbl_Registro_Insumo[proveedor],$C$8,Tbl_Registro_Insumo[descripcion_insumo],$C106,Tbl_Registro_Insumo[id_solicitud],Detalle_Mes!$C$9,Tbl_Registro_Insumo[Fecha_Corte],"&lt;="&amp;BB$12)-SUMIFS(Tbl_Registro_Insumo[cant_dev],Tbl_Registro_Insumo[proveedor],$C$8,Tbl_Registro_Insumo[descripcion_insumo],$C106,Tbl_Registro_Insumo[id_solicitud],$C$9,Tbl_Registro_Insumo[Fecha_Corte],"&lt;="&amp;BB$12))</f>
        <v/>
      </c>
      <c r="BC106" s="2" t="str">
        <f>IF(OR($C106="",BC$12=""),"",SUMIFS(Tbl_Registro_Insumo[cant_ent],Tbl_Registro_Insumo[proveedor],$C$8,Tbl_Registro_Insumo[descripcion_insumo],$C106,Tbl_Registro_Insumo[id_solicitud],Detalle_Mes!$C$9,Tbl_Registro_Insumo[Fecha_Corte],"&lt;="&amp;BC$12)-SUMIFS(Tbl_Registro_Insumo[cant_dev],Tbl_Registro_Insumo[proveedor],$C$8,Tbl_Registro_Insumo[descripcion_insumo],$C106,Tbl_Registro_Insumo[id_solicitud],$C$9,Tbl_Registro_Insumo[Fecha_Corte],"&lt;="&amp;BC$12))</f>
        <v/>
      </c>
      <c r="BD106" s="2" t="str">
        <f>IF(OR($C106="",BD$12=""),"",SUMIFS(Tbl_Registro_Insumo[cant_ent],Tbl_Registro_Insumo[proveedor],$C$8,Tbl_Registro_Insumo[descripcion_insumo],$C106,Tbl_Registro_Insumo[id_solicitud],Detalle_Mes!$C$9,Tbl_Registro_Insumo[Fecha_Corte],"&lt;="&amp;BD$12)-SUMIFS(Tbl_Registro_Insumo[cant_dev],Tbl_Registro_Insumo[proveedor],$C$8,Tbl_Registro_Insumo[descripcion_insumo],$C106,Tbl_Registro_Insumo[id_solicitud],$C$9,Tbl_Registro_Insumo[Fecha_Corte],"&lt;="&amp;BD$12))</f>
        <v/>
      </c>
      <c r="BE106" s="2" t="str">
        <f>IF(OR($C106="",BE$12=""),"",SUMIFS(Tbl_Registro_Insumo[cant_ent],Tbl_Registro_Insumo[proveedor],$C$8,Tbl_Registro_Insumo[descripcion_insumo],$C106,Tbl_Registro_Insumo[id_solicitud],Detalle_Mes!$C$9,Tbl_Registro_Insumo[Fecha_Corte],"&lt;="&amp;BE$12)-SUMIFS(Tbl_Registro_Insumo[cant_dev],Tbl_Registro_Insumo[proveedor],$C$8,Tbl_Registro_Insumo[descripcion_insumo],$C106,Tbl_Registro_Insumo[id_solicitud],$C$9,Tbl_Registro_Insumo[Fecha_Corte],"&lt;="&amp;BE$12))</f>
        <v/>
      </c>
      <c r="BF106" s="2" t="str">
        <f>IF(OR($C106="",BF$12=""),"",SUMIFS(Tbl_Registro_Insumo[cant_ent],Tbl_Registro_Insumo[proveedor],$C$8,Tbl_Registro_Insumo[descripcion_insumo],$C106,Tbl_Registro_Insumo[id_solicitud],Detalle_Mes!$C$9,Tbl_Registro_Insumo[Fecha_Corte],"&lt;="&amp;BF$12)-SUMIFS(Tbl_Registro_Insumo[cant_dev],Tbl_Registro_Insumo[proveedor],$C$8,Tbl_Registro_Insumo[descripcion_insumo],$C106,Tbl_Registro_Insumo[id_solicitud],$C$9,Tbl_Registro_Insumo[Fecha_Corte],"&lt;="&amp;BF$12))</f>
        <v/>
      </c>
      <c r="BG106" s="2" t="str">
        <f>IF(OR($C106="",BG$12=""),"",SUMIFS(Tbl_Registro_Insumo[cant_ent],Tbl_Registro_Insumo[proveedor],$C$8,Tbl_Registro_Insumo[descripcion_insumo],$C106,Tbl_Registro_Insumo[id_solicitud],Detalle_Mes!$C$9,Tbl_Registro_Insumo[Fecha_Corte],"&lt;="&amp;BG$12)-SUMIFS(Tbl_Registro_Insumo[cant_dev],Tbl_Registro_Insumo[proveedor],$C$8,Tbl_Registro_Insumo[descripcion_insumo],$C106,Tbl_Registro_Insumo[id_solicitud],$C$9,Tbl_Registro_Insumo[Fecha_Corte],"&lt;="&amp;BG$12))</f>
        <v/>
      </c>
      <c r="BH106" s="2" t="str">
        <f>IF(OR($C106="",BH$12=""),"",SUMIFS(Tbl_Registro_Insumo[cant_ent],Tbl_Registro_Insumo[proveedor],$C$8,Tbl_Registro_Insumo[descripcion_insumo],$C106,Tbl_Registro_Insumo[id_solicitud],Detalle_Mes!$C$9,Tbl_Registro_Insumo[Fecha_Corte],"&lt;="&amp;BH$12)-SUMIFS(Tbl_Registro_Insumo[cant_dev],Tbl_Registro_Insumo[proveedor],$C$8,Tbl_Registro_Insumo[descripcion_insumo],$C106,Tbl_Registro_Insumo[id_solicitud],$C$9,Tbl_Registro_Insumo[Fecha_Corte],"&lt;="&amp;BH$12))</f>
        <v/>
      </c>
      <c r="BI106" s="2" t="str">
        <f>IF(OR($C106="",BI$12=""),"",SUMIFS(Tbl_Registro_Insumo[cant_ent],Tbl_Registro_Insumo[proveedor],$C$8,Tbl_Registro_Insumo[descripcion_insumo],$C106,Tbl_Registro_Insumo[id_solicitud],Detalle_Mes!$C$9,Tbl_Registro_Insumo[Fecha_Corte],"&lt;="&amp;BI$12)-SUMIFS(Tbl_Registro_Insumo[cant_dev],Tbl_Registro_Insumo[proveedor],$C$8,Tbl_Registro_Insumo[descripcion_insumo],$C106,Tbl_Registro_Insumo[id_solicitud],$C$9,Tbl_Registro_Insumo[Fecha_Corte],"&lt;="&amp;BI$12))</f>
        <v/>
      </c>
      <c r="BJ106" s="2" t="str">
        <f>IF(OR($C106="",BJ$12=""),"",SUMIFS(Tbl_Registro_Insumo[cant_ent],Tbl_Registro_Insumo[proveedor],$C$8,Tbl_Registro_Insumo[descripcion_insumo],$C106,Tbl_Registro_Insumo[id_solicitud],Detalle_Mes!$C$9,Tbl_Registro_Insumo[Fecha_Corte],"&lt;="&amp;BJ$12)-SUMIFS(Tbl_Registro_Insumo[cant_dev],Tbl_Registro_Insumo[proveedor],$C$8,Tbl_Registro_Insumo[descripcion_insumo],$C106,Tbl_Registro_Insumo[id_solicitud],$C$9,Tbl_Registro_Insumo[Fecha_Corte],"&lt;="&amp;BJ$12))</f>
        <v/>
      </c>
      <c r="BK106" s="2" t="str">
        <f>IF(OR($C106="",BK$12=""),"",SUMIFS(Tbl_Registro_Insumo[cant_ent],Tbl_Registro_Insumo[proveedor],$C$8,Tbl_Registro_Insumo[descripcion_insumo],$C106,Tbl_Registro_Insumo[id_solicitud],Detalle_Mes!$C$9,Tbl_Registro_Insumo[Fecha_Corte],"&lt;="&amp;BK$12)-SUMIFS(Tbl_Registro_Insumo[cant_dev],Tbl_Registro_Insumo[proveedor],$C$8,Tbl_Registro_Insumo[descripcion_insumo],$C106,Tbl_Registro_Insumo[id_solicitud],$C$9,Tbl_Registro_Insumo[Fecha_Corte],"&lt;="&amp;BK$12))</f>
        <v/>
      </c>
      <c r="BL106" s="2" t="str">
        <f>IF(OR($C106="",BL$12=""),"",SUMIFS(Tbl_Registro_Insumo[cant_ent],Tbl_Registro_Insumo[proveedor],$C$8,Tbl_Registro_Insumo[descripcion_insumo],$C106,Tbl_Registro_Insumo[id_solicitud],Detalle_Mes!$C$9,Tbl_Registro_Insumo[Fecha_Corte],"&lt;="&amp;BL$12)-SUMIFS(Tbl_Registro_Insumo[cant_dev],Tbl_Registro_Insumo[proveedor],$C$8,Tbl_Registro_Insumo[descripcion_insumo],$C106,Tbl_Registro_Insumo[id_solicitud],$C$9,Tbl_Registro_Insumo[Fecha_Corte],"&lt;="&amp;BL$12))</f>
        <v/>
      </c>
      <c r="BM106" s="2" t="str">
        <f>IF(OR($C106="",BM$12=""),"",SUMIFS(Tbl_Registro_Insumo[cant_ent],Tbl_Registro_Insumo[proveedor],$C$8,Tbl_Registro_Insumo[descripcion_insumo],$C106,Tbl_Registro_Insumo[id_solicitud],Detalle_Mes!$C$9,Tbl_Registro_Insumo[Fecha_Corte],"&lt;="&amp;BM$12)-SUMIFS(Tbl_Registro_Insumo[cant_dev],Tbl_Registro_Insumo[proveedor],$C$8,Tbl_Registro_Insumo[descripcion_insumo],$C106,Tbl_Registro_Insumo[id_solicitud],$C$9,Tbl_Registro_Insumo[Fecha_Corte],"&lt;="&amp;BM$12))</f>
        <v/>
      </c>
      <c r="BN106" s="2" t="str">
        <f>IF(OR($C106="",BN$12=""),"",SUMIFS(Tbl_Registro_Insumo[cant_ent],Tbl_Registro_Insumo[proveedor],$C$8,Tbl_Registro_Insumo[descripcion_insumo],$C106,Tbl_Registro_Insumo[id_solicitud],Detalle_Mes!$C$9,Tbl_Registro_Insumo[Fecha_Corte],"&lt;="&amp;BN$12)-SUMIFS(Tbl_Registro_Insumo[cant_dev],Tbl_Registro_Insumo[proveedor],$C$8,Tbl_Registro_Insumo[descripcion_insumo],$C106,Tbl_Registro_Insumo[id_solicitud],$C$9,Tbl_Registro_Insumo[Fecha_Corte],"&lt;="&amp;BN$12))</f>
        <v/>
      </c>
      <c r="BO106" s="2" t="str">
        <f>IF(OR($C106="",BO$12=""),"",SUMIFS(Tbl_Registro_Insumo[cant_ent],Tbl_Registro_Insumo[proveedor],$C$8,Tbl_Registro_Insumo[descripcion_insumo],$C106,Tbl_Registro_Insumo[id_solicitud],Detalle_Mes!$C$9,Tbl_Registro_Insumo[Fecha_Corte],"&lt;="&amp;BO$12)-SUMIFS(Tbl_Registro_Insumo[cant_dev],Tbl_Registro_Insumo[proveedor],$C$8,Tbl_Registro_Insumo[descripcion_insumo],$C106,Tbl_Registro_Insumo[id_solicitud],$C$9,Tbl_Registro_Insumo[Fecha_Corte],"&lt;="&amp;BO$12))</f>
        <v/>
      </c>
      <c r="BP106" s="2" t="str">
        <f>IF(OR($C106="",BP$12=""),"",SUMIFS(Tbl_Registro_Insumo[cant_ent],Tbl_Registro_Insumo[proveedor],$C$8,Tbl_Registro_Insumo[descripcion_insumo],$C106,Tbl_Registro_Insumo[id_solicitud],Detalle_Mes!$C$9,Tbl_Registro_Insumo[Fecha_Corte],"&lt;="&amp;BP$12)-SUMIFS(Tbl_Registro_Insumo[cant_dev],Tbl_Registro_Insumo[proveedor],$C$8,Tbl_Registro_Insumo[descripcion_insumo],$C106,Tbl_Registro_Insumo[id_solicitud],$C$9,Tbl_Registro_Insumo[Fecha_Corte],"&lt;="&amp;BP$12))</f>
        <v/>
      </c>
      <c r="BQ106" s="2" t="str">
        <f>IF(OR($C106="",BQ$12=""),"",SUMIFS(Tbl_Registro_Insumo[cant_ent],Tbl_Registro_Insumo[proveedor],$C$8,Tbl_Registro_Insumo[descripcion_insumo],$C106,Tbl_Registro_Insumo[id_solicitud],Detalle_Mes!$C$9,Tbl_Registro_Insumo[Fecha_Corte],"&lt;="&amp;BQ$12)-SUMIFS(Tbl_Registro_Insumo[cant_dev],Tbl_Registro_Insumo[proveedor],$C$8,Tbl_Registro_Insumo[descripcion_insumo],$C106,Tbl_Registro_Insumo[id_solicitud],$C$9,Tbl_Registro_Insumo[Fecha_Corte],"&lt;="&amp;BQ$12))</f>
        <v/>
      </c>
      <c r="BR106" s="2" t="str">
        <f>IF(OR($C106="",BR$12=""),"",SUMIFS(Tbl_Registro_Insumo[cant_ent],Tbl_Registro_Insumo[proveedor],$C$8,Tbl_Registro_Insumo[descripcion_insumo],$C106,Tbl_Registro_Insumo[id_solicitud],Detalle_Mes!$C$9,Tbl_Registro_Insumo[Fecha_Corte],"&lt;="&amp;BR$12)-SUMIFS(Tbl_Registro_Insumo[cant_dev],Tbl_Registro_Insumo[proveedor],$C$8,Tbl_Registro_Insumo[descripcion_insumo],$C106,Tbl_Registro_Insumo[id_solicitud],$C$9,Tbl_Registro_Insumo[Fecha_Corte],"&lt;="&amp;BR$12))</f>
        <v/>
      </c>
      <c r="BS106" s="2" t="str">
        <f>IF(OR($C106="",BS$12=""),"",SUMIFS(Tbl_Registro_Insumo[cant_ent],Tbl_Registro_Insumo[proveedor],$C$8,Tbl_Registro_Insumo[descripcion_insumo],$C106,Tbl_Registro_Insumo[id_solicitud],Detalle_Mes!$C$9,Tbl_Registro_Insumo[Fecha_Corte],"&lt;="&amp;BS$12)-SUMIFS(Tbl_Registro_Insumo[cant_dev],Tbl_Registro_Insumo[proveedor],$C$8,Tbl_Registro_Insumo[descripcion_insumo],$C106,Tbl_Registro_Insumo[id_solicitud],$C$9,Tbl_Registro_Insumo[Fecha_Corte],"&lt;="&amp;BS$12))</f>
        <v/>
      </c>
    </row>
    <row r="107" spans="2:71" s="7" customFormat="1" ht="19.2" customHeight="1" x14ac:dyDescent="0.3">
      <c r="B107" s="2"/>
      <c r="D107" s="20" t="str">
        <f>IF(C107="","",SUMIFS(Tbl_Registro_Insumo[cant_ent],Tbl_Registro_Insumo[proveedor],Detalle_Mes!$C$8,Tbl_Registro_Insumo[id_solicitud],Detalle_Mes!$C$9,Tbl_Registro_Insumo[descripcion_insumo],Detalle_Mes!C107,Tbl_Registro_Insumo[Fecha_Corte],"&lt;"&amp;Detalle_Mes!$F$8))</f>
        <v/>
      </c>
      <c r="E107" s="20" t="str">
        <f>IF(C107="","",SUMIFS(Tbl_Registro_Insumo[cant_dev],Tbl_Registro_Insumo[proveedor],Detalle_Mes!$C$8,Tbl_Registro_Insumo[id_solicitud],Detalle_Mes!$C$9,Tbl_Registro_Insumo[descripcion_insumo],Detalle_Mes!C107,Tbl_Registro_Insumo[Fecha_Corte],"&lt;"&amp;Detalle_Mes!$F$8))</f>
        <v/>
      </c>
      <c r="F107" s="20" t="str">
        <f t="shared" si="42"/>
        <v/>
      </c>
      <c r="H107" s="41" t="str">
        <f t="shared" si="41"/>
        <v/>
      </c>
      <c r="I107" s="2" t="str">
        <f>IF(OR($C107="",I$12=""),"",SUMIFS(Tbl_Registro_Insumo[cant_ent],Tbl_Registro_Insumo[proveedor],$C$8,Tbl_Registro_Insumo[descripcion_insumo],$C107,Tbl_Registro_Insumo[id_solicitud],Detalle_Mes!$C$9,Tbl_Registro_Insumo[Fecha_Corte],"&lt;"&amp;I$12)-SUMIFS(Tbl_Registro_Insumo[cant_dev],Tbl_Registro_Insumo[proveedor],$C$8,Tbl_Registro_Insumo[descripcion_insumo],$C107,Tbl_Registro_Insumo[id_solicitud],$C$9,Tbl_Registro_Insumo[Fecha_Corte],"&lt;="&amp;I$12))</f>
        <v/>
      </c>
      <c r="J107" s="2" t="str">
        <f>IF(OR($C107="",J$12=""),"",SUMIFS(Tbl_Registro_Insumo[cant_ent],Tbl_Registro_Insumo[proveedor],$C$8,Tbl_Registro_Insumo[descripcion_insumo],$C107,Tbl_Registro_Insumo[id_solicitud],Detalle_Mes!$C$9,Tbl_Registro_Insumo[Fecha_Corte],"&lt;="&amp;J$12)-SUMIFS(Tbl_Registro_Insumo[cant_dev],Tbl_Registro_Insumo[proveedor],$C$8,Tbl_Registro_Insumo[descripcion_insumo],$C107,Tbl_Registro_Insumo[id_solicitud],$C$9,Tbl_Registro_Insumo[Fecha_Corte],"&lt;="&amp;J$12))</f>
        <v/>
      </c>
      <c r="K107" s="2" t="str">
        <f>IF(OR($C107="",K$12=""),"",SUMIFS(Tbl_Registro_Insumo[cant_ent],Tbl_Registro_Insumo[proveedor],$C$8,Tbl_Registro_Insumo[descripcion_insumo],$C107,Tbl_Registro_Insumo[id_solicitud],Detalle_Mes!$C$9,Tbl_Registro_Insumo[Fecha_Corte],"&lt;="&amp;K$12)-SUMIFS(Tbl_Registro_Insumo[cant_dev],Tbl_Registro_Insumo[proveedor],$C$8,Tbl_Registro_Insumo[descripcion_insumo],$C107,Tbl_Registro_Insumo[id_solicitud],$C$9,Tbl_Registro_Insumo[Fecha_Corte],"&lt;="&amp;K$12))</f>
        <v/>
      </c>
      <c r="L107" s="2" t="str">
        <f>IF(OR($C107="",L$12=""),"",SUMIFS(Tbl_Registro_Insumo[cant_ent],Tbl_Registro_Insumo[proveedor],$C$8,Tbl_Registro_Insumo[descripcion_insumo],$C107,Tbl_Registro_Insumo[id_solicitud],Detalle_Mes!$C$9,Tbl_Registro_Insumo[Fecha_Corte],"&lt;="&amp;L$12)-SUMIFS(Tbl_Registro_Insumo[cant_dev],Tbl_Registro_Insumo[proveedor],$C$8,Tbl_Registro_Insumo[descripcion_insumo],$C107,Tbl_Registro_Insumo[id_solicitud],$C$9,Tbl_Registro_Insumo[Fecha_Corte],"&lt;="&amp;L$12))</f>
        <v/>
      </c>
      <c r="M107" s="2" t="str">
        <f>IF(OR($C107="",M$12=""),"",SUMIFS(Tbl_Registro_Insumo[cant_ent],Tbl_Registro_Insumo[proveedor],$C$8,Tbl_Registro_Insumo[descripcion_insumo],$C107,Tbl_Registro_Insumo[id_solicitud],Detalle_Mes!$C$9,Tbl_Registro_Insumo[Fecha_Corte],"&lt;="&amp;M$12)-SUMIFS(Tbl_Registro_Insumo[cant_dev],Tbl_Registro_Insumo[proveedor],$C$8,Tbl_Registro_Insumo[descripcion_insumo],$C107,Tbl_Registro_Insumo[id_solicitud],$C$9,Tbl_Registro_Insumo[Fecha_Corte],"&lt;="&amp;M$12))</f>
        <v/>
      </c>
      <c r="N107" s="2" t="str">
        <f>IF(OR($C107="",N$12=""),"",SUMIFS(Tbl_Registro_Insumo[cant_ent],Tbl_Registro_Insumo[proveedor],$C$8,Tbl_Registro_Insumo[descripcion_insumo],$C107,Tbl_Registro_Insumo[id_solicitud],Detalle_Mes!$C$9,Tbl_Registro_Insumo[Fecha_Corte],"&lt;="&amp;N$12)-SUMIFS(Tbl_Registro_Insumo[cant_dev],Tbl_Registro_Insumo[proveedor],$C$8,Tbl_Registro_Insumo[descripcion_insumo],$C107,Tbl_Registro_Insumo[id_solicitud],$C$9,Tbl_Registro_Insumo[Fecha_Corte],"&lt;="&amp;N$12))</f>
        <v/>
      </c>
      <c r="O107" s="2" t="str">
        <f>IF(OR($C107="",O$12=""),"",SUMIFS(Tbl_Registro_Insumo[cant_ent],Tbl_Registro_Insumo[proveedor],$C$8,Tbl_Registro_Insumo[descripcion_insumo],$C107,Tbl_Registro_Insumo[id_solicitud],Detalle_Mes!$C$9,Tbl_Registro_Insumo[Fecha_Corte],"&lt;="&amp;O$12)-SUMIFS(Tbl_Registro_Insumo[cant_dev],Tbl_Registro_Insumo[proveedor],$C$8,Tbl_Registro_Insumo[descripcion_insumo],$C107,Tbl_Registro_Insumo[id_solicitud],$C$9,Tbl_Registro_Insumo[Fecha_Corte],"&lt;="&amp;O$12))</f>
        <v/>
      </c>
      <c r="P107" s="2" t="str">
        <f>IF(OR($C107="",P$12=""),"",SUMIFS(Tbl_Registro_Insumo[cant_ent],Tbl_Registro_Insumo[proveedor],$C$8,Tbl_Registro_Insumo[descripcion_insumo],$C107,Tbl_Registro_Insumo[id_solicitud],Detalle_Mes!$C$9,Tbl_Registro_Insumo[Fecha_Corte],"&lt;="&amp;P$12)-SUMIFS(Tbl_Registro_Insumo[cant_dev],Tbl_Registro_Insumo[proveedor],$C$8,Tbl_Registro_Insumo[descripcion_insumo],$C107,Tbl_Registro_Insumo[id_solicitud],$C$9,Tbl_Registro_Insumo[Fecha_Corte],"&lt;="&amp;P$12))</f>
        <v/>
      </c>
      <c r="Q107" s="2" t="str">
        <f>IF(OR($C107="",Q$12=""),"",SUMIFS(Tbl_Registro_Insumo[cant_ent],Tbl_Registro_Insumo[proveedor],$C$8,Tbl_Registro_Insumo[descripcion_insumo],$C107,Tbl_Registro_Insumo[id_solicitud],Detalle_Mes!$C$9,Tbl_Registro_Insumo[Fecha_Corte],"&lt;="&amp;Q$12)-SUMIFS(Tbl_Registro_Insumo[cant_dev],Tbl_Registro_Insumo[proveedor],$C$8,Tbl_Registro_Insumo[descripcion_insumo],$C107,Tbl_Registro_Insumo[id_solicitud],$C$9,Tbl_Registro_Insumo[Fecha_Corte],"&lt;="&amp;Q$12))</f>
        <v/>
      </c>
      <c r="R107" s="2" t="str">
        <f>IF(OR($C107="",R$12=""),"",SUMIFS(Tbl_Registro_Insumo[cant_ent],Tbl_Registro_Insumo[proveedor],$C$8,Tbl_Registro_Insumo[descripcion_insumo],$C107,Tbl_Registro_Insumo[id_solicitud],Detalle_Mes!$C$9,Tbl_Registro_Insumo[Fecha_Corte],"&lt;="&amp;R$12)-SUMIFS(Tbl_Registro_Insumo[cant_dev],Tbl_Registro_Insumo[proveedor],$C$8,Tbl_Registro_Insumo[descripcion_insumo],$C107,Tbl_Registro_Insumo[id_solicitud],$C$9,Tbl_Registro_Insumo[Fecha_Corte],"&lt;="&amp;R$12))</f>
        <v/>
      </c>
      <c r="S107" s="2" t="str">
        <f>IF(OR($C107="",S$12=""),"",SUMIFS(Tbl_Registro_Insumo[cant_ent],Tbl_Registro_Insumo[proveedor],$C$8,Tbl_Registro_Insumo[descripcion_insumo],$C107,Tbl_Registro_Insumo[id_solicitud],Detalle_Mes!$C$9,Tbl_Registro_Insumo[Fecha_Corte],"&lt;="&amp;S$12)-SUMIFS(Tbl_Registro_Insumo[cant_dev],Tbl_Registro_Insumo[proveedor],$C$8,Tbl_Registro_Insumo[descripcion_insumo],$C107,Tbl_Registro_Insumo[id_solicitud],$C$9,Tbl_Registro_Insumo[Fecha_Corte],"&lt;="&amp;S$12))</f>
        <v/>
      </c>
      <c r="T107" s="2" t="str">
        <f>IF(OR($C107="",T$12=""),"",SUMIFS(Tbl_Registro_Insumo[cant_ent],Tbl_Registro_Insumo[proveedor],$C$8,Tbl_Registro_Insumo[descripcion_insumo],$C107,Tbl_Registro_Insumo[id_solicitud],Detalle_Mes!$C$9,Tbl_Registro_Insumo[Fecha_Corte],"&lt;="&amp;T$12)-SUMIFS(Tbl_Registro_Insumo[cant_dev],Tbl_Registro_Insumo[proveedor],$C$8,Tbl_Registro_Insumo[descripcion_insumo],$C107,Tbl_Registro_Insumo[id_solicitud],$C$9,Tbl_Registro_Insumo[Fecha_Corte],"&lt;="&amp;T$12))</f>
        <v/>
      </c>
      <c r="U107" s="2" t="str">
        <f>IF(OR($C107="",U$12=""),"",SUMIFS(Tbl_Registro_Insumo[cant_ent],Tbl_Registro_Insumo[proveedor],$C$8,Tbl_Registro_Insumo[descripcion_insumo],$C107,Tbl_Registro_Insumo[id_solicitud],Detalle_Mes!$C$9,Tbl_Registro_Insumo[Fecha_Corte],"&lt;="&amp;U$12)-SUMIFS(Tbl_Registro_Insumo[cant_dev],Tbl_Registro_Insumo[proveedor],$C$8,Tbl_Registro_Insumo[descripcion_insumo],$C107,Tbl_Registro_Insumo[id_solicitud],$C$9,Tbl_Registro_Insumo[Fecha_Corte],"&lt;="&amp;U$12))</f>
        <v/>
      </c>
      <c r="V107" s="2" t="str">
        <f>IF(OR($C107="",V$12=""),"",SUMIFS(Tbl_Registro_Insumo[cant_ent],Tbl_Registro_Insumo[proveedor],$C$8,Tbl_Registro_Insumo[descripcion_insumo],$C107,Tbl_Registro_Insumo[id_solicitud],Detalle_Mes!$C$9,Tbl_Registro_Insumo[Fecha_Corte],"&lt;="&amp;V$12)-SUMIFS(Tbl_Registro_Insumo[cant_dev],Tbl_Registro_Insumo[proveedor],$C$8,Tbl_Registro_Insumo[descripcion_insumo],$C107,Tbl_Registro_Insumo[id_solicitud],$C$9,Tbl_Registro_Insumo[Fecha_Corte],"&lt;="&amp;V$12))</f>
        <v/>
      </c>
      <c r="W107" s="2" t="str">
        <f>IF(OR($C107="",W$12=""),"",SUMIFS(Tbl_Registro_Insumo[cant_ent],Tbl_Registro_Insumo[proveedor],$C$8,Tbl_Registro_Insumo[descripcion_insumo],$C107,Tbl_Registro_Insumo[id_solicitud],Detalle_Mes!$C$9,Tbl_Registro_Insumo[Fecha_Corte],"&lt;="&amp;W$12)-SUMIFS(Tbl_Registro_Insumo[cant_dev],Tbl_Registro_Insumo[proveedor],$C$8,Tbl_Registro_Insumo[descripcion_insumo],$C107,Tbl_Registro_Insumo[id_solicitud],$C$9,Tbl_Registro_Insumo[Fecha_Corte],"&lt;="&amp;W$12))</f>
        <v/>
      </c>
      <c r="X107" s="2" t="str">
        <f>IF(OR($C107="",X$12=""),"",SUMIFS(Tbl_Registro_Insumo[cant_ent],Tbl_Registro_Insumo[proveedor],$C$8,Tbl_Registro_Insumo[descripcion_insumo],$C107,Tbl_Registro_Insumo[id_solicitud],Detalle_Mes!$C$9,Tbl_Registro_Insumo[Fecha_Corte],"&lt;="&amp;X$12)-SUMIFS(Tbl_Registro_Insumo[cant_dev],Tbl_Registro_Insumo[proveedor],$C$8,Tbl_Registro_Insumo[descripcion_insumo],$C107,Tbl_Registro_Insumo[id_solicitud],$C$9,Tbl_Registro_Insumo[Fecha_Corte],"&lt;="&amp;X$12))</f>
        <v/>
      </c>
      <c r="Y107" s="2" t="str">
        <f>IF(OR($C107="",Y$12=""),"",SUMIFS(Tbl_Registro_Insumo[cant_ent],Tbl_Registro_Insumo[proveedor],$C$8,Tbl_Registro_Insumo[descripcion_insumo],$C107,Tbl_Registro_Insumo[id_solicitud],Detalle_Mes!$C$9,Tbl_Registro_Insumo[Fecha_Corte],"&lt;="&amp;Y$12)-SUMIFS(Tbl_Registro_Insumo[cant_dev],Tbl_Registro_Insumo[proveedor],$C$8,Tbl_Registro_Insumo[descripcion_insumo],$C107,Tbl_Registro_Insumo[id_solicitud],$C$9,Tbl_Registro_Insumo[Fecha_Corte],"&lt;="&amp;Y$12))</f>
        <v/>
      </c>
      <c r="Z107" s="2" t="str">
        <f>IF(OR($C107="",Z$12=""),"",SUMIFS(Tbl_Registro_Insumo[cant_ent],Tbl_Registro_Insumo[proveedor],$C$8,Tbl_Registro_Insumo[descripcion_insumo],$C107,Tbl_Registro_Insumo[id_solicitud],Detalle_Mes!$C$9,Tbl_Registro_Insumo[Fecha_Corte],"&lt;="&amp;Z$12)-SUMIFS(Tbl_Registro_Insumo[cant_dev],Tbl_Registro_Insumo[proveedor],$C$8,Tbl_Registro_Insumo[descripcion_insumo],$C107,Tbl_Registro_Insumo[id_solicitud],$C$9,Tbl_Registro_Insumo[Fecha_Corte],"&lt;="&amp;Z$12))</f>
        <v/>
      </c>
      <c r="AA107" s="2" t="str">
        <f>IF(OR($C107="",AA$12=""),"",SUMIFS(Tbl_Registro_Insumo[cant_ent],Tbl_Registro_Insumo[proveedor],$C$8,Tbl_Registro_Insumo[descripcion_insumo],$C107,Tbl_Registro_Insumo[id_solicitud],Detalle_Mes!$C$9,Tbl_Registro_Insumo[Fecha_Corte],"&lt;="&amp;AA$12)-SUMIFS(Tbl_Registro_Insumo[cant_dev],Tbl_Registro_Insumo[proveedor],$C$8,Tbl_Registro_Insumo[descripcion_insumo],$C107,Tbl_Registro_Insumo[id_solicitud],$C$9,Tbl_Registro_Insumo[Fecha_Corte],"&lt;="&amp;AA$12))</f>
        <v/>
      </c>
      <c r="AB107" s="2" t="str">
        <f>IF(OR($C107="",AB$12=""),"",SUMIFS(Tbl_Registro_Insumo[cant_ent],Tbl_Registro_Insumo[proveedor],$C$8,Tbl_Registro_Insumo[descripcion_insumo],$C107,Tbl_Registro_Insumo[id_solicitud],Detalle_Mes!$C$9,Tbl_Registro_Insumo[Fecha_Corte],"&lt;="&amp;AB$12)-SUMIFS(Tbl_Registro_Insumo[cant_dev],Tbl_Registro_Insumo[proveedor],$C$8,Tbl_Registro_Insumo[descripcion_insumo],$C107,Tbl_Registro_Insumo[id_solicitud],$C$9,Tbl_Registro_Insumo[Fecha_Corte],"&lt;="&amp;AB$12))</f>
        <v/>
      </c>
      <c r="AC107" s="2" t="str">
        <f>IF(OR($C107="",AC$12=""),"",SUMIFS(Tbl_Registro_Insumo[cant_ent],Tbl_Registro_Insumo[proveedor],$C$8,Tbl_Registro_Insumo[descripcion_insumo],$C107,Tbl_Registro_Insumo[id_solicitud],Detalle_Mes!$C$9,Tbl_Registro_Insumo[Fecha_Corte],"&lt;="&amp;AC$12)-SUMIFS(Tbl_Registro_Insumo[cant_dev],Tbl_Registro_Insumo[proveedor],$C$8,Tbl_Registro_Insumo[descripcion_insumo],$C107,Tbl_Registro_Insumo[id_solicitud],$C$9,Tbl_Registro_Insumo[Fecha_Corte],"&lt;="&amp;AC$12))</f>
        <v/>
      </c>
      <c r="AD107" s="2" t="str">
        <f>IF(OR($C107="",AD$12=""),"",SUMIFS(Tbl_Registro_Insumo[cant_ent],Tbl_Registro_Insumo[proveedor],$C$8,Tbl_Registro_Insumo[descripcion_insumo],$C107,Tbl_Registro_Insumo[id_solicitud],Detalle_Mes!$C$9,Tbl_Registro_Insumo[Fecha_Corte],"&lt;="&amp;AD$12)-SUMIFS(Tbl_Registro_Insumo[cant_dev],Tbl_Registro_Insumo[proveedor],$C$8,Tbl_Registro_Insumo[descripcion_insumo],$C107,Tbl_Registro_Insumo[id_solicitud],$C$9,Tbl_Registro_Insumo[Fecha_Corte],"&lt;="&amp;AD$12))</f>
        <v/>
      </c>
      <c r="AE107" s="2" t="str">
        <f>IF(OR($C107="",AE$12=""),"",SUMIFS(Tbl_Registro_Insumo[cant_ent],Tbl_Registro_Insumo[proveedor],$C$8,Tbl_Registro_Insumo[descripcion_insumo],$C107,Tbl_Registro_Insumo[id_solicitud],Detalle_Mes!$C$9,Tbl_Registro_Insumo[Fecha_Corte],"&lt;="&amp;AE$12)-SUMIFS(Tbl_Registro_Insumo[cant_dev],Tbl_Registro_Insumo[proveedor],$C$8,Tbl_Registro_Insumo[descripcion_insumo],$C107,Tbl_Registro_Insumo[id_solicitud],$C$9,Tbl_Registro_Insumo[Fecha_Corte],"&lt;="&amp;AE$12))</f>
        <v/>
      </c>
      <c r="AF107" s="2" t="str">
        <f>IF(OR($C107="",AF$12=""),"",SUMIFS(Tbl_Registro_Insumo[cant_ent],Tbl_Registro_Insumo[proveedor],$C$8,Tbl_Registro_Insumo[descripcion_insumo],$C107,Tbl_Registro_Insumo[id_solicitud],Detalle_Mes!$C$9,Tbl_Registro_Insumo[Fecha_Corte],"&lt;="&amp;AF$12)-SUMIFS(Tbl_Registro_Insumo[cant_dev],Tbl_Registro_Insumo[proveedor],$C$8,Tbl_Registro_Insumo[descripcion_insumo],$C107,Tbl_Registro_Insumo[id_solicitud],$C$9,Tbl_Registro_Insumo[Fecha_Corte],"&lt;="&amp;AF$12))</f>
        <v/>
      </c>
      <c r="AG107" s="2" t="str">
        <f>IF(OR($C107="",AG$12=""),"",SUMIFS(Tbl_Registro_Insumo[cant_ent],Tbl_Registro_Insumo[proveedor],$C$8,Tbl_Registro_Insumo[descripcion_insumo],$C107,Tbl_Registro_Insumo[id_solicitud],Detalle_Mes!$C$9,Tbl_Registro_Insumo[Fecha_Corte],"&lt;="&amp;AG$12)-SUMIFS(Tbl_Registro_Insumo[cant_dev],Tbl_Registro_Insumo[proveedor],$C$8,Tbl_Registro_Insumo[descripcion_insumo],$C107,Tbl_Registro_Insumo[id_solicitud],$C$9,Tbl_Registro_Insumo[Fecha_Corte],"&lt;="&amp;AG$12))</f>
        <v/>
      </c>
      <c r="AH107" s="2" t="str">
        <f>IF(OR($C107="",AH$12=""),"",SUMIFS(Tbl_Registro_Insumo[cant_ent],Tbl_Registro_Insumo[proveedor],$C$8,Tbl_Registro_Insumo[descripcion_insumo],$C107,Tbl_Registro_Insumo[id_solicitud],Detalle_Mes!$C$9,Tbl_Registro_Insumo[Fecha_Corte],"&lt;="&amp;AH$12)-SUMIFS(Tbl_Registro_Insumo[cant_dev],Tbl_Registro_Insumo[proveedor],$C$8,Tbl_Registro_Insumo[descripcion_insumo],$C107,Tbl_Registro_Insumo[id_solicitud],$C$9,Tbl_Registro_Insumo[Fecha_Corte],"&lt;="&amp;AH$12))</f>
        <v/>
      </c>
      <c r="AI107" s="2" t="str">
        <f>IF(OR($C107="",AI$12=""),"",SUMIFS(Tbl_Registro_Insumo[cant_ent],Tbl_Registro_Insumo[proveedor],$C$8,Tbl_Registro_Insumo[descripcion_insumo],$C107,Tbl_Registro_Insumo[id_solicitud],Detalle_Mes!$C$9,Tbl_Registro_Insumo[Fecha_Corte],"&lt;="&amp;AI$12)-SUMIFS(Tbl_Registro_Insumo[cant_dev],Tbl_Registro_Insumo[proveedor],$C$8,Tbl_Registro_Insumo[descripcion_insumo],$C107,Tbl_Registro_Insumo[id_solicitud],$C$9,Tbl_Registro_Insumo[Fecha_Corte],"&lt;="&amp;AI$12))</f>
        <v/>
      </c>
      <c r="AJ107" s="2" t="str">
        <f>IF(OR($C107="",AJ$12=""),"",SUMIFS(Tbl_Registro_Insumo[cant_ent],Tbl_Registro_Insumo[proveedor],$C$8,Tbl_Registro_Insumo[descripcion_insumo],$C107,Tbl_Registro_Insumo[id_solicitud],Detalle_Mes!$C$9,Tbl_Registro_Insumo[Fecha_Corte],"&lt;="&amp;AJ$12)-SUMIFS(Tbl_Registro_Insumo[cant_dev],Tbl_Registro_Insumo[proveedor],$C$8,Tbl_Registro_Insumo[descripcion_insumo],$C107,Tbl_Registro_Insumo[id_solicitud],$C$9,Tbl_Registro_Insumo[Fecha_Corte],"&lt;="&amp;AJ$12))</f>
        <v/>
      </c>
      <c r="AK107" s="2" t="str">
        <f>IF(OR($C107="",AK$12=""),"",SUMIFS(Tbl_Registro_Insumo[cant_ent],Tbl_Registro_Insumo[proveedor],$C$8,Tbl_Registro_Insumo[descripcion_insumo],$C107,Tbl_Registro_Insumo[id_solicitud],Detalle_Mes!$C$9,Tbl_Registro_Insumo[Fecha_Corte],"&lt;="&amp;AK$12)-SUMIFS(Tbl_Registro_Insumo[cant_dev],Tbl_Registro_Insumo[proveedor],$C$8,Tbl_Registro_Insumo[descripcion_insumo],$C107,Tbl_Registro_Insumo[id_solicitud],$C$9,Tbl_Registro_Insumo[Fecha_Corte],"&lt;="&amp;AK$12))</f>
        <v/>
      </c>
      <c r="AL107" s="2" t="str">
        <f>IF(OR($C107="",AL$12=""),"",SUMIFS(Tbl_Registro_Insumo[cant_ent],Tbl_Registro_Insumo[proveedor],$C$8,Tbl_Registro_Insumo[descripcion_insumo],$C107,Tbl_Registro_Insumo[id_solicitud],Detalle_Mes!$C$9,Tbl_Registro_Insumo[Fecha_Corte],"&lt;="&amp;AL$12)-SUMIFS(Tbl_Registro_Insumo[cant_dev],Tbl_Registro_Insumo[proveedor],$C$8,Tbl_Registro_Insumo[descripcion_insumo],$C107,Tbl_Registro_Insumo[id_solicitud],$C$9,Tbl_Registro_Insumo[Fecha_Corte],"&lt;="&amp;AL$12))</f>
        <v/>
      </c>
      <c r="AM107" s="2" t="str">
        <f>IF(OR($C107="",AM$12=""),"",SUMIFS(Tbl_Registro_Insumo[cant_ent],Tbl_Registro_Insumo[proveedor],$C$8,Tbl_Registro_Insumo[descripcion_insumo],$C107,Tbl_Registro_Insumo[id_solicitud],Detalle_Mes!$C$9,Tbl_Registro_Insumo[Fecha_Corte],"&lt;="&amp;AM$12)-SUMIFS(Tbl_Registro_Insumo[cant_dev],Tbl_Registro_Insumo[proveedor],$C$8,Tbl_Registro_Insumo[descripcion_insumo],$C107,Tbl_Registro_Insumo[id_solicitud],$C$9,Tbl_Registro_Insumo[Fecha_Corte],"&lt;="&amp;AM$12))</f>
        <v/>
      </c>
      <c r="AN107" s="2" t="str">
        <f>IF(OR($C107="",AN$12=""),"",SUMIFS(Tbl_Registro_Insumo[cant_ent],Tbl_Registro_Insumo[proveedor],$C$8,Tbl_Registro_Insumo[descripcion_insumo],$C107,Tbl_Registro_Insumo[id_solicitud],Detalle_Mes!$C$9,Tbl_Registro_Insumo[Fecha_Corte],"&lt;="&amp;AN$12)-SUMIFS(Tbl_Registro_Insumo[cant_dev],Tbl_Registro_Insumo[proveedor],$C$8,Tbl_Registro_Insumo[descripcion_insumo],$C107,Tbl_Registro_Insumo[id_solicitud],$C$9,Tbl_Registro_Insumo[Fecha_Corte],"&lt;="&amp;AN$12))</f>
        <v/>
      </c>
      <c r="AO107" s="2" t="str">
        <f>IF(OR($C107="",AO$12=""),"",SUMIFS(Tbl_Registro_Insumo[cant_ent],Tbl_Registro_Insumo[proveedor],$C$8,Tbl_Registro_Insumo[descripcion_insumo],$C107,Tbl_Registro_Insumo[id_solicitud],Detalle_Mes!$C$9,Tbl_Registro_Insumo[Fecha_Corte],"&lt;="&amp;AO$12)-SUMIFS(Tbl_Registro_Insumo[cant_dev],Tbl_Registro_Insumo[proveedor],$C$8,Tbl_Registro_Insumo[descripcion_insumo],$C107,Tbl_Registro_Insumo[id_solicitud],$C$9,Tbl_Registro_Insumo[Fecha_Corte],"&lt;="&amp;AO$12))</f>
        <v/>
      </c>
      <c r="AP107" s="2" t="str">
        <f>IF(OR($C107="",AP$12=""),"",SUMIFS(Tbl_Registro_Insumo[cant_ent],Tbl_Registro_Insumo[proveedor],$C$8,Tbl_Registro_Insumo[descripcion_insumo],$C107,Tbl_Registro_Insumo[id_solicitud],Detalle_Mes!$C$9,Tbl_Registro_Insumo[Fecha_Corte],"&lt;="&amp;AP$12)-SUMIFS(Tbl_Registro_Insumo[cant_dev],Tbl_Registro_Insumo[proveedor],$C$8,Tbl_Registro_Insumo[descripcion_insumo],$C107,Tbl_Registro_Insumo[id_solicitud],$C$9,Tbl_Registro_Insumo[Fecha_Corte],"&lt;="&amp;AP$12))</f>
        <v/>
      </c>
      <c r="AQ107" s="2" t="str">
        <f>IF(OR($C107="",AQ$12=""),"",SUMIFS(Tbl_Registro_Insumo[cant_ent],Tbl_Registro_Insumo[proveedor],$C$8,Tbl_Registro_Insumo[descripcion_insumo],$C107,Tbl_Registro_Insumo[id_solicitud],Detalle_Mes!$C$9,Tbl_Registro_Insumo[Fecha_Corte],"&lt;="&amp;AQ$12)-SUMIFS(Tbl_Registro_Insumo[cant_dev],Tbl_Registro_Insumo[proveedor],$C$8,Tbl_Registro_Insumo[descripcion_insumo],$C107,Tbl_Registro_Insumo[id_solicitud],$C$9,Tbl_Registro_Insumo[Fecha_Corte],"&lt;="&amp;AQ$12))</f>
        <v/>
      </c>
      <c r="AR107" s="2" t="str">
        <f>IF(OR($C107="",AR$12=""),"",SUMIFS(Tbl_Registro_Insumo[cant_ent],Tbl_Registro_Insumo[proveedor],$C$8,Tbl_Registro_Insumo[descripcion_insumo],$C107,Tbl_Registro_Insumo[id_solicitud],Detalle_Mes!$C$9,Tbl_Registro_Insumo[Fecha_Corte],"&lt;="&amp;AR$12)-SUMIFS(Tbl_Registro_Insumo[cant_dev],Tbl_Registro_Insumo[proveedor],$C$8,Tbl_Registro_Insumo[descripcion_insumo],$C107,Tbl_Registro_Insumo[id_solicitud],$C$9,Tbl_Registro_Insumo[Fecha_Corte],"&lt;="&amp;AR$12))</f>
        <v/>
      </c>
      <c r="AS107" s="2" t="str">
        <f>IF(OR($C107="",AS$12=""),"",SUMIFS(Tbl_Registro_Insumo[cant_ent],Tbl_Registro_Insumo[proveedor],$C$8,Tbl_Registro_Insumo[descripcion_insumo],$C107,Tbl_Registro_Insumo[id_solicitud],Detalle_Mes!$C$9,Tbl_Registro_Insumo[Fecha_Corte],"&lt;="&amp;AS$12)-SUMIFS(Tbl_Registro_Insumo[cant_dev],Tbl_Registro_Insumo[proveedor],$C$8,Tbl_Registro_Insumo[descripcion_insumo],$C107,Tbl_Registro_Insumo[id_solicitud],$C$9,Tbl_Registro_Insumo[Fecha_Corte],"&lt;="&amp;AS$12))</f>
        <v/>
      </c>
      <c r="AT107" s="2" t="str">
        <f>IF(OR($C107="",AT$12=""),"",SUMIFS(Tbl_Registro_Insumo[cant_ent],Tbl_Registro_Insumo[proveedor],$C$8,Tbl_Registro_Insumo[descripcion_insumo],$C107,Tbl_Registro_Insumo[id_solicitud],Detalle_Mes!$C$9,Tbl_Registro_Insumo[Fecha_Corte],"&lt;="&amp;AT$12)-SUMIFS(Tbl_Registro_Insumo[cant_dev],Tbl_Registro_Insumo[proveedor],$C$8,Tbl_Registro_Insumo[descripcion_insumo],$C107,Tbl_Registro_Insumo[id_solicitud],$C$9,Tbl_Registro_Insumo[Fecha_Corte],"&lt;="&amp;AT$12))</f>
        <v/>
      </c>
      <c r="AU107" s="2" t="str">
        <f>IF(OR($C107="",AU$12=""),"",SUMIFS(Tbl_Registro_Insumo[cant_ent],Tbl_Registro_Insumo[proveedor],$C$8,Tbl_Registro_Insumo[descripcion_insumo],$C107,Tbl_Registro_Insumo[id_solicitud],Detalle_Mes!$C$9,Tbl_Registro_Insumo[Fecha_Corte],"&lt;="&amp;AU$12)-SUMIFS(Tbl_Registro_Insumo[cant_dev],Tbl_Registro_Insumo[proveedor],$C$8,Tbl_Registro_Insumo[descripcion_insumo],$C107,Tbl_Registro_Insumo[id_solicitud],$C$9,Tbl_Registro_Insumo[Fecha_Corte],"&lt;="&amp;AU$12))</f>
        <v/>
      </c>
      <c r="AV107" s="2" t="str">
        <f>IF(OR($C107="",AV$12=""),"",SUMIFS(Tbl_Registro_Insumo[cant_ent],Tbl_Registro_Insumo[proveedor],$C$8,Tbl_Registro_Insumo[descripcion_insumo],$C107,Tbl_Registro_Insumo[id_solicitud],Detalle_Mes!$C$9,Tbl_Registro_Insumo[Fecha_Corte],"&lt;="&amp;AV$12)-SUMIFS(Tbl_Registro_Insumo[cant_dev],Tbl_Registro_Insumo[proveedor],$C$8,Tbl_Registro_Insumo[descripcion_insumo],$C107,Tbl_Registro_Insumo[id_solicitud],$C$9,Tbl_Registro_Insumo[Fecha_Corte],"&lt;="&amp;AV$12))</f>
        <v/>
      </c>
      <c r="AW107" s="2" t="str">
        <f>IF(OR($C107="",AW$12=""),"",SUMIFS(Tbl_Registro_Insumo[cant_ent],Tbl_Registro_Insumo[proveedor],$C$8,Tbl_Registro_Insumo[descripcion_insumo],$C107,Tbl_Registro_Insumo[id_solicitud],Detalle_Mes!$C$9,Tbl_Registro_Insumo[Fecha_Corte],"&lt;="&amp;AW$12)-SUMIFS(Tbl_Registro_Insumo[cant_dev],Tbl_Registro_Insumo[proveedor],$C$8,Tbl_Registro_Insumo[descripcion_insumo],$C107,Tbl_Registro_Insumo[id_solicitud],$C$9,Tbl_Registro_Insumo[Fecha_Corte],"&lt;="&amp;AW$12))</f>
        <v/>
      </c>
      <c r="AX107" s="2" t="str">
        <f>IF(OR($C107="",AX$12=""),"",SUMIFS(Tbl_Registro_Insumo[cant_ent],Tbl_Registro_Insumo[proveedor],$C$8,Tbl_Registro_Insumo[descripcion_insumo],$C107,Tbl_Registro_Insumo[id_solicitud],Detalle_Mes!$C$9,Tbl_Registro_Insumo[Fecha_Corte],"&lt;="&amp;AX$12)-SUMIFS(Tbl_Registro_Insumo[cant_dev],Tbl_Registro_Insumo[proveedor],$C$8,Tbl_Registro_Insumo[descripcion_insumo],$C107,Tbl_Registro_Insumo[id_solicitud],$C$9,Tbl_Registro_Insumo[Fecha_Corte],"&lt;="&amp;AX$12))</f>
        <v/>
      </c>
      <c r="AY107" s="2" t="str">
        <f>IF(OR($C107="",AY$12=""),"",SUMIFS(Tbl_Registro_Insumo[cant_ent],Tbl_Registro_Insumo[proveedor],$C$8,Tbl_Registro_Insumo[descripcion_insumo],$C107,Tbl_Registro_Insumo[id_solicitud],Detalle_Mes!$C$9,Tbl_Registro_Insumo[Fecha_Corte],"&lt;="&amp;AY$12)-SUMIFS(Tbl_Registro_Insumo[cant_dev],Tbl_Registro_Insumo[proveedor],$C$8,Tbl_Registro_Insumo[descripcion_insumo],$C107,Tbl_Registro_Insumo[id_solicitud],$C$9,Tbl_Registro_Insumo[Fecha_Corte],"&lt;="&amp;AY$12))</f>
        <v/>
      </c>
      <c r="AZ107" s="2" t="str">
        <f>IF(OR($C107="",AZ$12=""),"",SUMIFS(Tbl_Registro_Insumo[cant_ent],Tbl_Registro_Insumo[proveedor],$C$8,Tbl_Registro_Insumo[descripcion_insumo],$C107,Tbl_Registro_Insumo[id_solicitud],Detalle_Mes!$C$9,Tbl_Registro_Insumo[Fecha_Corte],"&lt;="&amp;AZ$12)-SUMIFS(Tbl_Registro_Insumo[cant_dev],Tbl_Registro_Insumo[proveedor],$C$8,Tbl_Registro_Insumo[descripcion_insumo],$C107,Tbl_Registro_Insumo[id_solicitud],$C$9,Tbl_Registro_Insumo[Fecha_Corte],"&lt;="&amp;AZ$12))</f>
        <v/>
      </c>
      <c r="BA107" s="2" t="str">
        <f>IF(OR($C107="",BA$12=""),"",SUMIFS(Tbl_Registro_Insumo[cant_ent],Tbl_Registro_Insumo[proveedor],$C$8,Tbl_Registro_Insumo[descripcion_insumo],$C107,Tbl_Registro_Insumo[id_solicitud],Detalle_Mes!$C$9,Tbl_Registro_Insumo[Fecha_Corte],"&lt;="&amp;BA$12)-SUMIFS(Tbl_Registro_Insumo[cant_dev],Tbl_Registro_Insumo[proveedor],$C$8,Tbl_Registro_Insumo[descripcion_insumo],$C107,Tbl_Registro_Insumo[id_solicitud],$C$9,Tbl_Registro_Insumo[Fecha_Corte],"&lt;="&amp;BA$12))</f>
        <v/>
      </c>
      <c r="BB107" s="2" t="str">
        <f>IF(OR($C107="",BB$12=""),"",SUMIFS(Tbl_Registro_Insumo[cant_ent],Tbl_Registro_Insumo[proveedor],$C$8,Tbl_Registro_Insumo[descripcion_insumo],$C107,Tbl_Registro_Insumo[id_solicitud],Detalle_Mes!$C$9,Tbl_Registro_Insumo[Fecha_Corte],"&lt;="&amp;BB$12)-SUMIFS(Tbl_Registro_Insumo[cant_dev],Tbl_Registro_Insumo[proveedor],$C$8,Tbl_Registro_Insumo[descripcion_insumo],$C107,Tbl_Registro_Insumo[id_solicitud],$C$9,Tbl_Registro_Insumo[Fecha_Corte],"&lt;="&amp;BB$12))</f>
        <v/>
      </c>
      <c r="BC107" s="2" t="str">
        <f>IF(OR($C107="",BC$12=""),"",SUMIFS(Tbl_Registro_Insumo[cant_ent],Tbl_Registro_Insumo[proveedor],$C$8,Tbl_Registro_Insumo[descripcion_insumo],$C107,Tbl_Registro_Insumo[id_solicitud],Detalle_Mes!$C$9,Tbl_Registro_Insumo[Fecha_Corte],"&lt;="&amp;BC$12)-SUMIFS(Tbl_Registro_Insumo[cant_dev],Tbl_Registro_Insumo[proveedor],$C$8,Tbl_Registro_Insumo[descripcion_insumo],$C107,Tbl_Registro_Insumo[id_solicitud],$C$9,Tbl_Registro_Insumo[Fecha_Corte],"&lt;="&amp;BC$12))</f>
        <v/>
      </c>
      <c r="BD107" s="2" t="str">
        <f>IF(OR($C107="",BD$12=""),"",SUMIFS(Tbl_Registro_Insumo[cant_ent],Tbl_Registro_Insumo[proveedor],$C$8,Tbl_Registro_Insumo[descripcion_insumo],$C107,Tbl_Registro_Insumo[id_solicitud],Detalle_Mes!$C$9,Tbl_Registro_Insumo[Fecha_Corte],"&lt;="&amp;BD$12)-SUMIFS(Tbl_Registro_Insumo[cant_dev],Tbl_Registro_Insumo[proveedor],$C$8,Tbl_Registro_Insumo[descripcion_insumo],$C107,Tbl_Registro_Insumo[id_solicitud],$C$9,Tbl_Registro_Insumo[Fecha_Corte],"&lt;="&amp;BD$12))</f>
        <v/>
      </c>
      <c r="BE107" s="2" t="str">
        <f>IF(OR($C107="",BE$12=""),"",SUMIFS(Tbl_Registro_Insumo[cant_ent],Tbl_Registro_Insumo[proveedor],$C$8,Tbl_Registro_Insumo[descripcion_insumo],$C107,Tbl_Registro_Insumo[id_solicitud],Detalle_Mes!$C$9,Tbl_Registro_Insumo[Fecha_Corte],"&lt;="&amp;BE$12)-SUMIFS(Tbl_Registro_Insumo[cant_dev],Tbl_Registro_Insumo[proveedor],$C$8,Tbl_Registro_Insumo[descripcion_insumo],$C107,Tbl_Registro_Insumo[id_solicitud],$C$9,Tbl_Registro_Insumo[Fecha_Corte],"&lt;="&amp;BE$12))</f>
        <v/>
      </c>
      <c r="BF107" s="2" t="str">
        <f>IF(OR($C107="",BF$12=""),"",SUMIFS(Tbl_Registro_Insumo[cant_ent],Tbl_Registro_Insumo[proveedor],$C$8,Tbl_Registro_Insumo[descripcion_insumo],$C107,Tbl_Registro_Insumo[id_solicitud],Detalle_Mes!$C$9,Tbl_Registro_Insumo[Fecha_Corte],"&lt;="&amp;BF$12)-SUMIFS(Tbl_Registro_Insumo[cant_dev],Tbl_Registro_Insumo[proveedor],$C$8,Tbl_Registro_Insumo[descripcion_insumo],$C107,Tbl_Registro_Insumo[id_solicitud],$C$9,Tbl_Registro_Insumo[Fecha_Corte],"&lt;="&amp;BF$12))</f>
        <v/>
      </c>
      <c r="BG107" s="2" t="str">
        <f>IF(OR($C107="",BG$12=""),"",SUMIFS(Tbl_Registro_Insumo[cant_ent],Tbl_Registro_Insumo[proveedor],$C$8,Tbl_Registro_Insumo[descripcion_insumo],$C107,Tbl_Registro_Insumo[id_solicitud],Detalle_Mes!$C$9,Tbl_Registro_Insumo[Fecha_Corte],"&lt;="&amp;BG$12)-SUMIFS(Tbl_Registro_Insumo[cant_dev],Tbl_Registro_Insumo[proveedor],$C$8,Tbl_Registro_Insumo[descripcion_insumo],$C107,Tbl_Registro_Insumo[id_solicitud],$C$9,Tbl_Registro_Insumo[Fecha_Corte],"&lt;="&amp;BG$12))</f>
        <v/>
      </c>
      <c r="BH107" s="2" t="str">
        <f>IF(OR($C107="",BH$12=""),"",SUMIFS(Tbl_Registro_Insumo[cant_ent],Tbl_Registro_Insumo[proveedor],$C$8,Tbl_Registro_Insumo[descripcion_insumo],$C107,Tbl_Registro_Insumo[id_solicitud],Detalle_Mes!$C$9,Tbl_Registro_Insumo[Fecha_Corte],"&lt;="&amp;BH$12)-SUMIFS(Tbl_Registro_Insumo[cant_dev],Tbl_Registro_Insumo[proveedor],$C$8,Tbl_Registro_Insumo[descripcion_insumo],$C107,Tbl_Registro_Insumo[id_solicitud],$C$9,Tbl_Registro_Insumo[Fecha_Corte],"&lt;="&amp;BH$12))</f>
        <v/>
      </c>
      <c r="BI107" s="2" t="str">
        <f>IF(OR($C107="",BI$12=""),"",SUMIFS(Tbl_Registro_Insumo[cant_ent],Tbl_Registro_Insumo[proveedor],$C$8,Tbl_Registro_Insumo[descripcion_insumo],$C107,Tbl_Registro_Insumo[id_solicitud],Detalle_Mes!$C$9,Tbl_Registro_Insumo[Fecha_Corte],"&lt;="&amp;BI$12)-SUMIFS(Tbl_Registro_Insumo[cant_dev],Tbl_Registro_Insumo[proveedor],$C$8,Tbl_Registro_Insumo[descripcion_insumo],$C107,Tbl_Registro_Insumo[id_solicitud],$C$9,Tbl_Registro_Insumo[Fecha_Corte],"&lt;="&amp;BI$12))</f>
        <v/>
      </c>
      <c r="BJ107" s="2" t="str">
        <f>IF(OR($C107="",BJ$12=""),"",SUMIFS(Tbl_Registro_Insumo[cant_ent],Tbl_Registro_Insumo[proveedor],$C$8,Tbl_Registro_Insumo[descripcion_insumo],$C107,Tbl_Registro_Insumo[id_solicitud],Detalle_Mes!$C$9,Tbl_Registro_Insumo[Fecha_Corte],"&lt;="&amp;BJ$12)-SUMIFS(Tbl_Registro_Insumo[cant_dev],Tbl_Registro_Insumo[proveedor],$C$8,Tbl_Registro_Insumo[descripcion_insumo],$C107,Tbl_Registro_Insumo[id_solicitud],$C$9,Tbl_Registro_Insumo[Fecha_Corte],"&lt;="&amp;BJ$12))</f>
        <v/>
      </c>
      <c r="BK107" s="2" t="str">
        <f>IF(OR($C107="",BK$12=""),"",SUMIFS(Tbl_Registro_Insumo[cant_ent],Tbl_Registro_Insumo[proveedor],$C$8,Tbl_Registro_Insumo[descripcion_insumo],$C107,Tbl_Registro_Insumo[id_solicitud],Detalle_Mes!$C$9,Tbl_Registro_Insumo[Fecha_Corte],"&lt;="&amp;BK$12)-SUMIFS(Tbl_Registro_Insumo[cant_dev],Tbl_Registro_Insumo[proveedor],$C$8,Tbl_Registro_Insumo[descripcion_insumo],$C107,Tbl_Registro_Insumo[id_solicitud],$C$9,Tbl_Registro_Insumo[Fecha_Corte],"&lt;="&amp;BK$12))</f>
        <v/>
      </c>
      <c r="BL107" s="2" t="str">
        <f>IF(OR($C107="",BL$12=""),"",SUMIFS(Tbl_Registro_Insumo[cant_ent],Tbl_Registro_Insumo[proveedor],$C$8,Tbl_Registro_Insumo[descripcion_insumo],$C107,Tbl_Registro_Insumo[id_solicitud],Detalle_Mes!$C$9,Tbl_Registro_Insumo[Fecha_Corte],"&lt;="&amp;BL$12)-SUMIFS(Tbl_Registro_Insumo[cant_dev],Tbl_Registro_Insumo[proveedor],$C$8,Tbl_Registro_Insumo[descripcion_insumo],$C107,Tbl_Registro_Insumo[id_solicitud],$C$9,Tbl_Registro_Insumo[Fecha_Corte],"&lt;="&amp;BL$12))</f>
        <v/>
      </c>
      <c r="BM107" s="2" t="str">
        <f>IF(OR($C107="",BM$12=""),"",SUMIFS(Tbl_Registro_Insumo[cant_ent],Tbl_Registro_Insumo[proveedor],$C$8,Tbl_Registro_Insumo[descripcion_insumo],$C107,Tbl_Registro_Insumo[id_solicitud],Detalle_Mes!$C$9,Tbl_Registro_Insumo[Fecha_Corte],"&lt;="&amp;BM$12)-SUMIFS(Tbl_Registro_Insumo[cant_dev],Tbl_Registro_Insumo[proveedor],$C$8,Tbl_Registro_Insumo[descripcion_insumo],$C107,Tbl_Registro_Insumo[id_solicitud],$C$9,Tbl_Registro_Insumo[Fecha_Corte],"&lt;="&amp;BM$12))</f>
        <v/>
      </c>
      <c r="BN107" s="2" t="str">
        <f>IF(OR($C107="",BN$12=""),"",SUMIFS(Tbl_Registro_Insumo[cant_ent],Tbl_Registro_Insumo[proveedor],$C$8,Tbl_Registro_Insumo[descripcion_insumo],$C107,Tbl_Registro_Insumo[id_solicitud],Detalle_Mes!$C$9,Tbl_Registro_Insumo[Fecha_Corte],"&lt;="&amp;BN$12)-SUMIFS(Tbl_Registro_Insumo[cant_dev],Tbl_Registro_Insumo[proveedor],$C$8,Tbl_Registro_Insumo[descripcion_insumo],$C107,Tbl_Registro_Insumo[id_solicitud],$C$9,Tbl_Registro_Insumo[Fecha_Corte],"&lt;="&amp;BN$12))</f>
        <v/>
      </c>
      <c r="BO107" s="2" t="str">
        <f>IF(OR($C107="",BO$12=""),"",SUMIFS(Tbl_Registro_Insumo[cant_ent],Tbl_Registro_Insumo[proveedor],$C$8,Tbl_Registro_Insumo[descripcion_insumo],$C107,Tbl_Registro_Insumo[id_solicitud],Detalle_Mes!$C$9,Tbl_Registro_Insumo[Fecha_Corte],"&lt;="&amp;BO$12)-SUMIFS(Tbl_Registro_Insumo[cant_dev],Tbl_Registro_Insumo[proveedor],$C$8,Tbl_Registro_Insumo[descripcion_insumo],$C107,Tbl_Registro_Insumo[id_solicitud],$C$9,Tbl_Registro_Insumo[Fecha_Corte],"&lt;="&amp;BO$12))</f>
        <v/>
      </c>
      <c r="BP107" s="2" t="str">
        <f>IF(OR($C107="",BP$12=""),"",SUMIFS(Tbl_Registro_Insumo[cant_ent],Tbl_Registro_Insumo[proveedor],$C$8,Tbl_Registro_Insumo[descripcion_insumo],$C107,Tbl_Registro_Insumo[id_solicitud],Detalle_Mes!$C$9,Tbl_Registro_Insumo[Fecha_Corte],"&lt;="&amp;BP$12)-SUMIFS(Tbl_Registro_Insumo[cant_dev],Tbl_Registro_Insumo[proveedor],$C$8,Tbl_Registro_Insumo[descripcion_insumo],$C107,Tbl_Registro_Insumo[id_solicitud],$C$9,Tbl_Registro_Insumo[Fecha_Corte],"&lt;="&amp;BP$12))</f>
        <v/>
      </c>
      <c r="BQ107" s="2" t="str">
        <f>IF(OR($C107="",BQ$12=""),"",SUMIFS(Tbl_Registro_Insumo[cant_ent],Tbl_Registro_Insumo[proveedor],$C$8,Tbl_Registro_Insumo[descripcion_insumo],$C107,Tbl_Registro_Insumo[id_solicitud],Detalle_Mes!$C$9,Tbl_Registro_Insumo[Fecha_Corte],"&lt;="&amp;BQ$12)-SUMIFS(Tbl_Registro_Insumo[cant_dev],Tbl_Registro_Insumo[proveedor],$C$8,Tbl_Registro_Insumo[descripcion_insumo],$C107,Tbl_Registro_Insumo[id_solicitud],$C$9,Tbl_Registro_Insumo[Fecha_Corte],"&lt;="&amp;BQ$12))</f>
        <v/>
      </c>
      <c r="BR107" s="2" t="str">
        <f>IF(OR($C107="",BR$12=""),"",SUMIFS(Tbl_Registro_Insumo[cant_ent],Tbl_Registro_Insumo[proveedor],$C$8,Tbl_Registro_Insumo[descripcion_insumo],$C107,Tbl_Registro_Insumo[id_solicitud],Detalle_Mes!$C$9,Tbl_Registro_Insumo[Fecha_Corte],"&lt;="&amp;BR$12)-SUMIFS(Tbl_Registro_Insumo[cant_dev],Tbl_Registro_Insumo[proveedor],$C$8,Tbl_Registro_Insumo[descripcion_insumo],$C107,Tbl_Registro_Insumo[id_solicitud],$C$9,Tbl_Registro_Insumo[Fecha_Corte],"&lt;="&amp;BR$12))</f>
        <v/>
      </c>
      <c r="BS107" s="2" t="str">
        <f>IF(OR($C107="",BS$12=""),"",SUMIFS(Tbl_Registro_Insumo[cant_ent],Tbl_Registro_Insumo[proveedor],$C$8,Tbl_Registro_Insumo[descripcion_insumo],$C107,Tbl_Registro_Insumo[id_solicitud],Detalle_Mes!$C$9,Tbl_Registro_Insumo[Fecha_Corte],"&lt;="&amp;BS$12)-SUMIFS(Tbl_Registro_Insumo[cant_dev],Tbl_Registro_Insumo[proveedor],$C$8,Tbl_Registro_Insumo[descripcion_insumo],$C107,Tbl_Registro_Insumo[id_solicitud],$C$9,Tbl_Registro_Insumo[Fecha_Corte],"&lt;="&amp;BS$12))</f>
        <v/>
      </c>
    </row>
    <row r="108" spans="2:71" s="7" customFormat="1" ht="19.2" customHeight="1" x14ac:dyDescent="0.3">
      <c r="B108" s="2"/>
      <c r="D108" s="20" t="str">
        <f>IF(C108="","",SUMIFS(Tbl_Registro_Insumo[cant_ent],Tbl_Registro_Insumo[proveedor],Detalle_Mes!$C$8,Tbl_Registro_Insumo[id_solicitud],Detalle_Mes!$C$9,Tbl_Registro_Insumo[descripcion_insumo],Detalle_Mes!C108,Tbl_Registro_Insumo[Fecha_Corte],"&lt;"&amp;Detalle_Mes!$F$8))</f>
        <v/>
      </c>
      <c r="E108" s="20" t="str">
        <f>IF(C108="","",SUMIFS(Tbl_Registro_Insumo[cant_dev],Tbl_Registro_Insumo[proveedor],Detalle_Mes!$C$8,Tbl_Registro_Insumo[id_solicitud],Detalle_Mes!$C$9,Tbl_Registro_Insumo[descripcion_insumo],Detalle_Mes!C108,Tbl_Registro_Insumo[Fecha_Corte],"&lt;"&amp;Detalle_Mes!$F$8))</f>
        <v/>
      </c>
      <c r="F108" s="20" t="str">
        <f t="shared" si="42"/>
        <v/>
      </c>
      <c r="H108" s="41" t="str">
        <f t="shared" si="41"/>
        <v/>
      </c>
      <c r="I108" s="2" t="str">
        <f>IF(OR($C108="",I$12=""),"",SUMIFS(Tbl_Registro_Insumo[cant_ent],Tbl_Registro_Insumo[proveedor],$C$8,Tbl_Registro_Insumo[descripcion_insumo],$C108,Tbl_Registro_Insumo[id_solicitud],Detalle_Mes!$C$9,Tbl_Registro_Insumo[Fecha_Corte],"&lt;"&amp;I$12)-SUMIFS(Tbl_Registro_Insumo[cant_dev],Tbl_Registro_Insumo[proveedor],$C$8,Tbl_Registro_Insumo[descripcion_insumo],$C108,Tbl_Registro_Insumo[id_solicitud],$C$9,Tbl_Registro_Insumo[Fecha_Corte],"&lt;="&amp;I$12))</f>
        <v/>
      </c>
      <c r="J108" s="2" t="str">
        <f>IF(OR($C108="",J$12=""),"",SUMIFS(Tbl_Registro_Insumo[cant_ent],Tbl_Registro_Insumo[proveedor],$C$8,Tbl_Registro_Insumo[descripcion_insumo],$C108,Tbl_Registro_Insumo[id_solicitud],Detalle_Mes!$C$9,Tbl_Registro_Insumo[Fecha_Corte],"&lt;="&amp;J$12)-SUMIFS(Tbl_Registro_Insumo[cant_dev],Tbl_Registro_Insumo[proveedor],$C$8,Tbl_Registro_Insumo[descripcion_insumo],$C108,Tbl_Registro_Insumo[id_solicitud],$C$9,Tbl_Registro_Insumo[Fecha_Corte],"&lt;="&amp;J$12))</f>
        <v/>
      </c>
      <c r="K108" s="2" t="str">
        <f>IF(OR($C108="",K$12=""),"",SUMIFS(Tbl_Registro_Insumo[cant_ent],Tbl_Registro_Insumo[proveedor],$C$8,Tbl_Registro_Insumo[descripcion_insumo],$C108,Tbl_Registro_Insumo[id_solicitud],Detalle_Mes!$C$9,Tbl_Registro_Insumo[Fecha_Corte],"&lt;="&amp;K$12)-SUMIFS(Tbl_Registro_Insumo[cant_dev],Tbl_Registro_Insumo[proveedor],$C$8,Tbl_Registro_Insumo[descripcion_insumo],$C108,Tbl_Registro_Insumo[id_solicitud],$C$9,Tbl_Registro_Insumo[Fecha_Corte],"&lt;="&amp;K$12))</f>
        <v/>
      </c>
      <c r="L108" s="2" t="str">
        <f>IF(OR($C108="",L$12=""),"",SUMIFS(Tbl_Registro_Insumo[cant_ent],Tbl_Registro_Insumo[proveedor],$C$8,Tbl_Registro_Insumo[descripcion_insumo],$C108,Tbl_Registro_Insumo[id_solicitud],Detalle_Mes!$C$9,Tbl_Registro_Insumo[Fecha_Corte],"&lt;="&amp;L$12)-SUMIFS(Tbl_Registro_Insumo[cant_dev],Tbl_Registro_Insumo[proveedor],$C$8,Tbl_Registro_Insumo[descripcion_insumo],$C108,Tbl_Registro_Insumo[id_solicitud],$C$9,Tbl_Registro_Insumo[Fecha_Corte],"&lt;="&amp;L$12))</f>
        <v/>
      </c>
      <c r="M108" s="2" t="str">
        <f>IF(OR($C108="",M$12=""),"",SUMIFS(Tbl_Registro_Insumo[cant_ent],Tbl_Registro_Insumo[proveedor],$C$8,Tbl_Registro_Insumo[descripcion_insumo],$C108,Tbl_Registro_Insumo[id_solicitud],Detalle_Mes!$C$9,Tbl_Registro_Insumo[Fecha_Corte],"&lt;="&amp;M$12)-SUMIFS(Tbl_Registro_Insumo[cant_dev],Tbl_Registro_Insumo[proveedor],$C$8,Tbl_Registro_Insumo[descripcion_insumo],$C108,Tbl_Registro_Insumo[id_solicitud],$C$9,Tbl_Registro_Insumo[Fecha_Corte],"&lt;="&amp;M$12))</f>
        <v/>
      </c>
      <c r="N108" s="2" t="str">
        <f>IF(OR($C108="",N$12=""),"",SUMIFS(Tbl_Registro_Insumo[cant_ent],Tbl_Registro_Insumo[proveedor],$C$8,Tbl_Registro_Insumo[descripcion_insumo],$C108,Tbl_Registro_Insumo[id_solicitud],Detalle_Mes!$C$9,Tbl_Registro_Insumo[Fecha_Corte],"&lt;="&amp;N$12)-SUMIFS(Tbl_Registro_Insumo[cant_dev],Tbl_Registro_Insumo[proveedor],$C$8,Tbl_Registro_Insumo[descripcion_insumo],$C108,Tbl_Registro_Insumo[id_solicitud],$C$9,Tbl_Registro_Insumo[Fecha_Corte],"&lt;="&amp;N$12))</f>
        <v/>
      </c>
      <c r="O108" s="2" t="str">
        <f>IF(OR($C108="",O$12=""),"",SUMIFS(Tbl_Registro_Insumo[cant_ent],Tbl_Registro_Insumo[proveedor],$C$8,Tbl_Registro_Insumo[descripcion_insumo],$C108,Tbl_Registro_Insumo[id_solicitud],Detalle_Mes!$C$9,Tbl_Registro_Insumo[Fecha_Corte],"&lt;="&amp;O$12)-SUMIFS(Tbl_Registro_Insumo[cant_dev],Tbl_Registro_Insumo[proveedor],$C$8,Tbl_Registro_Insumo[descripcion_insumo],$C108,Tbl_Registro_Insumo[id_solicitud],$C$9,Tbl_Registro_Insumo[Fecha_Corte],"&lt;="&amp;O$12))</f>
        <v/>
      </c>
      <c r="P108" s="2" t="str">
        <f>IF(OR($C108="",P$12=""),"",SUMIFS(Tbl_Registro_Insumo[cant_ent],Tbl_Registro_Insumo[proveedor],$C$8,Tbl_Registro_Insumo[descripcion_insumo],$C108,Tbl_Registro_Insumo[id_solicitud],Detalle_Mes!$C$9,Tbl_Registro_Insumo[Fecha_Corte],"&lt;="&amp;P$12)-SUMIFS(Tbl_Registro_Insumo[cant_dev],Tbl_Registro_Insumo[proveedor],$C$8,Tbl_Registro_Insumo[descripcion_insumo],$C108,Tbl_Registro_Insumo[id_solicitud],$C$9,Tbl_Registro_Insumo[Fecha_Corte],"&lt;="&amp;P$12))</f>
        <v/>
      </c>
      <c r="Q108" s="2" t="str">
        <f>IF(OR($C108="",Q$12=""),"",SUMIFS(Tbl_Registro_Insumo[cant_ent],Tbl_Registro_Insumo[proveedor],$C$8,Tbl_Registro_Insumo[descripcion_insumo],$C108,Tbl_Registro_Insumo[id_solicitud],Detalle_Mes!$C$9,Tbl_Registro_Insumo[Fecha_Corte],"&lt;="&amp;Q$12)-SUMIFS(Tbl_Registro_Insumo[cant_dev],Tbl_Registro_Insumo[proveedor],$C$8,Tbl_Registro_Insumo[descripcion_insumo],$C108,Tbl_Registro_Insumo[id_solicitud],$C$9,Tbl_Registro_Insumo[Fecha_Corte],"&lt;="&amp;Q$12))</f>
        <v/>
      </c>
      <c r="R108" s="2" t="str">
        <f>IF(OR($C108="",R$12=""),"",SUMIFS(Tbl_Registro_Insumo[cant_ent],Tbl_Registro_Insumo[proveedor],$C$8,Tbl_Registro_Insumo[descripcion_insumo],$C108,Tbl_Registro_Insumo[id_solicitud],Detalle_Mes!$C$9,Tbl_Registro_Insumo[Fecha_Corte],"&lt;="&amp;R$12)-SUMIFS(Tbl_Registro_Insumo[cant_dev],Tbl_Registro_Insumo[proveedor],$C$8,Tbl_Registro_Insumo[descripcion_insumo],$C108,Tbl_Registro_Insumo[id_solicitud],$C$9,Tbl_Registro_Insumo[Fecha_Corte],"&lt;="&amp;R$12))</f>
        <v/>
      </c>
      <c r="S108" s="2" t="str">
        <f>IF(OR($C108="",S$12=""),"",SUMIFS(Tbl_Registro_Insumo[cant_ent],Tbl_Registro_Insumo[proveedor],$C$8,Tbl_Registro_Insumo[descripcion_insumo],$C108,Tbl_Registro_Insumo[id_solicitud],Detalle_Mes!$C$9,Tbl_Registro_Insumo[Fecha_Corte],"&lt;="&amp;S$12)-SUMIFS(Tbl_Registro_Insumo[cant_dev],Tbl_Registro_Insumo[proveedor],$C$8,Tbl_Registro_Insumo[descripcion_insumo],$C108,Tbl_Registro_Insumo[id_solicitud],$C$9,Tbl_Registro_Insumo[Fecha_Corte],"&lt;="&amp;S$12))</f>
        <v/>
      </c>
      <c r="T108" s="2" t="str">
        <f>IF(OR($C108="",T$12=""),"",SUMIFS(Tbl_Registro_Insumo[cant_ent],Tbl_Registro_Insumo[proveedor],$C$8,Tbl_Registro_Insumo[descripcion_insumo],$C108,Tbl_Registro_Insumo[id_solicitud],Detalle_Mes!$C$9,Tbl_Registro_Insumo[Fecha_Corte],"&lt;="&amp;T$12)-SUMIFS(Tbl_Registro_Insumo[cant_dev],Tbl_Registro_Insumo[proveedor],$C$8,Tbl_Registro_Insumo[descripcion_insumo],$C108,Tbl_Registro_Insumo[id_solicitud],$C$9,Tbl_Registro_Insumo[Fecha_Corte],"&lt;="&amp;T$12))</f>
        <v/>
      </c>
      <c r="U108" s="2" t="str">
        <f>IF(OR($C108="",U$12=""),"",SUMIFS(Tbl_Registro_Insumo[cant_ent],Tbl_Registro_Insumo[proveedor],$C$8,Tbl_Registro_Insumo[descripcion_insumo],$C108,Tbl_Registro_Insumo[id_solicitud],Detalle_Mes!$C$9,Tbl_Registro_Insumo[Fecha_Corte],"&lt;="&amp;U$12)-SUMIFS(Tbl_Registro_Insumo[cant_dev],Tbl_Registro_Insumo[proveedor],$C$8,Tbl_Registro_Insumo[descripcion_insumo],$C108,Tbl_Registro_Insumo[id_solicitud],$C$9,Tbl_Registro_Insumo[Fecha_Corte],"&lt;="&amp;U$12))</f>
        <v/>
      </c>
      <c r="V108" s="2" t="str">
        <f>IF(OR($C108="",V$12=""),"",SUMIFS(Tbl_Registro_Insumo[cant_ent],Tbl_Registro_Insumo[proveedor],$C$8,Tbl_Registro_Insumo[descripcion_insumo],$C108,Tbl_Registro_Insumo[id_solicitud],Detalle_Mes!$C$9,Tbl_Registro_Insumo[Fecha_Corte],"&lt;="&amp;V$12)-SUMIFS(Tbl_Registro_Insumo[cant_dev],Tbl_Registro_Insumo[proveedor],$C$8,Tbl_Registro_Insumo[descripcion_insumo],$C108,Tbl_Registro_Insumo[id_solicitud],$C$9,Tbl_Registro_Insumo[Fecha_Corte],"&lt;="&amp;V$12))</f>
        <v/>
      </c>
      <c r="W108" s="2" t="str">
        <f>IF(OR($C108="",W$12=""),"",SUMIFS(Tbl_Registro_Insumo[cant_ent],Tbl_Registro_Insumo[proveedor],$C$8,Tbl_Registro_Insumo[descripcion_insumo],$C108,Tbl_Registro_Insumo[id_solicitud],Detalle_Mes!$C$9,Tbl_Registro_Insumo[Fecha_Corte],"&lt;="&amp;W$12)-SUMIFS(Tbl_Registro_Insumo[cant_dev],Tbl_Registro_Insumo[proveedor],$C$8,Tbl_Registro_Insumo[descripcion_insumo],$C108,Tbl_Registro_Insumo[id_solicitud],$C$9,Tbl_Registro_Insumo[Fecha_Corte],"&lt;="&amp;W$12))</f>
        <v/>
      </c>
      <c r="X108" s="2" t="str">
        <f>IF(OR($C108="",X$12=""),"",SUMIFS(Tbl_Registro_Insumo[cant_ent],Tbl_Registro_Insumo[proveedor],$C$8,Tbl_Registro_Insumo[descripcion_insumo],$C108,Tbl_Registro_Insumo[id_solicitud],Detalle_Mes!$C$9,Tbl_Registro_Insumo[Fecha_Corte],"&lt;="&amp;X$12)-SUMIFS(Tbl_Registro_Insumo[cant_dev],Tbl_Registro_Insumo[proveedor],$C$8,Tbl_Registro_Insumo[descripcion_insumo],$C108,Tbl_Registro_Insumo[id_solicitud],$C$9,Tbl_Registro_Insumo[Fecha_Corte],"&lt;="&amp;X$12))</f>
        <v/>
      </c>
      <c r="Y108" s="2" t="str">
        <f>IF(OR($C108="",Y$12=""),"",SUMIFS(Tbl_Registro_Insumo[cant_ent],Tbl_Registro_Insumo[proveedor],$C$8,Tbl_Registro_Insumo[descripcion_insumo],$C108,Tbl_Registro_Insumo[id_solicitud],Detalle_Mes!$C$9,Tbl_Registro_Insumo[Fecha_Corte],"&lt;="&amp;Y$12)-SUMIFS(Tbl_Registro_Insumo[cant_dev],Tbl_Registro_Insumo[proveedor],$C$8,Tbl_Registro_Insumo[descripcion_insumo],$C108,Tbl_Registro_Insumo[id_solicitud],$C$9,Tbl_Registro_Insumo[Fecha_Corte],"&lt;="&amp;Y$12))</f>
        <v/>
      </c>
      <c r="Z108" s="2" t="str">
        <f>IF(OR($C108="",Z$12=""),"",SUMIFS(Tbl_Registro_Insumo[cant_ent],Tbl_Registro_Insumo[proveedor],$C$8,Tbl_Registro_Insumo[descripcion_insumo],$C108,Tbl_Registro_Insumo[id_solicitud],Detalle_Mes!$C$9,Tbl_Registro_Insumo[Fecha_Corte],"&lt;="&amp;Z$12)-SUMIFS(Tbl_Registro_Insumo[cant_dev],Tbl_Registro_Insumo[proveedor],$C$8,Tbl_Registro_Insumo[descripcion_insumo],$C108,Tbl_Registro_Insumo[id_solicitud],$C$9,Tbl_Registro_Insumo[Fecha_Corte],"&lt;="&amp;Z$12))</f>
        <v/>
      </c>
      <c r="AA108" s="2" t="str">
        <f>IF(OR($C108="",AA$12=""),"",SUMIFS(Tbl_Registro_Insumo[cant_ent],Tbl_Registro_Insumo[proveedor],$C$8,Tbl_Registro_Insumo[descripcion_insumo],$C108,Tbl_Registro_Insumo[id_solicitud],Detalle_Mes!$C$9,Tbl_Registro_Insumo[Fecha_Corte],"&lt;="&amp;AA$12)-SUMIFS(Tbl_Registro_Insumo[cant_dev],Tbl_Registro_Insumo[proveedor],$C$8,Tbl_Registro_Insumo[descripcion_insumo],$C108,Tbl_Registro_Insumo[id_solicitud],$C$9,Tbl_Registro_Insumo[Fecha_Corte],"&lt;="&amp;AA$12))</f>
        <v/>
      </c>
      <c r="AB108" s="2" t="str">
        <f>IF(OR($C108="",AB$12=""),"",SUMIFS(Tbl_Registro_Insumo[cant_ent],Tbl_Registro_Insumo[proveedor],$C$8,Tbl_Registro_Insumo[descripcion_insumo],$C108,Tbl_Registro_Insumo[id_solicitud],Detalle_Mes!$C$9,Tbl_Registro_Insumo[Fecha_Corte],"&lt;="&amp;AB$12)-SUMIFS(Tbl_Registro_Insumo[cant_dev],Tbl_Registro_Insumo[proveedor],$C$8,Tbl_Registro_Insumo[descripcion_insumo],$C108,Tbl_Registro_Insumo[id_solicitud],$C$9,Tbl_Registro_Insumo[Fecha_Corte],"&lt;="&amp;AB$12))</f>
        <v/>
      </c>
      <c r="AC108" s="2" t="str">
        <f>IF(OR($C108="",AC$12=""),"",SUMIFS(Tbl_Registro_Insumo[cant_ent],Tbl_Registro_Insumo[proveedor],$C$8,Tbl_Registro_Insumo[descripcion_insumo],$C108,Tbl_Registro_Insumo[id_solicitud],Detalle_Mes!$C$9,Tbl_Registro_Insumo[Fecha_Corte],"&lt;="&amp;AC$12)-SUMIFS(Tbl_Registro_Insumo[cant_dev],Tbl_Registro_Insumo[proveedor],$C$8,Tbl_Registro_Insumo[descripcion_insumo],$C108,Tbl_Registro_Insumo[id_solicitud],$C$9,Tbl_Registro_Insumo[Fecha_Corte],"&lt;="&amp;AC$12))</f>
        <v/>
      </c>
      <c r="AD108" s="2" t="str">
        <f>IF(OR($C108="",AD$12=""),"",SUMIFS(Tbl_Registro_Insumo[cant_ent],Tbl_Registro_Insumo[proveedor],$C$8,Tbl_Registro_Insumo[descripcion_insumo],$C108,Tbl_Registro_Insumo[id_solicitud],Detalle_Mes!$C$9,Tbl_Registro_Insumo[Fecha_Corte],"&lt;="&amp;AD$12)-SUMIFS(Tbl_Registro_Insumo[cant_dev],Tbl_Registro_Insumo[proveedor],$C$8,Tbl_Registro_Insumo[descripcion_insumo],$C108,Tbl_Registro_Insumo[id_solicitud],$C$9,Tbl_Registro_Insumo[Fecha_Corte],"&lt;="&amp;AD$12))</f>
        <v/>
      </c>
      <c r="AE108" s="2" t="str">
        <f>IF(OR($C108="",AE$12=""),"",SUMIFS(Tbl_Registro_Insumo[cant_ent],Tbl_Registro_Insumo[proveedor],$C$8,Tbl_Registro_Insumo[descripcion_insumo],$C108,Tbl_Registro_Insumo[id_solicitud],Detalle_Mes!$C$9,Tbl_Registro_Insumo[Fecha_Corte],"&lt;="&amp;AE$12)-SUMIFS(Tbl_Registro_Insumo[cant_dev],Tbl_Registro_Insumo[proveedor],$C$8,Tbl_Registro_Insumo[descripcion_insumo],$C108,Tbl_Registro_Insumo[id_solicitud],$C$9,Tbl_Registro_Insumo[Fecha_Corte],"&lt;="&amp;AE$12))</f>
        <v/>
      </c>
      <c r="AF108" s="2" t="str">
        <f>IF(OR($C108="",AF$12=""),"",SUMIFS(Tbl_Registro_Insumo[cant_ent],Tbl_Registro_Insumo[proveedor],$C$8,Tbl_Registro_Insumo[descripcion_insumo],$C108,Tbl_Registro_Insumo[id_solicitud],Detalle_Mes!$C$9,Tbl_Registro_Insumo[Fecha_Corte],"&lt;="&amp;AF$12)-SUMIFS(Tbl_Registro_Insumo[cant_dev],Tbl_Registro_Insumo[proveedor],$C$8,Tbl_Registro_Insumo[descripcion_insumo],$C108,Tbl_Registro_Insumo[id_solicitud],$C$9,Tbl_Registro_Insumo[Fecha_Corte],"&lt;="&amp;AF$12))</f>
        <v/>
      </c>
      <c r="AG108" s="2" t="str">
        <f>IF(OR($C108="",AG$12=""),"",SUMIFS(Tbl_Registro_Insumo[cant_ent],Tbl_Registro_Insumo[proveedor],$C$8,Tbl_Registro_Insumo[descripcion_insumo],$C108,Tbl_Registro_Insumo[id_solicitud],Detalle_Mes!$C$9,Tbl_Registro_Insumo[Fecha_Corte],"&lt;="&amp;AG$12)-SUMIFS(Tbl_Registro_Insumo[cant_dev],Tbl_Registro_Insumo[proveedor],$C$8,Tbl_Registro_Insumo[descripcion_insumo],$C108,Tbl_Registro_Insumo[id_solicitud],$C$9,Tbl_Registro_Insumo[Fecha_Corte],"&lt;="&amp;AG$12))</f>
        <v/>
      </c>
      <c r="AH108" s="2" t="str">
        <f>IF(OR($C108="",AH$12=""),"",SUMIFS(Tbl_Registro_Insumo[cant_ent],Tbl_Registro_Insumo[proveedor],$C$8,Tbl_Registro_Insumo[descripcion_insumo],$C108,Tbl_Registro_Insumo[id_solicitud],Detalle_Mes!$C$9,Tbl_Registro_Insumo[Fecha_Corte],"&lt;="&amp;AH$12)-SUMIFS(Tbl_Registro_Insumo[cant_dev],Tbl_Registro_Insumo[proveedor],$C$8,Tbl_Registro_Insumo[descripcion_insumo],$C108,Tbl_Registro_Insumo[id_solicitud],$C$9,Tbl_Registro_Insumo[Fecha_Corte],"&lt;="&amp;AH$12))</f>
        <v/>
      </c>
      <c r="AI108" s="2" t="str">
        <f>IF(OR($C108="",AI$12=""),"",SUMIFS(Tbl_Registro_Insumo[cant_ent],Tbl_Registro_Insumo[proveedor],$C$8,Tbl_Registro_Insumo[descripcion_insumo],$C108,Tbl_Registro_Insumo[id_solicitud],Detalle_Mes!$C$9,Tbl_Registro_Insumo[Fecha_Corte],"&lt;="&amp;AI$12)-SUMIFS(Tbl_Registro_Insumo[cant_dev],Tbl_Registro_Insumo[proveedor],$C$8,Tbl_Registro_Insumo[descripcion_insumo],$C108,Tbl_Registro_Insumo[id_solicitud],$C$9,Tbl_Registro_Insumo[Fecha_Corte],"&lt;="&amp;AI$12))</f>
        <v/>
      </c>
      <c r="AJ108" s="2" t="str">
        <f>IF(OR($C108="",AJ$12=""),"",SUMIFS(Tbl_Registro_Insumo[cant_ent],Tbl_Registro_Insumo[proveedor],$C$8,Tbl_Registro_Insumo[descripcion_insumo],$C108,Tbl_Registro_Insumo[id_solicitud],Detalle_Mes!$C$9,Tbl_Registro_Insumo[Fecha_Corte],"&lt;="&amp;AJ$12)-SUMIFS(Tbl_Registro_Insumo[cant_dev],Tbl_Registro_Insumo[proveedor],$C$8,Tbl_Registro_Insumo[descripcion_insumo],$C108,Tbl_Registro_Insumo[id_solicitud],$C$9,Tbl_Registro_Insumo[Fecha_Corte],"&lt;="&amp;AJ$12))</f>
        <v/>
      </c>
      <c r="AK108" s="2" t="str">
        <f>IF(OR($C108="",AK$12=""),"",SUMIFS(Tbl_Registro_Insumo[cant_ent],Tbl_Registro_Insumo[proveedor],$C$8,Tbl_Registro_Insumo[descripcion_insumo],$C108,Tbl_Registro_Insumo[id_solicitud],Detalle_Mes!$C$9,Tbl_Registro_Insumo[Fecha_Corte],"&lt;="&amp;AK$12)-SUMIFS(Tbl_Registro_Insumo[cant_dev],Tbl_Registro_Insumo[proveedor],$C$8,Tbl_Registro_Insumo[descripcion_insumo],$C108,Tbl_Registro_Insumo[id_solicitud],$C$9,Tbl_Registro_Insumo[Fecha_Corte],"&lt;="&amp;AK$12))</f>
        <v/>
      </c>
      <c r="AL108" s="2" t="str">
        <f>IF(OR($C108="",AL$12=""),"",SUMIFS(Tbl_Registro_Insumo[cant_ent],Tbl_Registro_Insumo[proveedor],$C$8,Tbl_Registro_Insumo[descripcion_insumo],$C108,Tbl_Registro_Insumo[id_solicitud],Detalle_Mes!$C$9,Tbl_Registro_Insumo[Fecha_Corte],"&lt;="&amp;AL$12)-SUMIFS(Tbl_Registro_Insumo[cant_dev],Tbl_Registro_Insumo[proveedor],$C$8,Tbl_Registro_Insumo[descripcion_insumo],$C108,Tbl_Registro_Insumo[id_solicitud],$C$9,Tbl_Registro_Insumo[Fecha_Corte],"&lt;="&amp;AL$12))</f>
        <v/>
      </c>
      <c r="AM108" s="2" t="str">
        <f>IF(OR($C108="",AM$12=""),"",SUMIFS(Tbl_Registro_Insumo[cant_ent],Tbl_Registro_Insumo[proveedor],$C$8,Tbl_Registro_Insumo[descripcion_insumo],$C108,Tbl_Registro_Insumo[id_solicitud],Detalle_Mes!$C$9,Tbl_Registro_Insumo[Fecha_Corte],"&lt;="&amp;AM$12)-SUMIFS(Tbl_Registro_Insumo[cant_dev],Tbl_Registro_Insumo[proveedor],$C$8,Tbl_Registro_Insumo[descripcion_insumo],$C108,Tbl_Registro_Insumo[id_solicitud],$C$9,Tbl_Registro_Insumo[Fecha_Corte],"&lt;="&amp;AM$12))</f>
        <v/>
      </c>
      <c r="AN108" s="2" t="str">
        <f>IF(OR($C108="",AN$12=""),"",SUMIFS(Tbl_Registro_Insumo[cant_ent],Tbl_Registro_Insumo[proveedor],$C$8,Tbl_Registro_Insumo[descripcion_insumo],$C108,Tbl_Registro_Insumo[id_solicitud],Detalle_Mes!$C$9,Tbl_Registro_Insumo[Fecha_Corte],"&lt;="&amp;AN$12)-SUMIFS(Tbl_Registro_Insumo[cant_dev],Tbl_Registro_Insumo[proveedor],$C$8,Tbl_Registro_Insumo[descripcion_insumo],$C108,Tbl_Registro_Insumo[id_solicitud],$C$9,Tbl_Registro_Insumo[Fecha_Corte],"&lt;="&amp;AN$12))</f>
        <v/>
      </c>
      <c r="AO108" s="2" t="str">
        <f>IF(OR($C108="",AO$12=""),"",SUMIFS(Tbl_Registro_Insumo[cant_ent],Tbl_Registro_Insumo[proveedor],$C$8,Tbl_Registro_Insumo[descripcion_insumo],$C108,Tbl_Registro_Insumo[id_solicitud],Detalle_Mes!$C$9,Tbl_Registro_Insumo[Fecha_Corte],"&lt;="&amp;AO$12)-SUMIFS(Tbl_Registro_Insumo[cant_dev],Tbl_Registro_Insumo[proveedor],$C$8,Tbl_Registro_Insumo[descripcion_insumo],$C108,Tbl_Registro_Insumo[id_solicitud],$C$9,Tbl_Registro_Insumo[Fecha_Corte],"&lt;="&amp;AO$12))</f>
        <v/>
      </c>
      <c r="AP108" s="2" t="str">
        <f>IF(OR($C108="",AP$12=""),"",SUMIFS(Tbl_Registro_Insumo[cant_ent],Tbl_Registro_Insumo[proveedor],$C$8,Tbl_Registro_Insumo[descripcion_insumo],$C108,Tbl_Registro_Insumo[id_solicitud],Detalle_Mes!$C$9,Tbl_Registro_Insumo[Fecha_Corte],"&lt;="&amp;AP$12)-SUMIFS(Tbl_Registro_Insumo[cant_dev],Tbl_Registro_Insumo[proveedor],$C$8,Tbl_Registro_Insumo[descripcion_insumo],$C108,Tbl_Registro_Insumo[id_solicitud],$C$9,Tbl_Registro_Insumo[Fecha_Corte],"&lt;="&amp;AP$12))</f>
        <v/>
      </c>
      <c r="AQ108" s="2" t="str">
        <f>IF(OR($C108="",AQ$12=""),"",SUMIFS(Tbl_Registro_Insumo[cant_ent],Tbl_Registro_Insumo[proveedor],$C$8,Tbl_Registro_Insumo[descripcion_insumo],$C108,Tbl_Registro_Insumo[id_solicitud],Detalle_Mes!$C$9,Tbl_Registro_Insumo[Fecha_Corte],"&lt;="&amp;AQ$12)-SUMIFS(Tbl_Registro_Insumo[cant_dev],Tbl_Registro_Insumo[proveedor],$C$8,Tbl_Registro_Insumo[descripcion_insumo],$C108,Tbl_Registro_Insumo[id_solicitud],$C$9,Tbl_Registro_Insumo[Fecha_Corte],"&lt;="&amp;AQ$12))</f>
        <v/>
      </c>
      <c r="AR108" s="2" t="str">
        <f>IF(OR($C108="",AR$12=""),"",SUMIFS(Tbl_Registro_Insumo[cant_ent],Tbl_Registro_Insumo[proveedor],$C$8,Tbl_Registro_Insumo[descripcion_insumo],$C108,Tbl_Registro_Insumo[id_solicitud],Detalle_Mes!$C$9,Tbl_Registro_Insumo[Fecha_Corte],"&lt;="&amp;AR$12)-SUMIFS(Tbl_Registro_Insumo[cant_dev],Tbl_Registro_Insumo[proveedor],$C$8,Tbl_Registro_Insumo[descripcion_insumo],$C108,Tbl_Registro_Insumo[id_solicitud],$C$9,Tbl_Registro_Insumo[Fecha_Corte],"&lt;="&amp;AR$12))</f>
        <v/>
      </c>
      <c r="AS108" s="2" t="str">
        <f>IF(OR($C108="",AS$12=""),"",SUMIFS(Tbl_Registro_Insumo[cant_ent],Tbl_Registro_Insumo[proveedor],$C$8,Tbl_Registro_Insumo[descripcion_insumo],$C108,Tbl_Registro_Insumo[id_solicitud],Detalle_Mes!$C$9,Tbl_Registro_Insumo[Fecha_Corte],"&lt;="&amp;AS$12)-SUMIFS(Tbl_Registro_Insumo[cant_dev],Tbl_Registro_Insumo[proveedor],$C$8,Tbl_Registro_Insumo[descripcion_insumo],$C108,Tbl_Registro_Insumo[id_solicitud],$C$9,Tbl_Registro_Insumo[Fecha_Corte],"&lt;="&amp;AS$12))</f>
        <v/>
      </c>
      <c r="AT108" s="2" t="str">
        <f>IF(OR($C108="",AT$12=""),"",SUMIFS(Tbl_Registro_Insumo[cant_ent],Tbl_Registro_Insumo[proveedor],$C$8,Tbl_Registro_Insumo[descripcion_insumo],$C108,Tbl_Registro_Insumo[id_solicitud],Detalle_Mes!$C$9,Tbl_Registro_Insumo[Fecha_Corte],"&lt;="&amp;AT$12)-SUMIFS(Tbl_Registro_Insumo[cant_dev],Tbl_Registro_Insumo[proveedor],$C$8,Tbl_Registro_Insumo[descripcion_insumo],$C108,Tbl_Registro_Insumo[id_solicitud],$C$9,Tbl_Registro_Insumo[Fecha_Corte],"&lt;="&amp;AT$12))</f>
        <v/>
      </c>
      <c r="AU108" s="2" t="str">
        <f>IF(OR($C108="",AU$12=""),"",SUMIFS(Tbl_Registro_Insumo[cant_ent],Tbl_Registro_Insumo[proveedor],$C$8,Tbl_Registro_Insumo[descripcion_insumo],$C108,Tbl_Registro_Insumo[id_solicitud],Detalle_Mes!$C$9,Tbl_Registro_Insumo[Fecha_Corte],"&lt;="&amp;AU$12)-SUMIFS(Tbl_Registro_Insumo[cant_dev],Tbl_Registro_Insumo[proveedor],$C$8,Tbl_Registro_Insumo[descripcion_insumo],$C108,Tbl_Registro_Insumo[id_solicitud],$C$9,Tbl_Registro_Insumo[Fecha_Corte],"&lt;="&amp;AU$12))</f>
        <v/>
      </c>
      <c r="AV108" s="2" t="str">
        <f>IF(OR($C108="",AV$12=""),"",SUMIFS(Tbl_Registro_Insumo[cant_ent],Tbl_Registro_Insumo[proveedor],$C$8,Tbl_Registro_Insumo[descripcion_insumo],$C108,Tbl_Registro_Insumo[id_solicitud],Detalle_Mes!$C$9,Tbl_Registro_Insumo[Fecha_Corte],"&lt;="&amp;AV$12)-SUMIFS(Tbl_Registro_Insumo[cant_dev],Tbl_Registro_Insumo[proveedor],$C$8,Tbl_Registro_Insumo[descripcion_insumo],$C108,Tbl_Registro_Insumo[id_solicitud],$C$9,Tbl_Registro_Insumo[Fecha_Corte],"&lt;="&amp;AV$12))</f>
        <v/>
      </c>
      <c r="AW108" s="2" t="str">
        <f>IF(OR($C108="",AW$12=""),"",SUMIFS(Tbl_Registro_Insumo[cant_ent],Tbl_Registro_Insumo[proveedor],$C$8,Tbl_Registro_Insumo[descripcion_insumo],$C108,Tbl_Registro_Insumo[id_solicitud],Detalle_Mes!$C$9,Tbl_Registro_Insumo[Fecha_Corte],"&lt;="&amp;AW$12)-SUMIFS(Tbl_Registro_Insumo[cant_dev],Tbl_Registro_Insumo[proveedor],$C$8,Tbl_Registro_Insumo[descripcion_insumo],$C108,Tbl_Registro_Insumo[id_solicitud],$C$9,Tbl_Registro_Insumo[Fecha_Corte],"&lt;="&amp;AW$12))</f>
        <v/>
      </c>
      <c r="AX108" s="2" t="str">
        <f>IF(OR($C108="",AX$12=""),"",SUMIFS(Tbl_Registro_Insumo[cant_ent],Tbl_Registro_Insumo[proveedor],$C$8,Tbl_Registro_Insumo[descripcion_insumo],$C108,Tbl_Registro_Insumo[id_solicitud],Detalle_Mes!$C$9,Tbl_Registro_Insumo[Fecha_Corte],"&lt;="&amp;AX$12)-SUMIFS(Tbl_Registro_Insumo[cant_dev],Tbl_Registro_Insumo[proveedor],$C$8,Tbl_Registro_Insumo[descripcion_insumo],$C108,Tbl_Registro_Insumo[id_solicitud],$C$9,Tbl_Registro_Insumo[Fecha_Corte],"&lt;="&amp;AX$12))</f>
        <v/>
      </c>
      <c r="AY108" s="2" t="str">
        <f>IF(OR($C108="",AY$12=""),"",SUMIFS(Tbl_Registro_Insumo[cant_ent],Tbl_Registro_Insumo[proveedor],$C$8,Tbl_Registro_Insumo[descripcion_insumo],$C108,Tbl_Registro_Insumo[id_solicitud],Detalle_Mes!$C$9,Tbl_Registro_Insumo[Fecha_Corte],"&lt;="&amp;AY$12)-SUMIFS(Tbl_Registro_Insumo[cant_dev],Tbl_Registro_Insumo[proveedor],$C$8,Tbl_Registro_Insumo[descripcion_insumo],$C108,Tbl_Registro_Insumo[id_solicitud],$C$9,Tbl_Registro_Insumo[Fecha_Corte],"&lt;="&amp;AY$12))</f>
        <v/>
      </c>
      <c r="AZ108" s="2" t="str">
        <f>IF(OR($C108="",AZ$12=""),"",SUMIFS(Tbl_Registro_Insumo[cant_ent],Tbl_Registro_Insumo[proveedor],$C$8,Tbl_Registro_Insumo[descripcion_insumo],$C108,Tbl_Registro_Insumo[id_solicitud],Detalle_Mes!$C$9,Tbl_Registro_Insumo[Fecha_Corte],"&lt;="&amp;AZ$12)-SUMIFS(Tbl_Registro_Insumo[cant_dev],Tbl_Registro_Insumo[proveedor],$C$8,Tbl_Registro_Insumo[descripcion_insumo],$C108,Tbl_Registro_Insumo[id_solicitud],$C$9,Tbl_Registro_Insumo[Fecha_Corte],"&lt;="&amp;AZ$12))</f>
        <v/>
      </c>
      <c r="BA108" s="2" t="str">
        <f>IF(OR($C108="",BA$12=""),"",SUMIFS(Tbl_Registro_Insumo[cant_ent],Tbl_Registro_Insumo[proveedor],$C$8,Tbl_Registro_Insumo[descripcion_insumo],$C108,Tbl_Registro_Insumo[id_solicitud],Detalle_Mes!$C$9,Tbl_Registro_Insumo[Fecha_Corte],"&lt;="&amp;BA$12)-SUMIFS(Tbl_Registro_Insumo[cant_dev],Tbl_Registro_Insumo[proveedor],$C$8,Tbl_Registro_Insumo[descripcion_insumo],$C108,Tbl_Registro_Insumo[id_solicitud],$C$9,Tbl_Registro_Insumo[Fecha_Corte],"&lt;="&amp;BA$12))</f>
        <v/>
      </c>
      <c r="BB108" s="2" t="str">
        <f>IF(OR($C108="",BB$12=""),"",SUMIFS(Tbl_Registro_Insumo[cant_ent],Tbl_Registro_Insumo[proveedor],$C$8,Tbl_Registro_Insumo[descripcion_insumo],$C108,Tbl_Registro_Insumo[id_solicitud],Detalle_Mes!$C$9,Tbl_Registro_Insumo[Fecha_Corte],"&lt;="&amp;BB$12)-SUMIFS(Tbl_Registro_Insumo[cant_dev],Tbl_Registro_Insumo[proveedor],$C$8,Tbl_Registro_Insumo[descripcion_insumo],$C108,Tbl_Registro_Insumo[id_solicitud],$C$9,Tbl_Registro_Insumo[Fecha_Corte],"&lt;="&amp;BB$12))</f>
        <v/>
      </c>
      <c r="BC108" s="2" t="str">
        <f>IF(OR($C108="",BC$12=""),"",SUMIFS(Tbl_Registro_Insumo[cant_ent],Tbl_Registro_Insumo[proveedor],$C$8,Tbl_Registro_Insumo[descripcion_insumo],$C108,Tbl_Registro_Insumo[id_solicitud],Detalle_Mes!$C$9,Tbl_Registro_Insumo[Fecha_Corte],"&lt;="&amp;BC$12)-SUMIFS(Tbl_Registro_Insumo[cant_dev],Tbl_Registro_Insumo[proveedor],$C$8,Tbl_Registro_Insumo[descripcion_insumo],$C108,Tbl_Registro_Insumo[id_solicitud],$C$9,Tbl_Registro_Insumo[Fecha_Corte],"&lt;="&amp;BC$12))</f>
        <v/>
      </c>
      <c r="BD108" s="2" t="str">
        <f>IF(OR($C108="",BD$12=""),"",SUMIFS(Tbl_Registro_Insumo[cant_ent],Tbl_Registro_Insumo[proveedor],$C$8,Tbl_Registro_Insumo[descripcion_insumo],$C108,Tbl_Registro_Insumo[id_solicitud],Detalle_Mes!$C$9,Tbl_Registro_Insumo[Fecha_Corte],"&lt;="&amp;BD$12)-SUMIFS(Tbl_Registro_Insumo[cant_dev],Tbl_Registro_Insumo[proveedor],$C$8,Tbl_Registro_Insumo[descripcion_insumo],$C108,Tbl_Registro_Insumo[id_solicitud],$C$9,Tbl_Registro_Insumo[Fecha_Corte],"&lt;="&amp;BD$12))</f>
        <v/>
      </c>
      <c r="BE108" s="2" t="str">
        <f>IF(OR($C108="",BE$12=""),"",SUMIFS(Tbl_Registro_Insumo[cant_ent],Tbl_Registro_Insumo[proveedor],$C$8,Tbl_Registro_Insumo[descripcion_insumo],$C108,Tbl_Registro_Insumo[id_solicitud],Detalle_Mes!$C$9,Tbl_Registro_Insumo[Fecha_Corte],"&lt;="&amp;BE$12)-SUMIFS(Tbl_Registro_Insumo[cant_dev],Tbl_Registro_Insumo[proveedor],$C$8,Tbl_Registro_Insumo[descripcion_insumo],$C108,Tbl_Registro_Insumo[id_solicitud],$C$9,Tbl_Registro_Insumo[Fecha_Corte],"&lt;="&amp;BE$12))</f>
        <v/>
      </c>
      <c r="BF108" s="2" t="str">
        <f>IF(OR($C108="",BF$12=""),"",SUMIFS(Tbl_Registro_Insumo[cant_ent],Tbl_Registro_Insumo[proveedor],$C$8,Tbl_Registro_Insumo[descripcion_insumo],$C108,Tbl_Registro_Insumo[id_solicitud],Detalle_Mes!$C$9,Tbl_Registro_Insumo[Fecha_Corte],"&lt;="&amp;BF$12)-SUMIFS(Tbl_Registro_Insumo[cant_dev],Tbl_Registro_Insumo[proveedor],$C$8,Tbl_Registro_Insumo[descripcion_insumo],$C108,Tbl_Registro_Insumo[id_solicitud],$C$9,Tbl_Registro_Insumo[Fecha_Corte],"&lt;="&amp;BF$12))</f>
        <v/>
      </c>
      <c r="BG108" s="2" t="str">
        <f>IF(OR($C108="",BG$12=""),"",SUMIFS(Tbl_Registro_Insumo[cant_ent],Tbl_Registro_Insumo[proveedor],$C$8,Tbl_Registro_Insumo[descripcion_insumo],$C108,Tbl_Registro_Insumo[id_solicitud],Detalle_Mes!$C$9,Tbl_Registro_Insumo[Fecha_Corte],"&lt;="&amp;BG$12)-SUMIFS(Tbl_Registro_Insumo[cant_dev],Tbl_Registro_Insumo[proveedor],$C$8,Tbl_Registro_Insumo[descripcion_insumo],$C108,Tbl_Registro_Insumo[id_solicitud],$C$9,Tbl_Registro_Insumo[Fecha_Corte],"&lt;="&amp;BG$12))</f>
        <v/>
      </c>
      <c r="BH108" s="2" t="str">
        <f>IF(OR($C108="",BH$12=""),"",SUMIFS(Tbl_Registro_Insumo[cant_ent],Tbl_Registro_Insumo[proveedor],$C$8,Tbl_Registro_Insumo[descripcion_insumo],$C108,Tbl_Registro_Insumo[id_solicitud],Detalle_Mes!$C$9,Tbl_Registro_Insumo[Fecha_Corte],"&lt;="&amp;BH$12)-SUMIFS(Tbl_Registro_Insumo[cant_dev],Tbl_Registro_Insumo[proveedor],$C$8,Tbl_Registro_Insumo[descripcion_insumo],$C108,Tbl_Registro_Insumo[id_solicitud],$C$9,Tbl_Registro_Insumo[Fecha_Corte],"&lt;="&amp;BH$12))</f>
        <v/>
      </c>
      <c r="BI108" s="2" t="str">
        <f>IF(OR($C108="",BI$12=""),"",SUMIFS(Tbl_Registro_Insumo[cant_ent],Tbl_Registro_Insumo[proveedor],$C$8,Tbl_Registro_Insumo[descripcion_insumo],$C108,Tbl_Registro_Insumo[id_solicitud],Detalle_Mes!$C$9,Tbl_Registro_Insumo[Fecha_Corte],"&lt;="&amp;BI$12)-SUMIFS(Tbl_Registro_Insumo[cant_dev],Tbl_Registro_Insumo[proveedor],$C$8,Tbl_Registro_Insumo[descripcion_insumo],$C108,Tbl_Registro_Insumo[id_solicitud],$C$9,Tbl_Registro_Insumo[Fecha_Corte],"&lt;="&amp;BI$12))</f>
        <v/>
      </c>
      <c r="BJ108" s="2" t="str">
        <f>IF(OR($C108="",BJ$12=""),"",SUMIFS(Tbl_Registro_Insumo[cant_ent],Tbl_Registro_Insumo[proveedor],$C$8,Tbl_Registro_Insumo[descripcion_insumo],$C108,Tbl_Registro_Insumo[id_solicitud],Detalle_Mes!$C$9,Tbl_Registro_Insumo[Fecha_Corte],"&lt;="&amp;BJ$12)-SUMIFS(Tbl_Registro_Insumo[cant_dev],Tbl_Registro_Insumo[proveedor],$C$8,Tbl_Registro_Insumo[descripcion_insumo],$C108,Tbl_Registro_Insumo[id_solicitud],$C$9,Tbl_Registro_Insumo[Fecha_Corte],"&lt;="&amp;BJ$12))</f>
        <v/>
      </c>
      <c r="BK108" s="2" t="str">
        <f>IF(OR($C108="",BK$12=""),"",SUMIFS(Tbl_Registro_Insumo[cant_ent],Tbl_Registro_Insumo[proveedor],$C$8,Tbl_Registro_Insumo[descripcion_insumo],$C108,Tbl_Registro_Insumo[id_solicitud],Detalle_Mes!$C$9,Tbl_Registro_Insumo[Fecha_Corte],"&lt;="&amp;BK$12)-SUMIFS(Tbl_Registro_Insumo[cant_dev],Tbl_Registro_Insumo[proveedor],$C$8,Tbl_Registro_Insumo[descripcion_insumo],$C108,Tbl_Registro_Insumo[id_solicitud],$C$9,Tbl_Registro_Insumo[Fecha_Corte],"&lt;="&amp;BK$12))</f>
        <v/>
      </c>
      <c r="BL108" s="2" t="str">
        <f>IF(OR($C108="",BL$12=""),"",SUMIFS(Tbl_Registro_Insumo[cant_ent],Tbl_Registro_Insumo[proveedor],$C$8,Tbl_Registro_Insumo[descripcion_insumo],$C108,Tbl_Registro_Insumo[id_solicitud],Detalle_Mes!$C$9,Tbl_Registro_Insumo[Fecha_Corte],"&lt;="&amp;BL$12)-SUMIFS(Tbl_Registro_Insumo[cant_dev],Tbl_Registro_Insumo[proveedor],$C$8,Tbl_Registro_Insumo[descripcion_insumo],$C108,Tbl_Registro_Insumo[id_solicitud],$C$9,Tbl_Registro_Insumo[Fecha_Corte],"&lt;="&amp;BL$12))</f>
        <v/>
      </c>
      <c r="BM108" s="2" t="str">
        <f>IF(OR($C108="",BM$12=""),"",SUMIFS(Tbl_Registro_Insumo[cant_ent],Tbl_Registro_Insumo[proveedor],$C$8,Tbl_Registro_Insumo[descripcion_insumo],$C108,Tbl_Registro_Insumo[id_solicitud],Detalle_Mes!$C$9,Tbl_Registro_Insumo[Fecha_Corte],"&lt;="&amp;BM$12)-SUMIFS(Tbl_Registro_Insumo[cant_dev],Tbl_Registro_Insumo[proveedor],$C$8,Tbl_Registro_Insumo[descripcion_insumo],$C108,Tbl_Registro_Insumo[id_solicitud],$C$9,Tbl_Registro_Insumo[Fecha_Corte],"&lt;="&amp;BM$12))</f>
        <v/>
      </c>
      <c r="BN108" s="2" t="str">
        <f>IF(OR($C108="",BN$12=""),"",SUMIFS(Tbl_Registro_Insumo[cant_ent],Tbl_Registro_Insumo[proveedor],$C$8,Tbl_Registro_Insumo[descripcion_insumo],$C108,Tbl_Registro_Insumo[id_solicitud],Detalle_Mes!$C$9,Tbl_Registro_Insumo[Fecha_Corte],"&lt;="&amp;BN$12)-SUMIFS(Tbl_Registro_Insumo[cant_dev],Tbl_Registro_Insumo[proveedor],$C$8,Tbl_Registro_Insumo[descripcion_insumo],$C108,Tbl_Registro_Insumo[id_solicitud],$C$9,Tbl_Registro_Insumo[Fecha_Corte],"&lt;="&amp;BN$12))</f>
        <v/>
      </c>
      <c r="BO108" s="2" t="str">
        <f>IF(OR($C108="",BO$12=""),"",SUMIFS(Tbl_Registro_Insumo[cant_ent],Tbl_Registro_Insumo[proveedor],$C$8,Tbl_Registro_Insumo[descripcion_insumo],$C108,Tbl_Registro_Insumo[id_solicitud],Detalle_Mes!$C$9,Tbl_Registro_Insumo[Fecha_Corte],"&lt;="&amp;BO$12)-SUMIFS(Tbl_Registro_Insumo[cant_dev],Tbl_Registro_Insumo[proveedor],$C$8,Tbl_Registro_Insumo[descripcion_insumo],$C108,Tbl_Registro_Insumo[id_solicitud],$C$9,Tbl_Registro_Insumo[Fecha_Corte],"&lt;="&amp;BO$12))</f>
        <v/>
      </c>
      <c r="BP108" s="2" t="str">
        <f>IF(OR($C108="",BP$12=""),"",SUMIFS(Tbl_Registro_Insumo[cant_ent],Tbl_Registro_Insumo[proveedor],$C$8,Tbl_Registro_Insumo[descripcion_insumo],$C108,Tbl_Registro_Insumo[id_solicitud],Detalle_Mes!$C$9,Tbl_Registro_Insumo[Fecha_Corte],"&lt;="&amp;BP$12)-SUMIFS(Tbl_Registro_Insumo[cant_dev],Tbl_Registro_Insumo[proveedor],$C$8,Tbl_Registro_Insumo[descripcion_insumo],$C108,Tbl_Registro_Insumo[id_solicitud],$C$9,Tbl_Registro_Insumo[Fecha_Corte],"&lt;="&amp;BP$12))</f>
        <v/>
      </c>
      <c r="BQ108" s="2" t="str">
        <f>IF(OR($C108="",BQ$12=""),"",SUMIFS(Tbl_Registro_Insumo[cant_ent],Tbl_Registro_Insumo[proveedor],$C$8,Tbl_Registro_Insumo[descripcion_insumo],$C108,Tbl_Registro_Insumo[id_solicitud],Detalle_Mes!$C$9,Tbl_Registro_Insumo[Fecha_Corte],"&lt;="&amp;BQ$12)-SUMIFS(Tbl_Registro_Insumo[cant_dev],Tbl_Registro_Insumo[proveedor],$C$8,Tbl_Registro_Insumo[descripcion_insumo],$C108,Tbl_Registro_Insumo[id_solicitud],$C$9,Tbl_Registro_Insumo[Fecha_Corte],"&lt;="&amp;BQ$12))</f>
        <v/>
      </c>
      <c r="BR108" s="2" t="str">
        <f>IF(OR($C108="",BR$12=""),"",SUMIFS(Tbl_Registro_Insumo[cant_ent],Tbl_Registro_Insumo[proveedor],$C$8,Tbl_Registro_Insumo[descripcion_insumo],$C108,Tbl_Registro_Insumo[id_solicitud],Detalle_Mes!$C$9,Tbl_Registro_Insumo[Fecha_Corte],"&lt;="&amp;BR$12)-SUMIFS(Tbl_Registro_Insumo[cant_dev],Tbl_Registro_Insumo[proveedor],$C$8,Tbl_Registro_Insumo[descripcion_insumo],$C108,Tbl_Registro_Insumo[id_solicitud],$C$9,Tbl_Registro_Insumo[Fecha_Corte],"&lt;="&amp;BR$12))</f>
        <v/>
      </c>
      <c r="BS108" s="2" t="str">
        <f>IF(OR($C108="",BS$12=""),"",SUMIFS(Tbl_Registro_Insumo[cant_ent],Tbl_Registro_Insumo[proveedor],$C$8,Tbl_Registro_Insumo[descripcion_insumo],$C108,Tbl_Registro_Insumo[id_solicitud],Detalle_Mes!$C$9,Tbl_Registro_Insumo[Fecha_Corte],"&lt;="&amp;BS$12)-SUMIFS(Tbl_Registro_Insumo[cant_dev],Tbl_Registro_Insumo[proveedor],$C$8,Tbl_Registro_Insumo[descripcion_insumo],$C108,Tbl_Registro_Insumo[id_solicitud],$C$9,Tbl_Registro_Insumo[Fecha_Corte],"&lt;="&amp;BS$12))</f>
        <v/>
      </c>
    </row>
    <row r="109" spans="2:71" s="7" customFormat="1" ht="19.2" customHeight="1" x14ac:dyDescent="0.3">
      <c r="B109" s="2"/>
      <c r="D109" s="20" t="str">
        <f>IF(C109="","",SUMIFS(Tbl_Registro_Insumo[cant_ent],Tbl_Registro_Insumo[proveedor],Detalle_Mes!$C$8,Tbl_Registro_Insumo[id_solicitud],Detalle_Mes!$C$9,Tbl_Registro_Insumo[descripcion_insumo],Detalle_Mes!C109,Tbl_Registro_Insumo[Fecha_Corte],"&lt;"&amp;Detalle_Mes!$F$8))</f>
        <v/>
      </c>
      <c r="E109" s="20" t="str">
        <f>IF(C109="","",SUMIFS(Tbl_Registro_Insumo[cant_dev],Tbl_Registro_Insumo[proveedor],Detalle_Mes!$C$8,Tbl_Registro_Insumo[id_solicitud],Detalle_Mes!$C$9,Tbl_Registro_Insumo[descripcion_insumo],Detalle_Mes!C109,Tbl_Registro_Insumo[Fecha_Corte],"&lt;"&amp;Detalle_Mes!$F$8))</f>
        <v/>
      </c>
      <c r="F109" s="20" t="str">
        <f t="shared" si="42"/>
        <v/>
      </c>
      <c r="H109" s="41" t="str">
        <f t="shared" ref="H109:H140" si="43">IF(C109="","",SUM(J109:BS109))</f>
        <v/>
      </c>
      <c r="I109" s="2" t="str">
        <f>IF(OR($C109="",I$12=""),"",SUMIFS(Tbl_Registro_Insumo[cant_ent],Tbl_Registro_Insumo[proveedor],$C$8,Tbl_Registro_Insumo[descripcion_insumo],$C109,Tbl_Registro_Insumo[id_solicitud],Detalle_Mes!$C$9,Tbl_Registro_Insumo[Fecha_Corte],"&lt;"&amp;I$12)-SUMIFS(Tbl_Registro_Insumo[cant_dev],Tbl_Registro_Insumo[proveedor],$C$8,Tbl_Registro_Insumo[descripcion_insumo],$C109,Tbl_Registro_Insumo[id_solicitud],$C$9,Tbl_Registro_Insumo[Fecha_Corte],"&lt;="&amp;I$12))</f>
        <v/>
      </c>
      <c r="J109" s="2" t="str">
        <f>IF(OR($C109="",J$12=""),"",SUMIFS(Tbl_Registro_Insumo[cant_ent],Tbl_Registro_Insumo[proveedor],$C$8,Tbl_Registro_Insumo[descripcion_insumo],$C109,Tbl_Registro_Insumo[id_solicitud],Detalle_Mes!$C$9,Tbl_Registro_Insumo[Fecha_Corte],"&lt;="&amp;J$12)-SUMIFS(Tbl_Registro_Insumo[cant_dev],Tbl_Registro_Insumo[proveedor],$C$8,Tbl_Registro_Insumo[descripcion_insumo],$C109,Tbl_Registro_Insumo[id_solicitud],$C$9,Tbl_Registro_Insumo[Fecha_Corte],"&lt;="&amp;J$12))</f>
        <v/>
      </c>
      <c r="K109" s="2" t="str">
        <f>IF(OR($C109="",K$12=""),"",SUMIFS(Tbl_Registro_Insumo[cant_ent],Tbl_Registro_Insumo[proveedor],$C$8,Tbl_Registro_Insumo[descripcion_insumo],$C109,Tbl_Registro_Insumo[id_solicitud],Detalle_Mes!$C$9,Tbl_Registro_Insumo[Fecha_Corte],"&lt;="&amp;K$12)-SUMIFS(Tbl_Registro_Insumo[cant_dev],Tbl_Registro_Insumo[proveedor],$C$8,Tbl_Registro_Insumo[descripcion_insumo],$C109,Tbl_Registro_Insumo[id_solicitud],$C$9,Tbl_Registro_Insumo[Fecha_Corte],"&lt;="&amp;K$12))</f>
        <v/>
      </c>
      <c r="L109" s="2" t="str">
        <f>IF(OR($C109="",L$12=""),"",SUMIFS(Tbl_Registro_Insumo[cant_ent],Tbl_Registro_Insumo[proveedor],$C$8,Tbl_Registro_Insumo[descripcion_insumo],$C109,Tbl_Registro_Insumo[id_solicitud],Detalle_Mes!$C$9,Tbl_Registro_Insumo[Fecha_Corte],"&lt;="&amp;L$12)-SUMIFS(Tbl_Registro_Insumo[cant_dev],Tbl_Registro_Insumo[proveedor],$C$8,Tbl_Registro_Insumo[descripcion_insumo],$C109,Tbl_Registro_Insumo[id_solicitud],$C$9,Tbl_Registro_Insumo[Fecha_Corte],"&lt;="&amp;L$12))</f>
        <v/>
      </c>
      <c r="M109" s="2" t="str">
        <f>IF(OR($C109="",M$12=""),"",SUMIFS(Tbl_Registro_Insumo[cant_ent],Tbl_Registro_Insumo[proveedor],$C$8,Tbl_Registro_Insumo[descripcion_insumo],$C109,Tbl_Registro_Insumo[id_solicitud],Detalle_Mes!$C$9,Tbl_Registro_Insumo[Fecha_Corte],"&lt;="&amp;M$12)-SUMIFS(Tbl_Registro_Insumo[cant_dev],Tbl_Registro_Insumo[proveedor],$C$8,Tbl_Registro_Insumo[descripcion_insumo],$C109,Tbl_Registro_Insumo[id_solicitud],$C$9,Tbl_Registro_Insumo[Fecha_Corte],"&lt;="&amp;M$12))</f>
        <v/>
      </c>
      <c r="N109" s="2" t="str">
        <f>IF(OR($C109="",N$12=""),"",SUMIFS(Tbl_Registro_Insumo[cant_ent],Tbl_Registro_Insumo[proveedor],$C$8,Tbl_Registro_Insumo[descripcion_insumo],$C109,Tbl_Registro_Insumo[id_solicitud],Detalle_Mes!$C$9,Tbl_Registro_Insumo[Fecha_Corte],"&lt;="&amp;N$12)-SUMIFS(Tbl_Registro_Insumo[cant_dev],Tbl_Registro_Insumo[proveedor],$C$8,Tbl_Registro_Insumo[descripcion_insumo],$C109,Tbl_Registro_Insumo[id_solicitud],$C$9,Tbl_Registro_Insumo[Fecha_Corte],"&lt;="&amp;N$12))</f>
        <v/>
      </c>
      <c r="O109" s="2" t="str">
        <f>IF(OR($C109="",O$12=""),"",SUMIFS(Tbl_Registro_Insumo[cant_ent],Tbl_Registro_Insumo[proveedor],$C$8,Tbl_Registro_Insumo[descripcion_insumo],$C109,Tbl_Registro_Insumo[id_solicitud],Detalle_Mes!$C$9,Tbl_Registro_Insumo[Fecha_Corte],"&lt;="&amp;O$12)-SUMIFS(Tbl_Registro_Insumo[cant_dev],Tbl_Registro_Insumo[proveedor],$C$8,Tbl_Registro_Insumo[descripcion_insumo],$C109,Tbl_Registro_Insumo[id_solicitud],$C$9,Tbl_Registro_Insumo[Fecha_Corte],"&lt;="&amp;O$12))</f>
        <v/>
      </c>
      <c r="P109" s="2" t="str">
        <f>IF(OR($C109="",P$12=""),"",SUMIFS(Tbl_Registro_Insumo[cant_ent],Tbl_Registro_Insumo[proveedor],$C$8,Tbl_Registro_Insumo[descripcion_insumo],$C109,Tbl_Registro_Insumo[id_solicitud],Detalle_Mes!$C$9,Tbl_Registro_Insumo[Fecha_Corte],"&lt;="&amp;P$12)-SUMIFS(Tbl_Registro_Insumo[cant_dev],Tbl_Registro_Insumo[proveedor],$C$8,Tbl_Registro_Insumo[descripcion_insumo],$C109,Tbl_Registro_Insumo[id_solicitud],$C$9,Tbl_Registro_Insumo[Fecha_Corte],"&lt;="&amp;P$12))</f>
        <v/>
      </c>
      <c r="Q109" s="2" t="str">
        <f>IF(OR($C109="",Q$12=""),"",SUMIFS(Tbl_Registro_Insumo[cant_ent],Tbl_Registro_Insumo[proveedor],$C$8,Tbl_Registro_Insumo[descripcion_insumo],$C109,Tbl_Registro_Insumo[id_solicitud],Detalle_Mes!$C$9,Tbl_Registro_Insumo[Fecha_Corte],"&lt;="&amp;Q$12)-SUMIFS(Tbl_Registro_Insumo[cant_dev],Tbl_Registro_Insumo[proveedor],$C$8,Tbl_Registro_Insumo[descripcion_insumo],$C109,Tbl_Registro_Insumo[id_solicitud],$C$9,Tbl_Registro_Insumo[Fecha_Corte],"&lt;="&amp;Q$12))</f>
        <v/>
      </c>
      <c r="R109" s="2" t="str">
        <f>IF(OR($C109="",R$12=""),"",SUMIFS(Tbl_Registro_Insumo[cant_ent],Tbl_Registro_Insumo[proveedor],$C$8,Tbl_Registro_Insumo[descripcion_insumo],$C109,Tbl_Registro_Insumo[id_solicitud],Detalle_Mes!$C$9,Tbl_Registro_Insumo[Fecha_Corte],"&lt;="&amp;R$12)-SUMIFS(Tbl_Registro_Insumo[cant_dev],Tbl_Registro_Insumo[proveedor],$C$8,Tbl_Registro_Insumo[descripcion_insumo],$C109,Tbl_Registro_Insumo[id_solicitud],$C$9,Tbl_Registro_Insumo[Fecha_Corte],"&lt;="&amp;R$12))</f>
        <v/>
      </c>
      <c r="S109" s="2" t="str">
        <f>IF(OR($C109="",S$12=""),"",SUMIFS(Tbl_Registro_Insumo[cant_ent],Tbl_Registro_Insumo[proveedor],$C$8,Tbl_Registro_Insumo[descripcion_insumo],$C109,Tbl_Registro_Insumo[id_solicitud],Detalle_Mes!$C$9,Tbl_Registro_Insumo[Fecha_Corte],"&lt;="&amp;S$12)-SUMIFS(Tbl_Registro_Insumo[cant_dev],Tbl_Registro_Insumo[proveedor],$C$8,Tbl_Registro_Insumo[descripcion_insumo],$C109,Tbl_Registro_Insumo[id_solicitud],$C$9,Tbl_Registro_Insumo[Fecha_Corte],"&lt;="&amp;S$12))</f>
        <v/>
      </c>
      <c r="T109" s="2" t="str">
        <f>IF(OR($C109="",T$12=""),"",SUMIFS(Tbl_Registro_Insumo[cant_ent],Tbl_Registro_Insumo[proveedor],$C$8,Tbl_Registro_Insumo[descripcion_insumo],$C109,Tbl_Registro_Insumo[id_solicitud],Detalle_Mes!$C$9,Tbl_Registro_Insumo[Fecha_Corte],"&lt;="&amp;T$12)-SUMIFS(Tbl_Registro_Insumo[cant_dev],Tbl_Registro_Insumo[proveedor],$C$8,Tbl_Registro_Insumo[descripcion_insumo],$C109,Tbl_Registro_Insumo[id_solicitud],$C$9,Tbl_Registro_Insumo[Fecha_Corte],"&lt;="&amp;T$12))</f>
        <v/>
      </c>
      <c r="U109" s="2" t="str">
        <f>IF(OR($C109="",U$12=""),"",SUMIFS(Tbl_Registro_Insumo[cant_ent],Tbl_Registro_Insumo[proveedor],$C$8,Tbl_Registro_Insumo[descripcion_insumo],$C109,Tbl_Registro_Insumo[id_solicitud],Detalle_Mes!$C$9,Tbl_Registro_Insumo[Fecha_Corte],"&lt;="&amp;U$12)-SUMIFS(Tbl_Registro_Insumo[cant_dev],Tbl_Registro_Insumo[proveedor],$C$8,Tbl_Registro_Insumo[descripcion_insumo],$C109,Tbl_Registro_Insumo[id_solicitud],$C$9,Tbl_Registro_Insumo[Fecha_Corte],"&lt;="&amp;U$12))</f>
        <v/>
      </c>
      <c r="V109" s="2" t="str">
        <f>IF(OR($C109="",V$12=""),"",SUMIFS(Tbl_Registro_Insumo[cant_ent],Tbl_Registro_Insumo[proveedor],$C$8,Tbl_Registro_Insumo[descripcion_insumo],$C109,Tbl_Registro_Insumo[id_solicitud],Detalle_Mes!$C$9,Tbl_Registro_Insumo[Fecha_Corte],"&lt;="&amp;V$12)-SUMIFS(Tbl_Registro_Insumo[cant_dev],Tbl_Registro_Insumo[proveedor],$C$8,Tbl_Registro_Insumo[descripcion_insumo],$C109,Tbl_Registro_Insumo[id_solicitud],$C$9,Tbl_Registro_Insumo[Fecha_Corte],"&lt;="&amp;V$12))</f>
        <v/>
      </c>
      <c r="W109" s="2" t="str">
        <f>IF(OR($C109="",W$12=""),"",SUMIFS(Tbl_Registro_Insumo[cant_ent],Tbl_Registro_Insumo[proveedor],$C$8,Tbl_Registro_Insumo[descripcion_insumo],$C109,Tbl_Registro_Insumo[id_solicitud],Detalle_Mes!$C$9,Tbl_Registro_Insumo[Fecha_Corte],"&lt;="&amp;W$12)-SUMIFS(Tbl_Registro_Insumo[cant_dev],Tbl_Registro_Insumo[proveedor],$C$8,Tbl_Registro_Insumo[descripcion_insumo],$C109,Tbl_Registro_Insumo[id_solicitud],$C$9,Tbl_Registro_Insumo[Fecha_Corte],"&lt;="&amp;W$12))</f>
        <v/>
      </c>
      <c r="X109" s="2" t="str">
        <f>IF(OR($C109="",X$12=""),"",SUMIFS(Tbl_Registro_Insumo[cant_ent],Tbl_Registro_Insumo[proveedor],$C$8,Tbl_Registro_Insumo[descripcion_insumo],$C109,Tbl_Registro_Insumo[id_solicitud],Detalle_Mes!$C$9,Tbl_Registro_Insumo[Fecha_Corte],"&lt;="&amp;X$12)-SUMIFS(Tbl_Registro_Insumo[cant_dev],Tbl_Registro_Insumo[proveedor],$C$8,Tbl_Registro_Insumo[descripcion_insumo],$C109,Tbl_Registro_Insumo[id_solicitud],$C$9,Tbl_Registro_Insumo[Fecha_Corte],"&lt;="&amp;X$12))</f>
        <v/>
      </c>
      <c r="Y109" s="2" t="str">
        <f>IF(OR($C109="",Y$12=""),"",SUMIFS(Tbl_Registro_Insumo[cant_ent],Tbl_Registro_Insumo[proveedor],$C$8,Tbl_Registro_Insumo[descripcion_insumo],$C109,Tbl_Registro_Insumo[id_solicitud],Detalle_Mes!$C$9,Tbl_Registro_Insumo[Fecha_Corte],"&lt;="&amp;Y$12)-SUMIFS(Tbl_Registro_Insumo[cant_dev],Tbl_Registro_Insumo[proveedor],$C$8,Tbl_Registro_Insumo[descripcion_insumo],$C109,Tbl_Registro_Insumo[id_solicitud],$C$9,Tbl_Registro_Insumo[Fecha_Corte],"&lt;="&amp;Y$12))</f>
        <v/>
      </c>
      <c r="Z109" s="2" t="str">
        <f>IF(OR($C109="",Z$12=""),"",SUMIFS(Tbl_Registro_Insumo[cant_ent],Tbl_Registro_Insumo[proveedor],$C$8,Tbl_Registro_Insumo[descripcion_insumo],$C109,Tbl_Registro_Insumo[id_solicitud],Detalle_Mes!$C$9,Tbl_Registro_Insumo[Fecha_Corte],"&lt;="&amp;Z$12)-SUMIFS(Tbl_Registro_Insumo[cant_dev],Tbl_Registro_Insumo[proveedor],$C$8,Tbl_Registro_Insumo[descripcion_insumo],$C109,Tbl_Registro_Insumo[id_solicitud],$C$9,Tbl_Registro_Insumo[Fecha_Corte],"&lt;="&amp;Z$12))</f>
        <v/>
      </c>
      <c r="AA109" s="2" t="str">
        <f>IF(OR($C109="",AA$12=""),"",SUMIFS(Tbl_Registro_Insumo[cant_ent],Tbl_Registro_Insumo[proveedor],$C$8,Tbl_Registro_Insumo[descripcion_insumo],$C109,Tbl_Registro_Insumo[id_solicitud],Detalle_Mes!$C$9,Tbl_Registro_Insumo[Fecha_Corte],"&lt;="&amp;AA$12)-SUMIFS(Tbl_Registro_Insumo[cant_dev],Tbl_Registro_Insumo[proveedor],$C$8,Tbl_Registro_Insumo[descripcion_insumo],$C109,Tbl_Registro_Insumo[id_solicitud],$C$9,Tbl_Registro_Insumo[Fecha_Corte],"&lt;="&amp;AA$12))</f>
        <v/>
      </c>
      <c r="AB109" s="2" t="str">
        <f>IF(OR($C109="",AB$12=""),"",SUMIFS(Tbl_Registro_Insumo[cant_ent],Tbl_Registro_Insumo[proveedor],$C$8,Tbl_Registro_Insumo[descripcion_insumo],$C109,Tbl_Registro_Insumo[id_solicitud],Detalle_Mes!$C$9,Tbl_Registro_Insumo[Fecha_Corte],"&lt;="&amp;AB$12)-SUMIFS(Tbl_Registro_Insumo[cant_dev],Tbl_Registro_Insumo[proveedor],$C$8,Tbl_Registro_Insumo[descripcion_insumo],$C109,Tbl_Registro_Insumo[id_solicitud],$C$9,Tbl_Registro_Insumo[Fecha_Corte],"&lt;="&amp;AB$12))</f>
        <v/>
      </c>
      <c r="AC109" s="2" t="str">
        <f>IF(OR($C109="",AC$12=""),"",SUMIFS(Tbl_Registro_Insumo[cant_ent],Tbl_Registro_Insumo[proveedor],$C$8,Tbl_Registro_Insumo[descripcion_insumo],$C109,Tbl_Registro_Insumo[id_solicitud],Detalle_Mes!$C$9,Tbl_Registro_Insumo[Fecha_Corte],"&lt;="&amp;AC$12)-SUMIFS(Tbl_Registro_Insumo[cant_dev],Tbl_Registro_Insumo[proveedor],$C$8,Tbl_Registro_Insumo[descripcion_insumo],$C109,Tbl_Registro_Insumo[id_solicitud],$C$9,Tbl_Registro_Insumo[Fecha_Corte],"&lt;="&amp;AC$12))</f>
        <v/>
      </c>
      <c r="AD109" s="2" t="str">
        <f>IF(OR($C109="",AD$12=""),"",SUMIFS(Tbl_Registro_Insumo[cant_ent],Tbl_Registro_Insumo[proveedor],$C$8,Tbl_Registro_Insumo[descripcion_insumo],$C109,Tbl_Registro_Insumo[id_solicitud],Detalle_Mes!$C$9,Tbl_Registro_Insumo[Fecha_Corte],"&lt;="&amp;AD$12)-SUMIFS(Tbl_Registro_Insumo[cant_dev],Tbl_Registro_Insumo[proveedor],$C$8,Tbl_Registro_Insumo[descripcion_insumo],$C109,Tbl_Registro_Insumo[id_solicitud],$C$9,Tbl_Registro_Insumo[Fecha_Corte],"&lt;="&amp;AD$12))</f>
        <v/>
      </c>
      <c r="AE109" s="2" t="str">
        <f>IF(OR($C109="",AE$12=""),"",SUMIFS(Tbl_Registro_Insumo[cant_ent],Tbl_Registro_Insumo[proveedor],$C$8,Tbl_Registro_Insumo[descripcion_insumo],$C109,Tbl_Registro_Insumo[id_solicitud],Detalle_Mes!$C$9,Tbl_Registro_Insumo[Fecha_Corte],"&lt;="&amp;AE$12)-SUMIFS(Tbl_Registro_Insumo[cant_dev],Tbl_Registro_Insumo[proveedor],$C$8,Tbl_Registro_Insumo[descripcion_insumo],$C109,Tbl_Registro_Insumo[id_solicitud],$C$9,Tbl_Registro_Insumo[Fecha_Corte],"&lt;="&amp;AE$12))</f>
        <v/>
      </c>
      <c r="AF109" s="2" t="str">
        <f>IF(OR($C109="",AF$12=""),"",SUMIFS(Tbl_Registro_Insumo[cant_ent],Tbl_Registro_Insumo[proveedor],$C$8,Tbl_Registro_Insumo[descripcion_insumo],$C109,Tbl_Registro_Insumo[id_solicitud],Detalle_Mes!$C$9,Tbl_Registro_Insumo[Fecha_Corte],"&lt;="&amp;AF$12)-SUMIFS(Tbl_Registro_Insumo[cant_dev],Tbl_Registro_Insumo[proveedor],$C$8,Tbl_Registro_Insumo[descripcion_insumo],$C109,Tbl_Registro_Insumo[id_solicitud],$C$9,Tbl_Registro_Insumo[Fecha_Corte],"&lt;="&amp;AF$12))</f>
        <v/>
      </c>
      <c r="AG109" s="2" t="str">
        <f>IF(OR($C109="",AG$12=""),"",SUMIFS(Tbl_Registro_Insumo[cant_ent],Tbl_Registro_Insumo[proveedor],$C$8,Tbl_Registro_Insumo[descripcion_insumo],$C109,Tbl_Registro_Insumo[id_solicitud],Detalle_Mes!$C$9,Tbl_Registro_Insumo[Fecha_Corte],"&lt;="&amp;AG$12)-SUMIFS(Tbl_Registro_Insumo[cant_dev],Tbl_Registro_Insumo[proveedor],$C$8,Tbl_Registro_Insumo[descripcion_insumo],$C109,Tbl_Registro_Insumo[id_solicitud],$C$9,Tbl_Registro_Insumo[Fecha_Corte],"&lt;="&amp;AG$12))</f>
        <v/>
      </c>
      <c r="AH109" s="2" t="str">
        <f>IF(OR($C109="",AH$12=""),"",SUMIFS(Tbl_Registro_Insumo[cant_ent],Tbl_Registro_Insumo[proveedor],$C$8,Tbl_Registro_Insumo[descripcion_insumo],$C109,Tbl_Registro_Insumo[id_solicitud],Detalle_Mes!$C$9,Tbl_Registro_Insumo[Fecha_Corte],"&lt;="&amp;AH$12)-SUMIFS(Tbl_Registro_Insumo[cant_dev],Tbl_Registro_Insumo[proveedor],$C$8,Tbl_Registro_Insumo[descripcion_insumo],$C109,Tbl_Registro_Insumo[id_solicitud],$C$9,Tbl_Registro_Insumo[Fecha_Corte],"&lt;="&amp;AH$12))</f>
        <v/>
      </c>
      <c r="AI109" s="2" t="str">
        <f>IF(OR($C109="",AI$12=""),"",SUMIFS(Tbl_Registro_Insumo[cant_ent],Tbl_Registro_Insumo[proveedor],$C$8,Tbl_Registro_Insumo[descripcion_insumo],$C109,Tbl_Registro_Insumo[id_solicitud],Detalle_Mes!$C$9,Tbl_Registro_Insumo[Fecha_Corte],"&lt;="&amp;AI$12)-SUMIFS(Tbl_Registro_Insumo[cant_dev],Tbl_Registro_Insumo[proveedor],$C$8,Tbl_Registro_Insumo[descripcion_insumo],$C109,Tbl_Registro_Insumo[id_solicitud],$C$9,Tbl_Registro_Insumo[Fecha_Corte],"&lt;="&amp;AI$12))</f>
        <v/>
      </c>
      <c r="AJ109" s="2" t="str">
        <f>IF(OR($C109="",AJ$12=""),"",SUMIFS(Tbl_Registro_Insumo[cant_ent],Tbl_Registro_Insumo[proveedor],$C$8,Tbl_Registro_Insumo[descripcion_insumo],$C109,Tbl_Registro_Insumo[id_solicitud],Detalle_Mes!$C$9,Tbl_Registro_Insumo[Fecha_Corte],"&lt;="&amp;AJ$12)-SUMIFS(Tbl_Registro_Insumo[cant_dev],Tbl_Registro_Insumo[proveedor],$C$8,Tbl_Registro_Insumo[descripcion_insumo],$C109,Tbl_Registro_Insumo[id_solicitud],$C$9,Tbl_Registro_Insumo[Fecha_Corte],"&lt;="&amp;AJ$12))</f>
        <v/>
      </c>
      <c r="AK109" s="2" t="str">
        <f>IF(OR($C109="",AK$12=""),"",SUMIFS(Tbl_Registro_Insumo[cant_ent],Tbl_Registro_Insumo[proveedor],$C$8,Tbl_Registro_Insumo[descripcion_insumo],$C109,Tbl_Registro_Insumo[id_solicitud],Detalle_Mes!$C$9,Tbl_Registro_Insumo[Fecha_Corte],"&lt;="&amp;AK$12)-SUMIFS(Tbl_Registro_Insumo[cant_dev],Tbl_Registro_Insumo[proveedor],$C$8,Tbl_Registro_Insumo[descripcion_insumo],$C109,Tbl_Registro_Insumo[id_solicitud],$C$9,Tbl_Registro_Insumo[Fecha_Corte],"&lt;="&amp;AK$12))</f>
        <v/>
      </c>
      <c r="AL109" s="2" t="str">
        <f>IF(OR($C109="",AL$12=""),"",SUMIFS(Tbl_Registro_Insumo[cant_ent],Tbl_Registro_Insumo[proveedor],$C$8,Tbl_Registro_Insumo[descripcion_insumo],$C109,Tbl_Registro_Insumo[id_solicitud],Detalle_Mes!$C$9,Tbl_Registro_Insumo[Fecha_Corte],"&lt;="&amp;AL$12)-SUMIFS(Tbl_Registro_Insumo[cant_dev],Tbl_Registro_Insumo[proveedor],$C$8,Tbl_Registro_Insumo[descripcion_insumo],$C109,Tbl_Registro_Insumo[id_solicitud],$C$9,Tbl_Registro_Insumo[Fecha_Corte],"&lt;="&amp;AL$12))</f>
        <v/>
      </c>
      <c r="AM109" s="2" t="str">
        <f>IF(OR($C109="",AM$12=""),"",SUMIFS(Tbl_Registro_Insumo[cant_ent],Tbl_Registro_Insumo[proveedor],$C$8,Tbl_Registro_Insumo[descripcion_insumo],$C109,Tbl_Registro_Insumo[id_solicitud],Detalle_Mes!$C$9,Tbl_Registro_Insumo[Fecha_Corte],"&lt;="&amp;AM$12)-SUMIFS(Tbl_Registro_Insumo[cant_dev],Tbl_Registro_Insumo[proveedor],$C$8,Tbl_Registro_Insumo[descripcion_insumo],$C109,Tbl_Registro_Insumo[id_solicitud],$C$9,Tbl_Registro_Insumo[Fecha_Corte],"&lt;="&amp;AM$12))</f>
        <v/>
      </c>
      <c r="AN109" s="2" t="str">
        <f>IF(OR($C109="",AN$12=""),"",SUMIFS(Tbl_Registro_Insumo[cant_ent],Tbl_Registro_Insumo[proveedor],$C$8,Tbl_Registro_Insumo[descripcion_insumo],$C109,Tbl_Registro_Insumo[id_solicitud],Detalle_Mes!$C$9,Tbl_Registro_Insumo[Fecha_Corte],"&lt;="&amp;AN$12)-SUMIFS(Tbl_Registro_Insumo[cant_dev],Tbl_Registro_Insumo[proveedor],$C$8,Tbl_Registro_Insumo[descripcion_insumo],$C109,Tbl_Registro_Insumo[id_solicitud],$C$9,Tbl_Registro_Insumo[Fecha_Corte],"&lt;="&amp;AN$12))</f>
        <v/>
      </c>
      <c r="AO109" s="2" t="str">
        <f>IF(OR($C109="",AO$12=""),"",SUMIFS(Tbl_Registro_Insumo[cant_ent],Tbl_Registro_Insumo[proveedor],$C$8,Tbl_Registro_Insumo[descripcion_insumo],$C109,Tbl_Registro_Insumo[id_solicitud],Detalle_Mes!$C$9,Tbl_Registro_Insumo[Fecha_Corte],"&lt;="&amp;AO$12)-SUMIFS(Tbl_Registro_Insumo[cant_dev],Tbl_Registro_Insumo[proveedor],$C$8,Tbl_Registro_Insumo[descripcion_insumo],$C109,Tbl_Registro_Insumo[id_solicitud],$C$9,Tbl_Registro_Insumo[Fecha_Corte],"&lt;="&amp;AO$12))</f>
        <v/>
      </c>
      <c r="AP109" s="2" t="str">
        <f>IF(OR($C109="",AP$12=""),"",SUMIFS(Tbl_Registro_Insumo[cant_ent],Tbl_Registro_Insumo[proveedor],$C$8,Tbl_Registro_Insumo[descripcion_insumo],$C109,Tbl_Registro_Insumo[id_solicitud],Detalle_Mes!$C$9,Tbl_Registro_Insumo[Fecha_Corte],"&lt;="&amp;AP$12)-SUMIFS(Tbl_Registro_Insumo[cant_dev],Tbl_Registro_Insumo[proveedor],$C$8,Tbl_Registro_Insumo[descripcion_insumo],$C109,Tbl_Registro_Insumo[id_solicitud],$C$9,Tbl_Registro_Insumo[Fecha_Corte],"&lt;="&amp;AP$12))</f>
        <v/>
      </c>
      <c r="AQ109" s="2" t="str">
        <f>IF(OR($C109="",AQ$12=""),"",SUMIFS(Tbl_Registro_Insumo[cant_ent],Tbl_Registro_Insumo[proveedor],$C$8,Tbl_Registro_Insumo[descripcion_insumo],$C109,Tbl_Registro_Insumo[id_solicitud],Detalle_Mes!$C$9,Tbl_Registro_Insumo[Fecha_Corte],"&lt;="&amp;AQ$12)-SUMIFS(Tbl_Registro_Insumo[cant_dev],Tbl_Registro_Insumo[proveedor],$C$8,Tbl_Registro_Insumo[descripcion_insumo],$C109,Tbl_Registro_Insumo[id_solicitud],$C$9,Tbl_Registro_Insumo[Fecha_Corte],"&lt;="&amp;AQ$12))</f>
        <v/>
      </c>
      <c r="AR109" s="2" t="str">
        <f>IF(OR($C109="",AR$12=""),"",SUMIFS(Tbl_Registro_Insumo[cant_ent],Tbl_Registro_Insumo[proveedor],$C$8,Tbl_Registro_Insumo[descripcion_insumo],$C109,Tbl_Registro_Insumo[id_solicitud],Detalle_Mes!$C$9,Tbl_Registro_Insumo[Fecha_Corte],"&lt;="&amp;AR$12)-SUMIFS(Tbl_Registro_Insumo[cant_dev],Tbl_Registro_Insumo[proveedor],$C$8,Tbl_Registro_Insumo[descripcion_insumo],$C109,Tbl_Registro_Insumo[id_solicitud],$C$9,Tbl_Registro_Insumo[Fecha_Corte],"&lt;="&amp;AR$12))</f>
        <v/>
      </c>
      <c r="AS109" s="2" t="str">
        <f>IF(OR($C109="",AS$12=""),"",SUMIFS(Tbl_Registro_Insumo[cant_ent],Tbl_Registro_Insumo[proveedor],$C$8,Tbl_Registro_Insumo[descripcion_insumo],$C109,Tbl_Registro_Insumo[id_solicitud],Detalle_Mes!$C$9,Tbl_Registro_Insumo[Fecha_Corte],"&lt;="&amp;AS$12)-SUMIFS(Tbl_Registro_Insumo[cant_dev],Tbl_Registro_Insumo[proveedor],$C$8,Tbl_Registro_Insumo[descripcion_insumo],$C109,Tbl_Registro_Insumo[id_solicitud],$C$9,Tbl_Registro_Insumo[Fecha_Corte],"&lt;="&amp;AS$12))</f>
        <v/>
      </c>
      <c r="AT109" s="2" t="str">
        <f>IF(OR($C109="",AT$12=""),"",SUMIFS(Tbl_Registro_Insumo[cant_ent],Tbl_Registro_Insumo[proveedor],$C$8,Tbl_Registro_Insumo[descripcion_insumo],$C109,Tbl_Registro_Insumo[id_solicitud],Detalle_Mes!$C$9,Tbl_Registro_Insumo[Fecha_Corte],"&lt;="&amp;AT$12)-SUMIFS(Tbl_Registro_Insumo[cant_dev],Tbl_Registro_Insumo[proveedor],$C$8,Tbl_Registro_Insumo[descripcion_insumo],$C109,Tbl_Registro_Insumo[id_solicitud],$C$9,Tbl_Registro_Insumo[Fecha_Corte],"&lt;="&amp;AT$12))</f>
        <v/>
      </c>
      <c r="AU109" s="2" t="str">
        <f>IF(OR($C109="",AU$12=""),"",SUMIFS(Tbl_Registro_Insumo[cant_ent],Tbl_Registro_Insumo[proveedor],$C$8,Tbl_Registro_Insumo[descripcion_insumo],$C109,Tbl_Registro_Insumo[id_solicitud],Detalle_Mes!$C$9,Tbl_Registro_Insumo[Fecha_Corte],"&lt;="&amp;AU$12)-SUMIFS(Tbl_Registro_Insumo[cant_dev],Tbl_Registro_Insumo[proveedor],$C$8,Tbl_Registro_Insumo[descripcion_insumo],$C109,Tbl_Registro_Insumo[id_solicitud],$C$9,Tbl_Registro_Insumo[Fecha_Corte],"&lt;="&amp;AU$12))</f>
        <v/>
      </c>
      <c r="AV109" s="2" t="str">
        <f>IF(OR($C109="",AV$12=""),"",SUMIFS(Tbl_Registro_Insumo[cant_ent],Tbl_Registro_Insumo[proveedor],$C$8,Tbl_Registro_Insumo[descripcion_insumo],$C109,Tbl_Registro_Insumo[id_solicitud],Detalle_Mes!$C$9,Tbl_Registro_Insumo[Fecha_Corte],"&lt;="&amp;AV$12)-SUMIFS(Tbl_Registro_Insumo[cant_dev],Tbl_Registro_Insumo[proveedor],$C$8,Tbl_Registro_Insumo[descripcion_insumo],$C109,Tbl_Registro_Insumo[id_solicitud],$C$9,Tbl_Registro_Insumo[Fecha_Corte],"&lt;="&amp;AV$12))</f>
        <v/>
      </c>
      <c r="AW109" s="2" t="str">
        <f>IF(OR($C109="",AW$12=""),"",SUMIFS(Tbl_Registro_Insumo[cant_ent],Tbl_Registro_Insumo[proveedor],$C$8,Tbl_Registro_Insumo[descripcion_insumo],$C109,Tbl_Registro_Insumo[id_solicitud],Detalle_Mes!$C$9,Tbl_Registro_Insumo[Fecha_Corte],"&lt;="&amp;AW$12)-SUMIFS(Tbl_Registro_Insumo[cant_dev],Tbl_Registro_Insumo[proveedor],$C$8,Tbl_Registro_Insumo[descripcion_insumo],$C109,Tbl_Registro_Insumo[id_solicitud],$C$9,Tbl_Registro_Insumo[Fecha_Corte],"&lt;="&amp;AW$12))</f>
        <v/>
      </c>
      <c r="AX109" s="2" t="str">
        <f>IF(OR($C109="",AX$12=""),"",SUMIFS(Tbl_Registro_Insumo[cant_ent],Tbl_Registro_Insumo[proveedor],$C$8,Tbl_Registro_Insumo[descripcion_insumo],$C109,Tbl_Registro_Insumo[id_solicitud],Detalle_Mes!$C$9,Tbl_Registro_Insumo[Fecha_Corte],"&lt;="&amp;AX$12)-SUMIFS(Tbl_Registro_Insumo[cant_dev],Tbl_Registro_Insumo[proveedor],$C$8,Tbl_Registro_Insumo[descripcion_insumo],$C109,Tbl_Registro_Insumo[id_solicitud],$C$9,Tbl_Registro_Insumo[Fecha_Corte],"&lt;="&amp;AX$12))</f>
        <v/>
      </c>
      <c r="AY109" s="2" t="str">
        <f>IF(OR($C109="",AY$12=""),"",SUMIFS(Tbl_Registro_Insumo[cant_ent],Tbl_Registro_Insumo[proveedor],$C$8,Tbl_Registro_Insumo[descripcion_insumo],$C109,Tbl_Registro_Insumo[id_solicitud],Detalle_Mes!$C$9,Tbl_Registro_Insumo[Fecha_Corte],"&lt;="&amp;AY$12)-SUMIFS(Tbl_Registro_Insumo[cant_dev],Tbl_Registro_Insumo[proveedor],$C$8,Tbl_Registro_Insumo[descripcion_insumo],$C109,Tbl_Registro_Insumo[id_solicitud],$C$9,Tbl_Registro_Insumo[Fecha_Corte],"&lt;="&amp;AY$12))</f>
        <v/>
      </c>
      <c r="AZ109" s="2" t="str">
        <f>IF(OR($C109="",AZ$12=""),"",SUMIFS(Tbl_Registro_Insumo[cant_ent],Tbl_Registro_Insumo[proveedor],$C$8,Tbl_Registro_Insumo[descripcion_insumo],$C109,Tbl_Registro_Insumo[id_solicitud],Detalle_Mes!$C$9,Tbl_Registro_Insumo[Fecha_Corte],"&lt;="&amp;AZ$12)-SUMIFS(Tbl_Registro_Insumo[cant_dev],Tbl_Registro_Insumo[proveedor],$C$8,Tbl_Registro_Insumo[descripcion_insumo],$C109,Tbl_Registro_Insumo[id_solicitud],$C$9,Tbl_Registro_Insumo[Fecha_Corte],"&lt;="&amp;AZ$12))</f>
        <v/>
      </c>
      <c r="BA109" s="2" t="str">
        <f>IF(OR($C109="",BA$12=""),"",SUMIFS(Tbl_Registro_Insumo[cant_ent],Tbl_Registro_Insumo[proveedor],$C$8,Tbl_Registro_Insumo[descripcion_insumo],$C109,Tbl_Registro_Insumo[id_solicitud],Detalle_Mes!$C$9,Tbl_Registro_Insumo[Fecha_Corte],"&lt;="&amp;BA$12)-SUMIFS(Tbl_Registro_Insumo[cant_dev],Tbl_Registro_Insumo[proveedor],$C$8,Tbl_Registro_Insumo[descripcion_insumo],$C109,Tbl_Registro_Insumo[id_solicitud],$C$9,Tbl_Registro_Insumo[Fecha_Corte],"&lt;="&amp;BA$12))</f>
        <v/>
      </c>
      <c r="BB109" s="2" t="str">
        <f>IF(OR($C109="",BB$12=""),"",SUMIFS(Tbl_Registro_Insumo[cant_ent],Tbl_Registro_Insumo[proveedor],$C$8,Tbl_Registro_Insumo[descripcion_insumo],$C109,Tbl_Registro_Insumo[id_solicitud],Detalle_Mes!$C$9,Tbl_Registro_Insumo[Fecha_Corte],"&lt;="&amp;BB$12)-SUMIFS(Tbl_Registro_Insumo[cant_dev],Tbl_Registro_Insumo[proveedor],$C$8,Tbl_Registro_Insumo[descripcion_insumo],$C109,Tbl_Registro_Insumo[id_solicitud],$C$9,Tbl_Registro_Insumo[Fecha_Corte],"&lt;="&amp;BB$12))</f>
        <v/>
      </c>
      <c r="BC109" s="2" t="str">
        <f>IF(OR($C109="",BC$12=""),"",SUMIFS(Tbl_Registro_Insumo[cant_ent],Tbl_Registro_Insumo[proveedor],$C$8,Tbl_Registro_Insumo[descripcion_insumo],$C109,Tbl_Registro_Insumo[id_solicitud],Detalle_Mes!$C$9,Tbl_Registro_Insumo[Fecha_Corte],"&lt;="&amp;BC$12)-SUMIFS(Tbl_Registro_Insumo[cant_dev],Tbl_Registro_Insumo[proveedor],$C$8,Tbl_Registro_Insumo[descripcion_insumo],$C109,Tbl_Registro_Insumo[id_solicitud],$C$9,Tbl_Registro_Insumo[Fecha_Corte],"&lt;="&amp;BC$12))</f>
        <v/>
      </c>
      <c r="BD109" s="2" t="str">
        <f>IF(OR($C109="",BD$12=""),"",SUMIFS(Tbl_Registro_Insumo[cant_ent],Tbl_Registro_Insumo[proveedor],$C$8,Tbl_Registro_Insumo[descripcion_insumo],$C109,Tbl_Registro_Insumo[id_solicitud],Detalle_Mes!$C$9,Tbl_Registro_Insumo[Fecha_Corte],"&lt;="&amp;BD$12)-SUMIFS(Tbl_Registro_Insumo[cant_dev],Tbl_Registro_Insumo[proveedor],$C$8,Tbl_Registro_Insumo[descripcion_insumo],$C109,Tbl_Registro_Insumo[id_solicitud],$C$9,Tbl_Registro_Insumo[Fecha_Corte],"&lt;="&amp;BD$12))</f>
        <v/>
      </c>
      <c r="BE109" s="2" t="str">
        <f>IF(OR($C109="",BE$12=""),"",SUMIFS(Tbl_Registro_Insumo[cant_ent],Tbl_Registro_Insumo[proveedor],$C$8,Tbl_Registro_Insumo[descripcion_insumo],$C109,Tbl_Registro_Insumo[id_solicitud],Detalle_Mes!$C$9,Tbl_Registro_Insumo[Fecha_Corte],"&lt;="&amp;BE$12)-SUMIFS(Tbl_Registro_Insumo[cant_dev],Tbl_Registro_Insumo[proveedor],$C$8,Tbl_Registro_Insumo[descripcion_insumo],$C109,Tbl_Registro_Insumo[id_solicitud],$C$9,Tbl_Registro_Insumo[Fecha_Corte],"&lt;="&amp;BE$12))</f>
        <v/>
      </c>
      <c r="BF109" s="2" t="str">
        <f>IF(OR($C109="",BF$12=""),"",SUMIFS(Tbl_Registro_Insumo[cant_ent],Tbl_Registro_Insumo[proveedor],$C$8,Tbl_Registro_Insumo[descripcion_insumo],$C109,Tbl_Registro_Insumo[id_solicitud],Detalle_Mes!$C$9,Tbl_Registro_Insumo[Fecha_Corte],"&lt;="&amp;BF$12)-SUMIFS(Tbl_Registro_Insumo[cant_dev],Tbl_Registro_Insumo[proveedor],$C$8,Tbl_Registro_Insumo[descripcion_insumo],$C109,Tbl_Registro_Insumo[id_solicitud],$C$9,Tbl_Registro_Insumo[Fecha_Corte],"&lt;="&amp;BF$12))</f>
        <v/>
      </c>
      <c r="BG109" s="2" t="str">
        <f>IF(OR($C109="",BG$12=""),"",SUMIFS(Tbl_Registro_Insumo[cant_ent],Tbl_Registro_Insumo[proveedor],$C$8,Tbl_Registro_Insumo[descripcion_insumo],$C109,Tbl_Registro_Insumo[id_solicitud],Detalle_Mes!$C$9,Tbl_Registro_Insumo[Fecha_Corte],"&lt;="&amp;BG$12)-SUMIFS(Tbl_Registro_Insumo[cant_dev],Tbl_Registro_Insumo[proveedor],$C$8,Tbl_Registro_Insumo[descripcion_insumo],$C109,Tbl_Registro_Insumo[id_solicitud],$C$9,Tbl_Registro_Insumo[Fecha_Corte],"&lt;="&amp;BG$12))</f>
        <v/>
      </c>
      <c r="BH109" s="2" t="str">
        <f>IF(OR($C109="",BH$12=""),"",SUMIFS(Tbl_Registro_Insumo[cant_ent],Tbl_Registro_Insumo[proveedor],$C$8,Tbl_Registro_Insumo[descripcion_insumo],$C109,Tbl_Registro_Insumo[id_solicitud],Detalle_Mes!$C$9,Tbl_Registro_Insumo[Fecha_Corte],"&lt;="&amp;BH$12)-SUMIFS(Tbl_Registro_Insumo[cant_dev],Tbl_Registro_Insumo[proveedor],$C$8,Tbl_Registro_Insumo[descripcion_insumo],$C109,Tbl_Registro_Insumo[id_solicitud],$C$9,Tbl_Registro_Insumo[Fecha_Corte],"&lt;="&amp;BH$12))</f>
        <v/>
      </c>
      <c r="BI109" s="2" t="str">
        <f>IF(OR($C109="",BI$12=""),"",SUMIFS(Tbl_Registro_Insumo[cant_ent],Tbl_Registro_Insumo[proveedor],$C$8,Tbl_Registro_Insumo[descripcion_insumo],$C109,Tbl_Registro_Insumo[id_solicitud],Detalle_Mes!$C$9,Tbl_Registro_Insumo[Fecha_Corte],"&lt;="&amp;BI$12)-SUMIFS(Tbl_Registro_Insumo[cant_dev],Tbl_Registro_Insumo[proveedor],$C$8,Tbl_Registro_Insumo[descripcion_insumo],$C109,Tbl_Registro_Insumo[id_solicitud],$C$9,Tbl_Registro_Insumo[Fecha_Corte],"&lt;="&amp;BI$12))</f>
        <v/>
      </c>
      <c r="BJ109" s="2" t="str">
        <f>IF(OR($C109="",BJ$12=""),"",SUMIFS(Tbl_Registro_Insumo[cant_ent],Tbl_Registro_Insumo[proveedor],$C$8,Tbl_Registro_Insumo[descripcion_insumo],$C109,Tbl_Registro_Insumo[id_solicitud],Detalle_Mes!$C$9,Tbl_Registro_Insumo[Fecha_Corte],"&lt;="&amp;BJ$12)-SUMIFS(Tbl_Registro_Insumo[cant_dev],Tbl_Registro_Insumo[proveedor],$C$8,Tbl_Registro_Insumo[descripcion_insumo],$C109,Tbl_Registro_Insumo[id_solicitud],$C$9,Tbl_Registro_Insumo[Fecha_Corte],"&lt;="&amp;BJ$12))</f>
        <v/>
      </c>
      <c r="BK109" s="2" t="str">
        <f>IF(OR($C109="",BK$12=""),"",SUMIFS(Tbl_Registro_Insumo[cant_ent],Tbl_Registro_Insumo[proveedor],$C$8,Tbl_Registro_Insumo[descripcion_insumo],$C109,Tbl_Registro_Insumo[id_solicitud],Detalle_Mes!$C$9,Tbl_Registro_Insumo[Fecha_Corte],"&lt;="&amp;BK$12)-SUMIFS(Tbl_Registro_Insumo[cant_dev],Tbl_Registro_Insumo[proveedor],$C$8,Tbl_Registro_Insumo[descripcion_insumo],$C109,Tbl_Registro_Insumo[id_solicitud],$C$9,Tbl_Registro_Insumo[Fecha_Corte],"&lt;="&amp;BK$12))</f>
        <v/>
      </c>
      <c r="BL109" s="2" t="str">
        <f>IF(OR($C109="",BL$12=""),"",SUMIFS(Tbl_Registro_Insumo[cant_ent],Tbl_Registro_Insumo[proveedor],$C$8,Tbl_Registro_Insumo[descripcion_insumo],$C109,Tbl_Registro_Insumo[id_solicitud],Detalle_Mes!$C$9,Tbl_Registro_Insumo[Fecha_Corte],"&lt;="&amp;BL$12)-SUMIFS(Tbl_Registro_Insumo[cant_dev],Tbl_Registro_Insumo[proveedor],$C$8,Tbl_Registro_Insumo[descripcion_insumo],$C109,Tbl_Registro_Insumo[id_solicitud],$C$9,Tbl_Registro_Insumo[Fecha_Corte],"&lt;="&amp;BL$12))</f>
        <v/>
      </c>
      <c r="BM109" s="2" t="str">
        <f>IF(OR($C109="",BM$12=""),"",SUMIFS(Tbl_Registro_Insumo[cant_ent],Tbl_Registro_Insumo[proveedor],$C$8,Tbl_Registro_Insumo[descripcion_insumo],$C109,Tbl_Registro_Insumo[id_solicitud],Detalle_Mes!$C$9,Tbl_Registro_Insumo[Fecha_Corte],"&lt;="&amp;BM$12)-SUMIFS(Tbl_Registro_Insumo[cant_dev],Tbl_Registro_Insumo[proveedor],$C$8,Tbl_Registro_Insumo[descripcion_insumo],$C109,Tbl_Registro_Insumo[id_solicitud],$C$9,Tbl_Registro_Insumo[Fecha_Corte],"&lt;="&amp;BM$12))</f>
        <v/>
      </c>
      <c r="BN109" s="2" t="str">
        <f>IF(OR($C109="",BN$12=""),"",SUMIFS(Tbl_Registro_Insumo[cant_ent],Tbl_Registro_Insumo[proveedor],$C$8,Tbl_Registro_Insumo[descripcion_insumo],$C109,Tbl_Registro_Insumo[id_solicitud],Detalle_Mes!$C$9,Tbl_Registro_Insumo[Fecha_Corte],"&lt;="&amp;BN$12)-SUMIFS(Tbl_Registro_Insumo[cant_dev],Tbl_Registro_Insumo[proveedor],$C$8,Tbl_Registro_Insumo[descripcion_insumo],$C109,Tbl_Registro_Insumo[id_solicitud],$C$9,Tbl_Registro_Insumo[Fecha_Corte],"&lt;="&amp;BN$12))</f>
        <v/>
      </c>
      <c r="BO109" s="2" t="str">
        <f>IF(OR($C109="",BO$12=""),"",SUMIFS(Tbl_Registro_Insumo[cant_ent],Tbl_Registro_Insumo[proveedor],$C$8,Tbl_Registro_Insumo[descripcion_insumo],$C109,Tbl_Registro_Insumo[id_solicitud],Detalle_Mes!$C$9,Tbl_Registro_Insumo[Fecha_Corte],"&lt;="&amp;BO$12)-SUMIFS(Tbl_Registro_Insumo[cant_dev],Tbl_Registro_Insumo[proveedor],$C$8,Tbl_Registro_Insumo[descripcion_insumo],$C109,Tbl_Registro_Insumo[id_solicitud],$C$9,Tbl_Registro_Insumo[Fecha_Corte],"&lt;="&amp;BO$12))</f>
        <v/>
      </c>
      <c r="BP109" s="2" t="str">
        <f>IF(OR($C109="",BP$12=""),"",SUMIFS(Tbl_Registro_Insumo[cant_ent],Tbl_Registro_Insumo[proveedor],$C$8,Tbl_Registro_Insumo[descripcion_insumo],$C109,Tbl_Registro_Insumo[id_solicitud],Detalle_Mes!$C$9,Tbl_Registro_Insumo[Fecha_Corte],"&lt;="&amp;BP$12)-SUMIFS(Tbl_Registro_Insumo[cant_dev],Tbl_Registro_Insumo[proveedor],$C$8,Tbl_Registro_Insumo[descripcion_insumo],$C109,Tbl_Registro_Insumo[id_solicitud],$C$9,Tbl_Registro_Insumo[Fecha_Corte],"&lt;="&amp;BP$12))</f>
        <v/>
      </c>
      <c r="BQ109" s="2" t="str">
        <f>IF(OR($C109="",BQ$12=""),"",SUMIFS(Tbl_Registro_Insumo[cant_ent],Tbl_Registro_Insumo[proveedor],$C$8,Tbl_Registro_Insumo[descripcion_insumo],$C109,Tbl_Registro_Insumo[id_solicitud],Detalle_Mes!$C$9,Tbl_Registro_Insumo[Fecha_Corte],"&lt;="&amp;BQ$12)-SUMIFS(Tbl_Registro_Insumo[cant_dev],Tbl_Registro_Insumo[proveedor],$C$8,Tbl_Registro_Insumo[descripcion_insumo],$C109,Tbl_Registro_Insumo[id_solicitud],$C$9,Tbl_Registro_Insumo[Fecha_Corte],"&lt;="&amp;BQ$12))</f>
        <v/>
      </c>
      <c r="BR109" s="2" t="str">
        <f>IF(OR($C109="",BR$12=""),"",SUMIFS(Tbl_Registro_Insumo[cant_ent],Tbl_Registro_Insumo[proveedor],$C$8,Tbl_Registro_Insumo[descripcion_insumo],$C109,Tbl_Registro_Insumo[id_solicitud],Detalle_Mes!$C$9,Tbl_Registro_Insumo[Fecha_Corte],"&lt;="&amp;BR$12)-SUMIFS(Tbl_Registro_Insumo[cant_dev],Tbl_Registro_Insumo[proveedor],$C$8,Tbl_Registro_Insumo[descripcion_insumo],$C109,Tbl_Registro_Insumo[id_solicitud],$C$9,Tbl_Registro_Insumo[Fecha_Corte],"&lt;="&amp;BR$12))</f>
        <v/>
      </c>
      <c r="BS109" s="2" t="str">
        <f>IF(OR($C109="",BS$12=""),"",SUMIFS(Tbl_Registro_Insumo[cant_ent],Tbl_Registro_Insumo[proveedor],$C$8,Tbl_Registro_Insumo[descripcion_insumo],$C109,Tbl_Registro_Insumo[id_solicitud],Detalle_Mes!$C$9,Tbl_Registro_Insumo[Fecha_Corte],"&lt;="&amp;BS$12)-SUMIFS(Tbl_Registro_Insumo[cant_dev],Tbl_Registro_Insumo[proveedor],$C$8,Tbl_Registro_Insumo[descripcion_insumo],$C109,Tbl_Registro_Insumo[id_solicitud],$C$9,Tbl_Registro_Insumo[Fecha_Corte],"&lt;="&amp;BS$12))</f>
        <v/>
      </c>
    </row>
    <row r="110" spans="2:71" s="7" customFormat="1" ht="19.2" customHeight="1" x14ac:dyDescent="0.3">
      <c r="B110" s="2"/>
      <c r="D110" s="20" t="str">
        <f>IF(C110="","",SUMIFS(Tbl_Registro_Insumo[cant_ent],Tbl_Registro_Insumo[proveedor],Detalle_Mes!$C$8,Tbl_Registro_Insumo[id_solicitud],Detalle_Mes!$C$9,Tbl_Registro_Insumo[descripcion_insumo],Detalle_Mes!C110,Tbl_Registro_Insumo[Fecha_Corte],"&lt;"&amp;Detalle_Mes!$F$8))</f>
        <v/>
      </c>
      <c r="E110" s="20" t="str">
        <f>IF(C110="","",SUMIFS(Tbl_Registro_Insumo[cant_dev],Tbl_Registro_Insumo[proveedor],Detalle_Mes!$C$8,Tbl_Registro_Insumo[id_solicitud],Detalle_Mes!$C$9,Tbl_Registro_Insumo[descripcion_insumo],Detalle_Mes!C110,Tbl_Registro_Insumo[Fecha_Corte],"&lt;"&amp;Detalle_Mes!$F$8))</f>
        <v/>
      </c>
      <c r="F110" s="20" t="str">
        <f t="shared" si="42"/>
        <v/>
      </c>
      <c r="H110" s="41" t="str">
        <f t="shared" si="43"/>
        <v/>
      </c>
      <c r="I110" s="2" t="str">
        <f>IF(OR($C110="",I$12=""),"",SUMIFS(Tbl_Registro_Insumo[cant_ent],Tbl_Registro_Insumo[proveedor],$C$8,Tbl_Registro_Insumo[descripcion_insumo],$C110,Tbl_Registro_Insumo[id_solicitud],Detalle_Mes!$C$9,Tbl_Registro_Insumo[Fecha_Corte],"&lt;"&amp;I$12)-SUMIFS(Tbl_Registro_Insumo[cant_dev],Tbl_Registro_Insumo[proveedor],$C$8,Tbl_Registro_Insumo[descripcion_insumo],$C110,Tbl_Registro_Insumo[id_solicitud],$C$9,Tbl_Registro_Insumo[Fecha_Corte],"&lt;="&amp;I$12))</f>
        <v/>
      </c>
      <c r="J110" s="2" t="str">
        <f>IF(OR($C110="",J$12=""),"",SUMIFS(Tbl_Registro_Insumo[cant_ent],Tbl_Registro_Insumo[proveedor],$C$8,Tbl_Registro_Insumo[descripcion_insumo],$C110,Tbl_Registro_Insumo[id_solicitud],Detalle_Mes!$C$9,Tbl_Registro_Insumo[Fecha_Corte],"&lt;="&amp;J$12)-SUMIFS(Tbl_Registro_Insumo[cant_dev],Tbl_Registro_Insumo[proveedor],$C$8,Tbl_Registro_Insumo[descripcion_insumo],$C110,Tbl_Registro_Insumo[id_solicitud],$C$9,Tbl_Registro_Insumo[Fecha_Corte],"&lt;="&amp;J$12))</f>
        <v/>
      </c>
      <c r="K110" s="2" t="str">
        <f>IF(OR($C110="",K$12=""),"",SUMIFS(Tbl_Registro_Insumo[cant_ent],Tbl_Registro_Insumo[proveedor],$C$8,Tbl_Registro_Insumo[descripcion_insumo],$C110,Tbl_Registro_Insumo[id_solicitud],Detalle_Mes!$C$9,Tbl_Registro_Insumo[Fecha_Corte],"&lt;="&amp;K$12)-SUMIFS(Tbl_Registro_Insumo[cant_dev],Tbl_Registro_Insumo[proveedor],$C$8,Tbl_Registro_Insumo[descripcion_insumo],$C110,Tbl_Registro_Insumo[id_solicitud],$C$9,Tbl_Registro_Insumo[Fecha_Corte],"&lt;="&amp;K$12))</f>
        <v/>
      </c>
      <c r="L110" s="2" t="str">
        <f>IF(OR($C110="",L$12=""),"",SUMIFS(Tbl_Registro_Insumo[cant_ent],Tbl_Registro_Insumo[proveedor],$C$8,Tbl_Registro_Insumo[descripcion_insumo],$C110,Tbl_Registro_Insumo[id_solicitud],Detalle_Mes!$C$9,Tbl_Registro_Insumo[Fecha_Corte],"&lt;="&amp;L$12)-SUMIFS(Tbl_Registro_Insumo[cant_dev],Tbl_Registro_Insumo[proveedor],$C$8,Tbl_Registro_Insumo[descripcion_insumo],$C110,Tbl_Registro_Insumo[id_solicitud],$C$9,Tbl_Registro_Insumo[Fecha_Corte],"&lt;="&amp;L$12))</f>
        <v/>
      </c>
      <c r="M110" s="2" t="str">
        <f>IF(OR($C110="",M$12=""),"",SUMIFS(Tbl_Registro_Insumo[cant_ent],Tbl_Registro_Insumo[proveedor],$C$8,Tbl_Registro_Insumo[descripcion_insumo],$C110,Tbl_Registro_Insumo[id_solicitud],Detalle_Mes!$C$9,Tbl_Registro_Insumo[Fecha_Corte],"&lt;="&amp;M$12)-SUMIFS(Tbl_Registro_Insumo[cant_dev],Tbl_Registro_Insumo[proveedor],$C$8,Tbl_Registro_Insumo[descripcion_insumo],$C110,Tbl_Registro_Insumo[id_solicitud],$C$9,Tbl_Registro_Insumo[Fecha_Corte],"&lt;="&amp;M$12))</f>
        <v/>
      </c>
      <c r="N110" s="2" t="str">
        <f>IF(OR($C110="",N$12=""),"",SUMIFS(Tbl_Registro_Insumo[cant_ent],Tbl_Registro_Insumo[proveedor],$C$8,Tbl_Registro_Insumo[descripcion_insumo],$C110,Tbl_Registro_Insumo[id_solicitud],Detalle_Mes!$C$9,Tbl_Registro_Insumo[Fecha_Corte],"&lt;="&amp;N$12)-SUMIFS(Tbl_Registro_Insumo[cant_dev],Tbl_Registro_Insumo[proveedor],$C$8,Tbl_Registro_Insumo[descripcion_insumo],$C110,Tbl_Registro_Insumo[id_solicitud],$C$9,Tbl_Registro_Insumo[Fecha_Corte],"&lt;="&amp;N$12))</f>
        <v/>
      </c>
      <c r="O110" s="2" t="str">
        <f>IF(OR($C110="",O$12=""),"",SUMIFS(Tbl_Registro_Insumo[cant_ent],Tbl_Registro_Insumo[proveedor],$C$8,Tbl_Registro_Insumo[descripcion_insumo],$C110,Tbl_Registro_Insumo[id_solicitud],Detalle_Mes!$C$9,Tbl_Registro_Insumo[Fecha_Corte],"&lt;="&amp;O$12)-SUMIFS(Tbl_Registro_Insumo[cant_dev],Tbl_Registro_Insumo[proveedor],$C$8,Tbl_Registro_Insumo[descripcion_insumo],$C110,Tbl_Registro_Insumo[id_solicitud],$C$9,Tbl_Registro_Insumo[Fecha_Corte],"&lt;="&amp;O$12))</f>
        <v/>
      </c>
      <c r="P110" s="2" t="str">
        <f>IF(OR($C110="",P$12=""),"",SUMIFS(Tbl_Registro_Insumo[cant_ent],Tbl_Registro_Insumo[proveedor],$C$8,Tbl_Registro_Insumo[descripcion_insumo],$C110,Tbl_Registro_Insumo[id_solicitud],Detalle_Mes!$C$9,Tbl_Registro_Insumo[Fecha_Corte],"&lt;="&amp;P$12)-SUMIFS(Tbl_Registro_Insumo[cant_dev],Tbl_Registro_Insumo[proveedor],$C$8,Tbl_Registro_Insumo[descripcion_insumo],$C110,Tbl_Registro_Insumo[id_solicitud],$C$9,Tbl_Registro_Insumo[Fecha_Corte],"&lt;="&amp;P$12))</f>
        <v/>
      </c>
      <c r="Q110" s="2" t="str">
        <f>IF(OR($C110="",Q$12=""),"",SUMIFS(Tbl_Registro_Insumo[cant_ent],Tbl_Registro_Insumo[proveedor],$C$8,Tbl_Registro_Insumo[descripcion_insumo],$C110,Tbl_Registro_Insumo[id_solicitud],Detalle_Mes!$C$9,Tbl_Registro_Insumo[Fecha_Corte],"&lt;="&amp;Q$12)-SUMIFS(Tbl_Registro_Insumo[cant_dev],Tbl_Registro_Insumo[proveedor],$C$8,Tbl_Registro_Insumo[descripcion_insumo],$C110,Tbl_Registro_Insumo[id_solicitud],$C$9,Tbl_Registro_Insumo[Fecha_Corte],"&lt;="&amp;Q$12))</f>
        <v/>
      </c>
      <c r="R110" s="2" t="str">
        <f>IF(OR($C110="",R$12=""),"",SUMIFS(Tbl_Registro_Insumo[cant_ent],Tbl_Registro_Insumo[proveedor],$C$8,Tbl_Registro_Insumo[descripcion_insumo],$C110,Tbl_Registro_Insumo[id_solicitud],Detalle_Mes!$C$9,Tbl_Registro_Insumo[Fecha_Corte],"&lt;="&amp;R$12)-SUMIFS(Tbl_Registro_Insumo[cant_dev],Tbl_Registro_Insumo[proveedor],$C$8,Tbl_Registro_Insumo[descripcion_insumo],$C110,Tbl_Registro_Insumo[id_solicitud],$C$9,Tbl_Registro_Insumo[Fecha_Corte],"&lt;="&amp;R$12))</f>
        <v/>
      </c>
      <c r="S110" s="2" t="str">
        <f>IF(OR($C110="",S$12=""),"",SUMIFS(Tbl_Registro_Insumo[cant_ent],Tbl_Registro_Insumo[proveedor],$C$8,Tbl_Registro_Insumo[descripcion_insumo],$C110,Tbl_Registro_Insumo[id_solicitud],Detalle_Mes!$C$9,Tbl_Registro_Insumo[Fecha_Corte],"&lt;="&amp;S$12)-SUMIFS(Tbl_Registro_Insumo[cant_dev],Tbl_Registro_Insumo[proveedor],$C$8,Tbl_Registro_Insumo[descripcion_insumo],$C110,Tbl_Registro_Insumo[id_solicitud],$C$9,Tbl_Registro_Insumo[Fecha_Corte],"&lt;="&amp;S$12))</f>
        <v/>
      </c>
      <c r="T110" s="2" t="str">
        <f>IF(OR($C110="",T$12=""),"",SUMIFS(Tbl_Registro_Insumo[cant_ent],Tbl_Registro_Insumo[proveedor],$C$8,Tbl_Registro_Insumo[descripcion_insumo],$C110,Tbl_Registro_Insumo[id_solicitud],Detalle_Mes!$C$9,Tbl_Registro_Insumo[Fecha_Corte],"&lt;="&amp;T$12)-SUMIFS(Tbl_Registro_Insumo[cant_dev],Tbl_Registro_Insumo[proveedor],$C$8,Tbl_Registro_Insumo[descripcion_insumo],$C110,Tbl_Registro_Insumo[id_solicitud],$C$9,Tbl_Registro_Insumo[Fecha_Corte],"&lt;="&amp;T$12))</f>
        <v/>
      </c>
      <c r="U110" s="2" t="str">
        <f>IF(OR($C110="",U$12=""),"",SUMIFS(Tbl_Registro_Insumo[cant_ent],Tbl_Registro_Insumo[proveedor],$C$8,Tbl_Registro_Insumo[descripcion_insumo],$C110,Tbl_Registro_Insumo[id_solicitud],Detalle_Mes!$C$9,Tbl_Registro_Insumo[Fecha_Corte],"&lt;="&amp;U$12)-SUMIFS(Tbl_Registro_Insumo[cant_dev],Tbl_Registro_Insumo[proveedor],$C$8,Tbl_Registro_Insumo[descripcion_insumo],$C110,Tbl_Registro_Insumo[id_solicitud],$C$9,Tbl_Registro_Insumo[Fecha_Corte],"&lt;="&amp;U$12))</f>
        <v/>
      </c>
      <c r="V110" s="2" t="str">
        <f>IF(OR($C110="",V$12=""),"",SUMIFS(Tbl_Registro_Insumo[cant_ent],Tbl_Registro_Insumo[proveedor],$C$8,Tbl_Registro_Insumo[descripcion_insumo],$C110,Tbl_Registro_Insumo[id_solicitud],Detalle_Mes!$C$9,Tbl_Registro_Insumo[Fecha_Corte],"&lt;="&amp;V$12)-SUMIFS(Tbl_Registro_Insumo[cant_dev],Tbl_Registro_Insumo[proveedor],$C$8,Tbl_Registro_Insumo[descripcion_insumo],$C110,Tbl_Registro_Insumo[id_solicitud],$C$9,Tbl_Registro_Insumo[Fecha_Corte],"&lt;="&amp;V$12))</f>
        <v/>
      </c>
      <c r="W110" s="2" t="str">
        <f>IF(OR($C110="",W$12=""),"",SUMIFS(Tbl_Registro_Insumo[cant_ent],Tbl_Registro_Insumo[proveedor],$C$8,Tbl_Registro_Insumo[descripcion_insumo],$C110,Tbl_Registro_Insumo[id_solicitud],Detalle_Mes!$C$9,Tbl_Registro_Insumo[Fecha_Corte],"&lt;="&amp;W$12)-SUMIFS(Tbl_Registro_Insumo[cant_dev],Tbl_Registro_Insumo[proveedor],$C$8,Tbl_Registro_Insumo[descripcion_insumo],$C110,Tbl_Registro_Insumo[id_solicitud],$C$9,Tbl_Registro_Insumo[Fecha_Corte],"&lt;="&amp;W$12))</f>
        <v/>
      </c>
      <c r="X110" s="2" t="str">
        <f>IF(OR($C110="",X$12=""),"",SUMIFS(Tbl_Registro_Insumo[cant_ent],Tbl_Registro_Insumo[proveedor],$C$8,Tbl_Registro_Insumo[descripcion_insumo],$C110,Tbl_Registro_Insumo[id_solicitud],Detalle_Mes!$C$9,Tbl_Registro_Insumo[Fecha_Corte],"&lt;="&amp;X$12)-SUMIFS(Tbl_Registro_Insumo[cant_dev],Tbl_Registro_Insumo[proveedor],$C$8,Tbl_Registro_Insumo[descripcion_insumo],$C110,Tbl_Registro_Insumo[id_solicitud],$C$9,Tbl_Registro_Insumo[Fecha_Corte],"&lt;="&amp;X$12))</f>
        <v/>
      </c>
      <c r="Y110" s="2" t="str">
        <f>IF(OR($C110="",Y$12=""),"",SUMIFS(Tbl_Registro_Insumo[cant_ent],Tbl_Registro_Insumo[proveedor],$C$8,Tbl_Registro_Insumo[descripcion_insumo],$C110,Tbl_Registro_Insumo[id_solicitud],Detalle_Mes!$C$9,Tbl_Registro_Insumo[Fecha_Corte],"&lt;="&amp;Y$12)-SUMIFS(Tbl_Registro_Insumo[cant_dev],Tbl_Registro_Insumo[proveedor],$C$8,Tbl_Registro_Insumo[descripcion_insumo],$C110,Tbl_Registro_Insumo[id_solicitud],$C$9,Tbl_Registro_Insumo[Fecha_Corte],"&lt;="&amp;Y$12))</f>
        <v/>
      </c>
      <c r="Z110" s="2" t="str">
        <f>IF(OR($C110="",Z$12=""),"",SUMIFS(Tbl_Registro_Insumo[cant_ent],Tbl_Registro_Insumo[proveedor],$C$8,Tbl_Registro_Insumo[descripcion_insumo],$C110,Tbl_Registro_Insumo[id_solicitud],Detalle_Mes!$C$9,Tbl_Registro_Insumo[Fecha_Corte],"&lt;="&amp;Z$12)-SUMIFS(Tbl_Registro_Insumo[cant_dev],Tbl_Registro_Insumo[proveedor],$C$8,Tbl_Registro_Insumo[descripcion_insumo],$C110,Tbl_Registro_Insumo[id_solicitud],$C$9,Tbl_Registro_Insumo[Fecha_Corte],"&lt;="&amp;Z$12))</f>
        <v/>
      </c>
      <c r="AA110" s="2" t="str">
        <f>IF(OR($C110="",AA$12=""),"",SUMIFS(Tbl_Registro_Insumo[cant_ent],Tbl_Registro_Insumo[proveedor],$C$8,Tbl_Registro_Insumo[descripcion_insumo],$C110,Tbl_Registro_Insumo[id_solicitud],Detalle_Mes!$C$9,Tbl_Registro_Insumo[Fecha_Corte],"&lt;="&amp;AA$12)-SUMIFS(Tbl_Registro_Insumo[cant_dev],Tbl_Registro_Insumo[proveedor],$C$8,Tbl_Registro_Insumo[descripcion_insumo],$C110,Tbl_Registro_Insumo[id_solicitud],$C$9,Tbl_Registro_Insumo[Fecha_Corte],"&lt;="&amp;AA$12))</f>
        <v/>
      </c>
      <c r="AB110" s="2" t="str">
        <f>IF(OR($C110="",AB$12=""),"",SUMIFS(Tbl_Registro_Insumo[cant_ent],Tbl_Registro_Insumo[proveedor],$C$8,Tbl_Registro_Insumo[descripcion_insumo],$C110,Tbl_Registro_Insumo[id_solicitud],Detalle_Mes!$C$9,Tbl_Registro_Insumo[Fecha_Corte],"&lt;="&amp;AB$12)-SUMIFS(Tbl_Registro_Insumo[cant_dev],Tbl_Registro_Insumo[proveedor],$C$8,Tbl_Registro_Insumo[descripcion_insumo],$C110,Tbl_Registro_Insumo[id_solicitud],$C$9,Tbl_Registro_Insumo[Fecha_Corte],"&lt;="&amp;AB$12))</f>
        <v/>
      </c>
      <c r="AC110" s="2" t="str">
        <f>IF(OR($C110="",AC$12=""),"",SUMIFS(Tbl_Registro_Insumo[cant_ent],Tbl_Registro_Insumo[proveedor],$C$8,Tbl_Registro_Insumo[descripcion_insumo],$C110,Tbl_Registro_Insumo[id_solicitud],Detalle_Mes!$C$9,Tbl_Registro_Insumo[Fecha_Corte],"&lt;="&amp;AC$12)-SUMIFS(Tbl_Registro_Insumo[cant_dev],Tbl_Registro_Insumo[proveedor],$C$8,Tbl_Registro_Insumo[descripcion_insumo],$C110,Tbl_Registro_Insumo[id_solicitud],$C$9,Tbl_Registro_Insumo[Fecha_Corte],"&lt;="&amp;AC$12))</f>
        <v/>
      </c>
      <c r="AD110" s="2" t="str">
        <f>IF(OR($C110="",AD$12=""),"",SUMIFS(Tbl_Registro_Insumo[cant_ent],Tbl_Registro_Insumo[proveedor],$C$8,Tbl_Registro_Insumo[descripcion_insumo],$C110,Tbl_Registro_Insumo[id_solicitud],Detalle_Mes!$C$9,Tbl_Registro_Insumo[Fecha_Corte],"&lt;="&amp;AD$12)-SUMIFS(Tbl_Registro_Insumo[cant_dev],Tbl_Registro_Insumo[proveedor],$C$8,Tbl_Registro_Insumo[descripcion_insumo],$C110,Tbl_Registro_Insumo[id_solicitud],$C$9,Tbl_Registro_Insumo[Fecha_Corte],"&lt;="&amp;AD$12))</f>
        <v/>
      </c>
      <c r="AE110" s="2" t="str">
        <f>IF(OR($C110="",AE$12=""),"",SUMIFS(Tbl_Registro_Insumo[cant_ent],Tbl_Registro_Insumo[proveedor],$C$8,Tbl_Registro_Insumo[descripcion_insumo],$C110,Tbl_Registro_Insumo[id_solicitud],Detalle_Mes!$C$9,Tbl_Registro_Insumo[Fecha_Corte],"&lt;="&amp;AE$12)-SUMIFS(Tbl_Registro_Insumo[cant_dev],Tbl_Registro_Insumo[proveedor],$C$8,Tbl_Registro_Insumo[descripcion_insumo],$C110,Tbl_Registro_Insumo[id_solicitud],$C$9,Tbl_Registro_Insumo[Fecha_Corte],"&lt;="&amp;AE$12))</f>
        <v/>
      </c>
      <c r="AF110" s="2" t="str">
        <f>IF(OR($C110="",AF$12=""),"",SUMIFS(Tbl_Registro_Insumo[cant_ent],Tbl_Registro_Insumo[proveedor],$C$8,Tbl_Registro_Insumo[descripcion_insumo],$C110,Tbl_Registro_Insumo[id_solicitud],Detalle_Mes!$C$9,Tbl_Registro_Insumo[Fecha_Corte],"&lt;="&amp;AF$12)-SUMIFS(Tbl_Registro_Insumo[cant_dev],Tbl_Registro_Insumo[proveedor],$C$8,Tbl_Registro_Insumo[descripcion_insumo],$C110,Tbl_Registro_Insumo[id_solicitud],$C$9,Tbl_Registro_Insumo[Fecha_Corte],"&lt;="&amp;AF$12))</f>
        <v/>
      </c>
      <c r="AG110" s="2" t="str">
        <f>IF(OR($C110="",AG$12=""),"",SUMIFS(Tbl_Registro_Insumo[cant_ent],Tbl_Registro_Insumo[proveedor],$C$8,Tbl_Registro_Insumo[descripcion_insumo],$C110,Tbl_Registro_Insumo[id_solicitud],Detalle_Mes!$C$9,Tbl_Registro_Insumo[Fecha_Corte],"&lt;="&amp;AG$12)-SUMIFS(Tbl_Registro_Insumo[cant_dev],Tbl_Registro_Insumo[proveedor],$C$8,Tbl_Registro_Insumo[descripcion_insumo],$C110,Tbl_Registro_Insumo[id_solicitud],$C$9,Tbl_Registro_Insumo[Fecha_Corte],"&lt;="&amp;AG$12))</f>
        <v/>
      </c>
      <c r="AH110" s="2" t="str">
        <f>IF(OR($C110="",AH$12=""),"",SUMIFS(Tbl_Registro_Insumo[cant_ent],Tbl_Registro_Insumo[proveedor],$C$8,Tbl_Registro_Insumo[descripcion_insumo],$C110,Tbl_Registro_Insumo[id_solicitud],Detalle_Mes!$C$9,Tbl_Registro_Insumo[Fecha_Corte],"&lt;="&amp;AH$12)-SUMIFS(Tbl_Registro_Insumo[cant_dev],Tbl_Registro_Insumo[proveedor],$C$8,Tbl_Registro_Insumo[descripcion_insumo],$C110,Tbl_Registro_Insumo[id_solicitud],$C$9,Tbl_Registro_Insumo[Fecha_Corte],"&lt;="&amp;AH$12))</f>
        <v/>
      </c>
      <c r="AI110" s="2" t="str">
        <f>IF(OR($C110="",AI$12=""),"",SUMIFS(Tbl_Registro_Insumo[cant_ent],Tbl_Registro_Insumo[proveedor],$C$8,Tbl_Registro_Insumo[descripcion_insumo],$C110,Tbl_Registro_Insumo[id_solicitud],Detalle_Mes!$C$9,Tbl_Registro_Insumo[Fecha_Corte],"&lt;="&amp;AI$12)-SUMIFS(Tbl_Registro_Insumo[cant_dev],Tbl_Registro_Insumo[proveedor],$C$8,Tbl_Registro_Insumo[descripcion_insumo],$C110,Tbl_Registro_Insumo[id_solicitud],$C$9,Tbl_Registro_Insumo[Fecha_Corte],"&lt;="&amp;AI$12))</f>
        <v/>
      </c>
      <c r="AJ110" s="2" t="str">
        <f>IF(OR($C110="",AJ$12=""),"",SUMIFS(Tbl_Registro_Insumo[cant_ent],Tbl_Registro_Insumo[proveedor],$C$8,Tbl_Registro_Insumo[descripcion_insumo],$C110,Tbl_Registro_Insumo[id_solicitud],Detalle_Mes!$C$9,Tbl_Registro_Insumo[Fecha_Corte],"&lt;="&amp;AJ$12)-SUMIFS(Tbl_Registro_Insumo[cant_dev],Tbl_Registro_Insumo[proveedor],$C$8,Tbl_Registro_Insumo[descripcion_insumo],$C110,Tbl_Registro_Insumo[id_solicitud],$C$9,Tbl_Registro_Insumo[Fecha_Corte],"&lt;="&amp;AJ$12))</f>
        <v/>
      </c>
      <c r="AK110" s="2" t="str">
        <f>IF(OR($C110="",AK$12=""),"",SUMIFS(Tbl_Registro_Insumo[cant_ent],Tbl_Registro_Insumo[proveedor],$C$8,Tbl_Registro_Insumo[descripcion_insumo],$C110,Tbl_Registro_Insumo[id_solicitud],Detalle_Mes!$C$9,Tbl_Registro_Insumo[Fecha_Corte],"&lt;="&amp;AK$12)-SUMIFS(Tbl_Registro_Insumo[cant_dev],Tbl_Registro_Insumo[proveedor],$C$8,Tbl_Registro_Insumo[descripcion_insumo],$C110,Tbl_Registro_Insumo[id_solicitud],$C$9,Tbl_Registro_Insumo[Fecha_Corte],"&lt;="&amp;AK$12))</f>
        <v/>
      </c>
      <c r="AL110" s="2" t="str">
        <f>IF(OR($C110="",AL$12=""),"",SUMIFS(Tbl_Registro_Insumo[cant_ent],Tbl_Registro_Insumo[proveedor],$C$8,Tbl_Registro_Insumo[descripcion_insumo],$C110,Tbl_Registro_Insumo[id_solicitud],Detalle_Mes!$C$9,Tbl_Registro_Insumo[Fecha_Corte],"&lt;="&amp;AL$12)-SUMIFS(Tbl_Registro_Insumo[cant_dev],Tbl_Registro_Insumo[proveedor],$C$8,Tbl_Registro_Insumo[descripcion_insumo],$C110,Tbl_Registro_Insumo[id_solicitud],$C$9,Tbl_Registro_Insumo[Fecha_Corte],"&lt;="&amp;AL$12))</f>
        <v/>
      </c>
      <c r="AM110" s="2" t="str">
        <f>IF(OR($C110="",AM$12=""),"",SUMIFS(Tbl_Registro_Insumo[cant_ent],Tbl_Registro_Insumo[proveedor],$C$8,Tbl_Registro_Insumo[descripcion_insumo],$C110,Tbl_Registro_Insumo[id_solicitud],Detalle_Mes!$C$9,Tbl_Registro_Insumo[Fecha_Corte],"&lt;="&amp;AM$12)-SUMIFS(Tbl_Registro_Insumo[cant_dev],Tbl_Registro_Insumo[proveedor],$C$8,Tbl_Registro_Insumo[descripcion_insumo],$C110,Tbl_Registro_Insumo[id_solicitud],$C$9,Tbl_Registro_Insumo[Fecha_Corte],"&lt;="&amp;AM$12))</f>
        <v/>
      </c>
      <c r="AN110" s="2" t="str">
        <f>IF(OR($C110="",AN$12=""),"",SUMIFS(Tbl_Registro_Insumo[cant_ent],Tbl_Registro_Insumo[proveedor],$C$8,Tbl_Registro_Insumo[descripcion_insumo],$C110,Tbl_Registro_Insumo[id_solicitud],Detalle_Mes!$C$9,Tbl_Registro_Insumo[Fecha_Corte],"&lt;="&amp;AN$12)-SUMIFS(Tbl_Registro_Insumo[cant_dev],Tbl_Registro_Insumo[proveedor],$C$8,Tbl_Registro_Insumo[descripcion_insumo],$C110,Tbl_Registro_Insumo[id_solicitud],$C$9,Tbl_Registro_Insumo[Fecha_Corte],"&lt;="&amp;AN$12))</f>
        <v/>
      </c>
      <c r="AO110" s="2" t="str">
        <f>IF(OR($C110="",AO$12=""),"",SUMIFS(Tbl_Registro_Insumo[cant_ent],Tbl_Registro_Insumo[proveedor],$C$8,Tbl_Registro_Insumo[descripcion_insumo],$C110,Tbl_Registro_Insumo[id_solicitud],Detalle_Mes!$C$9,Tbl_Registro_Insumo[Fecha_Corte],"&lt;="&amp;AO$12)-SUMIFS(Tbl_Registro_Insumo[cant_dev],Tbl_Registro_Insumo[proveedor],$C$8,Tbl_Registro_Insumo[descripcion_insumo],$C110,Tbl_Registro_Insumo[id_solicitud],$C$9,Tbl_Registro_Insumo[Fecha_Corte],"&lt;="&amp;AO$12))</f>
        <v/>
      </c>
      <c r="AP110" s="2" t="str">
        <f>IF(OR($C110="",AP$12=""),"",SUMIFS(Tbl_Registro_Insumo[cant_ent],Tbl_Registro_Insumo[proveedor],$C$8,Tbl_Registro_Insumo[descripcion_insumo],$C110,Tbl_Registro_Insumo[id_solicitud],Detalle_Mes!$C$9,Tbl_Registro_Insumo[Fecha_Corte],"&lt;="&amp;AP$12)-SUMIFS(Tbl_Registro_Insumo[cant_dev],Tbl_Registro_Insumo[proveedor],$C$8,Tbl_Registro_Insumo[descripcion_insumo],$C110,Tbl_Registro_Insumo[id_solicitud],$C$9,Tbl_Registro_Insumo[Fecha_Corte],"&lt;="&amp;AP$12))</f>
        <v/>
      </c>
      <c r="AQ110" s="2" t="str">
        <f>IF(OR($C110="",AQ$12=""),"",SUMIFS(Tbl_Registro_Insumo[cant_ent],Tbl_Registro_Insumo[proveedor],$C$8,Tbl_Registro_Insumo[descripcion_insumo],$C110,Tbl_Registro_Insumo[id_solicitud],Detalle_Mes!$C$9,Tbl_Registro_Insumo[Fecha_Corte],"&lt;="&amp;AQ$12)-SUMIFS(Tbl_Registro_Insumo[cant_dev],Tbl_Registro_Insumo[proveedor],$C$8,Tbl_Registro_Insumo[descripcion_insumo],$C110,Tbl_Registro_Insumo[id_solicitud],$C$9,Tbl_Registro_Insumo[Fecha_Corte],"&lt;="&amp;AQ$12))</f>
        <v/>
      </c>
      <c r="AR110" s="2" t="str">
        <f>IF(OR($C110="",AR$12=""),"",SUMIFS(Tbl_Registro_Insumo[cant_ent],Tbl_Registro_Insumo[proveedor],$C$8,Tbl_Registro_Insumo[descripcion_insumo],$C110,Tbl_Registro_Insumo[id_solicitud],Detalle_Mes!$C$9,Tbl_Registro_Insumo[Fecha_Corte],"&lt;="&amp;AR$12)-SUMIFS(Tbl_Registro_Insumo[cant_dev],Tbl_Registro_Insumo[proveedor],$C$8,Tbl_Registro_Insumo[descripcion_insumo],$C110,Tbl_Registro_Insumo[id_solicitud],$C$9,Tbl_Registro_Insumo[Fecha_Corte],"&lt;="&amp;AR$12))</f>
        <v/>
      </c>
      <c r="AS110" s="2" t="str">
        <f>IF(OR($C110="",AS$12=""),"",SUMIFS(Tbl_Registro_Insumo[cant_ent],Tbl_Registro_Insumo[proveedor],$C$8,Tbl_Registro_Insumo[descripcion_insumo],$C110,Tbl_Registro_Insumo[id_solicitud],Detalle_Mes!$C$9,Tbl_Registro_Insumo[Fecha_Corte],"&lt;="&amp;AS$12)-SUMIFS(Tbl_Registro_Insumo[cant_dev],Tbl_Registro_Insumo[proveedor],$C$8,Tbl_Registro_Insumo[descripcion_insumo],$C110,Tbl_Registro_Insumo[id_solicitud],$C$9,Tbl_Registro_Insumo[Fecha_Corte],"&lt;="&amp;AS$12))</f>
        <v/>
      </c>
      <c r="AT110" s="2" t="str">
        <f>IF(OR($C110="",AT$12=""),"",SUMIFS(Tbl_Registro_Insumo[cant_ent],Tbl_Registro_Insumo[proveedor],$C$8,Tbl_Registro_Insumo[descripcion_insumo],$C110,Tbl_Registro_Insumo[id_solicitud],Detalle_Mes!$C$9,Tbl_Registro_Insumo[Fecha_Corte],"&lt;="&amp;AT$12)-SUMIFS(Tbl_Registro_Insumo[cant_dev],Tbl_Registro_Insumo[proveedor],$C$8,Tbl_Registro_Insumo[descripcion_insumo],$C110,Tbl_Registro_Insumo[id_solicitud],$C$9,Tbl_Registro_Insumo[Fecha_Corte],"&lt;="&amp;AT$12))</f>
        <v/>
      </c>
      <c r="AU110" s="2" t="str">
        <f>IF(OR($C110="",AU$12=""),"",SUMIFS(Tbl_Registro_Insumo[cant_ent],Tbl_Registro_Insumo[proveedor],$C$8,Tbl_Registro_Insumo[descripcion_insumo],$C110,Tbl_Registro_Insumo[id_solicitud],Detalle_Mes!$C$9,Tbl_Registro_Insumo[Fecha_Corte],"&lt;="&amp;AU$12)-SUMIFS(Tbl_Registro_Insumo[cant_dev],Tbl_Registro_Insumo[proveedor],$C$8,Tbl_Registro_Insumo[descripcion_insumo],$C110,Tbl_Registro_Insumo[id_solicitud],$C$9,Tbl_Registro_Insumo[Fecha_Corte],"&lt;="&amp;AU$12))</f>
        <v/>
      </c>
      <c r="AV110" s="2" t="str">
        <f>IF(OR($C110="",AV$12=""),"",SUMIFS(Tbl_Registro_Insumo[cant_ent],Tbl_Registro_Insumo[proveedor],$C$8,Tbl_Registro_Insumo[descripcion_insumo],$C110,Tbl_Registro_Insumo[id_solicitud],Detalle_Mes!$C$9,Tbl_Registro_Insumo[Fecha_Corte],"&lt;="&amp;AV$12)-SUMIFS(Tbl_Registro_Insumo[cant_dev],Tbl_Registro_Insumo[proveedor],$C$8,Tbl_Registro_Insumo[descripcion_insumo],$C110,Tbl_Registro_Insumo[id_solicitud],$C$9,Tbl_Registro_Insumo[Fecha_Corte],"&lt;="&amp;AV$12))</f>
        <v/>
      </c>
      <c r="AW110" s="2" t="str">
        <f>IF(OR($C110="",AW$12=""),"",SUMIFS(Tbl_Registro_Insumo[cant_ent],Tbl_Registro_Insumo[proveedor],$C$8,Tbl_Registro_Insumo[descripcion_insumo],$C110,Tbl_Registro_Insumo[id_solicitud],Detalle_Mes!$C$9,Tbl_Registro_Insumo[Fecha_Corte],"&lt;="&amp;AW$12)-SUMIFS(Tbl_Registro_Insumo[cant_dev],Tbl_Registro_Insumo[proveedor],$C$8,Tbl_Registro_Insumo[descripcion_insumo],$C110,Tbl_Registro_Insumo[id_solicitud],$C$9,Tbl_Registro_Insumo[Fecha_Corte],"&lt;="&amp;AW$12))</f>
        <v/>
      </c>
      <c r="AX110" s="2" t="str">
        <f>IF(OR($C110="",AX$12=""),"",SUMIFS(Tbl_Registro_Insumo[cant_ent],Tbl_Registro_Insumo[proveedor],$C$8,Tbl_Registro_Insumo[descripcion_insumo],$C110,Tbl_Registro_Insumo[id_solicitud],Detalle_Mes!$C$9,Tbl_Registro_Insumo[Fecha_Corte],"&lt;="&amp;AX$12)-SUMIFS(Tbl_Registro_Insumo[cant_dev],Tbl_Registro_Insumo[proveedor],$C$8,Tbl_Registro_Insumo[descripcion_insumo],$C110,Tbl_Registro_Insumo[id_solicitud],$C$9,Tbl_Registro_Insumo[Fecha_Corte],"&lt;="&amp;AX$12))</f>
        <v/>
      </c>
      <c r="AY110" s="2" t="str">
        <f>IF(OR($C110="",AY$12=""),"",SUMIFS(Tbl_Registro_Insumo[cant_ent],Tbl_Registro_Insumo[proveedor],$C$8,Tbl_Registro_Insumo[descripcion_insumo],$C110,Tbl_Registro_Insumo[id_solicitud],Detalle_Mes!$C$9,Tbl_Registro_Insumo[Fecha_Corte],"&lt;="&amp;AY$12)-SUMIFS(Tbl_Registro_Insumo[cant_dev],Tbl_Registro_Insumo[proveedor],$C$8,Tbl_Registro_Insumo[descripcion_insumo],$C110,Tbl_Registro_Insumo[id_solicitud],$C$9,Tbl_Registro_Insumo[Fecha_Corte],"&lt;="&amp;AY$12))</f>
        <v/>
      </c>
      <c r="AZ110" s="2" t="str">
        <f>IF(OR($C110="",AZ$12=""),"",SUMIFS(Tbl_Registro_Insumo[cant_ent],Tbl_Registro_Insumo[proveedor],$C$8,Tbl_Registro_Insumo[descripcion_insumo],$C110,Tbl_Registro_Insumo[id_solicitud],Detalle_Mes!$C$9,Tbl_Registro_Insumo[Fecha_Corte],"&lt;="&amp;AZ$12)-SUMIFS(Tbl_Registro_Insumo[cant_dev],Tbl_Registro_Insumo[proveedor],$C$8,Tbl_Registro_Insumo[descripcion_insumo],$C110,Tbl_Registro_Insumo[id_solicitud],$C$9,Tbl_Registro_Insumo[Fecha_Corte],"&lt;="&amp;AZ$12))</f>
        <v/>
      </c>
      <c r="BA110" s="2" t="str">
        <f>IF(OR($C110="",BA$12=""),"",SUMIFS(Tbl_Registro_Insumo[cant_ent],Tbl_Registro_Insumo[proveedor],$C$8,Tbl_Registro_Insumo[descripcion_insumo],$C110,Tbl_Registro_Insumo[id_solicitud],Detalle_Mes!$C$9,Tbl_Registro_Insumo[Fecha_Corte],"&lt;="&amp;BA$12)-SUMIFS(Tbl_Registro_Insumo[cant_dev],Tbl_Registro_Insumo[proveedor],$C$8,Tbl_Registro_Insumo[descripcion_insumo],$C110,Tbl_Registro_Insumo[id_solicitud],$C$9,Tbl_Registro_Insumo[Fecha_Corte],"&lt;="&amp;BA$12))</f>
        <v/>
      </c>
      <c r="BB110" s="2" t="str">
        <f>IF(OR($C110="",BB$12=""),"",SUMIFS(Tbl_Registro_Insumo[cant_ent],Tbl_Registro_Insumo[proveedor],$C$8,Tbl_Registro_Insumo[descripcion_insumo],$C110,Tbl_Registro_Insumo[id_solicitud],Detalle_Mes!$C$9,Tbl_Registro_Insumo[Fecha_Corte],"&lt;="&amp;BB$12)-SUMIFS(Tbl_Registro_Insumo[cant_dev],Tbl_Registro_Insumo[proveedor],$C$8,Tbl_Registro_Insumo[descripcion_insumo],$C110,Tbl_Registro_Insumo[id_solicitud],$C$9,Tbl_Registro_Insumo[Fecha_Corte],"&lt;="&amp;BB$12))</f>
        <v/>
      </c>
      <c r="BC110" s="2" t="str">
        <f>IF(OR($C110="",BC$12=""),"",SUMIFS(Tbl_Registro_Insumo[cant_ent],Tbl_Registro_Insumo[proveedor],$C$8,Tbl_Registro_Insumo[descripcion_insumo],$C110,Tbl_Registro_Insumo[id_solicitud],Detalle_Mes!$C$9,Tbl_Registro_Insumo[Fecha_Corte],"&lt;="&amp;BC$12)-SUMIFS(Tbl_Registro_Insumo[cant_dev],Tbl_Registro_Insumo[proveedor],$C$8,Tbl_Registro_Insumo[descripcion_insumo],$C110,Tbl_Registro_Insumo[id_solicitud],$C$9,Tbl_Registro_Insumo[Fecha_Corte],"&lt;="&amp;BC$12))</f>
        <v/>
      </c>
      <c r="BD110" s="2" t="str">
        <f>IF(OR($C110="",BD$12=""),"",SUMIFS(Tbl_Registro_Insumo[cant_ent],Tbl_Registro_Insumo[proveedor],$C$8,Tbl_Registro_Insumo[descripcion_insumo],$C110,Tbl_Registro_Insumo[id_solicitud],Detalle_Mes!$C$9,Tbl_Registro_Insumo[Fecha_Corte],"&lt;="&amp;BD$12)-SUMIFS(Tbl_Registro_Insumo[cant_dev],Tbl_Registro_Insumo[proveedor],$C$8,Tbl_Registro_Insumo[descripcion_insumo],$C110,Tbl_Registro_Insumo[id_solicitud],$C$9,Tbl_Registro_Insumo[Fecha_Corte],"&lt;="&amp;BD$12))</f>
        <v/>
      </c>
      <c r="BE110" s="2" t="str">
        <f>IF(OR($C110="",BE$12=""),"",SUMIFS(Tbl_Registro_Insumo[cant_ent],Tbl_Registro_Insumo[proveedor],$C$8,Tbl_Registro_Insumo[descripcion_insumo],$C110,Tbl_Registro_Insumo[id_solicitud],Detalle_Mes!$C$9,Tbl_Registro_Insumo[Fecha_Corte],"&lt;="&amp;BE$12)-SUMIFS(Tbl_Registro_Insumo[cant_dev],Tbl_Registro_Insumo[proveedor],$C$8,Tbl_Registro_Insumo[descripcion_insumo],$C110,Tbl_Registro_Insumo[id_solicitud],$C$9,Tbl_Registro_Insumo[Fecha_Corte],"&lt;="&amp;BE$12))</f>
        <v/>
      </c>
      <c r="BF110" s="2" t="str">
        <f>IF(OR($C110="",BF$12=""),"",SUMIFS(Tbl_Registro_Insumo[cant_ent],Tbl_Registro_Insumo[proveedor],$C$8,Tbl_Registro_Insumo[descripcion_insumo],$C110,Tbl_Registro_Insumo[id_solicitud],Detalle_Mes!$C$9,Tbl_Registro_Insumo[Fecha_Corte],"&lt;="&amp;BF$12)-SUMIFS(Tbl_Registro_Insumo[cant_dev],Tbl_Registro_Insumo[proveedor],$C$8,Tbl_Registro_Insumo[descripcion_insumo],$C110,Tbl_Registro_Insumo[id_solicitud],$C$9,Tbl_Registro_Insumo[Fecha_Corte],"&lt;="&amp;BF$12))</f>
        <v/>
      </c>
      <c r="BG110" s="2" t="str">
        <f>IF(OR($C110="",BG$12=""),"",SUMIFS(Tbl_Registro_Insumo[cant_ent],Tbl_Registro_Insumo[proveedor],$C$8,Tbl_Registro_Insumo[descripcion_insumo],$C110,Tbl_Registro_Insumo[id_solicitud],Detalle_Mes!$C$9,Tbl_Registro_Insumo[Fecha_Corte],"&lt;="&amp;BG$12)-SUMIFS(Tbl_Registro_Insumo[cant_dev],Tbl_Registro_Insumo[proveedor],$C$8,Tbl_Registro_Insumo[descripcion_insumo],$C110,Tbl_Registro_Insumo[id_solicitud],$C$9,Tbl_Registro_Insumo[Fecha_Corte],"&lt;="&amp;BG$12))</f>
        <v/>
      </c>
      <c r="BH110" s="2" t="str">
        <f>IF(OR($C110="",BH$12=""),"",SUMIFS(Tbl_Registro_Insumo[cant_ent],Tbl_Registro_Insumo[proveedor],$C$8,Tbl_Registro_Insumo[descripcion_insumo],$C110,Tbl_Registro_Insumo[id_solicitud],Detalle_Mes!$C$9,Tbl_Registro_Insumo[Fecha_Corte],"&lt;="&amp;BH$12)-SUMIFS(Tbl_Registro_Insumo[cant_dev],Tbl_Registro_Insumo[proveedor],$C$8,Tbl_Registro_Insumo[descripcion_insumo],$C110,Tbl_Registro_Insumo[id_solicitud],$C$9,Tbl_Registro_Insumo[Fecha_Corte],"&lt;="&amp;BH$12))</f>
        <v/>
      </c>
      <c r="BI110" s="2" t="str">
        <f>IF(OR($C110="",BI$12=""),"",SUMIFS(Tbl_Registro_Insumo[cant_ent],Tbl_Registro_Insumo[proveedor],$C$8,Tbl_Registro_Insumo[descripcion_insumo],$C110,Tbl_Registro_Insumo[id_solicitud],Detalle_Mes!$C$9,Tbl_Registro_Insumo[Fecha_Corte],"&lt;="&amp;BI$12)-SUMIFS(Tbl_Registro_Insumo[cant_dev],Tbl_Registro_Insumo[proveedor],$C$8,Tbl_Registro_Insumo[descripcion_insumo],$C110,Tbl_Registro_Insumo[id_solicitud],$C$9,Tbl_Registro_Insumo[Fecha_Corte],"&lt;="&amp;BI$12))</f>
        <v/>
      </c>
      <c r="BJ110" s="2" t="str">
        <f>IF(OR($C110="",BJ$12=""),"",SUMIFS(Tbl_Registro_Insumo[cant_ent],Tbl_Registro_Insumo[proveedor],$C$8,Tbl_Registro_Insumo[descripcion_insumo],$C110,Tbl_Registro_Insumo[id_solicitud],Detalle_Mes!$C$9,Tbl_Registro_Insumo[Fecha_Corte],"&lt;="&amp;BJ$12)-SUMIFS(Tbl_Registro_Insumo[cant_dev],Tbl_Registro_Insumo[proveedor],$C$8,Tbl_Registro_Insumo[descripcion_insumo],$C110,Tbl_Registro_Insumo[id_solicitud],$C$9,Tbl_Registro_Insumo[Fecha_Corte],"&lt;="&amp;BJ$12))</f>
        <v/>
      </c>
      <c r="BK110" s="2" t="str">
        <f>IF(OR($C110="",BK$12=""),"",SUMIFS(Tbl_Registro_Insumo[cant_ent],Tbl_Registro_Insumo[proveedor],$C$8,Tbl_Registro_Insumo[descripcion_insumo],$C110,Tbl_Registro_Insumo[id_solicitud],Detalle_Mes!$C$9,Tbl_Registro_Insumo[Fecha_Corte],"&lt;="&amp;BK$12)-SUMIFS(Tbl_Registro_Insumo[cant_dev],Tbl_Registro_Insumo[proveedor],$C$8,Tbl_Registro_Insumo[descripcion_insumo],$C110,Tbl_Registro_Insumo[id_solicitud],$C$9,Tbl_Registro_Insumo[Fecha_Corte],"&lt;="&amp;BK$12))</f>
        <v/>
      </c>
      <c r="BL110" s="2" t="str">
        <f>IF(OR($C110="",BL$12=""),"",SUMIFS(Tbl_Registro_Insumo[cant_ent],Tbl_Registro_Insumo[proveedor],$C$8,Tbl_Registro_Insumo[descripcion_insumo],$C110,Tbl_Registro_Insumo[id_solicitud],Detalle_Mes!$C$9,Tbl_Registro_Insumo[Fecha_Corte],"&lt;="&amp;BL$12)-SUMIFS(Tbl_Registro_Insumo[cant_dev],Tbl_Registro_Insumo[proveedor],$C$8,Tbl_Registro_Insumo[descripcion_insumo],$C110,Tbl_Registro_Insumo[id_solicitud],$C$9,Tbl_Registro_Insumo[Fecha_Corte],"&lt;="&amp;BL$12))</f>
        <v/>
      </c>
      <c r="BM110" s="2" t="str">
        <f>IF(OR($C110="",BM$12=""),"",SUMIFS(Tbl_Registro_Insumo[cant_ent],Tbl_Registro_Insumo[proveedor],$C$8,Tbl_Registro_Insumo[descripcion_insumo],$C110,Tbl_Registro_Insumo[id_solicitud],Detalle_Mes!$C$9,Tbl_Registro_Insumo[Fecha_Corte],"&lt;="&amp;BM$12)-SUMIFS(Tbl_Registro_Insumo[cant_dev],Tbl_Registro_Insumo[proveedor],$C$8,Tbl_Registro_Insumo[descripcion_insumo],$C110,Tbl_Registro_Insumo[id_solicitud],$C$9,Tbl_Registro_Insumo[Fecha_Corte],"&lt;="&amp;BM$12))</f>
        <v/>
      </c>
      <c r="BN110" s="2" t="str">
        <f>IF(OR($C110="",BN$12=""),"",SUMIFS(Tbl_Registro_Insumo[cant_ent],Tbl_Registro_Insumo[proveedor],$C$8,Tbl_Registro_Insumo[descripcion_insumo],$C110,Tbl_Registro_Insumo[id_solicitud],Detalle_Mes!$C$9,Tbl_Registro_Insumo[Fecha_Corte],"&lt;="&amp;BN$12)-SUMIFS(Tbl_Registro_Insumo[cant_dev],Tbl_Registro_Insumo[proveedor],$C$8,Tbl_Registro_Insumo[descripcion_insumo],$C110,Tbl_Registro_Insumo[id_solicitud],$C$9,Tbl_Registro_Insumo[Fecha_Corte],"&lt;="&amp;BN$12))</f>
        <v/>
      </c>
      <c r="BO110" s="2" t="str">
        <f>IF(OR($C110="",BO$12=""),"",SUMIFS(Tbl_Registro_Insumo[cant_ent],Tbl_Registro_Insumo[proveedor],$C$8,Tbl_Registro_Insumo[descripcion_insumo],$C110,Tbl_Registro_Insumo[id_solicitud],Detalle_Mes!$C$9,Tbl_Registro_Insumo[Fecha_Corte],"&lt;="&amp;BO$12)-SUMIFS(Tbl_Registro_Insumo[cant_dev],Tbl_Registro_Insumo[proveedor],$C$8,Tbl_Registro_Insumo[descripcion_insumo],$C110,Tbl_Registro_Insumo[id_solicitud],$C$9,Tbl_Registro_Insumo[Fecha_Corte],"&lt;="&amp;BO$12))</f>
        <v/>
      </c>
      <c r="BP110" s="2" t="str">
        <f>IF(OR($C110="",BP$12=""),"",SUMIFS(Tbl_Registro_Insumo[cant_ent],Tbl_Registro_Insumo[proveedor],$C$8,Tbl_Registro_Insumo[descripcion_insumo],$C110,Tbl_Registro_Insumo[id_solicitud],Detalle_Mes!$C$9,Tbl_Registro_Insumo[Fecha_Corte],"&lt;="&amp;BP$12)-SUMIFS(Tbl_Registro_Insumo[cant_dev],Tbl_Registro_Insumo[proveedor],$C$8,Tbl_Registro_Insumo[descripcion_insumo],$C110,Tbl_Registro_Insumo[id_solicitud],$C$9,Tbl_Registro_Insumo[Fecha_Corte],"&lt;="&amp;BP$12))</f>
        <v/>
      </c>
      <c r="BQ110" s="2" t="str">
        <f>IF(OR($C110="",BQ$12=""),"",SUMIFS(Tbl_Registro_Insumo[cant_ent],Tbl_Registro_Insumo[proveedor],$C$8,Tbl_Registro_Insumo[descripcion_insumo],$C110,Tbl_Registro_Insumo[id_solicitud],Detalle_Mes!$C$9,Tbl_Registro_Insumo[Fecha_Corte],"&lt;="&amp;BQ$12)-SUMIFS(Tbl_Registro_Insumo[cant_dev],Tbl_Registro_Insumo[proveedor],$C$8,Tbl_Registro_Insumo[descripcion_insumo],$C110,Tbl_Registro_Insumo[id_solicitud],$C$9,Tbl_Registro_Insumo[Fecha_Corte],"&lt;="&amp;BQ$12))</f>
        <v/>
      </c>
      <c r="BR110" s="2" t="str">
        <f>IF(OR($C110="",BR$12=""),"",SUMIFS(Tbl_Registro_Insumo[cant_ent],Tbl_Registro_Insumo[proveedor],$C$8,Tbl_Registro_Insumo[descripcion_insumo],$C110,Tbl_Registro_Insumo[id_solicitud],Detalle_Mes!$C$9,Tbl_Registro_Insumo[Fecha_Corte],"&lt;="&amp;BR$12)-SUMIFS(Tbl_Registro_Insumo[cant_dev],Tbl_Registro_Insumo[proveedor],$C$8,Tbl_Registro_Insumo[descripcion_insumo],$C110,Tbl_Registro_Insumo[id_solicitud],$C$9,Tbl_Registro_Insumo[Fecha_Corte],"&lt;="&amp;BR$12))</f>
        <v/>
      </c>
      <c r="BS110" s="2" t="str">
        <f>IF(OR($C110="",BS$12=""),"",SUMIFS(Tbl_Registro_Insumo[cant_ent],Tbl_Registro_Insumo[proveedor],$C$8,Tbl_Registro_Insumo[descripcion_insumo],$C110,Tbl_Registro_Insumo[id_solicitud],Detalle_Mes!$C$9,Tbl_Registro_Insumo[Fecha_Corte],"&lt;="&amp;BS$12)-SUMIFS(Tbl_Registro_Insumo[cant_dev],Tbl_Registro_Insumo[proveedor],$C$8,Tbl_Registro_Insumo[descripcion_insumo],$C110,Tbl_Registro_Insumo[id_solicitud],$C$9,Tbl_Registro_Insumo[Fecha_Corte],"&lt;="&amp;BS$12))</f>
        <v/>
      </c>
    </row>
    <row r="111" spans="2:71" s="7" customFormat="1" ht="19.2" customHeight="1" x14ac:dyDescent="0.3">
      <c r="B111" s="2"/>
      <c r="D111" s="20" t="str">
        <f>IF(C111="","",SUMIFS(Tbl_Registro_Insumo[cant_ent],Tbl_Registro_Insumo[proveedor],Detalle_Mes!$C$8,Tbl_Registro_Insumo[id_solicitud],Detalle_Mes!$C$9,Tbl_Registro_Insumo[descripcion_insumo],Detalle_Mes!C111,Tbl_Registro_Insumo[Fecha_Corte],"&lt;"&amp;Detalle_Mes!$F$8))</f>
        <v/>
      </c>
      <c r="E111" s="20" t="str">
        <f>IF(C111="","",SUMIFS(Tbl_Registro_Insumo[cant_dev],Tbl_Registro_Insumo[proveedor],Detalle_Mes!$C$8,Tbl_Registro_Insumo[id_solicitud],Detalle_Mes!$C$9,Tbl_Registro_Insumo[descripcion_insumo],Detalle_Mes!C111,Tbl_Registro_Insumo[Fecha_Corte],"&lt;"&amp;Detalle_Mes!$F$8))</f>
        <v/>
      </c>
      <c r="F111" s="20" t="str">
        <f t="shared" si="42"/>
        <v/>
      </c>
      <c r="H111" s="41" t="str">
        <f t="shared" si="43"/>
        <v/>
      </c>
      <c r="I111" s="2" t="str">
        <f>IF(OR($C111="",I$12=""),"",SUMIFS(Tbl_Registro_Insumo[cant_ent],Tbl_Registro_Insumo[proveedor],$C$8,Tbl_Registro_Insumo[descripcion_insumo],$C111,Tbl_Registro_Insumo[id_solicitud],Detalle_Mes!$C$9,Tbl_Registro_Insumo[Fecha_Corte],"&lt;"&amp;I$12)-SUMIFS(Tbl_Registro_Insumo[cant_dev],Tbl_Registro_Insumo[proveedor],$C$8,Tbl_Registro_Insumo[descripcion_insumo],$C111,Tbl_Registro_Insumo[id_solicitud],$C$9,Tbl_Registro_Insumo[Fecha_Corte],"&lt;="&amp;I$12))</f>
        <v/>
      </c>
      <c r="J111" s="2" t="str">
        <f>IF(OR($C111="",J$12=""),"",SUMIFS(Tbl_Registro_Insumo[cant_ent],Tbl_Registro_Insumo[proveedor],$C$8,Tbl_Registro_Insumo[descripcion_insumo],$C111,Tbl_Registro_Insumo[id_solicitud],Detalle_Mes!$C$9,Tbl_Registro_Insumo[Fecha_Corte],"&lt;="&amp;J$12)-SUMIFS(Tbl_Registro_Insumo[cant_dev],Tbl_Registro_Insumo[proveedor],$C$8,Tbl_Registro_Insumo[descripcion_insumo],$C111,Tbl_Registro_Insumo[id_solicitud],$C$9,Tbl_Registro_Insumo[Fecha_Corte],"&lt;="&amp;J$12))</f>
        <v/>
      </c>
      <c r="K111" s="2" t="str">
        <f>IF(OR($C111="",K$12=""),"",SUMIFS(Tbl_Registro_Insumo[cant_ent],Tbl_Registro_Insumo[proveedor],$C$8,Tbl_Registro_Insumo[descripcion_insumo],$C111,Tbl_Registro_Insumo[id_solicitud],Detalle_Mes!$C$9,Tbl_Registro_Insumo[Fecha_Corte],"&lt;="&amp;K$12)-SUMIFS(Tbl_Registro_Insumo[cant_dev],Tbl_Registro_Insumo[proveedor],$C$8,Tbl_Registro_Insumo[descripcion_insumo],$C111,Tbl_Registro_Insumo[id_solicitud],$C$9,Tbl_Registro_Insumo[Fecha_Corte],"&lt;="&amp;K$12))</f>
        <v/>
      </c>
      <c r="L111" s="2" t="str">
        <f>IF(OR($C111="",L$12=""),"",SUMIFS(Tbl_Registro_Insumo[cant_ent],Tbl_Registro_Insumo[proveedor],$C$8,Tbl_Registro_Insumo[descripcion_insumo],$C111,Tbl_Registro_Insumo[id_solicitud],Detalle_Mes!$C$9,Tbl_Registro_Insumo[Fecha_Corte],"&lt;="&amp;L$12)-SUMIFS(Tbl_Registro_Insumo[cant_dev],Tbl_Registro_Insumo[proveedor],$C$8,Tbl_Registro_Insumo[descripcion_insumo],$C111,Tbl_Registro_Insumo[id_solicitud],$C$9,Tbl_Registro_Insumo[Fecha_Corte],"&lt;="&amp;L$12))</f>
        <v/>
      </c>
      <c r="M111" s="2" t="str">
        <f>IF(OR($C111="",M$12=""),"",SUMIFS(Tbl_Registro_Insumo[cant_ent],Tbl_Registro_Insumo[proveedor],$C$8,Tbl_Registro_Insumo[descripcion_insumo],$C111,Tbl_Registro_Insumo[id_solicitud],Detalle_Mes!$C$9,Tbl_Registro_Insumo[Fecha_Corte],"&lt;="&amp;M$12)-SUMIFS(Tbl_Registro_Insumo[cant_dev],Tbl_Registro_Insumo[proveedor],$C$8,Tbl_Registro_Insumo[descripcion_insumo],$C111,Tbl_Registro_Insumo[id_solicitud],$C$9,Tbl_Registro_Insumo[Fecha_Corte],"&lt;="&amp;M$12))</f>
        <v/>
      </c>
      <c r="N111" s="2" t="str">
        <f>IF(OR($C111="",N$12=""),"",SUMIFS(Tbl_Registro_Insumo[cant_ent],Tbl_Registro_Insumo[proveedor],$C$8,Tbl_Registro_Insumo[descripcion_insumo],$C111,Tbl_Registro_Insumo[id_solicitud],Detalle_Mes!$C$9,Tbl_Registro_Insumo[Fecha_Corte],"&lt;="&amp;N$12)-SUMIFS(Tbl_Registro_Insumo[cant_dev],Tbl_Registro_Insumo[proveedor],$C$8,Tbl_Registro_Insumo[descripcion_insumo],$C111,Tbl_Registro_Insumo[id_solicitud],$C$9,Tbl_Registro_Insumo[Fecha_Corte],"&lt;="&amp;N$12))</f>
        <v/>
      </c>
      <c r="O111" s="2" t="str">
        <f>IF(OR($C111="",O$12=""),"",SUMIFS(Tbl_Registro_Insumo[cant_ent],Tbl_Registro_Insumo[proveedor],$C$8,Tbl_Registro_Insumo[descripcion_insumo],$C111,Tbl_Registro_Insumo[id_solicitud],Detalle_Mes!$C$9,Tbl_Registro_Insumo[Fecha_Corte],"&lt;="&amp;O$12)-SUMIFS(Tbl_Registro_Insumo[cant_dev],Tbl_Registro_Insumo[proveedor],$C$8,Tbl_Registro_Insumo[descripcion_insumo],$C111,Tbl_Registro_Insumo[id_solicitud],$C$9,Tbl_Registro_Insumo[Fecha_Corte],"&lt;="&amp;O$12))</f>
        <v/>
      </c>
      <c r="P111" s="2" t="str">
        <f>IF(OR($C111="",P$12=""),"",SUMIFS(Tbl_Registro_Insumo[cant_ent],Tbl_Registro_Insumo[proveedor],$C$8,Tbl_Registro_Insumo[descripcion_insumo],$C111,Tbl_Registro_Insumo[id_solicitud],Detalle_Mes!$C$9,Tbl_Registro_Insumo[Fecha_Corte],"&lt;="&amp;P$12)-SUMIFS(Tbl_Registro_Insumo[cant_dev],Tbl_Registro_Insumo[proveedor],$C$8,Tbl_Registro_Insumo[descripcion_insumo],$C111,Tbl_Registro_Insumo[id_solicitud],$C$9,Tbl_Registro_Insumo[Fecha_Corte],"&lt;="&amp;P$12))</f>
        <v/>
      </c>
      <c r="Q111" s="2" t="str">
        <f>IF(OR($C111="",Q$12=""),"",SUMIFS(Tbl_Registro_Insumo[cant_ent],Tbl_Registro_Insumo[proveedor],$C$8,Tbl_Registro_Insumo[descripcion_insumo],$C111,Tbl_Registro_Insumo[id_solicitud],Detalle_Mes!$C$9,Tbl_Registro_Insumo[Fecha_Corte],"&lt;="&amp;Q$12)-SUMIFS(Tbl_Registro_Insumo[cant_dev],Tbl_Registro_Insumo[proveedor],$C$8,Tbl_Registro_Insumo[descripcion_insumo],$C111,Tbl_Registro_Insumo[id_solicitud],$C$9,Tbl_Registro_Insumo[Fecha_Corte],"&lt;="&amp;Q$12))</f>
        <v/>
      </c>
      <c r="R111" s="2" t="str">
        <f>IF(OR($C111="",R$12=""),"",SUMIFS(Tbl_Registro_Insumo[cant_ent],Tbl_Registro_Insumo[proveedor],$C$8,Tbl_Registro_Insumo[descripcion_insumo],$C111,Tbl_Registro_Insumo[id_solicitud],Detalle_Mes!$C$9,Tbl_Registro_Insumo[Fecha_Corte],"&lt;="&amp;R$12)-SUMIFS(Tbl_Registro_Insumo[cant_dev],Tbl_Registro_Insumo[proveedor],$C$8,Tbl_Registro_Insumo[descripcion_insumo],$C111,Tbl_Registro_Insumo[id_solicitud],$C$9,Tbl_Registro_Insumo[Fecha_Corte],"&lt;="&amp;R$12))</f>
        <v/>
      </c>
      <c r="S111" s="2" t="str">
        <f>IF(OR($C111="",S$12=""),"",SUMIFS(Tbl_Registro_Insumo[cant_ent],Tbl_Registro_Insumo[proveedor],$C$8,Tbl_Registro_Insumo[descripcion_insumo],$C111,Tbl_Registro_Insumo[id_solicitud],Detalle_Mes!$C$9,Tbl_Registro_Insumo[Fecha_Corte],"&lt;="&amp;S$12)-SUMIFS(Tbl_Registro_Insumo[cant_dev],Tbl_Registro_Insumo[proveedor],$C$8,Tbl_Registro_Insumo[descripcion_insumo],$C111,Tbl_Registro_Insumo[id_solicitud],$C$9,Tbl_Registro_Insumo[Fecha_Corte],"&lt;="&amp;S$12))</f>
        <v/>
      </c>
      <c r="T111" s="2" t="str">
        <f>IF(OR($C111="",T$12=""),"",SUMIFS(Tbl_Registro_Insumo[cant_ent],Tbl_Registro_Insumo[proveedor],$C$8,Tbl_Registro_Insumo[descripcion_insumo],$C111,Tbl_Registro_Insumo[id_solicitud],Detalle_Mes!$C$9,Tbl_Registro_Insumo[Fecha_Corte],"&lt;="&amp;T$12)-SUMIFS(Tbl_Registro_Insumo[cant_dev],Tbl_Registro_Insumo[proveedor],$C$8,Tbl_Registro_Insumo[descripcion_insumo],$C111,Tbl_Registro_Insumo[id_solicitud],$C$9,Tbl_Registro_Insumo[Fecha_Corte],"&lt;="&amp;T$12))</f>
        <v/>
      </c>
      <c r="U111" s="2" t="str">
        <f>IF(OR($C111="",U$12=""),"",SUMIFS(Tbl_Registro_Insumo[cant_ent],Tbl_Registro_Insumo[proveedor],$C$8,Tbl_Registro_Insumo[descripcion_insumo],$C111,Tbl_Registro_Insumo[id_solicitud],Detalle_Mes!$C$9,Tbl_Registro_Insumo[Fecha_Corte],"&lt;="&amp;U$12)-SUMIFS(Tbl_Registro_Insumo[cant_dev],Tbl_Registro_Insumo[proveedor],$C$8,Tbl_Registro_Insumo[descripcion_insumo],$C111,Tbl_Registro_Insumo[id_solicitud],$C$9,Tbl_Registro_Insumo[Fecha_Corte],"&lt;="&amp;U$12))</f>
        <v/>
      </c>
      <c r="V111" s="2" t="str">
        <f>IF(OR($C111="",V$12=""),"",SUMIFS(Tbl_Registro_Insumo[cant_ent],Tbl_Registro_Insumo[proveedor],$C$8,Tbl_Registro_Insumo[descripcion_insumo],$C111,Tbl_Registro_Insumo[id_solicitud],Detalle_Mes!$C$9,Tbl_Registro_Insumo[Fecha_Corte],"&lt;="&amp;V$12)-SUMIFS(Tbl_Registro_Insumo[cant_dev],Tbl_Registro_Insumo[proveedor],$C$8,Tbl_Registro_Insumo[descripcion_insumo],$C111,Tbl_Registro_Insumo[id_solicitud],$C$9,Tbl_Registro_Insumo[Fecha_Corte],"&lt;="&amp;V$12))</f>
        <v/>
      </c>
      <c r="W111" s="2" t="str">
        <f>IF(OR($C111="",W$12=""),"",SUMIFS(Tbl_Registro_Insumo[cant_ent],Tbl_Registro_Insumo[proveedor],$C$8,Tbl_Registro_Insumo[descripcion_insumo],$C111,Tbl_Registro_Insumo[id_solicitud],Detalle_Mes!$C$9,Tbl_Registro_Insumo[Fecha_Corte],"&lt;="&amp;W$12)-SUMIFS(Tbl_Registro_Insumo[cant_dev],Tbl_Registro_Insumo[proveedor],$C$8,Tbl_Registro_Insumo[descripcion_insumo],$C111,Tbl_Registro_Insumo[id_solicitud],$C$9,Tbl_Registro_Insumo[Fecha_Corte],"&lt;="&amp;W$12))</f>
        <v/>
      </c>
      <c r="X111" s="2" t="str">
        <f>IF(OR($C111="",X$12=""),"",SUMIFS(Tbl_Registro_Insumo[cant_ent],Tbl_Registro_Insumo[proveedor],$C$8,Tbl_Registro_Insumo[descripcion_insumo],$C111,Tbl_Registro_Insumo[id_solicitud],Detalle_Mes!$C$9,Tbl_Registro_Insumo[Fecha_Corte],"&lt;="&amp;X$12)-SUMIFS(Tbl_Registro_Insumo[cant_dev],Tbl_Registro_Insumo[proveedor],$C$8,Tbl_Registro_Insumo[descripcion_insumo],$C111,Tbl_Registro_Insumo[id_solicitud],$C$9,Tbl_Registro_Insumo[Fecha_Corte],"&lt;="&amp;X$12))</f>
        <v/>
      </c>
      <c r="Y111" s="2" t="str">
        <f>IF(OR($C111="",Y$12=""),"",SUMIFS(Tbl_Registro_Insumo[cant_ent],Tbl_Registro_Insumo[proveedor],$C$8,Tbl_Registro_Insumo[descripcion_insumo],$C111,Tbl_Registro_Insumo[id_solicitud],Detalle_Mes!$C$9,Tbl_Registro_Insumo[Fecha_Corte],"&lt;="&amp;Y$12)-SUMIFS(Tbl_Registro_Insumo[cant_dev],Tbl_Registro_Insumo[proveedor],$C$8,Tbl_Registro_Insumo[descripcion_insumo],$C111,Tbl_Registro_Insumo[id_solicitud],$C$9,Tbl_Registro_Insumo[Fecha_Corte],"&lt;="&amp;Y$12))</f>
        <v/>
      </c>
      <c r="Z111" s="2" t="str">
        <f>IF(OR($C111="",Z$12=""),"",SUMIFS(Tbl_Registro_Insumo[cant_ent],Tbl_Registro_Insumo[proveedor],$C$8,Tbl_Registro_Insumo[descripcion_insumo],$C111,Tbl_Registro_Insumo[id_solicitud],Detalle_Mes!$C$9,Tbl_Registro_Insumo[Fecha_Corte],"&lt;="&amp;Z$12)-SUMIFS(Tbl_Registro_Insumo[cant_dev],Tbl_Registro_Insumo[proveedor],$C$8,Tbl_Registro_Insumo[descripcion_insumo],$C111,Tbl_Registro_Insumo[id_solicitud],$C$9,Tbl_Registro_Insumo[Fecha_Corte],"&lt;="&amp;Z$12))</f>
        <v/>
      </c>
      <c r="AA111" s="2" t="str">
        <f>IF(OR($C111="",AA$12=""),"",SUMIFS(Tbl_Registro_Insumo[cant_ent],Tbl_Registro_Insumo[proveedor],$C$8,Tbl_Registro_Insumo[descripcion_insumo],$C111,Tbl_Registro_Insumo[id_solicitud],Detalle_Mes!$C$9,Tbl_Registro_Insumo[Fecha_Corte],"&lt;="&amp;AA$12)-SUMIFS(Tbl_Registro_Insumo[cant_dev],Tbl_Registro_Insumo[proveedor],$C$8,Tbl_Registro_Insumo[descripcion_insumo],$C111,Tbl_Registro_Insumo[id_solicitud],$C$9,Tbl_Registro_Insumo[Fecha_Corte],"&lt;="&amp;AA$12))</f>
        <v/>
      </c>
      <c r="AB111" s="2" t="str">
        <f>IF(OR($C111="",AB$12=""),"",SUMIFS(Tbl_Registro_Insumo[cant_ent],Tbl_Registro_Insumo[proveedor],$C$8,Tbl_Registro_Insumo[descripcion_insumo],$C111,Tbl_Registro_Insumo[id_solicitud],Detalle_Mes!$C$9,Tbl_Registro_Insumo[Fecha_Corte],"&lt;="&amp;AB$12)-SUMIFS(Tbl_Registro_Insumo[cant_dev],Tbl_Registro_Insumo[proveedor],$C$8,Tbl_Registro_Insumo[descripcion_insumo],$C111,Tbl_Registro_Insumo[id_solicitud],$C$9,Tbl_Registro_Insumo[Fecha_Corte],"&lt;="&amp;AB$12))</f>
        <v/>
      </c>
      <c r="AC111" s="2" t="str">
        <f>IF(OR($C111="",AC$12=""),"",SUMIFS(Tbl_Registro_Insumo[cant_ent],Tbl_Registro_Insumo[proveedor],$C$8,Tbl_Registro_Insumo[descripcion_insumo],$C111,Tbl_Registro_Insumo[id_solicitud],Detalle_Mes!$C$9,Tbl_Registro_Insumo[Fecha_Corte],"&lt;="&amp;AC$12)-SUMIFS(Tbl_Registro_Insumo[cant_dev],Tbl_Registro_Insumo[proveedor],$C$8,Tbl_Registro_Insumo[descripcion_insumo],$C111,Tbl_Registro_Insumo[id_solicitud],$C$9,Tbl_Registro_Insumo[Fecha_Corte],"&lt;="&amp;AC$12))</f>
        <v/>
      </c>
      <c r="AD111" s="2" t="str">
        <f>IF(OR($C111="",AD$12=""),"",SUMIFS(Tbl_Registro_Insumo[cant_ent],Tbl_Registro_Insumo[proveedor],$C$8,Tbl_Registro_Insumo[descripcion_insumo],$C111,Tbl_Registro_Insumo[id_solicitud],Detalle_Mes!$C$9,Tbl_Registro_Insumo[Fecha_Corte],"&lt;="&amp;AD$12)-SUMIFS(Tbl_Registro_Insumo[cant_dev],Tbl_Registro_Insumo[proveedor],$C$8,Tbl_Registro_Insumo[descripcion_insumo],$C111,Tbl_Registro_Insumo[id_solicitud],$C$9,Tbl_Registro_Insumo[Fecha_Corte],"&lt;="&amp;AD$12))</f>
        <v/>
      </c>
      <c r="AE111" s="2" t="str">
        <f>IF(OR($C111="",AE$12=""),"",SUMIFS(Tbl_Registro_Insumo[cant_ent],Tbl_Registro_Insumo[proveedor],$C$8,Tbl_Registro_Insumo[descripcion_insumo],$C111,Tbl_Registro_Insumo[id_solicitud],Detalle_Mes!$C$9,Tbl_Registro_Insumo[Fecha_Corte],"&lt;="&amp;AE$12)-SUMIFS(Tbl_Registro_Insumo[cant_dev],Tbl_Registro_Insumo[proveedor],$C$8,Tbl_Registro_Insumo[descripcion_insumo],$C111,Tbl_Registro_Insumo[id_solicitud],$C$9,Tbl_Registro_Insumo[Fecha_Corte],"&lt;="&amp;AE$12))</f>
        <v/>
      </c>
      <c r="AF111" s="2" t="str">
        <f>IF(OR($C111="",AF$12=""),"",SUMIFS(Tbl_Registro_Insumo[cant_ent],Tbl_Registro_Insumo[proveedor],$C$8,Tbl_Registro_Insumo[descripcion_insumo],$C111,Tbl_Registro_Insumo[id_solicitud],Detalle_Mes!$C$9,Tbl_Registro_Insumo[Fecha_Corte],"&lt;="&amp;AF$12)-SUMIFS(Tbl_Registro_Insumo[cant_dev],Tbl_Registro_Insumo[proveedor],$C$8,Tbl_Registro_Insumo[descripcion_insumo],$C111,Tbl_Registro_Insumo[id_solicitud],$C$9,Tbl_Registro_Insumo[Fecha_Corte],"&lt;="&amp;AF$12))</f>
        <v/>
      </c>
      <c r="AG111" s="2" t="str">
        <f>IF(OR($C111="",AG$12=""),"",SUMIFS(Tbl_Registro_Insumo[cant_ent],Tbl_Registro_Insumo[proveedor],$C$8,Tbl_Registro_Insumo[descripcion_insumo],$C111,Tbl_Registro_Insumo[id_solicitud],Detalle_Mes!$C$9,Tbl_Registro_Insumo[Fecha_Corte],"&lt;="&amp;AG$12)-SUMIFS(Tbl_Registro_Insumo[cant_dev],Tbl_Registro_Insumo[proveedor],$C$8,Tbl_Registro_Insumo[descripcion_insumo],$C111,Tbl_Registro_Insumo[id_solicitud],$C$9,Tbl_Registro_Insumo[Fecha_Corte],"&lt;="&amp;AG$12))</f>
        <v/>
      </c>
      <c r="AH111" s="2" t="str">
        <f>IF(OR($C111="",AH$12=""),"",SUMIFS(Tbl_Registro_Insumo[cant_ent],Tbl_Registro_Insumo[proveedor],$C$8,Tbl_Registro_Insumo[descripcion_insumo],$C111,Tbl_Registro_Insumo[id_solicitud],Detalle_Mes!$C$9,Tbl_Registro_Insumo[Fecha_Corte],"&lt;="&amp;AH$12)-SUMIFS(Tbl_Registro_Insumo[cant_dev],Tbl_Registro_Insumo[proveedor],$C$8,Tbl_Registro_Insumo[descripcion_insumo],$C111,Tbl_Registro_Insumo[id_solicitud],$C$9,Tbl_Registro_Insumo[Fecha_Corte],"&lt;="&amp;AH$12))</f>
        <v/>
      </c>
      <c r="AI111" s="2" t="str">
        <f>IF(OR($C111="",AI$12=""),"",SUMIFS(Tbl_Registro_Insumo[cant_ent],Tbl_Registro_Insumo[proveedor],$C$8,Tbl_Registro_Insumo[descripcion_insumo],$C111,Tbl_Registro_Insumo[id_solicitud],Detalle_Mes!$C$9,Tbl_Registro_Insumo[Fecha_Corte],"&lt;="&amp;AI$12)-SUMIFS(Tbl_Registro_Insumo[cant_dev],Tbl_Registro_Insumo[proveedor],$C$8,Tbl_Registro_Insumo[descripcion_insumo],$C111,Tbl_Registro_Insumo[id_solicitud],$C$9,Tbl_Registro_Insumo[Fecha_Corte],"&lt;="&amp;AI$12))</f>
        <v/>
      </c>
      <c r="AJ111" s="2" t="str">
        <f>IF(OR($C111="",AJ$12=""),"",SUMIFS(Tbl_Registro_Insumo[cant_ent],Tbl_Registro_Insumo[proveedor],$C$8,Tbl_Registro_Insumo[descripcion_insumo],$C111,Tbl_Registro_Insumo[id_solicitud],Detalle_Mes!$C$9,Tbl_Registro_Insumo[Fecha_Corte],"&lt;="&amp;AJ$12)-SUMIFS(Tbl_Registro_Insumo[cant_dev],Tbl_Registro_Insumo[proveedor],$C$8,Tbl_Registro_Insumo[descripcion_insumo],$C111,Tbl_Registro_Insumo[id_solicitud],$C$9,Tbl_Registro_Insumo[Fecha_Corte],"&lt;="&amp;AJ$12))</f>
        <v/>
      </c>
      <c r="AK111" s="2" t="str">
        <f>IF(OR($C111="",AK$12=""),"",SUMIFS(Tbl_Registro_Insumo[cant_ent],Tbl_Registro_Insumo[proveedor],$C$8,Tbl_Registro_Insumo[descripcion_insumo],$C111,Tbl_Registro_Insumo[id_solicitud],Detalle_Mes!$C$9,Tbl_Registro_Insumo[Fecha_Corte],"&lt;="&amp;AK$12)-SUMIFS(Tbl_Registro_Insumo[cant_dev],Tbl_Registro_Insumo[proveedor],$C$8,Tbl_Registro_Insumo[descripcion_insumo],$C111,Tbl_Registro_Insumo[id_solicitud],$C$9,Tbl_Registro_Insumo[Fecha_Corte],"&lt;="&amp;AK$12))</f>
        <v/>
      </c>
      <c r="AL111" s="2" t="str">
        <f>IF(OR($C111="",AL$12=""),"",SUMIFS(Tbl_Registro_Insumo[cant_ent],Tbl_Registro_Insumo[proveedor],$C$8,Tbl_Registro_Insumo[descripcion_insumo],$C111,Tbl_Registro_Insumo[id_solicitud],Detalle_Mes!$C$9,Tbl_Registro_Insumo[Fecha_Corte],"&lt;="&amp;AL$12)-SUMIFS(Tbl_Registro_Insumo[cant_dev],Tbl_Registro_Insumo[proveedor],$C$8,Tbl_Registro_Insumo[descripcion_insumo],$C111,Tbl_Registro_Insumo[id_solicitud],$C$9,Tbl_Registro_Insumo[Fecha_Corte],"&lt;="&amp;AL$12))</f>
        <v/>
      </c>
      <c r="AM111" s="2" t="str">
        <f>IF(OR($C111="",AM$12=""),"",SUMIFS(Tbl_Registro_Insumo[cant_ent],Tbl_Registro_Insumo[proveedor],$C$8,Tbl_Registro_Insumo[descripcion_insumo],$C111,Tbl_Registro_Insumo[id_solicitud],Detalle_Mes!$C$9,Tbl_Registro_Insumo[Fecha_Corte],"&lt;="&amp;AM$12)-SUMIFS(Tbl_Registro_Insumo[cant_dev],Tbl_Registro_Insumo[proveedor],$C$8,Tbl_Registro_Insumo[descripcion_insumo],$C111,Tbl_Registro_Insumo[id_solicitud],$C$9,Tbl_Registro_Insumo[Fecha_Corte],"&lt;="&amp;AM$12))</f>
        <v/>
      </c>
      <c r="AN111" s="2" t="str">
        <f>IF(OR($C111="",AN$12=""),"",SUMIFS(Tbl_Registro_Insumo[cant_ent],Tbl_Registro_Insumo[proveedor],$C$8,Tbl_Registro_Insumo[descripcion_insumo],$C111,Tbl_Registro_Insumo[id_solicitud],Detalle_Mes!$C$9,Tbl_Registro_Insumo[Fecha_Corte],"&lt;="&amp;AN$12)-SUMIFS(Tbl_Registro_Insumo[cant_dev],Tbl_Registro_Insumo[proveedor],$C$8,Tbl_Registro_Insumo[descripcion_insumo],$C111,Tbl_Registro_Insumo[id_solicitud],$C$9,Tbl_Registro_Insumo[Fecha_Corte],"&lt;="&amp;AN$12))</f>
        <v/>
      </c>
      <c r="AO111" s="2" t="str">
        <f>IF(OR($C111="",AO$12=""),"",SUMIFS(Tbl_Registro_Insumo[cant_ent],Tbl_Registro_Insumo[proveedor],$C$8,Tbl_Registro_Insumo[descripcion_insumo],$C111,Tbl_Registro_Insumo[id_solicitud],Detalle_Mes!$C$9,Tbl_Registro_Insumo[Fecha_Corte],"&lt;="&amp;AO$12)-SUMIFS(Tbl_Registro_Insumo[cant_dev],Tbl_Registro_Insumo[proveedor],$C$8,Tbl_Registro_Insumo[descripcion_insumo],$C111,Tbl_Registro_Insumo[id_solicitud],$C$9,Tbl_Registro_Insumo[Fecha_Corte],"&lt;="&amp;AO$12))</f>
        <v/>
      </c>
      <c r="AP111" s="2" t="str">
        <f>IF(OR($C111="",AP$12=""),"",SUMIFS(Tbl_Registro_Insumo[cant_ent],Tbl_Registro_Insumo[proveedor],$C$8,Tbl_Registro_Insumo[descripcion_insumo],$C111,Tbl_Registro_Insumo[id_solicitud],Detalle_Mes!$C$9,Tbl_Registro_Insumo[Fecha_Corte],"&lt;="&amp;AP$12)-SUMIFS(Tbl_Registro_Insumo[cant_dev],Tbl_Registro_Insumo[proveedor],$C$8,Tbl_Registro_Insumo[descripcion_insumo],$C111,Tbl_Registro_Insumo[id_solicitud],$C$9,Tbl_Registro_Insumo[Fecha_Corte],"&lt;="&amp;AP$12))</f>
        <v/>
      </c>
      <c r="AQ111" s="2" t="str">
        <f>IF(OR($C111="",AQ$12=""),"",SUMIFS(Tbl_Registro_Insumo[cant_ent],Tbl_Registro_Insumo[proveedor],$C$8,Tbl_Registro_Insumo[descripcion_insumo],$C111,Tbl_Registro_Insumo[id_solicitud],Detalle_Mes!$C$9,Tbl_Registro_Insumo[Fecha_Corte],"&lt;="&amp;AQ$12)-SUMIFS(Tbl_Registro_Insumo[cant_dev],Tbl_Registro_Insumo[proveedor],$C$8,Tbl_Registro_Insumo[descripcion_insumo],$C111,Tbl_Registro_Insumo[id_solicitud],$C$9,Tbl_Registro_Insumo[Fecha_Corte],"&lt;="&amp;AQ$12))</f>
        <v/>
      </c>
      <c r="AR111" s="2" t="str">
        <f>IF(OR($C111="",AR$12=""),"",SUMIFS(Tbl_Registro_Insumo[cant_ent],Tbl_Registro_Insumo[proveedor],$C$8,Tbl_Registro_Insumo[descripcion_insumo],$C111,Tbl_Registro_Insumo[id_solicitud],Detalle_Mes!$C$9,Tbl_Registro_Insumo[Fecha_Corte],"&lt;="&amp;AR$12)-SUMIFS(Tbl_Registro_Insumo[cant_dev],Tbl_Registro_Insumo[proveedor],$C$8,Tbl_Registro_Insumo[descripcion_insumo],$C111,Tbl_Registro_Insumo[id_solicitud],$C$9,Tbl_Registro_Insumo[Fecha_Corte],"&lt;="&amp;AR$12))</f>
        <v/>
      </c>
      <c r="AS111" s="2" t="str">
        <f>IF(OR($C111="",AS$12=""),"",SUMIFS(Tbl_Registro_Insumo[cant_ent],Tbl_Registro_Insumo[proveedor],$C$8,Tbl_Registro_Insumo[descripcion_insumo],$C111,Tbl_Registro_Insumo[id_solicitud],Detalle_Mes!$C$9,Tbl_Registro_Insumo[Fecha_Corte],"&lt;="&amp;AS$12)-SUMIFS(Tbl_Registro_Insumo[cant_dev],Tbl_Registro_Insumo[proveedor],$C$8,Tbl_Registro_Insumo[descripcion_insumo],$C111,Tbl_Registro_Insumo[id_solicitud],$C$9,Tbl_Registro_Insumo[Fecha_Corte],"&lt;="&amp;AS$12))</f>
        <v/>
      </c>
      <c r="AT111" s="2" t="str">
        <f>IF(OR($C111="",AT$12=""),"",SUMIFS(Tbl_Registro_Insumo[cant_ent],Tbl_Registro_Insumo[proveedor],$C$8,Tbl_Registro_Insumo[descripcion_insumo],$C111,Tbl_Registro_Insumo[id_solicitud],Detalle_Mes!$C$9,Tbl_Registro_Insumo[Fecha_Corte],"&lt;="&amp;AT$12)-SUMIFS(Tbl_Registro_Insumo[cant_dev],Tbl_Registro_Insumo[proveedor],$C$8,Tbl_Registro_Insumo[descripcion_insumo],$C111,Tbl_Registro_Insumo[id_solicitud],$C$9,Tbl_Registro_Insumo[Fecha_Corte],"&lt;="&amp;AT$12))</f>
        <v/>
      </c>
      <c r="AU111" s="2" t="str">
        <f>IF(OR($C111="",AU$12=""),"",SUMIFS(Tbl_Registro_Insumo[cant_ent],Tbl_Registro_Insumo[proveedor],$C$8,Tbl_Registro_Insumo[descripcion_insumo],$C111,Tbl_Registro_Insumo[id_solicitud],Detalle_Mes!$C$9,Tbl_Registro_Insumo[Fecha_Corte],"&lt;="&amp;AU$12)-SUMIFS(Tbl_Registro_Insumo[cant_dev],Tbl_Registro_Insumo[proveedor],$C$8,Tbl_Registro_Insumo[descripcion_insumo],$C111,Tbl_Registro_Insumo[id_solicitud],$C$9,Tbl_Registro_Insumo[Fecha_Corte],"&lt;="&amp;AU$12))</f>
        <v/>
      </c>
      <c r="AV111" s="2" t="str">
        <f>IF(OR($C111="",AV$12=""),"",SUMIFS(Tbl_Registro_Insumo[cant_ent],Tbl_Registro_Insumo[proveedor],$C$8,Tbl_Registro_Insumo[descripcion_insumo],$C111,Tbl_Registro_Insumo[id_solicitud],Detalle_Mes!$C$9,Tbl_Registro_Insumo[Fecha_Corte],"&lt;="&amp;AV$12)-SUMIFS(Tbl_Registro_Insumo[cant_dev],Tbl_Registro_Insumo[proveedor],$C$8,Tbl_Registro_Insumo[descripcion_insumo],$C111,Tbl_Registro_Insumo[id_solicitud],$C$9,Tbl_Registro_Insumo[Fecha_Corte],"&lt;="&amp;AV$12))</f>
        <v/>
      </c>
      <c r="AW111" s="2" t="str">
        <f>IF(OR($C111="",AW$12=""),"",SUMIFS(Tbl_Registro_Insumo[cant_ent],Tbl_Registro_Insumo[proveedor],$C$8,Tbl_Registro_Insumo[descripcion_insumo],$C111,Tbl_Registro_Insumo[id_solicitud],Detalle_Mes!$C$9,Tbl_Registro_Insumo[Fecha_Corte],"&lt;="&amp;AW$12)-SUMIFS(Tbl_Registro_Insumo[cant_dev],Tbl_Registro_Insumo[proveedor],$C$8,Tbl_Registro_Insumo[descripcion_insumo],$C111,Tbl_Registro_Insumo[id_solicitud],$C$9,Tbl_Registro_Insumo[Fecha_Corte],"&lt;="&amp;AW$12))</f>
        <v/>
      </c>
      <c r="AX111" s="2" t="str">
        <f>IF(OR($C111="",AX$12=""),"",SUMIFS(Tbl_Registro_Insumo[cant_ent],Tbl_Registro_Insumo[proveedor],$C$8,Tbl_Registro_Insumo[descripcion_insumo],$C111,Tbl_Registro_Insumo[id_solicitud],Detalle_Mes!$C$9,Tbl_Registro_Insumo[Fecha_Corte],"&lt;="&amp;AX$12)-SUMIFS(Tbl_Registro_Insumo[cant_dev],Tbl_Registro_Insumo[proveedor],$C$8,Tbl_Registro_Insumo[descripcion_insumo],$C111,Tbl_Registro_Insumo[id_solicitud],$C$9,Tbl_Registro_Insumo[Fecha_Corte],"&lt;="&amp;AX$12))</f>
        <v/>
      </c>
      <c r="AY111" s="2" t="str">
        <f>IF(OR($C111="",AY$12=""),"",SUMIFS(Tbl_Registro_Insumo[cant_ent],Tbl_Registro_Insumo[proveedor],$C$8,Tbl_Registro_Insumo[descripcion_insumo],$C111,Tbl_Registro_Insumo[id_solicitud],Detalle_Mes!$C$9,Tbl_Registro_Insumo[Fecha_Corte],"&lt;="&amp;AY$12)-SUMIFS(Tbl_Registro_Insumo[cant_dev],Tbl_Registro_Insumo[proveedor],$C$8,Tbl_Registro_Insumo[descripcion_insumo],$C111,Tbl_Registro_Insumo[id_solicitud],$C$9,Tbl_Registro_Insumo[Fecha_Corte],"&lt;="&amp;AY$12))</f>
        <v/>
      </c>
      <c r="AZ111" s="2" t="str">
        <f>IF(OR($C111="",AZ$12=""),"",SUMIFS(Tbl_Registro_Insumo[cant_ent],Tbl_Registro_Insumo[proveedor],$C$8,Tbl_Registro_Insumo[descripcion_insumo],$C111,Tbl_Registro_Insumo[id_solicitud],Detalle_Mes!$C$9,Tbl_Registro_Insumo[Fecha_Corte],"&lt;="&amp;AZ$12)-SUMIFS(Tbl_Registro_Insumo[cant_dev],Tbl_Registro_Insumo[proveedor],$C$8,Tbl_Registro_Insumo[descripcion_insumo],$C111,Tbl_Registro_Insumo[id_solicitud],$C$9,Tbl_Registro_Insumo[Fecha_Corte],"&lt;="&amp;AZ$12))</f>
        <v/>
      </c>
      <c r="BA111" s="2" t="str">
        <f>IF(OR($C111="",BA$12=""),"",SUMIFS(Tbl_Registro_Insumo[cant_ent],Tbl_Registro_Insumo[proveedor],$C$8,Tbl_Registro_Insumo[descripcion_insumo],$C111,Tbl_Registro_Insumo[id_solicitud],Detalle_Mes!$C$9,Tbl_Registro_Insumo[Fecha_Corte],"&lt;="&amp;BA$12)-SUMIFS(Tbl_Registro_Insumo[cant_dev],Tbl_Registro_Insumo[proveedor],$C$8,Tbl_Registro_Insumo[descripcion_insumo],$C111,Tbl_Registro_Insumo[id_solicitud],$C$9,Tbl_Registro_Insumo[Fecha_Corte],"&lt;="&amp;BA$12))</f>
        <v/>
      </c>
      <c r="BB111" s="2" t="str">
        <f>IF(OR($C111="",BB$12=""),"",SUMIFS(Tbl_Registro_Insumo[cant_ent],Tbl_Registro_Insumo[proveedor],$C$8,Tbl_Registro_Insumo[descripcion_insumo],$C111,Tbl_Registro_Insumo[id_solicitud],Detalle_Mes!$C$9,Tbl_Registro_Insumo[Fecha_Corte],"&lt;="&amp;BB$12)-SUMIFS(Tbl_Registro_Insumo[cant_dev],Tbl_Registro_Insumo[proveedor],$C$8,Tbl_Registro_Insumo[descripcion_insumo],$C111,Tbl_Registro_Insumo[id_solicitud],$C$9,Tbl_Registro_Insumo[Fecha_Corte],"&lt;="&amp;BB$12))</f>
        <v/>
      </c>
      <c r="BC111" s="2" t="str">
        <f>IF(OR($C111="",BC$12=""),"",SUMIFS(Tbl_Registro_Insumo[cant_ent],Tbl_Registro_Insumo[proveedor],$C$8,Tbl_Registro_Insumo[descripcion_insumo],$C111,Tbl_Registro_Insumo[id_solicitud],Detalle_Mes!$C$9,Tbl_Registro_Insumo[Fecha_Corte],"&lt;="&amp;BC$12)-SUMIFS(Tbl_Registro_Insumo[cant_dev],Tbl_Registro_Insumo[proveedor],$C$8,Tbl_Registro_Insumo[descripcion_insumo],$C111,Tbl_Registro_Insumo[id_solicitud],$C$9,Tbl_Registro_Insumo[Fecha_Corte],"&lt;="&amp;BC$12))</f>
        <v/>
      </c>
      <c r="BD111" s="2" t="str">
        <f>IF(OR($C111="",BD$12=""),"",SUMIFS(Tbl_Registro_Insumo[cant_ent],Tbl_Registro_Insumo[proveedor],$C$8,Tbl_Registro_Insumo[descripcion_insumo],$C111,Tbl_Registro_Insumo[id_solicitud],Detalle_Mes!$C$9,Tbl_Registro_Insumo[Fecha_Corte],"&lt;="&amp;BD$12)-SUMIFS(Tbl_Registro_Insumo[cant_dev],Tbl_Registro_Insumo[proveedor],$C$8,Tbl_Registro_Insumo[descripcion_insumo],$C111,Tbl_Registro_Insumo[id_solicitud],$C$9,Tbl_Registro_Insumo[Fecha_Corte],"&lt;="&amp;BD$12))</f>
        <v/>
      </c>
      <c r="BE111" s="2" t="str">
        <f>IF(OR($C111="",BE$12=""),"",SUMIFS(Tbl_Registro_Insumo[cant_ent],Tbl_Registro_Insumo[proveedor],$C$8,Tbl_Registro_Insumo[descripcion_insumo],$C111,Tbl_Registro_Insumo[id_solicitud],Detalle_Mes!$C$9,Tbl_Registro_Insumo[Fecha_Corte],"&lt;="&amp;BE$12)-SUMIFS(Tbl_Registro_Insumo[cant_dev],Tbl_Registro_Insumo[proveedor],$C$8,Tbl_Registro_Insumo[descripcion_insumo],$C111,Tbl_Registro_Insumo[id_solicitud],$C$9,Tbl_Registro_Insumo[Fecha_Corte],"&lt;="&amp;BE$12))</f>
        <v/>
      </c>
      <c r="BF111" s="2" t="str">
        <f>IF(OR($C111="",BF$12=""),"",SUMIFS(Tbl_Registro_Insumo[cant_ent],Tbl_Registro_Insumo[proveedor],$C$8,Tbl_Registro_Insumo[descripcion_insumo],$C111,Tbl_Registro_Insumo[id_solicitud],Detalle_Mes!$C$9,Tbl_Registro_Insumo[Fecha_Corte],"&lt;="&amp;BF$12)-SUMIFS(Tbl_Registro_Insumo[cant_dev],Tbl_Registro_Insumo[proveedor],$C$8,Tbl_Registro_Insumo[descripcion_insumo],$C111,Tbl_Registro_Insumo[id_solicitud],$C$9,Tbl_Registro_Insumo[Fecha_Corte],"&lt;="&amp;BF$12))</f>
        <v/>
      </c>
      <c r="BG111" s="2" t="str">
        <f>IF(OR($C111="",BG$12=""),"",SUMIFS(Tbl_Registro_Insumo[cant_ent],Tbl_Registro_Insumo[proveedor],$C$8,Tbl_Registro_Insumo[descripcion_insumo],$C111,Tbl_Registro_Insumo[id_solicitud],Detalle_Mes!$C$9,Tbl_Registro_Insumo[Fecha_Corte],"&lt;="&amp;BG$12)-SUMIFS(Tbl_Registro_Insumo[cant_dev],Tbl_Registro_Insumo[proveedor],$C$8,Tbl_Registro_Insumo[descripcion_insumo],$C111,Tbl_Registro_Insumo[id_solicitud],$C$9,Tbl_Registro_Insumo[Fecha_Corte],"&lt;="&amp;BG$12))</f>
        <v/>
      </c>
      <c r="BH111" s="2" t="str">
        <f>IF(OR($C111="",BH$12=""),"",SUMIFS(Tbl_Registro_Insumo[cant_ent],Tbl_Registro_Insumo[proveedor],$C$8,Tbl_Registro_Insumo[descripcion_insumo],$C111,Tbl_Registro_Insumo[id_solicitud],Detalle_Mes!$C$9,Tbl_Registro_Insumo[Fecha_Corte],"&lt;="&amp;BH$12)-SUMIFS(Tbl_Registro_Insumo[cant_dev],Tbl_Registro_Insumo[proveedor],$C$8,Tbl_Registro_Insumo[descripcion_insumo],$C111,Tbl_Registro_Insumo[id_solicitud],$C$9,Tbl_Registro_Insumo[Fecha_Corte],"&lt;="&amp;BH$12))</f>
        <v/>
      </c>
      <c r="BI111" s="2" t="str">
        <f>IF(OR($C111="",BI$12=""),"",SUMIFS(Tbl_Registro_Insumo[cant_ent],Tbl_Registro_Insumo[proveedor],$C$8,Tbl_Registro_Insumo[descripcion_insumo],$C111,Tbl_Registro_Insumo[id_solicitud],Detalle_Mes!$C$9,Tbl_Registro_Insumo[Fecha_Corte],"&lt;="&amp;BI$12)-SUMIFS(Tbl_Registro_Insumo[cant_dev],Tbl_Registro_Insumo[proveedor],$C$8,Tbl_Registro_Insumo[descripcion_insumo],$C111,Tbl_Registro_Insumo[id_solicitud],$C$9,Tbl_Registro_Insumo[Fecha_Corte],"&lt;="&amp;BI$12))</f>
        <v/>
      </c>
      <c r="BJ111" s="2" t="str">
        <f>IF(OR($C111="",BJ$12=""),"",SUMIFS(Tbl_Registro_Insumo[cant_ent],Tbl_Registro_Insumo[proveedor],$C$8,Tbl_Registro_Insumo[descripcion_insumo],$C111,Tbl_Registro_Insumo[id_solicitud],Detalle_Mes!$C$9,Tbl_Registro_Insumo[Fecha_Corte],"&lt;="&amp;BJ$12)-SUMIFS(Tbl_Registro_Insumo[cant_dev],Tbl_Registro_Insumo[proveedor],$C$8,Tbl_Registro_Insumo[descripcion_insumo],$C111,Tbl_Registro_Insumo[id_solicitud],$C$9,Tbl_Registro_Insumo[Fecha_Corte],"&lt;="&amp;BJ$12))</f>
        <v/>
      </c>
      <c r="BK111" s="2" t="str">
        <f>IF(OR($C111="",BK$12=""),"",SUMIFS(Tbl_Registro_Insumo[cant_ent],Tbl_Registro_Insumo[proveedor],$C$8,Tbl_Registro_Insumo[descripcion_insumo],$C111,Tbl_Registro_Insumo[id_solicitud],Detalle_Mes!$C$9,Tbl_Registro_Insumo[Fecha_Corte],"&lt;="&amp;BK$12)-SUMIFS(Tbl_Registro_Insumo[cant_dev],Tbl_Registro_Insumo[proveedor],$C$8,Tbl_Registro_Insumo[descripcion_insumo],$C111,Tbl_Registro_Insumo[id_solicitud],$C$9,Tbl_Registro_Insumo[Fecha_Corte],"&lt;="&amp;BK$12))</f>
        <v/>
      </c>
      <c r="BL111" s="2" t="str">
        <f>IF(OR($C111="",BL$12=""),"",SUMIFS(Tbl_Registro_Insumo[cant_ent],Tbl_Registro_Insumo[proveedor],$C$8,Tbl_Registro_Insumo[descripcion_insumo],$C111,Tbl_Registro_Insumo[id_solicitud],Detalle_Mes!$C$9,Tbl_Registro_Insumo[Fecha_Corte],"&lt;="&amp;BL$12)-SUMIFS(Tbl_Registro_Insumo[cant_dev],Tbl_Registro_Insumo[proveedor],$C$8,Tbl_Registro_Insumo[descripcion_insumo],$C111,Tbl_Registro_Insumo[id_solicitud],$C$9,Tbl_Registro_Insumo[Fecha_Corte],"&lt;="&amp;BL$12))</f>
        <v/>
      </c>
      <c r="BM111" s="2" t="str">
        <f>IF(OR($C111="",BM$12=""),"",SUMIFS(Tbl_Registro_Insumo[cant_ent],Tbl_Registro_Insumo[proveedor],$C$8,Tbl_Registro_Insumo[descripcion_insumo],$C111,Tbl_Registro_Insumo[id_solicitud],Detalle_Mes!$C$9,Tbl_Registro_Insumo[Fecha_Corte],"&lt;="&amp;BM$12)-SUMIFS(Tbl_Registro_Insumo[cant_dev],Tbl_Registro_Insumo[proveedor],$C$8,Tbl_Registro_Insumo[descripcion_insumo],$C111,Tbl_Registro_Insumo[id_solicitud],$C$9,Tbl_Registro_Insumo[Fecha_Corte],"&lt;="&amp;BM$12))</f>
        <v/>
      </c>
      <c r="BN111" s="2" t="str">
        <f>IF(OR($C111="",BN$12=""),"",SUMIFS(Tbl_Registro_Insumo[cant_ent],Tbl_Registro_Insumo[proveedor],$C$8,Tbl_Registro_Insumo[descripcion_insumo],$C111,Tbl_Registro_Insumo[id_solicitud],Detalle_Mes!$C$9,Tbl_Registro_Insumo[Fecha_Corte],"&lt;="&amp;BN$12)-SUMIFS(Tbl_Registro_Insumo[cant_dev],Tbl_Registro_Insumo[proveedor],$C$8,Tbl_Registro_Insumo[descripcion_insumo],$C111,Tbl_Registro_Insumo[id_solicitud],$C$9,Tbl_Registro_Insumo[Fecha_Corte],"&lt;="&amp;BN$12))</f>
        <v/>
      </c>
      <c r="BO111" s="2" t="str">
        <f>IF(OR($C111="",BO$12=""),"",SUMIFS(Tbl_Registro_Insumo[cant_ent],Tbl_Registro_Insumo[proveedor],$C$8,Tbl_Registro_Insumo[descripcion_insumo],$C111,Tbl_Registro_Insumo[id_solicitud],Detalle_Mes!$C$9,Tbl_Registro_Insumo[Fecha_Corte],"&lt;="&amp;BO$12)-SUMIFS(Tbl_Registro_Insumo[cant_dev],Tbl_Registro_Insumo[proveedor],$C$8,Tbl_Registro_Insumo[descripcion_insumo],$C111,Tbl_Registro_Insumo[id_solicitud],$C$9,Tbl_Registro_Insumo[Fecha_Corte],"&lt;="&amp;BO$12))</f>
        <v/>
      </c>
      <c r="BP111" s="2" t="str">
        <f>IF(OR($C111="",BP$12=""),"",SUMIFS(Tbl_Registro_Insumo[cant_ent],Tbl_Registro_Insumo[proveedor],$C$8,Tbl_Registro_Insumo[descripcion_insumo],$C111,Tbl_Registro_Insumo[id_solicitud],Detalle_Mes!$C$9,Tbl_Registro_Insumo[Fecha_Corte],"&lt;="&amp;BP$12)-SUMIFS(Tbl_Registro_Insumo[cant_dev],Tbl_Registro_Insumo[proveedor],$C$8,Tbl_Registro_Insumo[descripcion_insumo],$C111,Tbl_Registro_Insumo[id_solicitud],$C$9,Tbl_Registro_Insumo[Fecha_Corte],"&lt;="&amp;BP$12))</f>
        <v/>
      </c>
      <c r="BQ111" s="2" t="str">
        <f>IF(OR($C111="",BQ$12=""),"",SUMIFS(Tbl_Registro_Insumo[cant_ent],Tbl_Registro_Insumo[proveedor],$C$8,Tbl_Registro_Insumo[descripcion_insumo],$C111,Tbl_Registro_Insumo[id_solicitud],Detalle_Mes!$C$9,Tbl_Registro_Insumo[Fecha_Corte],"&lt;="&amp;BQ$12)-SUMIFS(Tbl_Registro_Insumo[cant_dev],Tbl_Registro_Insumo[proveedor],$C$8,Tbl_Registro_Insumo[descripcion_insumo],$C111,Tbl_Registro_Insumo[id_solicitud],$C$9,Tbl_Registro_Insumo[Fecha_Corte],"&lt;="&amp;BQ$12))</f>
        <v/>
      </c>
      <c r="BR111" s="2" t="str">
        <f>IF(OR($C111="",BR$12=""),"",SUMIFS(Tbl_Registro_Insumo[cant_ent],Tbl_Registro_Insumo[proveedor],$C$8,Tbl_Registro_Insumo[descripcion_insumo],$C111,Tbl_Registro_Insumo[id_solicitud],Detalle_Mes!$C$9,Tbl_Registro_Insumo[Fecha_Corte],"&lt;="&amp;BR$12)-SUMIFS(Tbl_Registro_Insumo[cant_dev],Tbl_Registro_Insumo[proveedor],$C$8,Tbl_Registro_Insumo[descripcion_insumo],$C111,Tbl_Registro_Insumo[id_solicitud],$C$9,Tbl_Registro_Insumo[Fecha_Corte],"&lt;="&amp;BR$12))</f>
        <v/>
      </c>
      <c r="BS111" s="2" t="str">
        <f>IF(OR($C111="",BS$12=""),"",SUMIFS(Tbl_Registro_Insumo[cant_ent],Tbl_Registro_Insumo[proveedor],$C$8,Tbl_Registro_Insumo[descripcion_insumo],$C111,Tbl_Registro_Insumo[id_solicitud],Detalle_Mes!$C$9,Tbl_Registro_Insumo[Fecha_Corte],"&lt;="&amp;BS$12)-SUMIFS(Tbl_Registro_Insumo[cant_dev],Tbl_Registro_Insumo[proveedor],$C$8,Tbl_Registro_Insumo[descripcion_insumo],$C111,Tbl_Registro_Insumo[id_solicitud],$C$9,Tbl_Registro_Insumo[Fecha_Corte],"&lt;="&amp;BS$12))</f>
        <v/>
      </c>
    </row>
    <row r="112" spans="2:71" s="7" customFormat="1" ht="19.2" customHeight="1" x14ac:dyDescent="0.3">
      <c r="B112" s="2"/>
      <c r="D112" s="20" t="str">
        <f>IF(C112="","",SUMIFS(Tbl_Registro_Insumo[cant_ent],Tbl_Registro_Insumo[proveedor],Detalle_Mes!$C$8,Tbl_Registro_Insumo[id_solicitud],Detalle_Mes!$C$9,Tbl_Registro_Insumo[descripcion_insumo],Detalle_Mes!C112,Tbl_Registro_Insumo[Fecha_Corte],"&lt;"&amp;Detalle_Mes!$F$8))</f>
        <v/>
      </c>
      <c r="E112" s="20" t="str">
        <f>IF(C112="","",SUMIFS(Tbl_Registro_Insumo[cant_dev],Tbl_Registro_Insumo[proveedor],Detalle_Mes!$C$8,Tbl_Registro_Insumo[id_solicitud],Detalle_Mes!$C$9,Tbl_Registro_Insumo[descripcion_insumo],Detalle_Mes!C112,Tbl_Registro_Insumo[Fecha_Corte],"&lt;"&amp;Detalle_Mes!$F$8))</f>
        <v/>
      </c>
      <c r="F112" s="20" t="str">
        <f t="shared" si="42"/>
        <v/>
      </c>
      <c r="H112" s="41" t="str">
        <f t="shared" si="43"/>
        <v/>
      </c>
      <c r="I112" s="2" t="str">
        <f>IF(OR($C112="",I$12=""),"",SUMIFS(Tbl_Registro_Insumo[cant_ent],Tbl_Registro_Insumo[proveedor],$C$8,Tbl_Registro_Insumo[descripcion_insumo],$C112,Tbl_Registro_Insumo[id_solicitud],Detalle_Mes!$C$9,Tbl_Registro_Insumo[Fecha_Corte],"&lt;"&amp;I$12)-SUMIFS(Tbl_Registro_Insumo[cant_dev],Tbl_Registro_Insumo[proveedor],$C$8,Tbl_Registro_Insumo[descripcion_insumo],$C112,Tbl_Registro_Insumo[id_solicitud],$C$9,Tbl_Registro_Insumo[Fecha_Corte],"&lt;="&amp;I$12))</f>
        <v/>
      </c>
      <c r="J112" s="2" t="str">
        <f>IF(OR($C112="",J$12=""),"",SUMIFS(Tbl_Registro_Insumo[cant_ent],Tbl_Registro_Insumo[proveedor],$C$8,Tbl_Registro_Insumo[descripcion_insumo],$C112,Tbl_Registro_Insumo[id_solicitud],Detalle_Mes!$C$9,Tbl_Registro_Insumo[Fecha_Corte],"&lt;="&amp;J$12)-SUMIFS(Tbl_Registro_Insumo[cant_dev],Tbl_Registro_Insumo[proveedor],$C$8,Tbl_Registro_Insumo[descripcion_insumo],$C112,Tbl_Registro_Insumo[id_solicitud],$C$9,Tbl_Registro_Insumo[Fecha_Corte],"&lt;="&amp;J$12))</f>
        <v/>
      </c>
      <c r="K112" s="2" t="str">
        <f>IF(OR($C112="",K$12=""),"",SUMIFS(Tbl_Registro_Insumo[cant_ent],Tbl_Registro_Insumo[proveedor],$C$8,Tbl_Registro_Insumo[descripcion_insumo],$C112,Tbl_Registro_Insumo[id_solicitud],Detalle_Mes!$C$9,Tbl_Registro_Insumo[Fecha_Corte],"&lt;="&amp;K$12)-SUMIFS(Tbl_Registro_Insumo[cant_dev],Tbl_Registro_Insumo[proveedor],$C$8,Tbl_Registro_Insumo[descripcion_insumo],$C112,Tbl_Registro_Insumo[id_solicitud],$C$9,Tbl_Registro_Insumo[Fecha_Corte],"&lt;="&amp;K$12))</f>
        <v/>
      </c>
      <c r="L112" s="2" t="str">
        <f>IF(OR($C112="",L$12=""),"",SUMIFS(Tbl_Registro_Insumo[cant_ent],Tbl_Registro_Insumo[proveedor],$C$8,Tbl_Registro_Insumo[descripcion_insumo],$C112,Tbl_Registro_Insumo[id_solicitud],Detalle_Mes!$C$9,Tbl_Registro_Insumo[Fecha_Corte],"&lt;="&amp;L$12)-SUMIFS(Tbl_Registro_Insumo[cant_dev],Tbl_Registro_Insumo[proveedor],$C$8,Tbl_Registro_Insumo[descripcion_insumo],$C112,Tbl_Registro_Insumo[id_solicitud],$C$9,Tbl_Registro_Insumo[Fecha_Corte],"&lt;="&amp;L$12))</f>
        <v/>
      </c>
      <c r="M112" s="2" t="str">
        <f>IF(OR($C112="",M$12=""),"",SUMIFS(Tbl_Registro_Insumo[cant_ent],Tbl_Registro_Insumo[proveedor],$C$8,Tbl_Registro_Insumo[descripcion_insumo],$C112,Tbl_Registro_Insumo[id_solicitud],Detalle_Mes!$C$9,Tbl_Registro_Insumo[Fecha_Corte],"&lt;="&amp;M$12)-SUMIFS(Tbl_Registro_Insumo[cant_dev],Tbl_Registro_Insumo[proveedor],$C$8,Tbl_Registro_Insumo[descripcion_insumo],$C112,Tbl_Registro_Insumo[id_solicitud],$C$9,Tbl_Registro_Insumo[Fecha_Corte],"&lt;="&amp;M$12))</f>
        <v/>
      </c>
      <c r="N112" s="2" t="str">
        <f>IF(OR($C112="",N$12=""),"",SUMIFS(Tbl_Registro_Insumo[cant_ent],Tbl_Registro_Insumo[proveedor],$C$8,Tbl_Registro_Insumo[descripcion_insumo],$C112,Tbl_Registro_Insumo[id_solicitud],Detalle_Mes!$C$9,Tbl_Registro_Insumo[Fecha_Corte],"&lt;="&amp;N$12)-SUMIFS(Tbl_Registro_Insumo[cant_dev],Tbl_Registro_Insumo[proveedor],$C$8,Tbl_Registro_Insumo[descripcion_insumo],$C112,Tbl_Registro_Insumo[id_solicitud],$C$9,Tbl_Registro_Insumo[Fecha_Corte],"&lt;="&amp;N$12))</f>
        <v/>
      </c>
      <c r="O112" s="2" t="str">
        <f>IF(OR($C112="",O$12=""),"",SUMIFS(Tbl_Registro_Insumo[cant_ent],Tbl_Registro_Insumo[proveedor],$C$8,Tbl_Registro_Insumo[descripcion_insumo],$C112,Tbl_Registro_Insumo[id_solicitud],Detalle_Mes!$C$9,Tbl_Registro_Insumo[Fecha_Corte],"&lt;="&amp;O$12)-SUMIFS(Tbl_Registro_Insumo[cant_dev],Tbl_Registro_Insumo[proveedor],$C$8,Tbl_Registro_Insumo[descripcion_insumo],$C112,Tbl_Registro_Insumo[id_solicitud],$C$9,Tbl_Registro_Insumo[Fecha_Corte],"&lt;="&amp;O$12))</f>
        <v/>
      </c>
      <c r="P112" s="2" t="str">
        <f>IF(OR($C112="",P$12=""),"",SUMIFS(Tbl_Registro_Insumo[cant_ent],Tbl_Registro_Insumo[proveedor],$C$8,Tbl_Registro_Insumo[descripcion_insumo],$C112,Tbl_Registro_Insumo[id_solicitud],Detalle_Mes!$C$9,Tbl_Registro_Insumo[Fecha_Corte],"&lt;="&amp;P$12)-SUMIFS(Tbl_Registro_Insumo[cant_dev],Tbl_Registro_Insumo[proveedor],$C$8,Tbl_Registro_Insumo[descripcion_insumo],$C112,Tbl_Registro_Insumo[id_solicitud],$C$9,Tbl_Registro_Insumo[Fecha_Corte],"&lt;="&amp;P$12))</f>
        <v/>
      </c>
      <c r="Q112" s="2" t="str">
        <f>IF(OR($C112="",Q$12=""),"",SUMIFS(Tbl_Registro_Insumo[cant_ent],Tbl_Registro_Insumo[proveedor],$C$8,Tbl_Registro_Insumo[descripcion_insumo],$C112,Tbl_Registro_Insumo[id_solicitud],Detalle_Mes!$C$9,Tbl_Registro_Insumo[Fecha_Corte],"&lt;="&amp;Q$12)-SUMIFS(Tbl_Registro_Insumo[cant_dev],Tbl_Registro_Insumo[proveedor],$C$8,Tbl_Registro_Insumo[descripcion_insumo],$C112,Tbl_Registro_Insumo[id_solicitud],$C$9,Tbl_Registro_Insumo[Fecha_Corte],"&lt;="&amp;Q$12))</f>
        <v/>
      </c>
      <c r="R112" s="2" t="str">
        <f>IF(OR($C112="",R$12=""),"",SUMIFS(Tbl_Registro_Insumo[cant_ent],Tbl_Registro_Insumo[proveedor],$C$8,Tbl_Registro_Insumo[descripcion_insumo],$C112,Tbl_Registro_Insumo[id_solicitud],Detalle_Mes!$C$9,Tbl_Registro_Insumo[Fecha_Corte],"&lt;="&amp;R$12)-SUMIFS(Tbl_Registro_Insumo[cant_dev],Tbl_Registro_Insumo[proveedor],$C$8,Tbl_Registro_Insumo[descripcion_insumo],$C112,Tbl_Registro_Insumo[id_solicitud],$C$9,Tbl_Registro_Insumo[Fecha_Corte],"&lt;="&amp;R$12))</f>
        <v/>
      </c>
      <c r="S112" s="2" t="str">
        <f>IF(OR($C112="",S$12=""),"",SUMIFS(Tbl_Registro_Insumo[cant_ent],Tbl_Registro_Insumo[proveedor],$C$8,Tbl_Registro_Insumo[descripcion_insumo],$C112,Tbl_Registro_Insumo[id_solicitud],Detalle_Mes!$C$9,Tbl_Registro_Insumo[Fecha_Corte],"&lt;="&amp;S$12)-SUMIFS(Tbl_Registro_Insumo[cant_dev],Tbl_Registro_Insumo[proveedor],$C$8,Tbl_Registro_Insumo[descripcion_insumo],$C112,Tbl_Registro_Insumo[id_solicitud],$C$9,Tbl_Registro_Insumo[Fecha_Corte],"&lt;="&amp;S$12))</f>
        <v/>
      </c>
      <c r="T112" s="2" t="str">
        <f>IF(OR($C112="",T$12=""),"",SUMIFS(Tbl_Registro_Insumo[cant_ent],Tbl_Registro_Insumo[proveedor],$C$8,Tbl_Registro_Insumo[descripcion_insumo],$C112,Tbl_Registro_Insumo[id_solicitud],Detalle_Mes!$C$9,Tbl_Registro_Insumo[Fecha_Corte],"&lt;="&amp;T$12)-SUMIFS(Tbl_Registro_Insumo[cant_dev],Tbl_Registro_Insumo[proveedor],$C$8,Tbl_Registro_Insumo[descripcion_insumo],$C112,Tbl_Registro_Insumo[id_solicitud],$C$9,Tbl_Registro_Insumo[Fecha_Corte],"&lt;="&amp;T$12))</f>
        <v/>
      </c>
      <c r="U112" s="2" t="str">
        <f>IF(OR($C112="",U$12=""),"",SUMIFS(Tbl_Registro_Insumo[cant_ent],Tbl_Registro_Insumo[proveedor],$C$8,Tbl_Registro_Insumo[descripcion_insumo],$C112,Tbl_Registro_Insumo[id_solicitud],Detalle_Mes!$C$9,Tbl_Registro_Insumo[Fecha_Corte],"&lt;="&amp;U$12)-SUMIFS(Tbl_Registro_Insumo[cant_dev],Tbl_Registro_Insumo[proveedor],$C$8,Tbl_Registro_Insumo[descripcion_insumo],$C112,Tbl_Registro_Insumo[id_solicitud],$C$9,Tbl_Registro_Insumo[Fecha_Corte],"&lt;="&amp;U$12))</f>
        <v/>
      </c>
      <c r="V112" s="2" t="str">
        <f>IF(OR($C112="",V$12=""),"",SUMIFS(Tbl_Registro_Insumo[cant_ent],Tbl_Registro_Insumo[proveedor],$C$8,Tbl_Registro_Insumo[descripcion_insumo],$C112,Tbl_Registro_Insumo[id_solicitud],Detalle_Mes!$C$9,Tbl_Registro_Insumo[Fecha_Corte],"&lt;="&amp;V$12)-SUMIFS(Tbl_Registro_Insumo[cant_dev],Tbl_Registro_Insumo[proveedor],$C$8,Tbl_Registro_Insumo[descripcion_insumo],$C112,Tbl_Registro_Insumo[id_solicitud],$C$9,Tbl_Registro_Insumo[Fecha_Corte],"&lt;="&amp;V$12))</f>
        <v/>
      </c>
      <c r="W112" s="2" t="str">
        <f>IF(OR($C112="",W$12=""),"",SUMIFS(Tbl_Registro_Insumo[cant_ent],Tbl_Registro_Insumo[proveedor],$C$8,Tbl_Registro_Insumo[descripcion_insumo],$C112,Tbl_Registro_Insumo[id_solicitud],Detalle_Mes!$C$9,Tbl_Registro_Insumo[Fecha_Corte],"&lt;="&amp;W$12)-SUMIFS(Tbl_Registro_Insumo[cant_dev],Tbl_Registro_Insumo[proveedor],$C$8,Tbl_Registro_Insumo[descripcion_insumo],$C112,Tbl_Registro_Insumo[id_solicitud],$C$9,Tbl_Registro_Insumo[Fecha_Corte],"&lt;="&amp;W$12))</f>
        <v/>
      </c>
      <c r="X112" s="2" t="str">
        <f>IF(OR($C112="",X$12=""),"",SUMIFS(Tbl_Registro_Insumo[cant_ent],Tbl_Registro_Insumo[proveedor],$C$8,Tbl_Registro_Insumo[descripcion_insumo],$C112,Tbl_Registro_Insumo[id_solicitud],Detalle_Mes!$C$9,Tbl_Registro_Insumo[Fecha_Corte],"&lt;="&amp;X$12)-SUMIFS(Tbl_Registro_Insumo[cant_dev],Tbl_Registro_Insumo[proveedor],$C$8,Tbl_Registro_Insumo[descripcion_insumo],$C112,Tbl_Registro_Insumo[id_solicitud],$C$9,Tbl_Registro_Insumo[Fecha_Corte],"&lt;="&amp;X$12))</f>
        <v/>
      </c>
      <c r="Y112" s="2" t="str">
        <f>IF(OR($C112="",Y$12=""),"",SUMIFS(Tbl_Registro_Insumo[cant_ent],Tbl_Registro_Insumo[proveedor],$C$8,Tbl_Registro_Insumo[descripcion_insumo],$C112,Tbl_Registro_Insumo[id_solicitud],Detalle_Mes!$C$9,Tbl_Registro_Insumo[Fecha_Corte],"&lt;="&amp;Y$12)-SUMIFS(Tbl_Registro_Insumo[cant_dev],Tbl_Registro_Insumo[proveedor],$C$8,Tbl_Registro_Insumo[descripcion_insumo],$C112,Tbl_Registro_Insumo[id_solicitud],$C$9,Tbl_Registro_Insumo[Fecha_Corte],"&lt;="&amp;Y$12))</f>
        <v/>
      </c>
      <c r="Z112" s="2" t="str">
        <f>IF(OR($C112="",Z$12=""),"",SUMIFS(Tbl_Registro_Insumo[cant_ent],Tbl_Registro_Insumo[proveedor],$C$8,Tbl_Registro_Insumo[descripcion_insumo],$C112,Tbl_Registro_Insumo[id_solicitud],Detalle_Mes!$C$9,Tbl_Registro_Insumo[Fecha_Corte],"&lt;="&amp;Z$12)-SUMIFS(Tbl_Registro_Insumo[cant_dev],Tbl_Registro_Insumo[proveedor],$C$8,Tbl_Registro_Insumo[descripcion_insumo],$C112,Tbl_Registro_Insumo[id_solicitud],$C$9,Tbl_Registro_Insumo[Fecha_Corte],"&lt;="&amp;Z$12))</f>
        <v/>
      </c>
      <c r="AA112" s="2" t="str">
        <f>IF(OR($C112="",AA$12=""),"",SUMIFS(Tbl_Registro_Insumo[cant_ent],Tbl_Registro_Insumo[proveedor],$C$8,Tbl_Registro_Insumo[descripcion_insumo],$C112,Tbl_Registro_Insumo[id_solicitud],Detalle_Mes!$C$9,Tbl_Registro_Insumo[Fecha_Corte],"&lt;="&amp;AA$12)-SUMIFS(Tbl_Registro_Insumo[cant_dev],Tbl_Registro_Insumo[proveedor],$C$8,Tbl_Registro_Insumo[descripcion_insumo],$C112,Tbl_Registro_Insumo[id_solicitud],$C$9,Tbl_Registro_Insumo[Fecha_Corte],"&lt;="&amp;AA$12))</f>
        <v/>
      </c>
      <c r="AB112" s="2" t="str">
        <f>IF(OR($C112="",AB$12=""),"",SUMIFS(Tbl_Registro_Insumo[cant_ent],Tbl_Registro_Insumo[proveedor],$C$8,Tbl_Registro_Insumo[descripcion_insumo],$C112,Tbl_Registro_Insumo[id_solicitud],Detalle_Mes!$C$9,Tbl_Registro_Insumo[Fecha_Corte],"&lt;="&amp;AB$12)-SUMIFS(Tbl_Registro_Insumo[cant_dev],Tbl_Registro_Insumo[proveedor],$C$8,Tbl_Registro_Insumo[descripcion_insumo],$C112,Tbl_Registro_Insumo[id_solicitud],$C$9,Tbl_Registro_Insumo[Fecha_Corte],"&lt;="&amp;AB$12))</f>
        <v/>
      </c>
      <c r="AC112" s="2" t="str">
        <f>IF(OR($C112="",AC$12=""),"",SUMIFS(Tbl_Registro_Insumo[cant_ent],Tbl_Registro_Insumo[proveedor],$C$8,Tbl_Registro_Insumo[descripcion_insumo],$C112,Tbl_Registro_Insumo[id_solicitud],Detalle_Mes!$C$9,Tbl_Registro_Insumo[Fecha_Corte],"&lt;="&amp;AC$12)-SUMIFS(Tbl_Registro_Insumo[cant_dev],Tbl_Registro_Insumo[proveedor],$C$8,Tbl_Registro_Insumo[descripcion_insumo],$C112,Tbl_Registro_Insumo[id_solicitud],$C$9,Tbl_Registro_Insumo[Fecha_Corte],"&lt;="&amp;AC$12))</f>
        <v/>
      </c>
      <c r="AD112" s="2" t="str">
        <f>IF(OR($C112="",AD$12=""),"",SUMIFS(Tbl_Registro_Insumo[cant_ent],Tbl_Registro_Insumo[proveedor],$C$8,Tbl_Registro_Insumo[descripcion_insumo],$C112,Tbl_Registro_Insumo[id_solicitud],Detalle_Mes!$C$9,Tbl_Registro_Insumo[Fecha_Corte],"&lt;="&amp;AD$12)-SUMIFS(Tbl_Registro_Insumo[cant_dev],Tbl_Registro_Insumo[proveedor],$C$8,Tbl_Registro_Insumo[descripcion_insumo],$C112,Tbl_Registro_Insumo[id_solicitud],$C$9,Tbl_Registro_Insumo[Fecha_Corte],"&lt;="&amp;AD$12))</f>
        <v/>
      </c>
      <c r="AE112" s="2" t="str">
        <f>IF(OR($C112="",AE$12=""),"",SUMIFS(Tbl_Registro_Insumo[cant_ent],Tbl_Registro_Insumo[proveedor],$C$8,Tbl_Registro_Insumo[descripcion_insumo],$C112,Tbl_Registro_Insumo[id_solicitud],Detalle_Mes!$C$9,Tbl_Registro_Insumo[Fecha_Corte],"&lt;="&amp;AE$12)-SUMIFS(Tbl_Registro_Insumo[cant_dev],Tbl_Registro_Insumo[proveedor],$C$8,Tbl_Registro_Insumo[descripcion_insumo],$C112,Tbl_Registro_Insumo[id_solicitud],$C$9,Tbl_Registro_Insumo[Fecha_Corte],"&lt;="&amp;AE$12))</f>
        <v/>
      </c>
      <c r="AF112" s="2" t="str">
        <f>IF(OR($C112="",AF$12=""),"",SUMIFS(Tbl_Registro_Insumo[cant_ent],Tbl_Registro_Insumo[proveedor],$C$8,Tbl_Registro_Insumo[descripcion_insumo],$C112,Tbl_Registro_Insumo[id_solicitud],Detalle_Mes!$C$9,Tbl_Registro_Insumo[Fecha_Corte],"&lt;="&amp;AF$12)-SUMIFS(Tbl_Registro_Insumo[cant_dev],Tbl_Registro_Insumo[proveedor],$C$8,Tbl_Registro_Insumo[descripcion_insumo],$C112,Tbl_Registro_Insumo[id_solicitud],$C$9,Tbl_Registro_Insumo[Fecha_Corte],"&lt;="&amp;AF$12))</f>
        <v/>
      </c>
      <c r="AG112" s="2" t="str">
        <f>IF(OR($C112="",AG$12=""),"",SUMIFS(Tbl_Registro_Insumo[cant_ent],Tbl_Registro_Insumo[proveedor],$C$8,Tbl_Registro_Insumo[descripcion_insumo],$C112,Tbl_Registro_Insumo[id_solicitud],Detalle_Mes!$C$9,Tbl_Registro_Insumo[Fecha_Corte],"&lt;="&amp;AG$12)-SUMIFS(Tbl_Registro_Insumo[cant_dev],Tbl_Registro_Insumo[proveedor],$C$8,Tbl_Registro_Insumo[descripcion_insumo],$C112,Tbl_Registro_Insumo[id_solicitud],$C$9,Tbl_Registro_Insumo[Fecha_Corte],"&lt;="&amp;AG$12))</f>
        <v/>
      </c>
      <c r="AH112" s="2" t="str">
        <f>IF(OR($C112="",AH$12=""),"",SUMIFS(Tbl_Registro_Insumo[cant_ent],Tbl_Registro_Insumo[proveedor],$C$8,Tbl_Registro_Insumo[descripcion_insumo],$C112,Tbl_Registro_Insumo[id_solicitud],Detalle_Mes!$C$9,Tbl_Registro_Insumo[Fecha_Corte],"&lt;="&amp;AH$12)-SUMIFS(Tbl_Registro_Insumo[cant_dev],Tbl_Registro_Insumo[proveedor],$C$8,Tbl_Registro_Insumo[descripcion_insumo],$C112,Tbl_Registro_Insumo[id_solicitud],$C$9,Tbl_Registro_Insumo[Fecha_Corte],"&lt;="&amp;AH$12))</f>
        <v/>
      </c>
      <c r="AI112" s="2" t="str">
        <f>IF(OR($C112="",AI$12=""),"",SUMIFS(Tbl_Registro_Insumo[cant_ent],Tbl_Registro_Insumo[proveedor],$C$8,Tbl_Registro_Insumo[descripcion_insumo],$C112,Tbl_Registro_Insumo[id_solicitud],Detalle_Mes!$C$9,Tbl_Registro_Insumo[Fecha_Corte],"&lt;="&amp;AI$12)-SUMIFS(Tbl_Registro_Insumo[cant_dev],Tbl_Registro_Insumo[proveedor],$C$8,Tbl_Registro_Insumo[descripcion_insumo],$C112,Tbl_Registro_Insumo[id_solicitud],$C$9,Tbl_Registro_Insumo[Fecha_Corte],"&lt;="&amp;AI$12))</f>
        <v/>
      </c>
      <c r="AJ112" s="2" t="str">
        <f>IF(OR($C112="",AJ$12=""),"",SUMIFS(Tbl_Registro_Insumo[cant_ent],Tbl_Registro_Insumo[proveedor],$C$8,Tbl_Registro_Insumo[descripcion_insumo],$C112,Tbl_Registro_Insumo[id_solicitud],Detalle_Mes!$C$9,Tbl_Registro_Insumo[Fecha_Corte],"&lt;="&amp;AJ$12)-SUMIFS(Tbl_Registro_Insumo[cant_dev],Tbl_Registro_Insumo[proveedor],$C$8,Tbl_Registro_Insumo[descripcion_insumo],$C112,Tbl_Registro_Insumo[id_solicitud],$C$9,Tbl_Registro_Insumo[Fecha_Corte],"&lt;="&amp;AJ$12))</f>
        <v/>
      </c>
      <c r="AK112" s="2" t="str">
        <f>IF(OR($C112="",AK$12=""),"",SUMIFS(Tbl_Registro_Insumo[cant_ent],Tbl_Registro_Insumo[proveedor],$C$8,Tbl_Registro_Insumo[descripcion_insumo],$C112,Tbl_Registro_Insumo[id_solicitud],Detalle_Mes!$C$9,Tbl_Registro_Insumo[Fecha_Corte],"&lt;="&amp;AK$12)-SUMIFS(Tbl_Registro_Insumo[cant_dev],Tbl_Registro_Insumo[proveedor],$C$8,Tbl_Registro_Insumo[descripcion_insumo],$C112,Tbl_Registro_Insumo[id_solicitud],$C$9,Tbl_Registro_Insumo[Fecha_Corte],"&lt;="&amp;AK$12))</f>
        <v/>
      </c>
      <c r="AL112" s="2" t="str">
        <f>IF(OR($C112="",AL$12=""),"",SUMIFS(Tbl_Registro_Insumo[cant_ent],Tbl_Registro_Insumo[proveedor],$C$8,Tbl_Registro_Insumo[descripcion_insumo],$C112,Tbl_Registro_Insumo[id_solicitud],Detalle_Mes!$C$9,Tbl_Registro_Insumo[Fecha_Corte],"&lt;="&amp;AL$12)-SUMIFS(Tbl_Registro_Insumo[cant_dev],Tbl_Registro_Insumo[proveedor],$C$8,Tbl_Registro_Insumo[descripcion_insumo],$C112,Tbl_Registro_Insumo[id_solicitud],$C$9,Tbl_Registro_Insumo[Fecha_Corte],"&lt;="&amp;AL$12))</f>
        <v/>
      </c>
      <c r="AM112" s="2" t="str">
        <f>IF(OR($C112="",AM$12=""),"",SUMIFS(Tbl_Registro_Insumo[cant_ent],Tbl_Registro_Insumo[proveedor],$C$8,Tbl_Registro_Insumo[descripcion_insumo],$C112,Tbl_Registro_Insumo[id_solicitud],Detalle_Mes!$C$9,Tbl_Registro_Insumo[Fecha_Corte],"&lt;="&amp;AM$12)-SUMIFS(Tbl_Registro_Insumo[cant_dev],Tbl_Registro_Insumo[proveedor],$C$8,Tbl_Registro_Insumo[descripcion_insumo],$C112,Tbl_Registro_Insumo[id_solicitud],$C$9,Tbl_Registro_Insumo[Fecha_Corte],"&lt;="&amp;AM$12))</f>
        <v/>
      </c>
      <c r="AN112" s="2" t="str">
        <f>IF(OR($C112="",AN$12=""),"",SUMIFS(Tbl_Registro_Insumo[cant_ent],Tbl_Registro_Insumo[proveedor],$C$8,Tbl_Registro_Insumo[descripcion_insumo],$C112,Tbl_Registro_Insumo[id_solicitud],Detalle_Mes!$C$9,Tbl_Registro_Insumo[Fecha_Corte],"&lt;="&amp;AN$12)-SUMIFS(Tbl_Registro_Insumo[cant_dev],Tbl_Registro_Insumo[proveedor],$C$8,Tbl_Registro_Insumo[descripcion_insumo],$C112,Tbl_Registro_Insumo[id_solicitud],$C$9,Tbl_Registro_Insumo[Fecha_Corte],"&lt;="&amp;AN$12))</f>
        <v/>
      </c>
      <c r="AO112" s="2" t="str">
        <f>IF(OR($C112="",AO$12=""),"",SUMIFS(Tbl_Registro_Insumo[cant_ent],Tbl_Registro_Insumo[proveedor],$C$8,Tbl_Registro_Insumo[descripcion_insumo],$C112,Tbl_Registro_Insumo[id_solicitud],Detalle_Mes!$C$9,Tbl_Registro_Insumo[Fecha_Corte],"&lt;="&amp;AO$12)-SUMIFS(Tbl_Registro_Insumo[cant_dev],Tbl_Registro_Insumo[proveedor],$C$8,Tbl_Registro_Insumo[descripcion_insumo],$C112,Tbl_Registro_Insumo[id_solicitud],$C$9,Tbl_Registro_Insumo[Fecha_Corte],"&lt;="&amp;AO$12))</f>
        <v/>
      </c>
      <c r="AP112" s="2" t="str">
        <f>IF(OR($C112="",AP$12=""),"",SUMIFS(Tbl_Registro_Insumo[cant_ent],Tbl_Registro_Insumo[proveedor],$C$8,Tbl_Registro_Insumo[descripcion_insumo],$C112,Tbl_Registro_Insumo[id_solicitud],Detalle_Mes!$C$9,Tbl_Registro_Insumo[Fecha_Corte],"&lt;="&amp;AP$12)-SUMIFS(Tbl_Registro_Insumo[cant_dev],Tbl_Registro_Insumo[proveedor],$C$8,Tbl_Registro_Insumo[descripcion_insumo],$C112,Tbl_Registro_Insumo[id_solicitud],$C$9,Tbl_Registro_Insumo[Fecha_Corte],"&lt;="&amp;AP$12))</f>
        <v/>
      </c>
      <c r="AQ112" s="2" t="str">
        <f>IF(OR($C112="",AQ$12=""),"",SUMIFS(Tbl_Registro_Insumo[cant_ent],Tbl_Registro_Insumo[proveedor],$C$8,Tbl_Registro_Insumo[descripcion_insumo],$C112,Tbl_Registro_Insumo[id_solicitud],Detalle_Mes!$C$9,Tbl_Registro_Insumo[Fecha_Corte],"&lt;="&amp;AQ$12)-SUMIFS(Tbl_Registro_Insumo[cant_dev],Tbl_Registro_Insumo[proveedor],$C$8,Tbl_Registro_Insumo[descripcion_insumo],$C112,Tbl_Registro_Insumo[id_solicitud],$C$9,Tbl_Registro_Insumo[Fecha_Corte],"&lt;="&amp;AQ$12))</f>
        <v/>
      </c>
      <c r="AR112" s="2" t="str">
        <f>IF(OR($C112="",AR$12=""),"",SUMIFS(Tbl_Registro_Insumo[cant_ent],Tbl_Registro_Insumo[proveedor],$C$8,Tbl_Registro_Insumo[descripcion_insumo],$C112,Tbl_Registro_Insumo[id_solicitud],Detalle_Mes!$C$9,Tbl_Registro_Insumo[Fecha_Corte],"&lt;="&amp;AR$12)-SUMIFS(Tbl_Registro_Insumo[cant_dev],Tbl_Registro_Insumo[proveedor],$C$8,Tbl_Registro_Insumo[descripcion_insumo],$C112,Tbl_Registro_Insumo[id_solicitud],$C$9,Tbl_Registro_Insumo[Fecha_Corte],"&lt;="&amp;AR$12))</f>
        <v/>
      </c>
      <c r="AS112" s="2" t="str">
        <f>IF(OR($C112="",AS$12=""),"",SUMIFS(Tbl_Registro_Insumo[cant_ent],Tbl_Registro_Insumo[proveedor],$C$8,Tbl_Registro_Insumo[descripcion_insumo],$C112,Tbl_Registro_Insumo[id_solicitud],Detalle_Mes!$C$9,Tbl_Registro_Insumo[Fecha_Corte],"&lt;="&amp;AS$12)-SUMIFS(Tbl_Registro_Insumo[cant_dev],Tbl_Registro_Insumo[proveedor],$C$8,Tbl_Registro_Insumo[descripcion_insumo],$C112,Tbl_Registro_Insumo[id_solicitud],$C$9,Tbl_Registro_Insumo[Fecha_Corte],"&lt;="&amp;AS$12))</f>
        <v/>
      </c>
      <c r="AT112" s="2" t="str">
        <f>IF(OR($C112="",AT$12=""),"",SUMIFS(Tbl_Registro_Insumo[cant_ent],Tbl_Registro_Insumo[proveedor],$C$8,Tbl_Registro_Insumo[descripcion_insumo],$C112,Tbl_Registro_Insumo[id_solicitud],Detalle_Mes!$C$9,Tbl_Registro_Insumo[Fecha_Corte],"&lt;="&amp;AT$12)-SUMIFS(Tbl_Registro_Insumo[cant_dev],Tbl_Registro_Insumo[proveedor],$C$8,Tbl_Registro_Insumo[descripcion_insumo],$C112,Tbl_Registro_Insumo[id_solicitud],$C$9,Tbl_Registro_Insumo[Fecha_Corte],"&lt;="&amp;AT$12))</f>
        <v/>
      </c>
      <c r="AU112" s="2" t="str">
        <f>IF(OR($C112="",AU$12=""),"",SUMIFS(Tbl_Registro_Insumo[cant_ent],Tbl_Registro_Insumo[proveedor],$C$8,Tbl_Registro_Insumo[descripcion_insumo],$C112,Tbl_Registro_Insumo[id_solicitud],Detalle_Mes!$C$9,Tbl_Registro_Insumo[Fecha_Corte],"&lt;="&amp;AU$12)-SUMIFS(Tbl_Registro_Insumo[cant_dev],Tbl_Registro_Insumo[proveedor],$C$8,Tbl_Registro_Insumo[descripcion_insumo],$C112,Tbl_Registro_Insumo[id_solicitud],$C$9,Tbl_Registro_Insumo[Fecha_Corte],"&lt;="&amp;AU$12))</f>
        <v/>
      </c>
      <c r="AV112" s="2" t="str">
        <f>IF(OR($C112="",AV$12=""),"",SUMIFS(Tbl_Registro_Insumo[cant_ent],Tbl_Registro_Insumo[proveedor],$C$8,Tbl_Registro_Insumo[descripcion_insumo],$C112,Tbl_Registro_Insumo[id_solicitud],Detalle_Mes!$C$9,Tbl_Registro_Insumo[Fecha_Corte],"&lt;="&amp;AV$12)-SUMIFS(Tbl_Registro_Insumo[cant_dev],Tbl_Registro_Insumo[proveedor],$C$8,Tbl_Registro_Insumo[descripcion_insumo],$C112,Tbl_Registro_Insumo[id_solicitud],$C$9,Tbl_Registro_Insumo[Fecha_Corte],"&lt;="&amp;AV$12))</f>
        <v/>
      </c>
      <c r="AW112" s="2" t="str">
        <f>IF(OR($C112="",AW$12=""),"",SUMIFS(Tbl_Registro_Insumo[cant_ent],Tbl_Registro_Insumo[proveedor],$C$8,Tbl_Registro_Insumo[descripcion_insumo],$C112,Tbl_Registro_Insumo[id_solicitud],Detalle_Mes!$C$9,Tbl_Registro_Insumo[Fecha_Corte],"&lt;="&amp;AW$12)-SUMIFS(Tbl_Registro_Insumo[cant_dev],Tbl_Registro_Insumo[proveedor],$C$8,Tbl_Registro_Insumo[descripcion_insumo],$C112,Tbl_Registro_Insumo[id_solicitud],$C$9,Tbl_Registro_Insumo[Fecha_Corte],"&lt;="&amp;AW$12))</f>
        <v/>
      </c>
      <c r="AX112" s="2" t="str">
        <f>IF(OR($C112="",AX$12=""),"",SUMIFS(Tbl_Registro_Insumo[cant_ent],Tbl_Registro_Insumo[proveedor],$C$8,Tbl_Registro_Insumo[descripcion_insumo],$C112,Tbl_Registro_Insumo[id_solicitud],Detalle_Mes!$C$9,Tbl_Registro_Insumo[Fecha_Corte],"&lt;="&amp;AX$12)-SUMIFS(Tbl_Registro_Insumo[cant_dev],Tbl_Registro_Insumo[proveedor],$C$8,Tbl_Registro_Insumo[descripcion_insumo],$C112,Tbl_Registro_Insumo[id_solicitud],$C$9,Tbl_Registro_Insumo[Fecha_Corte],"&lt;="&amp;AX$12))</f>
        <v/>
      </c>
      <c r="AY112" s="2" t="str">
        <f>IF(OR($C112="",AY$12=""),"",SUMIFS(Tbl_Registro_Insumo[cant_ent],Tbl_Registro_Insumo[proveedor],$C$8,Tbl_Registro_Insumo[descripcion_insumo],$C112,Tbl_Registro_Insumo[id_solicitud],Detalle_Mes!$C$9,Tbl_Registro_Insumo[Fecha_Corte],"&lt;="&amp;AY$12)-SUMIFS(Tbl_Registro_Insumo[cant_dev],Tbl_Registro_Insumo[proveedor],$C$8,Tbl_Registro_Insumo[descripcion_insumo],$C112,Tbl_Registro_Insumo[id_solicitud],$C$9,Tbl_Registro_Insumo[Fecha_Corte],"&lt;="&amp;AY$12))</f>
        <v/>
      </c>
      <c r="AZ112" s="2" t="str">
        <f>IF(OR($C112="",AZ$12=""),"",SUMIFS(Tbl_Registro_Insumo[cant_ent],Tbl_Registro_Insumo[proveedor],$C$8,Tbl_Registro_Insumo[descripcion_insumo],$C112,Tbl_Registro_Insumo[id_solicitud],Detalle_Mes!$C$9,Tbl_Registro_Insumo[Fecha_Corte],"&lt;="&amp;AZ$12)-SUMIFS(Tbl_Registro_Insumo[cant_dev],Tbl_Registro_Insumo[proveedor],$C$8,Tbl_Registro_Insumo[descripcion_insumo],$C112,Tbl_Registro_Insumo[id_solicitud],$C$9,Tbl_Registro_Insumo[Fecha_Corte],"&lt;="&amp;AZ$12))</f>
        <v/>
      </c>
      <c r="BA112" s="2" t="str">
        <f>IF(OR($C112="",BA$12=""),"",SUMIFS(Tbl_Registro_Insumo[cant_ent],Tbl_Registro_Insumo[proveedor],$C$8,Tbl_Registro_Insumo[descripcion_insumo],$C112,Tbl_Registro_Insumo[id_solicitud],Detalle_Mes!$C$9,Tbl_Registro_Insumo[Fecha_Corte],"&lt;="&amp;BA$12)-SUMIFS(Tbl_Registro_Insumo[cant_dev],Tbl_Registro_Insumo[proveedor],$C$8,Tbl_Registro_Insumo[descripcion_insumo],$C112,Tbl_Registro_Insumo[id_solicitud],$C$9,Tbl_Registro_Insumo[Fecha_Corte],"&lt;="&amp;BA$12))</f>
        <v/>
      </c>
      <c r="BB112" s="2" t="str">
        <f>IF(OR($C112="",BB$12=""),"",SUMIFS(Tbl_Registro_Insumo[cant_ent],Tbl_Registro_Insumo[proveedor],$C$8,Tbl_Registro_Insumo[descripcion_insumo],$C112,Tbl_Registro_Insumo[id_solicitud],Detalle_Mes!$C$9,Tbl_Registro_Insumo[Fecha_Corte],"&lt;="&amp;BB$12)-SUMIFS(Tbl_Registro_Insumo[cant_dev],Tbl_Registro_Insumo[proveedor],$C$8,Tbl_Registro_Insumo[descripcion_insumo],$C112,Tbl_Registro_Insumo[id_solicitud],$C$9,Tbl_Registro_Insumo[Fecha_Corte],"&lt;="&amp;BB$12))</f>
        <v/>
      </c>
      <c r="BC112" s="2" t="str">
        <f>IF(OR($C112="",BC$12=""),"",SUMIFS(Tbl_Registro_Insumo[cant_ent],Tbl_Registro_Insumo[proveedor],$C$8,Tbl_Registro_Insumo[descripcion_insumo],$C112,Tbl_Registro_Insumo[id_solicitud],Detalle_Mes!$C$9,Tbl_Registro_Insumo[Fecha_Corte],"&lt;="&amp;BC$12)-SUMIFS(Tbl_Registro_Insumo[cant_dev],Tbl_Registro_Insumo[proveedor],$C$8,Tbl_Registro_Insumo[descripcion_insumo],$C112,Tbl_Registro_Insumo[id_solicitud],$C$9,Tbl_Registro_Insumo[Fecha_Corte],"&lt;="&amp;BC$12))</f>
        <v/>
      </c>
      <c r="BD112" s="2" t="str">
        <f>IF(OR($C112="",BD$12=""),"",SUMIFS(Tbl_Registro_Insumo[cant_ent],Tbl_Registro_Insumo[proveedor],$C$8,Tbl_Registro_Insumo[descripcion_insumo],$C112,Tbl_Registro_Insumo[id_solicitud],Detalle_Mes!$C$9,Tbl_Registro_Insumo[Fecha_Corte],"&lt;="&amp;BD$12)-SUMIFS(Tbl_Registro_Insumo[cant_dev],Tbl_Registro_Insumo[proveedor],$C$8,Tbl_Registro_Insumo[descripcion_insumo],$C112,Tbl_Registro_Insumo[id_solicitud],$C$9,Tbl_Registro_Insumo[Fecha_Corte],"&lt;="&amp;BD$12))</f>
        <v/>
      </c>
      <c r="BE112" s="2" t="str">
        <f>IF(OR($C112="",BE$12=""),"",SUMIFS(Tbl_Registro_Insumo[cant_ent],Tbl_Registro_Insumo[proveedor],$C$8,Tbl_Registro_Insumo[descripcion_insumo],$C112,Tbl_Registro_Insumo[id_solicitud],Detalle_Mes!$C$9,Tbl_Registro_Insumo[Fecha_Corte],"&lt;="&amp;BE$12)-SUMIFS(Tbl_Registro_Insumo[cant_dev],Tbl_Registro_Insumo[proveedor],$C$8,Tbl_Registro_Insumo[descripcion_insumo],$C112,Tbl_Registro_Insumo[id_solicitud],$C$9,Tbl_Registro_Insumo[Fecha_Corte],"&lt;="&amp;BE$12))</f>
        <v/>
      </c>
      <c r="BF112" s="2" t="str">
        <f>IF(OR($C112="",BF$12=""),"",SUMIFS(Tbl_Registro_Insumo[cant_ent],Tbl_Registro_Insumo[proveedor],$C$8,Tbl_Registro_Insumo[descripcion_insumo],$C112,Tbl_Registro_Insumo[id_solicitud],Detalle_Mes!$C$9,Tbl_Registro_Insumo[Fecha_Corte],"&lt;="&amp;BF$12)-SUMIFS(Tbl_Registro_Insumo[cant_dev],Tbl_Registro_Insumo[proveedor],$C$8,Tbl_Registro_Insumo[descripcion_insumo],$C112,Tbl_Registro_Insumo[id_solicitud],$C$9,Tbl_Registro_Insumo[Fecha_Corte],"&lt;="&amp;BF$12))</f>
        <v/>
      </c>
      <c r="BG112" s="2" t="str">
        <f>IF(OR($C112="",BG$12=""),"",SUMIFS(Tbl_Registro_Insumo[cant_ent],Tbl_Registro_Insumo[proveedor],$C$8,Tbl_Registro_Insumo[descripcion_insumo],$C112,Tbl_Registro_Insumo[id_solicitud],Detalle_Mes!$C$9,Tbl_Registro_Insumo[Fecha_Corte],"&lt;="&amp;BG$12)-SUMIFS(Tbl_Registro_Insumo[cant_dev],Tbl_Registro_Insumo[proveedor],$C$8,Tbl_Registro_Insumo[descripcion_insumo],$C112,Tbl_Registro_Insumo[id_solicitud],$C$9,Tbl_Registro_Insumo[Fecha_Corte],"&lt;="&amp;BG$12))</f>
        <v/>
      </c>
      <c r="BH112" s="2" t="str">
        <f>IF(OR($C112="",BH$12=""),"",SUMIFS(Tbl_Registro_Insumo[cant_ent],Tbl_Registro_Insumo[proveedor],$C$8,Tbl_Registro_Insumo[descripcion_insumo],$C112,Tbl_Registro_Insumo[id_solicitud],Detalle_Mes!$C$9,Tbl_Registro_Insumo[Fecha_Corte],"&lt;="&amp;BH$12)-SUMIFS(Tbl_Registro_Insumo[cant_dev],Tbl_Registro_Insumo[proveedor],$C$8,Tbl_Registro_Insumo[descripcion_insumo],$C112,Tbl_Registro_Insumo[id_solicitud],$C$9,Tbl_Registro_Insumo[Fecha_Corte],"&lt;="&amp;BH$12))</f>
        <v/>
      </c>
      <c r="BI112" s="2" t="str">
        <f>IF(OR($C112="",BI$12=""),"",SUMIFS(Tbl_Registro_Insumo[cant_ent],Tbl_Registro_Insumo[proveedor],$C$8,Tbl_Registro_Insumo[descripcion_insumo],$C112,Tbl_Registro_Insumo[id_solicitud],Detalle_Mes!$C$9,Tbl_Registro_Insumo[Fecha_Corte],"&lt;="&amp;BI$12)-SUMIFS(Tbl_Registro_Insumo[cant_dev],Tbl_Registro_Insumo[proveedor],$C$8,Tbl_Registro_Insumo[descripcion_insumo],$C112,Tbl_Registro_Insumo[id_solicitud],$C$9,Tbl_Registro_Insumo[Fecha_Corte],"&lt;="&amp;BI$12))</f>
        <v/>
      </c>
      <c r="BJ112" s="2" t="str">
        <f>IF(OR($C112="",BJ$12=""),"",SUMIFS(Tbl_Registro_Insumo[cant_ent],Tbl_Registro_Insumo[proveedor],$C$8,Tbl_Registro_Insumo[descripcion_insumo],$C112,Tbl_Registro_Insumo[id_solicitud],Detalle_Mes!$C$9,Tbl_Registro_Insumo[Fecha_Corte],"&lt;="&amp;BJ$12)-SUMIFS(Tbl_Registro_Insumo[cant_dev],Tbl_Registro_Insumo[proveedor],$C$8,Tbl_Registro_Insumo[descripcion_insumo],$C112,Tbl_Registro_Insumo[id_solicitud],$C$9,Tbl_Registro_Insumo[Fecha_Corte],"&lt;="&amp;BJ$12))</f>
        <v/>
      </c>
      <c r="BK112" s="2" t="str">
        <f>IF(OR($C112="",BK$12=""),"",SUMIFS(Tbl_Registro_Insumo[cant_ent],Tbl_Registro_Insumo[proveedor],$C$8,Tbl_Registro_Insumo[descripcion_insumo],$C112,Tbl_Registro_Insumo[id_solicitud],Detalle_Mes!$C$9,Tbl_Registro_Insumo[Fecha_Corte],"&lt;="&amp;BK$12)-SUMIFS(Tbl_Registro_Insumo[cant_dev],Tbl_Registro_Insumo[proveedor],$C$8,Tbl_Registro_Insumo[descripcion_insumo],$C112,Tbl_Registro_Insumo[id_solicitud],$C$9,Tbl_Registro_Insumo[Fecha_Corte],"&lt;="&amp;BK$12))</f>
        <v/>
      </c>
      <c r="BL112" s="2" t="str">
        <f>IF(OR($C112="",BL$12=""),"",SUMIFS(Tbl_Registro_Insumo[cant_ent],Tbl_Registro_Insumo[proveedor],$C$8,Tbl_Registro_Insumo[descripcion_insumo],$C112,Tbl_Registro_Insumo[id_solicitud],Detalle_Mes!$C$9,Tbl_Registro_Insumo[Fecha_Corte],"&lt;="&amp;BL$12)-SUMIFS(Tbl_Registro_Insumo[cant_dev],Tbl_Registro_Insumo[proveedor],$C$8,Tbl_Registro_Insumo[descripcion_insumo],$C112,Tbl_Registro_Insumo[id_solicitud],$C$9,Tbl_Registro_Insumo[Fecha_Corte],"&lt;="&amp;BL$12))</f>
        <v/>
      </c>
      <c r="BM112" s="2" t="str">
        <f>IF(OR($C112="",BM$12=""),"",SUMIFS(Tbl_Registro_Insumo[cant_ent],Tbl_Registro_Insumo[proveedor],$C$8,Tbl_Registro_Insumo[descripcion_insumo],$C112,Tbl_Registro_Insumo[id_solicitud],Detalle_Mes!$C$9,Tbl_Registro_Insumo[Fecha_Corte],"&lt;="&amp;BM$12)-SUMIFS(Tbl_Registro_Insumo[cant_dev],Tbl_Registro_Insumo[proveedor],$C$8,Tbl_Registro_Insumo[descripcion_insumo],$C112,Tbl_Registro_Insumo[id_solicitud],$C$9,Tbl_Registro_Insumo[Fecha_Corte],"&lt;="&amp;BM$12))</f>
        <v/>
      </c>
      <c r="BN112" s="2" t="str">
        <f>IF(OR($C112="",BN$12=""),"",SUMIFS(Tbl_Registro_Insumo[cant_ent],Tbl_Registro_Insumo[proveedor],$C$8,Tbl_Registro_Insumo[descripcion_insumo],$C112,Tbl_Registro_Insumo[id_solicitud],Detalle_Mes!$C$9,Tbl_Registro_Insumo[Fecha_Corte],"&lt;="&amp;BN$12)-SUMIFS(Tbl_Registro_Insumo[cant_dev],Tbl_Registro_Insumo[proveedor],$C$8,Tbl_Registro_Insumo[descripcion_insumo],$C112,Tbl_Registro_Insumo[id_solicitud],$C$9,Tbl_Registro_Insumo[Fecha_Corte],"&lt;="&amp;BN$12))</f>
        <v/>
      </c>
      <c r="BO112" s="2" t="str">
        <f>IF(OR($C112="",BO$12=""),"",SUMIFS(Tbl_Registro_Insumo[cant_ent],Tbl_Registro_Insumo[proveedor],$C$8,Tbl_Registro_Insumo[descripcion_insumo],$C112,Tbl_Registro_Insumo[id_solicitud],Detalle_Mes!$C$9,Tbl_Registro_Insumo[Fecha_Corte],"&lt;="&amp;BO$12)-SUMIFS(Tbl_Registro_Insumo[cant_dev],Tbl_Registro_Insumo[proveedor],$C$8,Tbl_Registro_Insumo[descripcion_insumo],$C112,Tbl_Registro_Insumo[id_solicitud],$C$9,Tbl_Registro_Insumo[Fecha_Corte],"&lt;="&amp;BO$12))</f>
        <v/>
      </c>
      <c r="BP112" s="2" t="str">
        <f>IF(OR($C112="",BP$12=""),"",SUMIFS(Tbl_Registro_Insumo[cant_ent],Tbl_Registro_Insumo[proveedor],$C$8,Tbl_Registro_Insumo[descripcion_insumo],$C112,Tbl_Registro_Insumo[id_solicitud],Detalle_Mes!$C$9,Tbl_Registro_Insumo[Fecha_Corte],"&lt;="&amp;BP$12)-SUMIFS(Tbl_Registro_Insumo[cant_dev],Tbl_Registro_Insumo[proveedor],$C$8,Tbl_Registro_Insumo[descripcion_insumo],$C112,Tbl_Registro_Insumo[id_solicitud],$C$9,Tbl_Registro_Insumo[Fecha_Corte],"&lt;="&amp;BP$12))</f>
        <v/>
      </c>
      <c r="BQ112" s="2" t="str">
        <f>IF(OR($C112="",BQ$12=""),"",SUMIFS(Tbl_Registro_Insumo[cant_ent],Tbl_Registro_Insumo[proveedor],$C$8,Tbl_Registro_Insumo[descripcion_insumo],$C112,Tbl_Registro_Insumo[id_solicitud],Detalle_Mes!$C$9,Tbl_Registro_Insumo[Fecha_Corte],"&lt;="&amp;BQ$12)-SUMIFS(Tbl_Registro_Insumo[cant_dev],Tbl_Registro_Insumo[proveedor],$C$8,Tbl_Registro_Insumo[descripcion_insumo],$C112,Tbl_Registro_Insumo[id_solicitud],$C$9,Tbl_Registro_Insumo[Fecha_Corte],"&lt;="&amp;BQ$12))</f>
        <v/>
      </c>
      <c r="BR112" s="2" t="str">
        <f>IF(OR($C112="",BR$12=""),"",SUMIFS(Tbl_Registro_Insumo[cant_ent],Tbl_Registro_Insumo[proveedor],$C$8,Tbl_Registro_Insumo[descripcion_insumo],$C112,Tbl_Registro_Insumo[id_solicitud],Detalle_Mes!$C$9,Tbl_Registro_Insumo[Fecha_Corte],"&lt;="&amp;BR$12)-SUMIFS(Tbl_Registro_Insumo[cant_dev],Tbl_Registro_Insumo[proveedor],$C$8,Tbl_Registro_Insumo[descripcion_insumo],$C112,Tbl_Registro_Insumo[id_solicitud],$C$9,Tbl_Registro_Insumo[Fecha_Corte],"&lt;="&amp;BR$12))</f>
        <v/>
      </c>
      <c r="BS112" s="2" t="str">
        <f>IF(OR($C112="",BS$12=""),"",SUMIFS(Tbl_Registro_Insumo[cant_ent],Tbl_Registro_Insumo[proveedor],$C$8,Tbl_Registro_Insumo[descripcion_insumo],$C112,Tbl_Registro_Insumo[id_solicitud],Detalle_Mes!$C$9,Tbl_Registro_Insumo[Fecha_Corte],"&lt;="&amp;BS$12)-SUMIFS(Tbl_Registro_Insumo[cant_dev],Tbl_Registro_Insumo[proveedor],$C$8,Tbl_Registro_Insumo[descripcion_insumo],$C112,Tbl_Registro_Insumo[id_solicitud],$C$9,Tbl_Registro_Insumo[Fecha_Corte],"&lt;="&amp;BS$12))</f>
        <v/>
      </c>
    </row>
    <row r="113" spans="2:71" s="7" customFormat="1" ht="19.2" customHeight="1" x14ac:dyDescent="0.3">
      <c r="B113" s="2"/>
      <c r="D113" s="20" t="str">
        <f>IF(C113="","",SUMIFS(Tbl_Registro_Insumo[cant_ent],Tbl_Registro_Insumo[proveedor],Detalle_Mes!$C$8,Tbl_Registro_Insumo[id_solicitud],Detalle_Mes!$C$9,Tbl_Registro_Insumo[descripcion_insumo],Detalle_Mes!C113,Tbl_Registro_Insumo[Fecha_Corte],"&lt;"&amp;Detalle_Mes!$F$8))</f>
        <v/>
      </c>
      <c r="E113" s="20" t="str">
        <f>IF(C113="","",SUMIFS(Tbl_Registro_Insumo[cant_dev],Tbl_Registro_Insumo[proveedor],Detalle_Mes!$C$8,Tbl_Registro_Insumo[id_solicitud],Detalle_Mes!$C$9,Tbl_Registro_Insumo[descripcion_insumo],Detalle_Mes!C113,Tbl_Registro_Insumo[Fecha_Corte],"&lt;"&amp;Detalle_Mes!$F$8))</f>
        <v/>
      </c>
      <c r="F113" s="20" t="str">
        <f t="shared" si="42"/>
        <v/>
      </c>
      <c r="H113" s="41" t="str">
        <f t="shared" si="43"/>
        <v/>
      </c>
      <c r="I113" s="2" t="str">
        <f>IF(OR($C113="",I$12=""),"",SUMIFS(Tbl_Registro_Insumo[cant_ent],Tbl_Registro_Insumo[proveedor],$C$8,Tbl_Registro_Insumo[descripcion_insumo],$C113,Tbl_Registro_Insumo[id_solicitud],Detalle_Mes!$C$9,Tbl_Registro_Insumo[Fecha_Corte],"&lt;"&amp;I$12)-SUMIFS(Tbl_Registro_Insumo[cant_dev],Tbl_Registro_Insumo[proveedor],$C$8,Tbl_Registro_Insumo[descripcion_insumo],$C113,Tbl_Registro_Insumo[id_solicitud],$C$9,Tbl_Registro_Insumo[Fecha_Corte],"&lt;="&amp;I$12))</f>
        <v/>
      </c>
      <c r="J113" s="2" t="str">
        <f>IF(OR($C113="",J$12=""),"",SUMIFS(Tbl_Registro_Insumo[cant_ent],Tbl_Registro_Insumo[proveedor],$C$8,Tbl_Registro_Insumo[descripcion_insumo],$C113,Tbl_Registro_Insumo[id_solicitud],Detalle_Mes!$C$9,Tbl_Registro_Insumo[Fecha_Corte],"&lt;="&amp;J$12)-SUMIFS(Tbl_Registro_Insumo[cant_dev],Tbl_Registro_Insumo[proveedor],$C$8,Tbl_Registro_Insumo[descripcion_insumo],$C113,Tbl_Registro_Insumo[id_solicitud],$C$9,Tbl_Registro_Insumo[Fecha_Corte],"&lt;="&amp;J$12))</f>
        <v/>
      </c>
      <c r="K113" s="2" t="str">
        <f>IF(OR($C113="",K$12=""),"",SUMIFS(Tbl_Registro_Insumo[cant_ent],Tbl_Registro_Insumo[proveedor],$C$8,Tbl_Registro_Insumo[descripcion_insumo],$C113,Tbl_Registro_Insumo[id_solicitud],Detalle_Mes!$C$9,Tbl_Registro_Insumo[Fecha_Corte],"&lt;="&amp;K$12)-SUMIFS(Tbl_Registro_Insumo[cant_dev],Tbl_Registro_Insumo[proveedor],$C$8,Tbl_Registro_Insumo[descripcion_insumo],$C113,Tbl_Registro_Insumo[id_solicitud],$C$9,Tbl_Registro_Insumo[Fecha_Corte],"&lt;="&amp;K$12))</f>
        <v/>
      </c>
      <c r="L113" s="2" t="str">
        <f>IF(OR($C113="",L$12=""),"",SUMIFS(Tbl_Registro_Insumo[cant_ent],Tbl_Registro_Insumo[proveedor],$C$8,Tbl_Registro_Insumo[descripcion_insumo],$C113,Tbl_Registro_Insumo[id_solicitud],Detalle_Mes!$C$9,Tbl_Registro_Insumo[Fecha_Corte],"&lt;="&amp;L$12)-SUMIFS(Tbl_Registro_Insumo[cant_dev],Tbl_Registro_Insumo[proveedor],$C$8,Tbl_Registro_Insumo[descripcion_insumo],$C113,Tbl_Registro_Insumo[id_solicitud],$C$9,Tbl_Registro_Insumo[Fecha_Corte],"&lt;="&amp;L$12))</f>
        <v/>
      </c>
      <c r="M113" s="2" t="str">
        <f>IF(OR($C113="",M$12=""),"",SUMIFS(Tbl_Registro_Insumo[cant_ent],Tbl_Registro_Insumo[proveedor],$C$8,Tbl_Registro_Insumo[descripcion_insumo],$C113,Tbl_Registro_Insumo[id_solicitud],Detalle_Mes!$C$9,Tbl_Registro_Insumo[Fecha_Corte],"&lt;="&amp;M$12)-SUMIFS(Tbl_Registro_Insumo[cant_dev],Tbl_Registro_Insumo[proveedor],$C$8,Tbl_Registro_Insumo[descripcion_insumo],$C113,Tbl_Registro_Insumo[id_solicitud],$C$9,Tbl_Registro_Insumo[Fecha_Corte],"&lt;="&amp;M$12))</f>
        <v/>
      </c>
      <c r="N113" s="2" t="str">
        <f>IF(OR($C113="",N$12=""),"",SUMIFS(Tbl_Registro_Insumo[cant_ent],Tbl_Registro_Insumo[proveedor],$C$8,Tbl_Registro_Insumo[descripcion_insumo],$C113,Tbl_Registro_Insumo[id_solicitud],Detalle_Mes!$C$9,Tbl_Registro_Insumo[Fecha_Corte],"&lt;="&amp;N$12)-SUMIFS(Tbl_Registro_Insumo[cant_dev],Tbl_Registro_Insumo[proveedor],$C$8,Tbl_Registro_Insumo[descripcion_insumo],$C113,Tbl_Registro_Insumo[id_solicitud],$C$9,Tbl_Registro_Insumo[Fecha_Corte],"&lt;="&amp;N$12))</f>
        <v/>
      </c>
      <c r="O113" s="2" t="str">
        <f>IF(OR($C113="",O$12=""),"",SUMIFS(Tbl_Registro_Insumo[cant_ent],Tbl_Registro_Insumo[proveedor],$C$8,Tbl_Registro_Insumo[descripcion_insumo],$C113,Tbl_Registro_Insumo[id_solicitud],Detalle_Mes!$C$9,Tbl_Registro_Insumo[Fecha_Corte],"&lt;="&amp;O$12)-SUMIFS(Tbl_Registro_Insumo[cant_dev],Tbl_Registro_Insumo[proveedor],$C$8,Tbl_Registro_Insumo[descripcion_insumo],$C113,Tbl_Registro_Insumo[id_solicitud],$C$9,Tbl_Registro_Insumo[Fecha_Corte],"&lt;="&amp;O$12))</f>
        <v/>
      </c>
      <c r="P113" s="2" t="str">
        <f>IF(OR($C113="",P$12=""),"",SUMIFS(Tbl_Registro_Insumo[cant_ent],Tbl_Registro_Insumo[proveedor],$C$8,Tbl_Registro_Insumo[descripcion_insumo],$C113,Tbl_Registro_Insumo[id_solicitud],Detalle_Mes!$C$9,Tbl_Registro_Insumo[Fecha_Corte],"&lt;="&amp;P$12)-SUMIFS(Tbl_Registro_Insumo[cant_dev],Tbl_Registro_Insumo[proveedor],$C$8,Tbl_Registro_Insumo[descripcion_insumo],$C113,Tbl_Registro_Insumo[id_solicitud],$C$9,Tbl_Registro_Insumo[Fecha_Corte],"&lt;="&amp;P$12))</f>
        <v/>
      </c>
      <c r="Q113" s="2" t="str">
        <f>IF(OR($C113="",Q$12=""),"",SUMIFS(Tbl_Registro_Insumo[cant_ent],Tbl_Registro_Insumo[proveedor],$C$8,Tbl_Registro_Insumo[descripcion_insumo],$C113,Tbl_Registro_Insumo[id_solicitud],Detalle_Mes!$C$9,Tbl_Registro_Insumo[Fecha_Corte],"&lt;="&amp;Q$12)-SUMIFS(Tbl_Registro_Insumo[cant_dev],Tbl_Registro_Insumo[proveedor],$C$8,Tbl_Registro_Insumo[descripcion_insumo],$C113,Tbl_Registro_Insumo[id_solicitud],$C$9,Tbl_Registro_Insumo[Fecha_Corte],"&lt;="&amp;Q$12))</f>
        <v/>
      </c>
      <c r="R113" s="2" t="str">
        <f>IF(OR($C113="",R$12=""),"",SUMIFS(Tbl_Registro_Insumo[cant_ent],Tbl_Registro_Insumo[proveedor],$C$8,Tbl_Registro_Insumo[descripcion_insumo],$C113,Tbl_Registro_Insumo[id_solicitud],Detalle_Mes!$C$9,Tbl_Registro_Insumo[Fecha_Corte],"&lt;="&amp;R$12)-SUMIFS(Tbl_Registro_Insumo[cant_dev],Tbl_Registro_Insumo[proveedor],$C$8,Tbl_Registro_Insumo[descripcion_insumo],$C113,Tbl_Registro_Insumo[id_solicitud],$C$9,Tbl_Registro_Insumo[Fecha_Corte],"&lt;="&amp;R$12))</f>
        <v/>
      </c>
      <c r="S113" s="2" t="str">
        <f>IF(OR($C113="",S$12=""),"",SUMIFS(Tbl_Registro_Insumo[cant_ent],Tbl_Registro_Insumo[proveedor],$C$8,Tbl_Registro_Insumo[descripcion_insumo],$C113,Tbl_Registro_Insumo[id_solicitud],Detalle_Mes!$C$9,Tbl_Registro_Insumo[Fecha_Corte],"&lt;="&amp;S$12)-SUMIFS(Tbl_Registro_Insumo[cant_dev],Tbl_Registro_Insumo[proveedor],$C$8,Tbl_Registro_Insumo[descripcion_insumo],$C113,Tbl_Registro_Insumo[id_solicitud],$C$9,Tbl_Registro_Insumo[Fecha_Corte],"&lt;="&amp;S$12))</f>
        <v/>
      </c>
      <c r="T113" s="2" t="str">
        <f>IF(OR($C113="",T$12=""),"",SUMIFS(Tbl_Registro_Insumo[cant_ent],Tbl_Registro_Insumo[proveedor],$C$8,Tbl_Registro_Insumo[descripcion_insumo],$C113,Tbl_Registro_Insumo[id_solicitud],Detalle_Mes!$C$9,Tbl_Registro_Insumo[Fecha_Corte],"&lt;="&amp;T$12)-SUMIFS(Tbl_Registro_Insumo[cant_dev],Tbl_Registro_Insumo[proveedor],$C$8,Tbl_Registro_Insumo[descripcion_insumo],$C113,Tbl_Registro_Insumo[id_solicitud],$C$9,Tbl_Registro_Insumo[Fecha_Corte],"&lt;="&amp;T$12))</f>
        <v/>
      </c>
      <c r="U113" s="2" t="str">
        <f>IF(OR($C113="",U$12=""),"",SUMIFS(Tbl_Registro_Insumo[cant_ent],Tbl_Registro_Insumo[proveedor],$C$8,Tbl_Registro_Insumo[descripcion_insumo],$C113,Tbl_Registro_Insumo[id_solicitud],Detalle_Mes!$C$9,Tbl_Registro_Insumo[Fecha_Corte],"&lt;="&amp;U$12)-SUMIFS(Tbl_Registro_Insumo[cant_dev],Tbl_Registro_Insumo[proveedor],$C$8,Tbl_Registro_Insumo[descripcion_insumo],$C113,Tbl_Registro_Insumo[id_solicitud],$C$9,Tbl_Registro_Insumo[Fecha_Corte],"&lt;="&amp;U$12))</f>
        <v/>
      </c>
      <c r="V113" s="2" t="str">
        <f>IF(OR($C113="",V$12=""),"",SUMIFS(Tbl_Registro_Insumo[cant_ent],Tbl_Registro_Insumo[proveedor],$C$8,Tbl_Registro_Insumo[descripcion_insumo],$C113,Tbl_Registro_Insumo[id_solicitud],Detalle_Mes!$C$9,Tbl_Registro_Insumo[Fecha_Corte],"&lt;="&amp;V$12)-SUMIFS(Tbl_Registro_Insumo[cant_dev],Tbl_Registro_Insumo[proveedor],$C$8,Tbl_Registro_Insumo[descripcion_insumo],$C113,Tbl_Registro_Insumo[id_solicitud],$C$9,Tbl_Registro_Insumo[Fecha_Corte],"&lt;="&amp;V$12))</f>
        <v/>
      </c>
      <c r="W113" s="2" t="str">
        <f>IF(OR($C113="",W$12=""),"",SUMIFS(Tbl_Registro_Insumo[cant_ent],Tbl_Registro_Insumo[proveedor],$C$8,Tbl_Registro_Insumo[descripcion_insumo],$C113,Tbl_Registro_Insumo[id_solicitud],Detalle_Mes!$C$9,Tbl_Registro_Insumo[Fecha_Corte],"&lt;="&amp;W$12)-SUMIFS(Tbl_Registro_Insumo[cant_dev],Tbl_Registro_Insumo[proveedor],$C$8,Tbl_Registro_Insumo[descripcion_insumo],$C113,Tbl_Registro_Insumo[id_solicitud],$C$9,Tbl_Registro_Insumo[Fecha_Corte],"&lt;="&amp;W$12))</f>
        <v/>
      </c>
      <c r="X113" s="2" t="str">
        <f>IF(OR($C113="",X$12=""),"",SUMIFS(Tbl_Registro_Insumo[cant_ent],Tbl_Registro_Insumo[proveedor],$C$8,Tbl_Registro_Insumo[descripcion_insumo],$C113,Tbl_Registro_Insumo[id_solicitud],Detalle_Mes!$C$9,Tbl_Registro_Insumo[Fecha_Corte],"&lt;="&amp;X$12)-SUMIFS(Tbl_Registro_Insumo[cant_dev],Tbl_Registro_Insumo[proveedor],$C$8,Tbl_Registro_Insumo[descripcion_insumo],$C113,Tbl_Registro_Insumo[id_solicitud],$C$9,Tbl_Registro_Insumo[Fecha_Corte],"&lt;="&amp;X$12))</f>
        <v/>
      </c>
      <c r="Y113" s="2" t="str">
        <f>IF(OR($C113="",Y$12=""),"",SUMIFS(Tbl_Registro_Insumo[cant_ent],Tbl_Registro_Insumo[proveedor],$C$8,Tbl_Registro_Insumo[descripcion_insumo],$C113,Tbl_Registro_Insumo[id_solicitud],Detalle_Mes!$C$9,Tbl_Registro_Insumo[Fecha_Corte],"&lt;="&amp;Y$12)-SUMIFS(Tbl_Registro_Insumo[cant_dev],Tbl_Registro_Insumo[proveedor],$C$8,Tbl_Registro_Insumo[descripcion_insumo],$C113,Tbl_Registro_Insumo[id_solicitud],$C$9,Tbl_Registro_Insumo[Fecha_Corte],"&lt;="&amp;Y$12))</f>
        <v/>
      </c>
      <c r="Z113" s="2" t="str">
        <f>IF(OR($C113="",Z$12=""),"",SUMIFS(Tbl_Registro_Insumo[cant_ent],Tbl_Registro_Insumo[proveedor],$C$8,Tbl_Registro_Insumo[descripcion_insumo],$C113,Tbl_Registro_Insumo[id_solicitud],Detalle_Mes!$C$9,Tbl_Registro_Insumo[Fecha_Corte],"&lt;="&amp;Z$12)-SUMIFS(Tbl_Registro_Insumo[cant_dev],Tbl_Registro_Insumo[proveedor],$C$8,Tbl_Registro_Insumo[descripcion_insumo],$C113,Tbl_Registro_Insumo[id_solicitud],$C$9,Tbl_Registro_Insumo[Fecha_Corte],"&lt;="&amp;Z$12))</f>
        <v/>
      </c>
      <c r="AA113" s="2" t="str">
        <f>IF(OR($C113="",AA$12=""),"",SUMIFS(Tbl_Registro_Insumo[cant_ent],Tbl_Registro_Insumo[proveedor],$C$8,Tbl_Registro_Insumo[descripcion_insumo],$C113,Tbl_Registro_Insumo[id_solicitud],Detalle_Mes!$C$9,Tbl_Registro_Insumo[Fecha_Corte],"&lt;="&amp;AA$12)-SUMIFS(Tbl_Registro_Insumo[cant_dev],Tbl_Registro_Insumo[proveedor],$C$8,Tbl_Registro_Insumo[descripcion_insumo],$C113,Tbl_Registro_Insumo[id_solicitud],$C$9,Tbl_Registro_Insumo[Fecha_Corte],"&lt;="&amp;AA$12))</f>
        <v/>
      </c>
      <c r="AB113" s="2" t="str">
        <f>IF(OR($C113="",AB$12=""),"",SUMIFS(Tbl_Registro_Insumo[cant_ent],Tbl_Registro_Insumo[proveedor],$C$8,Tbl_Registro_Insumo[descripcion_insumo],$C113,Tbl_Registro_Insumo[id_solicitud],Detalle_Mes!$C$9,Tbl_Registro_Insumo[Fecha_Corte],"&lt;="&amp;AB$12)-SUMIFS(Tbl_Registro_Insumo[cant_dev],Tbl_Registro_Insumo[proveedor],$C$8,Tbl_Registro_Insumo[descripcion_insumo],$C113,Tbl_Registro_Insumo[id_solicitud],$C$9,Tbl_Registro_Insumo[Fecha_Corte],"&lt;="&amp;AB$12))</f>
        <v/>
      </c>
      <c r="AC113" s="2" t="str">
        <f>IF(OR($C113="",AC$12=""),"",SUMIFS(Tbl_Registro_Insumo[cant_ent],Tbl_Registro_Insumo[proveedor],$C$8,Tbl_Registro_Insumo[descripcion_insumo],$C113,Tbl_Registro_Insumo[id_solicitud],Detalle_Mes!$C$9,Tbl_Registro_Insumo[Fecha_Corte],"&lt;="&amp;AC$12)-SUMIFS(Tbl_Registro_Insumo[cant_dev],Tbl_Registro_Insumo[proveedor],$C$8,Tbl_Registro_Insumo[descripcion_insumo],$C113,Tbl_Registro_Insumo[id_solicitud],$C$9,Tbl_Registro_Insumo[Fecha_Corte],"&lt;="&amp;AC$12))</f>
        <v/>
      </c>
      <c r="AD113" s="2" t="str">
        <f>IF(OR($C113="",AD$12=""),"",SUMIFS(Tbl_Registro_Insumo[cant_ent],Tbl_Registro_Insumo[proveedor],$C$8,Tbl_Registro_Insumo[descripcion_insumo],$C113,Tbl_Registro_Insumo[id_solicitud],Detalle_Mes!$C$9,Tbl_Registro_Insumo[Fecha_Corte],"&lt;="&amp;AD$12)-SUMIFS(Tbl_Registro_Insumo[cant_dev],Tbl_Registro_Insumo[proveedor],$C$8,Tbl_Registro_Insumo[descripcion_insumo],$C113,Tbl_Registro_Insumo[id_solicitud],$C$9,Tbl_Registro_Insumo[Fecha_Corte],"&lt;="&amp;AD$12))</f>
        <v/>
      </c>
      <c r="AE113" s="2" t="str">
        <f>IF(OR($C113="",AE$12=""),"",SUMIFS(Tbl_Registro_Insumo[cant_ent],Tbl_Registro_Insumo[proveedor],$C$8,Tbl_Registro_Insumo[descripcion_insumo],$C113,Tbl_Registro_Insumo[id_solicitud],Detalle_Mes!$C$9,Tbl_Registro_Insumo[Fecha_Corte],"&lt;="&amp;AE$12)-SUMIFS(Tbl_Registro_Insumo[cant_dev],Tbl_Registro_Insumo[proveedor],$C$8,Tbl_Registro_Insumo[descripcion_insumo],$C113,Tbl_Registro_Insumo[id_solicitud],$C$9,Tbl_Registro_Insumo[Fecha_Corte],"&lt;="&amp;AE$12))</f>
        <v/>
      </c>
      <c r="AF113" s="2" t="str">
        <f>IF(OR($C113="",AF$12=""),"",SUMIFS(Tbl_Registro_Insumo[cant_ent],Tbl_Registro_Insumo[proveedor],$C$8,Tbl_Registro_Insumo[descripcion_insumo],$C113,Tbl_Registro_Insumo[id_solicitud],Detalle_Mes!$C$9,Tbl_Registro_Insumo[Fecha_Corte],"&lt;="&amp;AF$12)-SUMIFS(Tbl_Registro_Insumo[cant_dev],Tbl_Registro_Insumo[proveedor],$C$8,Tbl_Registro_Insumo[descripcion_insumo],$C113,Tbl_Registro_Insumo[id_solicitud],$C$9,Tbl_Registro_Insumo[Fecha_Corte],"&lt;="&amp;AF$12))</f>
        <v/>
      </c>
      <c r="AG113" s="2" t="str">
        <f>IF(OR($C113="",AG$12=""),"",SUMIFS(Tbl_Registro_Insumo[cant_ent],Tbl_Registro_Insumo[proveedor],$C$8,Tbl_Registro_Insumo[descripcion_insumo],$C113,Tbl_Registro_Insumo[id_solicitud],Detalle_Mes!$C$9,Tbl_Registro_Insumo[Fecha_Corte],"&lt;="&amp;AG$12)-SUMIFS(Tbl_Registro_Insumo[cant_dev],Tbl_Registro_Insumo[proveedor],$C$8,Tbl_Registro_Insumo[descripcion_insumo],$C113,Tbl_Registro_Insumo[id_solicitud],$C$9,Tbl_Registro_Insumo[Fecha_Corte],"&lt;="&amp;AG$12))</f>
        <v/>
      </c>
      <c r="AH113" s="2" t="str">
        <f>IF(OR($C113="",AH$12=""),"",SUMIFS(Tbl_Registro_Insumo[cant_ent],Tbl_Registro_Insumo[proveedor],$C$8,Tbl_Registro_Insumo[descripcion_insumo],$C113,Tbl_Registro_Insumo[id_solicitud],Detalle_Mes!$C$9,Tbl_Registro_Insumo[Fecha_Corte],"&lt;="&amp;AH$12)-SUMIFS(Tbl_Registro_Insumo[cant_dev],Tbl_Registro_Insumo[proveedor],$C$8,Tbl_Registro_Insumo[descripcion_insumo],$C113,Tbl_Registro_Insumo[id_solicitud],$C$9,Tbl_Registro_Insumo[Fecha_Corte],"&lt;="&amp;AH$12))</f>
        <v/>
      </c>
      <c r="AI113" s="2" t="str">
        <f>IF(OR($C113="",AI$12=""),"",SUMIFS(Tbl_Registro_Insumo[cant_ent],Tbl_Registro_Insumo[proveedor],$C$8,Tbl_Registro_Insumo[descripcion_insumo],$C113,Tbl_Registro_Insumo[id_solicitud],Detalle_Mes!$C$9,Tbl_Registro_Insumo[Fecha_Corte],"&lt;="&amp;AI$12)-SUMIFS(Tbl_Registro_Insumo[cant_dev],Tbl_Registro_Insumo[proveedor],$C$8,Tbl_Registro_Insumo[descripcion_insumo],$C113,Tbl_Registro_Insumo[id_solicitud],$C$9,Tbl_Registro_Insumo[Fecha_Corte],"&lt;="&amp;AI$12))</f>
        <v/>
      </c>
      <c r="AJ113" s="2" t="str">
        <f>IF(OR($C113="",AJ$12=""),"",SUMIFS(Tbl_Registro_Insumo[cant_ent],Tbl_Registro_Insumo[proveedor],$C$8,Tbl_Registro_Insumo[descripcion_insumo],$C113,Tbl_Registro_Insumo[id_solicitud],Detalle_Mes!$C$9,Tbl_Registro_Insumo[Fecha_Corte],"&lt;="&amp;AJ$12)-SUMIFS(Tbl_Registro_Insumo[cant_dev],Tbl_Registro_Insumo[proveedor],$C$8,Tbl_Registro_Insumo[descripcion_insumo],$C113,Tbl_Registro_Insumo[id_solicitud],$C$9,Tbl_Registro_Insumo[Fecha_Corte],"&lt;="&amp;AJ$12))</f>
        <v/>
      </c>
      <c r="AK113" s="2" t="str">
        <f>IF(OR($C113="",AK$12=""),"",SUMIFS(Tbl_Registro_Insumo[cant_ent],Tbl_Registro_Insumo[proveedor],$C$8,Tbl_Registro_Insumo[descripcion_insumo],$C113,Tbl_Registro_Insumo[id_solicitud],Detalle_Mes!$C$9,Tbl_Registro_Insumo[Fecha_Corte],"&lt;="&amp;AK$12)-SUMIFS(Tbl_Registro_Insumo[cant_dev],Tbl_Registro_Insumo[proveedor],$C$8,Tbl_Registro_Insumo[descripcion_insumo],$C113,Tbl_Registro_Insumo[id_solicitud],$C$9,Tbl_Registro_Insumo[Fecha_Corte],"&lt;="&amp;AK$12))</f>
        <v/>
      </c>
      <c r="AL113" s="2" t="str">
        <f>IF(OR($C113="",AL$12=""),"",SUMIFS(Tbl_Registro_Insumo[cant_ent],Tbl_Registro_Insumo[proveedor],$C$8,Tbl_Registro_Insumo[descripcion_insumo],$C113,Tbl_Registro_Insumo[id_solicitud],Detalle_Mes!$C$9,Tbl_Registro_Insumo[Fecha_Corte],"&lt;="&amp;AL$12)-SUMIFS(Tbl_Registro_Insumo[cant_dev],Tbl_Registro_Insumo[proveedor],$C$8,Tbl_Registro_Insumo[descripcion_insumo],$C113,Tbl_Registro_Insumo[id_solicitud],$C$9,Tbl_Registro_Insumo[Fecha_Corte],"&lt;="&amp;AL$12))</f>
        <v/>
      </c>
      <c r="AM113" s="2" t="str">
        <f>IF(OR($C113="",AM$12=""),"",SUMIFS(Tbl_Registro_Insumo[cant_ent],Tbl_Registro_Insumo[proveedor],$C$8,Tbl_Registro_Insumo[descripcion_insumo],$C113,Tbl_Registro_Insumo[id_solicitud],Detalle_Mes!$C$9,Tbl_Registro_Insumo[Fecha_Corte],"&lt;="&amp;AM$12)-SUMIFS(Tbl_Registro_Insumo[cant_dev],Tbl_Registro_Insumo[proveedor],$C$8,Tbl_Registro_Insumo[descripcion_insumo],$C113,Tbl_Registro_Insumo[id_solicitud],$C$9,Tbl_Registro_Insumo[Fecha_Corte],"&lt;="&amp;AM$12))</f>
        <v/>
      </c>
      <c r="AN113" s="2" t="str">
        <f>IF(OR($C113="",AN$12=""),"",SUMIFS(Tbl_Registro_Insumo[cant_ent],Tbl_Registro_Insumo[proveedor],$C$8,Tbl_Registro_Insumo[descripcion_insumo],$C113,Tbl_Registro_Insumo[id_solicitud],Detalle_Mes!$C$9,Tbl_Registro_Insumo[Fecha_Corte],"&lt;="&amp;AN$12)-SUMIFS(Tbl_Registro_Insumo[cant_dev],Tbl_Registro_Insumo[proveedor],$C$8,Tbl_Registro_Insumo[descripcion_insumo],$C113,Tbl_Registro_Insumo[id_solicitud],$C$9,Tbl_Registro_Insumo[Fecha_Corte],"&lt;="&amp;AN$12))</f>
        <v/>
      </c>
      <c r="AO113" s="2" t="str">
        <f>IF(OR($C113="",AO$12=""),"",SUMIFS(Tbl_Registro_Insumo[cant_ent],Tbl_Registro_Insumo[proveedor],$C$8,Tbl_Registro_Insumo[descripcion_insumo],$C113,Tbl_Registro_Insumo[id_solicitud],Detalle_Mes!$C$9,Tbl_Registro_Insumo[Fecha_Corte],"&lt;="&amp;AO$12)-SUMIFS(Tbl_Registro_Insumo[cant_dev],Tbl_Registro_Insumo[proveedor],$C$8,Tbl_Registro_Insumo[descripcion_insumo],$C113,Tbl_Registro_Insumo[id_solicitud],$C$9,Tbl_Registro_Insumo[Fecha_Corte],"&lt;="&amp;AO$12))</f>
        <v/>
      </c>
      <c r="AP113" s="2" t="str">
        <f>IF(OR($C113="",AP$12=""),"",SUMIFS(Tbl_Registro_Insumo[cant_ent],Tbl_Registro_Insumo[proveedor],$C$8,Tbl_Registro_Insumo[descripcion_insumo],$C113,Tbl_Registro_Insumo[id_solicitud],Detalle_Mes!$C$9,Tbl_Registro_Insumo[Fecha_Corte],"&lt;="&amp;AP$12)-SUMIFS(Tbl_Registro_Insumo[cant_dev],Tbl_Registro_Insumo[proveedor],$C$8,Tbl_Registro_Insumo[descripcion_insumo],$C113,Tbl_Registro_Insumo[id_solicitud],$C$9,Tbl_Registro_Insumo[Fecha_Corte],"&lt;="&amp;AP$12))</f>
        <v/>
      </c>
      <c r="AQ113" s="2" t="str">
        <f>IF(OR($C113="",AQ$12=""),"",SUMIFS(Tbl_Registro_Insumo[cant_ent],Tbl_Registro_Insumo[proveedor],$C$8,Tbl_Registro_Insumo[descripcion_insumo],$C113,Tbl_Registro_Insumo[id_solicitud],Detalle_Mes!$C$9,Tbl_Registro_Insumo[Fecha_Corte],"&lt;="&amp;AQ$12)-SUMIFS(Tbl_Registro_Insumo[cant_dev],Tbl_Registro_Insumo[proveedor],$C$8,Tbl_Registro_Insumo[descripcion_insumo],$C113,Tbl_Registro_Insumo[id_solicitud],$C$9,Tbl_Registro_Insumo[Fecha_Corte],"&lt;="&amp;AQ$12))</f>
        <v/>
      </c>
      <c r="AR113" s="2" t="str">
        <f>IF(OR($C113="",AR$12=""),"",SUMIFS(Tbl_Registro_Insumo[cant_ent],Tbl_Registro_Insumo[proveedor],$C$8,Tbl_Registro_Insumo[descripcion_insumo],$C113,Tbl_Registro_Insumo[id_solicitud],Detalle_Mes!$C$9,Tbl_Registro_Insumo[Fecha_Corte],"&lt;="&amp;AR$12)-SUMIFS(Tbl_Registro_Insumo[cant_dev],Tbl_Registro_Insumo[proveedor],$C$8,Tbl_Registro_Insumo[descripcion_insumo],$C113,Tbl_Registro_Insumo[id_solicitud],$C$9,Tbl_Registro_Insumo[Fecha_Corte],"&lt;="&amp;AR$12))</f>
        <v/>
      </c>
      <c r="AS113" s="2" t="str">
        <f>IF(OR($C113="",AS$12=""),"",SUMIFS(Tbl_Registro_Insumo[cant_ent],Tbl_Registro_Insumo[proveedor],$C$8,Tbl_Registro_Insumo[descripcion_insumo],$C113,Tbl_Registro_Insumo[id_solicitud],Detalle_Mes!$C$9,Tbl_Registro_Insumo[Fecha_Corte],"&lt;="&amp;AS$12)-SUMIFS(Tbl_Registro_Insumo[cant_dev],Tbl_Registro_Insumo[proveedor],$C$8,Tbl_Registro_Insumo[descripcion_insumo],$C113,Tbl_Registro_Insumo[id_solicitud],$C$9,Tbl_Registro_Insumo[Fecha_Corte],"&lt;="&amp;AS$12))</f>
        <v/>
      </c>
      <c r="AT113" s="2" t="str">
        <f>IF(OR($C113="",AT$12=""),"",SUMIFS(Tbl_Registro_Insumo[cant_ent],Tbl_Registro_Insumo[proveedor],$C$8,Tbl_Registro_Insumo[descripcion_insumo],$C113,Tbl_Registro_Insumo[id_solicitud],Detalle_Mes!$C$9,Tbl_Registro_Insumo[Fecha_Corte],"&lt;="&amp;AT$12)-SUMIFS(Tbl_Registro_Insumo[cant_dev],Tbl_Registro_Insumo[proveedor],$C$8,Tbl_Registro_Insumo[descripcion_insumo],$C113,Tbl_Registro_Insumo[id_solicitud],$C$9,Tbl_Registro_Insumo[Fecha_Corte],"&lt;="&amp;AT$12))</f>
        <v/>
      </c>
      <c r="AU113" s="2" t="str">
        <f>IF(OR($C113="",AU$12=""),"",SUMIFS(Tbl_Registro_Insumo[cant_ent],Tbl_Registro_Insumo[proveedor],$C$8,Tbl_Registro_Insumo[descripcion_insumo],$C113,Tbl_Registro_Insumo[id_solicitud],Detalle_Mes!$C$9,Tbl_Registro_Insumo[Fecha_Corte],"&lt;="&amp;AU$12)-SUMIFS(Tbl_Registro_Insumo[cant_dev],Tbl_Registro_Insumo[proveedor],$C$8,Tbl_Registro_Insumo[descripcion_insumo],$C113,Tbl_Registro_Insumo[id_solicitud],$C$9,Tbl_Registro_Insumo[Fecha_Corte],"&lt;="&amp;AU$12))</f>
        <v/>
      </c>
      <c r="AV113" s="2" t="str">
        <f>IF(OR($C113="",AV$12=""),"",SUMIFS(Tbl_Registro_Insumo[cant_ent],Tbl_Registro_Insumo[proveedor],$C$8,Tbl_Registro_Insumo[descripcion_insumo],$C113,Tbl_Registro_Insumo[id_solicitud],Detalle_Mes!$C$9,Tbl_Registro_Insumo[Fecha_Corte],"&lt;="&amp;AV$12)-SUMIFS(Tbl_Registro_Insumo[cant_dev],Tbl_Registro_Insumo[proveedor],$C$8,Tbl_Registro_Insumo[descripcion_insumo],$C113,Tbl_Registro_Insumo[id_solicitud],$C$9,Tbl_Registro_Insumo[Fecha_Corte],"&lt;="&amp;AV$12))</f>
        <v/>
      </c>
      <c r="AW113" s="2" t="str">
        <f>IF(OR($C113="",AW$12=""),"",SUMIFS(Tbl_Registro_Insumo[cant_ent],Tbl_Registro_Insumo[proveedor],$C$8,Tbl_Registro_Insumo[descripcion_insumo],$C113,Tbl_Registro_Insumo[id_solicitud],Detalle_Mes!$C$9,Tbl_Registro_Insumo[Fecha_Corte],"&lt;="&amp;AW$12)-SUMIFS(Tbl_Registro_Insumo[cant_dev],Tbl_Registro_Insumo[proveedor],$C$8,Tbl_Registro_Insumo[descripcion_insumo],$C113,Tbl_Registro_Insumo[id_solicitud],$C$9,Tbl_Registro_Insumo[Fecha_Corte],"&lt;="&amp;AW$12))</f>
        <v/>
      </c>
      <c r="AX113" s="2" t="str">
        <f>IF(OR($C113="",AX$12=""),"",SUMIFS(Tbl_Registro_Insumo[cant_ent],Tbl_Registro_Insumo[proveedor],$C$8,Tbl_Registro_Insumo[descripcion_insumo],$C113,Tbl_Registro_Insumo[id_solicitud],Detalle_Mes!$C$9,Tbl_Registro_Insumo[Fecha_Corte],"&lt;="&amp;AX$12)-SUMIFS(Tbl_Registro_Insumo[cant_dev],Tbl_Registro_Insumo[proveedor],$C$8,Tbl_Registro_Insumo[descripcion_insumo],$C113,Tbl_Registro_Insumo[id_solicitud],$C$9,Tbl_Registro_Insumo[Fecha_Corte],"&lt;="&amp;AX$12))</f>
        <v/>
      </c>
      <c r="AY113" s="2" t="str">
        <f>IF(OR($C113="",AY$12=""),"",SUMIFS(Tbl_Registro_Insumo[cant_ent],Tbl_Registro_Insumo[proveedor],$C$8,Tbl_Registro_Insumo[descripcion_insumo],$C113,Tbl_Registro_Insumo[id_solicitud],Detalle_Mes!$C$9,Tbl_Registro_Insumo[Fecha_Corte],"&lt;="&amp;AY$12)-SUMIFS(Tbl_Registro_Insumo[cant_dev],Tbl_Registro_Insumo[proveedor],$C$8,Tbl_Registro_Insumo[descripcion_insumo],$C113,Tbl_Registro_Insumo[id_solicitud],$C$9,Tbl_Registro_Insumo[Fecha_Corte],"&lt;="&amp;AY$12))</f>
        <v/>
      </c>
      <c r="AZ113" s="2" t="str">
        <f>IF(OR($C113="",AZ$12=""),"",SUMIFS(Tbl_Registro_Insumo[cant_ent],Tbl_Registro_Insumo[proveedor],$C$8,Tbl_Registro_Insumo[descripcion_insumo],$C113,Tbl_Registro_Insumo[id_solicitud],Detalle_Mes!$C$9,Tbl_Registro_Insumo[Fecha_Corte],"&lt;="&amp;AZ$12)-SUMIFS(Tbl_Registro_Insumo[cant_dev],Tbl_Registro_Insumo[proveedor],$C$8,Tbl_Registro_Insumo[descripcion_insumo],$C113,Tbl_Registro_Insumo[id_solicitud],$C$9,Tbl_Registro_Insumo[Fecha_Corte],"&lt;="&amp;AZ$12))</f>
        <v/>
      </c>
      <c r="BA113" s="2" t="str">
        <f>IF(OR($C113="",BA$12=""),"",SUMIFS(Tbl_Registro_Insumo[cant_ent],Tbl_Registro_Insumo[proveedor],$C$8,Tbl_Registro_Insumo[descripcion_insumo],$C113,Tbl_Registro_Insumo[id_solicitud],Detalle_Mes!$C$9,Tbl_Registro_Insumo[Fecha_Corte],"&lt;="&amp;BA$12)-SUMIFS(Tbl_Registro_Insumo[cant_dev],Tbl_Registro_Insumo[proveedor],$C$8,Tbl_Registro_Insumo[descripcion_insumo],$C113,Tbl_Registro_Insumo[id_solicitud],$C$9,Tbl_Registro_Insumo[Fecha_Corte],"&lt;="&amp;BA$12))</f>
        <v/>
      </c>
      <c r="BB113" s="2" t="str">
        <f>IF(OR($C113="",BB$12=""),"",SUMIFS(Tbl_Registro_Insumo[cant_ent],Tbl_Registro_Insumo[proveedor],$C$8,Tbl_Registro_Insumo[descripcion_insumo],$C113,Tbl_Registro_Insumo[id_solicitud],Detalle_Mes!$C$9,Tbl_Registro_Insumo[Fecha_Corte],"&lt;="&amp;BB$12)-SUMIFS(Tbl_Registro_Insumo[cant_dev],Tbl_Registro_Insumo[proveedor],$C$8,Tbl_Registro_Insumo[descripcion_insumo],$C113,Tbl_Registro_Insumo[id_solicitud],$C$9,Tbl_Registro_Insumo[Fecha_Corte],"&lt;="&amp;BB$12))</f>
        <v/>
      </c>
      <c r="BC113" s="2" t="str">
        <f>IF(OR($C113="",BC$12=""),"",SUMIFS(Tbl_Registro_Insumo[cant_ent],Tbl_Registro_Insumo[proveedor],$C$8,Tbl_Registro_Insumo[descripcion_insumo],$C113,Tbl_Registro_Insumo[id_solicitud],Detalle_Mes!$C$9,Tbl_Registro_Insumo[Fecha_Corte],"&lt;="&amp;BC$12)-SUMIFS(Tbl_Registro_Insumo[cant_dev],Tbl_Registro_Insumo[proveedor],$C$8,Tbl_Registro_Insumo[descripcion_insumo],$C113,Tbl_Registro_Insumo[id_solicitud],$C$9,Tbl_Registro_Insumo[Fecha_Corte],"&lt;="&amp;BC$12))</f>
        <v/>
      </c>
      <c r="BD113" s="2" t="str">
        <f>IF(OR($C113="",BD$12=""),"",SUMIFS(Tbl_Registro_Insumo[cant_ent],Tbl_Registro_Insumo[proveedor],$C$8,Tbl_Registro_Insumo[descripcion_insumo],$C113,Tbl_Registro_Insumo[id_solicitud],Detalle_Mes!$C$9,Tbl_Registro_Insumo[Fecha_Corte],"&lt;="&amp;BD$12)-SUMIFS(Tbl_Registro_Insumo[cant_dev],Tbl_Registro_Insumo[proveedor],$C$8,Tbl_Registro_Insumo[descripcion_insumo],$C113,Tbl_Registro_Insumo[id_solicitud],$C$9,Tbl_Registro_Insumo[Fecha_Corte],"&lt;="&amp;BD$12))</f>
        <v/>
      </c>
      <c r="BE113" s="2" t="str">
        <f>IF(OR($C113="",BE$12=""),"",SUMIFS(Tbl_Registro_Insumo[cant_ent],Tbl_Registro_Insumo[proveedor],$C$8,Tbl_Registro_Insumo[descripcion_insumo],$C113,Tbl_Registro_Insumo[id_solicitud],Detalle_Mes!$C$9,Tbl_Registro_Insumo[Fecha_Corte],"&lt;="&amp;BE$12)-SUMIFS(Tbl_Registro_Insumo[cant_dev],Tbl_Registro_Insumo[proveedor],$C$8,Tbl_Registro_Insumo[descripcion_insumo],$C113,Tbl_Registro_Insumo[id_solicitud],$C$9,Tbl_Registro_Insumo[Fecha_Corte],"&lt;="&amp;BE$12))</f>
        <v/>
      </c>
      <c r="BF113" s="2" t="str">
        <f>IF(OR($C113="",BF$12=""),"",SUMIFS(Tbl_Registro_Insumo[cant_ent],Tbl_Registro_Insumo[proveedor],$C$8,Tbl_Registro_Insumo[descripcion_insumo],$C113,Tbl_Registro_Insumo[id_solicitud],Detalle_Mes!$C$9,Tbl_Registro_Insumo[Fecha_Corte],"&lt;="&amp;BF$12)-SUMIFS(Tbl_Registro_Insumo[cant_dev],Tbl_Registro_Insumo[proveedor],$C$8,Tbl_Registro_Insumo[descripcion_insumo],$C113,Tbl_Registro_Insumo[id_solicitud],$C$9,Tbl_Registro_Insumo[Fecha_Corte],"&lt;="&amp;BF$12))</f>
        <v/>
      </c>
      <c r="BG113" s="2" t="str">
        <f>IF(OR($C113="",BG$12=""),"",SUMIFS(Tbl_Registro_Insumo[cant_ent],Tbl_Registro_Insumo[proveedor],$C$8,Tbl_Registro_Insumo[descripcion_insumo],$C113,Tbl_Registro_Insumo[id_solicitud],Detalle_Mes!$C$9,Tbl_Registro_Insumo[Fecha_Corte],"&lt;="&amp;BG$12)-SUMIFS(Tbl_Registro_Insumo[cant_dev],Tbl_Registro_Insumo[proveedor],$C$8,Tbl_Registro_Insumo[descripcion_insumo],$C113,Tbl_Registro_Insumo[id_solicitud],$C$9,Tbl_Registro_Insumo[Fecha_Corte],"&lt;="&amp;BG$12))</f>
        <v/>
      </c>
      <c r="BH113" s="2" t="str">
        <f>IF(OR($C113="",BH$12=""),"",SUMIFS(Tbl_Registro_Insumo[cant_ent],Tbl_Registro_Insumo[proveedor],$C$8,Tbl_Registro_Insumo[descripcion_insumo],$C113,Tbl_Registro_Insumo[id_solicitud],Detalle_Mes!$C$9,Tbl_Registro_Insumo[Fecha_Corte],"&lt;="&amp;BH$12)-SUMIFS(Tbl_Registro_Insumo[cant_dev],Tbl_Registro_Insumo[proveedor],$C$8,Tbl_Registro_Insumo[descripcion_insumo],$C113,Tbl_Registro_Insumo[id_solicitud],$C$9,Tbl_Registro_Insumo[Fecha_Corte],"&lt;="&amp;BH$12))</f>
        <v/>
      </c>
      <c r="BI113" s="2" t="str">
        <f>IF(OR($C113="",BI$12=""),"",SUMIFS(Tbl_Registro_Insumo[cant_ent],Tbl_Registro_Insumo[proveedor],$C$8,Tbl_Registro_Insumo[descripcion_insumo],$C113,Tbl_Registro_Insumo[id_solicitud],Detalle_Mes!$C$9,Tbl_Registro_Insumo[Fecha_Corte],"&lt;="&amp;BI$12)-SUMIFS(Tbl_Registro_Insumo[cant_dev],Tbl_Registro_Insumo[proveedor],$C$8,Tbl_Registro_Insumo[descripcion_insumo],$C113,Tbl_Registro_Insumo[id_solicitud],$C$9,Tbl_Registro_Insumo[Fecha_Corte],"&lt;="&amp;BI$12))</f>
        <v/>
      </c>
      <c r="BJ113" s="2" t="str">
        <f>IF(OR($C113="",BJ$12=""),"",SUMIFS(Tbl_Registro_Insumo[cant_ent],Tbl_Registro_Insumo[proveedor],$C$8,Tbl_Registro_Insumo[descripcion_insumo],$C113,Tbl_Registro_Insumo[id_solicitud],Detalle_Mes!$C$9,Tbl_Registro_Insumo[Fecha_Corte],"&lt;="&amp;BJ$12)-SUMIFS(Tbl_Registro_Insumo[cant_dev],Tbl_Registro_Insumo[proveedor],$C$8,Tbl_Registro_Insumo[descripcion_insumo],$C113,Tbl_Registro_Insumo[id_solicitud],$C$9,Tbl_Registro_Insumo[Fecha_Corte],"&lt;="&amp;BJ$12))</f>
        <v/>
      </c>
      <c r="BK113" s="2" t="str">
        <f>IF(OR($C113="",BK$12=""),"",SUMIFS(Tbl_Registro_Insumo[cant_ent],Tbl_Registro_Insumo[proveedor],$C$8,Tbl_Registro_Insumo[descripcion_insumo],$C113,Tbl_Registro_Insumo[id_solicitud],Detalle_Mes!$C$9,Tbl_Registro_Insumo[Fecha_Corte],"&lt;="&amp;BK$12)-SUMIFS(Tbl_Registro_Insumo[cant_dev],Tbl_Registro_Insumo[proveedor],$C$8,Tbl_Registro_Insumo[descripcion_insumo],$C113,Tbl_Registro_Insumo[id_solicitud],$C$9,Tbl_Registro_Insumo[Fecha_Corte],"&lt;="&amp;BK$12))</f>
        <v/>
      </c>
      <c r="BL113" s="2" t="str">
        <f>IF(OR($C113="",BL$12=""),"",SUMIFS(Tbl_Registro_Insumo[cant_ent],Tbl_Registro_Insumo[proveedor],$C$8,Tbl_Registro_Insumo[descripcion_insumo],$C113,Tbl_Registro_Insumo[id_solicitud],Detalle_Mes!$C$9,Tbl_Registro_Insumo[Fecha_Corte],"&lt;="&amp;BL$12)-SUMIFS(Tbl_Registro_Insumo[cant_dev],Tbl_Registro_Insumo[proveedor],$C$8,Tbl_Registro_Insumo[descripcion_insumo],$C113,Tbl_Registro_Insumo[id_solicitud],$C$9,Tbl_Registro_Insumo[Fecha_Corte],"&lt;="&amp;BL$12))</f>
        <v/>
      </c>
      <c r="BM113" s="2" t="str">
        <f>IF(OR($C113="",BM$12=""),"",SUMIFS(Tbl_Registro_Insumo[cant_ent],Tbl_Registro_Insumo[proveedor],$C$8,Tbl_Registro_Insumo[descripcion_insumo],$C113,Tbl_Registro_Insumo[id_solicitud],Detalle_Mes!$C$9,Tbl_Registro_Insumo[Fecha_Corte],"&lt;="&amp;BM$12)-SUMIFS(Tbl_Registro_Insumo[cant_dev],Tbl_Registro_Insumo[proveedor],$C$8,Tbl_Registro_Insumo[descripcion_insumo],$C113,Tbl_Registro_Insumo[id_solicitud],$C$9,Tbl_Registro_Insumo[Fecha_Corte],"&lt;="&amp;BM$12))</f>
        <v/>
      </c>
      <c r="BN113" s="2" t="str">
        <f>IF(OR($C113="",BN$12=""),"",SUMIFS(Tbl_Registro_Insumo[cant_ent],Tbl_Registro_Insumo[proveedor],$C$8,Tbl_Registro_Insumo[descripcion_insumo],$C113,Tbl_Registro_Insumo[id_solicitud],Detalle_Mes!$C$9,Tbl_Registro_Insumo[Fecha_Corte],"&lt;="&amp;BN$12)-SUMIFS(Tbl_Registro_Insumo[cant_dev],Tbl_Registro_Insumo[proveedor],$C$8,Tbl_Registro_Insumo[descripcion_insumo],$C113,Tbl_Registro_Insumo[id_solicitud],$C$9,Tbl_Registro_Insumo[Fecha_Corte],"&lt;="&amp;BN$12))</f>
        <v/>
      </c>
      <c r="BO113" s="2" t="str">
        <f>IF(OR($C113="",BO$12=""),"",SUMIFS(Tbl_Registro_Insumo[cant_ent],Tbl_Registro_Insumo[proveedor],$C$8,Tbl_Registro_Insumo[descripcion_insumo],$C113,Tbl_Registro_Insumo[id_solicitud],Detalle_Mes!$C$9,Tbl_Registro_Insumo[Fecha_Corte],"&lt;="&amp;BO$12)-SUMIFS(Tbl_Registro_Insumo[cant_dev],Tbl_Registro_Insumo[proveedor],$C$8,Tbl_Registro_Insumo[descripcion_insumo],$C113,Tbl_Registro_Insumo[id_solicitud],$C$9,Tbl_Registro_Insumo[Fecha_Corte],"&lt;="&amp;BO$12))</f>
        <v/>
      </c>
      <c r="BP113" s="2" t="str">
        <f>IF(OR($C113="",BP$12=""),"",SUMIFS(Tbl_Registro_Insumo[cant_ent],Tbl_Registro_Insumo[proveedor],$C$8,Tbl_Registro_Insumo[descripcion_insumo],$C113,Tbl_Registro_Insumo[id_solicitud],Detalle_Mes!$C$9,Tbl_Registro_Insumo[Fecha_Corte],"&lt;="&amp;BP$12)-SUMIFS(Tbl_Registro_Insumo[cant_dev],Tbl_Registro_Insumo[proveedor],$C$8,Tbl_Registro_Insumo[descripcion_insumo],$C113,Tbl_Registro_Insumo[id_solicitud],$C$9,Tbl_Registro_Insumo[Fecha_Corte],"&lt;="&amp;BP$12))</f>
        <v/>
      </c>
      <c r="BQ113" s="2" t="str">
        <f>IF(OR($C113="",BQ$12=""),"",SUMIFS(Tbl_Registro_Insumo[cant_ent],Tbl_Registro_Insumo[proveedor],$C$8,Tbl_Registro_Insumo[descripcion_insumo],$C113,Tbl_Registro_Insumo[id_solicitud],Detalle_Mes!$C$9,Tbl_Registro_Insumo[Fecha_Corte],"&lt;="&amp;BQ$12)-SUMIFS(Tbl_Registro_Insumo[cant_dev],Tbl_Registro_Insumo[proveedor],$C$8,Tbl_Registro_Insumo[descripcion_insumo],$C113,Tbl_Registro_Insumo[id_solicitud],$C$9,Tbl_Registro_Insumo[Fecha_Corte],"&lt;="&amp;BQ$12))</f>
        <v/>
      </c>
      <c r="BR113" s="2" t="str">
        <f>IF(OR($C113="",BR$12=""),"",SUMIFS(Tbl_Registro_Insumo[cant_ent],Tbl_Registro_Insumo[proveedor],$C$8,Tbl_Registro_Insumo[descripcion_insumo],$C113,Tbl_Registro_Insumo[id_solicitud],Detalle_Mes!$C$9,Tbl_Registro_Insumo[Fecha_Corte],"&lt;="&amp;BR$12)-SUMIFS(Tbl_Registro_Insumo[cant_dev],Tbl_Registro_Insumo[proveedor],$C$8,Tbl_Registro_Insumo[descripcion_insumo],$C113,Tbl_Registro_Insumo[id_solicitud],$C$9,Tbl_Registro_Insumo[Fecha_Corte],"&lt;="&amp;BR$12))</f>
        <v/>
      </c>
      <c r="BS113" s="2" t="str">
        <f>IF(OR($C113="",BS$12=""),"",SUMIFS(Tbl_Registro_Insumo[cant_ent],Tbl_Registro_Insumo[proveedor],$C$8,Tbl_Registro_Insumo[descripcion_insumo],$C113,Tbl_Registro_Insumo[id_solicitud],Detalle_Mes!$C$9,Tbl_Registro_Insumo[Fecha_Corte],"&lt;="&amp;BS$12)-SUMIFS(Tbl_Registro_Insumo[cant_dev],Tbl_Registro_Insumo[proveedor],$C$8,Tbl_Registro_Insumo[descripcion_insumo],$C113,Tbl_Registro_Insumo[id_solicitud],$C$9,Tbl_Registro_Insumo[Fecha_Corte],"&lt;="&amp;BS$12))</f>
        <v/>
      </c>
    </row>
    <row r="114" spans="2:71" s="7" customFormat="1" ht="19.2" customHeight="1" x14ac:dyDescent="0.3">
      <c r="B114" s="2"/>
      <c r="D114" s="20" t="str">
        <f>IF(C114="","",SUMIFS(Tbl_Registro_Insumo[cant_ent],Tbl_Registro_Insumo[proveedor],Detalle_Mes!$C$8,Tbl_Registro_Insumo[id_solicitud],Detalle_Mes!$C$9,Tbl_Registro_Insumo[descripcion_insumo],Detalle_Mes!C114,Tbl_Registro_Insumo[Fecha_Corte],"&lt;"&amp;Detalle_Mes!$F$8))</f>
        <v/>
      </c>
      <c r="E114" s="20" t="str">
        <f>IF(C114="","",SUMIFS(Tbl_Registro_Insumo[cant_dev],Tbl_Registro_Insumo[proveedor],Detalle_Mes!$C$8,Tbl_Registro_Insumo[id_solicitud],Detalle_Mes!$C$9,Tbl_Registro_Insumo[descripcion_insumo],Detalle_Mes!C114,Tbl_Registro_Insumo[Fecha_Corte],"&lt;"&amp;Detalle_Mes!$F$8))</f>
        <v/>
      </c>
      <c r="F114" s="20" t="str">
        <f t="shared" si="42"/>
        <v/>
      </c>
      <c r="H114" s="41" t="str">
        <f t="shared" si="43"/>
        <v/>
      </c>
      <c r="I114" s="2" t="str">
        <f>IF(OR($C114="",I$12=""),"",SUMIFS(Tbl_Registro_Insumo[cant_ent],Tbl_Registro_Insumo[proveedor],$C$8,Tbl_Registro_Insumo[descripcion_insumo],$C114,Tbl_Registro_Insumo[id_solicitud],Detalle_Mes!$C$9,Tbl_Registro_Insumo[Fecha_Corte],"&lt;"&amp;I$12)-SUMIFS(Tbl_Registro_Insumo[cant_dev],Tbl_Registro_Insumo[proveedor],$C$8,Tbl_Registro_Insumo[descripcion_insumo],$C114,Tbl_Registro_Insumo[id_solicitud],$C$9,Tbl_Registro_Insumo[Fecha_Corte],"&lt;="&amp;I$12))</f>
        <v/>
      </c>
      <c r="J114" s="2" t="str">
        <f>IF(OR($C114="",J$12=""),"",SUMIFS(Tbl_Registro_Insumo[cant_ent],Tbl_Registro_Insumo[proveedor],$C$8,Tbl_Registro_Insumo[descripcion_insumo],$C114,Tbl_Registro_Insumo[id_solicitud],Detalle_Mes!$C$9,Tbl_Registro_Insumo[Fecha_Corte],"&lt;="&amp;J$12)-SUMIFS(Tbl_Registro_Insumo[cant_dev],Tbl_Registro_Insumo[proveedor],$C$8,Tbl_Registro_Insumo[descripcion_insumo],$C114,Tbl_Registro_Insumo[id_solicitud],$C$9,Tbl_Registro_Insumo[Fecha_Corte],"&lt;="&amp;J$12))</f>
        <v/>
      </c>
      <c r="K114" s="2" t="str">
        <f>IF(OR($C114="",K$12=""),"",SUMIFS(Tbl_Registro_Insumo[cant_ent],Tbl_Registro_Insumo[proveedor],$C$8,Tbl_Registro_Insumo[descripcion_insumo],$C114,Tbl_Registro_Insumo[id_solicitud],Detalle_Mes!$C$9,Tbl_Registro_Insumo[Fecha_Corte],"&lt;="&amp;K$12)-SUMIFS(Tbl_Registro_Insumo[cant_dev],Tbl_Registro_Insumo[proveedor],$C$8,Tbl_Registro_Insumo[descripcion_insumo],$C114,Tbl_Registro_Insumo[id_solicitud],$C$9,Tbl_Registro_Insumo[Fecha_Corte],"&lt;="&amp;K$12))</f>
        <v/>
      </c>
      <c r="L114" s="2" t="str">
        <f>IF(OR($C114="",L$12=""),"",SUMIFS(Tbl_Registro_Insumo[cant_ent],Tbl_Registro_Insumo[proveedor],$C$8,Tbl_Registro_Insumo[descripcion_insumo],$C114,Tbl_Registro_Insumo[id_solicitud],Detalle_Mes!$C$9,Tbl_Registro_Insumo[Fecha_Corte],"&lt;="&amp;L$12)-SUMIFS(Tbl_Registro_Insumo[cant_dev],Tbl_Registro_Insumo[proveedor],$C$8,Tbl_Registro_Insumo[descripcion_insumo],$C114,Tbl_Registro_Insumo[id_solicitud],$C$9,Tbl_Registro_Insumo[Fecha_Corte],"&lt;="&amp;L$12))</f>
        <v/>
      </c>
      <c r="M114" s="2" t="str">
        <f>IF(OR($C114="",M$12=""),"",SUMIFS(Tbl_Registro_Insumo[cant_ent],Tbl_Registro_Insumo[proveedor],$C$8,Tbl_Registro_Insumo[descripcion_insumo],$C114,Tbl_Registro_Insumo[id_solicitud],Detalle_Mes!$C$9,Tbl_Registro_Insumo[Fecha_Corte],"&lt;="&amp;M$12)-SUMIFS(Tbl_Registro_Insumo[cant_dev],Tbl_Registro_Insumo[proveedor],$C$8,Tbl_Registro_Insumo[descripcion_insumo],$C114,Tbl_Registro_Insumo[id_solicitud],$C$9,Tbl_Registro_Insumo[Fecha_Corte],"&lt;="&amp;M$12))</f>
        <v/>
      </c>
      <c r="N114" s="2" t="str">
        <f>IF(OR($C114="",N$12=""),"",SUMIFS(Tbl_Registro_Insumo[cant_ent],Tbl_Registro_Insumo[proveedor],$C$8,Tbl_Registro_Insumo[descripcion_insumo],$C114,Tbl_Registro_Insumo[id_solicitud],Detalle_Mes!$C$9,Tbl_Registro_Insumo[Fecha_Corte],"&lt;="&amp;N$12)-SUMIFS(Tbl_Registro_Insumo[cant_dev],Tbl_Registro_Insumo[proveedor],$C$8,Tbl_Registro_Insumo[descripcion_insumo],$C114,Tbl_Registro_Insumo[id_solicitud],$C$9,Tbl_Registro_Insumo[Fecha_Corte],"&lt;="&amp;N$12))</f>
        <v/>
      </c>
      <c r="O114" s="2" t="str">
        <f>IF(OR($C114="",O$12=""),"",SUMIFS(Tbl_Registro_Insumo[cant_ent],Tbl_Registro_Insumo[proveedor],$C$8,Tbl_Registro_Insumo[descripcion_insumo],$C114,Tbl_Registro_Insumo[id_solicitud],Detalle_Mes!$C$9,Tbl_Registro_Insumo[Fecha_Corte],"&lt;="&amp;O$12)-SUMIFS(Tbl_Registro_Insumo[cant_dev],Tbl_Registro_Insumo[proveedor],$C$8,Tbl_Registro_Insumo[descripcion_insumo],$C114,Tbl_Registro_Insumo[id_solicitud],$C$9,Tbl_Registro_Insumo[Fecha_Corte],"&lt;="&amp;O$12))</f>
        <v/>
      </c>
      <c r="P114" s="2" t="str">
        <f>IF(OR($C114="",P$12=""),"",SUMIFS(Tbl_Registro_Insumo[cant_ent],Tbl_Registro_Insumo[proveedor],$C$8,Tbl_Registro_Insumo[descripcion_insumo],$C114,Tbl_Registro_Insumo[id_solicitud],Detalle_Mes!$C$9,Tbl_Registro_Insumo[Fecha_Corte],"&lt;="&amp;P$12)-SUMIFS(Tbl_Registro_Insumo[cant_dev],Tbl_Registro_Insumo[proveedor],$C$8,Tbl_Registro_Insumo[descripcion_insumo],$C114,Tbl_Registro_Insumo[id_solicitud],$C$9,Tbl_Registro_Insumo[Fecha_Corte],"&lt;="&amp;P$12))</f>
        <v/>
      </c>
      <c r="Q114" s="2" t="str">
        <f>IF(OR($C114="",Q$12=""),"",SUMIFS(Tbl_Registro_Insumo[cant_ent],Tbl_Registro_Insumo[proveedor],$C$8,Tbl_Registro_Insumo[descripcion_insumo],$C114,Tbl_Registro_Insumo[id_solicitud],Detalle_Mes!$C$9,Tbl_Registro_Insumo[Fecha_Corte],"&lt;="&amp;Q$12)-SUMIFS(Tbl_Registro_Insumo[cant_dev],Tbl_Registro_Insumo[proveedor],$C$8,Tbl_Registro_Insumo[descripcion_insumo],$C114,Tbl_Registro_Insumo[id_solicitud],$C$9,Tbl_Registro_Insumo[Fecha_Corte],"&lt;="&amp;Q$12))</f>
        <v/>
      </c>
      <c r="R114" s="2" t="str">
        <f>IF(OR($C114="",R$12=""),"",SUMIFS(Tbl_Registro_Insumo[cant_ent],Tbl_Registro_Insumo[proveedor],$C$8,Tbl_Registro_Insumo[descripcion_insumo],$C114,Tbl_Registro_Insumo[id_solicitud],Detalle_Mes!$C$9,Tbl_Registro_Insumo[Fecha_Corte],"&lt;="&amp;R$12)-SUMIFS(Tbl_Registro_Insumo[cant_dev],Tbl_Registro_Insumo[proveedor],$C$8,Tbl_Registro_Insumo[descripcion_insumo],$C114,Tbl_Registro_Insumo[id_solicitud],$C$9,Tbl_Registro_Insumo[Fecha_Corte],"&lt;="&amp;R$12))</f>
        <v/>
      </c>
      <c r="S114" s="2" t="str">
        <f>IF(OR($C114="",S$12=""),"",SUMIFS(Tbl_Registro_Insumo[cant_ent],Tbl_Registro_Insumo[proveedor],$C$8,Tbl_Registro_Insumo[descripcion_insumo],$C114,Tbl_Registro_Insumo[id_solicitud],Detalle_Mes!$C$9,Tbl_Registro_Insumo[Fecha_Corte],"&lt;="&amp;S$12)-SUMIFS(Tbl_Registro_Insumo[cant_dev],Tbl_Registro_Insumo[proveedor],$C$8,Tbl_Registro_Insumo[descripcion_insumo],$C114,Tbl_Registro_Insumo[id_solicitud],$C$9,Tbl_Registro_Insumo[Fecha_Corte],"&lt;="&amp;S$12))</f>
        <v/>
      </c>
      <c r="T114" s="2" t="str">
        <f>IF(OR($C114="",T$12=""),"",SUMIFS(Tbl_Registro_Insumo[cant_ent],Tbl_Registro_Insumo[proveedor],$C$8,Tbl_Registro_Insumo[descripcion_insumo],$C114,Tbl_Registro_Insumo[id_solicitud],Detalle_Mes!$C$9,Tbl_Registro_Insumo[Fecha_Corte],"&lt;="&amp;T$12)-SUMIFS(Tbl_Registro_Insumo[cant_dev],Tbl_Registro_Insumo[proveedor],$C$8,Tbl_Registro_Insumo[descripcion_insumo],$C114,Tbl_Registro_Insumo[id_solicitud],$C$9,Tbl_Registro_Insumo[Fecha_Corte],"&lt;="&amp;T$12))</f>
        <v/>
      </c>
      <c r="U114" s="2" t="str">
        <f>IF(OR($C114="",U$12=""),"",SUMIFS(Tbl_Registro_Insumo[cant_ent],Tbl_Registro_Insumo[proveedor],$C$8,Tbl_Registro_Insumo[descripcion_insumo],$C114,Tbl_Registro_Insumo[id_solicitud],Detalle_Mes!$C$9,Tbl_Registro_Insumo[Fecha_Corte],"&lt;="&amp;U$12)-SUMIFS(Tbl_Registro_Insumo[cant_dev],Tbl_Registro_Insumo[proveedor],$C$8,Tbl_Registro_Insumo[descripcion_insumo],$C114,Tbl_Registro_Insumo[id_solicitud],$C$9,Tbl_Registro_Insumo[Fecha_Corte],"&lt;="&amp;U$12))</f>
        <v/>
      </c>
      <c r="V114" s="2" t="str">
        <f>IF(OR($C114="",V$12=""),"",SUMIFS(Tbl_Registro_Insumo[cant_ent],Tbl_Registro_Insumo[proveedor],$C$8,Tbl_Registro_Insumo[descripcion_insumo],$C114,Tbl_Registro_Insumo[id_solicitud],Detalle_Mes!$C$9,Tbl_Registro_Insumo[Fecha_Corte],"&lt;="&amp;V$12)-SUMIFS(Tbl_Registro_Insumo[cant_dev],Tbl_Registro_Insumo[proveedor],$C$8,Tbl_Registro_Insumo[descripcion_insumo],$C114,Tbl_Registro_Insumo[id_solicitud],$C$9,Tbl_Registro_Insumo[Fecha_Corte],"&lt;="&amp;V$12))</f>
        <v/>
      </c>
      <c r="W114" s="2" t="str">
        <f>IF(OR($C114="",W$12=""),"",SUMIFS(Tbl_Registro_Insumo[cant_ent],Tbl_Registro_Insumo[proveedor],$C$8,Tbl_Registro_Insumo[descripcion_insumo],$C114,Tbl_Registro_Insumo[id_solicitud],Detalle_Mes!$C$9,Tbl_Registro_Insumo[Fecha_Corte],"&lt;="&amp;W$12)-SUMIFS(Tbl_Registro_Insumo[cant_dev],Tbl_Registro_Insumo[proveedor],$C$8,Tbl_Registro_Insumo[descripcion_insumo],$C114,Tbl_Registro_Insumo[id_solicitud],$C$9,Tbl_Registro_Insumo[Fecha_Corte],"&lt;="&amp;W$12))</f>
        <v/>
      </c>
      <c r="X114" s="2" t="str">
        <f>IF(OR($C114="",X$12=""),"",SUMIFS(Tbl_Registro_Insumo[cant_ent],Tbl_Registro_Insumo[proveedor],$C$8,Tbl_Registro_Insumo[descripcion_insumo],$C114,Tbl_Registro_Insumo[id_solicitud],Detalle_Mes!$C$9,Tbl_Registro_Insumo[Fecha_Corte],"&lt;="&amp;X$12)-SUMIFS(Tbl_Registro_Insumo[cant_dev],Tbl_Registro_Insumo[proveedor],$C$8,Tbl_Registro_Insumo[descripcion_insumo],$C114,Tbl_Registro_Insumo[id_solicitud],$C$9,Tbl_Registro_Insumo[Fecha_Corte],"&lt;="&amp;X$12))</f>
        <v/>
      </c>
      <c r="Y114" s="2" t="str">
        <f>IF(OR($C114="",Y$12=""),"",SUMIFS(Tbl_Registro_Insumo[cant_ent],Tbl_Registro_Insumo[proveedor],$C$8,Tbl_Registro_Insumo[descripcion_insumo],$C114,Tbl_Registro_Insumo[id_solicitud],Detalle_Mes!$C$9,Tbl_Registro_Insumo[Fecha_Corte],"&lt;="&amp;Y$12)-SUMIFS(Tbl_Registro_Insumo[cant_dev],Tbl_Registro_Insumo[proveedor],$C$8,Tbl_Registro_Insumo[descripcion_insumo],$C114,Tbl_Registro_Insumo[id_solicitud],$C$9,Tbl_Registro_Insumo[Fecha_Corte],"&lt;="&amp;Y$12))</f>
        <v/>
      </c>
      <c r="Z114" s="2" t="str">
        <f>IF(OR($C114="",Z$12=""),"",SUMIFS(Tbl_Registro_Insumo[cant_ent],Tbl_Registro_Insumo[proveedor],$C$8,Tbl_Registro_Insumo[descripcion_insumo],$C114,Tbl_Registro_Insumo[id_solicitud],Detalle_Mes!$C$9,Tbl_Registro_Insumo[Fecha_Corte],"&lt;="&amp;Z$12)-SUMIFS(Tbl_Registro_Insumo[cant_dev],Tbl_Registro_Insumo[proveedor],$C$8,Tbl_Registro_Insumo[descripcion_insumo],$C114,Tbl_Registro_Insumo[id_solicitud],$C$9,Tbl_Registro_Insumo[Fecha_Corte],"&lt;="&amp;Z$12))</f>
        <v/>
      </c>
      <c r="AA114" s="2" t="str">
        <f>IF(OR($C114="",AA$12=""),"",SUMIFS(Tbl_Registro_Insumo[cant_ent],Tbl_Registro_Insumo[proveedor],$C$8,Tbl_Registro_Insumo[descripcion_insumo],$C114,Tbl_Registro_Insumo[id_solicitud],Detalle_Mes!$C$9,Tbl_Registro_Insumo[Fecha_Corte],"&lt;="&amp;AA$12)-SUMIFS(Tbl_Registro_Insumo[cant_dev],Tbl_Registro_Insumo[proveedor],$C$8,Tbl_Registro_Insumo[descripcion_insumo],$C114,Tbl_Registro_Insumo[id_solicitud],$C$9,Tbl_Registro_Insumo[Fecha_Corte],"&lt;="&amp;AA$12))</f>
        <v/>
      </c>
      <c r="AB114" s="2" t="str">
        <f>IF(OR($C114="",AB$12=""),"",SUMIFS(Tbl_Registro_Insumo[cant_ent],Tbl_Registro_Insumo[proveedor],$C$8,Tbl_Registro_Insumo[descripcion_insumo],$C114,Tbl_Registro_Insumo[id_solicitud],Detalle_Mes!$C$9,Tbl_Registro_Insumo[Fecha_Corte],"&lt;="&amp;AB$12)-SUMIFS(Tbl_Registro_Insumo[cant_dev],Tbl_Registro_Insumo[proveedor],$C$8,Tbl_Registro_Insumo[descripcion_insumo],$C114,Tbl_Registro_Insumo[id_solicitud],$C$9,Tbl_Registro_Insumo[Fecha_Corte],"&lt;="&amp;AB$12))</f>
        <v/>
      </c>
      <c r="AC114" s="2" t="str">
        <f>IF(OR($C114="",AC$12=""),"",SUMIFS(Tbl_Registro_Insumo[cant_ent],Tbl_Registro_Insumo[proveedor],$C$8,Tbl_Registro_Insumo[descripcion_insumo],$C114,Tbl_Registro_Insumo[id_solicitud],Detalle_Mes!$C$9,Tbl_Registro_Insumo[Fecha_Corte],"&lt;="&amp;AC$12)-SUMIFS(Tbl_Registro_Insumo[cant_dev],Tbl_Registro_Insumo[proveedor],$C$8,Tbl_Registro_Insumo[descripcion_insumo],$C114,Tbl_Registro_Insumo[id_solicitud],$C$9,Tbl_Registro_Insumo[Fecha_Corte],"&lt;="&amp;AC$12))</f>
        <v/>
      </c>
      <c r="AD114" s="2" t="str">
        <f>IF(OR($C114="",AD$12=""),"",SUMIFS(Tbl_Registro_Insumo[cant_ent],Tbl_Registro_Insumo[proveedor],$C$8,Tbl_Registro_Insumo[descripcion_insumo],$C114,Tbl_Registro_Insumo[id_solicitud],Detalle_Mes!$C$9,Tbl_Registro_Insumo[Fecha_Corte],"&lt;="&amp;AD$12)-SUMIFS(Tbl_Registro_Insumo[cant_dev],Tbl_Registro_Insumo[proveedor],$C$8,Tbl_Registro_Insumo[descripcion_insumo],$C114,Tbl_Registro_Insumo[id_solicitud],$C$9,Tbl_Registro_Insumo[Fecha_Corte],"&lt;="&amp;AD$12))</f>
        <v/>
      </c>
      <c r="AE114" s="2" t="str">
        <f>IF(OR($C114="",AE$12=""),"",SUMIFS(Tbl_Registro_Insumo[cant_ent],Tbl_Registro_Insumo[proveedor],$C$8,Tbl_Registro_Insumo[descripcion_insumo],$C114,Tbl_Registro_Insumo[id_solicitud],Detalle_Mes!$C$9,Tbl_Registro_Insumo[Fecha_Corte],"&lt;="&amp;AE$12)-SUMIFS(Tbl_Registro_Insumo[cant_dev],Tbl_Registro_Insumo[proveedor],$C$8,Tbl_Registro_Insumo[descripcion_insumo],$C114,Tbl_Registro_Insumo[id_solicitud],$C$9,Tbl_Registro_Insumo[Fecha_Corte],"&lt;="&amp;AE$12))</f>
        <v/>
      </c>
      <c r="AF114" s="2" t="str">
        <f>IF(OR($C114="",AF$12=""),"",SUMIFS(Tbl_Registro_Insumo[cant_ent],Tbl_Registro_Insumo[proveedor],$C$8,Tbl_Registro_Insumo[descripcion_insumo],$C114,Tbl_Registro_Insumo[id_solicitud],Detalle_Mes!$C$9,Tbl_Registro_Insumo[Fecha_Corte],"&lt;="&amp;AF$12)-SUMIFS(Tbl_Registro_Insumo[cant_dev],Tbl_Registro_Insumo[proveedor],$C$8,Tbl_Registro_Insumo[descripcion_insumo],$C114,Tbl_Registro_Insumo[id_solicitud],$C$9,Tbl_Registro_Insumo[Fecha_Corte],"&lt;="&amp;AF$12))</f>
        <v/>
      </c>
      <c r="AG114" s="2" t="str">
        <f>IF(OR($C114="",AG$12=""),"",SUMIFS(Tbl_Registro_Insumo[cant_ent],Tbl_Registro_Insumo[proveedor],$C$8,Tbl_Registro_Insumo[descripcion_insumo],$C114,Tbl_Registro_Insumo[id_solicitud],Detalle_Mes!$C$9,Tbl_Registro_Insumo[Fecha_Corte],"&lt;="&amp;AG$12)-SUMIFS(Tbl_Registro_Insumo[cant_dev],Tbl_Registro_Insumo[proveedor],$C$8,Tbl_Registro_Insumo[descripcion_insumo],$C114,Tbl_Registro_Insumo[id_solicitud],$C$9,Tbl_Registro_Insumo[Fecha_Corte],"&lt;="&amp;AG$12))</f>
        <v/>
      </c>
      <c r="AH114" s="2" t="str">
        <f>IF(OR($C114="",AH$12=""),"",SUMIFS(Tbl_Registro_Insumo[cant_ent],Tbl_Registro_Insumo[proveedor],$C$8,Tbl_Registro_Insumo[descripcion_insumo],$C114,Tbl_Registro_Insumo[id_solicitud],Detalle_Mes!$C$9,Tbl_Registro_Insumo[Fecha_Corte],"&lt;="&amp;AH$12)-SUMIFS(Tbl_Registro_Insumo[cant_dev],Tbl_Registro_Insumo[proveedor],$C$8,Tbl_Registro_Insumo[descripcion_insumo],$C114,Tbl_Registro_Insumo[id_solicitud],$C$9,Tbl_Registro_Insumo[Fecha_Corte],"&lt;="&amp;AH$12))</f>
        <v/>
      </c>
      <c r="AI114" s="2" t="str">
        <f>IF(OR($C114="",AI$12=""),"",SUMIFS(Tbl_Registro_Insumo[cant_ent],Tbl_Registro_Insumo[proveedor],$C$8,Tbl_Registro_Insumo[descripcion_insumo],$C114,Tbl_Registro_Insumo[id_solicitud],Detalle_Mes!$C$9,Tbl_Registro_Insumo[Fecha_Corte],"&lt;="&amp;AI$12)-SUMIFS(Tbl_Registro_Insumo[cant_dev],Tbl_Registro_Insumo[proveedor],$C$8,Tbl_Registro_Insumo[descripcion_insumo],$C114,Tbl_Registro_Insumo[id_solicitud],$C$9,Tbl_Registro_Insumo[Fecha_Corte],"&lt;="&amp;AI$12))</f>
        <v/>
      </c>
      <c r="AJ114" s="2" t="str">
        <f>IF(OR($C114="",AJ$12=""),"",SUMIFS(Tbl_Registro_Insumo[cant_ent],Tbl_Registro_Insumo[proveedor],$C$8,Tbl_Registro_Insumo[descripcion_insumo],$C114,Tbl_Registro_Insumo[id_solicitud],Detalle_Mes!$C$9,Tbl_Registro_Insumo[Fecha_Corte],"&lt;="&amp;AJ$12)-SUMIFS(Tbl_Registro_Insumo[cant_dev],Tbl_Registro_Insumo[proveedor],$C$8,Tbl_Registro_Insumo[descripcion_insumo],$C114,Tbl_Registro_Insumo[id_solicitud],$C$9,Tbl_Registro_Insumo[Fecha_Corte],"&lt;="&amp;AJ$12))</f>
        <v/>
      </c>
      <c r="AK114" s="2" t="str">
        <f>IF(OR($C114="",AK$12=""),"",SUMIFS(Tbl_Registro_Insumo[cant_ent],Tbl_Registro_Insumo[proveedor],$C$8,Tbl_Registro_Insumo[descripcion_insumo],$C114,Tbl_Registro_Insumo[id_solicitud],Detalle_Mes!$C$9,Tbl_Registro_Insumo[Fecha_Corte],"&lt;="&amp;AK$12)-SUMIFS(Tbl_Registro_Insumo[cant_dev],Tbl_Registro_Insumo[proveedor],$C$8,Tbl_Registro_Insumo[descripcion_insumo],$C114,Tbl_Registro_Insumo[id_solicitud],$C$9,Tbl_Registro_Insumo[Fecha_Corte],"&lt;="&amp;AK$12))</f>
        <v/>
      </c>
      <c r="AL114" s="2" t="str">
        <f>IF(OR($C114="",AL$12=""),"",SUMIFS(Tbl_Registro_Insumo[cant_ent],Tbl_Registro_Insumo[proveedor],$C$8,Tbl_Registro_Insumo[descripcion_insumo],$C114,Tbl_Registro_Insumo[id_solicitud],Detalle_Mes!$C$9,Tbl_Registro_Insumo[Fecha_Corte],"&lt;="&amp;AL$12)-SUMIFS(Tbl_Registro_Insumo[cant_dev],Tbl_Registro_Insumo[proveedor],$C$8,Tbl_Registro_Insumo[descripcion_insumo],$C114,Tbl_Registro_Insumo[id_solicitud],$C$9,Tbl_Registro_Insumo[Fecha_Corte],"&lt;="&amp;AL$12))</f>
        <v/>
      </c>
      <c r="AM114" s="2" t="str">
        <f>IF(OR($C114="",AM$12=""),"",SUMIFS(Tbl_Registro_Insumo[cant_ent],Tbl_Registro_Insumo[proveedor],$C$8,Tbl_Registro_Insumo[descripcion_insumo],$C114,Tbl_Registro_Insumo[id_solicitud],Detalle_Mes!$C$9,Tbl_Registro_Insumo[Fecha_Corte],"&lt;="&amp;AM$12)-SUMIFS(Tbl_Registro_Insumo[cant_dev],Tbl_Registro_Insumo[proveedor],$C$8,Tbl_Registro_Insumo[descripcion_insumo],$C114,Tbl_Registro_Insumo[id_solicitud],$C$9,Tbl_Registro_Insumo[Fecha_Corte],"&lt;="&amp;AM$12))</f>
        <v/>
      </c>
      <c r="AN114" s="2" t="str">
        <f>IF(OR($C114="",AN$12=""),"",SUMIFS(Tbl_Registro_Insumo[cant_ent],Tbl_Registro_Insumo[proveedor],$C$8,Tbl_Registro_Insumo[descripcion_insumo],$C114,Tbl_Registro_Insumo[id_solicitud],Detalle_Mes!$C$9,Tbl_Registro_Insumo[Fecha_Corte],"&lt;="&amp;AN$12)-SUMIFS(Tbl_Registro_Insumo[cant_dev],Tbl_Registro_Insumo[proveedor],$C$8,Tbl_Registro_Insumo[descripcion_insumo],$C114,Tbl_Registro_Insumo[id_solicitud],$C$9,Tbl_Registro_Insumo[Fecha_Corte],"&lt;="&amp;AN$12))</f>
        <v/>
      </c>
      <c r="AO114" s="2" t="str">
        <f>IF(OR($C114="",AO$12=""),"",SUMIFS(Tbl_Registro_Insumo[cant_ent],Tbl_Registro_Insumo[proveedor],$C$8,Tbl_Registro_Insumo[descripcion_insumo],$C114,Tbl_Registro_Insumo[id_solicitud],Detalle_Mes!$C$9,Tbl_Registro_Insumo[Fecha_Corte],"&lt;="&amp;AO$12)-SUMIFS(Tbl_Registro_Insumo[cant_dev],Tbl_Registro_Insumo[proveedor],$C$8,Tbl_Registro_Insumo[descripcion_insumo],$C114,Tbl_Registro_Insumo[id_solicitud],$C$9,Tbl_Registro_Insumo[Fecha_Corte],"&lt;="&amp;AO$12))</f>
        <v/>
      </c>
      <c r="AP114" s="2" t="str">
        <f>IF(OR($C114="",AP$12=""),"",SUMIFS(Tbl_Registro_Insumo[cant_ent],Tbl_Registro_Insumo[proveedor],$C$8,Tbl_Registro_Insumo[descripcion_insumo],$C114,Tbl_Registro_Insumo[id_solicitud],Detalle_Mes!$C$9,Tbl_Registro_Insumo[Fecha_Corte],"&lt;="&amp;AP$12)-SUMIFS(Tbl_Registro_Insumo[cant_dev],Tbl_Registro_Insumo[proveedor],$C$8,Tbl_Registro_Insumo[descripcion_insumo],$C114,Tbl_Registro_Insumo[id_solicitud],$C$9,Tbl_Registro_Insumo[Fecha_Corte],"&lt;="&amp;AP$12))</f>
        <v/>
      </c>
      <c r="AQ114" s="2" t="str">
        <f>IF(OR($C114="",AQ$12=""),"",SUMIFS(Tbl_Registro_Insumo[cant_ent],Tbl_Registro_Insumo[proveedor],$C$8,Tbl_Registro_Insumo[descripcion_insumo],$C114,Tbl_Registro_Insumo[id_solicitud],Detalle_Mes!$C$9,Tbl_Registro_Insumo[Fecha_Corte],"&lt;="&amp;AQ$12)-SUMIFS(Tbl_Registro_Insumo[cant_dev],Tbl_Registro_Insumo[proveedor],$C$8,Tbl_Registro_Insumo[descripcion_insumo],$C114,Tbl_Registro_Insumo[id_solicitud],$C$9,Tbl_Registro_Insumo[Fecha_Corte],"&lt;="&amp;AQ$12))</f>
        <v/>
      </c>
      <c r="AR114" s="2" t="str">
        <f>IF(OR($C114="",AR$12=""),"",SUMIFS(Tbl_Registro_Insumo[cant_ent],Tbl_Registro_Insumo[proveedor],$C$8,Tbl_Registro_Insumo[descripcion_insumo],$C114,Tbl_Registro_Insumo[id_solicitud],Detalle_Mes!$C$9,Tbl_Registro_Insumo[Fecha_Corte],"&lt;="&amp;AR$12)-SUMIFS(Tbl_Registro_Insumo[cant_dev],Tbl_Registro_Insumo[proveedor],$C$8,Tbl_Registro_Insumo[descripcion_insumo],$C114,Tbl_Registro_Insumo[id_solicitud],$C$9,Tbl_Registro_Insumo[Fecha_Corte],"&lt;="&amp;AR$12))</f>
        <v/>
      </c>
      <c r="AS114" s="2" t="str">
        <f>IF(OR($C114="",AS$12=""),"",SUMIFS(Tbl_Registro_Insumo[cant_ent],Tbl_Registro_Insumo[proveedor],$C$8,Tbl_Registro_Insumo[descripcion_insumo],$C114,Tbl_Registro_Insumo[id_solicitud],Detalle_Mes!$C$9,Tbl_Registro_Insumo[Fecha_Corte],"&lt;="&amp;AS$12)-SUMIFS(Tbl_Registro_Insumo[cant_dev],Tbl_Registro_Insumo[proveedor],$C$8,Tbl_Registro_Insumo[descripcion_insumo],$C114,Tbl_Registro_Insumo[id_solicitud],$C$9,Tbl_Registro_Insumo[Fecha_Corte],"&lt;="&amp;AS$12))</f>
        <v/>
      </c>
      <c r="AT114" s="2" t="str">
        <f>IF(OR($C114="",AT$12=""),"",SUMIFS(Tbl_Registro_Insumo[cant_ent],Tbl_Registro_Insumo[proveedor],$C$8,Tbl_Registro_Insumo[descripcion_insumo],$C114,Tbl_Registro_Insumo[id_solicitud],Detalle_Mes!$C$9,Tbl_Registro_Insumo[Fecha_Corte],"&lt;="&amp;AT$12)-SUMIFS(Tbl_Registro_Insumo[cant_dev],Tbl_Registro_Insumo[proveedor],$C$8,Tbl_Registro_Insumo[descripcion_insumo],$C114,Tbl_Registro_Insumo[id_solicitud],$C$9,Tbl_Registro_Insumo[Fecha_Corte],"&lt;="&amp;AT$12))</f>
        <v/>
      </c>
      <c r="AU114" s="2" t="str">
        <f>IF(OR($C114="",AU$12=""),"",SUMIFS(Tbl_Registro_Insumo[cant_ent],Tbl_Registro_Insumo[proveedor],$C$8,Tbl_Registro_Insumo[descripcion_insumo],$C114,Tbl_Registro_Insumo[id_solicitud],Detalle_Mes!$C$9,Tbl_Registro_Insumo[Fecha_Corte],"&lt;="&amp;AU$12)-SUMIFS(Tbl_Registro_Insumo[cant_dev],Tbl_Registro_Insumo[proveedor],$C$8,Tbl_Registro_Insumo[descripcion_insumo],$C114,Tbl_Registro_Insumo[id_solicitud],$C$9,Tbl_Registro_Insumo[Fecha_Corte],"&lt;="&amp;AU$12))</f>
        <v/>
      </c>
      <c r="AV114" s="2" t="str">
        <f>IF(OR($C114="",AV$12=""),"",SUMIFS(Tbl_Registro_Insumo[cant_ent],Tbl_Registro_Insumo[proveedor],$C$8,Tbl_Registro_Insumo[descripcion_insumo],$C114,Tbl_Registro_Insumo[id_solicitud],Detalle_Mes!$C$9,Tbl_Registro_Insumo[Fecha_Corte],"&lt;="&amp;AV$12)-SUMIFS(Tbl_Registro_Insumo[cant_dev],Tbl_Registro_Insumo[proveedor],$C$8,Tbl_Registro_Insumo[descripcion_insumo],$C114,Tbl_Registro_Insumo[id_solicitud],$C$9,Tbl_Registro_Insumo[Fecha_Corte],"&lt;="&amp;AV$12))</f>
        <v/>
      </c>
      <c r="AW114" s="2" t="str">
        <f>IF(OR($C114="",AW$12=""),"",SUMIFS(Tbl_Registro_Insumo[cant_ent],Tbl_Registro_Insumo[proveedor],$C$8,Tbl_Registro_Insumo[descripcion_insumo],$C114,Tbl_Registro_Insumo[id_solicitud],Detalle_Mes!$C$9,Tbl_Registro_Insumo[Fecha_Corte],"&lt;="&amp;AW$12)-SUMIFS(Tbl_Registro_Insumo[cant_dev],Tbl_Registro_Insumo[proveedor],$C$8,Tbl_Registro_Insumo[descripcion_insumo],$C114,Tbl_Registro_Insumo[id_solicitud],$C$9,Tbl_Registro_Insumo[Fecha_Corte],"&lt;="&amp;AW$12))</f>
        <v/>
      </c>
      <c r="AX114" s="2" t="str">
        <f>IF(OR($C114="",AX$12=""),"",SUMIFS(Tbl_Registro_Insumo[cant_ent],Tbl_Registro_Insumo[proveedor],$C$8,Tbl_Registro_Insumo[descripcion_insumo],$C114,Tbl_Registro_Insumo[id_solicitud],Detalle_Mes!$C$9,Tbl_Registro_Insumo[Fecha_Corte],"&lt;="&amp;AX$12)-SUMIFS(Tbl_Registro_Insumo[cant_dev],Tbl_Registro_Insumo[proveedor],$C$8,Tbl_Registro_Insumo[descripcion_insumo],$C114,Tbl_Registro_Insumo[id_solicitud],$C$9,Tbl_Registro_Insumo[Fecha_Corte],"&lt;="&amp;AX$12))</f>
        <v/>
      </c>
      <c r="AY114" s="2" t="str">
        <f>IF(OR($C114="",AY$12=""),"",SUMIFS(Tbl_Registro_Insumo[cant_ent],Tbl_Registro_Insumo[proveedor],$C$8,Tbl_Registro_Insumo[descripcion_insumo],$C114,Tbl_Registro_Insumo[id_solicitud],Detalle_Mes!$C$9,Tbl_Registro_Insumo[Fecha_Corte],"&lt;="&amp;AY$12)-SUMIFS(Tbl_Registro_Insumo[cant_dev],Tbl_Registro_Insumo[proveedor],$C$8,Tbl_Registro_Insumo[descripcion_insumo],$C114,Tbl_Registro_Insumo[id_solicitud],$C$9,Tbl_Registro_Insumo[Fecha_Corte],"&lt;="&amp;AY$12))</f>
        <v/>
      </c>
      <c r="AZ114" s="2" t="str">
        <f>IF(OR($C114="",AZ$12=""),"",SUMIFS(Tbl_Registro_Insumo[cant_ent],Tbl_Registro_Insumo[proveedor],$C$8,Tbl_Registro_Insumo[descripcion_insumo],$C114,Tbl_Registro_Insumo[id_solicitud],Detalle_Mes!$C$9,Tbl_Registro_Insumo[Fecha_Corte],"&lt;="&amp;AZ$12)-SUMIFS(Tbl_Registro_Insumo[cant_dev],Tbl_Registro_Insumo[proveedor],$C$8,Tbl_Registro_Insumo[descripcion_insumo],$C114,Tbl_Registro_Insumo[id_solicitud],$C$9,Tbl_Registro_Insumo[Fecha_Corte],"&lt;="&amp;AZ$12))</f>
        <v/>
      </c>
      <c r="BA114" s="2" t="str">
        <f>IF(OR($C114="",BA$12=""),"",SUMIFS(Tbl_Registro_Insumo[cant_ent],Tbl_Registro_Insumo[proveedor],$C$8,Tbl_Registro_Insumo[descripcion_insumo],$C114,Tbl_Registro_Insumo[id_solicitud],Detalle_Mes!$C$9,Tbl_Registro_Insumo[Fecha_Corte],"&lt;="&amp;BA$12)-SUMIFS(Tbl_Registro_Insumo[cant_dev],Tbl_Registro_Insumo[proveedor],$C$8,Tbl_Registro_Insumo[descripcion_insumo],$C114,Tbl_Registro_Insumo[id_solicitud],$C$9,Tbl_Registro_Insumo[Fecha_Corte],"&lt;="&amp;BA$12))</f>
        <v/>
      </c>
      <c r="BB114" s="2" t="str">
        <f>IF(OR($C114="",BB$12=""),"",SUMIFS(Tbl_Registro_Insumo[cant_ent],Tbl_Registro_Insumo[proveedor],$C$8,Tbl_Registro_Insumo[descripcion_insumo],$C114,Tbl_Registro_Insumo[id_solicitud],Detalle_Mes!$C$9,Tbl_Registro_Insumo[Fecha_Corte],"&lt;="&amp;BB$12)-SUMIFS(Tbl_Registro_Insumo[cant_dev],Tbl_Registro_Insumo[proveedor],$C$8,Tbl_Registro_Insumo[descripcion_insumo],$C114,Tbl_Registro_Insumo[id_solicitud],$C$9,Tbl_Registro_Insumo[Fecha_Corte],"&lt;="&amp;BB$12))</f>
        <v/>
      </c>
      <c r="BC114" s="2" t="str">
        <f>IF(OR($C114="",BC$12=""),"",SUMIFS(Tbl_Registro_Insumo[cant_ent],Tbl_Registro_Insumo[proveedor],$C$8,Tbl_Registro_Insumo[descripcion_insumo],$C114,Tbl_Registro_Insumo[id_solicitud],Detalle_Mes!$C$9,Tbl_Registro_Insumo[Fecha_Corte],"&lt;="&amp;BC$12)-SUMIFS(Tbl_Registro_Insumo[cant_dev],Tbl_Registro_Insumo[proveedor],$C$8,Tbl_Registro_Insumo[descripcion_insumo],$C114,Tbl_Registro_Insumo[id_solicitud],$C$9,Tbl_Registro_Insumo[Fecha_Corte],"&lt;="&amp;BC$12))</f>
        <v/>
      </c>
      <c r="BD114" s="2" t="str">
        <f>IF(OR($C114="",BD$12=""),"",SUMIFS(Tbl_Registro_Insumo[cant_ent],Tbl_Registro_Insumo[proveedor],$C$8,Tbl_Registro_Insumo[descripcion_insumo],$C114,Tbl_Registro_Insumo[id_solicitud],Detalle_Mes!$C$9,Tbl_Registro_Insumo[Fecha_Corte],"&lt;="&amp;BD$12)-SUMIFS(Tbl_Registro_Insumo[cant_dev],Tbl_Registro_Insumo[proveedor],$C$8,Tbl_Registro_Insumo[descripcion_insumo],$C114,Tbl_Registro_Insumo[id_solicitud],$C$9,Tbl_Registro_Insumo[Fecha_Corte],"&lt;="&amp;BD$12))</f>
        <v/>
      </c>
      <c r="BE114" s="2" t="str">
        <f>IF(OR($C114="",BE$12=""),"",SUMIFS(Tbl_Registro_Insumo[cant_ent],Tbl_Registro_Insumo[proveedor],$C$8,Tbl_Registro_Insumo[descripcion_insumo],$C114,Tbl_Registro_Insumo[id_solicitud],Detalle_Mes!$C$9,Tbl_Registro_Insumo[Fecha_Corte],"&lt;="&amp;BE$12)-SUMIFS(Tbl_Registro_Insumo[cant_dev],Tbl_Registro_Insumo[proveedor],$C$8,Tbl_Registro_Insumo[descripcion_insumo],$C114,Tbl_Registro_Insumo[id_solicitud],$C$9,Tbl_Registro_Insumo[Fecha_Corte],"&lt;="&amp;BE$12))</f>
        <v/>
      </c>
      <c r="BF114" s="2" t="str">
        <f>IF(OR($C114="",BF$12=""),"",SUMIFS(Tbl_Registro_Insumo[cant_ent],Tbl_Registro_Insumo[proveedor],$C$8,Tbl_Registro_Insumo[descripcion_insumo],$C114,Tbl_Registro_Insumo[id_solicitud],Detalle_Mes!$C$9,Tbl_Registro_Insumo[Fecha_Corte],"&lt;="&amp;BF$12)-SUMIFS(Tbl_Registro_Insumo[cant_dev],Tbl_Registro_Insumo[proveedor],$C$8,Tbl_Registro_Insumo[descripcion_insumo],$C114,Tbl_Registro_Insumo[id_solicitud],$C$9,Tbl_Registro_Insumo[Fecha_Corte],"&lt;="&amp;BF$12))</f>
        <v/>
      </c>
      <c r="BG114" s="2" t="str">
        <f>IF(OR($C114="",BG$12=""),"",SUMIFS(Tbl_Registro_Insumo[cant_ent],Tbl_Registro_Insumo[proveedor],$C$8,Tbl_Registro_Insumo[descripcion_insumo],$C114,Tbl_Registro_Insumo[id_solicitud],Detalle_Mes!$C$9,Tbl_Registro_Insumo[Fecha_Corte],"&lt;="&amp;BG$12)-SUMIFS(Tbl_Registro_Insumo[cant_dev],Tbl_Registro_Insumo[proveedor],$C$8,Tbl_Registro_Insumo[descripcion_insumo],$C114,Tbl_Registro_Insumo[id_solicitud],$C$9,Tbl_Registro_Insumo[Fecha_Corte],"&lt;="&amp;BG$12))</f>
        <v/>
      </c>
      <c r="BH114" s="2" t="str">
        <f>IF(OR($C114="",BH$12=""),"",SUMIFS(Tbl_Registro_Insumo[cant_ent],Tbl_Registro_Insumo[proveedor],$C$8,Tbl_Registro_Insumo[descripcion_insumo],$C114,Tbl_Registro_Insumo[id_solicitud],Detalle_Mes!$C$9,Tbl_Registro_Insumo[Fecha_Corte],"&lt;="&amp;BH$12)-SUMIFS(Tbl_Registro_Insumo[cant_dev],Tbl_Registro_Insumo[proveedor],$C$8,Tbl_Registro_Insumo[descripcion_insumo],$C114,Tbl_Registro_Insumo[id_solicitud],$C$9,Tbl_Registro_Insumo[Fecha_Corte],"&lt;="&amp;BH$12))</f>
        <v/>
      </c>
      <c r="BI114" s="2" t="str">
        <f>IF(OR($C114="",BI$12=""),"",SUMIFS(Tbl_Registro_Insumo[cant_ent],Tbl_Registro_Insumo[proveedor],$C$8,Tbl_Registro_Insumo[descripcion_insumo],$C114,Tbl_Registro_Insumo[id_solicitud],Detalle_Mes!$C$9,Tbl_Registro_Insumo[Fecha_Corte],"&lt;="&amp;BI$12)-SUMIFS(Tbl_Registro_Insumo[cant_dev],Tbl_Registro_Insumo[proveedor],$C$8,Tbl_Registro_Insumo[descripcion_insumo],$C114,Tbl_Registro_Insumo[id_solicitud],$C$9,Tbl_Registro_Insumo[Fecha_Corte],"&lt;="&amp;BI$12))</f>
        <v/>
      </c>
      <c r="BJ114" s="2" t="str">
        <f>IF(OR($C114="",BJ$12=""),"",SUMIFS(Tbl_Registro_Insumo[cant_ent],Tbl_Registro_Insumo[proveedor],$C$8,Tbl_Registro_Insumo[descripcion_insumo],$C114,Tbl_Registro_Insumo[id_solicitud],Detalle_Mes!$C$9,Tbl_Registro_Insumo[Fecha_Corte],"&lt;="&amp;BJ$12)-SUMIFS(Tbl_Registro_Insumo[cant_dev],Tbl_Registro_Insumo[proveedor],$C$8,Tbl_Registro_Insumo[descripcion_insumo],$C114,Tbl_Registro_Insumo[id_solicitud],$C$9,Tbl_Registro_Insumo[Fecha_Corte],"&lt;="&amp;BJ$12))</f>
        <v/>
      </c>
      <c r="BK114" s="2" t="str">
        <f>IF(OR($C114="",BK$12=""),"",SUMIFS(Tbl_Registro_Insumo[cant_ent],Tbl_Registro_Insumo[proveedor],$C$8,Tbl_Registro_Insumo[descripcion_insumo],$C114,Tbl_Registro_Insumo[id_solicitud],Detalle_Mes!$C$9,Tbl_Registro_Insumo[Fecha_Corte],"&lt;="&amp;BK$12)-SUMIFS(Tbl_Registro_Insumo[cant_dev],Tbl_Registro_Insumo[proveedor],$C$8,Tbl_Registro_Insumo[descripcion_insumo],$C114,Tbl_Registro_Insumo[id_solicitud],$C$9,Tbl_Registro_Insumo[Fecha_Corte],"&lt;="&amp;BK$12))</f>
        <v/>
      </c>
      <c r="BL114" s="2" t="str">
        <f>IF(OR($C114="",BL$12=""),"",SUMIFS(Tbl_Registro_Insumo[cant_ent],Tbl_Registro_Insumo[proveedor],$C$8,Tbl_Registro_Insumo[descripcion_insumo],$C114,Tbl_Registro_Insumo[id_solicitud],Detalle_Mes!$C$9,Tbl_Registro_Insumo[Fecha_Corte],"&lt;="&amp;BL$12)-SUMIFS(Tbl_Registro_Insumo[cant_dev],Tbl_Registro_Insumo[proveedor],$C$8,Tbl_Registro_Insumo[descripcion_insumo],$C114,Tbl_Registro_Insumo[id_solicitud],$C$9,Tbl_Registro_Insumo[Fecha_Corte],"&lt;="&amp;BL$12))</f>
        <v/>
      </c>
      <c r="BM114" s="2" t="str">
        <f>IF(OR($C114="",BM$12=""),"",SUMIFS(Tbl_Registro_Insumo[cant_ent],Tbl_Registro_Insumo[proveedor],$C$8,Tbl_Registro_Insumo[descripcion_insumo],$C114,Tbl_Registro_Insumo[id_solicitud],Detalle_Mes!$C$9,Tbl_Registro_Insumo[Fecha_Corte],"&lt;="&amp;BM$12)-SUMIFS(Tbl_Registro_Insumo[cant_dev],Tbl_Registro_Insumo[proveedor],$C$8,Tbl_Registro_Insumo[descripcion_insumo],$C114,Tbl_Registro_Insumo[id_solicitud],$C$9,Tbl_Registro_Insumo[Fecha_Corte],"&lt;="&amp;BM$12))</f>
        <v/>
      </c>
      <c r="BN114" s="2" t="str">
        <f>IF(OR($C114="",BN$12=""),"",SUMIFS(Tbl_Registro_Insumo[cant_ent],Tbl_Registro_Insumo[proveedor],$C$8,Tbl_Registro_Insumo[descripcion_insumo],$C114,Tbl_Registro_Insumo[id_solicitud],Detalle_Mes!$C$9,Tbl_Registro_Insumo[Fecha_Corte],"&lt;="&amp;BN$12)-SUMIFS(Tbl_Registro_Insumo[cant_dev],Tbl_Registro_Insumo[proveedor],$C$8,Tbl_Registro_Insumo[descripcion_insumo],$C114,Tbl_Registro_Insumo[id_solicitud],$C$9,Tbl_Registro_Insumo[Fecha_Corte],"&lt;="&amp;BN$12))</f>
        <v/>
      </c>
      <c r="BO114" s="2" t="str">
        <f>IF(OR($C114="",BO$12=""),"",SUMIFS(Tbl_Registro_Insumo[cant_ent],Tbl_Registro_Insumo[proveedor],$C$8,Tbl_Registro_Insumo[descripcion_insumo],$C114,Tbl_Registro_Insumo[id_solicitud],Detalle_Mes!$C$9,Tbl_Registro_Insumo[Fecha_Corte],"&lt;="&amp;BO$12)-SUMIFS(Tbl_Registro_Insumo[cant_dev],Tbl_Registro_Insumo[proveedor],$C$8,Tbl_Registro_Insumo[descripcion_insumo],$C114,Tbl_Registro_Insumo[id_solicitud],$C$9,Tbl_Registro_Insumo[Fecha_Corte],"&lt;="&amp;BO$12))</f>
        <v/>
      </c>
      <c r="BP114" s="2" t="str">
        <f>IF(OR($C114="",BP$12=""),"",SUMIFS(Tbl_Registro_Insumo[cant_ent],Tbl_Registro_Insumo[proveedor],$C$8,Tbl_Registro_Insumo[descripcion_insumo],$C114,Tbl_Registro_Insumo[id_solicitud],Detalle_Mes!$C$9,Tbl_Registro_Insumo[Fecha_Corte],"&lt;="&amp;BP$12)-SUMIFS(Tbl_Registro_Insumo[cant_dev],Tbl_Registro_Insumo[proveedor],$C$8,Tbl_Registro_Insumo[descripcion_insumo],$C114,Tbl_Registro_Insumo[id_solicitud],$C$9,Tbl_Registro_Insumo[Fecha_Corte],"&lt;="&amp;BP$12))</f>
        <v/>
      </c>
      <c r="BQ114" s="2" t="str">
        <f>IF(OR($C114="",BQ$12=""),"",SUMIFS(Tbl_Registro_Insumo[cant_ent],Tbl_Registro_Insumo[proveedor],$C$8,Tbl_Registro_Insumo[descripcion_insumo],$C114,Tbl_Registro_Insumo[id_solicitud],Detalle_Mes!$C$9,Tbl_Registro_Insumo[Fecha_Corte],"&lt;="&amp;BQ$12)-SUMIFS(Tbl_Registro_Insumo[cant_dev],Tbl_Registro_Insumo[proveedor],$C$8,Tbl_Registro_Insumo[descripcion_insumo],$C114,Tbl_Registro_Insumo[id_solicitud],$C$9,Tbl_Registro_Insumo[Fecha_Corte],"&lt;="&amp;BQ$12))</f>
        <v/>
      </c>
      <c r="BR114" s="2" t="str">
        <f>IF(OR($C114="",BR$12=""),"",SUMIFS(Tbl_Registro_Insumo[cant_ent],Tbl_Registro_Insumo[proveedor],$C$8,Tbl_Registro_Insumo[descripcion_insumo],$C114,Tbl_Registro_Insumo[id_solicitud],Detalle_Mes!$C$9,Tbl_Registro_Insumo[Fecha_Corte],"&lt;="&amp;BR$12)-SUMIFS(Tbl_Registro_Insumo[cant_dev],Tbl_Registro_Insumo[proveedor],$C$8,Tbl_Registro_Insumo[descripcion_insumo],$C114,Tbl_Registro_Insumo[id_solicitud],$C$9,Tbl_Registro_Insumo[Fecha_Corte],"&lt;="&amp;BR$12))</f>
        <v/>
      </c>
      <c r="BS114" s="2" t="str">
        <f>IF(OR($C114="",BS$12=""),"",SUMIFS(Tbl_Registro_Insumo[cant_ent],Tbl_Registro_Insumo[proveedor],$C$8,Tbl_Registro_Insumo[descripcion_insumo],$C114,Tbl_Registro_Insumo[id_solicitud],Detalle_Mes!$C$9,Tbl_Registro_Insumo[Fecha_Corte],"&lt;="&amp;BS$12)-SUMIFS(Tbl_Registro_Insumo[cant_dev],Tbl_Registro_Insumo[proveedor],$C$8,Tbl_Registro_Insumo[descripcion_insumo],$C114,Tbl_Registro_Insumo[id_solicitud],$C$9,Tbl_Registro_Insumo[Fecha_Corte],"&lt;="&amp;BS$12))</f>
        <v/>
      </c>
    </row>
    <row r="115" spans="2:71" s="7" customFormat="1" ht="19.2" customHeight="1" x14ac:dyDescent="0.3">
      <c r="B115" s="2"/>
      <c r="D115" s="20" t="str">
        <f>IF(C115="","",SUMIFS(Tbl_Registro_Insumo[cant_ent],Tbl_Registro_Insumo[proveedor],Detalle_Mes!$C$8,Tbl_Registro_Insumo[id_solicitud],Detalle_Mes!$C$9,Tbl_Registro_Insumo[descripcion_insumo],Detalle_Mes!C115,Tbl_Registro_Insumo[Fecha_Corte],"&lt;"&amp;Detalle_Mes!$F$8))</f>
        <v/>
      </c>
      <c r="E115" s="20" t="str">
        <f>IF(C115="","",SUMIFS(Tbl_Registro_Insumo[cant_dev],Tbl_Registro_Insumo[proveedor],Detalle_Mes!$C$8,Tbl_Registro_Insumo[id_solicitud],Detalle_Mes!$C$9,Tbl_Registro_Insumo[descripcion_insumo],Detalle_Mes!C115,Tbl_Registro_Insumo[Fecha_Corte],"&lt;"&amp;Detalle_Mes!$F$8))</f>
        <v/>
      </c>
      <c r="F115" s="20" t="str">
        <f t="shared" si="42"/>
        <v/>
      </c>
      <c r="H115" s="41" t="str">
        <f t="shared" si="43"/>
        <v/>
      </c>
      <c r="I115" s="2" t="str">
        <f>IF(OR($C115="",I$12=""),"",SUMIFS(Tbl_Registro_Insumo[cant_ent],Tbl_Registro_Insumo[proveedor],$C$8,Tbl_Registro_Insumo[descripcion_insumo],$C115,Tbl_Registro_Insumo[id_solicitud],Detalle_Mes!$C$9,Tbl_Registro_Insumo[Fecha_Corte],"&lt;"&amp;I$12)-SUMIFS(Tbl_Registro_Insumo[cant_dev],Tbl_Registro_Insumo[proveedor],$C$8,Tbl_Registro_Insumo[descripcion_insumo],$C115,Tbl_Registro_Insumo[id_solicitud],$C$9,Tbl_Registro_Insumo[Fecha_Corte],"&lt;="&amp;I$12))</f>
        <v/>
      </c>
      <c r="J115" s="2" t="str">
        <f>IF(OR($C115="",J$12=""),"",SUMIFS(Tbl_Registro_Insumo[cant_ent],Tbl_Registro_Insumo[proveedor],$C$8,Tbl_Registro_Insumo[descripcion_insumo],$C115,Tbl_Registro_Insumo[id_solicitud],Detalle_Mes!$C$9,Tbl_Registro_Insumo[Fecha_Corte],"&lt;="&amp;J$12)-SUMIFS(Tbl_Registro_Insumo[cant_dev],Tbl_Registro_Insumo[proveedor],$C$8,Tbl_Registro_Insumo[descripcion_insumo],$C115,Tbl_Registro_Insumo[id_solicitud],$C$9,Tbl_Registro_Insumo[Fecha_Corte],"&lt;="&amp;J$12))</f>
        <v/>
      </c>
      <c r="K115" s="2" t="str">
        <f>IF(OR($C115="",K$12=""),"",SUMIFS(Tbl_Registro_Insumo[cant_ent],Tbl_Registro_Insumo[proveedor],$C$8,Tbl_Registro_Insumo[descripcion_insumo],$C115,Tbl_Registro_Insumo[id_solicitud],Detalle_Mes!$C$9,Tbl_Registro_Insumo[Fecha_Corte],"&lt;="&amp;K$12)-SUMIFS(Tbl_Registro_Insumo[cant_dev],Tbl_Registro_Insumo[proveedor],$C$8,Tbl_Registro_Insumo[descripcion_insumo],$C115,Tbl_Registro_Insumo[id_solicitud],$C$9,Tbl_Registro_Insumo[Fecha_Corte],"&lt;="&amp;K$12))</f>
        <v/>
      </c>
      <c r="L115" s="2" t="str">
        <f>IF(OR($C115="",L$12=""),"",SUMIFS(Tbl_Registro_Insumo[cant_ent],Tbl_Registro_Insumo[proveedor],$C$8,Tbl_Registro_Insumo[descripcion_insumo],$C115,Tbl_Registro_Insumo[id_solicitud],Detalle_Mes!$C$9,Tbl_Registro_Insumo[Fecha_Corte],"&lt;="&amp;L$12)-SUMIFS(Tbl_Registro_Insumo[cant_dev],Tbl_Registro_Insumo[proveedor],$C$8,Tbl_Registro_Insumo[descripcion_insumo],$C115,Tbl_Registro_Insumo[id_solicitud],$C$9,Tbl_Registro_Insumo[Fecha_Corte],"&lt;="&amp;L$12))</f>
        <v/>
      </c>
      <c r="M115" s="2" t="str">
        <f>IF(OR($C115="",M$12=""),"",SUMIFS(Tbl_Registro_Insumo[cant_ent],Tbl_Registro_Insumo[proveedor],$C$8,Tbl_Registro_Insumo[descripcion_insumo],$C115,Tbl_Registro_Insumo[id_solicitud],Detalle_Mes!$C$9,Tbl_Registro_Insumo[Fecha_Corte],"&lt;="&amp;M$12)-SUMIFS(Tbl_Registro_Insumo[cant_dev],Tbl_Registro_Insumo[proveedor],$C$8,Tbl_Registro_Insumo[descripcion_insumo],$C115,Tbl_Registro_Insumo[id_solicitud],$C$9,Tbl_Registro_Insumo[Fecha_Corte],"&lt;="&amp;M$12))</f>
        <v/>
      </c>
      <c r="N115" s="2" t="str">
        <f>IF(OR($C115="",N$12=""),"",SUMIFS(Tbl_Registro_Insumo[cant_ent],Tbl_Registro_Insumo[proveedor],$C$8,Tbl_Registro_Insumo[descripcion_insumo],$C115,Tbl_Registro_Insumo[id_solicitud],Detalle_Mes!$C$9,Tbl_Registro_Insumo[Fecha_Corte],"&lt;="&amp;N$12)-SUMIFS(Tbl_Registro_Insumo[cant_dev],Tbl_Registro_Insumo[proveedor],$C$8,Tbl_Registro_Insumo[descripcion_insumo],$C115,Tbl_Registro_Insumo[id_solicitud],$C$9,Tbl_Registro_Insumo[Fecha_Corte],"&lt;="&amp;N$12))</f>
        <v/>
      </c>
      <c r="O115" s="2" t="str">
        <f>IF(OR($C115="",O$12=""),"",SUMIFS(Tbl_Registro_Insumo[cant_ent],Tbl_Registro_Insumo[proveedor],$C$8,Tbl_Registro_Insumo[descripcion_insumo],$C115,Tbl_Registro_Insumo[id_solicitud],Detalle_Mes!$C$9,Tbl_Registro_Insumo[Fecha_Corte],"&lt;="&amp;O$12)-SUMIFS(Tbl_Registro_Insumo[cant_dev],Tbl_Registro_Insumo[proveedor],$C$8,Tbl_Registro_Insumo[descripcion_insumo],$C115,Tbl_Registro_Insumo[id_solicitud],$C$9,Tbl_Registro_Insumo[Fecha_Corte],"&lt;="&amp;O$12))</f>
        <v/>
      </c>
      <c r="P115" s="2" t="str">
        <f>IF(OR($C115="",P$12=""),"",SUMIFS(Tbl_Registro_Insumo[cant_ent],Tbl_Registro_Insumo[proveedor],$C$8,Tbl_Registro_Insumo[descripcion_insumo],$C115,Tbl_Registro_Insumo[id_solicitud],Detalle_Mes!$C$9,Tbl_Registro_Insumo[Fecha_Corte],"&lt;="&amp;P$12)-SUMIFS(Tbl_Registro_Insumo[cant_dev],Tbl_Registro_Insumo[proveedor],$C$8,Tbl_Registro_Insumo[descripcion_insumo],$C115,Tbl_Registro_Insumo[id_solicitud],$C$9,Tbl_Registro_Insumo[Fecha_Corte],"&lt;="&amp;P$12))</f>
        <v/>
      </c>
      <c r="Q115" s="2" t="str">
        <f>IF(OR($C115="",Q$12=""),"",SUMIFS(Tbl_Registro_Insumo[cant_ent],Tbl_Registro_Insumo[proveedor],$C$8,Tbl_Registro_Insumo[descripcion_insumo],$C115,Tbl_Registro_Insumo[id_solicitud],Detalle_Mes!$C$9,Tbl_Registro_Insumo[Fecha_Corte],"&lt;="&amp;Q$12)-SUMIFS(Tbl_Registro_Insumo[cant_dev],Tbl_Registro_Insumo[proveedor],$C$8,Tbl_Registro_Insumo[descripcion_insumo],$C115,Tbl_Registro_Insumo[id_solicitud],$C$9,Tbl_Registro_Insumo[Fecha_Corte],"&lt;="&amp;Q$12))</f>
        <v/>
      </c>
      <c r="R115" s="2" t="str">
        <f>IF(OR($C115="",R$12=""),"",SUMIFS(Tbl_Registro_Insumo[cant_ent],Tbl_Registro_Insumo[proveedor],$C$8,Tbl_Registro_Insumo[descripcion_insumo],$C115,Tbl_Registro_Insumo[id_solicitud],Detalle_Mes!$C$9,Tbl_Registro_Insumo[Fecha_Corte],"&lt;="&amp;R$12)-SUMIFS(Tbl_Registro_Insumo[cant_dev],Tbl_Registro_Insumo[proveedor],$C$8,Tbl_Registro_Insumo[descripcion_insumo],$C115,Tbl_Registro_Insumo[id_solicitud],$C$9,Tbl_Registro_Insumo[Fecha_Corte],"&lt;="&amp;R$12))</f>
        <v/>
      </c>
      <c r="S115" s="2" t="str">
        <f>IF(OR($C115="",S$12=""),"",SUMIFS(Tbl_Registro_Insumo[cant_ent],Tbl_Registro_Insumo[proveedor],$C$8,Tbl_Registro_Insumo[descripcion_insumo],$C115,Tbl_Registro_Insumo[id_solicitud],Detalle_Mes!$C$9,Tbl_Registro_Insumo[Fecha_Corte],"&lt;="&amp;S$12)-SUMIFS(Tbl_Registro_Insumo[cant_dev],Tbl_Registro_Insumo[proveedor],$C$8,Tbl_Registro_Insumo[descripcion_insumo],$C115,Tbl_Registro_Insumo[id_solicitud],$C$9,Tbl_Registro_Insumo[Fecha_Corte],"&lt;="&amp;S$12))</f>
        <v/>
      </c>
      <c r="T115" s="2" t="str">
        <f>IF(OR($C115="",T$12=""),"",SUMIFS(Tbl_Registro_Insumo[cant_ent],Tbl_Registro_Insumo[proveedor],$C$8,Tbl_Registro_Insumo[descripcion_insumo],$C115,Tbl_Registro_Insumo[id_solicitud],Detalle_Mes!$C$9,Tbl_Registro_Insumo[Fecha_Corte],"&lt;="&amp;T$12)-SUMIFS(Tbl_Registro_Insumo[cant_dev],Tbl_Registro_Insumo[proveedor],$C$8,Tbl_Registro_Insumo[descripcion_insumo],$C115,Tbl_Registro_Insumo[id_solicitud],$C$9,Tbl_Registro_Insumo[Fecha_Corte],"&lt;="&amp;T$12))</f>
        <v/>
      </c>
      <c r="U115" s="2" t="str">
        <f>IF(OR($C115="",U$12=""),"",SUMIFS(Tbl_Registro_Insumo[cant_ent],Tbl_Registro_Insumo[proveedor],$C$8,Tbl_Registro_Insumo[descripcion_insumo],$C115,Tbl_Registro_Insumo[id_solicitud],Detalle_Mes!$C$9,Tbl_Registro_Insumo[Fecha_Corte],"&lt;="&amp;U$12)-SUMIFS(Tbl_Registro_Insumo[cant_dev],Tbl_Registro_Insumo[proveedor],$C$8,Tbl_Registro_Insumo[descripcion_insumo],$C115,Tbl_Registro_Insumo[id_solicitud],$C$9,Tbl_Registro_Insumo[Fecha_Corte],"&lt;="&amp;U$12))</f>
        <v/>
      </c>
      <c r="V115" s="2" t="str">
        <f>IF(OR($C115="",V$12=""),"",SUMIFS(Tbl_Registro_Insumo[cant_ent],Tbl_Registro_Insumo[proveedor],$C$8,Tbl_Registro_Insumo[descripcion_insumo],$C115,Tbl_Registro_Insumo[id_solicitud],Detalle_Mes!$C$9,Tbl_Registro_Insumo[Fecha_Corte],"&lt;="&amp;V$12)-SUMIFS(Tbl_Registro_Insumo[cant_dev],Tbl_Registro_Insumo[proveedor],$C$8,Tbl_Registro_Insumo[descripcion_insumo],$C115,Tbl_Registro_Insumo[id_solicitud],$C$9,Tbl_Registro_Insumo[Fecha_Corte],"&lt;="&amp;V$12))</f>
        <v/>
      </c>
      <c r="W115" s="2" t="str">
        <f>IF(OR($C115="",W$12=""),"",SUMIFS(Tbl_Registro_Insumo[cant_ent],Tbl_Registro_Insumo[proveedor],$C$8,Tbl_Registro_Insumo[descripcion_insumo],$C115,Tbl_Registro_Insumo[id_solicitud],Detalle_Mes!$C$9,Tbl_Registro_Insumo[Fecha_Corte],"&lt;="&amp;W$12)-SUMIFS(Tbl_Registro_Insumo[cant_dev],Tbl_Registro_Insumo[proveedor],$C$8,Tbl_Registro_Insumo[descripcion_insumo],$C115,Tbl_Registro_Insumo[id_solicitud],$C$9,Tbl_Registro_Insumo[Fecha_Corte],"&lt;="&amp;W$12))</f>
        <v/>
      </c>
      <c r="X115" s="2" t="str">
        <f>IF(OR($C115="",X$12=""),"",SUMIFS(Tbl_Registro_Insumo[cant_ent],Tbl_Registro_Insumo[proveedor],$C$8,Tbl_Registro_Insumo[descripcion_insumo],$C115,Tbl_Registro_Insumo[id_solicitud],Detalle_Mes!$C$9,Tbl_Registro_Insumo[Fecha_Corte],"&lt;="&amp;X$12)-SUMIFS(Tbl_Registro_Insumo[cant_dev],Tbl_Registro_Insumo[proveedor],$C$8,Tbl_Registro_Insumo[descripcion_insumo],$C115,Tbl_Registro_Insumo[id_solicitud],$C$9,Tbl_Registro_Insumo[Fecha_Corte],"&lt;="&amp;X$12))</f>
        <v/>
      </c>
      <c r="Y115" s="2" t="str">
        <f>IF(OR($C115="",Y$12=""),"",SUMIFS(Tbl_Registro_Insumo[cant_ent],Tbl_Registro_Insumo[proveedor],$C$8,Tbl_Registro_Insumo[descripcion_insumo],$C115,Tbl_Registro_Insumo[id_solicitud],Detalle_Mes!$C$9,Tbl_Registro_Insumo[Fecha_Corte],"&lt;="&amp;Y$12)-SUMIFS(Tbl_Registro_Insumo[cant_dev],Tbl_Registro_Insumo[proveedor],$C$8,Tbl_Registro_Insumo[descripcion_insumo],$C115,Tbl_Registro_Insumo[id_solicitud],$C$9,Tbl_Registro_Insumo[Fecha_Corte],"&lt;="&amp;Y$12))</f>
        <v/>
      </c>
      <c r="Z115" s="2" t="str">
        <f>IF(OR($C115="",Z$12=""),"",SUMIFS(Tbl_Registro_Insumo[cant_ent],Tbl_Registro_Insumo[proveedor],$C$8,Tbl_Registro_Insumo[descripcion_insumo],$C115,Tbl_Registro_Insumo[id_solicitud],Detalle_Mes!$C$9,Tbl_Registro_Insumo[Fecha_Corte],"&lt;="&amp;Z$12)-SUMIFS(Tbl_Registro_Insumo[cant_dev],Tbl_Registro_Insumo[proveedor],$C$8,Tbl_Registro_Insumo[descripcion_insumo],$C115,Tbl_Registro_Insumo[id_solicitud],$C$9,Tbl_Registro_Insumo[Fecha_Corte],"&lt;="&amp;Z$12))</f>
        <v/>
      </c>
      <c r="AA115" s="2" t="str">
        <f>IF(OR($C115="",AA$12=""),"",SUMIFS(Tbl_Registro_Insumo[cant_ent],Tbl_Registro_Insumo[proveedor],$C$8,Tbl_Registro_Insumo[descripcion_insumo],$C115,Tbl_Registro_Insumo[id_solicitud],Detalle_Mes!$C$9,Tbl_Registro_Insumo[Fecha_Corte],"&lt;="&amp;AA$12)-SUMIFS(Tbl_Registro_Insumo[cant_dev],Tbl_Registro_Insumo[proveedor],$C$8,Tbl_Registro_Insumo[descripcion_insumo],$C115,Tbl_Registro_Insumo[id_solicitud],$C$9,Tbl_Registro_Insumo[Fecha_Corte],"&lt;="&amp;AA$12))</f>
        <v/>
      </c>
      <c r="AB115" s="2" t="str">
        <f>IF(OR($C115="",AB$12=""),"",SUMIFS(Tbl_Registro_Insumo[cant_ent],Tbl_Registro_Insumo[proveedor],$C$8,Tbl_Registro_Insumo[descripcion_insumo],$C115,Tbl_Registro_Insumo[id_solicitud],Detalle_Mes!$C$9,Tbl_Registro_Insumo[Fecha_Corte],"&lt;="&amp;AB$12)-SUMIFS(Tbl_Registro_Insumo[cant_dev],Tbl_Registro_Insumo[proveedor],$C$8,Tbl_Registro_Insumo[descripcion_insumo],$C115,Tbl_Registro_Insumo[id_solicitud],$C$9,Tbl_Registro_Insumo[Fecha_Corte],"&lt;="&amp;AB$12))</f>
        <v/>
      </c>
      <c r="AC115" s="2" t="str">
        <f>IF(OR($C115="",AC$12=""),"",SUMIFS(Tbl_Registro_Insumo[cant_ent],Tbl_Registro_Insumo[proveedor],$C$8,Tbl_Registro_Insumo[descripcion_insumo],$C115,Tbl_Registro_Insumo[id_solicitud],Detalle_Mes!$C$9,Tbl_Registro_Insumo[Fecha_Corte],"&lt;="&amp;AC$12)-SUMIFS(Tbl_Registro_Insumo[cant_dev],Tbl_Registro_Insumo[proveedor],$C$8,Tbl_Registro_Insumo[descripcion_insumo],$C115,Tbl_Registro_Insumo[id_solicitud],$C$9,Tbl_Registro_Insumo[Fecha_Corte],"&lt;="&amp;AC$12))</f>
        <v/>
      </c>
      <c r="AD115" s="2" t="str">
        <f>IF(OR($C115="",AD$12=""),"",SUMIFS(Tbl_Registro_Insumo[cant_ent],Tbl_Registro_Insumo[proveedor],$C$8,Tbl_Registro_Insumo[descripcion_insumo],$C115,Tbl_Registro_Insumo[id_solicitud],Detalle_Mes!$C$9,Tbl_Registro_Insumo[Fecha_Corte],"&lt;="&amp;AD$12)-SUMIFS(Tbl_Registro_Insumo[cant_dev],Tbl_Registro_Insumo[proveedor],$C$8,Tbl_Registro_Insumo[descripcion_insumo],$C115,Tbl_Registro_Insumo[id_solicitud],$C$9,Tbl_Registro_Insumo[Fecha_Corte],"&lt;="&amp;AD$12))</f>
        <v/>
      </c>
      <c r="AE115" s="2" t="str">
        <f>IF(OR($C115="",AE$12=""),"",SUMIFS(Tbl_Registro_Insumo[cant_ent],Tbl_Registro_Insumo[proveedor],$C$8,Tbl_Registro_Insumo[descripcion_insumo],$C115,Tbl_Registro_Insumo[id_solicitud],Detalle_Mes!$C$9,Tbl_Registro_Insumo[Fecha_Corte],"&lt;="&amp;AE$12)-SUMIFS(Tbl_Registro_Insumo[cant_dev],Tbl_Registro_Insumo[proveedor],$C$8,Tbl_Registro_Insumo[descripcion_insumo],$C115,Tbl_Registro_Insumo[id_solicitud],$C$9,Tbl_Registro_Insumo[Fecha_Corte],"&lt;="&amp;AE$12))</f>
        <v/>
      </c>
      <c r="AF115" s="2" t="str">
        <f>IF(OR($C115="",AF$12=""),"",SUMIFS(Tbl_Registro_Insumo[cant_ent],Tbl_Registro_Insumo[proveedor],$C$8,Tbl_Registro_Insumo[descripcion_insumo],$C115,Tbl_Registro_Insumo[id_solicitud],Detalle_Mes!$C$9,Tbl_Registro_Insumo[Fecha_Corte],"&lt;="&amp;AF$12)-SUMIFS(Tbl_Registro_Insumo[cant_dev],Tbl_Registro_Insumo[proveedor],$C$8,Tbl_Registro_Insumo[descripcion_insumo],$C115,Tbl_Registro_Insumo[id_solicitud],$C$9,Tbl_Registro_Insumo[Fecha_Corte],"&lt;="&amp;AF$12))</f>
        <v/>
      </c>
      <c r="AG115" s="2" t="str">
        <f>IF(OR($C115="",AG$12=""),"",SUMIFS(Tbl_Registro_Insumo[cant_ent],Tbl_Registro_Insumo[proveedor],$C$8,Tbl_Registro_Insumo[descripcion_insumo],$C115,Tbl_Registro_Insumo[id_solicitud],Detalle_Mes!$C$9,Tbl_Registro_Insumo[Fecha_Corte],"&lt;="&amp;AG$12)-SUMIFS(Tbl_Registro_Insumo[cant_dev],Tbl_Registro_Insumo[proveedor],$C$8,Tbl_Registro_Insumo[descripcion_insumo],$C115,Tbl_Registro_Insumo[id_solicitud],$C$9,Tbl_Registro_Insumo[Fecha_Corte],"&lt;="&amp;AG$12))</f>
        <v/>
      </c>
      <c r="AH115" s="2" t="str">
        <f>IF(OR($C115="",AH$12=""),"",SUMIFS(Tbl_Registro_Insumo[cant_ent],Tbl_Registro_Insumo[proveedor],$C$8,Tbl_Registro_Insumo[descripcion_insumo],$C115,Tbl_Registro_Insumo[id_solicitud],Detalle_Mes!$C$9,Tbl_Registro_Insumo[Fecha_Corte],"&lt;="&amp;AH$12)-SUMIFS(Tbl_Registro_Insumo[cant_dev],Tbl_Registro_Insumo[proveedor],$C$8,Tbl_Registro_Insumo[descripcion_insumo],$C115,Tbl_Registro_Insumo[id_solicitud],$C$9,Tbl_Registro_Insumo[Fecha_Corte],"&lt;="&amp;AH$12))</f>
        <v/>
      </c>
      <c r="AI115" s="2" t="str">
        <f>IF(OR($C115="",AI$12=""),"",SUMIFS(Tbl_Registro_Insumo[cant_ent],Tbl_Registro_Insumo[proveedor],$C$8,Tbl_Registro_Insumo[descripcion_insumo],$C115,Tbl_Registro_Insumo[id_solicitud],Detalle_Mes!$C$9,Tbl_Registro_Insumo[Fecha_Corte],"&lt;="&amp;AI$12)-SUMIFS(Tbl_Registro_Insumo[cant_dev],Tbl_Registro_Insumo[proveedor],$C$8,Tbl_Registro_Insumo[descripcion_insumo],$C115,Tbl_Registro_Insumo[id_solicitud],$C$9,Tbl_Registro_Insumo[Fecha_Corte],"&lt;="&amp;AI$12))</f>
        <v/>
      </c>
      <c r="AJ115" s="2" t="str">
        <f>IF(OR($C115="",AJ$12=""),"",SUMIFS(Tbl_Registro_Insumo[cant_ent],Tbl_Registro_Insumo[proveedor],$C$8,Tbl_Registro_Insumo[descripcion_insumo],$C115,Tbl_Registro_Insumo[id_solicitud],Detalle_Mes!$C$9,Tbl_Registro_Insumo[Fecha_Corte],"&lt;="&amp;AJ$12)-SUMIFS(Tbl_Registro_Insumo[cant_dev],Tbl_Registro_Insumo[proveedor],$C$8,Tbl_Registro_Insumo[descripcion_insumo],$C115,Tbl_Registro_Insumo[id_solicitud],$C$9,Tbl_Registro_Insumo[Fecha_Corte],"&lt;="&amp;AJ$12))</f>
        <v/>
      </c>
      <c r="AK115" s="2" t="str">
        <f>IF(OR($C115="",AK$12=""),"",SUMIFS(Tbl_Registro_Insumo[cant_ent],Tbl_Registro_Insumo[proveedor],$C$8,Tbl_Registro_Insumo[descripcion_insumo],$C115,Tbl_Registro_Insumo[id_solicitud],Detalle_Mes!$C$9,Tbl_Registro_Insumo[Fecha_Corte],"&lt;="&amp;AK$12)-SUMIFS(Tbl_Registro_Insumo[cant_dev],Tbl_Registro_Insumo[proveedor],$C$8,Tbl_Registro_Insumo[descripcion_insumo],$C115,Tbl_Registro_Insumo[id_solicitud],$C$9,Tbl_Registro_Insumo[Fecha_Corte],"&lt;="&amp;AK$12))</f>
        <v/>
      </c>
      <c r="AL115" s="2" t="str">
        <f>IF(OR($C115="",AL$12=""),"",SUMIFS(Tbl_Registro_Insumo[cant_ent],Tbl_Registro_Insumo[proveedor],$C$8,Tbl_Registro_Insumo[descripcion_insumo],$C115,Tbl_Registro_Insumo[id_solicitud],Detalle_Mes!$C$9,Tbl_Registro_Insumo[Fecha_Corte],"&lt;="&amp;AL$12)-SUMIFS(Tbl_Registro_Insumo[cant_dev],Tbl_Registro_Insumo[proveedor],$C$8,Tbl_Registro_Insumo[descripcion_insumo],$C115,Tbl_Registro_Insumo[id_solicitud],$C$9,Tbl_Registro_Insumo[Fecha_Corte],"&lt;="&amp;AL$12))</f>
        <v/>
      </c>
      <c r="AM115" s="2" t="str">
        <f>IF(OR($C115="",AM$12=""),"",SUMIFS(Tbl_Registro_Insumo[cant_ent],Tbl_Registro_Insumo[proveedor],$C$8,Tbl_Registro_Insumo[descripcion_insumo],$C115,Tbl_Registro_Insumo[id_solicitud],Detalle_Mes!$C$9,Tbl_Registro_Insumo[Fecha_Corte],"&lt;="&amp;AM$12)-SUMIFS(Tbl_Registro_Insumo[cant_dev],Tbl_Registro_Insumo[proveedor],$C$8,Tbl_Registro_Insumo[descripcion_insumo],$C115,Tbl_Registro_Insumo[id_solicitud],$C$9,Tbl_Registro_Insumo[Fecha_Corte],"&lt;="&amp;AM$12))</f>
        <v/>
      </c>
      <c r="AN115" s="2" t="str">
        <f>IF(OR($C115="",AN$12=""),"",SUMIFS(Tbl_Registro_Insumo[cant_ent],Tbl_Registro_Insumo[proveedor],$C$8,Tbl_Registro_Insumo[descripcion_insumo],$C115,Tbl_Registro_Insumo[id_solicitud],Detalle_Mes!$C$9,Tbl_Registro_Insumo[Fecha_Corte],"&lt;="&amp;AN$12)-SUMIFS(Tbl_Registro_Insumo[cant_dev],Tbl_Registro_Insumo[proveedor],$C$8,Tbl_Registro_Insumo[descripcion_insumo],$C115,Tbl_Registro_Insumo[id_solicitud],$C$9,Tbl_Registro_Insumo[Fecha_Corte],"&lt;="&amp;AN$12))</f>
        <v/>
      </c>
      <c r="AO115" s="2" t="str">
        <f>IF(OR($C115="",AO$12=""),"",SUMIFS(Tbl_Registro_Insumo[cant_ent],Tbl_Registro_Insumo[proveedor],$C$8,Tbl_Registro_Insumo[descripcion_insumo],$C115,Tbl_Registro_Insumo[id_solicitud],Detalle_Mes!$C$9,Tbl_Registro_Insumo[Fecha_Corte],"&lt;="&amp;AO$12)-SUMIFS(Tbl_Registro_Insumo[cant_dev],Tbl_Registro_Insumo[proveedor],$C$8,Tbl_Registro_Insumo[descripcion_insumo],$C115,Tbl_Registro_Insumo[id_solicitud],$C$9,Tbl_Registro_Insumo[Fecha_Corte],"&lt;="&amp;AO$12))</f>
        <v/>
      </c>
      <c r="AP115" s="2" t="str">
        <f>IF(OR($C115="",AP$12=""),"",SUMIFS(Tbl_Registro_Insumo[cant_ent],Tbl_Registro_Insumo[proveedor],$C$8,Tbl_Registro_Insumo[descripcion_insumo],$C115,Tbl_Registro_Insumo[id_solicitud],Detalle_Mes!$C$9,Tbl_Registro_Insumo[Fecha_Corte],"&lt;="&amp;AP$12)-SUMIFS(Tbl_Registro_Insumo[cant_dev],Tbl_Registro_Insumo[proveedor],$C$8,Tbl_Registro_Insumo[descripcion_insumo],$C115,Tbl_Registro_Insumo[id_solicitud],$C$9,Tbl_Registro_Insumo[Fecha_Corte],"&lt;="&amp;AP$12))</f>
        <v/>
      </c>
      <c r="AQ115" s="2" t="str">
        <f>IF(OR($C115="",AQ$12=""),"",SUMIFS(Tbl_Registro_Insumo[cant_ent],Tbl_Registro_Insumo[proveedor],$C$8,Tbl_Registro_Insumo[descripcion_insumo],$C115,Tbl_Registro_Insumo[id_solicitud],Detalle_Mes!$C$9,Tbl_Registro_Insumo[Fecha_Corte],"&lt;="&amp;AQ$12)-SUMIFS(Tbl_Registro_Insumo[cant_dev],Tbl_Registro_Insumo[proveedor],$C$8,Tbl_Registro_Insumo[descripcion_insumo],$C115,Tbl_Registro_Insumo[id_solicitud],$C$9,Tbl_Registro_Insumo[Fecha_Corte],"&lt;="&amp;AQ$12))</f>
        <v/>
      </c>
      <c r="AR115" s="2" t="str">
        <f>IF(OR($C115="",AR$12=""),"",SUMIFS(Tbl_Registro_Insumo[cant_ent],Tbl_Registro_Insumo[proveedor],$C$8,Tbl_Registro_Insumo[descripcion_insumo],$C115,Tbl_Registro_Insumo[id_solicitud],Detalle_Mes!$C$9,Tbl_Registro_Insumo[Fecha_Corte],"&lt;="&amp;AR$12)-SUMIFS(Tbl_Registro_Insumo[cant_dev],Tbl_Registro_Insumo[proveedor],$C$8,Tbl_Registro_Insumo[descripcion_insumo],$C115,Tbl_Registro_Insumo[id_solicitud],$C$9,Tbl_Registro_Insumo[Fecha_Corte],"&lt;="&amp;AR$12))</f>
        <v/>
      </c>
      <c r="AS115" s="2" t="str">
        <f>IF(OR($C115="",AS$12=""),"",SUMIFS(Tbl_Registro_Insumo[cant_ent],Tbl_Registro_Insumo[proveedor],$C$8,Tbl_Registro_Insumo[descripcion_insumo],$C115,Tbl_Registro_Insumo[id_solicitud],Detalle_Mes!$C$9,Tbl_Registro_Insumo[Fecha_Corte],"&lt;="&amp;AS$12)-SUMIFS(Tbl_Registro_Insumo[cant_dev],Tbl_Registro_Insumo[proveedor],$C$8,Tbl_Registro_Insumo[descripcion_insumo],$C115,Tbl_Registro_Insumo[id_solicitud],$C$9,Tbl_Registro_Insumo[Fecha_Corte],"&lt;="&amp;AS$12))</f>
        <v/>
      </c>
      <c r="AT115" s="2" t="str">
        <f>IF(OR($C115="",AT$12=""),"",SUMIFS(Tbl_Registro_Insumo[cant_ent],Tbl_Registro_Insumo[proveedor],$C$8,Tbl_Registro_Insumo[descripcion_insumo],$C115,Tbl_Registro_Insumo[id_solicitud],Detalle_Mes!$C$9,Tbl_Registro_Insumo[Fecha_Corte],"&lt;="&amp;AT$12)-SUMIFS(Tbl_Registro_Insumo[cant_dev],Tbl_Registro_Insumo[proveedor],$C$8,Tbl_Registro_Insumo[descripcion_insumo],$C115,Tbl_Registro_Insumo[id_solicitud],$C$9,Tbl_Registro_Insumo[Fecha_Corte],"&lt;="&amp;AT$12))</f>
        <v/>
      </c>
      <c r="AU115" s="2" t="str">
        <f>IF(OR($C115="",AU$12=""),"",SUMIFS(Tbl_Registro_Insumo[cant_ent],Tbl_Registro_Insumo[proveedor],$C$8,Tbl_Registro_Insumo[descripcion_insumo],$C115,Tbl_Registro_Insumo[id_solicitud],Detalle_Mes!$C$9,Tbl_Registro_Insumo[Fecha_Corte],"&lt;="&amp;AU$12)-SUMIFS(Tbl_Registro_Insumo[cant_dev],Tbl_Registro_Insumo[proveedor],$C$8,Tbl_Registro_Insumo[descripcion_insumo],$C115,Tbl_Registro_Insumo[id_solicitud],$C$9,Tbl_Registro_Insumo[Fecha_Corte],"&lt;="&amp;AU$12))</f>
        <v/>
      </c>
      <c r="AV115" s="2" t="str">
        <f>IF(OR($C115="",AV$12=""),"",SUMIFS(Tbl_Registro_Insumo[cant_ent],Tbl_Registro_Insumo[proveedor],$C$8,Tbl_Registro_Insumo[descripcion_insumo],$C115,Tbl_Registro_Insumo[id_solicitud],Detalle_Mes!$C$9,Tbl_Registro_Insumo[Fecha_Corte],"&lt;="&amp;AV$12)-SUMIFS(Tbl_Registro_Insumo[cant_dev],Tbl_Registro_Insumo[proveedor],$C$8,Tbl_Registro_Insumo[descripcion_insumo],$C115,Tbl_Registro_Insumo[id_solicitud],$C$9,Tbl_Registro_Insumo[Fecha_Corte],"&lt;="&amp;AV$12))</f>
        <v/>
      </c>
      <c r="AW115" s="2" t="str">
        <f>IF(OR($C115="",AW$12=""),"",SUMIFS(Tbl_Registro_Insumo[cant_ent],Tbl_Registro_Insumo[proveedor],$C$8,Tbl_Registro_Insumo[descripcion_insumo],$C115,Tbl_Registro_Insumo[id_solicitud],Detalle_Mes!$C$9,Tbl_Registro_Insumo[Fecha_Corte],"&lt;="&amp;AW$12)-SUMIFS(Tbl_Registro_Insumo[cant_dev],Tbl_Registro_Insumo[proveedor],$C$8,Tbl_Registro_Insumo[descripcion_insumo],$C115,Tbl_Registro_Insumo[id_solicitud],$C$9,Tbl_Registro_Insumo[Fecha_Corte],"&lt;="&amp;AW$12))</f>
        <v/>
      </c>
      <c r="AX115" s="2" t="str">
        <f>IF(OR($C115="",AX$12=""),"",SUMIFS(Tbl_Registro_Insumo[cant_ent],Tbl_Registro_Insumo[proveedor],$C$8,Tbl_Registro_Insumo[descripcion_insumo],$C115,Tbl_Registro_Insumo[id_solicitud],Detalle_Mes!$C$9,Tbl_Registro_Insumo[Fecha_Corte],"&lt;="&amp;AX$12)-SUMIFS(Tbl_Registro_Insumo[cant_dev],Tbl_Registro_Insumo[proveedor],$C$8,Tbl_Registro_Insumo[descripcion_insumo],$C115,Tbl_Registro_Insumo[id_solicitud],$C$9,Tbl_Registro_Insumo[Fecha_Corte],"&lt;="&amp;AX$12))</f>
        <v/>
      </c>
      <c r="AY115" s="2" t="str">
        <f>IF(OR($C115="",AY$12=""),"",SUMIFS(Tbl_Registro_Insumo[cant_ent],Tbl_Registro_Insumo[proveedor],$C$8,Tbl_Registro_Insumo[descripcion_insumo],$C115,Tbl_Registro_Insumo[id_solicitud],Detalle_Mes!$C$9,Tbl_Registro_Insumo[Fecha_Corte],"&lt;="&amp;AY$12)-SUMIFS(Tbl_Registro_Insumo[cant_dev],Tbl_Registro_Insumo[proveedor],$C$8,Tbl_Registro_Insumo[descripcion_insumo],$C115,Tbl_Registro_Insumo[id_solicitud],$C$9,Tbl_Registro_Insumo[Fecha_Corte],"&lt;="&amp;AY$12))</f>
        <v/>
      </c>
      <c r="AZ115" s="2" t="str">
        <f>IF(OR($C115="",AZ$12=""),"",SUMIFS(Tbl_Registro_Insumo[cant_ent],Tbl_Registro_Insumo[proveedor],$C$8,Tbl_Registro_Insumo[descripcion_insumo],$C115,Tbl_Registro_Insumo[id_solicitud],Detalle_Mes!$C$9,Tbl_Registro_Insumo[Fecha_Corte],"&lt;="&amp;AZ$12)-SUMIFS(Tbl_Registro_Insumo[cant_dev],Tbl_Registro_Insumo[proveedor],$C$8,Tbl_Registro_Insumo[descripcion_insumo],$C115,Tbl_Registro_Insumo[id_solicitud],$C$9,Tbl_Registro_Insumo[Fecha_Corte],"&lt;="&amp;AZ$12))</f>
        <v/>
      </c>
      <c r="BA115" s="2" t="str">
        <f>IF(OR($C115="",BA$12=""),"",SUMIFS(Tbl_Registro_Insumo[cant_ent],Tbl_Registro_Insumo[proveedor],$C$8,Tbl_Registro_Insumo[descripcion_insumo],$C115,Tbl_Registro_Insumo[id_solicitud],Detalle_Mes!$C$9,Tbl_Registro_Insumo[Fecha_Corte],"&lt;="&amp;BA$12)-SUMIFS(Tbl_Registro_Insumo[cant_dev],Tbl_Registro_Insumo[proveedor],$C$8,Tbl_Registro_Insumo[descripcion_insumo],$C115,Tbl_Registro_Insumo[id_solicitud],$C$9,Tbl_Registro_Insumo[Fecha_Corte],"&lt;="&amp;BA$12))</f>
        <v/>
      </c>
      <c r="BB115" s="2" t="str">
        <f>IF(OR($C115="",BB$12=""),"",SUMIFS(Tbl_Registro_Insumo[cant_ent],Tbl_Registro_Insumo[proveedor],$C$8,Tbl_Registro_Insumo[descripcion_insumo],$C115,Tbl_Registro_Insumo[id_solicitud],Detalle_Mes!$C$9,Tbl_Registro_Insumo[Fecha_Corte],"&lt;="&amp;BB$12)-SUMIFS(Tbl_Registro_Insumo[cant_dev],Tbl_Registro_Insumo[proveedor],$C$8,Tbl_Registro_Insumo[descripcion_insumo],$C115,Tbl_Registro_Insumo[id_solicitud],$C$9,Tbl_Registro_Insumo[Fecha_Corte],"&lt;="&amp;BB$12))</f>
        <v/>
      </c>
      <c r="BC115" s="2" t="str">
        <f>IF(OR($C115="",BC$12=""),"",SUMIFS(Tbl_Registro_Insumo[cant_ent],Tbl_Registro_Insumo[proveedor],$C$8,Tbl_Registro_Insumo[descripcion_insumo],$C115,Tbl_Registro_Insumo[id_solicitud],Detalle_Mes!$C$9,Tbl_Registro_Insumo[Fecha_Corte],"&lt;="&amp;BC$12)-SUMIFS(Tbl_Registro_Insumo[cant_dev],Tbl_Registro_Insumo[proveedor],$C$8,Tbl_Registro_Insumo[descripcion_insumo],$C115,Tbl_Registro_Insumo[id_solicitud],$C$9,Tbl_Registro_Insumo[Fecha_Corte],"&lt;="&amp;BC$12))</f>
        <v/>
      </c>
      <c r="BD115" s="2" t="str">
        <f>IF(OR($C115="",BD$12=""),"",SUMIFS(Tbl_Registro_Insumo[cant_ent],Tbl_Registro_Insumo[proveedor],$C$8,Tbl_Registro_Insumo[descripcion_insumo],$C115,Tbl_Registro_Insumo[id_solicitud],Detalle_Mes!$C$9,Tbl_Registro_Insumo[Fecha_Corte],"&lt;="&amp;BD$12)-SUMIFS(Tbl_Registro_Insumo[cant_dev],Tbl_Registro_Insumo[proveedor],$C$8,Tbl_Registro_Insumo[descripcion_insumo],$C115,Tbl_Registro_Insumo[id_solicitud],$C$9,Tbl_Registro_Insumo[Fecha_Corte],"&lt;="&amp;BD$12))</f>
        <v/>
      </c>
      <c r="BE115" s="2" t="str">
        <f>IF(OR($C115="",BE$12=""),"",SUMIFS(Tbl_Registro_Insumo[cant_ent],Tbl_Registro_Insumo[proveedor],$C$8,Tbl_Registro_Insumo[descripcion_insumo],$C115,Tbl_Registro_Insumo[id_solicitud],Detalle_Mes!$C$9,Tbl_Registro_Insumo[Fecha_Corte],"&lt;="&amp;BE$12)-SUMIFS(Tbl_Registro_Insumo[cant_dev],Tbl_Registro_Insumo[proveedor],$C$8,Tbl_Registro_Insumo[descripcion_insumo],$C115,Tbl_Registro_Insumo[id_solicitud],$C$9,Tbl_Registro_Insumo[Fecha_Corte],"&lt;="&amp;BE$12))</f>
        <v/>
      </c>
      <c r="BF115" s="2" t="str">
        <f>IF(OR($C115="",BF$12=""),"",SUMIFS(Tbl_Registro_Insumo[cant_ent],Tbl_Registro_Insumo[proveedor],$C$8,Tbl_Registro_Insumo[descripcion_insumo],$C115,Tbl_Registro_Insumo[id_solicitud],Detalle_Mes!$C$9,Tbl_Registro_Insumo[Fecha_Corte],"&lt;="&amp;BF$12)-SUMIFS(Tbl_Registro_Insumo[cant_dev],Tbl_Registro_Insumo[proveedor],$C$8,Tbl_Registro_Insumo[descripcion_insumo],$C115,Tbl_Registro_Insumo[id_solicitud],$C$9,Tbl_Registro_Insumo[Fecha_Corte],"&lt;="&amp;BF$12))</f>
        <v/>
      </c>
      <c r="BG115" s="2" t="str">
        <f>IF(OR($C115="",BG$12=""),"",SUMIFS(Tbl_Registro_Insumo[cant_ent],Tbl_Registro_Insumo[proveedor],$C$8,Tbl_Registro_Insumo[descripcion_insumo],$C115,Tbl_Registro_Insumo[id_solicitud],Detalle_Mes!$C$9,Tbl_Registro_Insumo[Fecha_Corte],"&lt;="&amp;BG$12)-SUMIFS(Tbl_Registro_Insumo[cant_dev],Tbl_Registro_Insumo[proveedor],$C$8,Tbl_Registro_Insumo[descripcion_insumo],$C115,Tbl_Registro_Insumo[id_solicitud],$C$9,Tbl_Registro_Insumo[Fecha_Corte],"&lt;="&amp;BG$12))</f>
        <v/>
      </c>
      <c r="BH115" s="2" t="str">
        <f>IF(OR($C115="",BH$12=""),"",SUMIFS(Tbl_Registro_Insumo[cant_ent],Tbl_Registro_Insumo[proveedor],$C$8,Tbl_Registro_Insumo[descripcion_insumo],$C115,Tbl_Registro_Insumo[id_solicitud],Detalle_Mes!$C$9,Tbl_Registro_Insumo[Fecha_Corte],"&lt;="&amp;BH$12)-SUMIFS(Tbl_Registro_Insumo[cant_dev],Tbl_Registro_Insumo[proveedor],$C$8,Tbl_Registro_Insumo[descripcion_insumo],$C115,Tbl_Registro_Insumo[id_solicitud],$C$9,Tbl_Registro_Insumo[Fecha_Corte],"&lt;="&amp;BH$12))</f>
        <v/>
      </c>
      <c r="BI115" s="2" t="str">
        <f>IF(OR($C115="",BI$12=""),"",SUMIFS(Tbl_Registro_Insumo[cant_ent],Tbl_Registro_Insumo[proveedor],$C$8,Tbl_Registro_Insumo[descripcion_insumo],$C115,Tbl_Registro_Insumo[id_solicitud],Detalle_Mes!$C$9,Tbl_Registro_Insumo[Fecha_Corte],"&lt;="&amp;BI$12)-SUMIFS(Tbl_Registro_Insumo[cant_dev],Tbl_Registro_Insumo[proveedor],$C$8,Tbl_Registro_Insumo[descripcion_insumo],$C115,Tbl_Registro_Insumo[id_solicitud],$C$9,Tbl_Registro_Insumo[Fecha_Corte],"&lt;="&amp;BI$12))</f>
        <v/>
      </c>
      <c r="BJ115" s="2" t="str">
        <f>IF(OR($C115="",BJ$12=""),"",SUMIFS(Tbl_Registro_Insumo[cant_ent],Tbl_Registro_Insumo[proveedor],$C$8,Tbl_Registro_Insumo[descripcion_insumo],$C115,Tbl_Registro_Insumo[id_solicitud],Detalle_Mes!$C$9,Tbl_Registro_Insumo[Fecha_Corte],"&lt;="&amp;BJ$12)-SUMIFS(Tbl_Registro_Insumo[cant_dev],Tbl_Registro_Insumo[proveedor],$C$8,Tbl_Registro_Insumo[descripcion_insumo],$C115,Tbl_Registro_Insumo[id_solicitud],$C$9,Tbl_Registro_Insumo[Fecha_Corte],"&lt;="&amp;BJ$12))</f>
        <v/>
      </c>
      <c r="BK115" s="2" t="str">
        <f>IF(OR($C115="",BK$12=""),"",SUMIFS(Tbl_Registro_Insumo[cant_ent],Tbl_Registro_Insumo[proveedor],$C$8,Tbl_Registro_Insumo[descripcion_insumo],$C115,Tbl_Registro_Insumo[id_solicitud],Detalle_Mes!$C$9,Tbl_Registro_Insumo[Fecha_Corte],"&lt;="&amp;BK$12)-SUMIFS(Tbl_Registro_Insumo[cant_dev],Tbl_Registro_Insumo[proveedor],$C$8,Tbl_Registro_Insumo[descripcion_insumo],$C115,Tbl_Registro_Insumo[id_solicitud],$C$9,Tbl_Registro_Insumo[Fecha_Corte],"&lt;="&amp;BK$12))</f>
        <v/>
      </c>
      <c r="BL115" s="2" t="str">
        <f>IF(OR($C115="",BL$12=""),"",SUMIFS(Tbl_Registro_Insumo[cant_ent],Tbl_Registro_Insumo[proveedor],$C$8,Tbl_Registro_Insumo[descripcion_insumo],$C115,Tbl_Registro_Insumo[id_solicitud],Detalle_Mes!$C$9,Tbl_Registro_Insumo[Fecha_Corte],"&lt;="&amp;BL$12)-SUMIFS(Tbl_Registro_Insumo[cant_dev],Tbl_Registro_Insumo[proveedor],$C$8,Tbl_Registro_Insumo[descripcion_insumo],$C115,Tbl_Registro_Insumo[id_solicitud],$C$9,Tbl_Registro_Insumo[Fecha_Corte],"&lt;="&amp;BL$12))</f>
        <v/>
      </c>
      <c r="BM115" s="2" t="str">
        <f>IF(OR($C115="",BM$12=""),"",SUMIFS(Tbl_Registro_Insumo[cant_ent],Tbl_Registro_Insumo[proveedor],$C$8,Tbl_Registro_Insumo[descripcion_insumo],$C115,Tbl_Registro_Insumo[id_solicitud],Detalle_Mes!$C$9,Tbl_Registro_Insumo[Fecha_Corte],"&lt;="&amp;BM$12)-SUMIFS(Tbl_Registro_Insumo[cant_dev],Tbl_Registro_Insumo[proveedor],$C$8,Tbl_Registro_Insumo[descripcion_insumo],$C115,Tbl_Registro_Insumo[id_solicitud],$C$9,Tbl_Registro_Insumo[Fecha_Corte],"&lt;="&amp;BM$12))</f>
        <v/>
      </c>
      <c r="BN115" s="2" t="str">
        <f>IF(OR($C115="",BN$12=""),"",SUMIFS(Tbl_Registro_Insumo[cant_ent],Tbl_Registro_Insumo[proveedor],$C$8,Tbl_Registro_Insumo[descripcion_insumo],$C115,Tbl_Registro_Insumo[id_solicitud],Detalle_Mes!$C$9,Tbl_Registro_Insumo[Fecha_Corte],"&lt;="&amp;BN$12)-SUMIFS(Tbl_Registro_Insumo[cant_dev],Tbl_Registro_Insumo[proveedor],$C$8,Tbl_Registro_Insumo[descripcion_insumo],$C115,Tbl_Registro_Insumo[id_solicitud],$C$9,Tbl_Registro_Insumo[Fecha_Corte],"&lt;="&amp;BN$12))</f>
        <v/>
      </c>
      <c r="BO115" s="2" t="str">
        <f>IF(OR($C115="",BO$12=""),"",SUMIFS(Tbl_Registro_Insumo[cant_ent],Tbl_Registro_Insumo[proveedor],$C$8,Tbl_Registro_Insumo[descripcion_insumo],$C115,Tbl_Registro_Insumo[id_solicitud],Detalle_Mes!$C$9,Tbl_Registro_Insumo[Fecha_Corte],"&lt;="&amp;BO$12)-SUMIFS(Tbl_Registro_Insumo[cant_dev],Tbl_Registro_Insumo[proveedor],$C$8,Tbl_Registro_Insumo[descripcion_insumo],$C115,Tbl_Registro_Insumo[id_solicitud],$C$9,Tbl_Registro_Insumo[Fecha_Corte],"&lt;="&amp;BO$12))</f>
        <v/>
      </c>
      <c r="BP115" s="2" t="str">
        <f>IF(OR($C115="",BP$12=""),"",SUMIFS(Tbl_Registro_Insumo[cant_ent],Tbl_Registro_Insumo[proveedor],$C$8,Tbl_Registro_Insumo[descripcion_insumo],$C115,Tbl_Registro_Insumo[id_solicitud],Detalle_Mes!$C$9,Tbl_Registro_Insumo[Fecha_Corte],"&lt;="&amp;BP$12)-SUMIFS(Tbl_Registro_Insumo[cant_dev],Tbl_Registro_Insumo[proveedor],$C$8,Tbl_Registro_Insumo[descripcion_insumo],$C115,Tbl_Registro_Insumo[id_solicitud],$C$9,Tbl_Registro_Insumo[Fecha_Corte],"&lt;="&amp;BP$12))</f>
        <v/>
      </c>
      <c r="BQ115" s="2" t="str">
        <f>IF(OR($C115="",BQ$12=""),"",SUMIFS(Tbl_Registro_Insumo[cant_ent],Tbl_Registro_Insumo[proveedor],$C$8,Tbl_Registro_Insumo[descripcion_insumo],$C115,Tbl_Registro_Insumo[id_solicitud],Detalle_Mes!$C$9,Tbl_Registro_Insumo[Fecha_Corte],"&lt;="&amp;BQ$12)-SUMIFS(Tbl_Registro_Insumo[cant_dev],Tbl_Registro_Insumo[proveedor],$C$8,Tbl_Registro_Insumo[descripcion_insumo],$C115,Tbl_Registro_Insumo[id_solicitud],$C$9,Tbl_Registro_Insumo[Fecha_Corte],"&lt;="&amp;BQ$12))</f>
        <v/>
      </c>
      <c r="BR115" s="2" t="str">
        <f>IF(OR($C115="",BR$12=""),"",SUMIFS(Tbl_Registro_Insumo[cant_ent],Tbl_Registro_Insumo[proveedor],$C$8,Tbl_Registro_Insumo[descripcion_insumo],$C115,Tbl_Registro_Insumo[id_solicitud],Detalle_Mes!$C$9,Tbl_Registro_Insumo[Fecha_Corte],"&lt;="&amp;BR$12)-SUMIFS(Tbl_Registro_Insumo[cant_dev],Tbl_Registro_Insumo[proveedor],$C$8,Tbl_Registro_Insumo[descripcion_insumo],$C115,Tbl_Registro_Insumo[id_solicitud],$C$9,Tbl_Registro_Insumo[Fecha_Corte],"&lt;="&amp;BR$12))</f>
        <v/>
      </c>
      <c r="BS115" s="2" t="str">
        <f>IF(OR($C115="",BS$12=""),"",SUMIFS(Tbl_Registro_Insumo[cant_ent],Tbl_Registro_Insumo[proveedor],$C$8,Tbl_Registro_Insumo[descripcion_insumo],$C115,Tbl_Registro_Insumo[id_solicitud],Detalle_Mes!$C$9,Tbl_Registro_Insumo[Fecha_Corte],"&lt;="&amp;BS$12)-SUMIFS(Tbl_Registro_Insumo[cant_dev],Tbl_Registro_Insumo[proveedor],$C$8,Tbl_Registro_Insumo[descripcion_insumo],$C115,Tbl_Registro_Insumo[id_solicitud],$C$9,Tbl_Registro_Insumo[Fecha_Corte],"&lt;="&amp;BS$12))</f>
        <v/>
      </c>
    </row>
    <row r="116" spans="2:71" s="7" customFormat="1" ht="19.2" customHeight="1" x14ac:dyDescent="0.3">
      <c r="B116" s="2"/>
      <c r="D116" s="20" t="str">
        <f>IF(C116="","",SUMIFS(Tbl_Registro_Insumo[cant_ent],Tbl_Registro_Insumo[proveedor],Detalle_Mes!$C$8,Tbl_Registro_Insumo[id_solicitud],Detalle_Mes!$C$9,Tbl_Registro_Insumo[descripcion_insumo],Detalle_Mes!C116,Tbl_Registro_Insumo[Fecha_Corte],"&lt;"&amp;Detalle_Mes!$F$8))</f>
        <v/>
      </c>
      <c r="E116" s="20" t="str">
        <f>IF(C116="","",SUMIFS(Tbl_Registro_Insumo[cant_dev],Tbl_Registro_Insumo[proveedor],Detalle_Mes!$C$8,Tbl_Registro_Insumo[id_solicitud],Detalle_Mes!$C$9,Tbl_Registro_Insumo[descripcion_insumo],Detalle_Mes!C116,Tbl_Registro_Insumo[Fecha_Corte],"&lt;"&amp;Detalle_Mes!$F$8))</f>
        <v/>
      </c>
      <c r="F116" s="20" t="str">
        <f t="shared" si="42"/>
        <v/>
      </c>
      <c r="H116" s="41" t="str">
        <f t="shared" si="43"/>
        <v/>
      </c>
      <c r="I116" s="2" t="str">
        <f>IF(OR($C116="",I$12=""),"",SUMIFS(Tbl_Registro_Insumo[cant_ent],Tbl_Registro_Insumo[proveedor],$C$8,Tbl_Registro_Insumo[descripcion_insumo],$C116,Tbl_Registro_Insumo[id_solicitud],Detalle_Mes!$C$9,Tbl_Registro_Insumo[Fecha_Corte],"&lt;"&amp;I$12)-SUMIFS(Tbl_Registro_Insumo[cant_dev],Tbl_Registro_Insumo[proveedor],$C$8,Tbl_Registro_Insumo[descripcion_insumo],$C116,Tbl_Registro_Insumo[id_solicitud],$C$9,Tbl_Registro_Insumo[Fecha_Corte],"&lt;="&amp;I$12))</f>
        <v/>
      </c>
      <c r="J116" s="2" t="str">
        <f>IF(OR($C116="",J$12=""),"",SUMIFS(Tbl_Registro_Insumo[cant_ent],Tbl_Registro_Insumo[proveedor],$C$8,Tbl_Registro_Insumo[descripcion_insumo],$C116,Tbl_Registro_Insumo[id_solicitud],Detalle_Mes!$C$9,Tbl_Registro_Insumo[Fecha_Corte],"&lt;="&amp;J$12)-SUMIFS(Tbl_Registro_Insumo[cant_dev],Tbl_Registro_Insumo[proveedor],$C$8,Tbl_Registro_Insumo[descripcion_insumo],$C116,Tbl_Registro_Insumo[id_solicitud],$C$9,Tbl_Registro_Insumo[Fecha_Corte],"&lt;="&amp;J$12))</f>
        <v/>
      </c>
      <c r="K116" s="2" t="str">
        <f>IF(OR($C116="",K$12=""),"",SUMIFS(Tbl_Registro_Insumo[cant_ent],Tbl_Registro_Insumo[proveedor],$C$8,Tbl_Registro_Insumo[descripcion_insumo],$C116,Tbl_Registro_Insumo[id_solicitud],Detalle_Mes!$C$9,Tbl_Registro_Insumo[Fecha_Corte],"&lt;="&amp;K$12)-SUMIFS(Tbl_Registro_Insumo[cant_dev],Tbl_Registro_Insumo[proveedor],$C$8,Tbl_Registro_Insumo[descripcion_insumo],$C116,Tbl_Registro_Insumo[id_solicitud],$C$9,Tbl_Registro_Insumo[Fecha_Corte],"&lt;="&amp;K$12))</f>
        <v/>
      </c>
      <c r="L116" s="2" t="str">
        <f>IF(OR($C116="",L$12=""),"",SUMIFS(Tbl_Registro_Insumo[cant_ent],Tbl_Registro_Insumo[proveedor],$C$8,Tbl_Registro_Insumo[descripcion_insumo],$C116,Tbl_Registro_Insumo[id_solicitud],Detalle_Mes!$C$9,Tbl_Registro_Insumo[Fecha_Corte],"&lt;="&amp;L$12)-SUMIFS(Tbl_Registro_Insumo[cant_dev],Tbl_Registro_Insumo[proveedor],$C$8,Tbl_Registro_Insumo[descripcion_insumo],$C116,Tbl_Registro_Insumo[id_solicitud],$C$9,Tbl_Registro_Insumo[Fecha_Corte],"&lt;="&amp;L$12))</f>
        <v/>
      </c>
      <c r="M116" s="2" t="str">
        <f>IF(OR($C116="",M$12=""),"",SUMIFS(Tbl_Registro_Insumo[cant_ent],Tbl_Registro_Insumo[proveedor],$C$8,Tbl_Registro_Insumo[descripcion_insumo],$C116,Tbl_Registro_Insumo[id_solicitud],Detalle_Mes!$C$9,Tbl_Registro_Insumo[Fecha_Corte],"&lt;="&amp;M$12)-SUMIFS(Tbl_Registro_Insumo[cant_dev],Tbl_Registro_Insumo[proveedor],$C$8,Tbl_Registro_Insumo[descripcion_insumo],$C116,Tbl_Registro_Insumo[id_solicitud],$C$9,Tbl_Registro_Insumo[Fecha_Corte],"&lt;="&amp;M$12))</f>
        <v/>
      </c>
      <c r="N116" s="2" t="str">
        <f>IF(OR($C116="",N$12=""),"",SUMIFS(Tbl_Registro_Insumo[cant_ent],Tbl_Registro_Insumo[proveedor],$C$8,Tbl_Registro_Insumo[descripcion_insumo],$C116,Tbl_Registro_Insumo[id_solicitud],Detalle_Mes!$C$9,Tbl_Registro_Insumo[Fecha_Corte],"&lt;="&amp;N$12)-SUMIFS(Tbl_Registro_Insumo[cant_dev],Tbl_Registro_Insumo[proveedor],$C$8,Tbl_Registro_Insumo[descripcion_insumo],$C116,Tbl_Registro_Insumo[id_solicitud],$C$9,Tbl_Registro_Insumo[Fecha_Corte],"&lt;="&amp;N$12))</f>
        <v/>
      </c>
      <c r="O116" s="2" t="str">
        <f>IF(OR($C116="",O$12=""),"",SUMIFS(Tbl_Registro_Insumo[cant_ent],Tbl_Registro_Insumo[proveedor],$C$8,Tbl_Registro_Insumo[descripcion_insumo],$C116,Tbl_Registro_Insumo[id_solicitud],Detalle_Mes!$C$9,Tbl_Registro_Insumo[Fecha_Corte],"&lt;="&amp;O$12)-SUMIFS(Tbl_Registro_Insumo[cant_dev],Tbl_Registro_Insumo[proveedor],$C$8,Tbl_Registro_Insumo[descripcion_insumo],$C116,Tbl_Registro_Insumo[id_solicitud],$C$9,Tbl_Registro_Insumo[Fecha_Corte],"&lt;="&amp;O$12))</f>
        <v/>
      </c>
      <c r="P116" s="2" t="str">
        <f>IF(OR($C116="",P$12=""),"",SUMIFS(Tbl_Registro_Insumo[cant_ent],Tbl_Registro_Insumo[proveedor],$C$8,Tbl_Registro_Insumo[descripcion_insumo],$C116,Tbl_Registro_Insumo[id_solicitud],Detalle_Mes!$C$9,Tbl_Registro_Insumo[Fecha_Corte],"&lt;="&amp;P$12)-SUMIFS(Tbl_Registro_Insumo[cant_dev],Tbl_Registro_Insumo[proveedor],$C$8,Tbl_Registro_Insumo[descripcion_insumo],$C116,Tbl_Registro_Insumo[id_solicitud],$C$9,Tbl_Registro_Insumo[Fecha_Corte],"&lt;="&amp;P$12))</f>
        <v/>
      </c>
      <c r="Q116" s="2" t="str">
        <f>IF(OR($C116="",Q$12=""),"",SUMIFS(Tbl_Registro_Insumo[cant_ent],Tbl_Registro_Insumo[proveedor],$C$8,Tbl_Registro_Insumo[descripcion_insumo],$C116,Tbl_Registro_Insumo[id_solicitud],Detalle_Mes!$C$9,Tbl_Registro_Insumo[Fecha_Corte],"&lt;="&amp;Q$12)-SUMIFS(Tbl_Registro_Insumo[cant_dev],Tbl_Registro_Insumo[proveedor],$C$8,Tbl_Registro_Insumo[descripcion_insumo],$C116,Tbl_Registro_Insumo[id_solicitud],$C$9,Tbl_Registro_Insumo[Fecha_Corte],"&lt;="&amp;Q$12))</f>
        <v/>
      </c>
      <c r="R116" s="2" t="str">
        <f>IF(OR($C116="",R$12=""),"",SUMIFS(Tbl_Registro_Insumo[cant_ent],Tbl_Registro_Insumo[proveedor],$C$8,Tbl_Registro_Insumo[descripcion_insumo],$C116,Tbl_Registro_Insumo[id_solicitud],Detalle_Mes!$C$9,Tbl_Registro_Insumo[Fecha_Corte],"&lt;="&amp;R$12)-SUMIFS(Tbl_Registro_Insumo[cant_dev],Tbl_Registro_Insumo[proveedor],$C$8,Tbl_Registro_Insumo[descripcion_insumo],$C116,Tbl_Registro_Insumo[id_solicitud],$C$9,Tbl_Registro_Insumo[Fecha_Corte],"&lt;="&amp;R$12))</f>
        <v/>
      </c>
      <c r="S116" s="2" t="str">
        <f>IF(OR($C116="",S$12=""),"",SUMIFS(Tbl_Registro_Insumo[cant_ent],Tbl_Registro_Insumo[proveedor],$C$8,Tbl_Registro_Insumo[descripcion_insumo],$C116,Tbl_Registro_Insumo[id_solicitud],Detalle_Mes!$C$9,Tbl_Registro_Insumo[Fecha_Corte],"&lt;="&amp;S$12)-SUMIFS(Tbl_Registro_Insumo[cant_dev],Tbl_Registro_Insumo[proveedor],$C$8,Tbl_Registro_Insumo[descripcion_insumo],$C116,Tbl_Registro_Insumo[id_solicitud],$C$9,Tbl_Registro_Insumo[Fecha_Corte],"&lt;="&amp;S$12))</f>
        <v/>
      </c>
      <c r="T116" s="2" t="str">
        <f>IF(OR($C116="",T$12=""),"",SUMIFS(Tbl_Registro_Insumo[cant_ent],Tbl_Registro_Insumo[proveedor],$C$8,Tbl_Registro_Insumo[descripcion_insumo],$C116,Tbl_Registro_Insumo[id_solicitud],Detalle_Mes!$C$9,Tbl_Registro_Insumo[Fecha_Corte],"&lt;="&amp;T$12)-SUMIFS(Tbl_Registro_Insumo[cant_dev],Tbl_Registro_Insumo[proveedor],$C$8,Tbl_Registro_Insumo[descripcion_insumo],$C116,Tbl_Registro_Insumo[id_solicitud],$C$9,Tbl_Registro_Insumo[Fecha_Corte],"&lt;="&amp;T$12))</f>
        <v/>
      </c>
      <c r="U116" s="2" t="str">
        <f>IF(OR($C116="",U$12=""),"",SUMIFS(Tbl_Registro_Insumo[cant_ent],Tbl_Registro_Insumo[proveedor],$C$8,Tbl_Registro_Insumo[descripcion_insumo],$C116,Tbl_Registro_Insumo[id_solicitud],Detalle_Mes!$C$9,Tbl_Registro_Insumo[Fecha_Corte],"&lt;="&amp;U$12)-SUMIFS(Tbl_Registro_Insumo[cant_dev],Tbl_Registro_Insumo[proveedor],$C$8,Tbl_Registro_Insumo[descripcion_insumo],$C116,Tbl_Registro_Insumo[id_solicitud],$C$9,Tbl_Registro_Insumo[Fecha_Corte],"&lt;="&amp;U$12))</f>
        <v/>
      </c>
      <c r="V116" s="2" t="str">
        <f>IF(OR($C116="",V$12=""),"",SUMIFS(Tbl_Registro_Insumo[cant_ent],Tbl_Registro_Insumo[proveedor],$C$8,Tbl_Registro_Insumo[descripcion_insumo],$C116,Tbl_Registro_Insumo[id_solicitud],Detalle_Mes!$C$9,Tbl_Registro_Insumo[Fecha_Corte],"&lt;="&amp;V$12)-SUMIFS(Tbl_Registro_Insumo[cant_dev],Tbl_Registro_Insumo[proveedor],$C$8,Tbl_Registro_Insumo[descripcion_insumo],$C116,Tbl_Registro_Insumo[id_solicitud],$C$9,Tbl_Registro_Insumo[Fecha_Corte],"&lt;="&amp;V$12))</f>
        <v/>
      </c>
      <c r="W116" s="2" t="str">
        <f>IF(OR($C116="",W$12=""),"",SUMIFS(Tbl_Registro_Insumo[cant_ent],Tbl_Registro_Insumo[proveedor],$C$8,Tbl_Registro_Insumo[descripcion_insumo],$C116,Tbl_Registro_Insumo[id_solicitud],Detalle_Mes!$C$9,Tbl_Registro_Insumo[Fecha_Corte],"&lt;="&amp;W$12)-SUMIFS(Tbl_Registro_Insumo[cant_dev],Tbl_Registro_Insumo[proveedor],$C$8,Tbl_Registro_Insumo[descripcion_insumo],$C116,Tbl_Registro_Insumo[id_solicitud],$C$9,Tbl_Registro_Insumo[Fecha_Corte],"&lt;="&amp;W$12))</f>
        <v/>
      </c>
      <c r="X116" s="2" t="str">
        <f>IF(OR($C116="",X$12=""),"",SUMIFS(Tbl_Registro_Insumo[cant_ent],Tbl_Registro_Insumo[proveedor],$C$8,Tbl_Registro_Insumo[descripcion_insumo],$C116,Tbl_Registro_Insumo[id_solicitud],Detalle_Mes!$C$9,Tbl_Registro_Insumo[Fecha_Corte],"&lt;="&amp;X$12)-SUMIFS(Tbl_Registro_Insumo[cant_dev],Tbl_Registro_Insumo[proveedor],$C$8,Tbl_Registro_Insumo[descripcion_insumo],$C116,Tbl_Registro_Insumo[id_solicitud],$C$9,Tbl_Registro_Insumo[Fecha_Corte],"&lt;="&amp;X$12))</f>
        <v/>
      </c>
      <c r="Y116" s="2" t="str">
        <f>IF(OR($C116="",Y$12=""),"",SUMIFS(Tbl_Registro_Insumo[cant_ent],Tbl_Registro_Insumo[proveedor],$C$8,Tbl_Registro_Insumo[descripcion_insumo],$C116,Tbl_Registro_Insumo[id_solicitud],Detalle_Mes!$C$9,Tbl_Registro_Insumo[Fecha_Corte],"&lt;="&amp;Y$12)-SUMIFS(Tbl_Registro_Insumo[cant_dev],Tbl_Registro_Insumo[proveedor],$C$8,Tbl_Registro_Insumo[descripcion_insumo],$C116,Tbl_Registro_Insumo[id_solicitud],$C$9,Tbl_Registro_Insumo[Fecha_Corte],"&lt;="&amp;Y$12))</f>
        <v/>
      </c>
      <c r="Z116" s="2" t="str">
        <f>IF(OR($C116="",Z$12=""),"",SUMIFS(Tbl_Registro_Insumo[cant_ent],Tbl_Registro_Insumo[proveedor],$C$8,Tbl_Registro_Insumo[descripcion_insumo],$C116,Tbl_Registro_Insumo[id_solicitud],Detalle_Mes!$C$9,Tbl_Registro_Insumo[Fecha_Corte],"&lt;="&amp;Z$12)-SUMIFS(Tbl_Registro_Insumo[cant_dev],Tbl_Registro_Insumo[proveedor],$C$8,Tbl_Registro_Insumo[descripcion_insumo],$C116,Tbl_Registro_Insumo[id_solicitud],$C$9,Tbl_Registro_Insumo[Fecha_Corte],"&lt;="&amp;Z$12))</f>
        <v/>
      </c>
      <c r="AA116" s="2" t="str">
        <f>IF(OR($C116="",AA$12=""),"",SUMIFS(Tbl_Registro_Insumo[cant_ent],Tbl_Registro_Insumo[proveedor],$C$8,Tbl_Registro_Insumo[descripcion_insumo],$C116,Tbl_Registro_Insumo[id_solicitud],Detalle_Mes!$C$9,Tbl_Registro_Insumo[Fecha_Corte],"&lt;="&amp;AA$12)-SUMIFS(Tbl_Registro_Insumo[cant_dev],Tbl_Registro_Insumo[proveedor],$C$8,Tbl_Registro_Insumo[descripcion_insumo],$C116,Tbl_Registro_Insumo[id_solicitud],$C$9,Tbl_Registro_Insumo[Fecha_Corte],"&lt;="&amp;AA$12))</f>
        <v/>
      </c>
      <c r="AB116" s="2" t="str">
        <f>IF(OR($C116="",AB$12=""),"",SUMIFS(Tbl_Registro_Insumo[cant_ent],Tbl_Registro_Insumo[proveedor],$C$8,Tbl_Registro_Insumo[descripcion_insumo],$C116,Tbl_Registro_Insumo[id_solicitud],Detalle_Mes!$C$9,Tbl_Registro_Insumo[Fecha_Corte],"&lt;="&amp;AB$12)-SUMIFS(Tbl_Registro_Insumo[cant_dev],Tbl_Registro_Insumo[proveedor],$C$8,Tbl_Registro_Insumo[descripcion_insumo],$C116,Tbl_Registro_Insumo[id_solicitud],$C$9,Tbl_Registro_Insumo[Fecha_Corte],"&lt;="&amp;AB$12))</f>
        <v/>
      </c>
      <c r="AC116" s="2" t="str">
        <f>IF(OR($C116="",AC$12=""),"",SUMIFS(Tbl_Registro_Insumo[cant_ent],Tbl_Registro_Insumo[proveedor],$C$8,Tbl_Registro_Insumo[descripcion_insumo],$C116,Tbl_Registro_Insumo[id_solicitud],Detalle_Mes!$C$9,Tbl_Registro_Insumo[Fecha_Corte],"&lt;="&amp;AC$12)-SUMIFS(Tbl_Registro_Insumo[cant_dev],Tbl_Registro_Insumo[proveedor],$C$8,Tbl_Registro_Insumo[descripcion_insumo],$C116,Tbl_Registro_Insumo[id_solicitud],$C$9,Tbl_Registro_Insumo[Fecha_Corte],"&lt;="&amp;AC$12))</f>
        <v/>
      </c>
      <c r="AD116" s="2" t="str">
        <f>IF(OR($C116="",AD$12=""),"",SUMIFS(Tbl_Registro_Insumo[cant_ent],Tbl_Registro_Insumo[proveedor],$C$8,Tbl_Registro_Insumo[descripcion_insumo],$C116,Tbl_Registro_Insumo[id_solicitud],Detalle_Mes!$C$9,Tbl_Registro_Insumo[Fecha_Corte],"&lt;="&amp;AD$12)-SUMIFS(Tbl_Registro_Insumo[cant_dev],Tbl_Registro_Insumo[proveedor],$C$8,Tbl_Registro_Insumo[descripcion_insumo],$C116,Tbl_Registro_Insumo[id_solicitud],$C$9,Tbl_Registro_Insumo[Fecha_Corte],"&lt;="&amp;AD$12))</f>
        <v/>
      </c>
      <c r="AE116" s="2" t="str">
        <f>IF(OR($C116="",AE$12=""),"",SUMIFS(Tbl_Registro_Insumo[cant_ent],Tbl_Registro_Insumo[proveedor],$C$8,Tbl_Registro_Insumo[descripcion_insumo],$C116,Tbl_Registro_Insumo[id_solicitud],Detalle_Mes!$C$9,Tbl_Registro_Insumo[Fecha_Corte],"&lt;="&amp;AE$12)-SUMIFS(Tbl_Registro_Insumo[cant_dev],Tbl_Registro_Insumo[proveedor],$C$8,Tbl_Registro_Insumo[descripcion_insumo],$C116,Tbl_Registro_Insumo[id_solicitud],$C$9,Tbl_Registro_Insumo[Fecha_Corte],"&lt;="&amp;AE$12))</f>
        <v/>
      </c>
      <c r="AF116" s="2" t="str">
        <f>IF(OR($C116="",AF$12=""),"",SUMIFS(Tbl_Registro_Insumo[cant_ent],Tbl_Registro_Insumo[proveedor],$C$8,Tbl_Registro_Insumo[descripcion_insumo],$C116,Tbl_Registro_Insumo[id_solicitud],Detalle_Mes!$C$9,Tbl_Registro_Insumo[Fecha_Corte],"&lt;="&amp;AF$12)-SUMIFS(Tbl_Registro_Insumo[cant_dev],Tbl_Registro_Insumo[proveedor],$C$8,Tbl_Registro_Insumo[descripcion_insumo],$C116,Tbl_Registro_Insumo[id_solicitud],$C$9,Tbl_Registro_Insumo[Fecha_Corte],"&lt;="&amp;AF$12))</f>
        <v/>
      </c>
      <c r="AG116" s="2" t="str">
        <f>IF(OR($C116="",AG$12=""),"",SUMIFS(Tbl_Registro_Insumo[cant_ent],Tbl_Registro_Insumo[proveedor],$C$8,Tbl_Registro_Insumo[descripcion_insumo],$C116,Tbl_Registro_Insumo[id_solicitud],Detalle_Mes!$C$9,Tbl_Registro_Insumo[Fecha_Corte],"&lt;="&amp;AG$12)-SUMIFS(Tbl_Registro_Insumo[cant_dev],Tbl_Registro_Insumo[proveedor],$C$8,Tbl_Registro_Insumo[descripcion_insumo],$C116,Tbl_Registro_Insumo[id_solicitud],$C$9,Tbl_Registro_Insumo[Fecha_Corte],"&lt;="&amp;AG$12))</f>
        <v/>
      </c>
      <c r="AH116" s="2" t="str">
        <f>IF(OR($C116="",AH$12=""),"",SUMIFS(Tbl_Registro_Insumo[cant_ent],Tbl_Registro_Insumo[proveedor],$C$8,Tbl_Registro_Insumo[descripcion_insumo],$C116,Tbl_Registro_Insumo[id_solicitud],Detalle_Mes!$C$9,Tbl_Registro_Insumo[Fecha_Corte],"&lt;="&amp;AH$12)-SUMIFS(Tbl_Registro_Insumo[cant_dev],Tbl_Registro_Insumo[proveedor],$C$8,Tbl_Registro_Insumo[descripcion_insumo],$C116,Tbl_Registro_Insumo[id_solicitud],$C$9,Tbl_Registro_Insumo[Fecha_Corte],"&lt;="&amp;AH$12))</f>
        <v/>
      </c>
      <c r="AI116" s="2" t="str">
        <f>IF(OR($C116="",AI$12=""),"",SUMIFS(Tbl_Registro_Insumo[cant_ent],Tbl_Registro_Insumo[proveedor],$C$8,Tbl_Registro_Insumo[descripcion_insumo],$C116,Tbl_Registro_Insumo[id_solicitud],Detalle_Mes!$C$9,Tbl_Registro_Insumo[Fecha_Corte],"&lt;="&amp;AI$12)-SUMIFS(Tbl_Registro_Insumo[cant_dev],Tbl_Registro_Insumo[proveedor],$C$8,Tbl_Registro_Insumo[descripcion_insumo],$C116,Tbl_Registro_Insumo[id_solicitud],$C$9,Tbl_Registro_Insumo[Fecha_Corte],"&lt;="&amp;AI$12))</f>
        <v/>
      </c>
      <c r="AJ116" s="2" t="str">
        <f>IF(OR($C116="",AJ$12=""),"",SUMIFS(Tbl_Registro_Insumo[cant_ent],Tbl_Registro_Insumo[proveedor],$C$8,Tbl_Registro_Insumo[descripcion_insumo],$C116,Tbl_Registro_Insumo[id_solicitud],Detalle_Mes!$C$9,Tbl_Registro_Insumo[Fecha_Corte],"&lt;="&amp;AJ$12)-SUMIFS(Tbl_Registro_Insumo[cant_dev],Tbl_Registro_Insumo[proveedor],$C$8,Tbl_Registro_Insumo[descripcion_insumo],$C116,Tbl_Registro_Insumo[id_solicitud],$C$9,Tbl_Registro_Insumo[Fecha_Corte],"&lt;="&amp;AJ$12))</f>
        <v/>
      </c>
      <c r="AK116" s="2" t="str">
        <f>IF(OR($C116="",AK$12=""),"",SUMIFS(Tbl_Registro_Insumo[cant_ent],Tbl_Registro_Insumo[proveedor],$C$8,Tbl_Registro_Insumo[descripcion_insumo],$C116,Tbl_Registro_Insumo[id_solicitud],Detalle_Mes!$C$9,Tbl_Registro_Insumo[Fecha_Corte],"&lt;="&amp;AK$12)-SUMIFS(Tbl_Registro_Insumo[cant_dev],Tbl_Registro_Insumo[proveedor],$C$8,Tbl_Registro_Insumo[descripcion_insumo],$C116,Tbl_Registro_Insumo[id_solicitud],$C$9,Tbl_Registro_Insumo[Fecha_Corte],"&lt;="&amp;AK$12))</f>
        <v/>
      </c>
      <c r="AL116" s="2" t="str">
        <f>IF(OR($C116="",AL$12=""),"",SUMIFS(Tbl_Registro_Insumo[cant_ent],Tbl_Registro_Insumo[proveedor],$C$8,Tbl_Registro_Insumo[descripcion_insumo],$C116,Tbl_Registro_Insumo[id_solicitud],Detalle_Mes!$C$9,Tbl_Registro_Insumo[Fecha_Corte],"&lt;="&amp;AL$12)-SUMIFS(Tbl_Registro_Insumo[cant_dev],Tbl_Registro_Insumo[proveedor],$C$8,Tbl_Registro_Insumo[descripcion_insumo],$C116,Tbl_Registro_Insumo[id_solicitud],$C$9,Tbl_Registro_Insumo[Fecha_Corte],"&lt;="&amp;AL$12))</f>
        <v/>
      </c>
      <c r="AM116" s="2" t="str">
        <f>IF(OR($C116="",AM$12=""),"",SUMIFS(Tbl_Registro_Insumo[cant_ent],Tbl_Registro_Insumo[proveedor],$C$8,Tbl_Registro_Insumo[descripcion_insumo],$C116,Tbl_Registro_Insumo[id_solicitud],Detalle_Mes!$C$9,Tbl_Registro_Insumo[Fecha_Corte],"&lt;="&amp;AM$12)-SUMIFS(Tbl_Registro_Insumo[cant_dev],Tbl_Registro_Insumo[proveedor],$C$8,Tbl_Registro_Insumo[descripcion_insumo],$C116,Tbl_Registro_Insumo[id_solicitud],$C$9,Tbl_Registro_Insumo[Fecha_Corte],"&lt;="&amp;AM$12))</f>
        <v/>
      </c>
      <c r="AN116" s="2" t="str">
        <f>IF(OR($C116="",AN$12=""),"",SUMIFS(Tbl_Registro_Insumo[cant_ent],Tbl_Registro_Insumo[proveedor],$C$8,Tbl_Registro_Insumo[descripcion_insumo],$C116,Tbl_Registro_Insumo[id_solicitud],Detalle_Mes!$C$9,Tbl_Registro_Insumo[Fecha_Corte],"&lt;="&amp;AN$12)-SUMIFS(Tbl_Registro_Insumo[cant_dev],Tbl_Registro_Insumo[proveedor],$C$8,Tbl_Registro_Insumo[descripcion_insumo],$C116,Tbl_Registro_Insumo[id_solicitud],$C$9,Tbl_Registro_Insumo[Fecha_Corte],"&lt;="&amp;AN$12))</f>
        <v/>
      </c>
      <c r="AO116" s="2" t="str">
        <f>IF(OR($C116="",AO$12=""),"",SUMIFS(Tbl_Registro_Insumo[cant_ent],Tbl_Registro_Insumo[proveedor],$C$8,Tbl_Registro_Insumo[descripcion_insumo],$C116,Tbl_Registro_Insumo[id_solicitud],Detalle_Mes!$C$9,Tbl_Registro_Insumo[Fecha_Corte],"&lt;="&amp;AO$12)-SUMIFS(Tbl_Registro_Insumo[cant_dev],Tbl_Registro_Insumo[proveedor],$C$8,Tbl_Registro_Insumo[descripcion_insumo],$C116,Tbl_Registro_Insumo[id_solicitud],$C$9,Tbl_Registro_Insumo[Fecha_Corte],"&lt;="&amp;AO$12))</f>
        <v/>
      </c>
      <c r="AP116" s="2" t="str">
        <f>IF(OR($C116="",AP$12=""),"",SUMIFS(Tbl_Registro_Insumo[cant_ent],Tbl_Registro_Insumo[proveedor],$C$8,Tbl_Registro_Insumo[descripcion_insumo],$C116,Tbl_Registro_Insumo[id_solicitud],Detalle_Mes!$C$9,Tbl_Registro_Insumo[Fecha_Corte],"&lt;="&amp;AP$12)-SUMIFS(Tbl_Registro_Insumo[cant_dev],Tbl_Registro_Insumo[proveedor],$C$8,Tbl_Registro_Insumo[descripcion_insumo],$C116,Tbl_Registro_Insumo[id_solicitud],$C$9,Tbl_Registro_Insumo[Fecha_Corte],"&lt;="&amp;AP$12))</f>
        <v/>
      </c>
      <c r="AQ116" s="2" t="str">
        <f>IF(OR($C116="",AQ$12=""),"",SUMIFS(Tbl_Registro_Insumo[cant_ent],Tbl_Registro_Insumo[proveedor],$C$8,Tbl_Registro_Insumo[descripcion_insumo],$C116,Tbl_Registro_Insumo[id_solicitud],Detalle_Mes!$C$9,Tbl_Registro_Insumo[Fecha_Corte],"&lt;="&amp;AQ$12)-SUMIFS(Tbl_Registro_Insumo[cant_dev],Tbl_Registro_Insumo[proveedor],$C$8,Tbl_Registro_Insumo[descripcion_insumo],$C116,Tbl_Registro_Insumo[id_solicitud],$C$9,Tbl_Registro_Insumo[Fecha_Corte],"&lt;="&amp;AQ$12))</f>
        <v/>
      </c>
      <c r="AR116" s="2" t="str">
        <f>IF(OR($C116="",AR$12=""),"",SUMIFS(Tbl_Registro_Insumo[cant_ent],Tbl_Registro_Insumo[proveedor],$C$8,Tbl_Registro_Insumo[descripcion_insumo],$C116,Tbl_Registro_Insumo[id_solicitud],Detalle_Mes!$C$9,Tbl_Registro_Insumo[Fecha_Corte],"&lt;="&amp;AR$12)-SUMIFS(Tbl_Registro_Insumo[cant_dev],Tbl_Registro_Insumo[proveedor],$C$8,Tbl_Registro_Insumo[descripcion_insumo],$C116,Tbl_Registro_Insumo[id_solicitud],$C$9,Tbl_Registro_Insumo[Fecha_Corte],"&lt;="&amp;AR$12))</f>
        <v/>
      </c>
      <c r="AS116" s="2" t="str">
        <f>IF(OR($C116="",AS$12=""),"",SUMIFS(Tbl_Registro_Insumo[cant_ent],Tbl_Registro_Insumo[proveedor],$C$8,Tbl_Registro_Insumo[descripcion_insumo],$C116,Tbl_Registro_Insumo[id_solicitud],Detalle_Mes!$C$9,Tbl_Registro_Insumo[Fecha_Corte],"&lt;="&amp;AS$12)-SUMIFS(Tbl_Registro_Insumo[cant_dev],Tbl_Registro_Insumo[proveedor],$C$8,Tbl_Registro_Insumo[descripcion_insumo],$C116,Tbl_Registro_Insumo[id_solicitud],$C$9,Tbl_Registro_Insumo[Fecha_Corte],"&lt;="&amp;AS$12))</f>
        <v/>
      </c>
      <c r="AT116" s="2" t="str">
        <f>IF(OR($C116="",AT$12=""),"",SUMIFS(Tbl_Registro_Insumo[cant_ent],Tbl_Registro_Insumo[proveedor],$C$8,Tbl_Registro_Insumo[descripcion_insumo],$C116,Tbl_Registro_Insumo[id_solicitud],Detalle_Mes!$C$9,Tbl_Registro_Insumo[Fecha_Corte],"&lt;="&amp;AT$12)-SUMIFS(Tbl_Registro_Insumo[cant_dev],Tbl_Registro_Insumo[proveedor],$C$8,Tbl_Registro_Insumo[descripcion_insumo],$C116,Tbl_Registro_Insumo[id_solicitud],$C$9,Tbl_Registro_Insumo[Fecha_Corte],"&lt;="&amp;AT$12))</f>
        <v/>
      </c>
      <c r="AU116" s="2" t="str">
        <f>IF(OR($C116="",AU$12=""),"",SUMIFS(Tbl_Registro_Insumo[cant_ent],Tbl_Registro_Insumo[proveedor],$C$8,Tbl_Registro_Insumo[descripcion_insumo],$C116,Tbl_Registro_Insumo[id_solicitud],Detalle_Mes!$C$9,Tbl_Registro_Insumo[Fecha_Corte],"&lt;="&amp;AU$12)-SUMIFS(Tbl_Registro_Insumo[cant_dev],Tbl_Registro_Insumo[proveedor],$C$8,Tbl_Registro_Insumo[descripcion_insumo],$C116,Tbl_Registro_Insumo[id_solicitud],$C$9,Tbl_Registro_Insumo[Fecha_Corte],"&lt;="&amp;AU$12))</f>
        <v/>
      </c>
      <c r="AV116" s="2" t="str">
        <f>IF(OR($C116="",AV$12=""),"",SUMIFS(Tbl_Registro_Insumo[cant_ent],Tbl_Registro_Insumo[proveedor],$C$8,Tbl_Registro_Insumo[descripcion_insumo],$C116,Tbl_Registro_Insumo[id_solicitud],Detalle_Mes!$C$9,Tbl_Registro_Insumo[Fecha_Corte],"&lt;="&amp;AV$12)-SUMIFS(Tbl_Registro_Insumo[cant_dev],Tbl_Registro_Insumo[proveedor],$C$8,Tbl_Registro_Insumo[descripcion_insumo],$C116,Tbl_Registro_Insumo[id_solicitud],$C$9,Tbl_Registro_Insumo[Fecha_Corte],"&lt;="&amp;AV$12))</f>
        <v/>
      </c>
      <c r="AW116" s="2" t="str">
        <f>IF(OR($C116="",AW$12=""),"",SUMIFS(Tbl_Registro_Insumo[cant_ent],Tbl_Registro_Insumo[proveedor],$C$8,Tbl_Registro_Insumo[descripcion_insumo],$C116,Tbl_Registro_Insumo[id_solicitud],Detalle_Mes!$C$9,Tbl_Registro_Insumo[Fecha_Corte],"&lt;="&amp;AW$12)-SUMIFS(Tbl_Registro_Insumo[cant_dev],Tbl_Registro_Insumo[proveedor],$C$8,Tbl_Registro_Insumo[descripcion_insumo],$C116,Tbl_Registro_Insumo[id_solicitud],$C$9,Tbl_Registro_Insumo[Fecha_Corte],"&lt;="&amp;AW$12))</f>
        <v/>
      </c>
      <c r="AX116" s="2" t="str">
        <f>IF(OR($C116="",AX$12=""),"",SUMIFS(Tbl_Registro_Insumo[cant_ent],Tbl_Registro_Insumo[proveedor],$C$8,Tbl_Registro_Insumo[descripcion_insumo],$C116,Tbl_Registro_Insumo[id_solicitud],Detalle_Mes!$C$9,Tbl_Registro_Insumo[Fecha_Corte],"&lt;="&amp;AX$12)-SUMIFS(Tbl_Registro_Insumo[cant_dev],Tbl_Registro_Insumo[proveedor],$C$8,Tbl_Registro_Insumo[descripcion_insumo],$C116,Tbl_Registro_Insumo[id_solicitud],$C$9,Tbl_Registro_Insumo[Fecha_Corte],"&lt;="&amp;AX$12))</f>
        <v/>
      </c>
      <c r="AY116" s="2" t="str">
        <f>IF(OR($C116="",AY$12=""),"",SUMIFS(Tbl_Registro_Insumo[cant_ent],Tbl_Registro_Insumo[proveedor],$C$8,Tbl_Registro_Insumo[descripcion_insumo],$C116,Tbl_Registro_Insumo[id_solicitud],Detalle_Mes!$C$9,Tbl_Registro_Insumo[Fecha_Corte],"&lt;="&amp;AY$12)-SUMIFS(Tbl_Registro_Insumo[cant_dev],Tbl_Registro_Insumo[proveedor],$C$8,Tbl_Registro_Insumo[descripcion_insumo],$C116,Tbl_Registro_Insumo[id_solicitud],$C$9,Tbl_Registro_Insumo[Fecha_Corte],"&lt;="&amp;AY$12))</f>
        <v/>
      </c>
      <c r="AZ116" s="2" t="str">
        <f>IF(OR($C116="",AZ$12=""),"",SUMIFS(Tbl_Registro_Insumo[cant_ent],Tbl_Registro_Insumo[proveedor],$C$8,Tbl_Registro_Insumo[descripcion_insumo],$C116,Tbl_Registro_Insumo[id_solicitud],Detalle_Mes!$C$9,Tbl_Registro_Insumo[Fecha_Corte],"&lt;="&amp;AZ$12)-SUMIFS(Tbl_Registro_Insumo[cant_dev],Tbl_Registro_Insumo[proveedor],$C$8,Tbl_Registro_Insumo[descripcion_insumo],$C116,Tbl_Registro_Insumo[id_solicitud],$C$9,Tbl_Registro_Insumo[Fecha_Corte],"&lt;="&amp;AZ$12))</f>
        <v/>
      </c>
      <c r="BA116" s="2" t="str">
        <f>IF(OR($C116="",BA$12=""),"",SUMIFS(Tbl_Registro_Insumo[cant_ent],Tbl_Registro_Insumo[proveedor],$C$8,Tbl_Registro_Insumo[descripcion_insumo],$C116,Tbl_Registro_Insumo[id_solicitud],Detalle_Mes!$C$9,Tbl_Registro_Insumo[Fecha_Corte],"&lt;="&amp;BA$12)-SUMIFS(Tbl_Registro_Insumo[cant_dev],Tbl_Registro_Insumo[proveedor],$C$8,Tbl_Registro_Insumo[descripcion_insumo],$C116,Tbl_Registro_Insumo[id_solicitud],$C$9,Tbl_Registro_Insumo[Fecha_Corte],"&lt;="&amp;BA$12))</f>
        <v/>
      </c>
      <c r="BB116" s="2" t="str">
        <f>IF(OR($C116="",BB$12=""),"",SUMIFS(Tbl_Registro_Insumo[cant_ent],Tbl_Registro_Insumo[proveedor],$C$8,Tbl_Registro_Insumo[descripcion_insumo],$C116,Tbl_Registro_Insumo[id_solicitud],Detalle_Mes!$C$9,Tbl_Registro_Insumo[Fecha_Corte],"&lt;="&amp;BB$12)-SUMIFS(Tbl_Registro_Insumo[cant_dev],Tbl_Registro_Insumo[proveedor],$C$8,Tbl_Registro_Insumo[descripcion_insumo],$C116,Tbl_Registro_Insumo[id_solicitud],$C$9,Tbl_Registro_Insumo[Fecha_Corte],"&lt;="&amp;BB$12))</f>
        <v/>
      </c>
      <c r="BC116" s="2" t="str">
        <f>IF(OR($C116="",BC$12=""),"",SUMIFS(Tbl_Registro_Insumo[cant_ent],Tbl_Registro_Insumo[proveedor],$C$8,Tbl_Registro_Insumo[descripcion_insumo],$C116,Tbl_Registro_Insumo[id_solicitud],Detalle_Mes!$C$9,Tbl_Registro_Insumo[Fecha_Corte],"&lt;="&amp;BC$12)-SUMIFS(Tbl_Registro_Insumo[cant_dev],Tbl_Registro_Insumo[proveedor],$C$8,Tbl_Registro_Insumo[descripcion_insumo],$C116,Tbl_Registro_Insumo[id_solicitud],$C$9,Tbl_Registro_Insumo[Fecha_Corte],"&lt;="&amp;BC$12))</f>
        <v/>
      </c>
      <c r="BD116" s="2" t="str">
        <f>IF(OR($C116="",BD$12=""),"",SUMIFS(Tbl_Registro_Insumo[cant_ent],Tbl_Registro_Insumo[proveedor],$C$8,Tbl_Registro_Insumo[descripcion_insumo],$C116,Tbl_Registro_Insumo[id_solicitud],Detalle_Mes!$C$9,Tbl_Registro_Insumo[Fecha_Corte],"&lt;="&amp;BD$12)-SUMIFS(Tbl_Registro_Insumo[cant_dev],Tbl_Registro_Insumo[proveedor],$C$8,Tbl_Registro_Insumo[descripcion_insumo],$C116,Tbl_Registro_Insumo[id_solicitud],$C$9,Tbl_Registro_Insumo[Fecha_Corte],"&lt;="&amp;BD$12))</f>
        <v/>
      </c>
      <c r="BE116" s="2" t="str">
        <f>IF(OR($C116="",BE$12=""),"",SUMIFS(Tbl_Registro_Insumo[cant_ent],Tbl_Registro_Insumo[proveedor],$C$8,Tbl_Registro_Insumo[descripcion_insumo],$C116,Tbl_Registro_Insumo[id_solicitud],Detalle_Mes!$C$9,Tbl_Registro_Insumo[Fecha_Corte],"&lt;="&amp;BE$12)-SUMIFS(Tbl_Registro_Insumo[cant_dev],Tbl_Registro_Insumo[proveedor],$C$8,Tbl_Registro_Insumo[descripcion_insumo],$C116,Tbl_Registro_Insumo[id_solicitud],$C$9,Tbl_Registro_Insumo[Fecha_Corte],"&lt;="&amp;BE$12))</f>
        <v/>
      </c>
      <c r="BF116" s="2" t="str">
        <f>IF(OR($C116="",BF$12=""),"",SUMIFS(Tbl_Registro_Insumo[cant_ent],Tbl_Registro_Insumo[proveedor],$C$8,Tbl_Registro_Insumo[descripcion_insumo],$C116,Tbl_Registro_Insumo[id_solicitud],Detalle_Mes!$C$9,Tbl_Registro_Insumo[Fecha_Corte],"&lt;="&amp;BF$12)-SUMIFS(Tbl_Registro_Insumo[cant_dev],Tbl_Registro_Insumo[proveedor],$C$8,Tbl_Registro_Insumo[descripcion_insumo],$C116,Tbl_Registro_Insumo[id_solicitud],$C$9,Tbl_Registro_Insumo[Fecha_Corte],"&lt;="&amp;BF$12))</f>
        <v/>
      </c>
      <c r="BG116" s="2" t="str">
        <f>IF(OR($C116="",BG$12=""),"",SUMIFS(Tbl_Registro_Insumo[cant_ent],Tbl_Registro_Insumo[proveedor],$C$8,Tbl_Registro_Insumo[descripcion_insumo],$C116,Tbl_Registro_Insumo[id_solicitud],Detalle_Mes!$C$9,Tbl_Registro_Insumo[Fecha_Corte],"&lt;="&amp;BG$12)-SUMIFS(Tbl_Registro_Insumo[cant_dev],Tbl_Registro_Insumo[proveedor],$C$8,Tbl_Registro_Insumo[descripcion_insumo],$C116,Tbl_Registro_Insumo[id_solicitud],$C$9,Tbl_Registro_Insumo[Fecha_Corte],"&lt;="&amp;BG$12))</f>
        <v/>
      </c>
      <c r="BH116" s="2" t="str">
        <f>IF(OR($C116="",BH$12=""),"",SUMIFS(Tbl_Registro_Insumo[cant_ent],Tbl_Registro_Insumo[proveedor],$C$8,Tbl_Registro_Insumo[descripcion_insumo],$C116,Tbl_Registro_Insumo[id_solicitud],Detalle_Mes!$C$9,Tbl_Registro_Insumo[Fecha_Corte],"&lt;="&amp;BH$12)-SUMIFS(Tbl_Registro_Insumo[cant_dev],Tbl_Registro_Insumo[proveedor],$C$8,Tbl_Registro_Insumo[descripcion_insumo],$C116,Tbl_Registro_Insumo[id_solicitud],$C$9,Tbl_Registro_Insumo[Fecha_Corte],"&lt;="&amp;BH$12))</f>
        <v/>
      </c>
      <c r="BI116" s="2" t="str">
        <f>IF(OR($C116="",BI$12=""),"",SUMIFS(Tbl_Registro_Insumo[cant_ent],Tbl_Registro_Insumo[proveedor],$C$8,Tbl_Registro_Insumo[descripcion_insumo],$C116,Tbl_Registro_Insumo[id_solicitud],Detalle_Mes!$C$9,Tbl_Registro_Insumo[Fecha_Corte],"&lt;="&amp;BI$12)-SUMIFS(Tbl_Registro_Insumo[cant_dev],Tbl_Registro_Insumo[proveedor],$C$8,Tbl_Registro_Insumo[descripcion_insumo],$C116,Tbl_Registro_Insumo[id_solicitud],$C$9,Tbl_Registro_Insumo[Fecha_Corte],"&lt;="&amp;BI$12))</f>
        <v/>
      </c>
      <c r="BJ116" s="2" t="str">
        <f>IF(OR($C116="",BJ$12=""),"",SUMIFS(Tbl_Registro_Insumo[cant_ent],Tbl_Registro_Insumo[proveedor],$C$8,Tbl_Registro_Insumo[descripcion_insumo],$C116,Tbl_Registro_Insumo[id_solicitud],Detalle_Mes!$C$9,Tbl_Registro_Insumo[Fecha_Corte],"&lt;="&amp;BJ$12)-SUMIFS(Tbl_Registro_Insumo[cant_dev],Tbl_Registro_Insumo[proveedor],$C$8,Tbl_Registro_Insumo[descripcion_insumo],$C116,Tbl_Registro_Insumo[id_solicitud],$C$9,Tbl_Registro_Insumo[Fecha_Corte],"&lt;="&amp;BJ$12))</f>
        <v/>
      </c>
      <c r="BK116" s="2" t="str">
        <f>IF(OR($C116="",BK$12=""),"",SUMIFS(Tbl_Registro_Insumo[cant_ent],Tbl_Registro_Insumo[proveedor],$C$8,Tbl_Registro_Insumo[descripcion_insumo],$C116,Tbl_Registro_Insumo[id_solicitud],Detalle_Mes!$C$9,Tbl_Registro_Insumo[Fecha_Corte],"&lt;="&amp;BK$12)-SUMIFS(Tbl_Registro_Insumo[cant_dev],Tbl_Registro_Insumo[proveedor],$C$8,Tbl_Registro_Insumo[descripcion_insumo],$C116,Tbl_Registro_Insumo[id_solicitud],$C$9,Tbl_Registro_Insumo[Fecha_Corte],"&lt;="&amp;BK$12))</f>
        <v/>
      </c>
      <c r="BL116" s="2" t="str">
        <f>IF(OR($C116="",BL$12=""),"",SUMIFS(Tbl_Registro_Insumo[cant_ent],Tbl_Registro_Insumo[proveedor],$C$8,Tbl_Registro_Insumo[descripcion_insumo],$C116,Tbl_Registro_Insumo[id_solicitud],Detalle_Mes!$C$9,Tbl_Registro_Insumo[Fecha_Corte],"&lt;="&amp;BL$12)-SUMIFS(Tbl_Registro_Insumo[cant_dev],Tbl_Registro_Insumo[proveedor],$C$8,Tbl_Registro_Insumo[descripcion_insumo],$C116,Tbl_Registro_Insumo[id_solicitud],$C$9,Tbl_Registro_Insumo[Fecha_Corte],"&lt;="&amp;BL$12))</f>
        <v/>
      </c>
      <c r="BM116" s="2" t="str">
        <f>IF(OR($C116="",BM$12=""),"",SUMIFS(Tbl_Registro_Insumo[cant_ent],Tbl_Registro_Insumo[proveedor],$C$8,Tbl_Registro_Insumo[descripcion_insumo],$C116,Tbl_Registro_Insumo[id_solicitud],Detalle_Mes!$C$9,Tbl_Registro_Insumo[Fecha_Corte],"&lt;="&amp;BM$12)-SUMIFS(Tbl_Registro_Insumo[cant_dev],Tbl_Registro_Insumo[proveedor],$C$8,Tbl_Registro_Insumo[descripcion_insumo],$C116,Tbl_Registro_Insumo[id_solicitud],$C$9,Tbl_Registro_Insumo[Fecha_Corte],"&lt;="&amp;BM$12))</f>
        <v/>
      </c>
      <c r="BN116" s="2" t="str">
        <f>IF(OR($C116="",BN$12=""),"",SUMIFS(Tbl_Registro_Insumo[cant_ent],Tbl_Registro_Insumo[proveedor],$C$8,Tbl_Registro_Insumo[descripcion_insumo],$C116,Tbl_Registro_Insumo[id_solicitud],Detalle_Mes!$C$9,Tbl_Registro_Insumo[Fecha_Corte],"&lt;="&amp;BN$12)-SUMIFS(Tbl_Registro_Insumo[cant_dev],Tbl_Registro_Insumo[proveedor],$C$8,Tbl_Registro_Insumo[descripcion_insumo],$C116,Tbl_Registro_Insumo[id_solicitud],$C$9,Tbl_Registro_Insumo[Fecha_Corte],"&lt;="&amp;BN$12))</f>
        <v/>
      </c>
      <c r="BO116" s="2" t="str">
        <f>IF(OR($C116="",BO$12=""),"",SUMIFS(Tbl_Registro_Insumo[cant_ent],Tbl_Registro_Insumo[proveedor],$C$8,Tbl_Registro_Insumo[descripcion_insumo],$C116,Tbl_Registro_Insumo[id_solicitud],Detalle_Mes!$C$9,Tbl_Registro_Insumo[Fecha_Corte],"&lt;="&amp;BO$12)-SUMIFS(Tbl_Registro_Insumo[cant_dev],Tbl_Registro_Insumo[proveedor],$C$8,Tbl_Registro_Insumo[descripcion_insumo],$C116,Tbl_Registro_Insumo[id_solicitud],$C$9,Tbl_Registro_Insumo[Fecha_Corte],"&lt;="&amp;BO$12))</f>
        <v/>
      </c>
      <c r="BP116" s="2" t="str">
        <f>IF(OR($C116="",BP$12=""),"",SUMIFS(Tbl_Registro_Insumo[cant_ent],Tbl_Registro_Insumo[proveedor],$C$8,Tbl_Registro_Insumo[descripcion_insumo],$C116,Tbl_Registro_Insumo[id_solicitud],Detalle_Mes!$C$9,Tbl_Registro_Insumo[Fecha_Corte],"&lt;="&amp;BP$12)-SUMIFS(Tbl_Registro_Insumo[cant_dev],Tbl_Registro_Insumo[proveedor],$C$8,Tbl_Registro_Insumo[descripcion_insumo],$C116,Tbl_Registro_Insumo[id_solicitud],$C$9,Tbl_Registro_Insumo[Fecha_Corte],"&lt;="&amp;BP$12))</f>
        <v/>
      </c>
      <c r="BQ116" s="2" t="str">
        <f>IF(OR($C116="",BQ$12=""),"",SUMIFS(Tbl_Registro_Insumo[cant_ent],Tbl_Registro_Insumo[proveedor],$C$8,Tbl_Registro_Insumo[descripcion_insumo],$C116,Tbl_Registro_Insumo[id_solicitud],Detalle_Mes!$C$9,Tbl_Registro_Insumo[Fecha_Corte],"&lt;="&amp;BQ$12)-SUMIFS(Tbl_Registro_Insumo[cant_dev],Tbl_Registro_Insumo[proveedor],$C$8,Tbl_Registro_Insumo[descripcion_insumo],$C116,Tbl_Registro_Insumo[id_solicitud],$C$9,Tbl_Registro_Insumo[Fecha_Corte],"&lt;="&amp;BQ$12))</f>
        <v/>
      </c>
      <c r="BR116" s="2" t="str">
        <f>IF(OR($C116="",BR$12=""),"",SUMIFS(Tbl_Registro_Insumo[cant_ent],Tbl_Registro_Insumo[proveedor],$C$8,Tbl_Registro_Insumo[descripcion_insumo],$C116,Tbl_Registro_Insumo[id_solicitud],Detalle_Mes!$C$9,Tbl_Registro_Insumo[Fecha_Corte],"&lt;="&amp;BR$12)-SUMIFS(Tbl_Registro_Insumo[cant_dev],Tbl_Registro_Insumo[proveedor],$C$8,Tbl_Registro_Insumo[descripcion_insumo],$C116,Tbl_Registro_Insumo[id_solicitud],$C$9,Tbl_Registro_Insumo[Fecha_Corte],"&lt;="&amp;BR$12))</f>
        <v/>
      </c>
      <c r="BS116" s="2" t="str">
        <f>IF(OR($C116="",BS$12=""),"",SUMIFS(Tbl_Registro_Insumo[cant_ent],Tbl_Registro_Insumo[proveedor],$C$8,Tbl_Registro_Insumo[descripcion_insumo],$C116,Tbl_Registro_Insumo[id_solicitud],Detalle_Mes!$C$9,Tbl_Registro_Insumo[Fecha_Corte],"&lt;="&amp;BS$12)-SUMIFS(Tbl_Registro_Insumo[cant_dev],Tbl_Registro_Insumo[proveedor],$C$8,Tbl_Registro_Insumo[descripcion_insumo],$C116,Tbl_Registro_Insumo[id_solicitud],$C$9,Tbl_Registro_Insumo[Fecha_Corte],"&lt;="&amp;BS$12))</f>
        <v/>
      </c>
    </row>
    <row r="117" spans="2:71" s="7" customFormat="1" ht="19.2" customHeight="1" x14ac:dyDescent="0.3">
      <c r="B117" s="2"/>
      <c r="D117" s="20" t="str">
        <f>IF(C117="","",SUMIFS(Tbl_Registro_Insumo[cant_ent],Tbl_Registro_Insumo[proveedor],Detalle_Mes!$C$8,Tbl_Registro_Insumo[id_solicitud],Detalle_Mes!$C$9,Tbl_Registro_Insumo[descripcion_insumo],Detalle_Mes!C117,Tbl_Registro_Insumo[Fecha_Corte],"&lt;"&amp;Detalle_Mes!$F$8))</f>
        <v/>
      </c>
      <c r="E117" s="20" t="str">
        <f>IF(C117="","",SUMIFS(Tbl_Registro_Insumo[cant_dev],Tbl_Registro_Insumo[proveedor],Detalle_Mes!$C$8,Tbl_Registro_Insumo[id_solicitud],Detalle_Mes!$C$9,Tbl_Registro_Insumo[descripcion_insumo],Detalle_Mes!C117,Tbl_Registro_Insumo[Fecha_Corte],"&lt;"&amp;Detalle_Mes!$F$8))</f>
        <v/>
      </c>
      <c r="F117" s="20" t="str">
        <f t="shared" si="42"/>
        <v/>
      </c>
      <c r="H117" s="41" t="str">
        <f t="shared" si="43"/>
        <v/>
      </c>
      <c r="I117" s="2" t="str">
        <f>IF(OR($C117="",I$12=""),"",SUMIFS(Tbl_Registro_Insumo[cant_ent],Tbl_Registro_Insumo[proveedor],$C$8,Tbl_Registro_Insumo[descripcion_insumo],$C117,Tbl_Registro_Insumo[id_solicitud],Detalle_Mes!$C$9,Tbl_Registro_Insumo[Fecha_Corte],"&lt;"&amp;I$12)-SUMIFS(Tbl_Registro_Insumo[cant_dev],Tbl_Registro_Insumo[proveedor],$C$8,Tbl_Registro_Insumo[descripcion_insumo],$C117,Tbl_Registro_Insumo[id_solicitud],$C$9,Tbl_Registro_Insumo[Fecha_Corte],"&lt;="&amp;I$12))</f>
        <v/>
      </c>
      <c r="J117" s="2" t="str">
        <f>IF(OR($C117="",J$12=""),"",SUMIFS(Tbl_Registro_Insumo[cant_ent],Tbl_Registro_Insumo[proveedor],$C$8,Tbl_Registro_Insumo[descripcion_insumo],$C117,Tbl_Registro_Insumo[id_solicitud],Detalle_Mes!$C$9,Tbl_Registro_Insumo[Fecha_Corte],"&lt;="&amp;J$12)-SUMIFS(Tbl_Registro_Insumo[cant_dev],Tbl_Registro_Insumo[proveedor],$C$8,Tbl_Registro_Insumo[descripcion_insumo],$C117,Tbl_Registro_Insumo[id_solicitud],$C$9,Tbl_Registro_Insumo[Fecha_Corte],"&lt;="&amp;J$12))</f>
        <v/>
      </c>
      <c r="K117" s="2" t="str">
        <f>IF(OR($C117="",K$12=""),"",SUMIFS(Tbl_Registro_Insumo[cant_ent],Tbl_Registro_Insumo[proveedor],$C$8,Tbl_Registro_Insumo[descripcion_insumo],$C117,Tbl_Registro_Insumo[id_solicitud],Detalle_Mes!$C$9,Tbl_Registro_Insumo[Fecha_Corte],"&lt;="&amp;K$12)-SUMIFS(Tbl_Registro_Insumo[cant_dev],Tbl_Registro_Insumo[proveedor],$C$8,Tbl_Registro_Insumo[descripcion_insumo],$C117,Tbl_Registro_Insumo[id_solicitud],$C$9,Tbl_Registro_Insumo[Fecha_Corte],"&lt;="&amp;K$12))</f>
        <v/>
      </c>
      <c r="L117" s="2" t="str">
        <f>IF(OR($C117="",L$12=""),"",SUMIFS(Tbl_Registro_Insumo[cant_ent],Tbl_Registro_Insumo[proveedor],$C$8,Tbl_Registro_Insumo[descripcion_insumo],$C117,Tbl_Registro_Insumo[id_solicitud],Detalle_Mes!$C$9,Tbl_Registro_Insumo[Fecha_Corte],"&lt;="&amp;L$12)-SUMIFS(Tbl_Registro_Insumo[cant_dev],Tbl_Registro_Insumo[proveedor],$C$8,Tbl_Registro_Insumo[descripcion_insumo],$C117,Tbl_Registro_Insumo[id_solicitud],$C$9,Tbl_Registro_Insumo[Fecha_Corte],"&lt;="&amp;L$12))</f>
        <v/>
      </c>
      <c r="M117" s="2" t="str">
        <f>IF(OR($C117="",M$12=""),"",SUMIFS(Tbl_Registro_Insumo[cant_ent],Tbl_Registro_Insumo[proveedor],$C$8,Tbl_Registro_Insumo[descripcion_insumo],$C117,Tbl_Registro_Insumo[id_solicitud],Detalle_Mes!$C$9,Tbl_Registro_Insumo[Fecha_Corte],"&lt;="&amp;M$12)-SUMIFS(Tbl_Registro_Insumo[cant_dev],Tbl_Registro_Insumo[proveedor],$C$8,Tbl_Registro_Insumo[descripcion_insumo],$C117,Tbl_Registro_Insumo[id_solicitud],$C$9,Tbl_Registro_Insumo[Fecha_Corte],"&lt;="&amp;M$12))</f>
        <v/>
      </c>
      <c r="N117" s="2" t="str">
        <f>IF(OR($C117="",N$12=""),"",SUMIFS(Tbl_Registro_Insumo[cant_ent],Tbl_Registro_Insumo[proveedor],$C$8,Tbl_Registro_Insumo[descripcion_insumo],$C117,Tbl_Registro_Insumo[id_solicitud],Detalle_Mes!$C$9,Tbl_Registro_Insumo[Fecha_Corte],"&lt;="&amp;N$12)-SUMIFS(Tbl_Registro_Insumo[cant_dev],Tbl_Registro_Insumo[proveedor],$C$8,Tbl_Registro_Insumo[descripcion_insumo],$C117,Tbl_Registro_Insumo[id_solicitud],$C$9,Tbl_Registro_Insumo[Fecha_Corte],"&lt;="&amp;N$12))</f>
        <v/>
      </c>
      <c r="O117" s="2" t="str">
        <f>IF(OR($C117="",O$12=""),"",SUMIFS(Tbl_Registro_Insumo[cant_ent],Tbl_Registro_Insumo[proveedor],$C$8,Tbl_Registro_Insumo[descripcion_insumo],$C117,Tbl_Registro_Insumo[id_solicitud],Detalle_Mes!$C$9,Tbl_Registro_Insumo[Fecha_Corte],"&lt;="&amp;O$12)-SUMIFS(Tbl_Registro_Insumo[cant_dev],Tbl_Registro_Insumo[proveedor],$C$8,Tbl_Registro_Insumo[descripcion_insumo],$C117,Tbl_Registro_Insumo[id_solicitud],$C$9,Tbl_Registro_Insumo[Fecha_Corte],"&lt;="&amp;O$12))</f>
        <v/>
      </c>
      <c r="P117" s="2" t="str">
        <f>IF(OR($C117="",P$12=""),"",SUMIFS(Tbl_Registro_Insumo[cant_ent],Tbl_Registro_Insumo[proveedor],$C$8,Tbl_Registro_Insumo[descripcion_insumo],$C117,Tbl_Registro_Insumo[id_solicitud],Detalle_Mes!$C$9,Tbl_Registro_Insumo[Fecha_Corte],"&lt;="&amp;P$12)-SUMIFS(Tbl_Registro_Insumo[cant_dev],Tbl_Registro_Insumo[proveedor],$C$8,Tbl_Registro_Insumo[descripcion_insumo],$C117,Tbl_Registro_Insumo[id_solicitud],$C$9,Tbl_Registro_Insumo[Fecha_Corte],"&lt;="&amp;P$12))</f>
        <v/>
      </c>
      <c r="Q117" s="2" t="str">
        <f>IF(OR($C117="",Q$12=""),"",SUMIFS(Tbl_Registro_Insumo[cant_ent],Tbl_Registro_Insumo[proveedor],$C$8,Tbl_Registro_Insumo[descripcion_insumo],$C117,Tbl_Registro_Insumo[id_solicitud],Detalle_Mes!$C$9,Tbl_Registro_Insumo[Fecha_Corte],"&lt;="&amp;Q$12)-SUMIFS(Tbl_Registro_Insumo[cant_dev],Tbl_Registro_Insumo[proveedor],$C$8,Tbl_Registro_Insumo[descripcion_insumo],$C117,Tbl_Registro_Insumo[id_solicitud],$C$9,Tbl_Registro_Insumo[Fecha_Corte],"&lt;="&amp;Q$12))</f>
        <v/>
      </c>
      <c r="R117" s="2" t="str">
        <f>IF(OR($C117="",R$12=""),"",SUMIFS(Tbl_Registro_Insumo[cant_ent],Tbl_Registro_Insumo[proveedor],$C$8,Tbl_Registro_Insumo[descripcion_insumo],$C117,Tbl_Registro_Insumo[id_solicitud],Detalle_Mes!$C$9,Tbl_Registro_Insumo[Fecha_Corte],"&lt;="&amp;R$12)-SUMIFS(Tbl_Registro_Insumo[cant_dev],Tbl_Registro_Insumo[proveedor],$C$8,Tbl_Registro_Insumo[descripcion_insumo],$C117,Tbl_Registro_Insumo[id_solicitud],$C$9,Tbl_Registro_Insumo[Fecha_Corte],"&lt;="&amp;R$12))</f>
        <v/>
      </c>
      <c r="S117" s="2" t="str">
        <f>IF(OR($C117="",S$12=""),"",SUMIFS(Tbl_Registro_Insumo[cant_ent],Tbl_Registro_Insumo[proveedor],$C$8,Tbl_Registro_Insumo[descripcion_insumo],$C117,Tbl_Registro_Insumo[id_solicitud],Detalle_Mes!$C$9,Tbl_Registro_Insumo[Fecha_Corte],"&lt;="&amp;S$12)-SUMIFS(Tbl_Registro_Insumo[cant_dev],Tbl_Registro_Insumo[proveedor],$C$8,Tbl_Registro_Insumo[descripcion_insumo],$C117,Tbl_Registro_Insumo[id_solicitud],$C$9,Tbl_Registro_Insumo[Fecha_Corte],"&lt;="&amp;S$12))</f>
        <v/>
      </c>
      <c r="T117" s="2" t="str">
        <f>IF(OR($C117="",T$12=""),"",SUMIFS(Tbl_Registro_Insumo[cant_ent],Tbl_Registro_Insumo[proveedor],$C$8,Tbl_Registro_Insumo[descripcion_insumo],$C117,Tbl_Registro_Insumo[id_solicitud],Detalle_Mes!$C$9,Tbl_Registro_Insumo[Fecha_Corte],"&lt;="&amp;T$12)-SUMIFS(Tbl_Registro_Insumo[cant_dev],Tbl_Registro_Insumo[proveedor],$C$8,Tbl_Registro_Insumo[descripcion_insumo],$C117,Tbl_Registro_Insumo[id_solicitud],$C$9,Tbl_Registro_Insumo[Fecha_Corte],"&lt;="&amp;T$12))</f>
        <v/>
      </c>
      <c r="U117" s="2" t="str">
        <f>IF(OR($C117="",U$12=""),"",SUMIFS(Tbl_Registro_Insumo[cant_ent],Tbl_Registro_Insumo[proveedor],$C$8,Tbl_Registro_Insumo[descripcion_insumo],$C117,Tbl_Registro_Insumo[id_solicitud],Detalle_Mes!$C$9,Tbl_Registro_Insumo[Fecha_Corte],"&lt;="&amp;U$12)-SUMIFS(Tbl_Registro_Insumo[cant_dev],Tbl_Registro_Insumo[proveedor],$C$8,Tbl_Registro_Insumo[descripcion_insumo],$C117,Tbl_Registro_Insumo[id_solicitud],$C$9,Tbl_Registro_Insumo[Fecha_Corte],"&lt;="&amp;U$12))</f>
        <v/>
      </c>
      <c r="V117" s="2" t="str">
        <f>IF(OR($C117="",V$12=""),"",SUMIFS(Tbl_Registro_Insumo[cant_ent],Tbl_Registro_Insumo[proveedor],$C$8,Tbl_Registro_Insumo[descripcion_insumo],$C117,Tbl_Registro_Insumo[id_solicitud],Detalle_Mes!$C$9,Tbl_Registro_Insumo[Fecha_Corte],"&lt;="&amp;V$12)-SUMIFS(Tbl_Registro_Insumo[cant_dev],Tbl_Registro_Insumo[proveedor],$C$8,Tbl_Registro_Insumo[descripcion_insumo],$C117,Tbl_Registro_Insumo[id_solicitud],$C$9,Tbl_Registro_Insumo[Fecha_Corte],"&lt;="&amp;V$12))</f>
        <v/>
      </c>
      <c r="W117" s="2" t="str">
        <f>IF(OR($C117="",W$12=""),"",SUMIFS(Tbl_Registro_Insumo[cant_ent],Tbl_Registro_Insumo[proveedor],$C$8,Tbl_Registro_Insumo[descripcion_insumo],$C117,Tbl_Registro_Insumo[id_solicitud],Detalle_Mes!$C$9,Tbl_Registro_Insumo[Fecha_Corte],"&lt;="&amp;W$12)-SUMIFS(Tbl_Registro_Insumo[cant_dev],Tbl_Registro_Insumo[proveedor],$C$8,Tbl_Registro_Insumo[descripcion_insumo],$C117,Tbl_Registro_Insumo[id_solicitud],$C$9,Tbl_Registro_Insumo[Fecha_Corte],"&lt;="&amp;W$12))</f>
        <v/>
      </c>
      <c r="X117" s="2" t="str">
        <f>IF(OR($C117="",X$12=""),"",SUMIFS(Tbl_Registro_Insumo[cant_ent],Tbl_Registro_Insumo[proveedor],$C$8,Tbl_Registro_Insumo[descripcion_insumo],$C117,Tbl_Registro_Insumo[id_solicitud],Detalle_Mes!$C$9,Tbl_Registro_Insumo[Fecha_Corte],"&lt;="&amp;X$12)-SUMIFS(Tbl_Registro_Insumo[cant_dev],Tbl_Registro_Insumo[proveedor],$C$8,Tbl_Registro_Insumo[descripcion_insumo],$C117,Tbl_Registro_Insumo[id_solicitud],$C$9,Tbl_Registro_Insumo[Fecha_Corte],"&lt;="&amp;X$12))</f>
        <v/>
      </c>
      <c r="Y117" s="2" t="str">
        <f>IF(OR($C117="",Y$12=""),"",SUMIFS(Tbl_Registro_Insumo[cant_ent],Tbl_Registro_Insumo[proveedor],$C$8,Tbl_Registro_Insumo[descripcion_insumo],$C117,Tbl_Registro_Insumo[id_solicitud],Detalle_Mes!$C$9,Tbl_Registro_Insumo[Fecha_Corte],"&lt;="&amp;Y$12)-SUMIFS(Tbl_Registro_Insumo[cant_dev],Tbl_Registro_Insumo[proveedor],$C$8,Tbl_Registro_Insumo[descripcion_insumo],$C117,Tbl_Registro_Insumo[id_solicitud],$C$9,Tbl_Registro_Insumo[Fecha_Corte],"&lt;="&amp;Y$12))</f>
        <v/>
      </c>
      <c r="Z117" s="2" t="str">
        <f>IF(OR($C117="",Z$12=""),"",SUMIFS(Tbl_Registro_Insumo[cant_ent],Tbl_Registro_Insumo[proveedor],$C$8,Tbl_Registro_Insumo[descripcion_insumo],$C117,Tbl_Registro_Insumo[id_solicitud],Detalle_Mes!$C$9,Tbl_Registro_Insumo[Fecha_Corte],"&lt;="&amp;Z$12)-SUMIFS(Tbl_Registro_Insumo[cant_dev],Tbl_Registro_Insumo[proveedor],$C$8,Tbl_Registro_Insumo[descripcion_insumo],$C117,Tbl_Registro_Insumo[id_solicitud],$C$9,Tbl_Registro_Insumo[Fecha_Corte],"&lt;="&amp;Z$12))</f>
        <v/>
      </c>
      <c r="AA117" s="2" t="str">
        <f>IF(OR($C117="",AA$12=""),"",SUMIFS(Tbl_Registro_Insumo[cant_ent],Tbl_Registro_Insumo[proveedor],$C$8,Tbl_Registro_Insumo[descripcion_insumo],$C117,Tbl_Registro_Insumo[id_solicitud],Detalle_Mes!$C$9,Tbl_Registro_Insumo[Fecha_Corte],"&lt;="&amp;AA$12)-SUMIFS(Tbl_Registro_Insumo[cant_dev],Tbl_Registro_Insumo[proveedor],$C$8,Tbl_Registro_Insumo[descripcion_insumo],$C117,Tbl_Registro_Insumo[id_solicitud],$C$9,Tbl_Registro_Insumo[Fecha_Corte],"&lt;="&amp;AA$12))</f>
        <v/>
      </c>
      <c r="AB117" s="2" t="str">
        <f>IF(OR($C117="",AB$12=""),"",SUMIFS(Tbl_Registro_Insumo[cant_ent],Tbl_Registro_Insumo[proveedor],$C$8,Tbl_Registro_Insumo[descripcion_insumo],$C117,Tbl_Registro_Insumo[id_solicitud],Detalle_Mes!$C$9,Tbl_Registro_Insumo[Fecha_Corte],"&lt;="&amp;AB$12)-SUMIFS(Tbl_Registro_Insumo[cant_dev],Tbl_Registro_Insumo[proveedor],$C$8,Tbl_Registro_Insumo[descripcion_insumo],$C117,Tbl_Registro_Insumo[id_solicitud],$C$9,Tbl_Registro_Insumo[Fecha_Corte],"&lt;="&amp;AB$12))</f>
        <v/>
      </c>
      <c r="AC117" s="2" t="str">
        <f>IF(OR($C117="",AC$12=""),"",SUMIFS(Tbl_Registro_Insumo[cant_ent],Tbl_Registro_Insumo[proveedor],$C$8,Tbl_Registro_Insumo[descripcion_insumo],$C117,Tbl_Registro_Insumo[id_solicitud],Detalle_Mes!$C$9,Tbl_Registro_Insumo[Fecha_Corte],"&lt;="&amp;AC$12)-SUMIFS(Tbl_Registro_Insumo[cant_dev],Tbl_Registro_Insumo[proveedor],$C$8,Tbl_Registro_Insumo[descripcion_insumo],$C117,Tbl_Registro_Insumo[id_solicitud],$C$9,Tbl_Registro_Insumo[Fecha_Corte],"&lt;="&amp;AC$12))</f>
        <v/>
      </c>
      <c r="AD117" s="2" t="str">
        <f>IF(OR($C117="",AD$12=""),"",SUMIFS(Tbl_Registro_Insumo[cant_ent],Tbl_Registro_Insumo[proveedor],$C$8,Tbl_Registro_Insumo[descripcion_insumo],$C117,Tbl_Registro_Insumo[id_solicitud],Detalle_Mes!$C$9,Tbl_Registro_Insumo[Fecha_Corte],"&lt;="&amp;AD$12)-SUMIFS(Tbl_Registro_Insumo[cant_dev],Tbl_Registro_Insumo[proveedor],$C$8,Tbl_Registro_Insumo[descripcion_insumo],$C117,Tbl_Registro_Insumo[id_solicitud],$C$9,Tbl_Registro_Insumo[Fecha_Corte],"&lt;="&amp;AD$12))</f>
        <v/>
      </c>
      <c r="AE117" s="2" t="str">
        <f>IF(OR($C117="",AE$12=""),"",SUMIFS(Tbl_Registro_Insumo[cant_ent],Tbl_Registro_Insumo[proveedor],$C$8,Tbl_Registro_Insumo[descripcion_insumo],$C117,Tbl_Registro_Insumo[id_solicitud],Detalle_Mes!$C$9,Tbl_Registro_Insumo[Fecha_Corte],"&lt;="&amp;AE$12)-SUMIFS(Tbl_Registro_Insumo[cant_dev],Tbl_Registro_Insumo[proveedor],$C$8,Tbl_Registro_Insumo[descripcion_insumo],$C117,Tbl_Registro_Insumo[id_solicitud],$C$9,Tbl_Registro_Insumo[Fecha_Corte],"&lt;="&amp;AE$12))</f>
        <v/>
      </c>
      <c r="AF117" s="2" t="str">
        <f>IF(OR($C117="",AF$12=""),"",SUMIFS(Tbl_Registro_Insumo[cant_ent],Tbl_Registro_Insumo[proveedor],$C$8,Tbl_Registro_Insumo[descripcion_insumo],$C117,Tbl_Registro_Insumo[id_solicitud],Detalle_Mes!$C$9,Tbl_Registro_Insumo[Fecha_Corte],"&lt;="&amp;AF$12)-SUMIFS(Tbl_Registro_Insumo[cant_dev],Tbl_Registro_Insumo[proveedor],$C$8,Tbl_Registro_Insumo[descripcion_insumo],$C117,Tbl_Registro_Insumo[id_solicitud],$C$9,Tbl_Registro_Insumo[Fecha_Corte],"&lt;="&amp;AF$12))</f>
        <v/>
      </c>
      <c r="AG117" s="2" t="str">
        <f>IF(OR($C117="",AG$12=""),"",SUMIFS(Tbl_Registro_Insumo[cant_ent],Tbl_Registro_Insumo[proveedor],$C$8,Tbl_Registro_Insumo[descripcion_insumo],$C117,Tbl_Registro_Insumo[id_solicitud],Detalle_Mes!$C$9,Tbl_Registro_Insumo[Fecha_Corte],"&lt;="&amp;AG$12)-SUMIFS(Tbl_Registro_Insumo[cant_dev],Tbl_Registro_Insumo[proveedor],$C$8,Tbl_Registro_Insumo[descripcion_insumo],$C117,Tbl_Registro_Insumo[id_solicitud],$C$9,Tbl_Registro_Insumo[Fecha_Corte],"&lt;="&amp;AG$12))</f>
        <v/>
      </c>
      <c r="AH117" s="2" t="str">
        <f>IF(OR($C117="",AH$12=""),"",SUMIFS(Tbl_Registro_Insumo[cant_ent],Tbl_Registro_Insumo[proveedor],$C$8,Tbl_Registro_Insumo[descripcion_insumo],$C117,Tbl_Registro_Insumo[id_solicitud],Detalle_Mes!$C$9,Tbl_Registro_Insumo[Fecha_Corte],"&lt;="&amp;AH$12)-SUMIFS(Tbl_Registro_Insumo[cant_dev],Tbl_Registro_Insumo[proveedor],$C$8,Tbl_Registro_Insumo[descripcion_insumo],$C117,Tbl_Registro_Insumo[id_solicitud],$C$9,Tbl_Registro_Insumo[Fecha_Corte],"&lt;="&amp;AH$12))</f>
        <v/>
      </c>
      <c r="AI117" s="2" t="str">
        <f>IF(OR($C117="",AI$12=""),"",SUMIFS(Tbl_Registro_Insumo[cant_ent],Tbl_Registro_Insumo[proveedor],$C$8,Tbl_Registro_Insumo[descripcion_insumo],$C117,Tbl_Registro_Insumo[id_solicitud],Detalle_Mes!$C$9,Tbl_Registro_Insumo[Fecha_Corte],"&lt;="&amp;AI$12)-SUMIFS(Tbl_Registro_Insumo[cant_dev],Tbl_Registro_Insumo[proveedor],$C$8,Tbl_Registro_Insumo[descripcion_insumo],$C117,Tbl_Registro_Insumo[id_solicitud],$C$9,Tbl_Registro_Insumo[Fecha_Corte],"&lt;="&amp;AI$12))</f>
        <v/>
      </c>
      <c r="AJ117" s="2" t="str">
        <f>IF(OR($C117="",AJ$12=""),"",SUMIFS(Tbl_Registro_Insumo[cant_ent],Tbl_Registro_Insumo[proveedor],$C$8,Tbl_Registro_Insumo[descripcion_insumo],$C117,Tbl_Registro_Insumo[id_solicitud],Detalle_Mes!$C$9,Tbl_Registro_Insumo[Fecha_Corte],"&lt;="&amp;AJ$12)-SUMIFS(Tbl_Registro_Insumo[cant_dev],Tbl_Registro_Insumo[proveedor],$C$8,Tbl_Registro_Insumo[descripcion_insumo],$C117,Tbl_Registro_Insumo[id_solicitud],$C$9,Tbl_Registro_Insumo[Fecha_Corte],"&lt;="&amp;AJ$12))</f>
        <v/>
      </c>
      <c r="AK117" s="2" t="str">
        <f>IF(OR($C117="",AK$12=""),"",SUMIFS(Tbl_Registro_Insumo[cant_ent],Tbl_Registro_Insumo[proveedor],$C$8,Tbl_Registro_Insumo[descripcion_insumo],$C117,Tbl_Registro_Insumo[id_solicitud],Detalle_Mes!$C$9,Tbl_Registro_Insumo[Fecha_Corte],"&lt;="&amp;AK$12)-SUMIFS(Tbl_Registro_Insumo[cant_dev],Tbl_Registro_Insumo[proveedor],$C$8,Tbl_Registro_Insumo[descripcion_insumo],$C117,Tbl_Registro_Insumo[id_solicitud],$C$9,Tbl_Registro_Insumo[Fecha_Corte],"&lt;="&amp;AK$12))</f>
        <v/>
      </c>
      <c r="AL117" s="2" t="str">
        <f>IF(OR($C117="",AL$12=""),"",SUMIFS(Tbl_Registro_Insumo[cant_ent],Tbl_Registro_Insumo[proveedor],$C$8,Tbl_Registro_Insumo[descripcion_insumo],$C117,Tbl_Registro_Insumo[id_solicitud],Detalle_Mes!$C$9,Tbl_Registro_Insumo[Fecha_Corte],"&lt;="&amp;AL$12)-SUMIFS(Tbl_Registro_Insumo[cant_dev],Tbl_Registro_Insumo[proveedor],$C$8,Tbl_Registro_Insumo[descripcion_insumo],$C117,Tbl_Registro_Insumo[id_solicitud],$C$9,Tbl_Registro_Insumo[Fecha_Corte],"&lt;="&amp;AL$12))</f>
        <v/>
      </c>
      <c r="AM117" s="2" t="str">
        <f>IF(OR($C117="",AM$12=""),"",SUMIFS(Tbl_Registro_Insumo[cant_ent],Tbl_Registro_Insumo[proveedor],$C$8,Tbl_Registro_Insumo[descripcion_insumo],$C117,Tbl_Registro_Insumo[id_solicitud],Detalle_Mes!$C$9,Tbl_Registro_Insumo[Fecha_Corte],"&lt;="&amp;AM$12)-SUMIFS(Tbl_Registro_Insumo[cant_dev],Tbl_Registro_Insumo[proveedor],$C$8,Tbl_Registro_Insumo[descripcion_insumo],$C117,Tbl_Registro_Insumo[id_solicitud],$C$9,Tbl_Registro_Insumo[Fecha_Corte],"&lt;="&amp;AM$12))</f>
        <v/>
      </c>
      <c r="AN117" s="2" t="str">
        <f>IF(OR($C117="",AN$12=""),"",SUMIFS(Tbl_Registro_Insumo[cant_ent],Tbl_Registro_Insumo[proveedor],$C$8,Tbl_Registro_Insumo[descripcion_insumo],$C117,Tbl_Registro_Insumo[id_solicitud],Detalle_Mes!$C$9,Tbl_Registro_Insumo[Fecha_Corte],"&lt;="&amp;AN$12)-SUMIFS(Tbl_Registro_Insumo[cant_dev],Tbl_Registro_Insumo[proveedor],$C$8,Tbl_Registro_Insumo[descripcion_insumo],$C117,Tbl_Registro_Insumo[id_solicitud],$C$9,Tbl_Registro_Insumo[Fecha_Corte],"&lt;="&amp;AN$12))</f>
        <v/>
      </c>
      <c r="AO117" s="2" t="str">
        <f>IF(OR($C117="",AO$12=""),"",SUMIFS(Tbl_Registro_Insumo[cant_ent],Tbl_Registro_Insumo[proveedor],$C$8,Tbl_Registro_Insumo[descripcion_insumo],$C117,Tbl_Registro_Insumo[id_solicitud],Detalle_Mes!$C$9,Tbl_Registro_Insumo[Fecha_Corte],"&lt;="&amp;AO$12)-SUMIFS(Tbl_Registro_Insumo[cant_dev],Tbl_Registro_Insumo[proveedor],$C$8,Tbl_Registro_Insumo[descripcion_insumo],$C117,Tbl_Registro_Insumo[id_solicitud],$C$9,Tbl_Registro_Insumo[Fecha_Corte],"&lt;="&amp;AO$12))</f>
        <v/>
      </c>
      <c r="AP117" s="2" t="str">
        <f>IF(OR($C117="",AP$12=""),"",SUMIFS(Tbl_Registro_Insumo[cant_ent],Tbl_Registro_Insumo[proveedor],$C$8,Tbl_Registro_Insumo[descripcion_insumo],$C117,Tbl_Registro_Insumo[id_solicitud],Detalle_Mes!$C$9,Tbl_Registro_Insumo[Fecha_Corte],"&lt;="&amp;AP$12)-SUMIFS(Tbl_Registro_Insumo[cant_dev],Tbl_Registro_Insumo[proveedor],$C$8,Tbl_Registro_Insumo[descripcion_insumo],$C117,Tbl_Registro_Insumo[id_solicitud],$C$9,Tbl_Registro_Insumo[Fecha_Corte],"&lt;="&amp;AP$12))</f>
        <v/>
      </c>
      <c r="AQ117" s="2" t="str">
        <f>IF(OR($C117="",AQ$12=""),"",SUMIFS(Tbl_Registro_Insumo[cant_ent],Tbl_Registro_Insumo[proveedor],$C$8,Tbl_Registro_Insumo[descripcion_insumo],$C117,Tbl_Registro_Insumo[id_solicitud],Detalle_Mes!$C$9,Tbl_Registro_Insumo[Fecha_Corte],"&lt;="&amp;AQ$12)-SUMIFS(Tbl_Registro_Insumo[cant_dev],Tbl_Registro_Insumo[proveedor],$C$8,Tbl_Registro_Insumo[descripcion_insumo],$C117,Tbl_Registro_Insumo[id_solicitud],$C$9,Tbl_Registro_Insumo[Fecha_Corte],"&lt;="&amp;AQ$12))</f>
        <v/>
      </c>
      <c r="AR117" s="2" t="str">
        <f>IF(OR($C117="",AR$12=""),"",SUMIFS(Tbl_Registro_Insumo[cant_ent],Tbl_Registro_Insumo[proveedor],$C$8,Tbl_Registro_Insumo[descripcion_insumo],$C117,Tbl_Registro_Insumo[id_solicitud],Detalle_Mes!$C$9,Tbl_Registro_Insumo[Fecha_Corte],"&lt;="&amp;AR$12)-SUMIFS(Tbl_Registro_Insumo[cant_dev],Tbl_Registro_Insumo[proveedor],$C$8,Tbl_Registro_Insumo[descripcion_insumo],$C117,Tbl_Registro_Insumo[id_solicitud],$C$9,Tbl_Registro_Insumo[Fecha_Corte],"&lt;="&amp;AR$12))</f>
        <v/>
      </c>
      <c r="AS117" s="2" t="str">
        <f>IF(OR($C117="",AS$12=""),"",SUMIFS(Tbl_Registro_Insumo[cant_ent],Tbl_Registro_Insumo[proveedor],$C$8,Tbl_Registro_Insumo[descripcion_insumo],$C117,Tbl_Registro_Insumo[id_solicitud],Detalle_Mes!$C$9,Tbl_Registro_Insumo[Fecha_Corte],"&lt;="&amp;AS$12)-SUMIFS(Tbl_Registro_Insumo[cant_dev],Tbl_Registro_Insumo[proveedor],$C$8,Tbl_Registro_Insumo[descripcion_insumo],$C117,Tbl_Registro_Insumo[id_solicitud],$C$9,Tbl_Registro_Insumo[Fecha_Corte],"&lt;="&amp;AS$12))</f>
        <v/>
      </c>
      <c r="AT117" s="2" t="str">
        <f>IF(OR($C117="",AT$12=""),"",SUMIFS(Tbl_Registro_Insumo[cant_ent],Tbl_Registro_Insumo[proveedor],$C$8,Tbl_Registro_Insumo[descripcion_insumo],$C117,Tbl_Registro_Insumo[id_solicitud],Detalle_Mes!$C$9,Tbl_Registro_Insumo[Fecha_Corte],"&lt;="&amp;AT$12)-SUMIFS(Tbl_Registro_Insumo[cant_dev],Tbl_Registro_Insumo[proveedor],$C$8,Tbl_Registro_Insumo[descripcion_insumo],$C117,Tbl_Registro_Insumo[id_solicitud],$C$9,Tbl_Registro_Insumo[Fecha_Corte],"&lt;="&amp;AT$12))</f>
        <v/>
      </c>
      <c r="AU117" s="2" t="str">
        <f>IF(OR($C117="",AU$12=""),"",SUMIFS(Tbl_Registro_Insumo[cant_ent],Tbl_Registro_Insumo[proveedor],$C$8,Tbl_Registro_Insumo[descripcion_insumo],$C117,Tbl_Registro_Insumo[id_solicitud],Detalle_Mes!$C$9,Tbl_Registro_Insumo[Fecha_Corte],"&lt;="&amp;AU$12)-SUMIFS(Tbl_Registro_Insumo[cant_dev],Tbl_Registro_Insumo[proveedor],$C$8,Tbl_Registro_Insumo[descripcion_insumo],$C117,Tbl_Registro_Insumo[id_solicitud],$C$9,Tbl_Registro_Insumo[Fecha_Corte],"&lt;="&amp;AU$12))</f>
        <v/>
      </c>
      <c r="AV117" s="2" t="str">
        <f>IF(OR($C117="",AV$12=""),"",SUMIFS(Tbl_Registro_Insumo[cant_ent],Tbl_Registro_Insumo[proveedor],$C$8,Tbl_Registro_Insumo[descripcion_insumo],$C117,Tbl_Registro_Insumo[id_solicitud],Detalle_Mes!$C$9,Tbl_Registro_Insumo[Fecha_Corte],"&lt;="&amp;AV$12)-SUMIFS(Tbl_Registro_Insumo[cant_dev],Tbl_Registro_Insumo[proveedor],$C$8,Tbl_Registro_Insumo[descripcion_insumo],$C117,Tbl_Registro_Insumo[id_solicitud],$C$9,Tbl_Registro_Insumo[Fecha_Corte],"&lt;="&amp;AV$12))</f>
        <v/>
      </c>
      <c r="AW117" s="2" t="str">
        <f>IF(OR($C117="",AW$12=""),"",SUMIFS(Tbl_Registro_Insumo[cant_ent],Tbl_Registro_Insumo[proveedor],$C$8,Tbl_Registro_Insumo[descripcion_insumo],$C117,Tbl_Registro_Insumo[id_solicitud],Detalle_Mes!$C$9,Tbl_Registro_Insumo[Fecha_Corte],"&lt;="&amp;AW$12)-SUMIFS(Tbl_Registro_Insumo[cant_dev],Tbl_Registro_Insumo[proveedor],$C$8,Tbl_Registro_Insumo[descripcion_insumo],$C117,Tbl_Registro_Insumo[id_solicitud],$C$9,Tbl_Registro_Insumo[Fecha_Corte],"&lt;="&amp;AW$12))</f>
        <v/>
      </c>
      <c r="AX117" s="2" t="str">
        <f>IF(OR($C117="",AX$12=""),"",SUMIFS(Tbl_Registro_Insumo[cant_ent],Tbl_Registro_Insumo[proveedor],$C$8,Tbl_Registro_Insumo[descripcion_insumo],$C117,Tbl_Registro_Insumo[id_solicitud],Detalle_Mes!$C$9,Tbl_Registro_Insumo[Fecha_Corte],"&lt;="&amp;AX$12)-SUMIFS(Tbl_Registro_Insumo[cant_dev],Tbl_Registro_Insumo[proveedor],$C$8,Tbl_Registro_Insumo[descripcion_insumo],$C117,Tbl_Registro_Insumo[id_solicitud],$C$9,Tbl_Registro_Insumo[Fecha_Corte],"&lt;="&amp;AX$12))</f>
        <v/>
      </c>
      <c r="AY117" s="2" t="str">
        <f>IF(OR($C117="",AY$12=""),"",SUMIFS(Tbl_Registro_Insumo[cant_ent],Tbl_Registro_Insumo[proveedor],$C$8,Tbl_Registro_Insumo[descripcion_insumo],$C117,Tbl_Registro_Insumo[id_solicitud],Detalle_Mes!$C$9,Tbl_Registro_Insumo[Fecha_Corte],"&lt;="&amp;AY$12)-SUMIFS(Tbl_Registro_Insumo[cant_dev],Tbl_Registro_Insumo[proveedor],$C$8,Tbl_Registro_Insumo[descripcion_insumo],$C117,Tbl_Registro_Insumo[id_solicitud],$C$9,Tbl_Registro_Insumo[Fecha_Corte],"&lt;="&amp;AY$12))</f>
        <v/>
      </c>
      <c r="AZ117" s="2" t="str">
        <f>IF(OR($C117="",AZ$12=""),"",SUMIFS(Tbl_Registro_Insumo[cant_ent],Tbl_Registro_Insumo[proveedor],$C$8,Tbl_Registro_Insumo[descripcion_insumo],$C117,Tbl_Registro_Insumo[id_solicitud],Detalle_Mes!$C$9,Tbl_Registro_Insumo[Fecha_Corte],"&lt;="&amp;AZ$12)-SUMIFS(Tbl_Registro_Insumo[cant_dev],Tbl_Registro_Insumo[proveedor],$C$8,Tbl_Registro_Insumo[descripcion_insumo],$C117,Tbl_Registro_Insumo[id_solicitud],$C$9,Tbl_Registro_Insumo[Fecha_Corte],"&lt;="&amp;AZ$12))</f>
        <v/>
      </c>
      <c r="BA117" s="2" t="str">
        <f>IF(OR($C117="",BA$12=""),"",SUMIFS(Tbl_Registro_Insumo[cant_ent],Tbl_Registro_Insumo[proveedor],$C$8,Tbl_Registro_Insumo[descripcion_insumo],$C117,Tbl_Registro_Insumo[id_solicitud],Detalle_Mes!$C$9,Tbl_Registro_Insumo[Fecha_Corte],"&lt;="&amp;BA$12)-SUMIFS(Tbl_Registro_Insumo[cant_dev],Tbl_Registro_Insumo[proveedor],$C$8,Tbl_Registro_Insumo[descripcion_insumo],$C117,Tbl_Registro_Insumo[id_solicitud],$C$9,Tbl_Registro_Insumo[Fecha_Corte],"&lt;="&amp;BA$12))</f>
        <v/>
      </c>
      <c r="BB117" s="2" t="str">
        <f>IF(OR($C117="",BB$12=""),"",SUMIFS(Tbl_Registro_Insumo[cant_ent],Tbl_Registro_Insumo[proveedor],$C$8,Tbl_Registro_Insumo[descripcion_insumo],$C117,Tbl_Registro_Insumo[id_solicitud],Detalle_Mes!$C$9,Tbl_Registro_Insumo[Fecha_Corte],"&lt;="&amp;BB$12)-SUMIFS(Tbl_Registro_Insumo[cant_dev],Tbl_Registro_Insumo[proveedor],$C$8,Tbl_Registro_Insumo[descripcion_insumo],$C117,Tbl_Registro_Insumo[id_solicitud],$C$9,Tbl_Registro_Insumo[Fecha_Corte],"&lt;="&amp;BB$12))</f>
        <v/>
      </c>
      <c r="BC117" s="2" t="str">
        <f>IF(OR($C117="",BC$12=""),"",SUMIFS(Tbl_Registro_Insumo[cant_ent],Tbl_Registro_Insumo[proveedor],$C$8,Tbl_Registro_Insumo[descripcion_insumo],$C117,Tbl_Registro_Insumo[id_solicitud],Detalle_Mes!$C$9,Tbl_Registro_Insumo[Fecha_Corte],"&lt;="&amp;BC$12)-SUMIFS(Tbl_Registro_Insumo[cant_dev],Tbl_Registro_Insumo[proveedor],$C$8,Tbl_Registro_Insumo[descripcion_insumo],$C117,Tbl_Registro_Insumo[id_solicitud],$C$9,Tbl_Registro_Insumo[Fecha_Corte],"&lt;="&amp;BC$12))</f>
        <v/>
      </c>
      <c r="BD117" s="2" t="str">
        <f>IF(OR($C117="",BD$12=""),"",SUMIFS(Tbl_Registro_Insumo[cant_ent],Tbl_Registro_Insumo[proveedor],$C$8,Tbl_Registro_Insumo[descripcion_insumo],$C117,Tbl_Registro_Insumo[id_solicitud],Detalle_Mes!$C$9,Tbl_Registro_Insumo[Fecha_Corte],"&lt;="&amp;BD$12)-SUMIFS(Tbl_Registro_Insumo[cant_dev],Tbl_Registro_Insumo[proveedor],$C$8,Tbl_Registro_Insumo[descripcion_insumo],$C117,Tbl_Registro_Insumo[id_solicitud],$C$9,Tbl_Registro_Insumo[Fecha_Corte],"&lt;="&amp;BD$12))</f>
        <v/>
      </c>
      <c r="BE117" s="2" t="str">
        <f>IF(OR($C117="",BE$12=""),"",SUMIFS(Tbl_Registro_Insumo[cant_ent],Tbl_Registro_Insumo[proveedor],$C$8,Tbl_Registro_Insumo[descripcion_insumo],$C117,Tbl_Registro_Insumo[id_solicitud],Detalle_Mes!$C$9,Tbl_Registro_Insumo[Fecha_Corte],"&lt;="&amp;BE$12)-SUMIFS(Tbl_Registro_Insumo[cant_dev],Tbl_Registro_Insumo[proveedor],$C$8,Tbl_Registro_Insumo[descripcion_insumo],$C117,Tbl_Registro_Insumo[id_solicitud],$C$9,Tbl_Registro_Insumo[Fecha_Corte],"&lt;="&amp;BE$12))</f>
        <v/>
      </c>
      <c r="BF117" s="2" t="str">
        <f>IF(OR($C117="",BF$12=""),"",SUMIFS(Tbl_Registro_Insumo[cant_ent],Tbl_Registro_Insumo[proveedor],$C$8,Tbl_Registro_Insumo[descripcion_insumo],$C117,Tbl_Registro_Insumo[id_solicitud],Detalle_Mes!$C$9,Tbl_Registro_Insumo[Fecha_Corte],"&lt;="&amp;BF$12)-SUMIFS(Tbl_Registro_Insumo[cant_dev],Tbl_Registro_Insumo[proveedor],$C$8,Tbl_Registro_Insumo[descripcion_insumo],$C117,Tbl_Registro_Insumo[id_solicitud],$C$9,Tbl_Registro_Insumo[Fecha_Corte],"&lt;="&amp;BF$12))</f>
        <v/>
      </c>
      <c r="BG117" s="2" t="str">
        <f>IF(OR($C117="",BG$12=""),"",SUMIFS(Tbl_Registro_Insumo[cant_ent],Tbl_Registro_Insumo[proveedor],$C$8,Tbl_Registro_Insumo[descripcion_insumo],$C117,Tbl_Registro_Insumo[id_solicitud],Detalle_Mes!$C$9,Tbl_Registro_Insumo[Fecha_Corte],"&lt;="&amp;BG$12)-SUMIFS(Tbl_Registro_Insumo[cant_dev],Tbl_Registro_Insumo[proveedor],$C$8,Tbl_Registro_Insumo[descripcion_insumo],$C117,Tbl_Registro_Insumo[id_solicitud],$C$9,Tbl_Registro_Insumo[Fecha_Corte],"&lt;="&amp;BG$12))</f>
        <v/>
      </c>
      <c r="BH117" s="2" t="str">
        <f>IF(OR($C117="",BH$12=""),"",SUMIFS(Tbl_Registro_Insumo[cant_ent],Tbl_Registro_Insumo[proveedor],$C$8,Tbl_Registro_Insumo[descripcion_insumo],$C117,Tbl_Registro_Insumo[id_solicitud],Detalle_Mes!$C$9,Tbl_Registro_Insumo[Fecha_Corte],"&lt;="&amp;BH$12)-SUMIFS(Tbl_Registro_Insumo[cant_dev],Tbl_Registro_Insumo[proveedor],$C$8,Tbl_Registro_Insumo[descripcion_insumo],$C117,Tbl_Registro_Insumo[id_solicitud],$C$9,Tbl_Registro_Insumo[Fecha_Corte],"&lt;="&amp;BH$12))</f>
        <v/>
      </c>
      <c r="BI117" s="2" t="str">
        <f>IF(OR($C117="",BI$12=""),"",SUMIFS(Tbl_Registro_Insumo[cant_ent],Tbl_Registro_Insumo[proveedor],$C$8,Tbl_Registro_Insumo[descripcion_insumo],$C117,Tbl_Registro_Insumo[id_solicitud],Detalle_Mes!$C$9,Tbl_Registro_Insumo[Fecha_Corte],"&lt;="&amp;BI$12)-SUMIFS(Tbl_Registro_Insumo[cant_dev],Tbl_Registro_Insumo[proveedor],$C$8,Tbl_Registro_Insumo[descripcion_insumo],$C117,Tbl_Registro_Insumo[id_solicitud],$C$9,Tbl_Registro_Insumo[Fecha_Corte],"&lt;="&amp;BI$12))</f>
        <v/>
      </c>
      <c r="BJ117" s="2" t="str">
        <f>IF(OR($C117="",BJ$12=""),"",SUMIFS(Tbl_Registro_Insumo[cant_ent],Tbl_Registro_Insumo[proveedor],$C$8,Tbl_Registro_Insumo[descripcion_insumo],$C117,Tbl_Registro_Insumo[id_solicitud],Detalle_Mes!$C$9,Tbl_Registro_Insumo[Fecha_Corte],"&lt;="&amp;BJ$12)-SUMIFS(Tbl_Registro_Insumo[cant_dev],Tbl_Registro_Insumo[proveedor],$C$8,Tbl_Registro_Insumo[descripcion_insumo],$C117,Tbl_Registro_Insumo[id_solicitud],$C$9,Tbl_Registro_Insumo[Fecha_Corte],"&lt;="&amp;BJ$12))</f>
        <v/>
      </c>
      <c r="BK117" s="2" t="str">
        <f>IF(OR($C117="",BK$12=""),"",SUMIFS(Tbl_Registro_Insumo[cant_ent],Tbl_Registro_Insumo[proveedor],$C$8,Tbl_Registro_Insumo[descripcion_insumo],$C117,Tbl_Registro_Insumo[id_solicitud],Detalle_Mes!$C$9,Tbl_Registro_Insumo[Fecha_Corte],"&lt;="&amp;BK$12)-SUMIFS(Tbl_Registro_Insumo[cant_dev],Tbl_Registro_Insumo[proveedor],$C$8,Tbl_Registro_Insumo[descripcion_insumo],$C117,Tbl_Registro_Insumo[id_solicitud],$C$9,Tbl_Registro_Insumo[Fecha_Corte],"&lt;="&amp;BK$12))</f>
        <v/>
      </c>
      <c r="BL117" s="2" t="str">
        <f>IF(OR($C117="",BL$12=""),"",SUMIFS(Tbl_Registro_Insumo[cant_ent],Tbl_Registro_Insumo[proveedor],$C$8,Tbl_Registro_Insumo[descripcion_insumo],$C117,Tbl_Registro_Insumo[id_solicitud],Detalle_Mes!$C$9,Tbl_Registro_Insumo[Fecha_Corte],"&lt;="&amp;BL$12)-SUMIFS(Tbl_Registro_Insumo[cant_dev],Tbl_Registro_Insumo[proveedor],$C$8,Tbl_Registro_Insumo[descripcion_insumo],$C117,Tbl_Registro_Insumo[id_solicitud],$C$9,Tbl_Registro_Insumo[Fecha_Corte],"&lt;="&amp;BL$12))</f>
        <v/>
      </c>
      <c r="BM117" s="2" t="str">
        <f>IF(OR($C117="",BM$12=""),"",SUMIFS(Tbl_Registro_Insumo[cant_ent],Tbl_Registro_Insumo[proveedor],$C$8,Tbl_Registro_Insumo[descripcion_insumo],$C117,Tbl_Registro_Insumo[id_solicitud],Detalle_Mes!$C$9,Tbl_Registro_Insumo[Fecha_Corte],"&lt;="&amp;BM$12)-SUMIFS(Tbl_Registro_Insumo[cant_dev],Tbl_Registro_Insumo[proveedor],$C$8,Tbl_Registro_Insumo[descripcion_insumo],$C117,Tbl_Registro_Insumo[id_solicitud],$C$9,Tbl_Registro_Insumo[Fecha_Corte],"&lt;="&amp;BM$12))</f>
        <v/>
      </c>
      <c r="BN117" s="2" t="str">
        <f>IF(OR($C117="",BN$12=""),"",SUMIFS(Tbl_Registro_Insumo[cant_ent],Tbl_Registro_Insumo[proveedor],$C$8,Tbl_Registro_Insumo[descripcion_insumo],$C117,Tbl_Registro_Insumo[id_solicitud],Detalle_Mes!$C$9,Tbl_Registro_Insumo[Fecha_Corte],"&lt;="&amp;BN$12)-SUMIFS(Tbl_Registro_Insumo[cant_dev],Tbl_Registro_Insumo[proveedor],$C$8,Tbl_Registro_Insumo[descripcion_insumo],$C117,Tbl_Registro_Insumo[id_solicitud],$C$9,Tbl_Registro_Insumo[Fecha_Corte],"&lt;="&amp;BN$12))</f>
        <v/>
      </c>
      <c r="BO117" s="2" t="str">
        <f>IF(OR($C117="",BO$12=""),"",SUMIFS(Tbl_Registro_Insumo[cant_ent],Tbl_Registro_Insumo[proveedor],$C$8,Tbl_Registro_Insumo[descripcion_insumo],$C117,Tbl_Registro_Insumo[id_solicitud],Detalle_Mes!$C$9,Tbl_Registro_Insumo[Fecha_Corte],"&lt;="&amp;BO$12)-SUMIFS(Tbl_Registro_Insumo[cant_dev],Tbl_Registro_Insumo[proveedor],$C$8,Tbl_Registro_Insumo[descripcion_insumo],$C117,Tbl_Registro_Insumo[id_solicitud],$C$9,Tbl_Registro_Insumo[Fecha_Corte],"&lt;="&amp;BO$12))</f>
        <v/>
      </c>
      <c r="BP117" s="2" t="str">
        <f>IF(OR($C117="",BP$12=""),"",SUMIFS(Tbl_Registro_Insumo[cant_ent],Tbl_Registro_Insumo[proveedor],$C$8,Tbl_Registro_Insumo[descripcion_insumo],$C117,Tbl_Registro_Insumo[id_solicitud],Detalle_Mes!$C$9,Tbl_Registro_Insumo[Fecha_Corte],"&lt;="&amp;BP$12)-SUMIFS(Tbl_Registro_Insumo[cant_dev],Tbl_Registro_Insumo[proveedor],$C$8,Tbl_Registro_Insumo[descripcion_insumo],$C117,Tbl_Registro_Insumo[id_solicitud],$C$9,Tbl_Registro_Insumo[Fecha_Corte],"&lt;="&amp;BP$12))</f>
        <v/>
      </c>
      <c r="BQ117" s="2" t="str">
        <f>IF(OR($C117="",BQ$12=""),"",SUMIFS(Tbl_Registro_Insumo[cant_ent],Tbl_Registro_Insumo[proveedor],$C$8,Tbl_Registro_Insumo[descripcion_insumo],$C117,Tbl_Registro_Insumo[id_solicitud],Detalle_Mes!$C$9,Tbl_Registro_Insumo[Fecha_Corte],"&lt;="&amp;BQ$12)-SUMIFS(Tbl_Registro_Insumo[cant_dev],Tbl_Registro_Insumo[proveedor],$C$8,Tbl_Registro_Insumo[descripcion_insumo],$C117,Tbl_Registro_Insumo[id_solicitud],$C$9,Tbl_Registro_Insumo[Fecha_Corte],"&lt;="&amp;BQ$12))</f>
        <v/>
      </c>
      <c r="BR117" s="2" t="str">
        <f>IF(OR($C117="",BR$12=""),"",SUMIFS(Tbl_Registro_Insumo[cant_ent],Tbl_Registro_Insumo[proveedor],$C$8,Tbl_Registro_Insumo[descripcion_insumo],$C117,Tbl_Registro_Insumo[id_solicitud],Detalle_Mes!$C$9,Tbl_Registro_Insumo[Fecha_Corte],"&lt;="&amp;BR$12)-SUMIFS(Tbl_Registro_Insumo[cant_dev],Tbl_Registro_Insumo[proveedor],$C$8,Tbl_Registro_Insumo[descripcion_insumo],$C117,Tbl_Registro_Insumo[id_solicitud],$C$9,Tbl_Registro_Insumo[Fecha_Corte],"&lt;="&amp;BR$12))</f>
        <v/>
      </c>
      <c r="BS117" s="2" t="str">
        <f>IF(OR($C117="",BS$12=""),"",SUMIFS(Tbl_Registro_Insumo[cant_ent],Tbl_Registro_Insumo[proveedor],$C$8,Tbl_Registro_Insumo[descripcion_insumo],$C117,Tbl_Registro_Insumo[id_solicitud],Detalle_Mes!$C$9,Tbl_Registro_Insumo[Fecha_Corte],"&lt;="&amp;BS$12)-SUMIFS(Tbl_Registro_Insumo[cant_dev],Tbl_Registro_Insumo[proveedor],$C$8,Tbl_Registro_Insumo[descripcion_insumo],$C117,Tbl_Registro_Insumo[id_solicitud],$C$9,Tbl_Registro_Insumo[Fecha_Corte],"&lt;="&amp;BS$12))</f>
        <v/>
      </c>
    </row>
    <row r="118" spans="2:71" s="7" customFormat="1" ht="19.2" customHeight="1" x14ac:dyDescent="0.3">
      <c r="B118" s="2"/>
      <c r="D118" s="20" t="str">
        <f>IF(C118="","",SUMIFS(Tbl_Registro_Insumo[cant_ent],Tbl_Registro_Insumo[proveedor],Detalle_Mes!$C$8,Tbl_Registro_Insumo[id_solicitud],Detalle_Mes!$C$9,Tbl_Registro_Insumo[descripcion_insumo],Detalle_Mes!C118,Tbl_Registro_Insumo[Fecha_Corte],"&lt;"&amp;Detalle_Mes!$F$8))</f>
        <v/>
      </c>
      <c r="E118" s="20" t="str">
        <f>IF(C118="","",SUMIFS(Tbl_Registro_Insumo[cant_dev],Tbl_Registro_Insumo[proveedor],Detalle_Mes!$C$8,Tbl_Registro_Insumo[id_solicitud],Detalle_Mes!$C$9,Tbl_Registro_Insumo[descripcion_insumo],Detalle_Mes!C118,Tbl_Registro_Insumo[Fecha_Corte],"&lt;"&amp;Detalle_Mes!$F$8))</f>
        <v/>
      </c>
      <c r="F118" s="20" t="str">
        <f t="shared" si="42"/>
        <v/>
      </c>
      <c r="H118" s="41" t="str">
        <f t="shared" si="43"/>
        <v/>
      </c>
      <c r="I118" s="2" t="str">
        <f>IF(OR($C118="",I$12=""),"",SUMIFS(Tbl_Registro_Insumo[cant_ent],Tbl_Registro_Insumo[proveedor],$C$8,Tbl_Registro_Insumo[descripcion_insumo],$C118,Tbl_Registro_Insumo[id_solicitud],Detalle_Mes!$C$9,Tbl_Registro_Insumo[Fecha_Corte],"&lt;"&amp;I$12)-SUMIFS(Tbl_Registro_Insumo[cant_dev],Tbl_Registro_Insumo[proveedor],$C$8,Tbl_Registro_Insumo[descripcion_insumo],$C118,Tbl_Registro_Insumo[id_solicitud],$C$9,Tbl_Registro_Insumo[Fecha_Corte],"&lt;="&amp;I$12))</f>
        <v/>
      </c>
      <c r="J118" s="2" t="str">
        <f>IF(OR($C118="",J$12=""),"",SUMIFS(Tbl_Registro_Insumo[cant_ent],Tbl_Registro_Insumo[proveedor],$C$8,Tbl_Registro_Insumo[descripcion_insumo],$C118,Tbl_Registro_Insumo[id_solicitud],Detalle_Mes!$C$9,Tbl_Registro_Insumo[Fecha_Corte],"&lt;="&amp;J$12)-SUMIFS(Tbl_Registro_Insumo[cant_dev],Tbl_Registro_Insumo[proveedor],$C$8,Tbl_Registro_Insumo[descripcion_insumo],$C118,Tbl_Registro_Insumo[id_solicitud],$C$9,Tbl_Registro_Insumo[Fecha_Corte],"&lt;="&amp;J$12))</f>
        <v/>
      </c>
      <c r="K118" s="2" t="str">
        <f>IF(OR($C118="",K$12=""),"",SUMIFS(Tbl_Registro_Insumo[cant_ent],Tbl_Registro_Insumo[proveedor],$C$8,Tbl_Registro_Insumo[descripcion_insumo],$C118,Tbl_Registro_Insumo[id_solicitud],Detalle_Mes!$C$9,Tbl_Registro_Insumo[Fecha_Corte],"&lt;="&amp;K$12)-SUMIFS(Tbl_Registro_Insumo[cant_dev],Tbl_Registro_Insumo[proveedor],$C$8,Tbl_Registro_Insumo[descripcion_insumo],$C118,Tbl_Registro_Insumo[id_solicitud],$C$9,Tbl_Registro_Insumo[Fecha_Corte],"&lt;="&amp;K$12))</f>
        <v/>
      </c>
      <c r="L118" s="2" t="str">
        <f>IF(OR($C118="",L$12=""),"",SUMIFS(Tbl_Registro_Insumo[cant_ent],Tbl_Registro_Insumo[proveedor],$C$8,Tbl_Registro_Insumo[descripcion_insumo],$C118,Tbl_Registro_Insumo[id_solicitud],Detalle_Mes!$C$9,Tbl_Registro_Insumo[Fecha_Corte],"&lt;="&amp;L$12)-SUMIFS(Tbl_Registro_Insumo[cant_dev],Tbl_Registro_Insumo[proveedor],$C$8,Tbl_Registro_Insumo[descripcion_insumo],$C118,Tbl_Registro_Insumo[id_solicitud],$C$9,Tbl_Registro_Insumo[Fecha_Corte],"&lt;="&amp;L$12))</f>
        <v/>
      </c>
      <c r="M118" s="2" t="str">
        <f>IF(OR($C118="",M$12=""),"",SUMIFS(Tbl_Registro_Insumo[cant_ent],Tbl_Registro_Insumo[proveedor],$C$8,Tbl_Registro_Insumo[descripcion_insumo],$C118,Tbl_Registro_Insumo[id_solicitud],Detalle_Mes!$C$9,Tbl_Registro_Insumo[Fecha_Corte],"&lt;="&amp;M$12)-SUMIFS(Tbl_Registro_Insumo[cant_dev],Tbl_Registro_Insumo[proveedor],$C$8,Tbl_Registro_Insumo[descripcion_insumo],$C118,Tbl_Registro_Insumo[id_solicitud],$C$9,Tbl_Registro_Insumo[Fecha_Corte],"&lt;="&amp;M$12))</f>
        <v/>
      </c>
      <c r="N118" s="2" t="str">
        <f>IF(OR($C118="",N$12=""),"",SUMIFS(Tbl_Registro_Insumo[cant_ent],Tbl_Registro_Insumo[proveedor],$C$8,Tbl_Registro_Insumo[descripcion_insumo],$C118,Tbl_Registro_Insumo[id_solicitud],Detalle_Mes!$C$9,Tbl_Registro_Insumo[Fecha_Corte],"&lt;="&amp;N$12)-SUMIFS(Tbl_Registro_Insumo[cant_dev],Tbl_Registro_Insumo[proveedor],$C$8,Tbl_Registro_Insumo[descripcion_insumo],$C118,Tbl_Registro_Insumo[id_solicitud],$C$9,Tbl_Registro_Insumo[Fecha_Corte],"&lt;="&amp;N$12))</f>
        <v/>
      </c>
      <c r="O118" s="2" t="str">
        <f>IF(OR($C118="",O$12=""),"",SUMIFS(Tbl_Registro_Insumo[cant_ent],Tbl_Registro_Insumo[proveedor],$C$8,Tbl_Registro_Insumo[descripcion_insumo],$C118,Tbl_Registro_Insumo[id_solicitud],Detalle_Mes!$C$9,Tbl_Registro_Insumo[Fecha_Corte],"&lt;="&amp;O$12)-SUMIFS(Tbl_Registro_Insumo[cant_dev],Tbl_Registro_Insumo[proveedor],$C$8,Tbl_Registro_Insumo[descripcion_insumo],$C118,Tbl_Registro_Insumo[id_solicitud],$C$9,Tbl_Registro_Insumo[Fecha_Corte],"&lt;="&amp;O$12))</f>
        <v/>
      </c>
      <c r="P118" s="2" t="str">
        <f>IF(OR($C118="",P$12=""),"",SUMIFS(Tbl_Registro_Insumo[cant_ent],Tbl_Registro_Insumo[proveedor],$C$8,Tbl_Registro_Insumo[descripcion_insumo],$C118,Tbl_Registro_Insumo[id_solicitud],Detalle_Mes!$C$9,Tbl_Registro_Insumo[Fecha_Corte],"&lt;="&amp;P$12)-SUMIFS(Tbl_Registro_Insumo[cant_dev],Tbl_Registro_Insumo[proveedor],$C$8,Tbl_Registro_Insumo[descripcion_insumo],$C118,Tbl_Registro_Insumo[id_solicitud],$C$9,Tbl_Registro_Insumo[Fecha_Corte],"&lt;="&amp;P$12))</f>
        <v/>
      </c>
      <c r="Q118" s="2" t="str">
        <f>IF(OR($C118="",Q$12=""),"",SUMIFS(Tbl_Registro_Insumo[cant_ent],Tbl_Registro_Insumo[proveedor],$C$8,Tbl_Registro_Insumo[descripcion_insumo],$C118,Tbl_Registro_Insumo[id_solicitud],Detalle_Mes!$C$9,Tbl_Registro_Insumo[Fecha_Corte],"&lt;="&amp;Q$12)-SUMIFS(Tbl_Registro_Insumo[cant_dev],Tbl_Registro_Insumo[proveedor],$C$8,Tbl_Registro_Insumo[descripcion_insumo],$C118,Tbl_Registro_Insumo[id_solicitud],$C$9,Tbl_Registro_Insumo[Fecha_Corte],"&lt;="&amp;Q$12))</f>
        <v/>
      </c>
      <c r="R118" s="2" t="str">
        <f>IF(OR($C118="",R$12=""),"",SUMIFS(Tbl_Registro_Insumo[cant_ent],Tbl_Registro_Insumo[proveedor],$C$8,Tbl_Registro_Insumo[descripcion_insumo],$C118,Tbl_Registro_Insumo[id_solicitud],Detalle_Mes!$C$9,Tbl_Registro_Insumo[Fecha_Corte],"&lt;="&amp;R$12)-SUMIFS(Tbl_Registro_Insumo[cant_dev],Tbl_Registro_Insumo[proveedor],$C$8,Tbl_Registro_Insumo[descripcion_insumo],$C118,Tbl_Registro_Insumo[id_solicitud],$C$9,Tbl_Registro_Insumo[Fecha_Corte],"&lt;="&amp;R$12))</f>
        <v/>
      </c>
      <c r="S118" s="2" t="str">
        <f>IF(OR($C118="",S$12=""),"",SUMIFS(Tbl_Registro_Insumo[cant_ent],Tbl_Registro_Insumo[proveedor],$C$8,Tbl_Registro_Insumo[descripcion_insumo],$C118,Tbl_Registro_Insumo[id_solicitud],Detalle_Mes!$C$9,Tbl_Registro_Insumo[Fecha_Corte],"&lt;="&amp;S$12)-SUMIFS(Tbl_Registro_Insumo[cant_dev],Tbl_Registro_Insumo[proveedor],$C$8,Tbl_Registro_Insumo[descripcion_insumo],$C118,Tbl_Registro_Insumo[id_solicitud],$C$9,Tbl_Registro_Insumo[Fecha_Corte],"&lt;="&amp;S$12))</f>
        <v/>
      </c>
      <c r="T118" s="2" t="str">
        <f>IF(OR($C118="",T$12=""),"",SUMIFS(Tbl_Registro_Insumo[cant_ent],Tbl_Registro_Insumo[proveedor],$C$8,Tbl_Registro_Insumo[descripcion_insumo],$C118,Tbl_Registro_Insumo[id_solicitud],Detalle_Mes!$C$9,Tbl_Registro_Insumo[Fecha_Corte],"&lt;="&amp;T$12)-SUMIFS(Tbl_Registro_Insumo[cant_dev],Tbl_Registro_Insumo[proveedor],$C$8,Tbl_Registro_Insumo[descripcion_insumo],$C118,Tbl_Registro_Insumo[id_solicitud],$C$9,Tbl_Registro_Insumo[Fecha_Corte],"&lt;="&amp;T$12))</f>
        <v/>
      </c>
      <c r="U118" s="2" t="str">
        <f>IF(OR($C118="",U$12=""),"",SUMIFS(Tbl_Registro_Insumo[cant_ent],Tbl_Registro_Insumo[proveedor],$C$8,Tbl_Registro_Insumo[descripcion_insumo],$C118,Tbl_Registro_Insumo[id_solicitud],Detalle_Mes!$C$9,Tbl_Registro_Insumo[Fecha_Corte],"&lt;="&amp;U$12)-SUMIFS(Tbl_Registro_Insumo[cant_dev],Tbl_Registro_Insumo[proveedor],$C$8,Tbl_Registro_Insumo[descripcion_insumo],$C118,Tbl_Registro_Insumo[id_solicitud],$C$9,Tbl_Registro_Insumo[Fecha_Corte],"&lt;="&amp;U$12))</f>
        <v/>
      </c>
      <c r="V118" s="2" t="str">
        <f>IF(OR($C118="",V$12=""),"",SUMIFS(Tbl_Registro_Insumo[cant_ent],Tbl_Registro_Insumo[proveedor],$C$8,Tbl_Registro_Insumo[descripcion_insumo],$C118,Tbl_Registro_Insumo[id_solicitud],Detalle_Mes!$C$9,Tbl_Registro_Insumo[Fecha_Corte],"&lt;="&amp;V$12)-SUMIFS(Tbl_Registro_Insumo[cant_dev],Tbl_Registro_Insumo[proveedor],$C$8,Tbl_Registro_Insumo[descripcion_insumo],$C118,Tbl_Registro_Insumo[id_solicitud],$C$9,Tbl_Registro_Insumo[Fecha_Corte],"&lt;="&amp;V$12))</f>
        <v/>
      </c>
      <c r="W118" s="2" t="str">
        <f>IF(OR($C118="",W$12=""),"",SUMIFS(Tbl_Registro_Insumo[cant_ent],Tbl_Registro_Insumo[proveedor],$C$8,Tbl_Registro_Insumo[descripcion_insumo],$C118,Tbl_Registro_Insumo[id_solicitud],Detalle_Mes!$C$9,Tbl_Registro_Insumo[Fecha_Corte],"&lt;="&amp;W$12)-SUMIFS(Tbl_Registro_Insumo[cant_dev],Tbl_Registro_Insumo[proveedor],$C$8,Tbl_Registro_Insumo[descripcion_insumo],$C118,Tbl_Registro_Insumo[id_solicitud],$C$9,Tbl_Registro_Insumo[Fecha_Corte],"&lt;="&amp;W$12))</f>
        <v/>
      </c>
      <c r="X118" s="2" t="str">
        <f>IF(OR($C118="",X$12=""),"",SUMIFS(Tbl_Registro_Insumo[cant_ent],Tbl_Registro_Insumo[proveedor],$C$8,Tbl_Registro_Insumo[descripcion_insumo],$C118,Tbl_Registro_Insumo[id_solicitud],Detalle_Mes!$C$9,Tbl_Registro_Insumo[Fecha_Corte],"&lt;="&amp;X$12)-SUMIFS(Tbl_Registro_Insumo[cant_dev],Tbl_Registro_Insumo[proveedor],$C$8,Tbl_Registro_Insumo[descripcion_insumo],$C118,Tbl_Registro_Insumo[id_solicitud],$C$9,Tbl_Registro_Insumo[Fecha_Corte],"&lt;="&amp;X$12))</f>
        <v/>
      </c>
      <c r="Y118" s="2" t="str">
        <f>IF(OR($C118="",Y$12=""),"",SUMIFS(Tbl_Registro_Insumo[cant_ent],Tbl_Registro_Insumo[proveedor],$C$8,Tbl_Registro_Insumo[descripcion_insumo],$C118,Tbl_Registro_Insumo[id_solicitud],Detalle_Mes!$C$9,Tbl_Registro_Insumo[Fecha_Corte],"&lt;="&amp;Y$12)-SUMIFS(Tbl_Registro_Insumo[cant_dev],Tbl_Registro_Insumo[proveedor],$C$8,Tbl_Registro_Insumo[descripcion_insumo],$C118,Tbl_Registro_Insumo[id_solicitud],$C$9,Tbl_Registro_Insumo[Fecha_Corte],"&lt;="&amp;Y$12))</f>
        <v/>
      </c>
      <c r="Z118" s="2" t="str">
        <f>IF(OR($C118="",Z$12=""),"",SUMIFS(Tbl_Registro_Insumo[cant_ent],Tbl_Registro_Insumo[proveedor],$C$8,Tbl_Registro_Insumo[descripcion_insumo],$C118,Tbl_Registro_Insumo[id_solicitud],Detalle_Mes!$C$9,Tbl_Registro_Insumo[Fecha_Corte],"&lt;="&amp;Z$12)-SUMIFS(Tbl_Registro_Insumo[cant_dev],Tbl_Registro_Insumo[proveedor],$C$8,Tbl_Registro_Insumo[descripcion_insumo],$C118,Tbl_Registro_Insumo[id_solicitud],$C$9,Tbl_Registro_Insumo[Fecha_Corte],"&lt;="&amp;Z$12))</f>
        <v/>
      </c>
      <c r="AA118" s="2" t="str">
        <f>IF(OR($C118="",AA$12=""),"",SUMIFS(Tbl_Registro_Insumo[cant_ent],Tbl_Registro_Insumo[proveedor],$C$8,Tbl_Registro_Insumo[descripcion_insumo],$C118,Tbl_Registro_Insumo[id_solicitud],Detalle_Mes!$C$9,Tbl_Registro_Insumo[Fecha_Corte],"&lt;="&amp;AA$12)-SUMIFS(Tbl_Registro_Insumo[cant_dev],Tbl_Registro_Insumo[proveedor],$C$8,Tbl_Registro_Insumo[descripcion_insumo],$C118,Tbl_Registro_Insumo[id_solicitud],$C$9,Tbl_Registro_Insumo[Fecha_Corte],"&lt;="&amp;AA$12))</f>
        <v/>
      </c>
      <c r="AB118" s="2" t="str">
        <f>IF(OR($C118="",AB$12=""),"",SUMIFS(Tbl_Registro_Insumo[cant_ent],Tbl_Registro_Insumo[proveedor],$C$8,Tbl_Registro_Insumo[descripcion_insumo],$C118,Tbl_Registro_Insumo[id_solicitud],Detalle_Mes!$C$9,Tbl_Registro_Insumo[Fecha_Corte],"&lt;="&amp;AB$12)-SUMIFS(Tbl_Registro_Insumo[cant_dev],Tbl_Registro_Insumo[proveedor],$C$8,Tbl_Registro_Insumo[descripcion_insumo],$C118,Tbl_Registro_Insumo[id_solicitud],$C$9,Tbl_Registro_Insumo[Fecha_Corte],"&lt;="&amp;AB$12))</f>
        <v/>
      </c>
      <c r="AC118" s="2" t="str">
        <f>IF(OR($C118="",AC$12=""),"",SUMIFS(Tbl_Registro_Insumo[cant_ent],Tbl_Registro_Insumo[proveedor],$C$8,Tbl_Registro_Insumo[descripcion_insumo],$C118,Tbl_Registro_Insumo[id_solicitud],Detalle_Mes!$C$9,Tbl_Registro_Insumo[Fecha_Corte],"&lt;="&amp;AC$12)-SUMIFS(Tbl_Registro_Insumo[cant_dev],Tbl_Registro_Insumo[proveedor],$C$8,Tbl_Registro_Insumo[descripcion_insumo],$C118,Tbl_Registro_Insumo[id_solicitud],$C$9,Tbl_Registro_Insumo[Fecha_Corte],"&lt;="&amp;AC$12))</f>
        <v/>
      </c>
      <c r="AD118" s="2" t="str">
        <f>IF(OR($C118="",AD$12=""),"",SUMIFS(Tbl_Registro_Insumo[cant_ent],Tbl_Registro_Insumo[proveedor],$C$8,Tbl_Registro_Insumo[descripcion_insumo],$C118,Tbl_Registro_Insumo[id_solicitud],Detalle_Mes!$C$9,Tbl_Registro_Insumo[Fecha_Corte],"&lt;="&amp;AD$12)-SUMIFS(Tbl_Registro_Insumo[cant_dev],Tbl_Registro_Insumo[proveedor],$C$8,Tbl_Registro_Insumo[descripcion_insumo],$C118,Tbl_Registro_Insumo[id_solicitud],$C$9,Tbl_Registro_Insumo[Fecha_Corte],"&lt;="&amp;AD$12))</f>
        <v/>
      </c>
      <c r="AE118" s="2" t="str">
        <f>IF(OR($C118="",AE$12=""),"",SUMIFS(Tbl_Registro_Insumo[cant_ent],Tbl_Registro_Insumo[proveedor],$C$8,Tbl_Registro_Insumo[descripcion_insumo],$C118,Tbl_Registro_Insumo[id_solicitud],Detalle_Mes!$C$9,Tbl_Registro_Insumo[Fecha_Corte],"&lt;="&amp;AE$12)-SUMIFS(Tbl_Registro_Insumo[cant_dev],Tbl_Registro_Insumo[proveedor],$C$8,Tbl_Registro_Insumo[descripcion_insumo],$C118,Tbl_Registro_Insumo[id_solicitud],$C$9,Tbl_Registro_Insumo[Fecha_Corte],"&lt;="&amp;AE$12))</f>
        <v/>
      </c>
      <c r="AF118" s="2" t="str">
        <f>IF(OR($C118="",AF$12=""),"",SUMIFS(Tbl_Registro_Insumo[cant_ent],Tbl_Registro_Insumo[proveedor],$C$8,Tbl_Registro_Insumo[descripcion_insumo],$C118,Tbl_Registro_Insumo[id_solicitud],Detalle_Mes!$C$9,Tbl_Registro_Insumo[Fecha_Corte],"&lt;="&amp;AF$12)-SUMIFS(Tbl_Registro_Insumo[cant_dev],Tbl_Registro_Insumo[proveedor],$C$8,Tbl_Registro_Insumo[descripcion_insumo],$C118,Tbl_Registro_Insumo[id_solicitud],$C$9,Tbl_Registro_Insumo[Fecha_Corte],"&lt;="&amp;AF$12))</f>
        <v/>
      </c>
      <c r="AG118" s="2" t="str">
        <f>IF(OR($C118="",AG$12=""),"",SUMIFS(Tbl_Registro_Insumo[cant_ent],Tbl_Registro_Insumo[proveedor],$C$8,Tbl_Registro_Insumo[descripcion_insumo],$C118,Tbl_Registro_Insumo[id_solicitud],Detalle_Mes!$C$9,Tbl_Registro_Insumo[Fecha_Corte],"&lt;="&amp;AG$12)-SUMIFS(Tbl_Registro_Insumo[cant_dev],Tbl_Registro_Insumo[proveedor],$C$8,Tbl_Registro_Insumo[descripcion_insumo],$C118,Tbl_Registro_Insumo[id_solicitud],$C$9,Tbl_Registro_Insumo[Fecha_Corte],"&lt;="&amp;AG$12))</f>
        <v/>
      </c>
      <c r="AH118" s="2" t="str">
        <f>IF(OR($C118="",AH$12=""),"",SUMIFS(Tbl_Registro_Insumo[cant_ent],Tbl_Registro_Insumo[proveedor],$C$8,Tbl_Registro_Insumo[descripcion_insumo],$C118,Tbl_Registro_Insumo[id_solicitud],Detalle_Mes!$C$9,Tbl_Registro_Insumo[Fecha_Corte],"&lt;="&amp;AH$12)-SUMIFS(Tbl_Registro_Insumo[cant_dev],Tbl_Registro_Insumo[proveedor],$C$8,Tbl_Registro_Insumo[descripcion_insumo],$C118,Tbl_Registro_Insumo[id_solicitud],$C$9,Tbl_Registro_Insumo[Fecha_Corte],"&lt;="&amp;AH$12))</f>
        <v/>
      </c>
      <c r="AI118" s="2" t="str">
        <f>IF(OR($C118="",AI$12=""),"",SUMIFS(Tbl_Registro_Insumo[cant_ent],Tbl_Registro_Insumo[proveedor],$C$8,Tbl_Registro_Insumo[descripcion_insumo],$C118,Tbl_Registro_Insumo[id_solicitud],Detalle_Mes!$C$9,Tbl_Registro_Insumo[Fecha_Corte],"&lt;="&amp;AI$12)-SUMIFS(Tbl_Registro_Insumo[cant_dev],Tbl_Registro_Insumo[proveedor],$C$8,Tbl_Registro_Insumo[descripcion_insumo],$C118,Tbl_Registro_Insumo[id_solicitud],$C$9,Tbl_Registro_Insumo[Fecha_Corte],"&lt;="&amp;AI$12))</f>
        <v/>
      </c>
      <c r="AJ118" s="2" t="str">
        <f>IF(OR($C118="",AJ$12=""),"",SUMIFS(Tbl_Registro_Insumo[cant_ent],Tbl_Registro_Insumo[proveedor],$C$8,Tbl_Registro_Insumo[descripcion_insumo],$C118,Tbl_Registro_Insumo[id_solicitud],Detalle_Mes!$C$9,Tbl_Registro_Insumo[Fecha_Corte],"&lt;="&amp;AJ$12)-SUMIFS(Tbl_Registro_Insumo[cant_dev],Tbl_Registro_Insumo[proveedor],$C$8,Tbl_Registro_Insumo[descripcion_insumo],$C118,Tbl_Registro_Insumo[id_solicitud],$C$9,Tbl_Registro_Insumo[Fecha_Corte],"&lt;="&amp;AJ$12))</f>
        <v/>
      </c>
      <c r="AK118" s="2" t="str">
        <f>IF(OR($C118="",AK$12=""),"",SUMIFS(Tbl_Registro_Insumo[cant_ent],Tbl_Registro_Insumo[proveedor],$C$8,Tbl_Registro_Insumo[descripcion_insumo],$C118,Tbl_Registro_Insumo[id_solicitud],Detalle_Mes!$C$9,Tbl_Registro_Insumo[Fecha_Corte],"&lt;="&amp;AK$12)-SUMIFS(Tbl_Registro_Insumo[cant_dev],Tbl_Registro_Insumo[proveedor],$C$8,Tbl_Registro_Insumo[descripcion_insumo],$C118,Tbl_Registro_Insumo[id_solicitud],$C$9,Tbl_Registro_Insumo[Fecha_Corte],"&lt;="&amp;AK$12))</f>
        <v/>
      </c>
      <c r="AL118" s="2" t="str">
        <f>IF(OR($C118="",AL$12=""),"",SUMIFS(Tbl_Registro_Insumo[cant_ent],Tbl_Registro_Insumo[proveedor],$C$8,Tbl_Registro_Insumo[descripcion_insumo],$C118,Tbl_Registro_Insumo[id_solicitud],Detalle_Mes!$C$9,Tbl_Registro_Insumo[Fecha_Corte],"&lt;="&amp;AL$12)-SUMIFS(Tbl_Registro_Insumo[cant_dev],Tbl_Registro_Insumo[proveedor],$C$8,Tbl_Registro_Insumo[descripcion_insumo],$C118,Tbl_Registro_Insumo[id_solicitud],$C$9,Tbl_Registro_Insumo[Fecha_Corte],"&lt;="&amp;AL$12))</f>
        <v/>
      </c>
      <c r="AM118" s="2" t="str">
        <f>IF(OR($C118="",AM$12=""),"",SUMIFS(Tbl_Registro_Insumo[cant_ent],Tbl_Registro_Insumo[proveedor],$C$8,Tbl_Registro_Insumo[descripcion_insumo],$C118,Tbl_Registro_Insumo[id_solicitud],Detalle_Mes!$C$9,Tbl_Registro_Insumo[Fecha_Corte],"&lt;="&amp;AM$12)-SUMIFS(Tbl_Registro_Insumo[cant_dev],Tbl_Registro_Insumo[proveedor],$C$8,Tbl_Registro_Insumo[descripcion_insumo],$C118,Tbl_Registro_Insumo[id_solicitud],$C$9,Tbl_Registro_Insumo[Fecha_Corte],"&lt;="&amp;AM$12))</f>
        <v/>
      </c>
      <c r="AN118" s="2" t="str">
        <f>IF(OR($C118="",AN$12=""),"",SUMIFS(Tbl_Registro_Insumo[cant_ent],Tbl_Registro_Insumo[proveedor],$C$8,Tbl_Registro_Insumo[descripcion_insumo],$C118,Tbl_Registro_Insumo[id_solicitud],Detalle_Mes!$C$9,Tbl_Registro_Insumo[Fecha_Corte],"&lt;="&amp;AN$12)-SUMIFS(Tbl_Registro_Insumo[cant_dev],Tbl_Registro_Insumo[proveedor],$C$8,Tbl_Registro_Insumo[descripcion_insumo],$C118,Tbl_Registro_Insumo[id_solicitud],$C$9,Tbl_Registro_Insumo[Fecha_Corte],"&lt;="&amp;AN$12))</f>
        <v/>
      </c>
      <c r="AO118" s="2" t="str">
        <f>IF(OR($C118="",AO$12=""),"",SUMIFS(Tbl_Registro_Insumo[cant_ent],Tbl_Registro_Insumo[proveedor],$C$8,Tbl_Registro_Insumo[descripcion_insumo],$C118,Tbl_Registro_Insumo[id_solicitud],Detalle_Mes!$C$9,Tbl_Registro_Insumo[Fecha_Corte],"&lt;="&amp;AO$12)-SUMIFS(Tbl_Registro_Insumo[cant_dev],Tbl_Registro_Insumo[proveedor],$C$8,Tbl_Registro_Insumo[descripcion_insumo],$C118,Tbl_Registro_Insumo[id_solicitud],$C$9,Tbl_Registro_Insumo[Fecha_Corte],"&lt;="&amp;AO$12))</f>
        <v/>
      </c>
      <c r="AP118" s="2" t="str">
        <f>IF(OR($C118="",AP$12=""),"",SUMIFS(Tbl_Registro_Insumo[cant_ent],Tbl_Registro_Insumo[proveedor],$C$8,Tbl_Registro_Insumo[descripcion_insumo],$C118,Tbl_Registro_Insumo[id_solicitud],Detalle_Mes!$C$9,Tbl_Registro_Insumo[Fecha_Corte],"&lt;="&amp;AP$12)-SUMIFS(Tbl_Registro_Insumo[cant_dev],Tbl_Registro_Insumo[proveedor],$C$8,Tbl_Registro_Insumo[descripcion_insumo],$C118,Tbl_Registro_Insumo[id_solicitud],$C$9,Tbl_Registro_Insumo[Fecha_Corte],"&lt;="&amp;AP$12))</f>
        <v/>
      </c>
      <c r="AQ118" s="2" t="str">
        <f>IF(OR($C118="",AQ$12=""),"",SUMIFS(Tbl_Registro_Insumo[cant_ent],Tbl_Registro_Insumo[proveedor],$C$8,Tbl_Registro_Insumo[descripcion_insumo],$C118,Tbl_Registro_Insumo[id_solicitud],Detalle_Mes!$C$9,Tbl_Registro_Insumo[Fecha_Corte],"&lt;="&amp;AQ$12)-SUMIFS(Tbl_Registro_Insumo[cant_dev],Tbl_Registro_Insumo[proveedor],$C$8,Tbl_Registro_Insumo[descripcion_insumo],$C118,Tbl_Registro_Insumo[id_solicitud],$C$9,Tbl_Registro_Insumo[Fecha_Corte],"&lt;="&amp;AQ$12))</f>
        <v/>
      </c>
      <c r="AR118" s="2" t="str">
        <f>IF(OR($C118="",AR$12=""),"",SUMIFS(Tbl_Registro_Insumo[cant_ent],Tbl_Registro_Insumo[proveedor],$C$8,Tbl_Registro_Insumo[descripcion_insumo],$C118,Tbl_Registro_Insumo[id_solicitud],Detalle_Mes!$C$9,Tbl_Registro_Insumo[Fecha_Corte],"&lt;="&amp;AR$12)-SUMIFS(Tbl_Registro_Insumo[cant_dev],Tbl_Registro_Insumo[proveedor],$C$8,Tbl_Registro_Insumo[descripcion_insumo],$C118,Tbl_Registro_Insumo[id_solicitud],$C$9,Tbl_Registro_Insumo[Fecha_Corte],"&lt;="&amp;AR$12))</f>
        <v/>
      </c>
      <c r="AS118" s="2" t="str">
        <f>IF(OR($C118="",AS$12=""),"",SUMIFS(Tbl_Registro_Insumo[cant_ent],Tbl_Registro_Insumo[proveedor],$C$8,Tbl_Registro_Insumo[descripcion_insumo],$C118,Tbl_Registro_Insumo[id_solicitud],Detalle_Mes!$C$9,Tbl_Registro_Insumo[Fecha_Corte],"&lt;="&amp;AS$12)-SUMIFS(Tbl_Registro_Insumo[cant_dev],Tbl_Registro_Insumo[proveedor],$C$8,Tbl_Registro_Insumo[descripcion_insumo],$C118,Tbl_Registro_Insumo[id_solicitud],$C$9,Tbl_Registro_Insumo[Fecha_Corte],"&lt;="&amp;AS$12))</f>
        <v/>
      </c>
      <c r="AT118" s="2" t="str">
        <f>IF(OR($C118="",AT$12=""),"",SUMIFS(Tbl_Registro_Insumo[cant_ent],Tbl_Registro_Insumo[proveedor],$C$8,Tbl_Registro_Insumo[descripcion_insumo],$C118,Tbl_Registro_Insumo[id_solicitud],Detalle_Mes!$C$9,Tbl_Registro_Insumo[Fecha_Corte],"&lt;="&amp;AT$12)-SUMIFS(Tbl_Registro_Insumo[cant_dev],Tbl_Registro_Insumo[proveedor],$C$8,Tbl_Registro_Insumo[descripcion_insumo],$C118,Tbl_Registro_Insumo[id_solicitud],$C$9,Tbl_Registro_Insumo[Fecha_Corte],"&lt;="&amp;AT$12))</f>
        <v/>
      </c>
      <c r="AU118" s="2" t="str">
        <f>IF(OR($C118="",AU$12=""),"",SUMIFS(Tbl_Registro_Insumo[cant_ent],Tbl_Registro_Insumo[proveedor],$C$8,Tbl_Registro_Insumo[descripcion_insumo],$C118,Tbl_Registro_Insumo[id_solicitud],Detalle_Mes!$C$9,Tbl_Registro_Insumo[Fecha_Corte],"&lt;="&amp;AU$12)-SUMIFS(Tbl_Registro_Insumo[cant_dev],Tbl_Registro_Insumo[proveedor],$C$8,Tbl_Registro_Insumo[descripcion_insumo],$C118,Tbl_Registro_Insumo[id_solicitud],$C$9,Tbl_Registro_Insumo[Fecha_Corte],"&lt;="&amp;AU$12))</f>
        <v/>
      </c>
      <c r="AV118" s="2" t="str">
        <f>IF(OR($C118="",AV$12=""),"",SUMIFS(Tbl_Registro_Insumo[cant_ent],Tbl_Registro_Insumo[proveedor],$C$8,Tbl_Registro_Insumo[descripcion_insumo],$C118,Tbl_Registro_Insumo[id_solicitud],Detalle_Mes!$C$9,Tbl_Registro_Insumo[Fecha_Corte],"&lt;="&amp;AV$12)-SUMIFS(Tbl_Registro_Insumo[cant_dev],Tbl_Registro_Insumo[proveedor],$C$8,Tbl_Registro_Insumo[descripcion_insumo],$C118,Tbl_Registro_Insumo[id_solicitud],$C$9,Tbl_Registro_Insumo[Fecha_Corte],"&lt;="&amp;AV$12))</f>
        <v/>
      </c>
      <c r="AW118" s="2" t="str">
        <f>IF(OR($C118="",AW$12=""),"",SUMIFS(Tbl_Registro_Insumo[cant_ent],Tbl_Registro_Insumo[proveedor],$C$8,Tbl_Registro_Insumo[descripcion_insumo],$C118,Tbl_Registro_Insumo[id_solicitud],Detalle_Mes!$C$9,Tbl_Registro_Insumo[Fecha_Corte],"&lt;="&amp;AW$12)-SUMIFS(Tbl_Registro_Insumo[cant_dev],Tbl_Registro_Insumo[proveedor],$C$8,Tbl_Registro_Insumo[descripcion_insumo],$C118,Tbl_Registro_Insumo[id_solicitud],$C$9,Tbl_Registro_Insumo[Fecha_Corte],"&lt;="&amp;AW$12))</f>
        <v/>
      </c>
      <c r="AX118" s="2" t="str">
        <f>IF(OR($C118="",AX$12=""),"",SUMIFS(Tbl_Registro_Insumo[cant_ent],Tbl_Registro_Insumo[proveedor],$C$8,Tbl_Registro_Insumo[descripcion_insumo],$C118,Tbl_Registro_Insumo[id_solicitud],Detalle_Mes!$C$9,Tbl_Registro_Insumo[Fecha_Corte],"&lt;="&amp;AX$12)-SUMIFS(Tbl_Registro_Insumo[cant_dev],Tbl_Registro_Insumo[proveedor],$C$8,Tbl_Registro_Insumo[descripcion_insumo],$C118,Tbl_Registro_Insumo[id_solicitud],$C$9,Tbl_Registro_Insumo[Fecha_Corte],"&lt;="&amp;AX$12))</f>
        <v/>
      </c>
      <c r="AY118" s="2" t="str">
        <f>IF(OR($C118="",AY$12=""),"",SUMIFS(Tbl_Registro_Insumo[cant_ent],Tbl_Registro_Insumo[proveedor],$C$8,Tbl_Registro_Insumo[descripcion_insumo],$C118,Tbl_Registro_Insumo[id_solicitud],Detalle_Mes!$C$9,Tbl_Registro_Insumo[Fecha_Corte],"&lt;="&amp;AY$12)-SUMIFS(Tbl_Registro_Insumo[cant_dev],Tbl_Registro_Insumo[proveedor],$C$8,Tbl_Registro_Insumo[descripcion_insumo],$C118,Tbl_Registro_Insumo[id_solicitud],$C$9,Tbl_Registro_Insumo[Fecha_Corte],"&lt;="&amp;AY$12))</f>
        <v/>
      </c>
      <c r="AZ118" s="2" t="str">
        <f>IF(OR($C118="",AZ$12=""),"",SUMIFS(Tbl_Registro_Insumo[cant_ent],Tbl_Registro_Insumo[proveedor],$C$8,Tbl_Registro_Insumo[descripcion_insumo],$C118,Tbl_Registro_Insumo[id_solicitud],Detalle_Mes!$C$9,Tbl_Registro_Insumo[Fecha_Corte],"&lt;="&amp;AZ$12)-SUMIFS(Tbl_Registro_Insumo[cant_dev],Tbl_Registro_Insumo[proveedor],$C$8,Tbl_Registro_Insumo[descripcion_insumo],$C118,Tbl_Registro_Insumo[id_solicitud],$C$9,Tbl_Registro_Insumo[Fecha_Corte],"&lt;="&amp;AZ$12))</f>
        <v/>
      </c>
      <c r="BA118" s="2" t="str">
        <f>IF(OR($C118="",BA$12=""),"",SUMIFS(Tbl_Registro_Insumo[cant_ent],Tbl_Registro_Insumo[proveedor],$C$8,Tbl_Registro_Insumo[descripcion_insumo],$C118,Tbl_Registro_Insumo[id_solicitud],Detalle_Mes!$C$9,Tbl_Registro_Insumo[Fecha_Corte],"&lt;="&amp;BA$12)-SUMIFS(Tbl_Registro_Insumo[cant_dev],Tbl_Registro_Insumo[proveedor],$C$8,Tbl_Registro_Insumo[descripcion_insumo],$C118,Tbl_Registro_Insumo[id_solicitud],$C$9,Tbl_Registro_Insumo[Fecha_Corte],"&lt;="&amp;BA$12))</f>
        <v/>
      </c>
      <c r="BB118" s="2" t="str">
        <f>IF(OR($C118="",BB$12=""),"",SUMIFS(Tbl_Registro_Insumo[cant_ent],Tbl_Registro_Insumo[proveedor],$C$8,Tbl_Registro_Insumo[descripcion_insumo],$C118,Tbl_Registro_Insumo[id_solicitud],Detalle_Mes!$C$9,Tbl_Registro_Insumo[Fecha_Corte],"&lt;="&amp;BB$12)-SUMIFS(Tbl_Registro_Insumo[cant_dev],Tbl_Registro_Insumo[proveedor],$C$8,Tbl_Registro_Insumo[descripcion_insumo],$C118,Tbl_Registro_Insumo[id_solicitud],$C$9,Tbl_Registro_Insumo[Fecha_Corte],"&lt;="&amp;BB$12))</f>
        <v/>
      </c>
      <c r="BC118" s="2" t="str">
        <f>IF(OR($C118="",BC$12=""),"",SUMIFS(Tbl_Registro_Insumo[cant_ent],Tbl_Registro_Insumo[proveedor],$C$8,Tbl_Registro_Insumo[descripcion_insumo],$C118,Tbl_Registro_Insumo[id_solicitud],Detalle_Mes!$C$9,Tbl_Registro_Insumo[Fecha_Corte],"&lt;="&amp;BC$12)-SUMIFS(Tbl_Registro_Insumo[cant_dev],Tbl_Registro_Insumo[proveedor],$C$8,Tbl_Registro_Insumo[descripcion_insumo],$C118,Tbl_Registro_Insumo[id_solicitud],$C$9,Tbl_Registro_Insumo[Fecha_Corte],"&lt;="&amp;BC$12))</f>
        <v/>
      </c>
      <c r="BD118" s="2" t="str">
        <f>IF(OR($C118="",BD$12=""),"",SUMIFS(Tbl_Registro_Insumo[cant_ent],Tbl_Registro_Insumo[proveedor],$C$8,Tbl_Registro_Insumo[descripcion_insumo],$C118,Tbl_Registro_Insumo[id_solicitud],Detalle_Mes!$C$9,Tbl_Registro_Insumo[Fecha_Corte],"&lt;="&amp;BD$12)-SUMIFS(Tbl_Registro_Insumo[cant_dev],Tbl_Registro_Insumo[proveedor],$C$8,Tbl_Registro_Insumo[descripcion_insumo],$C118,Tbl_Registro_Insumo[id_solicitud],$C$9,Tbl_Registro_Insumo[Fecha_Corte],"&lt;="&amp;BD$12))</f>
        <v/>
      </c>
      <c r="BE118" s="2" t="str">
        <f>IF(OR($C118="",BE$12=""),"",SUMIFS(Tbl_Registro_Insumo[cant_ent],Tbl_Registro_Insumo[proveedor],$C$8,Tbl_Registro_Insumo[descripcion_insumo],$C118,Tbl_Registro_Insumo[id_solicitud],Detalle_Mes!$C$9,Tbl_Registro_Insumo[Fecha_Corte],"&lt;="&amp;BE$12)-SUMIFS(Tbl_Registro_Insumo[cant_dev],Tbl_Registro_Insumo[proveedor],$C$8,Tbl_Registro_Insumo[descripcion_insumo],$C118,Tbl_Registro_Insumo[id_solicitud],$C$9,Tbl_Registro_Insumo[Fecha_Corte],"&lt;="&amp;BE$12))</f>
        <v/>
      </c>
      <c r="BF118" s="2" t="str">
        <f>IF(OR($C118="",BF$12=""),"",SUMIFS(Tbl_Registro_Insumo[cant_ent],Tbl_Registro_Insumo[proveedor],$C$8,Tbl_Registro_Insumo[descripcion_insumo],$C118,Tbl_Registro_Insumo[id_solicitud],Detalle_Mes!$C$9,Tbl_Registro_Insumo[Fecha_Corte],"&lt;="&amp;BF$12)-SUMIFS(Tbl_Registro_Insumo[cant_dev],Tbl_Registro_Insumo[proveedor],$C$8,Tbl_Registro_Insumo[descripcion_insumo],$C118,Tbl_Registro_Insumo[id_solicitud],$C$9,Tbl_Registro_Insumo[Fecha_Corte],"&lt;="&amp;BF$12))</f>
        <v/>
      </c>
      <c r="BG118" s="2" t="str">
        <f>IF(OR($C118="",BG$12=""),"",SUMIFS(Tbl_Registro_Insumo[cant_ent],Tbl_Registro_Insumo[proveedor],$C$8,Tbl_Registro_Insumo[descripcion_insumo],$C118,Tbl_Registro_Insumo[id_solicitud],Detalle_Mes!$C$9,Tbl_Registro_Insumo[Fecha_Corte],"&lt;="&amp;BG$12)-SUMIFS(Tbl_Registro_Insumo[cant_dev],Tbl_Registro_Insumo[proveedor],$C$8,Tbl_Registro_Insumo[descripcion_insumo],$C118,Tbl_Registro_Insumo[id_solicitud],$C$9,Tbl_Registro_Insumo[Fecha_Corte],"&lt;="&amp;BG$12))</f>
        <v/>
      </c>
      <c r="BH118" s="2" t="str">
        <f>IF(OR($C118="",BH$12=""),"",SUMIFS(Tbl_Registro_Insumo[cant_ent],Tbl_Registro_Insumo[proveedor],$C$8,Tbl_Registro_Insumo[descripcion_insumo],$C118,Tbl_Registro_Insumo[id_solicitud],Detalle_Mes!$C$9,Tbl_Registro_Insumo[Fecha_Corte],"&lt;="&amp;BH$12)-SUMIFS(Tbl_Registro_Insumo[cant_dev],Tbl_Registro_Insumo[proveedor],$C$8,Tbl_Registro_Insumo[descripcion_insumo],$C118,Tbl_Registro_Insumo[id_solicitud],$C$9,Tbl_Registro_Insumo[Fecha_Corte],"&lt;="&amp;BH$12))</f>
        <v/>
      </c>
      <c r="BI118" s="2" t="str">
        <f>IF(OR($C118="",BI$12=""),"",SUMIFS(Tbl_Registro_Insumo[cant_ent],Tbl_Registro_Insumo[proveedor],$C$8,Tbl_Registro_Insumo[descripcion_insumo],$C118,Tbl_Registro_Insumo[id_solicitud],Detalle_Mes!$C$9,Tbl_Registro_Insumo[Fecha_Corte],"&lt;="&amp;BI$12)-SUMIFS(Tbl_Registro_Insumo[cant_dev],Tbl_Registro_Insumo[proveedor],$C$8,Tbl_Registro_Insumo[descripcion_insumo],$C118,Tbl_Registro_Insumo[id_solicitud],$C$9,Tbl_Registro_Insumo[Fecha_Corte],"&lt;="&amp;BI$12))</f>
        <v/>
      </c>
      <c r="BJ118" s="2" t="str">
        <f>IF(OR($C118="",BJ$12=""),"",SUMIFS(Tbl_Registro_Insumo[cant_ent],Tbl_Registro_Insumo[proveedor],$C$8,Tbl_Registro_Insumo[descripcion_insumo],$C118,Tbl_Registro_Insumo[id_solicitud],Detalle_Mes!$C$9,Tbl_Registro_Insumo[Fecha_Corte],"&lt;="&amp;BJ$12)-SUMIFS(Tbl_Registro_Insumo[cant_dev],Tbl_Registro_Insumo[proveedor],$C$8,Tbl_Registro_Insumo[descripcion_insumo],$C118,Tbl_Registro_Insumo[id_solicitud],$C$9,Tbl_Registro_Insumo[Fecha_Corte],"&lt;="&amp;BJ$12))</f>
        <v/>
      </c>
      <c r="BK118" s="2" t="str">
        <f>IF(OR($C118="",BK$12=""),"",SUMIFS(Tbl_Registro_Insumo[cant_ent],Tbl_Registro_Insumo[proveedor],$C$8,Tbl_Registro_Insumo[descripcion_insumo],$C118,Tbl_Registro_Insumo[id_solicitud],Detalle_Mes!$C$9,Tbl_Registro_Insumo[Fecha_Corte],"&lt;="&amp;BK$12)-SUMIFS(Tbl_Registro_Insumo[cant_dev],Tbl_Registro_Insumo[proveedor],$C$8,Tbl_Registro_Insumo[descripcion_insumo],$C118,Tbl_Registro_Insumo[id_solicitud],$C$9,Tbl_Registro_Insumo[Fecha_Corte],"&lt;="&amp;BK$12))</f>
        <v/>
      </c>
      <c r="BL118" s="2" t="str">
        <f>IF(OR($C118="",BL$12=""),"",SUMIFS(Tbl_Registro_Insumo[cant_ent],Tbl_Registro_Insumo[proveedor],$C$8,Tbl_Registro_Insumo[descripcion_insumo],$C118,Tbl_Registro_Insumo[id_solicitud],Detalle_Mes!$C$9,Tbl_Registro_Insumo[Fecha_Corte],"&lt;="&amp;BL$12)-SUMIFS(Tbl_Registro_Insumo[cant_dev],Tbl_Registro_Insumo[proveedor],$C$8,Tbl_Registro_Insumo[descripcion_insumo],$C118,Tbl_Registro_Insumo[id_solicitud],$C$9,Tbl_Registro_Insumo[Fecha_Corte],"&lt;="&amp;BL$12))</f>
        <v/>
      </c>
      <c r="BM118" s="2" t="str">
        <f>IF(OR($C118="",BM$12=""),"",SUMIFS(Tbl_Registro_Insumo[cant_ent],Tbl_Registro_Insumo[proveedor],$C$8,Tbl_Registro_Insumo[descripcion_insumo],$C118,Tbl_Registro_Insumo[id_solicitud],Detalle_Mes!$C$9,Tbl_Registro_Insumo[Fecha_Corte],"&lt;="&amp;BM$12)-SUMIFS(Tbl_Registro_Insumo[cant_dev],Tbl_Registro_Insumo[proveedor],$C$8,Tbl_Registro_Insumo[descripcion_insumo],$C118,Tbl_Registro_Insumo[id_solicitud],$C$9,Tbl_Registro_Insumo[Fecha_Corte],"&lt;="&amp;BM$12))</f>
        <v/>
      </c>
      <c r="BN118" s="2" t="str">
        <f>IF(OR($C118="",BN$12=""),"",SUMIFS(Tbl_Registro_Insumo[cant_ent],Tbl_Registro_Insumo[proveedor],$C$8,Tbl_Registro_Insumo[descripcion_insumo],$C118,Tbl_Registro_Insumo[id_solicitud],Detalle_Mes!$C$9,Tbl_Registro_Insumo[Fecha_Corte],"&lt;="&amp;BN$12)-SUMIFS(Tbl_Registro_Insumo[cant_dev],Tbl_Registro_Insumo[proveedor],$C$8,Tbl_Registro_Insumo[descripcion_insumo],$C118,Tbl_Registro_Insumo[id_solicitud],$C$9,Tbl_Registro_Insumo[Fecha_Corte],"&lt;="&amp;BN$12))</f>
        <v/>
      </c>
      <c r="BO118" s="2" t="str">
        <f>IF(OR($C118="",BO$12=""),"",SUMIFS(Tbl_Registro_Insumo[cant_ent],Tbl_Registro_Insumo[proveedor],$C$8,Tbl_Registro_Insumo[descripcion_insumo],$C118,Tbl_Registro_Insumo[id_solicitud],Detalle_Mes!$C$9,Tbl_Registro_Insumo[Fecha_Corte],"&lt;="&amp;BO$12)-SUMIFS(Tbl_Registro_Insumo[cant_dev],Tbl_Registro_Insumo[proveedor],$C$8,Tbl_Registro_Insumo[descripcion_insumo],$C118,Tbl_Registro_Insumo[id_solicitud],$C$9,Tbl_Registro_Insumo[Fecha_Corte],"&lt;="&amp;BO$12))</f>
        <v/>
      </c>
      <c r="BP118" s="2" t="str">
        <f>IF(OR($C118="",BP$12=""),"",SUMIFS(Tbl_Registro_Insumo[cant_ent],Tbl_Registro_Insumo[proveedor],$C$8,Tbl_Registro_Insumo[descripcion_insumo],$C118,Tbl_Registro_Insumo[id_solicitud],Detalle_Mes!$C$9,Tbl_Registro_Insumo[Fecha_Corte],"&lt;="&amp;BP$12)-SUMIFS(Tbl_Registro_Insumo[cant_dev],Tbl_Registro_Insumo[proveedor],$C$8,Tbl_Registro_Insumo[descripcion_insumo],$C118,Tbl_Registro_Insumo[id_solicitud],$C$9,Tbl_Registro_Insumo[Fecha_Corte],"&lt;="&amp;BP$12))</f>
        <v/>
      </c>
      <c r="BQ118" s="2" t="str">
        <f>IF(OR($C118="",BQ$12=""),"",SUMIFS(Tbl_Registro_Insumo[cant_ent],Tbl_Registro_Insumo[proveedor],$C$8,Tbl_Registro_Insumo[descripcion_insumo],$C118,Tbl_Registro_Insumo[id_solicitud],Detalle_Mes!$C$9,Tbl_Registro_Insumo[Fecha_Corte],"&lt;="&amp;BQ$12)-SUMIFS(Tbl_Registro_Insumo[cant_dev],Tbl_Registro_Insumo[proveedor],$C$8,Tbl_Registro_Insumo[descripcion_insumo],$C118,Tbl_Registro_Insumo[id_solicitud],$C$9,Tbl_Registro_Insumo[Fecha_Corte],"&lt;="&amp;BQ$12))</f>
        <v/>
      </c>
      <c r="BR118" s="2" t="str">
        <f>IF(OR($C118="",BR$12=""),"",SUMIFS(Tbl_Registro_Insumo[cant_ent],Tbl_Registro_Insumo[proveedor],$C$8,Tbl_Registro_Insumo[descripcion_insumo],$C118,Tbl_Registro_Insumo[id_solicitud],Detalle_Mes!$C$9,Tbl_Registro_Insumo[Fecha_Corte],"&lt;="&amp;BR$12)-SUMIFS(Tbl_Registro_Insumo[cant_dev],Tbl_Registro_Insumo[proveedor],$C$8,Tbl_Registro_Insumo[descripcion_insumo],$C118,Tbl_Registro_Insumo[id_solicitud],$C$9,Tbl_Registro_Insumo[Fecha_Corte],"&lt;="&amp;BR$12))</f>
        <v/>
      </c>
      <c r="BS118" s="2" t="str">
        <f>IF(OR($C118="",BS$12=""),"",SUMIFS(Tbl_Registro_Insumo[cant_ent],Tbl_Registro_Insumo[proveedor],$C$8,Tbl_Registro_Insumo[descripcion_insumo],$C118,Tbl_Registro_Insumo[id_solicitud],Detalle_Mes!$C$9,Tbl_Registro_Insumo[Fecha_Corte],"&lt;="&amp;BS$12)-SUMIFS(Tbl_Registro_Insumo[cant_dev],Tbl_Registro_Insumo[proveedor],$C$8,Tbl_Registro_Insumo[descripcion_insumo],$C118,Tbl_Registro_Insumo[id_solicitud],$C$9,Tbl_Registro_Insumo[Fecha_Corte],"&lt;="&amp;BS$12))</f>
        <v/>
      </c>
    </row>
    <row r="119" spans="2:71" s="7" customFormat="1" ht="19.2" customHeight="1" x14ac:dyDescent="0.3">
      <c r="B119" s="2"/>
      <c r="D119" s="20" t="str">
        <f>IF(C119="","",SUMIFS(Tbl_Registro_Insumo[cant_ent],Tbl_Registro_Insumo[proveedor],Detalle_Mes!$C$8,Tbl_Registro_Insumo[id_solicitud],Detalle_Mes!$C$9,Tbl_Registro_Insumo[descripcion_insumo],Detalle_Mes!C119,Tbl_Registro_Insumo[Fecha_Corte],"&lt;"&amp;Detalle_Mes!$F$8))</f>
        <v/>
      </c>
      <c r="E119" s="20" t="str">
        <f>IF(C119="","",SUMIFS(Tbl_Registro_Insumo[cant_dev],Tbl_Registro_Insumo[proveedor],Detalle_Mes!$C$8,Tbl_Registro_Insumo[id_solicitud],Detalle_Mes!$C$9,Tbl_Registro_Insumo[descripcion_insumo],Detalle_Mes!C119,Tbl_Registro_Insumo[Fecha_Corte],"&lt;"&amp;Detalle_Mes!$F$8))</f>
        <v/>
      </c>
      <c r="F119" s="20" t="str">
        <f t="shared" si="42"/>
        <v/>
      </c>
      <c r="H119" s="41" t="str">
        <f t="shared" si="43"/>
        <v/>
      </c>
      <c r="I119" s="2" t="str">
        <f>IF(OR($C119="",I$12=""),"",SUMIFS(Tbl_Registro_Insumo[cant_ent],Tbl_Registro_Insumo[proveedor],$C$8,Tbl_Registro_Insumo[descripcion_insumo],$C119,Tbl_Registro_Insumo[id_solicitud],Detalle_Mes!$C$9,Tbl_Registro_Insumo[Fecha_Corte],"&lt;"&amp;I$12)-SUMIFS(Tbl_Registro_Insumo[cant_dev],Tbl_Registro_Insumo[proveedor],$C$8,Tbl_Registro_Insumo[descripcion_insumo],$C119,Tbl_Registro_Insumo[id_solicitud],$C$9,Tbl_Registro_Insumo[Fecha_Corte],"&lt;="&amp;I$12))</f>
        <v/>
      </c>
      <c r="J119" s="2" t="str">
        <f>IF(OR($C119="",J$12=""),"",SUMIFS(Tbl_Registro_Insumo[cant_ent],Tbl_Registro_Insumo[proveedor],$C$8,Tbl_Registro_Insumo[descripcion_insumo],$C119,Tbl_Registro_Insumo[id_solicitud],Detalle_Mes!$C$9,Tbl_Registro_Insumo[Fecha_Corte],"&lt;="&amp;J$12)-SUMIFS(Tbl_Registro_Insumo[cant_dev],Tbl_Registro_Insumo[proveedor],$C$8,Tbl_Registro_Insumo[descripcion_insumo],$C119,Tbl_Registro_Insumo[id_solicitud],$C$9,Tbl_Registro_Insumo[Fecha_Corte],"&lt;="&amp;J$12))</f>
        <v/>
      </c>
      <c r="K119" s="2" t="str">
        <f>IF(OR($C119="",K$12=""),"",SUMIFS(Tbl_Registro_Insumo[cant_ent],Tbl_Registro_Insumo[proveedor],$C$8,Tbl_Registro_Insumo[descripcion_insumo],$C119,Tbl_Registro_Insumo[id_solicitud],Detalle_Mes!$C$9,Tbl_Registro_Insumo[Fecha_Corte],"&lt;="&amp;K$12)-SUMIFS(Tbl_Registro_Insumo[cant_dev],Tbl_Registro_Insumo[proveedor],$C$8,Tbl_Registro_Insumo[descripcion_insumo],$C119,Tbl_Registro_Insumo[id_solicitud],$C$9,Tbl_Registro_Insumo[Fecha_Corte],"&lt;="&amp;K$12))</f>
        <v/>
      </c>
      <c r="L119" s="2" t="str">
        <f>IF(OR($C119="",L$12=""),"",SUMIFS(Tbl_Registro_Insumo[cant_ent],Tbl_Registro_Insumo[proveedor],$C$8,Tbl_Registro_Insumo[descripcion_insumo],$C119,Tbl_Registro_Insumo[id_solicitud],Detalle_Mes!$C$9,Tbl_Registro_Insumo[Fecha_Corte],"&lt;="&amp;L$12)-SUMIFS(Tbl_Registro_Insumo[cant_dev],Tbl_Registro_Insumo[proveedor],$C$8,Tbl_Registro_Insumo[descripcion_insumo],$C119,Tbl_Registro_Insumo[id_solicitud],$C$9,Tbl_Registro_Insumo[Fecha_Corte],"&lt;="&amp;L$12))</f>
        <v/>
      </c>
      <c r="M119" s="2" t="str">
        <f>IF(OR($C119="",M$12=""),"",SUMIFS(Tbl_Registro_Insumo[cant_ent],Tbl_Registro_Insumo[proveedor],$C$8,Tbl_Registro_Insumo[descripcion_insumo],$C119,Tbl_Registro_Insumo[id_solicitud],Detalle_Mes!$C$9,Tbl_Registro_Insumo[Fecha_Corte],"&lt;="&amp;M$12)-SUMIFS(Tbl_Registro_Insumo[cant_dev],Tbl_Registro_Insumo[proveedor],$C$8,Tbl_Registro_Insumo[descripcion_insumo],$C119,Tbl_Registro_Insumo[id_solicitud],$C$9,Tbl_Registro_Insumo[Fecha_Corte],"&lt;="&amp;M$12))</f>
        <v/>
      </c>
      <c r="N119" s="2" t="str">
        <f>IF(OR($C119="",N$12=""),"",SUMIFS(Tbl_Registro_Insumo[cant_ent],Tbl_Registro_Insumo[proveedor],$C$8,Tbl_Registro_Insumo[descripcion_insumo],$C119,Tbl_Registro_Insumo[id_solicitud],Detalle_Mes!$C$9,Tbl_Registro_Insumo[Fecha_Corte],"&lt;="&amp;N$12)-SUMIFS(Tbl_Registro_Insumo[cant_dev],Tbl_Registro_Insumo[proveedor],$C$8,Tbl_Registro_Insumo[descripcion_insumo],$C119,Tbl_Registro_Insumo[id_solicitud],$C$9,Tbl_Registro_Insumo[Fecha_Corte],"&lt;="&amp;N$12))</f>
        <v/>
      </c>
      <c r="O119" s="2" t="str">
        <f>IF(OR($C119="",O$12=""),"",SUMIFS(Tbl_Registro_Insumo[cant_ent],Tbl_Registro_Insumo[proveedor],$C$8,Tbl_Registro_Insumo[descripcion_insumo],$C119,Tbl_Registro_Insumo[id_solicitud],Detalle_Mes!$C$9,Tbl_Registro_Insumo[Fecha_Corte],"&lt;="&amp;O$12)-SUMIFS(Tbl_Registro_Insumo[cant_dev],Tbl_Registro_Insumo[proveedor],$C$8,Tbl_Registro_Insumo[descripcion_insumo],$C119,Tbl_Registro_Insumo[id_solicitud],$C$9,Tbl_Registro_Insumo[Fecha_Corte],"&lt;="&amp;O$12))</f>
        <v/>
      </c>
      <c r="P119" s="2" t="str">
        <f>IF(OR($C119="",P$12=""),"",SUMIFS(Tbl_Registro_Insumo[cant_ent],Tbl_Registro_Insumo[proveedor],$C$8,Tbl_Registro_Insumo[descripcion_insumo],$C119,Tbl_Registro_Insumo[id_solicitud],Detalle_Mes!$C$9,Tbl_Registro_Insumo[Fecha_Corte],"&lt;="&amp;P$12)-SUMIFS(Tbl_Registro_Insumo[cant_dev],Tbl_Registro_Insumo[proveedor],$C$8,Tbl_Registro_Insumo[descripcion_insumo],$C119,Tbl_Registro_Insumo[id_solicitud],$C$9,Tbl_Registro_Insumo[Fecha_Corte],"&lt;="&amp;P$12))</f>
        <v/>
      </c>
      <c r="Q119" s="2" t="str">
        <f>IF(OR($C119="",Q$12=""),"",SUMIFS(Tbl_Registro_Insumo[cant_ent],Tbl_Registro_Insumo[proveedor],$C$8,Tbl_Registro_Insumo[descripcion_insumo],$C119,Tbl_Registro_Insumo[id_solicitud],Detalle_Mes!$C$9,Tbl_Registro_Insumo[Fecha_Corte],"&lt;="&amp;Q$12)-SUMIFS(Tbl_Registro_Insumo[cant_dev],Tbl_Registro_Insumo[proveedor],$C$8,Tbl_Registro_Insumo[descripcion_insumo],$C119,Tbl_Registro_Insumo[id_solicitud],$C$9,Tbl_Registro_Insumo[Fecha_Corte],"&lt;="&amp;Q$12))</f>
        <v/>
      </c>
      <c r="R119" s="2" t="str">
        <f>IF(OR($C119="",R$12=""),"",SUMIFS(Tbl_Registro_Insumo[cant_ent],Tbl_Registro_Insumo[proveedor],$C$8,Tbl_Registro_Insumo[descripcion_insumo],$C119,Tbl_Registro_Insumo[id_solicitud],Detalle_Mes!$C$9,Tbl_Registro_Insumo[Fecha_Corte],"&lt;="&amp;R$12)-SUMIFS(Tbl_Registro_Insumo[cant_dev],Tbl_Registro_Insumo[proveedor],$C$8,Tbl_Registro_Insumo[descripcion_insumo],$C119,Tbl_Registro_Insumo[id_solicitud],$C$9,Tbl_Registro_Insumo[Fecha_Corte],"&lt;="&amp;R$12))</f>
        <v/>
      </c>
      <c r="S119" s="2" t="str">
        <f>IF(OR($C119="",S$12=""),"",SUMIFS(Tbl_Registro_Insumo[cant_ent],Tbl_Registro_Insumo[proveedor],$C$8,Tbl_Registro_Insumo[descripcion_insumo],$C119,Tbl_Registro_Insumo[id_solicitud],Detalle_Mes!$C$9,Tbl_Registro_Insumo[Fecha_Corte],"&lt;="&amp;S$12)-SUMIFS(Tbl_Registro_Insumo[cant_dev],Tbl_Registro_Insumo[proveedor],$C$8,Tbl_Registro_Insumo[descripcion_insumo],$C119,Tbl_Registro_Insumo[id_solicitud],$C$9,Tbl_Registro_Insumo[Fecha_Corte],"&lt;="&amp;S$12))</f>
        <v/>
      </c>
      <c r="T119" s="2" t="str">
        <f>IF(OR($C119="",T$12=""),"",SUMIFS(Tbl_Registro_Insumo[cant_ent],Tbl_Registro_Insumo[proveedor],$C$8,Tbl_Registro_Insumo[descripcion_insumo],$C119,Tbl_Registro_Insumo[id_solicitud],Detalle_Mes!$C$9,Tbl_Registro_Insumo[Fecha_Corte],"&lt;="&amp;T$12)-SUMIFS(Tbl_Registro_Insumo[cant_dev],Tbl_Registro_Insumo[proveedor],$C$8,Tbl_Registro_Insumo[descripcion_insumo],$C119,Tbl_Registro_Insumo[id_solicitud],$C$9,Tbl_Registro_Insumo[Fecha_Corte],"&lt;="&amp;T$12))</f>
        <v/>
      </c>
      <c r="U119" s="2" t="str">
        <f>IF(OR($C119="",U$12=""),"",SUMIFS(Tbl_Registro_Insumo[cant_ent],Tbl_Registro_Insumo[proveedor],$C$8,Tbl_Registro_Insumo[descripcion_insumo],$C119,Tbl_Registro_Insumo[id_solicitud],Detalle_Mes!$C$9,Tbl_Registro_Insumo[Fecha_Corte],"&lt;="&amp;U$12)-SUMIFS(Tbl_Registro_Insumo[cant_dev],Tbl_Registro_Insumo[proveedor],$C$8,Tbl_Registro_Insumo[descripcion_insumo],$C119,Tbl_Registro_Insumo[id_solicitud],$C$9,Tbl_Registro_Insumo[Fecha_Corte],"&lt;="&amp;U$12))</f>
        <v/>
      </c>
      <c r="V119" s="2" t="str">
        <f>IF(OR($C119="",V$12=""),"",SUMIFS(Tbl_Registro_Insumo[cant_ent],Tbl_Registro_Insumo[proveedor],$C$8,Tbl_Registro_Insumo[descripcion_insumo],$C119,Tbl_Registro_Insumo[id_solicitud],Detalle_Mes!$C$9,Tbl_Registro_Insumo[Fecha_Corte],"&lt;="&amp;V$12)-SUMIFS(Tbl_Registro_Insumo[cant_dev],Tbl_Registro_Insumo[proveedor],$C$8,Tbl_Registro_Insumo[descripcion_insumo],$C119,Tbl_Registro_Insumo[id_solicitud],$C$9,Tbl_Registro_Insumo[Fecha_Corte],"&lt;="&amp;V$12))</f>
        <v/>
      </c>
      <c r="W119" s="2" t="str">
        <f>IF(OR($C119="",W$12=""),"",SUMIFS(Tbl_Registro_Insumo[cant_ent],Tbl_Registro_Insumo[proveedor],$C$8,Tbl_Registro_Insumo[descripcion_insumo],$C119,Tbl_Registro_Insumo[id_solicitud],Detalle_Mes!$C$9,Tbl_Registro_Insumo[Fecha_Corte],"&lt;="&amp;W$12)-SUMIFS(Tbl_Registro_Insumo[cant_dev],Tbl_Registro_Insumo[proveedor],$C$8,Tbl_Registro_Insumo[descripcion_insumo],$C119,Tbl_Registro_Insumo[id_solicitud],$C$9,Tbl_Registro_Insumo[Fecha_Corte],"&lt;="&amp;W$12))</f>
        <v/>
      </c>
      <c r="X119" s="2" t="str">
        <f>IF(OR($C119="",X$12=""),"",SUMIFS(Tbl_Registro_Insumo[cant_ent],Tbl_Registro_Insumo[proveedor],$C$8,Tbl_Registro_Insumo[descripcion_insumo],$C119,Tbl_Registro_Insumo[id_solicitud],Detalle_Mes!$C$9,Tbl_Registro_Insumo[Fecha_Corte],"&lt;="&amp;X$12)-SUMIFS(Tbl_Registro_Insumo[cant_dev],Tbl_Registro_Insumo[proveedor],$C$8,Tbl_Registro_Insumo[descripcion_insumo],$C119,Tbl_Registro_Insumo[id_solicitud],$C$9,Tbl_Registro_Insumo[Fecha_Corte],"&lt;="&amp;X$12))</f>
        <v/>
      </c>
      <c r="Y119" s="2" t="str">
        <f>IF(OR($C119="",Y$12=""),"",SUMIFS(Tbl_Registro_Insumo[cant_ent],Tbl_Registro_Insumo[proveedor],$C$8,Tbl_Registro_Insumo[descripcion_insumo],$C119,Tbl_Registro_Insumo[id_solicitud],Detalle_Mes!$C$9,Tbl_Registro_Insumo[Fecha_Corte],"&lt;="&amp;Y$12)-SUMIFS(Tbl_Registro_Insumo[cant_dev],Tbl_Registro_Insumo[proveedor],$C$8,Tbl_Registro_Insumo[descripcion_insumo],$C119,Tbl_Registro_Insumo[id_solicitud],$C$9,Tbl_Registro_Insumo[Fecha_Corte],"&lt;="&amp;Y$12))</f>
        <v/>
      </c>
      <c r="Z119" s="2" t="str">
        <f>IF(OR($C119="",Z$12=""),"",SUMIFS(Tbl_Registro_Insumo[cant_ent],Tbl_Registro_Insumo[proveedor],$C$8,Tbl_Registro_Insumo[descripcion_insumo],$C119,Tbl_Registro_Insumo[id_solicitud],Detalle_Mes!$C$9,Tbl_Registro_Insumo[Fecha_Corte],"&lt;="&amp;Z$12)-SUMIFS(Tbl_Registro_Insumo[cant_dev],Tbl_Registro_Insumo[proveedor],$C$8,Tbl_Registro_Insumo[descripcion_insumo],$C119,Tbl_Registro_Insumo[id_solicitud],$C$9,Tbl_Registro_Insumo[Fecha_Corte],"&lt;="&amp;Z$12))</f>
        <v/>
      </c>
      <c r="AA119" s="2" t="str">
        <f>IF(OR($C119="",AA$12=""),"",SUMIFS(Tbl_Registro_Insumo[cant_ent],Tbl_Registro_Insumo[proveedor],$C$8,Tbl_Registro_Insumo[descripcion_insumo],$C119,Tbl_Registro_Insumo[id_solicitud],Detalle_Mes!$C$9,Tbl_Registro_Insumo[Fecha_Corte],"&lt;="&amp;AA$12)-SUMIFS(Tbl_Registro_Insumo[cant_dev],Tbl_Registro_Insumo[proveedor],$C$8,Tbl_Registro_Insumo[descripcion_insumo],$C119,Tbl_Registro_Insumo[id_solicitud],$C$9,Tbl_Registro_Insumo[Fecha_Corte],"&lt;="&amp;AA$12))</f>
        <v/>
      </c>
      <c r="AB119" s="2" t="str">
        <f>IF(OR($C119="",AB$12=""),"",SUMIFS(Tbl_Registro_Insumo[cant_ent],Tbl_Registro_Insumo[proveedor],$C$8,Tbl_Registro_Insumo[descripcion_insumo],$C119,Tbl_Registro_Insumo[id_solicitud],Detalle_Mes!$C$9,Tbl_Registro_Insumo[Fecha_Corte],"&lt;="&amp;AB$12)-SUMIFS(Tbl_Registro_Insumo[cant_dev],Tbl_Registro_Insumo[proveedor],$C$8,Tbl_Registro_Insumo[descripcion_insumo],$C119,Tbl_Registro_Insumo[id_solicitud],$C$9,Tbl_Registro_Insumo[Fecha_Corte],"&lt;="&amp;AB$12))</f>
        <v/>
      </c>
      <c r="AC119" s="2" t="str">
        <f>IF(OR($C119="",AC$12=""),"",SUMIFS(Tbl_Registro_Insumo[cant_ent],Tbl_Registro_Insumo[proveedor],$C$8,Tbl_Registro_Insumo[descripcion_insumo],$C119,Tbl_Registro_Insumo[id_solicitud],Detalle_Mes!$C$9,Tbl_Registro_Insumo[Fecha_Corte],"&lt;="&amp;AC$12)-SUMIFS(Tbl_Registro_Insumo[cant_dev],Tbl_Registro_Insumo[proveedor],$C$8,Tbl_Registro_Insumo[descripcion_insumo],$C119,Tbl_Registro_Insumo[id_solicitud],$C$9,Tbl_Registro_Insumo[Fecha_Corte],"&lt;="&amp;AC$12))</f>
        <v/>
      </c>
      <c r="AD119" s="2" t="str">
        <f>IF(OR($C119="",AD$12=""),"",SUMIFS(Tbl_Registro_Insumo[cant_ent],Tbl_Registro_Insumo[proveedor],$C$8,Tbl_Registro_Insumo[descripcion_insumo],$C119,Tbl_Registro_Insumo[id_solicitud],Detalle_Mes!$C$9,Tbl_Registro_Insumo[Fecha_Corte],"&lt;="&amp;AD$12)-SUMIFS(Tbl_Registro_Insumo[cant_dev],Tbl_Registro_Insumo[proveedor],$C$8,Tbl_Registro_Insumo[descripcion_insumo],$C119,Tbl_Registro_Insumo[id_solicitud],$C$9,Tbl_Registro_Insumo[Fecha_Corte],"&lt;="&amp;AD$12))</f>
        <v/>
      </c>
      <c r="AE119" s="2" t="str">
        <f>IF(OR($C119="",AE$12=""),"",SUMIFS(Tbl_Registro_Insumo[cant_ent],Tbl_Registro_Insumo[proveedor],$C$8,Tbl_Registro_Insumo[descripcion_insumo],$C119,Tbl_Registro_Insumo[id_solicitud],Detalle_Mes!$C$9,Tbl_Registro_Insumo[Fecha_Corte],"&lt;="&amp;AE$12)-SUMIFS(Tbl_Registro_Insumo[cant_dev],Tbl_Registro_Insumo[proveedor],$C$8,Tbl_Registro_Insumo[descripcion_insumo],$C119,Tbl_Registro_Insumo[id_solicitud],$C$9,Tbl_Registro_Insumo[Fecha_Corte],"&lt;="&amp;AE$12))</f>
        <v/>
      </c>
      <c r="AF119" s="2" t="str">
        <f>IF(OR($C119="",AF$12=""),"",SUMIFS(Tbl_Registro_Insumo[cant_ent],Tbl_Registro_Insumo[proveedor],$C$8,Tbl_Registro_Insumo[descripcion_insumo],$C119,Tbl_Registro_Insumo[id_solicitud],Detalle_Mes!$C$9,Tbl_Registro_Insumo[Fecha_Corte],"&lt;="&amp;AF$12)-SUMIFS(Tbl_Registro_Insumo[cant_dev],Tbl_Registro_Insumo[proveedor],$C$8,Tbl_Registro_Insumo[descripcion_insumo],$C119,Tbl_Registro_Insumo[id_solicitud],$C$9,Tbl_Registro_Insumo[Fecha_Corte],"&lt;="&amp;AF$12))</f>
        <v/>
      </c>
      <c r="AG119" s="2" t="str">
        <f>IF(OR($C119="",AG$12=""),"",SUMIFS(Tbl_Registro_Insumo[cant_ent],Tbl_Registro_Insumo[proveedor],$C$8,Tbl_Registro_Insumo[descripcion_insumo],$C119,Tbl_Registro_Insumo[id_solicitud],Detalle_Mes!$C$9,Tbl_Registro_Insumo[Fecha_Corte],"&lt;="&amp;AG$12)-SUMIFS(Tbl_Registro_Insumo[cant_dev],Tbl_Registro_Insumo[proveedor],$C$8,Tbl_Registro_Insumo[descripcion_insumo],$C119,Tbl_Registro_Insumo[id_solicitud],$C$9,Tbl_Registro_Insumo[Fecha_Corte],"&lt;="&amp;AG$12))</f>
        <v/>
      </c>
      <c r="AH119" s="2" t="str">
        <f>IF(OR($C119="",AH$12=""),"",SUMIFS(Tbl_Registro_Insumo[cant_ent],Tbl_Registro_Insumo[proveedor],$C$8,Tbl_Registro_Insumo[descripcion_insumo],$C119,Tbl_Registro_Insumo[id_solicitud],Detalle_Mes!$C$9,Tbl_Registro_Insumo[Fecha_Corte],"&lt;="&amp;AH$12)-SUMIFS(Tbl_Registro_Insumo[cant_dev],Tbl_Registro_Insumo[proveedor],$C$8,Tbl_Registro_Insumo[descripcion_insumo],$C119,Tbl_Registro_Insumo[id_solicitud],$C$9,Tbl_Registro_Insumo[Fecha_Corte],"&lt;="&amp;AH$12))</f>
        <v/>
      </c>
      <c r="AI119" s="2" t="str">
        <f>IF(OR($C119="",AI$12=""),"",SUMIFS(Tbl_Registro_Insumo[cant_ent],Tbl_Registro_Insumo[proveedor],$C$8,Tbl_Registro_Insumo[descripcion_insumo],$C119,Tbl_Registro_Insumo[id_solicitud],Detalle_Mes!$C$9,Tbl_Registro_Insumo[Fecha_Corte],"&lt;="&amp;AI$12)-SUMIFS(Tbl_Registro_Insumo[cant_dev],Tbl_Registro_Insumo[proveedor],$C$8,Tbl_Registro_Insumo[descripcion_insumo],$C119,Tbl_Registro_Insumo[id_solicitud],$C$9,Tbl_Registro_Insumo[Fecha_Corte],"&lt;="&amp;AI$12))</f>
        <v/>
      </c>
      <c r="AJ119" s="2" t="str">
        <f>IF(OR($C119="",AJ$12=""),"",SUMIFS(Tbl_Registro_Insumo[cant_ent],Tbl_Registro_Insumo[proveedor],$C$8,Tbl_Registro_Insumo[descripcion_insumo],$C119,Tbl_Registro_Insumo[id_solicitud],Detalle_Mes!$C$9,Tbl_Registro_Insumo[Fecha_Corte],"&lt;="&amp;AJ$12)-SUMIFS(Tbl_Registro_Insumo[cant_dev],Tbl_Registro_Insumo[proveedor],$C$8,Tbl_Registro_Insumo[descripcion_insumo],$C119,Tbl_Registro_Insumo[id_solicitud],$C$9,Tbl_Registro_Insumo[Fecha_Corte],"&lt;="&amp;AJ$12))</f>
        <v/>
      </c>
      <c r="AK119" s="2" t="str">
        <f>IF(OR($C119="",AK$12=""),"",SUMIFS(Tbl_Registro_Insumo[cant_ent],Tbl_Registro_Insumo[proveedor],$C$8,Tbl_Registro_Insumo[descripcion_insumo],$C119,Tbl_Registro_Insumo[id_solicitud],Detalle_Mes!$C$9,Tbl_Registro_Insumo[Fecha_Corte],"&lt;="&amp;AK$12)-SUMIFS(Tbl_Registro_Insumo[cant_dev],Tbl_Registro_Insumo[proveedor],$C$8,Tbl_Registro_Insumo[descripcion_insumo],$C119,Tbl_Registro_Insumo[id_solicitud],$C$9,Tbl_Registro_Insumo[Fecha_Corte],"&lt;="&amp;AK$12))</f>
        <v/>
      </c>
      <c r="AL119" s="2" t="str">
        <f>IF(OR($C119="",AL$12=""),"",SUMIFS(Tbl_Registro_Insumo[cant_ent],Tbl_Registro_Insumo[proveedor],$C$8,Tbl_Registro_Insumo[descripcion_insumo],$C119,Tbl_Registro_Insumo[id_solicitud],Detalle_Mes!$C$9,Tbl_Registro_Insumo[Fecha_Corte],"&lt;="&amp;AL$12)-SUMIFS(Tbl_Registro_Insumo[cant_dev],Tbl_Registro_Insumo[proveedor],$C$8,Tbl_Registro_Insumo[descripcion_insumo],$C119,Tbl_Registro_Insumo[id_solicitud],$C$9,Tbl_Registro_Insumo[Fecha_Corte],"&lt;="&amp;AL$12))</f>
        <v/>
      </c>
      <c r="AM119" s="2" t="str">
        <f>IF(OR($C119="",AM$12=""),"",SUMIFS(Tbl_Registro_Insumo[cant_ent],Tbl_Registro_Insumo[proveedor],$C$8,Tbl_Registro_Insumo[descripcion_insumo],$C119,Tbl_Registro_Insumo[id_solicitud],Detalle_Mes!$C$9,Tbl_Registro_Insumo[Fecha_Corte],"&lt;="&amp;AM$12)-SUMIFS(Tbl_Registro_Insumo[cant_dev],Tbl_Registro_Insumo[proveedor],$C$8,Tbl_Registro_Insumo[descripcion_insumo],$C119,Tbl_Registro_Insumo[id_solicitud],$C$9,Tbl_Registro_Insumo[Fecha_Corte],"&lt;="&amp;AM$12))</f>
        <v/>
      </c>
      <c r="AN119" s="2" t="str">
        <f>IF(OR($C119="",AN$12=""),"",SUMIFS(Tbl_Registro_Insumo[cant_ent],Tbl_Registro_Insumo[proveedor],$C$8,Tbl_Registro_Insumo[descripcion_insumo],$C119,Tbl_Registro_Insumo[id_solicitud],Detalle_Mes!$C$9,Tbl_Registro_Insumo[Fecha_Corte],"&lt;="&amp;AN$12)-SUMIFS(Tbl_Registro_Insumo[cant_dev],Tbl_Registro_Insumo[proveedor],$C$8,Tbl_Registro_Insumo[descripcion_insumo],$C119,Tbl_Registro_Insumo[id_solicitud],$C$9,Tbl_Registro_Insumo[Fecha_Corte],"&lt;="&amp;AN$12))</f>
        <v/>
      </c>
      <c r="AO119" s="2" t="str">
        <f>IF(OR($C119="",AO$12=""),"",SUMIFS(Tbl_Registro_Insumo[cant_ent],Tbl_Registro_Insumo[proveedor],$C$8,Tbl_Registro_Insumo[descripcion_insumo],$C119,Tbl_Registro_Insumo[id_solicitud],Detalle_Mes!$C$9,Tbl_Registro_Insumo[Fecha_Corte],"&lt;="&amp;AO$12)-SUMIFS(Tbl_Registro_Insumo[cant_dev],Tbl_Registro_Insumo[proveedor],$C$8,Tbl_Registro_Insumo[descripcion_insumo],$C119,Tbl_Registro_Insumo[id_solicitud],$C$9,Tbl_Registro_Insumo[Fecha_Corte],"&lt;="&amp;AO$12))</f>
        <v/>
      </c>
      <c r="AP119" s="2" t="str">
        <f>IF(OR($C119="",AP$12=""),"",SUMIFS(Tbl_Registro_Insumo[cant_ent],Tbl_Registro_Insumo[proveedor],$C$8,Tbl_Registro_Insumo[descripcion_insumo],$C119,Tbl_Registro_Insumo[id_solicitud],Detalle_Mes!$C$9,Tbl_Registro_Insumo[Fecha_Corte],"&lt;="&amp;AP$12)-SUMIFS(Tbl_Registro_Insumo[cant_dev],Tbl_Registro_Insumo[proveedor],$C$8,Tbl_Registro_Insumo[descripcion_insumo],$C119,Tbl_Registro_Insumo[id_solicitud],$C$9,Tbl_Registro_Insumo[Fecha_Corte],"&lt;="&amp;AP$12))</f>
        <v/>
      </c>
      <c r="AQ119" s="2" t="str">
        <f>IF(OR($C119="",AQ$12=""),"",SUMIFS(Tbl_Registro_Insumo[cant_ent],Tbl_Registro_Insumo[proveedor],$C$8,Tbl_Registro_Insumo[descripcion_insumo],$C119,Tbl_Registro_Insumo[id_solicitud],Detalle_Mes!$C$9,Tbl_Registro_Insumo[Fecha_Corte],"&lt;="&amp;AQ$12)-SUMIFS(Tbl_Registro_Insumo[cant_dev],Tbl_Registro_Insumo[proveedor],$C$8,Tbl_Registro_Insumo[descripcion_insumo],$C119,Tbl_Registro_Insumo[id_solicitud],$C$9,Tbl_Registro_Insumo[Fecha_Corte],"&lt;="&amp;AQ$12))</f>
        <v/>
      </c>
      <c r="AR119" s="2" t="str">
        <f>IF(OR($C119="",AR$12=""),"",SUMIFS(Tbl_Registro_Insumo[cant_ent],Tbl_Registro_Insumo[proveedor],$C$8,Tbl_Registro_Insumo[descripcion_insumo],$C119,Tbl_Registro_Insumo[id_solicitud],Detalle_Mes!$C$9,Tbl_Registro_Insumo[Fecha_Corte],"&lt;="&amp;AR$12)-SUMIFS(Tbl_Registro_Insumo[cant_dev],Tbl_Registro_Insumo[proveedor],$C$8,Tbl_Registro_Insumo[descripcion_insumo],$C119,Tbl_Registro_Insumo[id_solicitud],$C$9,Tbl_Registro_Insumo[Fecha_Corte],"&lt;="&amp;AR$12))</f>
        <v/>
      </c>
      <c r="AS119" s="2" t="str">
        <f>IF(OR($C119="",AS$12=""),"",SUMIFS(Tbl_Registro_Insumo[cant_ent],Tbl_Registro_Insumo[proveedor],$C$8,Tbl_Registro_Insumo[descripcion_insumo],$C119,Tbl_Registro_Insumo[id_solicitud],Detalle_Mes!$C$9,Tbl_Registro_Insumo[Fecha_Corte],"&lt;="&amp;AS$12)-SUMIFS(Tbl_Registro_Insumo[cant_dev],Tbl_Registro_Insumo[proveedor],$C$8,Tbl_Registro_Insumo[descripcion_insumo],$C119,Tbl_Registro_Insumo[id_solicitud],$C$9,Tbl_Registro_Insumo[Fecha_Corte],"&lt;="&amp;AS$12))</f>
        <v/>
      </c>
      <c r="AT119" s="2" t="str">
        <f>IF(OR($C119="",AT$12=""),"",SUMIFS(Tbl_Registro_Insumo[cant_ent],Tbl_Registro_Insumo[proveedor],$C$8,Tbl_Registro_Insumo[descripcion_insumo],$C119,Tbl_Registro_Insumo[id_solicitud],Detalle_Mes!$C$9,Tbl_Registro_Insumo[Fecha_Corte],"&lt;="&amp;AT$12)-SUMIFS(Tbl_Registro_Insumo[cant_dev],Tbl_Registro_Insumo[proveedor],$C$8,Tbl_Registro_Insumo[descripcion_insumo],$C119,Tbl_Registro_Insumo[id_solicitud],$C$9,Tbl_Registro_Insumo[Fecha_Corte],"&lt;="&amp;AT$12))</f>
        <v/>
      </c>
      <c r="AU119" s="2" t="str">
        <f>IF(OR($C119="",AU$12=""),"",SUMIFS(Tbl_Registro_Insumo[cant_ent],Tbl_Registro_Insumo[proveedor],$C$8,Tbl_Registro_Insumo[descripcion_insumo],$C119,Tbl_Registro_Insumo[id_solicitud],Detalle_Mes!$C$9,Tbl_Registro_Insumo[Fecha_Corte],"&lt;="&amp;AU$12)-SUMIFS(Tbl_Registro_Insumo[cant_dev],Tbl_Registro_Insumo[proveedor],$C$8,Tbl_Registro_Insumo[descripcion_insumo],$C119,Tbl_Registro_Insumo[id_solicitud],$C$9,Tbl_Registro_Insumo[Fecha_Corte],"&lt;="&amp;AU$12))</f>
        <v/>
      </c>
      <c r="AV119" s="2" t="str">
        <f>IF(OR($C119="",AV$12=""),"",SUMIFS(Tbl_Registro_Insumo[cant_ent],Tbl_Registro_Insumo[proveedor],$C$8,Tbl_Registro_Insumo[descripcion_insumo],$C119,Tbl_Registro_Insumo[id_solicitud],Detalle_Mes!$C$9,Tbl_Registro_Insumo[Fecha_Corte],"&lt;="&amp;AV$12)-SUMIFS(Tbl_Registro_Insumo[cant_dev],Tbl_Registro_Insumo[proveedor],$C$8,Tbl_Registro_Insumo[descripcion_insumo],$C119,Tbl_Registro_Insumo[id_solicitud],$C$9,Tbl_Registro_Insumo[Fecha_Corte],"&lt;="&amp;AV$12))</f>
        <v/>
      </c>
      <c r="AW119" s="2" t="str">
        <f>IF(OR($C119="",AW$12=""),"",SUMIFS(Tbl_Registro_Insumo[cant_ent],Tbl_Registro_Insumo[proveedor],$C$8,Tbl_Registro_Insumo[descripcion_insumo],$C119,Tbl_Registro_Insumo[id_solicitud],Detalle_Mes!$C$9,Tbl_Registro_Insumo[Fecha_Corte],"&lt;="&amp;AW$12)-SUMIFS(Tbl_Registro_Insumo[cant_dev],Tbl_Registro_Insumo[proveedor],$C$8,Tbl_Registro_Insumo[descripcion_insumo],$C119,Tbl_Registro_Insumo[id_solicitud],$C$9,Tbl_Registro_Insumo[Fecha_Corte],"&lt;="&amp;AW$12))</f>
        <v/>
      </c>
      <c r="AX119" s="2" t="str">
        <f>IF(OR($C119="",AX$12=""),"",SUMIFS(Tbl_Registro_Insumo[cant_ent],Tbl_Registro_Insumo[proveedor],$C$8,Tbl_Registro_Insumo[descripcion_insumo],$C119,Tbl_Registro_Insumo[id_solicitud],Detalle_Mes!$C$9,Tbl_Registro_Insumo[Fecha_Corte],"&lt;="&amp;AX$12)-SUMIFS(Tbl_Registro_Insumo[cant_dev],Tbl_Registro_Insumo[proveedor],$C$8,Tbl_Registro_Insumo[descripcion_insumo],$C119,Tbl_Registro_Insumo[id_solicitud],$C$9,Tbl_Registro_Insumo[Fecha_Corte],"&lt;="&amp;AX$12))</f>
        <v/>
      </c>
      <c r="AY119" s="2" t="str">
        <f>IF(OR($C119="",AY$12=""),"",SUMIFS(Tbl_Registro_Insumo[cant_ent],Tbl_Registro_Insumo[proveedor],$C$8,Tbl_Registro_Insumo[descripcion_insumo],$C119,Tbl_Registro_Insumo[id_solicitud],Detalle_Mes!$C$9,Tbl_Registro_Insumo[Fecha_Corte],"&lt;="&amp;AY$12)-SUMIFS(Tbl_Registro_Insumo[cant_dev],Tbl_Registro_Insumo[proveedor],$C$8,Tbl_Registro_Insumo[descripcion_insumo],$C119,Tbl_Registro_Insumo[id_solicitud],$C$9,Tbl_Registro_Insumo[Fecha_Corte],"&lt;="&amp;AY$12))</f>
        <v/>
      </c>
      <c r="AZ119" s="2" t="str">
        <f>IF(OR($C119="",AZ$12=""),"",SUMIFS(Tbl_Registro_Insumo[cant_ent],Tbl_Registro_Insumo[proveedor],$C$8,Tbl_Registro_Insumo[descripcion_insumo],$C119,Tbl_Registro_Insumo[id_solicitud],Detalle_Mes!$C$9,Tbl_Registro_Insumo[Fecha_Corte],"&lt;="&amp;AZ$12)-SUMIFS(Tbl_Registro_Insumo[cant_dev],Tbl_Registro_Insumo[proveedor],$C$8,Tbl_Registro_Insumo[descripcion_insumo],$C119,Tbl_Registro_Insumo[id_solicitud],$C$9,Tbl_Registro_Insumo[Fecha_Corte],"&lt;="&amp;AZ$12))</f>
        <v/>
      </c>
      <c r="BA119" s="2" t="str">
        <f>IF(OR($C119="",BA$12=""),"",SUMIFS(Tbl_Registro_Insumo[cant_ent],Tbl_Registro_Insumo[proveedor],$C$8,Tbl_Registro_Insumo[descripcion_insumo],$C119,Tbl_Registro_Insumo[id_solicitud],Detalle_Mes!$C$9,Tbl_Registro_Insumo[Fecha_Corte],"&lt;="&amp;BA$12)-SUMIFS(Tbl_Registro_Insumo[cant_dev],Tbl_Registro_Insumo[proveedor],$C$8,Tbl_Registro_Insumo[descripcion_insumo],$C119,Tbl_Registro_Insumo[id_solicitud],$C$9,Tbl_Registro_Insumo[Fecha_Corte],"&lt;="&amp;BA$12))</f>
        <v/>
      </c>
      <c r="BB119" s="2" t="str">
        <f>IF(OR($C119="",BB$12=""),"",SUMIFS(Tbl_Registro_Insumo[cant_ent],Tbl_Registro_Insumo[proveedor],$C$8,Tbl_Registro_Insumo[descripcion_insumo],$C119,Tbl_Registro_Insumo[id_solicitud],Detalle_Mes!$C$9,Tbl_Registro_Insumo[Fecha_Corte],"&lt;="&amp;BB$12)-SUMIFS(Tbl_Registro_Insumo[cant_dev],Tbl_Registro_Insumo[proveedor],$C$8,Tbl_Registro_Insumo[descripcion_insumo],$C119,Tbl_Registro_Insumo[id_solicitud],$C$9,Tbl_Registro_Insumo[Fecha_Corte],"&lt;="&amp;BB$12))</f>
        <v/>
      </c>
      <c r="BC119" s="2" t="str">
        <f>IF(OR($C119="",BC$12=""),"",SUMIFS(Tbl_Registro_Insumo[cant_ent],Tbl_Registro_Insumo[proveedor],$C$8,Tbl_Registro_Insumo[descripcion_insumo],$C119,Tbl_Registro_Insumo[id_solicitud],Detalle_Mes!$C$9,Tbl_Registro_Insumo[Fecha_Corte],"&lt;="&amp;BC$12)-SUMIFS(Tbl_Registro_Insumo[cant_dev],Tbl_Registro_Insumo[proveedor],$C$8,Tbl_Registro_Insumo[descripcion_insumo],$C119,Tbl_Registro_Insumo[id_solicitud],$C$9,Tbl_Registro_Insumo[Fecha_Corte],"&lt;="&amp;BC$12))</f>
        <v/>
      </c>
      <c r="BD119" s="2" t="str">
        <f>IF(OR($C119="",BD$12=""),"",SUMIFS(Tbl_Registro_Insumo[cant_ent],Tbl_Registro_Insumo[proveedor],$C$8,Tbl_Registro_Insumo[descripcion_insumo],$C119,Tbl_Registro_Insumo[id_solicitud],Detalle_Mes!$C$9,Tbl_Registro_Insumo[Fecha_Corte],"&lt;="&amp;BD$12)-SUMIFS(Tbl_Registro_Insumo[cant_dev],Tbl_Registro_Insumo[proveedor],$C$8,Tbl_Registro_Insumo[descripcion_insumo],$C119,Tbl_Registro_Insumo[id_solicitud],$C$9,Tbl_Registro_Insumo[Fecha_Corte],"&lt;="&amp;BD$12))</f>
        <v/>
      </c>
      <c r="BE119" s="2" t="str">
        <f>IF(OR($C119="",BE$12=""),"",SUMIFS(Tbl_Registro_Insumo[cant_ent],Tbl_Registro_Insumo[proveedor],$C$8,Tbl_Registro_Insumo[descripcion_insumo],$C119,Tbl_Registro_Insumo[id_solicitud],Detalle_Mes!$C$9,Tbl_Registro_Insumo[Fecha_Corte],"&lt;="&amp;BE$12)-SUMIFS(Tbl_Registro_Insumo[cant_dev],Tbl_Registro_Insumo[proveedor],$C$8,Tbl_Registro_Insumo[descripcion_insumo],$C119,Tbl_Registro_Insumo[id_solicitud],$C$9,Tbl_Registro_Insumo[Fecha_Corte],"&lt;="&amp;BE$12))</f>
        <v/>
      </c>
      <c r="BF119" s="2" t="str">
        <f>IF(OR($C119="",BF$12=""),"",SUMIFS(Tbl_Registro_Insumo[cant_ent],Tbl_Registro_Insumo[proveedor],$C$8,Tbl_Registro_Insumo[descripcion_insumo],$C119,Tbl_Registro_Insumo[id_solicitud],Detalle_Mes!$C$9,Tbl_Registro_Insumo[Fecha_Corte],"&lt;="&amp;BF$12)-SUMIFS(Tbl_Registro_Insumo[cant_dev],Tbl_Registro_Insumo[proveedor],$C$8,Tbl_Registro_Insumo[descripcion_insumo],$C119,Tbl_Registro_Insumo[id_solicitud],$C$9,Tbl_Registro_Insumo[Fecha_Corte],"&lt;="&amp;BF$12))</f>
        <v/>
      </c>
      <c r="BG119" s="2" t="str">
        <f>IF(OR($C119="",BG$12=""),"",SUMIFS(Tbl_Registro_Insumo[cant_ent],Tbl_Registro_Insumo[proveedor],$C$8,Tbl_Registro_Insumo[descripcion_insumo],$C119,Tbl_Registro_Insumo[id_solicitud],Detalle_Mes!$C$9,Tbl_Registro_Insumo[Fecha_Corte],"&lt;="&amp;BG$12)-SUMIFS(Tbl_Registro_Insumo[cant_dev],Tbl_Registro_Insumo[proveedor],$C$8,Tbl_Registro_Insumo[descripcion_insumo],$C119,Tbl_Registro_Insumo[id_solicitud],$C$9,Tbl_Registro_Insumo[Fecha_Corte],"&lt;="&amp;BG$12))</f>
        <v/>
      </c>
      <c r="BH119" s="2" t="str">
        <f>IF(OR($C119="",BH$12=""),"",SUMIFS(Tbl_Registro_Insumo[cant_ent],Tbl_Registro_Insumo[proveedor],$C$8,Tbl_Registro_Insumo[descripcion_insumo],$C119,Tbl_Registro_Insumo[id_solicitud],Detalle_Mes!$C$9,Tbl_Registro_Insumo[Fecha_Corte],"&lt;="&amp;BH$12)-SUMIFS(Tbl_Registro_Insumo[cant_dev],Tbl_Registro_Insumo[proveedor],$C$8,Tbl_Registro_Insumo[descripcion_insumo],$C119,Tbl_Registro_Insumo[id_solicitud],$C$9,Tbl_Registro_Insumo[Fecha_Corte],"&lt;="&amp;BH$12))</f>
        <v/>
      </c>
      <c r="BI119" s="2" t="str">
        <f>IF(OR($C119="",BI$12=""),"",SUMIFS(Tbl_Registro_Insumo[cant_ent],Tbl_Registro_Insumo[proveedor],$C$8,Tbl_Registro_Insumo[descripcion_insumo],$C119,Tbl_Registro_Insumo[id_solicitud],Detalle_Mes!$C$9,Tbl_Registro_Insumo[Fecha_Corte],"&lt;="&amp;BI$12)-SUMIFS(Tbl_Registro_Insumo[cant_dev],Tbl_Registro_Insumo[proveedor],$C$8,Tbl_Registro_Insumo[descripcion_insumo],$C119,Tbl_Registro_Insumo[id_solicitud],$C$9,Tbl_Registro_Insumo[Fecha_Corte],"&lt;="&amp;BI$12))</f>
        <v/>
      </c>
      <c r="BJ119" s="2" t="str">
        <f>IF(OR($C119="",BJ$12=""),"",SUMIFS(Tbl_Registro_Insumo[cant_ent],Tbl_Registro_Insumo[proveedor],$C$8,Tbl_Registro_Insumo[descripcion_insumo],$C119,Tbl_Registro_Insumo[id_solicitud],Detalle_Mes!$C$9,Tbl_Registro_Insumo[Fecha_Corte],"&lt;="&amp;BJ$12)-SUMIFS(Tbl_Registro_Insumo[cant_dev],Tbl_Registro_Insumo[proveedor],$C$8,Tbl_Registro_Insumo[descripcion_insumo],$C119,Tbl_Registro_Insumo[id_solicitud],$C$9,Tbl_Registro_Insumo[Fecha_Corte],"&lt;="&amp;BJ$12))</f>
        <v/>
      </c>
      <c r="BK119" s="2" t="str">
        <f>IF(OR($C119="",BK$12=""),"",SUMIFS(Tbl_Registro_Insumo[cant_ent],Tbl_Registro_Insumo[proveedor],$C$8,Tbl_Registro_Insumo[descripcion_insumo],$C119,Tbl_Registro_Insumo[id_solicitud],Detalle_Mes!$C$9,Tbl_Registro_Insumo[Fecha_Corte],"&lt;="&amp;BK$12)-SUMIFS(Tbl_Registro_Insumo[cant_dev],Tbl_Registro_Insumo[proveedor],$C$8,Tbl_Registro_Insumo[descripcion_insumo],$C119,Tbl_Registro_Insumo[id_solicitud],$C$9,Tbl_Registro_Insumo[Fecha_Corte],"&lt;="&amp;BK$12))</f>
        <v/>
      </c>
      <c r="BL119" s="2" t="str">
        <f>IF(OR($C119="",BL$12=""),"",SUMIFS(Tbl_Registro_Insumo[cant_ent],Tbl_Registro_Insumo[proveedor],$C$8,Tbl_Registro_Insumo[descripcion_insumo],$C119,Tbl_Registro_Insumo[id_solicitud],Detalle_Mes!$C$9,Tbl_Registro_Insumo[Fecha_Corte],"&lt;="&amp;BL$12)-SUMIFS(Tbl_Registro_Insumo[cant_dev],Tbl_Registro_Insumo[proveedor],$C$8,Tbl_Registro_Insumo[descripcion_insumo],$C119,Tbl_Registro_Insumo[id_solicitud],$C$9,Tbl_Registro_Insumo[Fecha_Corte],"&lt;="&amp;BL$12))</f>
        <v/>
      </c>
      <c r="BM119" s="2" t="str">
        <f>IF(OR($C119="",BM$12=""),"",SUMIFS(Tbl_Registro_Insumo[cant_ent],Tbl_Registro_Insumo[proveedor],$C$8,Tbl_Registro_Insumo[descripcion_insumo],$C119,Tbl_Registro_Insumo[id_solicitud],Detalle_Mes!$C$9,Tbl_Registro_Insumo[Fecha_Corte],"&lt;="&amp;BM$12)-SUMIFS(Tbl_Registro_Insumo[cant_dev],Tbl_Registro_Insumo[proveedor],$C$8,Tbl_Registro_Insumo[descripcion_insumo],$C119,Tbl_Registro_Insumo[id_solicitud],$C$9,Tbl_Registro_Insumo[Fecha_Corte],"&lt;="&amp;BM$12))</f>
        <v/>
      </c>
      <c r="BN119" s="2" t="str">
        <f>IF(OR($C119="",BN$12=""),"",SUMIFS(Tbl_Registro_Insumo[cant_ent],Tbl_Registro_Insumo[proveedor],$C$8,Tbl_Registro_Insumo[descripcion_insumo],$C119,Tbl_Registro_Insumo[id_solicitud],Detalle_Mes!$C$9,Tbl_Registro_Insumo[Fecha_Corte],"&lt;="&amp;BN$12)-SUMIFS(Tbl_Registro_Insumo[cant_dev],Tbl_Registro_Insumo[proveedor],$C$8,Tbl_Registro_Insumo[descripcion_insumo],$C119,Tbl_Registro_Insumo[id_solicitud],$C$9,Tbl_Registro_Insumo[Fecha_Corte],"&lt;="&amp;BN$12))</f>
        <v/>
      </c>
      <c r="BO119" s="2" t="str">
        <f>IF(OR($C119="",BO$12=""),"",SUMIFS(Tbl_Registro_Insumo[cant_ent],Tbl_Registro_Insumo[proveedor],$C$8,Tbl_Registro_Insumo[descripcion_insumo],$C119,Tbl_Registro_Insumo[id_solicitud],Detalle_Mes!$C$9,Tbl_Registro_Insumo[Fecha_Corte],"&lt;="&amp;BO$12)-SUMIFS(Tbl_Registro_Insumo[cant_dev],Tbl_Registro_Insumo[proveedor],$C$8,Tbl_Registro_Insumo[descripcion_insumo],$C119,Tbl_Registro_Insumo[id_solicitud],$C$9,Tbl_Registro_Insumo[Fecha_Corte],"&lt;="&amp;BO$12))</f>
        <v/>
      </c>
      <c r="BP119" s="2" t="str">
        <f>IF(OR($C119="",BP$12=""),"",SUMIFS(Tbl_Registro_Insumo[cant_ent],Tbl_Registro_Insumo[proveedor],$C$8,Tbl_Registro_Insumo[descripcion_insumo],$C119,Tbl_Registro_Insumo[id_solicitud],Detalle_Mes!$C$9,Tbl_Registro_Insumo[Fecha_Corte],"&lt;="&amp;BP$12)-SUMIFS(Tbl_Registro_Insumo[cant_dev],Tbl_Registro_Insumo[proveedor],$C$8,Tbl_Registro_Insumo[descripcion_insumo],$C119,Tbl_Registro_Insumo[id_solicitud],$C$9,Tbl_Registro_Insumo[Fecha_Corte],"&lt;="&amp;BP$12))</f>
        <v/>
      </c>
      <c r="BQ119" s="2" t="str">
        <f>IF(OR($C119="",BQ$12=""),"",SUMIFS(Tbl_Registro_Insumo[cant_ent],Tbl_Registro_Insumo[proveedor],$C$8,Tbl_Registro_Insumo[descripcion_insumo],$C119,Tbl_Registro_Insumo[id_solicitud],Detalle_Mes!$C$9,Tbl_Registro_Insumo[Fecha_Corte],"&lt;="&amp;BQ$12)-SUMIFS(Tbl_Registro_Insumo[cant_dev],Tbl_Registro_Insumo[proveedor],$C$8,Tbl_Registro_Insumo[descripcion_insumo],$C119,Tbl_Registro_Insumo[id_solicitud],$C$9,Tbl_Registro_Insumo[Fecha_Corte],"&lt;="&amp;BQ$12))</f>
        <v/>
      </c>
      <c r="BR119" s="2" t="str">
        <f>IF(OR($C119="",BR$12=""),"",SUMIFS(Tbl_Registro_Insumo[cant_ent],Tbl_Registro_Insumo[proveedor],$C$8,Tbl_Registro_Insumo[descripcion_insumo],$C119,Tbl_Registro_Insumo[id_solicitud],Detalle_Mes!$C$9,Tbl_Registro_Insumo[Fecha_Corte],"&lt;="&amp;BR$12)-SUMIFS(Tbl_Registro_Insumo[cant_dev],Tbl_Registro_Insumo[proveedor],$C$8,Tbl_Registro_Insumo[descripcion_insumo],$C119,Tbl_Registro_Insumo[id_solicitud],$C$9,Tbl_Registro_Insumo[Fecha_Corte],"&lt;="&amp;BR$12))</f>
        <v/>
      </c>
      <c r="BS119" s="2" t="str">
        <f>IF(OR($C119="",BS$12=""),"",SUMIFS(Tbl_Registro_Insumo[cant_ent],Tbl_Registro_Insumo[proveedor],$C$8,Tbl_Registro_Insumo[descripcion_insumo],$C119,Tbl_Registro_Insumo[id_solicitud],Detalle_Mes!$C$9,Tbl_Registro_Insumo[Fecha_Corte],"&lt;="&amp;BS$12)-SUMIFS(Tbl_Registro_Insumo[cant_dev],Tbl_Registro_Insumo[proveedor],$C$8,Tbl_Registro_Insumo[descripcion_insumo],$C119,Tbl_Registro_Insumo[id_solicitud],$C$9,Tbl_Registro_Insumo[Fecha_Corte],"&lt;="&amp;BS$12))</f>
        <v/>
      </c>
    </row>
    <row r="120" spans="2:71" s="7" customFormat="1" ht="19.2" customHeight="1" x14ac:dyDescent="0.3">
      <c r="B120" s="2"/>
      <c r="D120" s="20" t="str">
        <f>IF(C120="","",SUMIFS(Tbl_Registro_Insumo[cant_ent],Tbl_Registro_Insumo[proveedor],Detalle_Mes!$C$8,Tbl_Registro_Insumo[id_solicitud],Detalle_Mes!$C$9,Tbl_Registro_Insumo[descripcion_insumo],Detalle_Mes!C120,Tbl_Registro_Insumo[Fecha_Corte],"&lt;"&amp;Detalle_Mes!$F$8))</f>
        <v/>
      </c>
      <c r="E120" s="20" t="str">
        <f>IF(C120="","",SUMIFS(Tbl_Registro_Insumo[cant_dev],Tbl_Registro_Insumo[proveedor],Detalle_Mes!$C$8,Tbl_Registro_Insumo[id_solicitud],Detalle_Mes!$C$9,Tbl_Registro_Insumo[descripcion_insumo],Detalle_Mes!C120,Tbl_Registro_Insumo[Fecha_Corte],"&lt;"&amp;Detalle_Mes!$F$8))</f>
        <v/>
      </c>
      <c r="F120" s="20" t="str">
        <f t="shared" si="42"/>
        <v/>
      </c>
      <c r="H120" s="41" t="str">
        <f t="shared" si="43"/>
        <v/>
      </c>
      <c r="I120" s="2" t="str">
        <f>IF(OR($C120="",I$12=""),"",SUMIFS(Tbl_Registro_Insumo[cant_ent],Tbl_Registro_Insumo[proveedor],$C$8,Tbl_Registro_Insumo[descripcion_insumo],$C120,Tbl_Registro_Insumo[id_solicitud],Detalle_Mes!$C$9,Tbl_Registro_Insumo[Fecha_Corte],"&lt;"&amp;I$12)-SUMIFS(Tbl_Registro_Insumo[cant_dev],Tbl_Registro_Insumo[proveedor],$C$8,Tbl_Registro_Insumo[descripcion_insumo],$C120,Tbl_Registro_Insumo[id_solicitud],$C$9,Tbl_Registro_Insumo[Fecha_Corte],"&lt;="&amp;I$12))</f>
        <v/>
      </c>
      <c r="J120" s="2" t="str">
        <f>IF(OR($C120="",J$12=""),"",SUMIFS(Tbl_Registro_Insumo[cant_ent],Tbl_Registro_Insumo[proveedor],$C$8,Tbl_Registro_Insumo[descripcion_insumo],$C120,Tbl_Registro_Insumo[id_solicitud],Detalle_Mes!$C$9,Tbl_Registro_Insumo[Fecha_Corte],"&lt;="&amp;J$12)-SUMIFS(Tbl_Registro_Insumo[cant_dev],Tbl_Registro_Insumo[proveedor],$C$8,Tbl_Registro_Insumo[descripcion_insumo],$C120,Tbl_Registro_Insumo[id_solicitud],$C$9,Tbl_Registro_Insumo[Fecha_Corte],"&lt;="&amp;J$12))</f>
        <v/>
      </c>
      <c r="K120" s="2" t="str">
        <f>IF(OR($C120="",K$12=""),"",SUMIFS(Tbl_Registro_Insumo[cant_ent],Tbl_Registro_Insumo[proveedor],$C$8,Tbl_Registro_Insumo[descripcion_insumo],$C120,Tbl_Registro_Insumo[id_solicitud],Detalle_Mes!$C$9,Tbl_Registro_Insumo[Fecha_Corte],"&lt;="&amp;K$12)-SUMIFS(Tbl_Registro_Insumo[cant_dev],Tbl_Registro_Insumo[proveedor],$C$8,Tbl_Registro_Insumo[descripcion_insumo],$C120,Tbl_Registro_Insumo[id_solicitud],$C$9,Tbl_Registro_Insumo[Fecha_Corte],"&lt;="&amp;K$12))</f>
        <v/>
      </c>
      <c r="L120" s="2" t="str">
        <f>IF(OR($C120="",L$12=""),"",SUMIFS(Tbl_Registro_Insumo[cant_ent],Tbl_Registro_Insumo[proveedor],$C$8,Tbl_Registro_Insumo[descripcion_insumo],$C120,Tbl_Registro_Insumo[id_solicitud],Detalle_Mes!$C$9,Tbl_Registro_Insumo[Fecha_Corte],"&lt;="&amp;L$12)-SUMIFS(Tbl_Registro_Insumo[cant_dev],Tbl_Registro_Insumo[proveedor],$C$8,Tbl_Registro_Insumo[descripcion_insumo],$C120,Tbl_Registro_Insumo[id_solicitud],$C$9,Tbl_Registro_Insumo[Fecha_Corte],"&lt;="&amp;L$12))</f>
        <v/>
      </c>
      <c r="M120" s="2" t="str">
        <f>IF(OR($C120="",M$12=""),"",SUMIFS(Tbl_Registro_Insumo[cant_ent],Tbl_Registro_Insumo[proveedor],$C$8,Tbl_Registro_Insumo[descripcion_insumo],$C120,Tbl_Registro_Insumo[id_solicitud],Detalle_Mes!$C$9,Tbl_Registro_Insumo[Fecha_Corte],"&lt;="&amp;M$12)-SUMIFS(Tbl_Registro_Insumo[cant_dev],Tbl_Registro_Insumo[proveedor],$C$8,Tbl_Registro_Insumo[descripcion_insumo],$C120,Tbl_Registro_Insumo[id_solicitud],$C$9,Tbl_Registro_Insumo[Fecha_Corte],"&lt;="&amp;M$12))</f>
        <v/>
      </c>
      <c r="N120" s="2" t="str">
        <f>IF(OR($C120="",N$12=""),"",SUMIFS(Tbl_Registro_Insumo[cant_ent],Tbl_Registro_Insumo[proveedor],$C$8,Tbl_Registro_Insumo[descripcion_insumo],$C120,Tbl_Registro_Insumo[id_solicitud],Detalle_Mes!$C$9,Tbl_Registro_Insumo[Fecha_Corte],"&lt;="&amp;N$12)-SUMIFS(Tbl_Registro_Insumo[cant_dev],Tbl_Registro_Insumo[proveedor],$C$8,Tbl_Registro_Insumo[descripcion_insumo],$C120,Tbl_Registro_Insumo[id_solicitud],$C$9,Tbl_Registro_Insumo[Fecha_Corte],"&lt;="&amp;N$12))</f>
        <v/>
      </c>
      <c r="O120" s="2" t="str">
        <f>IF(OR($C120="",O$12=""),"",SUMIFS(Tbl_Registro_Insumo[cant_ent],Tbl_Registro_Insumo[proveedor],$C$8,Tbl_Registro_Insumo[descripcion_insumo],$C120,Tbl_Registro_Insumo[id_solicitud],Detalle_Mes!$C$9,Tbl_Registro_Insumo[Fecha_Corte],"&lt;="&amp;O$12)-SUMIFS(Tbl_Registro_Insumo[cant_dev],Tbl_Registro_Insumo[proveedor],$C$8,Tbl_Registro_Insumo[descripcion_insumo],$C120,Tbl_Registro_Insumo[id_solicitud],$C$9,Tbl_Registro_Insumo[Fecha_Corte],"&lt;="&amp;O$12))</f>
        <v/>
      </c>
      <c r="P120" s="2" t="str">
        <f>IF(OR($C120="",P$12=""),"",SUMIFS(Tbl_Registro_Insumo[cant_ent],Tbl_Registro_Insumo[proveedor],$C$8,Tbl_Registro_Insumo[descripcion_insumo],$C120,Tbl_Registro_Insumo[id_solicitud],Detalle_Mes!$C$9,Tbl_Registro_Insumo[Fecha_Corte],"&lt;="&amp;P$12)-SUMIFS(Tbl_Registro_Insumo[cant_dev],Tbl_Registro_Insumo[proveedor],$C$8,Tbl_Registro_Insumo[descripcion_insumo],$C120,Tbl_Registro_Insumo[id_solicitud],$C$9,Tbl_Registro_Insumo[Fecha_Corte],"&lt;="&amp;P$12))</f>
        <v/>
      </c>
      <c r="Q120" s="2" t="str">
        <f>IF(OR($C120="",Q$12=""),"",SUMIFS(Tbl_Registro_Insumo[cant_ent],Tbl_Registro_Insumo[proveedor],$C$8,Tbl_Registro_Insumo[descripcion_insumo],$C120,Tbl_Registro_Insumo[id_solicitud],Detalle_Mes!$C$9,Tbl_Registro_Insumo[Fecha_Corte],"&lt;="&amp;Q$12)-SUMIFS(Tbl_Registro_Insumo[cant_dev],Tbl_Registro_Insumo[proveedor],$C$8,Tbl_Registro_Insumo[descripcion_insumo],$C120,Tbl_Registro_Insumo[id_solicitud],$C$9,Tbl_Registro_Insumo[Fecha_Corte],"&lt;="&amp;Q$12))</f>
        <v/>
      </c>
      <c r="R120" s="2" t="str">
        <f>IF(OR($C120="",R$12=""),"",SUMIFS(Tbl_Registro_Insumo[cant_ent],Tbl_Registro_Insumo[proveedor],$C$8,Tbl_Registro_Insumo[descripcion_insumo],$C120,Tbl_Registro_Insumo[id_solicitud],Detalle_Mes!$C$9,Tbl_Registro_Insumo[Fecha_Corte],"&lt;="&amp;R$12)-SUMIFS(Tbl_Registro_Insumo[cant_dev],Tbl_Registro_Insumo[proveedor],$C$8,Tbl_Registro_Insumo[descripcion_insumo],$C120,Tbl_Registro_Insumo[id_solicitud],$C$9,Tbl_Registro_Insumo[Fecha_Corte],"&lt;="&amp;R$12))</f>
        <v/>
      </c>
      <c r="S120" s="2" t="str">
        <f>IF(OR($C120="",S$12=""),"",SUMIFS(Tbl_Registro_Insumo[cant_ent],Tbl_Registro_Insumo[proveedor],$C$8,Tbl_Registro_Insumo[descripcion_insumo],$C120,Tbl_Registro_Insumo[id_solicitud],Detalle_Mes!$C$9,Tbl_Registro_Insumo[Fecha_Corte],"&lt;="&amp;S$12)-SUMIFS(Tbl_Registro_Insumo[cant_dev],Tbl_Registro_Insumo[proveedor],$C$8,Tbl_Registro_Insumo[descripcion_insumo],$C120,Tbl_Registro_Insumo[id_solicitud],$C$9,Tbl_Registro_Insumo[Fecha_Corte],"&lt;="&amp;S$12))</f>
        <v/>
      </c>
      <c r="T120" s="2" t="str">
        <f>IF(OR($C120="",T$12=""),"",SUMIFS(Tbl_Registro_Insumo[cant_ent],Tbl_Registro_Insumo[proveedor],$C$8,Tbl_Registro_Insumo[descripcion_insumo],$C120,Tbl_Registro_Insumo[id_solicitud],Detalle_Mes!$C$9,Tbl_Registro_Insumo[Fecha_Corte],"&lt;="&amp;T$12)-SUMIFS(Tbl_Registro_Insumo[cant_dev],Tbl_Registro_Insumo[proveedor],$C$8,Tbl_Registro_Insumo[descripcion_insumo],$C120,Tbl_Registro_Insumo[id_solicitud],$C$9,Tbl_Registro_Insumo[Fecha_Corte],"&lt;="&amp;T$12))</f>
        <v/>
      </c>
      <c r="U120" s="2" t="str">
        <f>IF(OR($C120="",U$12=""),"",SUMIFS(Tbl_Registro_Insumo[cant_ent],Tbl_Registro_Insumo[proveedor],$C$8,Tbl_Registro_Insumo[descripcion_insumo],$C120,Tbl_Registro_Insumo[id_solicitud],Detalle_Mes!$C$9,Tbl_Registro_Insumo[Fecha_Corte],"&lt;="&amp;U$12)-SUMIFS(Tbl_Registro_Insumo[cant_dev],Tbl_Registro_Insumo[proveedor],$C$8,Tbl_Registro_Insumo[descripcion_insumo],$C120,Tbl_Registro_Insumo[id_solicitud],$C$9,Tbl_Registro_Insumo[Fecha_Corte],"&lt;="&amp;U$12))</f>
        <v/>
      </c>
      <c r="V120" s="2" t="str">
        <f>IF(OR($C120="",V$12=""),"",SUMIFS(Tbl_Registro_Insumo[cant_ent],Tbl_Registro_Insumo[proveedor],$C$8,Tbl_Registro_Insumo[descripcion_insumo],$C120,Tbl_Registro_Insumo[id_solicitud],Detalle_Mes!$C$9,Tbl_Registro_Insumo[Fecha_Corte],"&lt;="&amp;V$12)-SUMIFS(Tbl_Registro_Insumo[cant_dev],Tbl_Registro_Insumo[proveedor],$C$8,Tbl_Registro_Insumo[descripcion_insumo],$C120,Tbl_Registro_Insumo[id_solicitud],$C$9,Tbl_Registro_Insumo[Fecha_Corte],"&lt;="&amp;V$12))</f>
        <v/>
      </c>
      <c r="W120" s="2" t="str">
        <f>IF(OR($C120="",W$12=""),"",SUMIFS(Tbl_Registro_Insumo[cant_ent],Tbl_Registro_Insumo[proveedor],$C$8,Tbl_Registro_Insumo[descripcion_insumo],$C120,Tbl_Registro_Insumo[id_solicitud],Detalle_Mes!$C$9,Tbl_Registro_Insumo[Fecha_Corte],"&lt;="&amp;W$12)-SUMIFS(Tbl_Registro_Insumo[cant_dev],Tbl_Registro_Insumo[proveedor],$C$8,Tbl_Registro_Insumo[descripcion_insumo],$C120,Tbl_Registro_Insumo[id_solicitud],$C$9,Tbl_Registro_Insumo[Fecha_Corte],"&lt;="&amp;W$12))</f>
        <v/>
      </c>
      <c r="X120" s="2" t="str">
        <f>IF(OR($C120="",X$12=""),"",SUMIFS(Tbl_Registro_Insumo[cant_ent],Tbl_Registro_Insumo[proveedor],$C$8,Tbl_Registro_Insumo[descripcion_insumo],$C120,Tbl_Registro_Insumo[id_solicitud],Detalle_Mes!$C$9,Tbl_Registro_Insumo[Fecha_Corte],"&lt;="&amp;X$12)-SUMIFS(Tbl_Registro_Insumo[cant_dev],Tbl_Registro_Insumo[proveedor],$C$8,Tbl_Registro_Insumo[descripcion_insumo],$C120,Tbl_Registro_Insumo[id_solicitud],$C$9,Tbl_Registro_Insumo[Fecha_Corte],"&lt;="&amp;X$12))</f>
        <v/>
      </c>
      <c r="Y120" s="2" t="str">
        <f>IF(OR($C120="",Y$12=""),"",SUMIFS(Tbl_Registro_Insumo[cant_ent],Tbl_Registro_Insumo[proveedor],$C$8,Tbl_Registro_Insumo[descripcion_insumo],$C120,Tbl_Registro_Insumo[id_solicitud],Detalle_Mes!$C$9,Tbl_Registro_Insumo[Fecha_Corte],"&lt;="&amp;Y$12)-SUMIFS(Tbl_Registro_Insumo[cant_dev],Tbl_Registro_Insumo[proveedor],$C$8,Tbl_Registro_Insumo[descripcion_insumo],$C120,Tbl_Registro_Insumo[id_solicitud],$C$9,Tbl_Registro_Insumo[Fecha_Corte],"&lt;="&amp;Y$12))</f>
        <v/>
      </c>
      <c r="Z120" s="2" t="str">
        <f>IF(OR($C120="",Z$12=""),"",SUMIFS(Tbl_Registro_Insumo[cant_ent],Tbl_Registro_Insumo[proveedor],$C$8,Tbl_Registro_Insumo[descripcion_insumo],$C120,Tbl_Registro_Insumo[id_solicitud],Detalle_Mes!$C$9,Tbl_Registro_Insumo[Fecha_Corte],"&lt;="&amp;Z$12)-SUMIFS(Tbl_Registro_Insumo[cant_dev],Tbl_Registro_Insumo[proveedor],$C$8,Tbl_Registro_Insumo[descripcion_insumo],$C120,Tbl_Registro_Insumo[id_solicitud],$C$9,Tbl_Registro_Insumo[Fecha_Corte],"&lt;="&amp;Z$12))</f>
        <v/>
      </c>
      <c r="AA120" s="2" t="str">
        <f>IF(OR($C120="",AA$12=""),"",SUMIFS(Tbl_Registro_Insumo[cant_ent],Tbl_Registro_Insumo[proveedor],$C$8,Tbl_Registro_Insumo[descripcion_insumo],$C120,Tbl_Registro_Insumo[id_solicitud],Detalle_Mes!$C$9,Tbl_Registro_Insumo[Fecha_Corte],"&lt;="&amp;AA$12)-SUMIFS(Tbl_Registro_Insumo[cant_dev],Tbl_Registro_Insumo[proveedor],$C$8,Tbl_Registro_Insumo[descripcion_insumo],$C120,Tbl_Registro_Insumo[id_solicitud],$C$9,Tbl_Registro_Insumo[Fecha_Corte],"&lt;="&amp;AA$12))</f>
        <v/>
      </c>
      <c r="AB120" s="2" t="str">
        <f>IF(OR($C120="",AB$12=""),"",SUMIFS(Tbl_Registro_Insumo[cant_ent],Tbl_Registro_Insumo[proveedor],$C$8,Tbl_Registro_Insumo[descripcion_insumo],$C120,Tbl_Registro_Insumo[id_solicitud],Detalle_Mes!$C$9,Tbl_Registro_Insumo[Fecha_Corte],"&lt;="&amp;AB$12)-SUMIFS(Tbl_Registro_Insumo[cant_dev],Tbl_Registro_Insumo[proveedor],$C$8,Tbl_Registro_Insumo[descripcion_insumo],$C120,Tbl_Registro_Insumo[id_solicitud],$C$9,Tbl_Registro_Insumo[Fecha_Corte],"&lt;="&amp;AB$12))</f>
        <v/>
      </c>
      <c r="AC120" s="2" t="str">
        <f>IF(OR($C120="",AC$12=""),"",SUMIFS(Tbl_Registro_Insumo[cant_ent],Tbl_Registro_Insumo[proveedor],$C$8,Tbl_Registro_Insumo[descripcion_insumo],$C120,Tbl_Registro_Insumo[id_solicitud],Detalle_Mes!$C$9,Tbl_Registro_Insumo[Fecha_Corte],"&lt;="&amp;AC$12)-SUMIFS(Tbl_Registro_Insumo[cant_dev],Tbl_Registro_Insumo[proveedor],$C$8,Tbl_Registro_Insumo[descripcion_insumo],$C120,Tbl_Registro_Insumo[id_solicitud],$C$9,Tbl_Registro_Insumo[Fecha_Corte],"&lt;="&amp;AC$12))</f>
        <v/>
      </c>
      <c r="AD120" s="2" t="str">
        <f>IF(OR($C120="",AD$12=""),"",SUMIFS(Tbl_Registro_Insumo[cant_ent],Tbl_Registro_Insumo[proveedor],$C$8,Tbl_Registro_Insumo[descripcion_insumo],$C120,Tbl_Registro_Insumo[id_solicitud],Detalle_Mes!$C$9,Tbl_Registro_Insumo[Fecha_Corte],"&lt;="&amp;AD$12)-SUMIFS(Tbl_Registro_Insumo[cant_dev],Tbl_Registro_Insumo[proveedor],$C$8,Tbl_Registro_Insumo[descripcion_insumo],$C120,Tbl_Registro_Insumo[id_solicitud],$C$9,Tbl_Registro_Insumo[Fecha_Corte],"&lt;="&amp;AD$12))</f>
        <v/>
      </c>
      <c r="AE120" s="2" t="str">
        <f>IF(OR($C120="",AE$12=""),"",SUMIFS(Tbl_Registro_Insumo[cant_ent],Tbl_Registro_Insumo[proveedor],$C$8,Tbl_Registro_Insumo[descripcion_insumo],$C120,Tbl_Registro_Insumo[id_solicitud],Detalle_Mes!$C$9,Tbl_Registro_Insumo[Fecha_Corte],"&lt;="&amp;AE$12)-SUMIFS(Tbl_Registro_Insumo[cant_dev],Tbl_Registro_Insumo[proveedor],$C$8,Tbl_Registro_Insumo[descripcion_insumo],$C120,Tbl_Registro_Insumo[id_solicitud],$C$9,Tbl_Registro_Insumo[Fecha_Corte],"&lt;="&amp;AE$12))</f>
        <v/>
      </c>
      <c r="AF120" s="2" t="str">
        <f>IF(OR($C120="",AF$12=""),"",SUMIFS(Tbl_Registro_Insumo[cant_ent],Tbl_Registro_Insumo[proveedor],$C$8,Tbl_Registro_Insumo[descripcion_insumo],$C120,Tbl_Registro_Insumo[id_solicitud],Detalle_Mes!$C$9,Tbl_Registro_Insumo[Fecha_Corte],"&lt;="&amp;AF$12)-SUMIFS(Tbl_Registro_Insumo[cant_dev],Tbl_Registro_Insumo[proveedor],$C$8,Tbl_Registro_Insumo[descripcion_insumo],$C120,Tbl_Registro_Insumo[id_solicitud],$C$9,Tbl_Registro_Insumo[Fecha_Corte],"&lt;="&amp;AF$12))</f>
        <v/>
      </c>
      <c r="AG120" s="2" t="str">
        <f>IF(OR($C120="",AG$12=""),"",SUMIFS(Tbl_Registro_Insumo[cant_ent],Tbl_Registro_Insumo[proveedor],$C$8,Tbl_Registro_Insumo[descripcion_insumo],$C120,Tbl_Registro_Insumo[id_solicitud],Detalle_Mes!$C$9,Tbl_Registro_Insumo[Fecha_Corte],"&lt;="&amp;AG$12)-SUMIFS(Tbl_Registro_Insumo[cant_dev],Tbl_Registro_Insumo[proveedor],$C$8,Tbl_Registro_Insumo[descripcion_insumo],$C120,Tbl_Registro_Insumo[id_solicitud],$C$9,Tbl_Registro_Insumo[Fecha_Corte],"&lt;="&amp;AG$12))</f>
        <v/>
      </c>
      <c r="AH120" s="2" t="str">
        <f>IF(OR($C120="",AH$12=""),"",SUMIFS(Tbl_Registro_Insumo[cant_ent],Tbl_Registro_Insumo[proveedor],$C$8,Tbl_Registro_Insumo[descripcion_insumo],$C120,Tbl_Registro_Insumo[id_solicitud],Detalle_Mes!$C$9,Tbl_Registro_Insumo[Fecha_Corte],"&lt;="&amp;AH$12)-SUMIFS(Tbl_Registro_Insumo[cant_dev],Tbl_Registro_Insumo[proveedor],$C$8,Tbl_Registro_Insumo[descripcion_insumo],$C120,Tbl_Registro_Insumo[id_solicitud],$C$9,Tbl_Registro_Insumo[Fecha_Corte],"&lt;="&amp;AH$12))</f>
        <v/>
      </c>
      <c r="AI120" s="2" t="str">
        <f>IF(OR($C120="",AI$12=""),"",SUMIFS(Tbl_Registro_Insumo[cant_ent],Tbl_Registro_Insumo[proveedor],$C$8,Tbl_Registro_Insumo[descripcion_insumo],$C120,Tbl_Registro_Insumo[id_solicitud],Detalle_Mes!$C$9,Tbl_Registro_Insumo[Fecha_Corte],"&lt;="&amp;AI$12)-SUMIFS(Tbl_Registro_Insumo[cant_dev],Tbl_Registro_Insumo[proveedor],$C$8,Tbl_Registro_Insumo[descripcion_insumo],$C120,Tbl_Registro_Insumo[id_solicitud],$C$9,Tbl_Registro_Insumo[Fecha_Corte],"&lt;="&amp;AI$12))</f>
        <v/>
      </c>
      <c r="AJ120" s="2" t="str">
        <f>IF(OR($C120="",AJ$12=""),"",SUMIFS(Tbl_Registro_Insumo[cant_ent],Tbl_Registro_Insumo[proveedor],$C$8,Tbl_Registro_Insumo[descripcion_insumo],$C120,Tbl_Registro_Insumo[id_solicitud],Detalle_Mes!$C$9,Tbl_Registro_Insumo[Fecha_Corte],"&lt;="&amp;AJ$12)-SUMIFS(Tbl_Registro_Insumo[cant_dev],Tbl_Registro_Insumo[proveedor],$C$8,Tbl_Registro_Insumo[descripcion_insumo],$C120,Tbl_Registro_Insumo[id_solicitud],$C$9,Tbl_Registro_Insumo[Fecha_Corte],"&lt;="&amp;AJ$12))</f>
        <v/>
      </c>
      <c r="AK120" s="2" t="str">
        <f>IF(OR($C120="",AK$12=""),"",SUMIFS(Tbl_Registro_Insumo[cant_ent],Tbl_Registro_Insumo[proveedor],$C$8,Tbl_Registro_Insumo[descripcion_insumo],$C120,Tbl_Registro_Insumo[id_solicitud],Detalle_Mes!$C$9,Tbl_Registro_Insumo[Fecha_Corte],"&lt;="&amp;AK$12)-SUMIFS(Tbl_Registro_Insumo[cant_dev],Tbl_Registro_Insumo[proveedor],$C$8,Tbl_Registro_Insumo[descripcion_insumo],$C120,Tbl_Registro_Insumo[id_solicitud],$C$9,Tbl_Registro_Insumo[Fecha_Corte],"&lt;="&amp;AK$12))</f>
        <v/>
      </c>
      <c r="AL120" s="2" t="str">
        <f>IF(OR($C120="",AL$12=""),"",SUMIFS(Tbl_Registro_Insumo[cant_ent],Tbl_Registro_Insumo[proveedor],$C$8,Tbl_Registro_Insumo[descripcion_insumo],$C120,Tbl_Registro_Insumo[id_solicitud],Detalle_Mes!$C$9,Tbl_Registro_Insumo[Fecha_Corte],"&lt;="&amp;AL$12)-SUMIFS(Tbl_Registro_Insumo[cant_dev],Tbl_Registro_Insumo[proveedor],$C$8,Tbl_Registro_Insumo[descripcion_insumo],$C120,Tbl_Registro_Insumo[id_solicitud],$C$9,Tbl_Registro_Insumo[Fecha_Corte],"&lt;="&amp;AL$12))</f>
        <v/>
      </c>
      <c r="AM120" s="2" t="str">
        <f>IF(OR($C120="",AM$12=""),"",SUMIFS(Tbl_Registro_Insumo[cant_ent],Tbl_Registro_Insumo[proveedor],$C$8,Tbl_Registro_Insumo[descripcion_insumo],$C120,Tbl_Registro_Insumo[id_solicitud],Detalle_Mes!$C$9,Tbl_Registro_Insumo[Fecha_Corte],"&lt;="&amp;AM$12)-SUMIFS(Tbl_Registro_Insumo[cant_dev],Tbl_Registro_Insumo[proveedor],$C$8,Tbl_Registro_Insumo[descripcion_insumo],$C120,Tbl_Registro_Insumo[id_solicitud],$C$9,Tbl_Registro_Insumo[Fecha_Corte],"&lt;="&amp;AM$12))</f>
        <v/>
      </c>
      <c r="AN120" s="2" t="str">
        <f>IF(OR($C120="",AN$12=""),"",SUMIFS(Tbl_Registro_Insumo[cant_ent],Tbl_Registro_Insumo[proveedor],$C$8,Tbl_Registro_Insumo[descripcion_insumo],$C120,Tbl_Registro_Insumo[id_solicitud],Detalle_Mes!$C$9,Tbl_Registro_Insumo[Fecha_Corte],"&lt;="&amp;AN$12)-SUMIFS(Tbl_Registro_Insumo[cant_dev],Tbl_Registro_Insumo[proveedor],$C$8,Tbl_Registro_Insumo[descripcion_insumo],$C120,Tbl_Registro_Insumo[id_solicitud],$C$9,Tbl_Registro_Insumo[Fecha_Corte],"&lt;="&amp;AN$12))</f>
        <v/>
      </c>
      <c r="AO120" s="2" t="str">
        <f>IF(OR($C120="",AO$12=""),"",SUMIFS(Tbl_Registro_Insumo[cant_ent],Tbl_Registro_Insumo[proveedor],$C$8,Tbl_Registro_Insumo[descripcion_insumo],$C120,Tbl_Registro_Insumo[id_solicitud],Detalle_Mes!$C$9,Tbl_Registro_Insumo[Fecha_Corte],"&lt;="&amp;AO$12)-SUMIFS(Tbl_Registro_Insumo[cant_dev],Tbl_Registro_Insumo[proveedor],$C$8,Tbl_Registro_Insumo[descripcion_insumo],$C120,Tbl_Registro_Insumo[id_solicitud],$C$9,Tbl_Registro_Insumo[Fecha_Corte],"&lt;="&amp;AO$12))</f>
        <v/>
      </c>
      <c r="AP120" s="2" t="str">
        <f>IF(OR($C120="",AP$12=""),"",SUMIFS(Tbl_Registro_Insumo[cant_ent],Tbl_Registro_Insumo[proveedor],$C$8,Tbl_Registro_Insumo[descripcion_insumo],$C120,Tbl_Registro_Insumo[id_solicitud],Detalle_Mes!$C$9,Tbl_Registro_Insumo[Fecha_Corte],"&lt;="&amp;AP$12)-SUMIFS(Tbl_Registro_Insumo[cant_dev],Tbl_Registro_Insumo[proveedor],$C$8,Tbl_Registro_Insumo[descripcion_insumo],$C120,Tbl_Registro_Insumo[id_solicitud],$C$9,Tbl_Registro_Insumo[Fecha_Corte],"&lt;="&amp;AP$12))</f>
        <v/>
      </c>
      <c r="AQ120" s="2" t="str">
        <f>IF(OR($C120="",AQ$12=""),"",SUMIFS(Tbl_Registro_Insumo[cant_ent],Tbl_Registro_Insumo[proveedor],$C$8,Tbl_Registro_Insumo[descripcion_insumo],$C120,Tbl_Registro_Insumo[id_solicitud],Detalle_Mes!$C$9,Tbl_Registro_Insumo[Fecha_Corte],"&lt;="&amp;AQ$12)-SUMIFS(Tbl_Registro_Insumo[cant_dev],Tbl_Registro_Insumo[proveedor],$C$8,Tbl_Registro_Insumo[descripcion_insumo],$C120,Tbl_Registro_Insumo[id_solicitud],$C$9,Tbl_Registro_Insumo[Fecha_Corte],"&lt;="&amp;AQ$12))</f>
        <v/>
      </c>
      <c r="AR120" s="2" t="str">
        <f>IF(OR($C120="",AR$12=""),"",SUMIFS(Tbl_Registro_Insumo[cant_ent],Tbl_Registro_Insumo[proveedor],$C$8,Tbl_Registro_Insumo[descripcion_insumo],$C120,Tbl_Registro_Insumo[id_solicitud],Detalle_Mes!$C$9,Tbl_Registro_Insumo[Fecha_Corte],"&lt;="&amp;AR$12)-SUMIFS(Tbl_Registro_Insumo[cant_dev],Tbl_Registro_Insumo[proveedor],$C$8,Tbl_Registro_Insumo[descripcion_insumo],$C120,Tbl_Registro_Insumo[id_solicitud],$C$9,Tbl_Registro_Insumo[Fecha_Corte],"&lt;="&amp;AR$12))</f>
        <v/>
      </c>
      <c r="AS120" s="2" t="str">
        <f>IF(OR($C120="",AS$12=""),"",SUMIFS(Tbl_Registro_Insumo[cant_ent],Tbl_Registro_Insumo[proveedor],$C$8,Tbl_Registro_Insumo[descripcion_insumo],$C120,Tbl_Registro_Insumo[id_solicitud],Detalle_Mes!$C$9,Tbl_Registro_Insumo[Fecha_Corte],"&lt;="&amp;AS$12)-SUMIFS(Tbl_Registro_Insumo[cant_dev],Tbl_Registro_Insumo[proveedor],$C$8,Tbl_Registro_Insumo[descripcion_insumo],$C120,Tbl_Registro_Insumo[id_solicitud],$C$9,Tbl_Registro_Insumo[Fecha_Corte],"&lt;="&amp;AS$12))</f>
        <v/>
      </c>
      <c r="AT120" s="2" t="str">
        <f>IF(OR($C120="",AT$12=""),"",SUMIFS(Tbl_Registro_Insumo[cant_ent],Tbl_Registro_Insumo[proveedor],$C$8,Tbl_Registro_Insumo[descripcion_insumo],$C120,Tbl_Registro_Insumo[id_solicitud],Detalle_Mes!$C$9,Tbl_Registro_Insumo[Fecha_Corte],"&lt;="&amp;AT$12)-SUMIFS(Tbl_Registro_Insumo[cant_dev],Tbl_Registro_Insumo[proveedor],$C$8,Tbl_Registro_Insumo[descripcion_insumo],$C120,Tbl_Registro_Insumo[id_solicitud],$C$9,Tbl_Registro_Insumo[Fecha_Corte],"&lt;="&amp;AT$12))</f>
        <v/>
      </c>
      <c r="AU120" s="2" t="str">
        <f>IF(OR($C120="",AU$12=""),"",SUMIFS(Tbl_Registro_Insumo[cant_ent],Tbl_Registro_Insumo[proveedor],$C$8,Tbl_Registro_Insumo[descripcion_insumo],$C120,Tbl_Registro_Insumo[id_solicitud],Detalle_Mes!$C$9,Tbl_Registro_Insumo[Fecha_Corte],"&lt;="&amp;AU$12)-SUMIFS(Tbl_Registro_Insumo[cant_dev],Tbl_Registro_Insumo[proveedor],$C$8,Tbl_Registro_Insumo[descripcion_insumo],$C120,Tbl_Registro_Insumo[id_solicitud],$C$9,Tbl_Registro_Insumo[Fecha_Corte],"&lt;="&amp;AU$12))</f>
        <v/>
      </c>
      <c r="AV120" s="2" t="str">
        <f>IF(OR($C120="",AV$12=""),"",SUMIFS(Tbl_Registro_Insumo[cant_ent],Tbl_Registro_Insumo[proveedor],$C$8,Tbl_Registro_Insumo[descripcion_insumo],$C120,Tbl_Registro_Insumo[id_solicitud],Detalle_Mes!$C$9,Tbl_Registro_Insumo[Fecha_Corte],"&lt;="&amp;AV$12)-SUMIFS(Tbl_Registro_Insumo[cant_dev],Tbl_Registro_Insumo[proveedor],$C$8,Tbl_Registro_Insumo[descripcion_insumo],$C120,Tbl_Registro_Insumo[id_solicitud],$C$9,Tbl_Registro_Insumo[Fecha_Corte],"&lt;="&amp;AV$12))</f>
        <v/>
      </c>
      <c r="AW120" s="2" t="str">
        <f>IF(OR($C120="",AW$12=""),"",SUMIFS(Tbl_Registro_Insumo[cant_ent],Tbl_Registro_Insumo[proveedor],$C$8,Tbl_Registro_Insumo[descripcion_insumo],$C120,Tbl_Registro_Insumo[id_solicitud],Detalle_Mes!$C$9,Tbl_Registro_Insumo[Fecha_Corte],"&lt;="&amp;AW$12)-SUMIFS(Tbl_Registro_Insumo[cant_dev],Tbl_Registro_Insumo[proveedor],$C$8,Tbl_Registro_Insumo[descripcion_insumo],$C120,Tbl_Registro_Insumo[id_solicitud],$C$9,Tbl_Registro_Insumo[Fecha_Corte],"&lt;="&amp;AW$12))</f>
        <v/>
      </c>
      <c r="AX120" s="2" t="str">
        <f>IF(OR($C120="",AX$12=""),"",SUMIFS(Tbl_Registro_Insumo[cant_ent],Tbl_Registro_Insumo[proveedor],$C$8,Tbl_Registro_Insumo[descripcion_insumo],$C120,Tbl_Registro_Insumo[id_solicitud],Detalle_Mes!$C$9,Tbl_Registro_Insumo[Fecha_Corte],"&lt;="&amp;AX$12)-SUMIFS(Tbl_Registro_Insumo[cant_dev],Tbl_Registro_Insumo[proveedor],$C$8,Tbl_Registro_Insumo[descripcion_insumo],$C120,Tbl_Registro_Insumo[id_solicitud],$C$9,Tbl_Registro_Insumo[Fecha_Corte],"&lt;="&amp;AX$12))</f>
        <v/>
      </c>
      <c r="AY120" s="2" t="str">
        <f>IF(OR($C120="",AY$12=""),"",SUMIFS(Tbl_Registro_Insumo[cant_ent],Tbl_Registro_Insumo[proveedor],$C$8,Tbl_Registro_Insumo[descripcion_insumo],$C120,Tbl_Registro_Insumo[id_solicitud],Detalle_Mes!$C$9,Tbl_Registro_Insumo[Fecha_Corte],"&lt;="&amp;AY$12)-SUMIFS(Tbl_Registro_Insumo[cant_dev],Tbl_Registro_Insumo[proveedor],$C$8,Tbl_Registro_Insumo[descripcion_insumo],$C120,Tbl_Registro_Insumo[id_solicitud],$C$9,Tbl_Registro_Insumo[Fecha_Corte],"&lt;="&amp;AY$12))</f>
        <v/>
      </c>
      <c r="AZ120" s="2" t="str">
        <f>IF(OR($C120="",AZ$12=""),"",SUMIFS(Tbl_Registro_Insumo[cant_ent],Tbl_Registro_Insumo[proveedor],$C$8,Tbl_Registro_Insumo[descripcion_insumo],$C120,Tbl_Registro_Insumo[id_solicitud],Detalle_Mes!$C$9,Tbl_Registro_Insumo[Fecha_Corte],"&lt;="&amp;AZ$12)-SUMIFS(Tbl_Registro_Insumo[cant_dev],Tbl_Registro_Insumo[proveedor],$C$8,Tbl_Registro_Insumo[descripcion_insumo],$C120,Tbl_Registro_Insumo[id_solicitud],$C$9,Tbl_Registro_Insumo[Fecha_Corte],"&lt;="&amp;AZ$12))</f>
        <v/>
      </c>
      <c r="BA120" s="2" t="str">
        <f>IF(OR($C120="",BA$12=""),"",SUMIFS(Tbl_Registro_Insumo[cant_ent],Tbl_Registro_Insumo[proveedor],$C$8,Tbl_Registro_Insumo[descripcion_insumo],$C120,Tbl_Registro_Insumo[id_solicitud],Detalle_Mes!$C$9,Tbl_Registro_Insumo[Fecha_Corte],"&lt;="&amp;BA$12)-SUMIFS(Tbl_Registro_Insumo[cant_dev],Tbl_Registro_Insumo[proveedor],$C$8,Tbl_Registro_Insumo[descripcion_insumo],$C120,Tbl_Registro_Insumo[id_solicitud],$C$9,Tbl_Registro_Insumo[Fecha_Corte],"&lt;="&amp;BA$12))</f>
        <v/>
      </c>
      <c r="BB120" s="2" t="str">
        <f>IF(OR($C120="",BB$12=""),"",SUMIFS(Tbl_Registro_Insumo[cant_ent],Tbl_Registro_Insumo[proveedor],$C$8,Tbl_Registro_Insumo[descripcion_insumo],$C120,Tbl_Registro_Insumo[id_solicitud],Detalle_Mes!$C$9,Tbl_Registro_Insumo[Fecha_Corte],"&lt;="&amp;BB$12)-SUMIFS(Tbl_Registro_Insumo[cant_dev],Tbl_Registro_Insumo[proveedor],$C$8,Tbl_Registro_Insumo[descripcion_insumo],$C120,Tbl_Registro_Insumo[id_solicitud],$C$9,Tbl_Registro_Insumo[Fecha_Corte],"&lt;="&amp;BB$12))</f>
        <v/>
      </c>
      <c r="BC120" s="2" t="str">
        <f>IF(OR($C120="",BC$12=""),"",SUMIFS(Tbl_Registro_Insumo[cant_ent],Tbl_Registro_Insumo[proveedor],$C$8,Tbl_Registro_Insumo[descripcion_insumo],$C120,Tbl_Registro_Insumo[id_solicitud],Detalle_Mes!$C$9,Tbl_Registro_Insumo[Fecha_Corte],"&lt;="&amp;BC$12)-SUMIFS(Tbl_Registro_Insumo[cant_dev],Tbl_Registro_Insumo[proveedor],$C$8,Tbl_Registro_Insumo[descripcion_insumo],$C120,Tbl_Registro_Insumo[id_solicitud],$C$9,Tbl_Registro_Insumo[Fecha_Corte],"&lt;="&amp;BC$12))</f>
        <v/>
      </c>
      <c r="BD120" s="2" t="str">
        <f>IF(OR($C120="",BD$12=""),"",SUMIFS(Tbl_Registro_Insumo[cant_ent],Tbl_Registro_Insumo[proveedor],$C$8,Tbl_Registro_Insumo[descripcion_insumo],$C120,Tbl_Registro_Insumo[id_solicitud],Detalle_Mes!$C$9,Tbl_Registro_Insumo[Fecha_Corte],"&lt;="&amp;BD$12)-SUMIFS(Tbl_Registro_Insumo[cant_dev],Tbl_Registro_Insumo[proveedor],$C$8,Tbl_Registro_Insumo[descripcion_insumo],$C120,Tbl_Registro_Insumo[id_solicitud],$C$9,Tbl_Registro_Insumo[Fecha_Corte],"&lt;="&amp;BD$12))</f>
        <v/>
      </c>
      <c r="BE120" s="2" t="str">
        <f>IF(OR($C120="",BE$12=""),"",SUMIFS(Tbl_Registro_Insumo[cant_ent],Tbl_Registro_Insumo[proveedor],$C$8,Tbl_Registro_Insumo[descripcion_insumo],$C120,Tbl_Registro_Insumo[id_solicitud],Detalle_Mes!$C$9,Tbl_Registro_Insumo[Fecha_Corte],"&lt;="&amp;BE$12)-SUMIFS(Tbl_Registro_Insumo[cant_dev],Tbl_Registro_Insumo[proveedor],$C$8,Tbl_Registro_Insumo[descripcion_insumo],$C120,Tbl_Registro_Insumo[id_solicitud],$C$9,Tbl_Registro_Insumo[Fecha_Corte],"&lt;="&amp;BE$12))</f>
        <v/>
      </c>
      <c r="BF120" s="2" t="str">
        <f>IF(OR($C120="",BF$12=""),"",SUMIFS(Tbl_Registro_Insumo[cant_ent],Tbl_Registro_Insumo[proveedor],$C$8,Tbl_Registro_Insumo[descripcion_insumo],$C120,Tbl_Registro_Insumo[id_solicitud],Detalle_Mes!$C$9,Tbl_Registro_Insumo[Fecha_Corte],"&lt;="&amp;BF$12)-SUMIFS(Tbl_Registro_Insumo[cant_dev],Tbl_Registro_Insumo[proveedor],$C$8,Tbl_Registro_Insumo[descripcion_insumo],$C120,Tbl_Registro_Insumo[id_solicitud],$C$9,Tbl_Registro_Insumo[Fecha_Corte],"&lt;="&amp;BF$12))</f>
        <v/>
      </c>
      <c r="BG120" s="2" t="str">
        <f>IF(OR($C120="",BG$12=""),"",SUMIFS(Tbl_Registro_Insumo[cant_ent],Tbl_Registro_Insumo[proveedor],$C$8,Tbl_Registro_Insumo[descripcion_insumo],$C120,Tbl_Registro_Insumo[id_solicitud],Detalle_Mes!$C$9,Tbl_Registro_Insumo[Fecha_Corte],"&lt;="&amp;BG$12)-SUMIFS(Tbl_Registro_Insumo[cant_dev],Tbl_Registro_Insumo[proveedor],$C$8,Tbl_Registro_Insumo[descripcion_insumo],$C120,Tbl_Registro_Insumo[id_solicitud],$C$9,Tbl_Registro_Insumo[Fecha_Corte],"&lt;="&amp;BG$12))</f>
        <v/>
      </c>
      <c r="BH120" s="2" t="str">
        <f>IF(OR($C120="",BH$12=""),"",SUMIFS(Tbl_Registro_Insumo[cant_ent],Tbl_Registro_Insumo[proveedor],$C$8,Tbl_Registro_Insumo[descripcion_insumo],$C120,Tbl_Registro_Insumo[id_solicitud],Detalle_Mes!$C$9,Tbl_Registro_Insumo[Fecha_Corte],"&lt;="&amp;BH$12)-SUMIFS(Tbl_Registro_Insumo[cant_dev],Tbl_Registro_Insumo[proveedor],$C$8,Tbl_Registro_Insumo[descripcion_insumo],$C120,Tbl_Registro_Insumo[id_solicitud],$C$9,Tbl_Registro_Insumo[Fecha_Corte],"&lt;="&amp;BH$12))</f>
        <v/>
      </c>
      <c r="BI120" s="2" t="str">
        <f>IF(OR($C120="",BI$12=""),"",SUMIFS(Tbl_Registro_Insumo[cant_ent],Tbl_Registro_Insumo[proveedor],$C$8,Tbl_Registro_Insumo[descripcion_insumo],$C120,Tbl_Registro_Insumo[id_solicitud],Detalle_Mes!$C$9,Tbl_Registro_Insumo[Fecha_Corte],"&lt;="&amp;BI$12)-SUMIFS(Tbl_Registro_Insumo[cant_dev],Tbl_Registro_Insumo[proveedor],$C$8,Tbl_Registro_Insumo[descripcion_insumo],$C120,Tbl_Registro_Insumo[id_solicitud],$C$9,Tbl_Registro_Insumo[Fecha_Corte],"&lt;="&amp;BI$12))</f>
        <v/>
      </c>
      <c r="BJ120" s="2" t="str">
        <f>IF(OR($C120="",BJ$12=""),"",SUMIFS(Tbl_Registro_Insumo[cant_ent],Tbl_Registro_Insumo[proveedor],$C$8,Tbl_Registro_Insumo[descripcion_insumo],$C120,Tbl_Registro_Insumo[id_solicitud],Detalle_Mes!$C$9,Tbl_Registro_Insumo[Fecha_Corte],"&lt;="&amp;BJ$12)-SUMIFS(Tbl_Registro_Insumo[cant_dev],Tbl_Registro_Insumo[proveedor],$C$8,Tbl_Registro_Insumo[descripcion_insumo],$C120,Tbl_Registro_Insumo[id_solicitud],$C$9,Tbl_Registro_Insumo[Fecha_Corte],"&lt;="&amp;BJ$12))</f>
        <v/>
      </c>
      <c r="BK120" s="2" t="str">
        <f>IF(OR($C120="",BK$12=""),"",SUMIFS(Tbl_Registro_Insumo[cant_ent],Tbl_Registro_Insumo[proveedor],$C$8,Tbl_Registro_Insumo[descripcion_insumo],$C120,Tbl_Registro_Insumo[id_solicitud],Detalle_Mes!$C$9,Tbl_Registro_Insumo[Fecha_Corte],"&lt;="&amp;BK$12)-SUMIFS(Tbl_Registro_Insumo[cant_dev],Tbl_Registro_Insumo[proveedor],$C$8,Tbl_Registro_Insumo[descripcion_insumo],$C120,Tbl_Registro_Insumo[id_solicitud],$C$9,Tbl_Registro_Insumo[Fecha_Corte],"&lt;="&amp;BK$12))</f>
        <v/>
      </c>
      <c r="BL120" s="2" t="str">
        <f>IF(OR($C120="",BL$12=""),"",SUMIFS(Tbl_Registro_Insumo[cant_ent],Tbl_Registro_Insumo[proveedor],$C$8,Tbl_Registro_Insumo[descripcion_insumo],$C120,Tbl_Registro_Insumo[id_solicitud],Detalle_Mes!$C$9,Tbl_Registro_Insumo[Fecha_Corte],"&lt;="&amp;BL$12)-SUMIFS(Tbl_Registro_Insumo[cant_dev],Tbl_Registro_Insumo[proveedor],$C$8,Tbl_Registro_Insumo[descripcion_insumo],$C120,Tbl_Registro_Insumo[id_solicitud],$C$9,Tbl_Registro_Insumo[Fecha_Corte],"&lt;="&amp;BL$12))</f>
        <v/>
      </c>
      <c r="BM120" s="2" t="str">
        <f>IF(OR($C120="",BM$12=""),"",SUMIFS(Tbl_Registro_Insumo[cant_ent],Tbl_Registro_Insumo[proveedor],$C$8,Tbl_Registro_Insumo[descripcion_insumo],$C120,Tbl_Registro_Insumo[id_solicitud],Detalle_Mes!$C$9,Tbl_Registro_Insumo[Fecha_Corte],"&lt;="&amp;BM$12)-SUMIFS(Tbl_Registro_Insumo[cant_dev],Tbl_Registro_Insumo[proveedor],$C$8,Tbl_Registro_Insumo[descripcion_insumo],$C120,Tbl_Registro_Insumo[id_solicitud],$C$9,Tbl_Registro_Insumo[Fecha_Corte],"&lt;="&amp;BM$12))</f>
        <v/>
      </c>
      <c r="BN120" s="2" t="str">
        <f>IF(OR($C120="",BN$12=""),"",SUMIFS(Tbl_Registro_Insumo[cant_ent],Tbl_Registro_Insumo[proveedor],$C$8,Tbl_Registro_Insumo[descripcion_insumo],$C120,Tbl_Registro_Insumo[id_solicitud],Detalle_Mes!$C$9,Tbl_Registro_Insumo[Fecha_Corte],"&lt;="&amp;BN$12)-SUMIFS(Tbl_Registro_Insumo[cant_dev],Tbl_Registro_Insumo[proveedor],$C$8,Tbl_Registro_Insumo[descripcion_insumo],$C120,Tbl_Registro_Insumo[id_solicitud],$C$9,Tbl_Registro_Insumo[Fecha_Corte],"&lt;="&amp;BN$12))</f>
        <v/>
      </c>
      <c r="BO120" s="2" t="str">
        <f>IF(OR($C120="",BO$12=""),"",SUMIFS(Tbl_Registro_Insumo[cant_ent],Tbl_Registro_Insumo[proveedor],$C$8,Tbl_Registro_Insumo[descripcion_insumo],$C120,Tbl_Registro_Insumo[id_solicitud],Detalle_Mes!$C$9,Tbl_Registro_Insumo[Fecha_Corte],"&lt;="&amp;BO$12)-SUMIFS(Tbl_Registro_Insumo[cant_dev],Tbl_Registro_Insumo[proveedor],$C$8,Tbl_Registro_Insumo[descripcion_insumo],$C120,Tbl_Registro_Insumo[id_solicitud],$C$9,Tbl_Registro_Insumo[Fecha_Corte],"&lt;="&amp;BO$12))</f>
        <v/>
      </c>
      <c r="BP120" s="2" t="str">
        <f>IF(OR($C120="",BP$12=""),"",SUMIFS(Tbl_Registro_Insumo[cant_ent],Tbl_Registro_Insumo[proveedor],$C$8,Tbl_Registro_Insumo[descripcion_insumo],$C120,Tbl_Registro_Insumo[id_solicitud],Detalle_Mes!$C$9,Tbl_Registro_Insumo[Fecha_Corte],"&lt;="&amp;BP$12)-SUMIFS(Tbl_Registro_Insumo[cant_dev],Tbl_Registro_Insumo[proveedor],$C$8,Tbl_Registro_Insumo[descripcion_insumo],$C120,Tbl_Registro_Insumo[id_solicitud],$C$9,Tbl_Registro_Insumo[Fecha_Corte],"&lt;="&amp;BP$12))</f>
        <v/>
      </c>
      <c r="BQ120" s="2" t="str">
        <f>IF(OR($C120="",BQ$12=""),"",SUMIFS(Tbl_Registro_Insumo[cant_ent],Tbl_Registro_Insumo[proveedor],$C$8,Tbl_Registro_Insumo[descripcion_insumo],$C120,Tbl_Registro_Insumo[id_solicitud],Detalle_Mes!$C$9,Tbl_Registro_Insumo[Fecha_Corte],"&lt;="&amp;BQ$12)-SUMIFS(Tbl_Registro_Insumo[cant_dev],Tbl_Registro_Insumo[proveedor],$C$8,Tbl_Registro_Insumo[descripcion_insumo],$C120,Tbl_Registro_Insumo[id_solicitud],$C$9,Tbl_Registro_Insumo[Fecha_Corte],"&lt;="&amp;BQ$12))</f>
        <v/>
      </c>
      <c r="BR120" s="2" t="str">
        <f>IF(OR($C120="",BR$12=""),"",SUMIFS(Tbl_Registro_Insumo[cant_ent],Tbl_Registro_Insumo[proveedor],$C$8,Tbl_Registro_Insumo[descripcion_insumo],$C120,Tbl_Registro_Insumo[id_solicitud],Detalle_Mes!$C$9,Tbl_Registro_Insumo[Fecha_Corte],"&lt;="&amp;BR$12)-SUMIFS(Tbl_Registro_Insumo[cant_dev],Tbl_Registro_Insumo[proveedor],$C$8,Tbl_Registro_Insumo[descripcion_insumo],$C120,Tbl_Registro_Insumo[id_solicitud],$C$9,Tbl_Registro_Insumo[Fecha_Corte],"&lt;="&amp;BR$12))</f>
        <v/>
      </c>
      <c r="BS120" s="2" t="str">
        <f>IF(OR($C120="",BS$12=""),"",SUMIFS(Tbl_Registro_Insumo[cant_ent],Tbl_Registro_Insumo[proveedor],$C$8,Tbl_Registro_Insumo[descripcion_insumo],$C120,Tbl_Registro_Insumo[id_solicitud],Detalle_Mes!$C$9,Tbl_Registro_Insumo[Fecha_Corte],"&lt;="&amp;BS$12)-SUMIFS(Tbl_Registro_Insumo[cant_dev],Tbl_Registro_Insumo[proveedor],$C$8,Tbl_Registro_Insumo[descripcion_insumo],$C120,Tbl_Registro_Insumo[id_solicitud],$C$9,Tbl_Registro_Insumo[Fecha_Corte],"&lt;="&amp;BS$12))</f>
        <v/>
      </c>
    </row>
    <row r="121" spans="2:71" s="7" customFormat="1" ht="19.2" customHeight="1" x14ac:dyDescent="0.3">
      <c r="B121" s="2"/>
      <c r="D121" s="20" t="str">
        <f>IF(C121="","",SUMIFS(Tbl_Registro_Insumo[cant_ent],Tbl_Registro_Insumo[proveedor],Detalle_Mes!$C$8,Tbl_Registro_Insumo[id_solicitud],Detalle_Mes!$C$9,Tbl_Registro_Insumo[descripcion_insumo],Detalle_Mes!C121,Tbl_Registro_Insumo[Fecha_Corte],"&lt;"&amp;Detalle_Mes!$F$8))</f>
        <v/>
      </c>
      <c r="E121" s="20" t="str">
        <f>IF(C121="","",SUMIFS(Tbl_Registro_Insumo[cant_dev],Tbl_Registro_Insumo[proveedor],Detalle_Mes!$C$8,Tbl_Registro_Insumo[id_solicitud],Detalle_Mes!$C$9,Tbl_Registro_Insumo[descripcion_insumo],Detalle_Mes!C121,Tbl_Registro_Insumo[Fecha_Corte],"&lt;"&amp;Detalle_Mes!$F$8))</f>
        <v/>
      </c>
      <c r="F121" s="20" t="str">
        <f t="shared" si="42"/>
        <v/>
      </c>
      <c r="H121" s="41" t="str">
        <f t="shared" si="43"/>
        <v/>
      </c>
      <c r="I121" s="2" t="str">
        <f>IF(OR($C121="",I$12=""),"",SUMIFS(Tbl_Registro_Insumo[cant_ent],Tbl_Registro_Insumo[proveedor],$C$8,Tbl_Registro_Insumo[descripcion_insumo],$C121,Tbl_Registro_Insumo[id_solicitud],Detalle_Mes!$C$9,Tbl_Registro_Insumo[Fecha_Corte],"&lt;"&amp;I$12)-SUMIFS(Tbl_Registro_Insumo[cant_dev],Tbl_Registro_Insumo[proveedor],$C$8,Tbl_Registro_Insumo[descripcion_insumo],$C121,Tbl_Registro_Insumo[id_solicitud],$C$9,Tbl_Registro_Insumo[Fecha_Corte],"&lt;="&amp;I$12))</f>
        <v/>
      </c>
      <c r="J121" s="2" t="str">
        <f>IF(OR($C121="",J$12=""),"",SUMIFS(Tbl_Registro_Insumo[cant_ent],Tbl_Registro_Insumo[proveedor],$C$8,Tbl_Registro_Insumo[descripcion_insumo],$C121,Tbl_Registro_Insumo[id_solicitud],Detalle_Mes!$C$9,Tbl_Registro_Insumo[Fecha_Corte],"&lt;="&amp;J$12)-SUMIFS(Tbl_Registro_Insumo[cant_dev],Tbl_Registro_Insumo[proveedor],$C$8,Tbl_Registro_Insumo[descripcion_insumo],$C121,Tbl_Registro_Insumo[id_solicitud],$C$9,Tbl_Registro_Insumo[Fecha_Corte],"&lt;="&amp;J$12))</f>
        <v/>
      </c>
      <c r="K121" s="2" t="str">
        <f>IF(OR($C121="",K$12=""),"",SUMIFS(Tbl_Registro_Insumo[cant_ent],Tbl_Registro_Insumo[proveedor],$C$8,Tbl_Registro_Insumo[descripcion_insumo],$C121,Tbl_Registro_Insumo[id_solicitud],Detalle_Mes!$C$9,Tbl_Registro_Insumo[Fecha_Corte],"&lt;="&amp;K$12)-SUMIFS(Tbl_Registro_Insumo[cant_dev],Tbl_Registro_Insumo[proveedor],$C$8,Tbl_Registro_Insumo[descripcion_insumo],$C121,Tbl_Registro_Insumo[id_solicitud],$C$9,Tbl_Registro_Insumo[Fecha_Corte],"&lt;="&amp;K$12))</f>
        <v/>
      </c>
      <c r="L121" s="2" t="str">
        <f>IF(OR($C121="",L$12=""),"",SUMIFS(Tbl_Registro_Insumo[cant_ent],Tbl_Registro_Insumo[proveedor],$C$8,Tbl_Registro_Insumo[descripcion_insumo],$C121,Tbl_Registro_Insumo[id_solicitud],Detalle_Mes!$C$9,Tbl_Registro_Insumo[Fecha_Corte],"&lt;="&amp;L$12)-SUMIFS(Tbl_Registro_Insumo[cant_dev],Tbl_Registro_Insumo[proveedor],$C$8,Tbl_Registro_Insumo[descripcion_insumo],$C121,Tbl_Registro_Insumo[id_solicitud],$C$9,Tbl_Registro_Insumo[Fecha_Corte],"&lt;="&amp;L$12))</f>
        <v/>
      </c>
      <c r="M121" s="2" t="str">
        <f>IF(OR($C121="",M$12=""),"",SUMIFS(Tbl_Registro_Insumo[cant_ent],Tbl_Registro_Insumo[proveedor],$C$8,Tbl_Registro_Insumo[descripcion_insumo],$C121,Tbl_Registro_Insumo[id_solicitud],Detalle_Mes!$C$9,Tbl_Registro_Insumo[Fecha_Corte],"&lt;="&amp;M$12)-SUMIFS(Tbl_Registro_Insumo[cant_dev],Tbl_Registro_Insumo[proveedor],$C$8,Tbl_Registro_Insumo[descripcion_insumo],$C121,Tbl_Registro_Insumo[id_solicitud],$C$9,Tbl_Registro_Insumo[Fecha_Corte],"&lt;="&amp;M$12))</f>
        <v/>
      </c>
      <c r="N121" s="2" t="str">
        <f>IF(OR($C121="",N$12=""),"",SUMIFS(Tbl_Registro_Insumo[cant_ent],Tbl_Registro_Insumo[proveedor],$C$8,Tbl_Registro_Insumo[descripcion_insumo],$C121,Tbl_Registro_Insumo[id_solicitud],Detalle_Mes!$C$9,Tbl_Registro_Insumo[Fecha_Corte],"&lt;="&amp;N$12)-SUMIFS(Tbl_Registro_Insumo[cant_dev],Tbl_Registro_Insumo[proveedor],$C$8,Tbl_Registro_Insumo[descripcion_insumo],$C121,Tbl_Registro_Insumo[id_solicitud],$C$9,Tbl_Registro_Insumo[Fecha_Corte],"&lt;="&amp;N$12))</f>
        <v/>
      </c>
      <c r="O121" s="2" t="str">
        <f>IF(OR($C121="",O$12=""),"",SUMIFS(Tbl_Registro_Insumo[cant_ent],Tbl_Registro_Insumo[proveedor],$C$8,Tbl_Registro_Insumo[descripcion_insumo],$C121,Tbl_Registro_Insumo[id_solicitud],Detalle_Mes!$C$9,Tbl_Registro_Insumo[Fecha_Corte],"&lt;="&amp;O$12)-SUMIFS(Tbl_Registro_Insumo[cant_dev],Tbl_Registro_Insumo[proveedor],$C$8,Tbl_Registro_Insumo[descripcion_insumo],$C121,Tbl_Registro_Insumo[id_solicitud],$C$9,Tbl_Registro_Insumo[Fecha_Corte],"&lt;="&amp;O$12))</f>
        <v/>
      </c>
      <c r="P121" s="2" t="str">
        <f>IF(OR($C121="",P$12=""),"",SUMIFS(Tbl_Registro_Insumo[cant_ent],Tbl_Registro_Insumo[proveedor],$C$8,Tbl_Registro_Insumo[descripcion_insumo],$C121,Tbl_Registro_Insumo[id_solicitud],Detalle_Mes!$C$9,Tbl_Registro_Insumo[Fecha_Corte],"&lt;="&amp;P$12)-SUMIFS(Tbl_Registro_Insumo[cant_dev],Tbl_Registro_Insumo[proveedor],$C$8,Tbl_Registro_Insumo[descripcion_insumo],$C121,Tbl_Registro_Insumo[id_solicitud],$C$9,Tbl_Registro_Insumo[Fecha_Corte],"&lt;="&amp;P$12))</f>
        <v/>
      </c>
      <c r="Q121" s="2" t="str">
        <f>IF(OR($C121="",Q$12=""),"",SUMIFS(Tbl_Registro_Insumo[cant_ent],Tbl_Registro_Insumo[proveedor],$C$8,Tbl_Registro_Insumo[descripcion_insumo],$C121,Tbl_Registro_Insumo[id_solicitud],Detalle_Mes!$C$9,Tbl_Registro_Insumo[Fecha_Corte],"&lt;="&amp;Q$12)-SUMIFS(Tbl_Registro_Insumo[cant_dev],Tbl_Registro_Insumo[proveedor],$C$8,Tbl_Registro_Insumo[descripcion_insumo],$C121,Tbl_Registro_Insumo[id_solicitud],$C$9,Tbl_Registro_Insumo[Fecha_Corte],"&lt;="&amp;Q$12))</f>
        <v/>
      </c>
      <c r="R121" s="2" t="str">
        <f>IF(OR($C121="",R$12=""),"",SUMIFS(Tbl_Registro_Insumo[cant_ent],Tbl_Registro_Insumo[proveedor],$C$8,Tbl_Registro_Insumo[descripcion_insumo],$C121,Tbl_Registro_Insumo[id_solicitud],Detalle_Mes!$C$9,Tbl_Registro_Insumo[Fecha_Corte],"&lt;="&amp;R$12)-SUMIFS(Tbl_Registro_Insumo[cant_dev],Tbl_Registro_Insumo[proveedor],$C$8,Tbl_Registro_Insumo[descripcion_insumo],$C121,Tbl_Registro_Insumo[id_solicitud],$C$9,Tbl_Registro_Insumo[Fecha_Corte],"&lt;="&amp;R$12))</f>
        <v/>
      </c>
      <c r="S121" s="2" t="str">
        <f>IF(OR($C121="",S$12=""),"",SUMIFS(Tbl_Registro_Insumo[cant_ent],Tbl_Registro_Insumo[proveedor],$C$8,Tbl_Registro_Insumo[descripcion_insumo],$C121,Tbl_Registro_Insumo[id_solicitud],Detalle_Mes!$C$9,Tbl_Registro_Insumo[Fecha_Corte],"&lt;="&amp;S$12)-SUMIFS(Tbl_Registro_Insumo[cant_dev],Tbl_Registro_Insumo[proveedor],$C$8,Tbl_Registro_Insumo[descripcion_insumo],$C121,Tbl_Registro_Insumo[id_solicitud],$C$9,Tbl_Registro_Insumo[Fecha_Corte],"&lt;="&amp;S$12))</f>
        <v/>
      </c>
      <c r="T121" s="2" t="str">
        <f>IF(OR($C121="",T$12=""),"",SUMIFS(Tbl_Registro_Insumo[cant_ent],Tbl_Registro_Insumo[proveedor],$C$8,Tbl_Registro_Insumo[descripcion_insumo],$C121,Tbl_Registro_Insumo[id_solicitud],Detalle_Mes!$C$9,Tbl_Registro_Insumo[Fecha_Corte],"&lt;="&amp;T$12)-SUMIFS(Tbl_Registro_Insumo[cant_dev],Tbl_Registro_Insumo[proveedor],$C$8,Tbl_Registro_Insumo[descripcion_insumo],$C121,Tbl_Registro_Insumo[id_solicitud],$C$9,Tbl_Registro_Insumo[Fecha_Corte],"&lt;="&amp;T$12))</f>
        <v/>
      </c>
      <c r="U121" s="2" t="str">
        <f>IF(OR($C121="",U$12=""),"",SUMIFS(Tbl_Registro_Insumo[cant_ent],Tbl_Registro_Insumo[proveedor],$C$8,Tbl_Registro_Insumo[descripcion_insumo],$C121,Tbl_Registro_Insumo[id_solicitud],Detalle_Mes!$C$9,Tbl_Registro_Insumo[Fecha_Corte],"&lt;="&amp;U$12)-SUMIFS(Tbl_Registro_Insumo[cant_dev],Tbl_Registro_Insumo[proveedor],$C$8,Tbl_Registro_Insumo[descripcion_insumo],$C121,Tbl_Registro_Insumo[id_solicitud],$C$9,Tbl_Registro_Insumo[Fecha_Corte],"&lt;="&amp;U$12))</f>
        <v/>
      </c>
      <c r="V121" s="2" t="str">
        <f>IF(OR($C121="",V$12=""),"",SUMIFS(Tbl_Registro_Insumo[cant_ent],Tbl_Registro_Insumo[proveedor],$C$8,Tbl_Registro_Insumo[descripcion_insumo],$C121,Tbl_Registro_Insumo[id_solicitud],Detalle_Mes!$C$9,Tbl_Registro_Insumo[Fecha_Corte],"&lt;="&amp;V$12)-SUMIFS(Tbl_Registro_Insumo[cant_dev],Tbl_Registro_Insumo[proveedor],$C$8,Tbl_Registro_Insumo[descripcion_insumo],$C121,Tbl_Registro_Insumo[id_solicitud],$C$9,Tbl_Registro_Insumo[Fecha_Corte],"&lt;="&amp;V$12))</f>
        <v/>
      </c>
      <c r="W121" s="2" t="str">
        <f>IF(OR($C121="",W$12=""),"",SUMIFS(Tbl_Registro_Insumo[cant_ent],Tbl_Registro_Insumo[proveedor],$C$8,Tbl_Registro_Insumo[descripcion_insumo],$C121,Tbl_Registro_Insumo[id_solicitud],Detalle_Mes!$C$9,Tbl_Registro_Insumo[Fecha_Corte],"&lt;="&amp;W$12)-SUMIFS(Tbl_Registro_Insumo[cant_dev],Tbl_Registro_Insumo[proveedor],$C$8,Tbl_Registro_Insumo[descripcion_insumo],$C121,Tbl_Registro_Insumo[id_solicitud],$C$9,Tbl_Registro_Insumo[Fecha_Corte],"&lt;="&amp;W$12))</f>
        <v/>
      </c>
      <c r="X121" s="2" t="str">
        <f>IF(OR($C121="",X$12=""),"",SUMIFS(Tbl_Registro_Insumo[cant_ent],Tbl_Registro_Insumo[proveedor],$C$8,Tbl_Registro_Insumo[descripcion_insumo],$C121,Tbl_Registro_Insumo[id_solicitud],Detalle_Mes!$C$9,Tbl_Registro_Insumo[Fecha_Corte],"&lt;="&amp;X$12)-SUMIFS(Tbl_Registro_Insumo[cant_dev],Tbl_Registro_Insumo[proveedor],$C$8,Tbl_Registro_Insumo[descripcion_insumo],$C121,Tbl_Registro_Insumo[id_solicitud],$C$9,Tbl_Registro_Insumo[Fecha_Corte],"&lt;="&amp;X$12))</f>
        <v/>
      </c>
      <c r="Y121" s="2" t="str">
        <f>IF(OR($C121="",Y$12=""),"",SUMIFS(Tbl_Registro_Insumo[cant_ent],Tbl_Registro_Insumo[proveedor],$C$8,Tbl_Registro_Insumo[descripcion_insumo],$C121,Tbl_Registro_Insumo[id_solicitud],Detalle_Mes!$C$9,Tbl_Registro_Insumo[Fecha_Corte],"&lt;="&amp;Y$12)-SUMIFS(Tbl_Registro_Insumo[cant_dev],Tbl_Registro_Insumo[proveedor],$C$8,Tbl_Registro_Insumo[descripcion_insumo],$C121,Tbl_Registro_Insumo[id_solicitud],$C$9,Tbl_Registro_Insumo[Fecha_Corte],"&lt;="&amp;Y$12))</f>
        <v/>
      </c>
      <c r="Z121" s="2" t="str">
        <f>IF(OR($C121="",Z$12=""),"",SUMIFS(Tbl_Registro_Insumo[cant_ent],Tbl_Registro_Insumo[proveedor],$C$8,Tbl_Registro_Insumo[descripcion_insumo],$C121,Tbl_Registro_Insumo[id_solicitud],Detalle_Mes!$C$9,Tbl_Registro_Insumo[Fecha_Corte],"&lt;="&amp;Z$12)-SUMIFS(Tbl_Registro_Insumo[cant_dev],Tbl_Registro_Insumo[proveedor],$C$8,Tbl_Registro_Insumo[descripcion_insumo],$C121,Tbl_Registro_Insumo[id_solicitud],$C$9,Tbl_Registro_Insumo[Fecha_Corte],"&lt;="&amp;Z$12))</f>
        <v/>
      </c>
      <c r="AA121" s="2" t="str">
        <f>IF(OR($C121="",AA$12=""),"",SUMIFS(Tbl_Registro_Insumo[cant_ent],Tbl_Registro_Insumo[proveedor],$C$8,Tbl_Registro_Insumo[descripcion_insumo],$C121,Tbl_Registro_Insumo[id_solicitud],Detalle_Mes!$C$9,Tbl_Registro_Insumo[Fecha_Corte],"&lt;="&amp;AA$12)-SUMIFS(Tbl_Registro_Insumo[cant_dev],Tbl_Registro_Insumo[proveedor],$C$8,Tbl_Registro_Insumo[descripcion_insumo],$C121,Tbl_Registro_Insumo[id_solicitud],$C$9,Tbl_Registro_Insumo[Fecha_Corte],"&lt;="&amp;AA$12))</f>
        <v/>
      </c>
      <c r="AB121" s="2" t="str">
        <f>IF(OR($C121="",AB$12=""),"",SUMIFS(Tbl_Registro_Insumo[cant_ent],Tbl_Registro_Insumo[proveedor],$C$8,Tbl_Registro_Insumo[descripcion_insumo],$C121,Tbl_Registro_Insumo[id_solicitud],Detalle_Mes!$C$9,Tbl_Registro_Insumo[Fecha_Corte],"&lt;="&amp;AB$12)-SUMIFS(Tbl_Registro_Insumo[cant_dev],Tbl_Registro_Insumo[proveedor],$C$8,Tbl_Registro_Insumo[descripcion_insumo],$C121,Tbl_Registro_Insumo[id_solicitud],$C$9,Tbl_Registro_Insumo[Fecha_Corte],"&lt;="&amp;AB$12))</f>
        <v/>
      </c>
      <c r="AC121" s="2" t="str">
        <f>IF(OR($C121="",AC$12=""),"",SUMIFS(Tbl_Registro_Insumo[cant_ent],Tbl_Registro_Insumo[proveedor],$C$8,Tbl_Registro_Insumo[descripcion_insumo],$C121,Tbl_Registro_Insumo[id_solicitud],Detalle_Mes!$C$9,Tbl_Registro_Insumo[Fecha_Corte],"&lt;="&amp;AC$12)-SUMIFS(Tbl_Registro_Insumo[cant_dev],Tbl_Registro_Insumo[proveedor],$C$8,Tbl_Registro_Insumo[descripcion_insumo],$C121,Tbl_Registro_Insumo[id_solicitud],$C$9,Tbl_Registro_Insumo[Fecha_Corte],"&lt;="&amp;AC$12))</f>
        <v/>
      </c>
      <c r="AD121" s="2" t="str">
        <f>IF(OR($C121="",AD$12=""),"",SUMIFS(Tbl_Registro_Insumo[cant_ent],Tbl_Registro_Insumo[proveedor],$C$8,Tbl_Registro_Insumo[descripcion_insumo],$C121,Tbl_Registro_Insumo[id_solicitud],Detalle_Mes!$C$9,Tbl_Registro_Insumo[Fecha_Corte],"&lt;="&amp;AD$12)-SUMIFS(Tbl_Registro_Insumo[cant_dev],Tbl_Registro_Insumo[proveedor],$C$8,Tbl_Registro_Insumo[descripcion_insumo],$C121,Tbl_Registro_Insumo[id_solicitud],$C$9,Tbl_Registro_Insumo[Fecha_Corte],"&lt;="&amp;AD$12))</f>
        <v/>
      </c>
      <c r="AE121" s="2" t="str">
        <f>IF(OR($C121="",AE$12=""),"",SUMIFS(Tbl_Registro_Insumo[cant_ent],Tbl_Registro_Insumo[proveedor],$C$8,Tbl_Registro_Insumo[descripcion_insumo],$C121,Tbl_Registro_Insumo[id_solicitud],Detalle_Mes!$C$9,Tbl_Registro_Insumo[Fecha_Corte],"&lt;="&amp;AE$12)-SUMIFS(Tbl_Registro_Insumo[cant_dev],Tbl_Registro_Insumo[proveedor],$C$8,Tbl_Registro_Insumo[descripcion_insumo],$C121,Tbl_Registro_Insumo[id_solicitud],$C$9,Tbl_Registro_Insumo[Fecha_Corte],"&lt;="&amp;AE$12))</f>
        <v/>
      </c>
      <c r="AF121" s="2" t="str">
        <f>IF(OR($C121="",AF$12=""),"",SUMIFS(Tbl_Registro_Insumo[cant_ent],Tbl_Registro_Insumo[proveedor],$C$8,Tbl_Registro_Insumo[descripcion_insumo],$C121,Tbl_Registro_Insumo[id_solicitud],Detalle_Mes!$C$9,Tbl_Registro_Insumo[Fecha_Corte],"&lt;="&amp;AF$12)-SUMIFS(Tbl_Registro_Insumo[cant_dev],Tbl_Registro_Insumo[proveedor],$C$8,Tbl_Registro_Insumo[descripcion_insumo],$C121,Tbl_Registro_Insumo[id_solicitud],$C$9,Tbl_Registro_Insumo[Fecha_Corte],"&lt;="&amp;AF$12))</f>
        <v/>
      </c>
      <c r="AG121" s="2" t="str">
        <f>IF(OR($C121="",AG$12=""),"",SUMIFS(Tbl_Registro_Insumo[cant_ent],Tbl_Registro_Insumo[proveedor],$C$8,Tbl_Registro_Insumo[descripcion_insumo],$C121,Tbl_Registro_Insumo[id_solicitud],Detalle_Mes!$C$9,Tbl_Registro_Insumo[Fecha_Corte],"&lt;="&amp;AG$12)-SUMIFS(Tbl_Registro_Insumo[cant_dev],Tbl_Registro_Insumo[proveedor],$C$8,Tbl_Registro_Insumo[descripcion_insumo],$C121,Tbl_Registro_Insumo[id_solicitud],$C$9,Tbl_Registro_Insumo[Fecha_Corte],"&lt;="&amp;AG$12))</f>
        <v/>
      </c>
      <c r="AH121" s="2" t="str">
        <f>IF(OR($C121="",AH$12=""),"",SUMIFS(Tbl_Registro_Insumo[cant_ent],Tbl_Registro_Insumo[proveedor],$C$8,Tbl_Registro_Insumo[descripcion_insumo],$C121,Tbl_Registro_Insumo[id_solicitud],Detalle_Mes!$C$9,Tbl_Registro_Insumo[Fecha_Corte],"&lt;="&amp;AH$12)-SUMIFS(Tbl_Registro_Insumo[cant_dev],Tbl_Registro_Insumo[proveedor],$C$8,Tbl_Registro_Insumo[descripcion_insumo],$C121,Tbl_Registro_Insumo[id_solicitud],$C$9,Tbl_Registro_Insumo[Fecha_Corte],"&lt;="&amp;AH$12))</f>
        <v/>
      </c>
      <c r="AI121" s="2" t="str">
        <f>IF(OR($C121="",AI$12=""),"",SUMIFS(Tbl_Registro_Insumo[cant_ent],Tbl_Registro_Insumo[proveedor],$C$8,Tbl_Registro_Insumo[descripcion_insumo],$C121,Tbl_Registro_Insumo[id_solicitud],Detalle_Mes!$C$9,Tbl_Registro_Insumo[Fecha_Corte],"&lt;="&amp;AI$12)-SUMIFS(Tbl_Registro_Insumo[cant_dev],Tbl_Registro_Insumo[proveedor],$C$8,Tbl_Registro_Insumo[descripcion_insumo],$C121,Tbl_Registro_Insumo[id_solicitud],$C$9,Tbl_Registro_Insumo[Fecha_Corte],"&lt;="&amp;AI$12))</f>
        <v/>
      </c>
      <c r="AJ121" s="2" t="str">
        <f>IF(OR($C121="",AJ$12=""),"",SUMIFS(Tbl_Registro_Insumo[cant_ent],Tbl_Registro_Insumo[proveedor],$C$8,Tbl_Registro_Insumo[descripcion_insumo],$C121,Tbl_Registro_Insumo[id_solicitud],Detalle_Mes!$C$9,Tbl_Registro_Insumo[Fecha_Corte],"&lt;="&amp;AJ$12)-SUMIFS(Tbl_Registro_Insumo[cant_dev],Tbl_Registro_Insumo[proveedor],$C$8,Tbl_Registro_Insumo[descripcion_insumo],$C121,Tbl_Registro_Insumo[id_solicitud],$C$9,Tbl_Registro_Insumo[Fecha_Corte],"&lt;="&amp;AJ$12))</f>
        <v/>
      </c>
      <c r="AK121" s="2" t="str">
        <f>IF(OR($C121="",AK$12=""),"",SUMIFS(Tbl_Registro_Insumo[cant_ent],Tbl_Registro_Insumo[proveedor],$C$8,Tbl_Registro_Insumo[descripcion_insumo],$C121,Tbl_Registro_Insumo[id_solicitud],Detalle_Mes!$C$9,Tbl_Registro_Insumo[Fecha_Corte],"&lt;="&amp;AK$12)-SUMIFS(Tbl_Registro_Insumo[cant_dev],Tbl_Registro_Insumo[proveedor],$C$8,Tbl_Registro_Insumo[descripcion_insumo],$C121,Tbl_Registro_Insumo[id_solicitud],$C$9,Tbl_Registro_Insumo[Fecha_Corte],"&lt;="&amp;AK$12))</f>
        <v/>
      </c>
      <c r="AL121" s="2" t="str">
        <f>IF(OR($C121="",AL$12=""),"",SUMIFS(Tbl_Registro_Insumo[cant_ent],Tbl_Registro_Insumo[proveedor],$C$8,Tbl_Registro_Insumo[descripcion_insumo],$C121,Tbl_Registro_Insumo[id_solicitud],Detalle_Mes!$C$9,Tbl_Registro_Insumo[Fecha_Corte],"&lt;="&amp;AL$12)-SUMIFS(Tbl_Registro_Insumo[cant_dev],Tbl_Registro_Insumo[proveedor],$C$8,Tbl_Registro_Insumo[descripcion_insumo],$C121,Tbl_Registro_Insumo[id_solicitud],$C$9,Tbl_Registro_Insumo[Fecha_Corte],"&lt;="&amp;AL$12))</f>
        <v/>
      </c>
      <c r="AM121" s="2" t="str">
        <f>IF(OR($C121="",AM$12=""),"",SUMIFS(Tbl_Registro_Insumo[cant_ent],Tbl_Registro_Insumo[proveedor],$C$8,Tbl_Registro_Insumo[descripcion_insumo],$C121,Tbl_Registro_Insumo[id_solicitud],Detalle_Mes!$C$9,Tbl_Registro_Insumo[Fecha_Corte],"&lt;="&amp;AM$12)-SUMIFS(Tbl_Registro_Insumo[cant_dev],Tbl_Registro_Insumo[proveedor],$C$8,Tbl_Registro_Insumo[descripcion_insumo],$C121,Tbl_Registro_Insumo[id_solicitud],$C$9,Tbl_Registro_Insumo[Fecha_Corte],"&lt;="&amp;AM$12))</f>
        <v/>
      </c>
      <c r="AN121" s="2" t="str">
        <f>IF(OR($C121="",AN$12=""),"",SUMIFS(Tbl_Registro_Insumo[cant_ent],Tbl_Registro_Insumo[proveedor],$C$8,Tbl_Registro_Insumo[descripcion_insumo],$C121,Tbl_Registro_Insumo[id_solicitud],Detalle_Mes!$C$9,Tbl_Registro_Insumo[Fecha_Corte],"&lt;="&amp;AN$12)-SUMIFS(Tbl_Registro_Insumo[cant_dev],Tbl_Registro_Insumo[proveedor],$C$8,Tbl_Registro_Insumo[descripcion_insumo],$C121,Tbl_Registro_Insumo[id_solicitud],$C$9,Tbl_Registro_Insumo[Fecha_Corte],"&lt;="&amp;AN$12))</f>
        <v/>
      </c>
      <c r="AO121" s="2" t="str">
        <f>IF(OR($C121="",AO$12=""),"",SUMIFS(Tbl_Registro_Insumo[cant_ent],Tbl_Registro_Insumo[proveedor],$C$8,Tbl_Registro_Insumo[descripcion_insumo],$C121,Tbl_Registro_Insumo[id_solicitud],Detalle_Mes!$C$9,Tbl_Registro_Insumo[Fecha_Corte],"&lt;="&amp;AO$12)-SUMIFS(Tbl_Registro_Insumo[cant_dev],Tbl_Registro_Insumo[proveedor],$C$8,Tbl_Registro_Insumo[descripcion_insumo],$C121,Tbl_Registro_Insumo[id_solicitud],$C$9,Tbl_Registro_Insumo[Fecha_Corte],"&lt;="&amp;AO$12))</f>
        <v/>
      </c>
      <c r="AP121" s="2" t="str">
        <f>IF(OR($C121="",AP$12=""),"",SUMIFS(Tbl_Registro_Insumo[cant_ent],Tbl_Registro_Insumo[proveedor],$C$8,Tbl_Registro_Insumo[descripcion_insumo],$C121,Tbl_Registro_Insumo[id_solicitud],Detalle_Mes!$C$9,Tbl_Registro_Insumo[Fecha_Corte],"&lt;="&amp;AP$12)-SUMIFS(Tbl_Registro_Insumo[cant_dev],Tbl_Registro_Insumo[proveedor],$C$8,Tbl_Registro_Insumo[descripcion_insumo],$C121,Tbl_Registro_Insumo[id_solicitud],$C$9,Tbl_Registro_Insumo[Fecha_Corte],"&lt;="&amp;AP$12))</f>
        <v/>
      </c>
      <c r="AQ121" s="2" t="str">
        <f>IF(OR($C121="",AQ$12=""),"",SUMIFS(Tbl_Registro_Insumo[cant_ent],Tbl_Registro_Insumo[proveedor],$C$8,Tbl_Registro_Insumo[descripcion_insumo],$C121,Tbl_Registro_Insumo[id_solicitud],Detalle_Mes!$C$9,Tbl_Registro_Insumo[Fecha_Corte],"&lt;="&amp;AQ$12)-SUMIFS(Tbl_Registro_Insumo[cant_dev],Tbl_Registro_Insumo[proveedor],$C$8,Tbl_Registro_Insumo[descripcion_insumo],$C121,Tbl_Registro_Insumo[id_solicitud],$C$9,Tbl_Registro_Insumo[Fecha_Corte],"&lt;="&amp;AQ$12))</f>
        <v/>
      </c>
      <c r="AR121" s="2" t="str">
        <f>IF(OR($C121="",AR$12=""),"",SUMIFS(Tbl_Registro_Insumo[cant_ent],Tbl_Registro_Insumo[proveedor],$C$8,Tbl_Registro_Insumo[descripcion_insumo],$C121,Tbl_Registro_Insumo[id_solicitud],Detalle_Mes!$C$9,Tbl_Registro_Insumo[Fecha_Corte],"&lt;="&amp;AR$12)-SUMIFS(Tbl_Registro_Insumo[cant_dev],Tbl_Registro_Insumo[proveedor],$C$8,Tbl_Registro_Insumo[descripcion_insumo],$C121,Tbl_Registro_Insumo[id_solicitud],$C$9,Tbl_Registro_Insumo[Fecha_Corte],"&lt;="&amp;AR$12))</f>
        <v/>
      </c>
      <c r="AS121" s="2" t="str">
        <f>IF(OR($C121="",AS$12=""),"",SUMIFS(Tbl_Registro_Insumo[cant_ent],Tbl_Registro_Insumo[proveedor],$C$8,Tbl_Registro_Insumo[descripcion_insumo],$C121,Tbl_Registro_Insumo[id_solicitud],Detalle_Mes!$C$9,Tbl_Registro_Insumo[Fecha_Corte],"&lt;="&amp;AS$12)-SUMIFS(Tbl_Registro_Insumo[cant_dev],Tbl_Registro_Insumo[proveedor],$C$8,Tbl_Registro_Insumo[descripcion_insumo],$C121,Tbl_Registro_Insumo[id_solicitud],$C$9,Tbl_Registro_Insumo[Fecha_Corte],"&lt;="&amp;AS$12))</f>
        <v/>
      </c>
      <c r="AT121" s="2" t="str">
        <f>IF(OR($C121="",AT$12=""),"",SUMIFS(Tbl_Registro_Insumo[cant_ent],Tbl_Registro_Insumo[proveedor],$C$8,Tbl_Registro_Insumo[descripcion_insumo],$C121,Tbl_Registro_Insumo[id_solicitud],Detalle_Mes!$C$9,Tbl_Registro_Insumo[Fecha_Corte],"&lt;="&amp;AT$12)-SUMIFS(Tbl_Registro_Insumo[cant_dev],Tbl_Registro_Insumo[proveedor],$C$8,Tbl_Registro_Insumo[descripcion_insumo],$C121,Tbl_Registro_Insumo[id_solicitud],$C$9,Tbl_Registro_Insumo[Fecha_Corte],"&lt;="&amp;AT$12))</f>
        <v/>
      </c>
      <c r="AU121" s="2" t="str">
        <f>IF(OR($C121="",AU$12=""),"",SUMIFS(Tbl_Registro_Insumo[cant_ent],Tbl_Registro_Insumo[proveedor],$C$8,Tbl_Registro_Insumo[descripcion_insumo],$C121,Tbl_Registro_Insumo[id_solicitud],Detalle_Mes!$C$9,Tbl_Registro_Insumo[Fecha_Corte],"&lt;="&amp;AU$12)-SUMIFS(Tbl_Registro_Insumo[cant_dev],Tbl_Registro_Insumo[proveedor],$C$8,Tbl_Registro_Insumo[descripcion_insumo],$C121,Tbl_Registro_Insumo[id_solicitud],$C$9,Tbl_Registro_Insumo[Fecha_Corte],"&lt;="&amp;AU$12))</f>
        <v/>
      </c>
      <c r="AV121" s="2" t="str">
        <f>IF(OR($C121="",AV$12=""),"",SUMIFS(Tbl_Registro_Insumo[cant_ent],Tbl_Registro_Insumo[proveedor],$C$8,Tbl_Registro_Insumo[descripcion_insumo],$C121,Tbl_Registro_Insumo[id_solicitud],Detalle_Mes!$C$9,Tbl_Registro_Insumo[Fecha_Corte],"&lt;="&amp;AV$12)-SUMIFS(Tbl_Registro_Insumo[cant_dev],Tbl_Registro_Insumo[proveedor],$C$8,Tbl_Registro_Insumo[descripcion_insumo],$C121,Tbl_Registro_Insumo[id_solicitud],$C$9,Tbl_Registro_Insumo[Fecha_Corte],"&lt;="&amp;AV$12))</f>
        <v/>
      </c>
      <c r="AW121" s="2" t="str">
        <f>IF(OR($C121="",AW$12=""),"",SUMIFS(Tbl_Registro_Insumo[cant_ent],Tbl_Registro_Insumo[proveedor],$C$8,Tbl_Registro_Insumo[descripcion_insumo],$C121,Tbl_Registro_Insumo[id_solicitud],Detalle_Mes!$C$9,Tbl_Registro_Insumo[Fecha_Corte],"&lt;="&amp;AW$12)-SUMIFS(Tbl_Registro_Insumo[cant_dev],Tbl_Registro_Insumo[proveedor],$C$8,Tbl_Registro_Insumo[descripcion_insumo],$C121,Tbl_Registro_Insumo[id_solicitud],$C$9,Tbl_Registro_Insumo[Fecha_Corte],"&lt;="&amp;AW$12))</f>
        <v/>
      </c>
      <c r="AX121" s="2" t="str">
        <f>IF(OR($C121="",AX$12=""),"",SUMIFS(Tbl_Registro_Insumo[cant_ent],Tbl_Registro_Insumo[proveedor],$C$8,Tbl_Registro_Insumo[descripcion_insumo],$C121,Tbl_Registro_Insumo[id_solicitud],Detalle_Mes!$C$9,Tbl_Registro_Insumo[Fecha_Corte],"&lt;="&amp;AX$12)-SUMIFS(Tbl_Registro_Insumo[cant_dev],Tbl_Registro_Insumo[proveedor],$C$8,Tbl_Registro_Insumo[descripcion_insumo],$C121,Tbl_Registro_Insumo[id_solicitud],$C$9,Tbl_Registro_Insumo[Fecha_Corte],"&lt;="&amp;AX$12))</f>
        <v/>
      </c>
      <c r="AY121" s="2" t="str">
        <f>IF(OR($C121="",AY$12=""),"",SUMIFS(Tbl_Registro_Insumo[cant_ent],Tbl_Registro_Insumo[proveedor],$C$8,Tbl_Registro_Insumo[descripcion_insumo],$C121,Tbl_Registro_Insumo[id_solicitud],Detalle_Mes!$C$9,Tbl_Registro_Insumo[Fecha_Corte],"&lt;="&amp;AY$12)-SUMIFS(Tbl_Registro_Insumo[cant_dev],Tbl_Registro_Insumo[proveedor],$C$8,Tbl_Registro_Insumo[descripcion_insumo],$C121,Tbl_Registro_Insumo[id_solicitud],$C$9,Tbl_Registro_Insumo[Fecha_Corte],"&lt;="&amp;AY$12))</f>
        <v/>
      </c>
      <c r="AZ121" s="2" t="str">
        <f>IF(OR($C121="",AZ$12=""),"",SUMIFS(Tbl_Registro_Insumo[cant_ent],Tbl_Registro_Insumo[proveedor],$C$8,Tbl_Registro_Insumo[descripcion_insumo],$C121,Tbl_Registro_Insumo[id_solicitud],Detalle_Mes!$C$9,Tbl_Registro_Insumo[Fecha_Corte],"&lt;="&amp;AZ$12)-SUMIFS(Tbl_Registro_Insumo[cant_dev],Tbl_Registro_Insumo[proveedor],$C$8,Tbl_Registro_Insumo[descripcion_insumo],$C121,Tbl_Registro_Insumo[id_solicitud],$C$9,Tbl_Registro_Insumo[Fecha_Corte],"&lt;="&amp;AZ$12))</f>
        <v/>
      </c>
      <c r="BA121" s="2" t="str">
        <f>IF(OR($C121="",BA$12=""),"",SUMIFS(Tbl_Registro_Insumo[cant_ent],Tbl_Registro_Insumo[proveedor],$C$8,Tbl_Registro_Insumo[descripcion_insumo],$C121,Tbl_Registro_Insumo[id_solicitud],Detalle_Mes!$C$9,Tbl_Registro_Insumo[Fecha_Corte],"&lt;="&amp;BA$12)-SUMIFS(Tbl_Registro_Insumo[cant_dev],Tbl_Registro_Insumo[proveedor],$C$8,Tbl_Registro_Insumo[descripcion_insumo],$C121,Tbl_Registro_Insumo[id_solicitud],$C$9,Tbl_Registro_Insumo[Fecha_Corte],"&lt;="&amp;BA$12))</f>
        <v/>
      </c>
      <c r="BB121" s="2" t="str">
        <f>IF(OR($C121="",BB$12=""),"",SUMIFS(Tbl_Registro_Insumo[cant_ent],Tbl_Registro_Insumo[proveedor],$C$8,Tbl_Registro_Insumo[descripcion_insumo],$C121,Tbl_Registro_Insumo[id_solicitud],Detalle_Mes!$C$9,Tbl_Registro_Insumo[Fecha_Corte],"&lt;="&amp;BB$12)-SUMIFS(Tbl_Registro_Insumo[cant_dev],Tbl_Registro_Insumo[proveedor],$C$8,Tbl_Registro_Insumo[descripcion_insumo],$C121,Tbl_Registro_Insumo[id_solicitud],$C$9,Tbl_Registro_Insumo[Fecha_Corte],"&lt;="&amp;BB$12))</f>
        <v/>
      </c>
      <c r="BC121" s="2" t="str">
        <f>IF(OR($C121="",BC$12=""),"",SUMIFS(Tbl_Registro_Insumo[cant_ent],Tbl_Registro_Insumo[proveedor],$C$8,Tbl_Registro_Insumo[descripcion_insumo],$C121,Tbl_Registro_Insumo[id_solicitud],Detalle_Mes!$C$9,Tbl_Registro_Insumo[Fecha_Corte],"&lt;="&amp;BC$12)-SUMIFS(Tbl_Registro_Insumo[cant_dev],Tbl_Registro_Insumo[proveedor],$C$8,Tbl_Registro_Insumo[descripcion_insumo],$C121,Tbl_Registro_Insumo[id_solicitud],$C$9,Tbl_Registro_Insumo[Fecha_Corte],"&lt;="&amp;BC$12))</f>
        <v/>
      </c>
      <c r="BD121" s="2" t="str">
        <f>IF(OR($C121="",BD$12=""),"",SUMIFS(Tbl_Registro_Insumo[cant_ent],Tbl_Registro_Insumo[proveedor],$C$8,Tbl_Registro_Insumo[descripcion_insumo],$C121,Tbl_Registro_Insumo[id_solicitud],Detalle_Mes!$C$9,Tbl_Registro_Insumo[Fecha_Corte],"&lt;="&amp;BD$12)-SUMIFS(Tbl_Registro_Insumo[cant_dev],Tbl_Registro_Insumo[proveedor],$C$8,Tbl_Registro_Insumo[descripcion_insumo],$C121,Tbl_Registro_Insumo[id_solicitud],$C$9,Tbl_Registro_Insumo[Fecha_Corte],"&lt;="&amp;BD$12))</f>
        <v/>
      </c>
      <c r="BE121" s="2" t="str">
        <f>IF(OR($C121="",BE$12=""),"",SUMIFS(Tbl_Registro_Insumo[cant_ent],Tbl_Registro_Insumo[proveedor],$C$8,Tbl_Registro_Insumo[descripcion_insumo],$C121,Tbl_Registro_Insumo[id_solicitud],Detalle_Mes!$C$9,Tbl_Registro_Insumo[Fecha_Corte],"&lt;="&amp;BE$12)-SUMIFS(Tbl_Registro_Insumo[cant_dev],Tbl_Registro_Insumo[proveedor],$C$8,Tbl_Registro_Insumo[descripcion_insumo],$C121,Tbl_Registro_Insumo[id_solicitud],$C$9,Tbl_Registro_Insumo[Fecha_Corte],"&lt;="&amp;BE$12))</f>
        <v/>
      </c>
      <c r="BF121" s="2" t="str">
        <f>IF(OR($C121="",BF$12=""),"",SUMIFS(Tbl_Registro_Insumo[cant_ent],Tbl_Registro_Insumo[proveedor],$C$8,Tbl_Registro_Insumo[descripcion_insumo],$C121,Tbl_Registro_Insumo[id_solicitud],Detalle_Mes!$C$9,Tbl_Registro_Insumo[Fecha_Corte],"&lt;="&amp;BF$12)-SUMIFS(Tbl_Registro_Insumo[cant_dev],Tbl_Registro_Insumo[proveedor],$C$8,Tbl_Registro_Insumo[descripcion_insumo],$C121,Tbl_Registro_Insumo[id_solicitud],$C$9,Tbl_Registro_Insumo[Fecha_Corte],"&lt;="&amp;BF$12))</f>
        <v/>
      </c>
      <c r="BG121" s="2" t="str">
        <f>IF(OR($C121="",BG$12=""),"",SUMIFS(Tbl_Registro_Insumo[cant_ent],Tbl_Registro_Insumo[proveedor],$C$8,Tbl_Registro_Insumo[descripcion_insumo],$C121,Tbl_Registro_Insumo[id_solicitud],Detalle_Mes!$C$9,Tbl_Registro_Insumo[Fecha_Corte],"&lt;="&amp;BG$12)-SUMIFS(Tbl_Registro_Insumo[cant_dev],Tbl_Registro_Insumo[proveedor],$C$8,Tbl_Registro_Insumo[descripcion_insumo],$C121,Tbl_Registro_Insumo[id_solicitud],$C$9,Tbl_Registro_Insumo[Fecha_Corte],"&lt;="&amp;BG$12))</f>
        <v/>
      </c>
      <c r="BH121" s="2" t="str">
        <f>IF(OR($C121="",BH$12=""),"",SUMIFS(Tbl_Registro_Insumo[cant_ent],Tbl_Registro_Insumo[proveedor],$C$8,Tbl_Registro_Insumo[descripcion_insumo],$C121,Tbl_Registro_Insumo[id_solicitud],Detalle_Mes!$C$9,Tbl_Registro_Insumo[Fecha_Corte],"&lt;="&amp;BH$12)-SUMIFS(Tbl_Registro_Insumo[cant_dev],Tbl_Registro_Insumo[proveedor],$C$8,Tbl_Registro_Insumo[descripcion_insumo],$C121,Tbl_Registro_Insumo[id_solicitud],$C$9,Tbl_Registro_Insumo[Fecha_Corte],"&lt;="&amp;BH$12))</f>
        <v/>
      </c>
      <c r="BI121" s="2" t="str">
        <f>IF(OR($C121="",BI$12=""),"",SUMIFS(Tbl_Registro_Insumo[cant_ent],Tbl_Registro_Insumo[proveedor],$C$8,Tbl_Registro_Insumo[descripcion_insumo],$C121,Tbl_Registro_Insumo[id_solicitud],Detalle_Mes!$C$9,Tbl_Registro_Insumo[Fecha_Corte],"&lt;="&amp;BI$12)-SUMIFS(Tbl_Registro_Insumo[cant_dev],Tbl_Registro_Insumo[proveedor],$C$8,Tbl_Registro_Insumo[descripcion_insumo],$C121,Tbl_Registro_Insumo[id_solicitud],$C$9,Tbl_Registro_Insumo[Fecha_Corte],"&lt;="&amp;BI$12))</f>
        <v/>
      </c>
      <c r="BJ121" s="2" t="str">
        <f>IF(OR($C121="",BJ$12=""),"",SUMIFS(Tbl_Registro_Insumo[cant_ent],Tbl_Registro_Insumo[proveedor],$C$8,Tbl_Registro_Insumo[descripcion_insumo],$C121,Tbl_Registro_Insumo[id_solicitud],Detalle_Mes!$C$9,Tbl_Registro_Insumo[Fecha_Corte],"&lt;="&amp;BJ$12)-SUMIFS(Tbl_Registro_Insumo[cant_dev],Tbl_Registro_Insumo[proveedor],$C$8,Tbl_Registro_Insumo[descripcion_insumo],$C121,Tbl_Registro_Insumo[id_solicitud],$C$9,Tbl_Registro_Insumo[Fecha_Corte],"&lt;="&amp;BJ$12))</f>
        <v/>
      </c>
      <c r="BK121" s="2" t="str">
        <f>IF(OR($C121="",BK$12=""),"",SUMIFS(Tbl_Registro_Insumo[cant_ent],Tbl_Registro_Insumo[proveedor],$C$8,Tbl_Registro_Insumo[descripcion_insumo],$C121,Tbl_Registro_Insumo[id_solicitud],Detalle_Mes!$C$9,Tbl_Registro_Insumo[Fecha_Corte],"&lt;="&amp;BK$12)-SUMIFS(Tbl_Registro_Insumo[cant_dev],Tbl_Registro_Insumo[proveedor],$C$8,Tbl_Registro_Insumo[descripcion_insumo],$C121,Tbl_Registro_Insumo[id_solicitud],$C$9,Tbl_Registro_Insumo[Fecha_Corte],"&lt;="&amp;BK$12))</f>
        <v/>
      </c>
      <c r="BL121" s="2" t="str">
        <f>IF(OR($C121="",BL$12=""),"",SUMIFS(Tbl_Registro_Insumo[cant_ent],Tbl_Registro_Insumo[proveedor],$C$8,Tbl_Registro_Insumo[descripcion_insumo],$C121,Tbl_Registro_Insumo[id_solicitud],Detalle_Mes!$C$9,Tbl_Registro_Insumo[Fecha_Corte],"&lt;="&amp;BL$12)-SUMIFS(Tbl_Registro_Insumo[cant_dev],Tbl_Registro_Insumo[proveedor],$C$8,Tbl_Registro_Insumo[descripcion_insumo],$C121,Tbl_Registro_Insumo[id_solicitud],$C$9,Tbl_Registro_Insumo[Fecha_Corte],"&lt;="&amp;BL$12))</f>
        <v/>
      </c>
      <c r="BM121" s="2" t="str">
        <f>IF(OR($C121="",BM$12=""),"",SUMIFS(Tbl_Registro_Insumo[cant_ent],Tbl_Registro_Insumo[proveedor],$C$8,Tbl_Registro_Insumo[descripcion_insumo],$C121,Tbl_Registro_Insumo[id_solicitud],Detalle_Mes!$C$9,Tbl_Registro_Insumo[Fecha_Corte],"&lt;="&amp;BM$12)-SUMIFS(Tbl_Registro_Insumo[cant_dev],Tbl_Registro_Insumo[proveedor],$C$8,Tbl_Registro_Insumo[descripcion_insumo],$C121,Tbl_Registro_Insumo[id_solicitud],$C$9,Tbl_Registro_Insumo[Fecha_Corte],"&lt;="&amp;BM$12))</f>
        <v/>
      </c>
      <c r="BN121" s="2" t="str">
        <f>IF(OR($C121="",BN$12=""),"",SUMIFS(Tbl_Registro_Insumo[cant_ent],Tbl_Registro_Insumo[proveedor],$C$8,Tbl_Registro_Insumo[descripcion_insumo],$C121,Tbl_Registro_Insumo[id_solicitud],Detalle_Mes!$C$9,Tbl_Registro_Insumo[Fecha_Corte],"&lt;="&amp;BN$12)-SUMIFS(Tbl_Registro_Insumo[cant_dev],Tbl_Registro_Insumo[proveedor],$C$8,Tbl_Registro_Insumo[descripcion_insumo],$C121,Tbl_Registro_Insumo[id_solicitud],$C$9,Tbl_Registro_Insumo[Fecha_Corte],"&lt;="&amp;BN$12))</f>
        <v/>
      </c>
      <c r="BO121" s="2" t="str">
        <f>IF(OR($C121="",BO$12=""),"",SUMIFS(Tbl_Registro_Insumo[cant_ent],Tbl_Registro_Insumo[proveedor],$C$8,Tbl_Registro_Insumo[descripcion_insumo],$C121,Tbl_Registro_Insumo[id_solicitud],Detalle_Mes!$C$9,Tbl_Registro_Insumo[Fecha_Corte],"&lt;="&amp;BO$12)-SUMIFS(Tbl_Registro_Insumo[cant_dev],Tbl_Registro_Insumo[proveedor],$C$8,Tbl_Registro_Insumo[descripcion_insumo],$C121,Tbl_Registro_Insumo[id_solicitud],$C$9,Tbl_Registro_Insumo[Fecha_Corte],"&lt;="&amp;BO$12))</f>
        <v/>
      </c>
      <c r="BP121" s="2" t="str">
        <f>IF(OR($C121="",BP$12=""),"",SUMIFS(Tbl_Registro_Insumo[cant_ent],Tbl_Registro_Insumo[proveedor],$C$8,Tbl_Registro_Insumo[descripcion_insumo],$C121,Tbl_Registro_Insumo[id_solicitud],Detalle_Mes!$C$9,Tbl_Registro_Insumo[Fecha_Corte],"&lt;="&amp;BP$12)-SUMIFS(Tbl_Registro_Insumo[cant_dev],Tbl_Registro_Insumo[proveedor],$C$8,Tbl_Registro_Insumo[descripcion_insumo],$C121,Tbl_Registro_Insumo[id_solicitud],$C$9,Tbl_Registro_Insumo[Fecha_Corte],"&lt;="&amp;BP$12))</f>
        <v/>
      </c>
      <c r="BQ121" s="2" t="str">
        <f>IF(OR($C121="",BQ$12=""),"",SUMIFS(Tbl_Registro_Insumo[cant_ent],Tbl_Registro_Insumo[proveedor],$C$8,Tbl_Registro_Insumo[descripcion_insumo],$C121,Tbl_Registro_Insumo[id_solicitud],Detalle_Mes!$C$9,Tbl_Registro_Insumo[Fecha_Corte],"&lt;="&amp;BQ$12)-SUMIFS(Tbl_Registro_Insumo[cant_dev],Tbl_Registro_Insumo[proveedor],$C$8,Tbl_Registro_Insumo[descripcion_insumo],$C121,Tbl_Registro_Insumo[id_solicitud],$C$9,Tbl_Registro_Insumo[Fecha_Corte],"&lt;="&amp;BQ$12))</f>
        <v/>
      </c>
      <c r="BR121" s="2" t="str">
        <f>IF(OR($C121="",BR$12=""),"",SUMIFS(Tbl_Registro_Insumo[cant_ent],Tbl_Registro_Insumo[proveedor],$C$8,Tbl_Registro_Insumo[descripcion_insumo],$C121,Tbl_Registro_Insumo[id_solicitud],Detalle_Mes!$C$9,Tbl_Registro_Insumo[Fecha_Corte],"&lt;="&amp;BR$12)-SUMIFS(Tbl_Registro_Insumo[cant_dev],Tbl_Registro_Insumo[proveedor],$C$8,Tbl_Registro_Insumo[descripcion_insumo],$C121,Tbl_Registro_Insumo[id_solicitud],$C$9,Tbl_Registro_Insumo[Fecha_Corte],"&lt;="&amp;BR$12))</f>
        <v/>
      </c>
      <c r="BS121" s="2" t="str">
        <f>IF(OR($C121="",BS$12=""),"",SUMIFS(Tbl_Registro_Insumo[cant_ent],Tbl_Registro_Insumo[proveedor],$C$8,Tbl_Registro_Insumo[descripcion_insumo],$C121,Tbl_Registro_Insumo[id_solicitud],Detalle_Mes!$C$9,Tbl_Registro_Insumo[Fecha_Corte],"&lt;="&amp;BS$12)-SUMIFS(Tbl_Registro_Insumo[cant_dev],Tbl_Registro_Insumo[proveedor],$C$8,Tbl_Registro_Insumo[descripcion_insumo],$C121,Tbl_Registro_Insumo[id_solicitud],$C$9,Tbl_Registro_Insumo[Fecha_Corte],"&lt;="&amp;BS$12))</f>
        <v/>
      </c>
    </row>
    <row r="122" spans="2:71" s="7" customFormat="1" ht="19.2" customHeight="1" x14ac:dyDescent="0.3">
      <c r="B122" s="2"/>
      <c r="D122" s="20" t="str">
        <f>IF(C122="","",SUMIFS(Tbl_Registro_Insumo[cant_ent],Tbl_Registro_Insumo[proveedor],Detalle_Mes!$C$8,Tbl_Registro_Insumo[id_solicitud],Detalle_Mes!$C$9,Tbl_Registro_Insumo[descripcion_insumo],Detalle_Mes!C122,Tbl_Registro_Insumo[Fecha_Corte],"&lt;"&amp;Detalle_Mes!$F$8))</f>
        <v/>
      </c>
      <c r="E122" s="20" t="str">
        <f>IF(C122="","",SUMIFS(Tbl_Registro_Insumo[cant_dev],Tbl_Registro_Insumo[proveedor],Detalle_Mes!$C$8,Tbl_Registro_Insumo[id_solicitud],Detalle_Mes!$C$9,Tbl_Registro_Insumo[descripcion_insumo],Detalle_Mes!C122,Tbl_Registro_Insumo[Fecha_Corte],"&lt;"&amp;Detalle_Mes!$F$8))</f>
        <v/>
      </c>
      <c r="F122" s="20" t="str">
        <f t="shared" si="42"/>
        <v/>
      </c>
      <c r="H122" s="41" t="str">
        <f t="shared" si="43"/>
        <v/>
      </c>
      <c r="I122" s="2" t="str">
        <f>IF(OR($C122="",I$12=""),"",SUMIFS(Tbl_Registro_Insumo[cant_ent],Tbl_Registro_Insumo[proveedor],$C$8,Tbl_Registro_Insumo[descripcion_insumo],$C122,Tbl_Registro_Insumo[id_solicitud],Detalle_Mes!$C$9,Tbl_Registro_Insumo[Fecha_Corte],"&lt;"&amp;I$12)-SUMIFS(Tbl_Registro_Insumo[cant_dev],Tbl_Registro_Insumo[proveedor],$C$8,Tbl_Registro_Insumo[descripcion_insumo],$C122,Tbl_Registro_Insumo[id_solicitud],$C$9,Tbl_Registro_Insumo[Fecha_Corte],"&lt;="&amp;I$12))</f>
        <v/>
      </c>
      <c r="J122" s="2" t="str">
        <f>IF(OR($C122="",J$12=""),"",SUMIFS(Tbl_Registro_Insumo[cant_ent],Tbl_Registro_Insumo[proveedor],$C$8,Tbl_Registro_Insumo[descripcion_insumo],$C122,Tbl_Registro_Insumo[id_solicitud],Detalle_Mes!$C$9,Tbl_Registro_Insumo[Fecha_Corte],"&lt;="&amp;J$12)-SUMIFS(Tbl_Registro_Insumo[cant_dev],Tbl_Registro_Insumo[proveedor],$C$8,Tbl_Registro_Insumo[descripcion_insumo],$C122,Tbl_Registro_Insumo[id_solicitud],$C$9,Tbl_Registro_Insumo[Fecha_Corte],"&lt;="&amp;J$12))</f>
        <v/>
      </c>
      <c r="K122" s="2" t="str">
        <f>IF(OR($C122="",K$12=""),"",SUMIFS(Tbl_Registro_Insumo[cant_ent],Tbl_Registro_Insumo[proveedor],$C$8,Tbl_Registro_Insumo[descripcion_insumo],$C122,Tbl_Registro_Insumo[id_solicitud],Detalle_Mes!$C$9,Tbl_Registro_Insumo[Fecha_Corte],"&lt;="&amp;K$12)-SUMIFS(Tbl_Registro_Insumo[cant_dev],Tbl_Registro_Insumo[proveedor],$C$8,Tbl_Registro_Insumo[descripcion_insumo],$C122,Tbl_Registro_Insumo[id_solicitud],$C$9,Tbl_Registro_Insumo[Fecha_Corte],"&lt;="&amp;K$12))</f>
        <v/>
      </c>
      <c r="L122" s="2" t="str">
        <f>IF(OR($C122="",L$12=""),"",SUMIFS(Tbl_Registro_Insumo[cant_ent],Tbl_Registro_Insumo[proveedor],$C$8,Tbl_Registro_Insumo[descripcion_insumo],$C122,Tbl_Registro_Insumo[id_solicitud],Detalle_Mes!$C$9,Tbl_Registro_Insumo[Fecha_Corte],"&lt;="&amp;L$12)-SUMIFS(Tbl_Registro_Insumo[cant_dev],Tbl_Registro_Insumo[proveedor],$C$8,Tbl_Registro_Insumo[descripcion_insumo],$C122,Tbl_Registro_Insumo[id_solicitud],$C$9,Tbl_Registro_Insumo[Fecha_Corte],"&lt;="&amp;L$12))</f>
        <v/>
      </c>
      <c r="M122" s="2" t="str">
        <f>IF(OR($C122="",M$12=""),"",SUMIFS(Tbl_Registro_Insumo[cant_ent],Tbl_Registro_Insumo[proveedor],$C$8,Tbl_Registro_Insumo[descripcion_insumo],$C122,Tbl_Registro_Insumo[id_solicitud],Detalle_Mes!$C$9,Tbl_Registro_Insumo[Fecha_Corte],"&lt;="&amp;M$12)-SUMIFS(Tbl_Registro_Insumo[cant_dev],Tbl_Registro_Insumo[proveedor],$C$8,Tbl_Registro_Insumo[descripcion_insumo],$C122,Tbl_Registro_Insumo[id_solicitud],$C$9,Tbl_Registro_Insumo[Fecha_Corte],"&lt;="&amp;M$12))</f>
        <v/>
      </c>
      <c r="N122" s="2" t="str">
        <f>IF(OR($C122="",N$12=""),"",SUMIFS(Tbl_Registro_Insumo[cant_ent],Tbl_Registro_Insumo[proveedor],$C$8,Tbl_Registro_Insumo[descripcion_insumo],$C122,Tbl_Registro_Insumo[id_solicitud],Detalle_Mes!$C$9,Tbl_Registro_Insumo[Fecha_Corte],"&lt;="&amp;N$12)-SUMIFS(Tbl_Registro_Insumo[cant_dev],Tbl_Registro_Insumo[proveedor],$C$8,Tbl_Registro_Insumo[descripcion_insumo],$C122,Tbl_Registro_Insumo[id_solicitud],$C$9,Tbl_Registro_Insumo[Fecha_Corte],"&lt;="&amp;N$12))</f>
        <v/>
      </c>
      <c r="O122" s="2" t="str">
        <f>IF(OR($C122="",O$12=""),"",SUMIFS(Tbl_Registro_Insumo[cant_ent],Tbl_Registro_Insumo[proveedor],$C$8,Tbl_Registro_Insumo[descripcion_insumo],$C122,Tbl_Registro_Insumo[id_solicitud],Detalle_Mes!$C$9,Tbl_Registro_Insumo[Fecha_Corte],"&lt;="&amp;O$12)-SUMIFS(Tbl_Registro_Insumo[cant_dev],Tbl_Registro_Insumo[proveedor],$C$8,Tbl_Registro_Insumo[descripcion_insumo],$C122,Tbl_Registro_Insumo[id_solicitud],$C$9,Tbl_Registro_Insumo[Fecha_Corte],"&lt;="&amp;O$12))</f>
        <v/>
      </c>
      <c r="P122" s="2" t="str">
        <f>IF(OR($C122="",P$12=""),"",SUMIFS(Tbl_Registro_Insumo[cant_ent],Tbl_Registro_Insumo[proveedor],$C$8,Tbl_Registro_Insumo[descripcion_insumo],$C122,Tbl_Registro_Insumo[id_solicitud],Detalle_Mes!$C$9,Tbl_Registro_Insumo[Fecha_Corte],"&lt;="&amp;P$12)-SUMIFS(Tbl_Registro_Insumo[cant_dev],Tbl_Registro_Insumo[proveedor],$C$8,Tbl_Registro_Insumo[descripcion_insumo],$C122,Tbl_Registro_Insumo[id_solicitud],$C$9,Tbl_Registro_Insumo[Fecha_Corte],"&lt;="&amp;P$12))</f>
        <v/>
      </c>
      <c r="Q122" s="2" t="str">
        <f>IF(OR($C122="",Q$12=""),"",SUMIFS(Tbl_Registro_Insumo[cant_ent],Tbl_Registro_Insumo[proveedor],$C$8,Tbl_Registro_Insumo[descripcion_insumo],$C122,Tbl_Registro_Insumo[id_solicitud],Detalle_Mes!$C$9,Tbl_Registro_Insumo[Fecha_Corte],"&lt;="&amp;Q$12)-SUMIFS(Tbl_Registro_Insumo[cant_dev],Tbl_Registro_Insumo[proveedor],$C$8,Tbl_Registro_Insumo[descripcion_insumo],$C122,Tbl_Registro_Insumo[id_solicitud],$C$9,Tbl_Registro_Insumo[Fecha_Corte],"&lt;="&amp;Q$12))</f>
        <v/>
      </c>
      <c r="R122" s="2" t="str">
        <f>IF(OR($C122="",R$12=""),"",SUMIFS(Tbl_Registro_Insumo[cant_ent],Tbl_Registro_Insumo[proveedor],$C$8,Tbl_Registro_Insumo[descripcion_insumo],$C122,Tbl_Registro_Insumo[id_solicitud],Detalle_Mes!$C$9,Tbl_Registro_Insumo[Fecha_Corte],"&lt;="&amp;R$12)-SUMIFS(Tbl_Registro_Insumo[cant_dev],Tbl_Registro_Insumo[proveedor],$C$8,Tbl_Registro_Insumo[descripcion_insumo],$C122,Tbl_Registro_Insumo[id_solicitud],$C$9,Tbl_Registro_Insumo[Fecha_Corte],"&lt;="&amp;R$12))</f>
        <v/>
      </c>
      <c r="S122" s="2" t="str">
        <f>IF(OR($C122="",S$12=""),"",SUMIFS(Tbl_Registro_Insumo[cant_ent],Tbl_Registro_Insumo[proveedor],$C$8,Tbl_Registro_Insumo[descripcion_insumo],$C122,Tbl_Registro_Insumo[id_solicitud],Detalle_Mes!$C$9,Tbl_Registro_Insumo[Fecha_Corte],"&lt;="&amp;S$12)-SUMIFS(Tbl_Registro_Insumo[cant_dev],Tbl_Registro_Insumo[proveedor],$C$8,Tbl_Registro_Insumo[descripcion_insumo],$C122,Tbl_Registro_Insumo[id_solicitud],$C$9,Tbl_Registro_Insumo[Fecha_Corte],"&lt;="&amp;S$12))</f>
        <v/>
      </c>
      <c r="T122" s="2" t="str">
        <f>IF(OR($C122="",T$12=""),"",SUMIFS(Tbl_Registro_Insumo[cant_ent],Tbl_Registro_Insumo[proveedor],$C$8,Tbl_Registro_Insumo[descripcion_insumo],$C122,Tbl_Registro_Insumo[id_solicitud],Detalle_Mes!$C$9,Tbl_Registro_Insumo[Fecha_Corte],"&lt;="&amp;T$12)-SUMIFS(Tbl_Registro_Insumo[cant_dev],Tbl_Registro_Insumo[proveedor],$C$8,Tbl_Registro_Insumo[descripcion_insumo],$C122,Tbl_Registro_Insumo[id_solicitud],$C$9,Tbl_Registro_Insumo[Fecha_Corte],"&lt;="&amp;T$12))</f>
        <v/>
      </c>
      <c r="U122" s="2" t="str">
        <f>IF(OR($C122="",U$12=""),"",SUMIFS(Tbl_Registro_Insumo[cant_ent],Tbl_Registro_Insumo[proveedor],$C$8,Tbl_Registro_Insumo[descripcion_insumo],$C122,Tbl_Registro_Insumo[id_solicitud],Detalle_Mes!$C$9,Tbl_Registro_Insumo[Fecha_Corte],"&lt;="&amp;U$12)-SUMIFS(Tbl_Registro_Insumo[cant_dev],Tbl_Registro_Insumo[proveedor],$C$8,Tbl_Registro_Insumo[descripcion_insumo],$C122,Tbl_Registro_Insumo[id_solicitud],$C$9,Tbl_Registro_Insumo[Fecha_Corte],"&lt;="&amp;U$12))</f>
        <v/>
      </c>
      <c r="V122" s="2" t="str">
        <f>IF(OR($C122="",V$12=""),"",SUMIFS(Tbl_Registro_Insumo[cant_ent],Tbl_Registro_Insumo[proveedor],$C$8,Tbl_Registro_Insumo[descripcion_insumo],$C122,Tbl_Registro_Insumo[id_solicitud],Detalle_Mes!$C$9,Tbl_Registro_Insumo[Fecha_Corte],"&lt;="&amp;V$12)-SUMIFS(Tbl_Registro_Insumo[cant_dev],Tbl_Registro_Insumo[proveedor],$C$8,Tbl_Registro_Insumo[descripcion_insumo],$C122,Tbl_Registro_Insumo[id_solicitud],$C$9,Tbl_Registro_Insumo[Fecha_Corte],"&lt;="&amp;V$12))</f>
        <v/>
      </c>
      <c r="W122" s="2" t="str">
        <f>IF(OR($C122="",W$12=""),"",SUMIFS(Tbl_Registro_Insumo[cant_ent],Tbl_Registro_Insumo[proveedor],$C$8,Tbl_Registro_Insumo[descripcion_insumo],$C122,Tbl_Registro_Insumo[id_solicitud],Detalle_Mes!$C$9,Tbl_Registro_Insumo[Fecha_Corte],"&lt;="&amp;W$12)-SUMIFS(Tbl_Registro_Insumo[cant_dev],Tbl_Registro_Insumo[proveedor],$C$8,Tbl_Registro_Insumo[descripcion_insumo],$C122,Tbl_Registro_Insumo[id_solicitud],$C$9,Tbl_Registro_Insumo[Fecha_Corte],"&lt;="&amp;W$12))</f>
        <v/>
      </c>
      <c r="X122" s="2" t="str">
        <f>IF(OR($C122="",X$12=""),"",SUMIFS(Tbl_Registro_Insumo[cant_ent],Tbl_Registro_Insumo[proveedor],$C$8,Tbl_Registro_Insumo[descripcion_insumo],$C122,Tbl_Registro_Insumo[id_solicitud],Detalle_Mes!$C$9,Tbl_Registro_Insumo[Fecha_Corte],"&lt;="&amp;X$12)-SUMIFS(Tbl_Registro_Insumo[cant_dev],Tbl_Registro_Insumo[proveedor],$C$8,Tbl_Registro_Insumo[descripcion_insumo],$C122,Tbl_Registro_Insumo[id_solicitud],$C$9,Tbl_Registro_Insumo[Fecha_Corte],"&lt;="&amp;X$12))</f>
        <v/>
      </c>
      <c r="Y122" s="2" t="str">
        <f>IF(OR($C122="",Y$12=""),"",SUMIFS(Tbl_Registro_Insumo[cant_ent],Tbl_Registro_Insumo[proveedor],$C$8,Tbl_Registro_Insumo[descripcion_insumo],$C122,Tbl_Registro_Insumo[id_solicitud],Detalle_Mes!$C$9,Tbl_Registro_Insumo[Fecha_Corte],"&lt;="&amp;Y$12)-SUMIFS(Tbl_Registro_Insumo[cant_dev],Tbl_Registro_Insumo[proveedor],$C$8,Tbl_Registro_Insumo[descripcion_insumo],$C122,Tbl_Registro_Insumo[id_solicitud],$C$9,Tbl_Registro_Insumo[Fecha_Corte],"&lt;="&amp;Y$12))</f>
        <v/>
      </c>
      <c r="Z122" s="2" t="str">
        <f>IF(OR($C122="",Z$12=""),"",SUMIFS(Tbl_Registro_Insumo[cant_ent],Tbl_Registro_Insumo[proveedor],$C$8,Tbl_Registro_Insumo[descripcion_insumo],$C122,Tbl_Registro_Insumo[id_solicitud],Detalle_Mes!$C$9,Tbl_Registro_Insumo[Fecha_Corte],"&lt;="&amp;Z$12)-SUMIFS(Tbl_Registro_Insumo[cant_dev],Tbl_Registro_Insumo[proveedor],$C$8,Tbl_Registro_Insumo[descripcion_insumo],$C122,Tbl_Registro_Insumo[id_solicitud],$C$9,Tbl_Registro_Insumo[Fecha_Corte],"&lt;="&amp;Z$12))</f>
        <v/>
      </c>
      <c r="AA122" s="2" t="str">
        <f>IF(OR($C122="",AA$12=""),"",SUMIFS(Tbl_Registro_Insumo[cant_ent],Tbl_Registro_Insumo[proveedor],$C$8,Tbl_Registro_Insumo[descripcion_insumo],$C122,Tbl_Registro_Insumo[id_solicitud],Detalle_Mes!$C$9,Tbl_Registro_Insumo[Fecha_Corte],"&lt;="&amp;AA$12)-SUMIFS(Tbl_Registro_Insumo[cant_dev],Tbl_Registro_Insumo[proveedor],$C$8,Tbl_Registro_Insumo[descripcion_insumo],$C122,Tbl_Registro_Insumo[id_solicitud],$C$9,Tbl_Registro_Insumo[Fecha_Corte],"&lt;="&amp;AA$12))</f>
        <v/>
      </c>
      <c r="AB122" s="2" t="str">
        <f>IF(OR($C122="",AB$12=""),"",SUMIFS(Tbl_Registro_Insumo[cant_ent],Tbl_Registro_Insumo[proveedor],$C$8,Tbl_Registro_Insumo[descripcion_insumo],$C122,Tbl_Registro_Insumo[id_solicitud],Detalle_Mes!$C$9,Tbl_Registro_Insumo[Fecha_Corte],"&lt;="&amp;AB$12)-SUMIFS(Tbl_Registro_Insumo[cant_dev],Tbl_Registro_Insumo[proveedor],$C$8,Tbl_Registro_Insumo[descripcion_insumo],$C122,Tbl_Registro_Insumo[id_solicitud],$C$9,Tbl_Registro_Insumo[Fecha_Corte],"&lt;="&amp;AB$12))</f>
        <v/>
      </c>
      <c r="AC122" s="2" t="str">
        <f>IF(OR($C122="",AC$12=""),"",SUMIFS(Tbl_Registro_Insumo[cant_ent],Tbl_Registro_Insumo[proveedor],$C$8,Tbl_Registro_Insumo[descripcion_insumo],$C122,Tbl_Registro_Insumo[id_solicitud],Detalle_Mes!$C$9,Tbl_Registro_Insumo[Fecha_Corte],"&lt;="&amp;AC$12)-SUMIFS(Tbl_Registro_Insumo[cant_dev],Tbl_Registro_Insumo[proveedor],$C$8,Tbl_Registro_Insumo[descripcion_insumo],$C122,Tbl_Registro_Insumo[id_solicitud],$C$9,Tbl_Registro_Insumo[Fecha_Corte],"&lt;="&amp;AC$12))</f>
        <v/>
      </c>
      <c r="AD122" s="2" t="str">
        <f>IF(OR($C122="",AD$12=""),"",SUMIFS(Tbl_Registro_Insumo[cant_ent],Tbl_Registro_Insumo[proveedor],$C$8,Tbl_Registro_Insumo[descripcion_insumo],$C122,Tbl_Registro_Insumo[id_solicitud],Detalle_Mes!$C$9,Tbl_Registro_Insumo[Fecha_Corte],"&lt;="&amp;AD$12)-SUMIFS(Tbl_Registro_Insumo[cant_dev],Tbl_Registro_Insumo[proveedor],$C$8,Tbl_Registro_Insumo[descripcion_insumo],$C122,Tbl_Registro_Insumo[id_solicitud],$C$9,Tbl_Registro_Insumo[Fecha_Corte],"&lt;="&amp;AD$12))</f>
        <v/>
      </c>
      <c r="AE122" s="2" t="str">
        <f>IF(OR($C122="",AE$12=""),"",SUMIFS(Tbl_Registro_Insumo[cant_ent],Tbl_Registro_Insumo[proveedor],$C$8,Tbl_Registro_Insumo[descripcion_insumo],$C122,Tbl_Registro_Insumo[id_solicitud],Detalle_Mes!$C$9,Tbl_Registro_Insumo[Fecha_Corte],"&lt;="&amp;AE$12)-SUMIFS(Tbl_Registro_Insumo[cant_dev],Tbl_Registro_Insumo[proveedor],$C$8,Tbl_Registro_Insumo[descripcion_insumo],$C122,Tbl_Registro_Insumo[id_solicitud],$C$9,Tbl_Registro_Insumo[Fecha_Corte],"&lt;="&amp;AE$12))</f>
        <v/>
      </c>
      <c r="AF122" s="2" t="str">
        <f>IF(OR($C122="",AF$12=""),"",SUMIFS(Tbl_Registro_Insumo[cant_ent],Tbl_Registro_Insumo[proveedor],$C$8,Tbl_Registro_Insumo[descripcion_insumo],$C122,Tbl_Registro_Insumo[id_solicitud],Detalle_Mes!$C$9,Tbl_Registro_Insumo[Fecha_Corte],"&lt;="&amp;AF$12)-SUMIFS(Tbl_Registro_Insumo[cant_dev],Tbl_Registro_Insumo[proveedor],$C$8,Tbl_Registro_Insumo[descripcion_insumo],$C122,Tbl_Registro_Insumo[id_solicitud],$C$9,Tbl_Registro_Insumo[Fecha_Corte],"&lt;="&amp;AF$12))</f>
        <v/>
      </c>
      <c r="AG122" s="2" t="str">
        <f>IF(OR($C122="",AG$12=""),"",SUMIFS(Tbl_Registro_Insumo[cant_ent],Tbl_Registro_Insumo[proveedor],$C$8,Tbl_Registro_Insumo[descripcion_insumo],$C122,Tbl_Registro_Insumo[id_solicitud],Detalle_Mes!$C$9,Tbl_Registro_Insumo[Fecha_Corte],"&lt;="&amp;AG$12)-SUMIFS(Tbl_Registro_Insumo[cant_dev],Tbl_Registro_Insumo[proveedor],$C$8,Tbl_Registro_Insumo[descripcion_insumo],$C122,Tbl_Registro_Insumo[id_solicitud],$C$9,Tbl_Registro_Insumo[Fecha_Corte],"&lt;="&amp;AG$12))</f>
        <v/>
      </c>
      <c r="AH122" s="2" t="str">
        <f>IF(OR($C122="",AH$12=""),"",SUMIFS(Tbl_Registro_Insumo[cant_ent],Tbl_Registro_Insumo[proveedor],$C$8,Tbl_Registro_Insumo[descripcion_insumo],$C122,Tbl_Registro_Insumo[id_solicitud],Detalle_Mes!$C$9,Tbl_Registro_Insumo[Fecha_Corte],"&lt;="&amp;AH$12)-SUMIFS(Tbl_Registro_Insumo[cant_dev],Tbl_Registro_Insumo[proveedor],$C$8,Tbl_Registro_Insumo[descripcion_insumo],$C122,Tbl_Registro_Insumo[id_solicitud],$C$9,Tbl_Registro_Insumo[Fecha_Corte],"&lt;="&amp;AH$12))</f>
        <v/>
      </c>
      <c r="AI122" s="2" t="str">
        <f>IF(OR($C122="",AI$12=""),"",SUMIFS(Tbl_Registro_Insumo[cant_ent],Tbl_Registro_Insumo[proveedor],$C$8,Tbl_Registro_Insumo[descripcion_insumo],$C122,Tbl_Registro_Insumo[id_solicitud],Detalle_Mes!$C$9,Tbl_Registro_Insumo[Fecha_Corte],"&lt;="&amp;AI$12)-SUMIFS(Tbl_Registro_Insumo[cant_dev],Tbl_Registro_Insumo[proveedor],$C$8,Tbl_Registro_Insumo[descripcion_insumo],$C122,Tbl_Registro_Insumo[id_solicitud],$C$9,Tbl_Registro_Insumo[Fecha_Corte],"&lt;="&amp;AI$12))</f>
        <v/>
      </c>
      <c r="AJ122" s="2" t="str">
        <f>IF(OR($C122="",AJ$12=""),"",SUMIFS(Tbl_Registro_Insumo[cant_ent],Tbl_Registro_Insumo[proveedor],$C$8,Tbl_Registro_Insumo[descripcion_insumo],$C122,Tbl_Registro_Insumo[id_solicitud],Detalle_Mes!$C$9,Tbl_Registro_Insumo[Fecha_Corte],"&lt;="&amp;AJ$12)-SUMIFS(Tbl_Registro_Insumo[cant_dev],Tbl_Registro_Insumo[proveedor],$C$8,Tbl_Registro_Insumo[descripcion_insumo],$C122,Tbl_Registro_Insumo[id_solicitud],$C$9,Tbl_Registro_Insumo[Fecha_Corte],"&lt;="&amp;AJ$12))</f>
        <v/>
      </c>
      <c r="AK122" s="2" t="str">
        <f>IF(OR($C122="",AK$12=""),"",SUMIFS(Tbl_Registro_Insumo[cant_ent],Tbl_Registro_Insumo[proveedor],$C$8,Tbl_Registro_Insumo[descripcion_insumo],$C122,Tbl_Registro_Insumo[id_solicitud],Detalle_Mes!$C$9,Tbl_Registro_Insumo[Fecha_Corte],"&lt;="&amp;AK$12)-SUMIFS(Tbl_Registro_Insumo[cant_dev],Tbl_Registro_Insumo[proveedor],$C$8,Tbl_Registro_Insumo[descripcion_insumo],$C122,Tbl_Registro_Insumo[id_solicitud],$C$9,Tbl_Registro_Insumo[Fecha_Corte],"&lt;="&amp;AK$12))</f>
        <v/>
      </c>
      <c r="AL122" s="2" t="str">
        <f>IF(OR($C122="",AL$12=""),"",SUMIFS(Tbl_Registro_Insumo[cant_ent],Tbl_Registro_Insumo[proveedor],$C$8,Tbl_Registro_Insumo[descripcion_insumo],$C122,Tbl_Registro_Insumo[id_solicitud],Detalle_Mes!$C$9,Tbl_Registro_Insumo[Fecha_Corte],"&lt;="&amp;AL$12)-SUMIFS(Tbl_Registro_Insumo[cant_dev],Tbl_Registro_Insumo[proveedor],$C$8,Tbl_Registro_Insumo[descripcion_insumo],$C122,Tbl_Registro_Insumo[id_solicitud],$C$9,Tbl_Registro_Insumo[Fecha_Corte],"&lt;="&amp;AL$12))</f>
        <v/>
      </c>
      <c r="AM122" s="2" t="str">
        <f>IF(OR($C122="",AM$12=""),"",SUMIFS(Tbl_Registro_Insumo[cant_ent],Tbl_Registro_Insumo[proveedor],$C$8,Tbl_Registro_Insumo[descripcion_insumo],$C122,Tbl_Registro_Insumo[id_solicitud],Detalle_Mes!$C$9,Tbl_Registro_Insumo[Fecha_Corte],"&lt;="&amp;AM$12)-SUMIFS(Tbl_Registro_Insumo[cant_dev],Tbl_Registro_Insumo[proveedor],$C$8,Tbl_Registro_Insumo[descripcion_insumo],$C122,Tbl_Registro_Insumo[id_solicitud],$C$9,Tbl_Registro_Insumo[Fecha_Corte],"&lt;="&amp;AM$12))</f>
        <v/>
      </c>
      <c r="AN122" s="2" t="str">
        <f>IF(OR($C122="",AN$12=""),"",SUMIFS(Tbl_Registro_Insumo[cant_ent],Tbl_Registro_Insumo[proveedor],$C$8,Tbl_Registro_Insumo[descripcion_insumo],$C122,Tbl_Registro_Insumo[id_solicitud],Detalle_Mes!$C$9,Tbl_Registro_Insumo[Fecha_Corte],"&lt;="&amp;AN$12)-SUMIFS(Tbl_Registro_Insumo[cant_dev],Tbl_Registro_Insumo[proveedor],$C$8,Tbl_Registro_Insumo[descripcion_insumo],$C122,Tbl_Registro_Insumo[id_solicitud],$C$9,Tbl_Registro_Insumo[Fecha_Corte],"&lt;="&amp;AN$12))</f>
        <v/>
      </c>
      <c r="AO122" s="2" t="str">
        <f>IF(OR($C122="",AO$12=""),"",SUMIFS(Tbl_Registro_Insumo[cant_ent],Tbl_Registro_Insumo[proveedor],$C$8,Tbl_Registro_Insumo[descripcion_insumo],$C122,Tbl_Registro_Insumo[id_solicitud],Detalle_Mes!$C$9,Tbl_Registro_Insumo[Fecha_Corte],"&lt;="&amp;AO$12)-SUMIFS(Tbl_Registro_Insumo[cant_dev],Tbl_Registro_Insumo[proveedor],$C$8,Tbl_Registro_Insumo[descripcion_insumo],$C122,Tbl_Registro_Insumo[id_solicitud],$C$9,Tbl_Registro_Insumo[Fecha_Corte],"&lt;="&amp;AO$12))</f>
        <v/>
      </c>
      <c r="AP122" s="2" t="str">
        <f>IF(OR($C122="",AP$12=""),"",SUMIFS(Tbl_Registro_Insumo[cant_ent],Tbl_Registro_Insumo[proveedor],$C$8,Tbl_Registro_Insumo[descripcion_insumo],$C122,Tbl_Registro_Insumo[id_solicitud],Detalle_Mes!$C$9,Tbl_Registro_Insumo[Fecha_Corte],"&lt;="&amp;AP$12)-SUMIFS(Tbl_Registro_Insumo[cant_dev],Tbl_Registro_Insumo[proveedor],$C$8,Tbl_Registro_Insumo[descripcion_insumo],$C122,Tbl_Registro_Insumo[id_solicitud],$C$9,Tbl_Registro_Insumo[Fecha_Corte],"&lt;="&amp;AP$12))</f>
        <v/>
      </c>
      <c r="AQ122" s="2" t="str">
        <f>IF(OR($C122="",AQ$12=""),"",SUMIFS(Tbl_Registro_Insumo[cant_ent],Tbl_Registro_Insumo[proveedor],$C$8,Tbl_Registro_Insumo[descripcion_insumo],$C122,Tbl_Registro_Insumo[id_solicitud],Detalle_Mes!$C$9,Tbl_Registro_Insumo[Fecha_Corte],"&lt;="&amp;AQ$12)-SUMIFS(Tbl_Registro_Insumo[cant_dev],Tbl_Registro_Insumo[proveedor],$C$8,Tbl_Registro_Insumo[descripcion_insumo],$C122,Tbl_Registro_Insumo[id_solicitud],$C$9,Tbl_Registro_Insumo[Fecha_Corte],"&lt;="&amp;AQ$12))</f>
        <v/>
      </c>
      <c r="AR122" s="2" t="str">
        <f>IF(OR($C122="",AR$12=""),"",SUMIFS(Tbl_Registro_Insumo[cant_ent],Tbl_Registro_Insumo[proveedor],$C$8,Tbl_Registro_Insumo[descripcion_insumo],$C122,Tbl_Registro_Insumo[id_solicitud],Detalle_Mes!$C$9,Tbl_Registro_Insumo[Fecha_Corte],"&lt;="&amp;AR$12)-SUMIFS(Tbl_Registro_Insumo[cant_dev],Tbl_Registro_Insumo[proveedor],$C$8,Tbl_Registro_Insumo[descripcion_insumo],$C122,Tbl_Registro_Insumo[id_solicitud],$C$9,Tbl_Registro_Insumo[Fecha_Corte],"&lt;="&amp;AR$12))</f>
        <v/>
      </c>
      <c r="AS122" s="2" t="str">
        <f>IF(OR($C122="",AS$12=""),"",SUMIFS(Tbl_Registro_Insumo[cant_ent],Tbl_Registro_Insumo[proveedor],$C$8,Tbl_Registro_Insumo[descripcion_insumo],$C122,Tbl_Registro_Insumo[id_solicitud],Detalle_Mes!$C$9,Tbl_Registro_Insumo[Fecha_Corte],"&lt;="&amp;AS$12)-SUMIFS(Tbl_Registro_Insumo[cant_dev],Tbl_Registro_Insumo[proveedor],$C$8,Tbl_Registro_Insumo[descripcion_insumo],$C122,Tbl_Registro_Insumo[id_solicitud],$C$9,Tbl_Registro_Insumo[Fecha_Corte],"&lt;="&amp;AS$12))</f>
        <v/>
      </c>
      <c r="AT122" s="2" t="str">
        <f>IF(OR($C122="",AT$12=""),"",SUMIFS(Tbl_Registro_Insumo[cant_ent],Tbl_Registro_Insumo[proveedor],$C$8,Tbl_Registro_Insumo[descripcion_insumo],$C122,Tbl_Registro_Insumo[id_solicitud],Detalle_Mes!$C$9,Tbl_Registro_Insumo[Fecha_Corte],"&lt;="&amp;AT$12)-SUMIFS(Tbl_Registro_Insumo[cant_dev],Tbl_Registro_Insumo[proveedor],$C$8,Tbl_Registro_Insumo[descripcion_insumo],$C122,Tbl_Registro_Insumo[id_solicitud],$C$9,Tbl_Registro_Insumo[Fecha_Corte],"&lt;="&amp;AT$12))</f>
        <v/>
      </c>
      <c r="AU122" s="2" t="str">
        <f>IF(OR($C122="",AU$12=""),"",SUMIFS(Tbl_Registro_Insumo[cant_ent],Tbl_Registro_Insumo[proveedor],$C$8,Tbl_Registro_Insumo[descripcion_insumo],$C122,Tbl_Registro_Insumo[id_solicitud],Detalle_Mes!$C$9,Tbl_Registro_Insumo[Fecha_Corte],"&lt;="&amp;AU$12)-SUMIFS(Tbl_Registro_Insumo[cant_dev],Tbl_Registro_Insumo[proveedor],$C$8,Tbl_Registro_Insumo[descripcion_insumo],$C122,Tbl_Registro_Insumo[id_solicitud],$C$9,Tbl_Registro_Insumo[Fecha_Corte],"&lt;="&amp;AU$12))</f>
        <v/>
      </c>
      <c r="AV122" s="2" t="str">
        <f>IF(OR($C122="",AV$12=""),"",SUMIFS(Tbl_Registro_Insumo[cant_ent],Tbl_Registro_Insumo[proveedor],$C$8,Tbl_Registro_Insumo[descripcion_insumo],$C122,Tbl_Registro_Insumo[id_solicitud],Detalle_Mes!$C$9,Tbl_Registro_Insumo[Fecha_Corte],"&lt;="&amp;AV$12)-SUMIFS(Tbl_Registro_Insumo[cant_dev],Tbl_Registro_Insumo[proveedor],$C$8,Tbl_Registro_Insumo[descripcion_insumo],$C122,Tbl_Registro_Insumo[id_solicitud],$C$9,Tbl_Registro_Insumo[Fecha_Corte],"&lt;="&amp;AV$12))</f>
        <v/>
      </c>
      <c r="AW122" s="2" t="str">
        <f>IF(OR($C122="",AW$12=""),"",SUMIFS(Tbl_Registro_Insumo[cant_ent],Tbl_Registro_Insumo[proveedor],$C$8,Tbl_Registro_Insumo[descripcion_insumo],$C122,Tbl_Registro_Insumo[id_solicitud],Detalle_Mes!$C$9,Tbl_Registro_Insumo[Fecha_Corte],"&lt;="&amp;AW$12)-SUMIFS(Tbl_Registro_Insumo[cant_dev],Tbl_Registro_Insumo[proveedor],$C$8,Tbl_Registro_Insumo[descripcion_insumo],$C122,Tbl_Registro_Insumo[id_solicitud],$C$9,Tbl_Registro_Insumo[Fecha_Corte],"&lt;="&amp;AW$12))</f>
        <v/>
      </c>
      <c r="AX122" s="2" t="str">
        <f>IF(OR($C122="",AX$12=""),"",SUMIFS(Tbl_Registro_Insumo[cant_ent],Tbl_Registro_Insumo[proveedor],$C$8,Tbl_Registro_Insumo[descripcion_insumo],$C122,Tbl_Registro_Insumo[id_solicitud],Detalle_Mes!$C$9,Tbl_Registro_Insumo[Fecha_Corte],"&lt;="&amp;AX$12)-SUMIFS(Tbl_Registro_Insumo[cant_dev],Tbl_Registro_Insumo[proveedor],$C$8,Tbl_Registro_Insumo[descripcion_insumo],$C122,Tbl_Registro_Insumo[id_solicitud],$C$9,Tbl_Registro_Insumo[Fecha_Corte],"&lt;="&amp;AX$12))</f>
        <v/>
      </c>
      <c r="AY122" s="2" t="str">
        <f>IF(OR($C122="",AY$12=""),"",SUMIFS(Tbl_Registro_Insumo[cant_ent],Tbl_Registro_Insumo[proveedor],$C$8,Tbl_Registro_Insumo[descripcion_insumo],$C122,Tbl_Registro_Insumo[id_solicitud],Detalle_Mes!$C$9,Tbl_Registro_Insumo[Fecha_Corte],"&lt;="&amp;AY$12)-SUMIFS(Tbl_Registro_Insumo[cant_dev],Tbl_Registro_Insumo[proveedor],$C$8,Tbl_Registro_Insumo[descripcion_insumo],$C122,Tbl_Registro_Insumo[id_solicitud],$C$9,Tbl_Registro_Insumo[Fecha_Corte],"&lt;="&amp;AY$12))</f>
        <v/>
      </c>
      <c r="AZ122" s="2" t="str">
        <f>IF(OR($C122="",AZ$12=""),"",SUMIFS(Tbl_Registro_Insumo[cant_ent],Tbl_Registro_Insumo[proveedor],$C$8,Tbl_Registro_Insumo[descripcion_insumo],$C122,Tbl_Registro_Insumo[id_solicitud],Detalle_Mes!$C$9,Tbl_Registro_Insumo[Fecha_Corte],"&lt;="&amp;AZ$12)-SUMIFS(Tbl_Registro_Insumo[cant_dev],Tbl_Registro_Insumo[proveedor],$C$8,Tbl_Registro_Insumo[descripcion_insumo],$C122,Tbl_Registro_Insumo[id_solicitud],$C$9,Tbl_Registro_Insumo[Fecha_Corte],"&lt;="&amp;AZ$12))</f>
        <v/>
      </c>
      <c r="BA122" s="2" t="str">
        <f>IF(OR($C122="",BA$12=""),"",SUMIFS(Tbl_Registro_Insumo[cant_ent],Tbl_Registro_Insumo[proveedor],$C$8,Tbl_Registro_Insumo[descripcion_insumo],$C122,Tbl_Registro_Insumo[id_solicitud],Detalle_Mes!$C$9,Tbl_Registro_Insumo[Fecha_Corte],"&lt;="&amp;BA$12)-SUMIFS(Tbl_Registro_Insumo[cant_dev],Tbl_Registro_Insumo[proveedor],$C$8,Tbl_Registro_Insumo[descripcion_insumo],$C122,Tbl_Registro_Insumo[id_solicitud],$C$9,Tbl_Registro_Insumo[Fecha_Corte],"&lt;="&amp;BA$12))</f>
        <v/>
      </c>
      <c r="BB122" s="2" t="str">
        <f>IF(OR($C122="",BB$12=""),"",SUMIFS(Tbl_Registro_Insumo[cant_ent],Tbl_Registro_Insumo[proveedor],$C$8,Tbl_Registro_Insumo[descripcion_insumo],$C122,Tbl_Registro_Insumo[id_solicitud],Detalle_Mes!$C$9,Tbl_Registro_Insumo[Fecha_Corte],"&lt;="&amp;BB$12)-SUMIFS(Tbl_Registro_Insumo[cant_dev],Tbl_Registro_Insumo[proveedor],$C$8,Tbl_Registro_Insumo[descripcion_insumo],$C122,Tbl_Registro_Insumo[id_solicitud],$C$9,Tbl_Registro_Insumo[Fecha_Corte],"&lt;="&amp;BB$12))</f>
        <v/>
      </c>
      <c r="BC122" s="2" t="str">
        <f>IF(OR($C122="",BC$12=""),"",SUMIFS(Tbl_Registro_Insumo[cant_ent],Tbl_Registro_Insumo[proveedor],$C$8,Tbl_Registro_Insumo[descripcion_insumo],$C122,Tbl_Registro_Insumo[id_solicitud],Detalle_Mes!$C$9,Tbl_Registro_Insumo[Fecha_Corte],"&lt;="&amp;BC$12)-SUMIFS(Tbl_Registro_Insumo[cant_dev],Tbl_Registro_Insumo[proveedor],$C$8,Tbl_Registro_Insumo[descripcion_insumo],$C122,Tbl_Registro_Insumo[id_solicitud],$C$9,Tbl_Registro_Insumo[Fecha_Corte],"&lt;="&amp;BC$12))</f>
        <v/>
      </c>
      <c r="BD122" s="2" t="str">
        <f>IF(OR($C122="",BD$12=""),"",SUMIFS(Tbl_Registro_Insumo[cant_ent],Tbl_Registro_Insumo[proveedor],$C$8,Tbl_Registro_Insumo[descripcion_insumo],$C122,Tbl_Registro_Insumo[id_solicitud],Detalle_Mes!$C$9,Tbl_Registro_Insumo[Fecha_Corte],"&lt;="&amp;BD$12)-SUMIFS(Tbl_Registro_Insumo[cant_dev],Tbl_Registro_Insumo[proveedor],$C$8,Tbl_Registro_Insumo[descripcion_insumo],$C122,Tbl_Registro_Insumo[id_solicitud],$C$9,Tbl_Registro_Insumo[Fecha_Corte],"&lt;="&amp;BD$12))</f>
        <v/>
      </c>
      <c r="BE122" s="2" t="str">
        <f>IF(OR($C122="",BE$12=""),"",SUMIFS(Tbl_Registro_Insumo[cant_ent],Tbl_Registro_Insumo[proveedor],$C$8,Tbl_Registro_Insumo[descripcion_insumo],$C122,Tbl_Registro_Insumo[id_solicitud],Detalle_Mes!$C$9,Tbl_Registro_Insumo[Fecha_Corte],"&lt;="&amp;BE$12)-SUMIFS(Tbl_Registro_Insumo[cant_dev],Tbl_Registro_Insumo[proveedor],$C$8,Tbl_Registro_Insumo[descripcion_insumo],$C122,Tbl_Registro_Insumo[id_solicitud],$C$9,Tbl_Registro_Insumo[Fecha_Corte],"&lt;="&amp;BE$12))</f>
        <v/>
      </c>
      <c r="BF122" s="2" t="str">
        <f>IF(OR($C122="",BF$12=""),"",SUMIFS(Tbl_Registro_Insumo[cant_ent],Tbl_Registro_Insumo[proveedor],$C$8,Tbl_Registro_Insumo[descripcion_insumo],$C122,Tbl_Registro_Insumo[id_solicitud],Detalle_Mes!$C$9,Tbl_Registro_Insumo[Fecha_Corte],"&lt;="&amp;BF$12)-SUMIFS(Tbl_Registro_Insumo[cant_dev],Tbl_Registro_Insumo[proveedor],$C$8,Tbl_Registro_Insumo[descripcion_insumo],$C122,Tbl_Registro_Insumo[id_solicitud],$C$9,Tbl_Registro_Insumo[Fecha_Corte],"&lt;="&amp;BF$12))</f>
        <v/>
      </c>
      <c r="BG122" s="2" t="str">
        <f>IF(OR($C122="",BG$12=""),"",SUMIFS(Tbl_Registro_Insumo[cant_ent],Tbl_Registro_Insumo[proveedor],$C$8,Tbl_Registro_Insumo[descripcion_insumo],$C122,Tbl_Registro_Insumo[id_solicitud],Detalle_Mes!$C$9,Tbl_Registro_Insumo[Fecha_Corte],"&lt;="&amp;BG$12)-SUMIFS(Tbl_Registro_Insumo[cant_dev],Tbl_Registro_Insumo[proveedor],$C$8,Tbl_Registro_Insumo[descripcion_insumo],$C122,Tbl_Registro_Insumo[id_solicitud],$C$9,Tbl_Registro_Insumo[Fecha_Corte],"&lt;="&amp;BG$12))</f>
        <v/>
      </c>
      <c r="BH122" s="2" t="str">
        <f>IF(OR($C122="",BH$12=""),"",SUMIFS(Tbl_Registro_Insumo[cant_ent],Tbl_Registro_Insumo[proveedor],$C$8,Tbl_Registro_Insumo[descripcion_insumo],$C122,Tbl_Registro_Insumo[id_solicitud],Detalle_Mes!$C$9,Tbl_Registro_Insumo[Fecha_Corte],"&lt;="&amp;BH$12)-SUMIFS(Tbl_Registro_Insumo[cant_dev],Tbl_Registro_Insumo[proveedor],$C$8,Tbl_Registro_Insumo[descripcion_insumo],$C122,Tbl_Registro_Insumo[id_solicitud],$C$9,Tbl_Registro_Insumo[Fecha_Corte],"&lt;="&amp;BH$12))</f>
        <v/>
      </c>
      <c r="BI122" s="2" t="str">
        <f>IF(OR($C122="",BI$12=""),"",SUMIFS(Tbl_Registro_Insumo[cant_ent],Tbl_Registro_Insumo[proveedor],$C$8,Tbl_Registro_Insumo[descripcion_insumo],$C122,Tbl_Registro_Insumo[id_solicitud],Detalle_Mes!$C$9,Tbl_Registro_Insumo[Fecha_Corte],"&lt;="&amp;BI$12)-SUMIFS(Tbl_Registro_Insumo[cant_dev],Tbl_Registro_Insumo[proveedor],$C$8,Tbl_Registro_Insumo[descripcion_insumo],$C122,Tbl_Registro_Insumo[id_solicitud],$C$9,Tbl_Registro_Insumo[Fecha_Corte],"&lt;="&amp;BI$12))</f>
        <v/>
      </c>
      <c r="BJ122" s="2" t="str">
        <f>IF(OR($C122="",BJ$12=""),"",SUMIFS(Tbl_Registro_Insumo[cant_ent],Tbl_Registro_Insumo[proveedor],$C$8,Tbl_Registro_Insumo[descripcion_insumo],$C122,Tbl_Registro_Insumo[id_solicitud],Detalle_Mes!$C$9,Tbl_Registro_Insumo[Fecha_Corte],"&lt;="&amp;BJ$12)-SUMIFS(Tbl_Registro_Insumo[cant_dev],Tbl_Registro_Insumo[proveedor],$C$8,Tbl_Registro_Insumo[descripcion_insumo],$C122,Tbl_Registro_Insumo[id_solicitud],$C$9,Tbl_Registro_Insumo[Fecha_Corte],"&lt;="&amp;BJ$12))</f>
        <v/>
      </c>
      <c r="BK122" s="2" t="str">
        <f>IF(OR($C122="",BK$12=""),"",SUMIFS(Tbl_Registro_Insumo[cant_ent],Tbl_Registro_Insumo[proveedor],$C$8,Tbl_Registro_Insumo[descripcion_insumo],$C122,Tbl_Registro_Insumo[id_solicitud],Detalle_Mes!$C$9,Tbl_Registro_Insumo[Fecha_Corte],"&lt;="&amp;BK$12)-SUMIFS(Tbl_Registro_Insumo[cant_dev],Tbl_Registro_Insumo[proveedor],$C$8,Tbl_Registro_Insumo[descripcion_insumo],$C122,Tbl_Registro_Insumo[id_solicitud],$C$9,Tbl_Registro_Insumo[Fecha_Corte],"&lt;="&amp;BK$12))</f>
        <v/>
      </c>
      <c r="BL122" s="2" t="str">
        <f>IF(OR($C122="",BL$12=""),"",SUMIFS(Tbl_Registro_Insumo[cant_ent],Tbl_Registro_Insumo[proveedor],$C$8,Tbl_Registro_Insumo[descripcion_insumo],$C122,Tbl_Registro_Insumo[id_solicitud],Detalle_Mes!$C$9,Tbl_Registro_Insumo[Fecha_Corte],"&lt;="&amp;BL$12)-SUMIFS(Tbl_Registro_Insumo[cant_dev],Tbl_Registro_Insumo[proveedor],$C$8,Tbl_Registro_Insumo[descripcion_insumo],$C122,Tbl_Registro_Insumo[id_solicitud],$C$9,Tbl_Registro_Insumo[Fecha_Corte],"&lt;="&amp;BL$12))</f>
        <v/>
      </c>
      <c r="BM122" s="2" t="str">
        <f>IF(OR($C122="",BM$12=""),"",SUMIFS(Tbl_Registro_Insumo[cant_ent],Tbl_Registro_Insumo[proveedor],$C$8,Tbl_Registro_Insumo[descripcion_insumo],$C122,Tbl_Registro_Insumo[id_solicitud],Detalle_Mes!$C$9,Tbl_Registro_Insumo[Fecha_Corte],"&lt;="&amp;BM$12)-SUMIFS(Tbl_Registro_Insumo[cant_dev],Tbl_Registro_Insumo[proveedor],$C$8,Tbl_Registro_Insumo[descripcion_insumo],$C122,Tbl_Registro_Insumo[id_solicitud],$C$9,Tbl_Registro_Insumo[Fecha_Corte],"&lt;="&amp;BM$12))</f>
        <v/>
      </c>
      <c r="BN122" s="2" t="str">
        <f>IF(OR($C122="",BN$12=""),"",SUMIFS(Tbl_Registro_Insumo[cant_ent],Tbl_Registro_Insumo[proveedor],$C$8,Tbl_Registro_Insumo[descripcion_insumo],$C122,Tbl_Registro_Insumo[id_solicitud],Detalle_Mes!$C$9,Tbl_Registro_Insumo[Fecha_Corte],"&lt;="&amp;BN$12)-SUMIFS(Tbl_Registro_Insumo[cant_dev],Tbl_Registro_Insumo[proveedor],$C$8,Tbl_Registro_Insumo[descripcion_insumo],$C122,Tbl_Registro_Insumo[id_solicitud],$C$9,Tbl_Registro_Insumo[Fecha_Corte],"&lt;="&amp;BN$12))</f>
        <v/>
      </c>
      <c r="BO122" s="2" t="str">
        <f>IF(OR($C122="",BO$12=""),"",SUMIFS(Tbl_Registro_Insumo[cant_ent],Tbl_Registro_Insumo[proveedor],$C$8,Tbl_Registro_Insumo[descripcion_insumo],$C122,Tbl_Registro_Insumo[id_solicitud],Detalle_Mes!$C$9,Tbl_Registro_Insumo[Fecha_Corte],"&lt;="&amp;BO$12)-SUMIFS(Tbl_Registro_Insumo[cant_dev],Tbl_Registro_Insumo[proveedor],$C$8,Tbl_Registro_Insumo[descripcion_insumo],$C122,Tbl_Registro_Insumo[id_solicitud],$C$9,Tbl_Registro_Insumo[Fecha_Corte],"&lt;="&amp;BO$12))</f>
        <v/>
      </c>
      <c r="BP122" s="2" t="str">
        <f>IF(OR($C122="",BP$12=""),"",SUMIFS(Tbl_Registro_Insumo[cant_ent],Tbl_Registro_Insumo[proveedor],$C$8,Tbl_Registro_Insumo[descripcion_insumo],$C122,Tbl_Registro_Insumo[id_solicitud],Detalle_Mes!$C$9,Tbl_Registro_Insumo[Fecha_Corte],"&lt;="&amp;BP$12)-SUMIFS(Tbl_Registro_Insumo[cant_dev],Tbl_Registro_Insumo[proveedor],$C$8,Tbl_Registro_Insumo[descripcion_insumo],$C122,Tbl_Registro_Insumo[id_solicitud],$C$9,Tbl_Registro_Insumo[Fecha_Corte],"&lt;="&amp;BP$12))</f>
        <v/>
      </c>
      <c r="BQ122" s="2" t="str">
        <f>IF(OR($C122="",BQ$12=""),"",SUMIFS(Tbl_Registro_Insumo[cant_ent],Tbl_Registro_Insumo[proveedor],$C$8,Tbl_Registro_Insumo[descripcion_insumo],$C122,Tbl_Registro_Insumo[id_solicitud],Detalle_Mes!$C$9,Tbl_Registro_Insumo[Fecha_Corte],"&lt;="&amp;BQ$12)-SUMIFS(Tbl_Registro_Insumo[cant_dev],Tbl_Registro_Insumo[proveedor],$C$8,Tbl_Registro_Insumo[descripcion_insumo],$C122,Tbl_Registro_Insumo[id_solicitud],$C$9,Tbl_Registro_Insumo[Fecha_Corte],"&lt;="&amp;BQ$12))</f>
        <v/>
      </c>
      <c r="BR122" s="2" t="str">
        <f>IF(OR($C122="",BR$12=""),"",SUMIFS(Tbl_Registro_Insumo[cant_ent],Tbl_Registro_Insumo[proveedor],$C$8,Tbl_Registro_Insumo[descripcion_insumo],$C122,Tbl_Registro_Insumo[id_solicitud],Detalle_Mes!$C$9,Tbl_Registro_Insumo[Fecha_Corte],"&lt;="&amp;BR$12)-SUMIFS(Tbl_Registro_Insumo[cant_dev],Tbl_Registro_Insumo[proveedor],$C$8,Tbl_Registro_Insumo[descripcion_insumo],$C122,Tbl_Registro_Insumo[id_solicitud],$C$9,Tbl_Registro_Insumo[Fecha_Corte],"&lt;="&amp;BR$12))</f>
        <v/>
      </c>
      <c r="BS122" s="2" t="str">
        <f>IF(OR($C122="",BS$12=""),"",SUMIFS(Tbl_Registro_Insumo[cant_ent],Tbl_Registro_Insumo[proveedor],$C$8,Tbl_Registro_Insumo[descripcion_insumo],$C122,Tbl_Registro_Insumo[id_solicitud],Detalle_Mes!$C$9,Tbl_Registro_Insumo[Fecha_Corte],"&lt;="&amp;BS$12)-SUMIFS(Tbl_Registro_Insumo[cant_dev],Tbl_Registro_Insumo[proveedor],$C$8,Tbl_Registro_Insumo[descripcion_insumo],$C122,Tbl_Registro_Insumo[id_solicitud],$C$9,Tbl_Registro_Insumo[Fecha_Corte],"&lt;="&amp;BS$12))</f>
        <v/>
      </c>
    </row>
    <row r="123" spans="2:71" s="7" customFormat="1" ht="19.2" customHeight="1" x14ac:dyDescent="0.3">
      <c r="B123" s="2"/>
      <c r="D123" s="20" t="str">
        <f>IF(C123="","",SUMIFS(Tbl_Registro_Insumo[cant_ent],Tbl_Registro_Insumo[proveedor],Detalle_Mes!$C$8,Tbl_Registro_Insumo[id_solicitud],Detalle_Mes!$C$9,Tbl_Registro_Insumo[descripcion_insumo],Detalle_Mes!C123,Tbl_Registro_Insumo[Fecha_Corte],"&lt;"&amp;Detalle_Mes!$F$8))</f>
        <v/>
      </c>
      <c r="E123" s="20" t="str">
        <f>IF(C123="","",SUMIFS(Tbl_Registro_Insumo[cant_dev],Tbl_Registro_Insumo[proveedor],Detalle_Mes!$C$8,Tbl_Registro_Insumo[id_solicitud],Detalle_Mes!$C$9,Tbl_Registro_Insumo[descripcion_insumo],Detalle_Mes!C123,Tbl_Registro_Insumo[Fecha_Corte],"&lt;"&amp;Detalle_Mes!$F$8))</f>
        <v/>
      </c>
      <c r="F123" s="20" t="str">
        <f t="shared" si="42"/>
        <v/>
      </c>
      <c r="H123" s="41" t="str">
        <f t="shared" si="43"/>
        <v/>
      </c>
      <c r="I123" s="2" t="str">
        <f>IF(OR($C123="",I$12=""),"",SUMIFS(Tbl_Registro_Insumo[cant_ent],Tbl_Registro_Insumo[proveedor],$C$8,Tbl_Registro_Insumo[descripcion_insumo],$C123,Tbl_Registro_Insumo[id_solicitud],Detalle_Mes!$C$9,Tbl_Registro_Insumo[Fecha_Corte],"&lt;"&amp;I$12)-SUMIFS(Tbl_Registro_Insumo[cant_dev],Tbl_Registro_Insumo[proveedor],$C$8,Tbl_Registro_Insumo[descripcion_insumo],$C123,Tbl_Registro_Insumo[id_solicitud],$C$9,Tbl_Registro_Insumo[Fecha_Corte],"&lt;="&amp;I$12))</f>
        <v/>
      </c>
      <c r="J123" s="2" t="str">
        <f>IF(OR($C123="",J$12=""),"",SUMIFS(Tbl_Registro_Insumo[cant_ent],Tbl_Registro_Insumo[proveedor],$C$8,Tbl_Registro_Insumo[descripcion_insumo],$C123,Tbl_Registro_Insumo[id_solicitud],Detalle_Mes!$C$9,Tbl_Registro_Insumo[Fecha_Corte],"&lt;="&amp;J$12)-SUMIFS(Tbl_Registro_Insumo[cant_dev],Tbl_Registro_Insumo[proveedor],$C$8,Tbl_Registro_Insumo[descripcion_insumo],$C123,Tbl_Registro_Insumo[id_solicitud],$C$9,Tbl_Registro_Insumo[Fecha_Corte],"&lt;="&amp;J$12))</f>
        <v/>
      </c>
      <c r="K123" s="2" t="str">
        <f>IF(OR($C123="",K$12=""),"",SUMIFS(Tbl_Registro_Insumo[cant_ent],Tbl_Registro_Insumo[proveedor],$C$8,Tbl_Registro_Insumo[descripcion_insumo],$C123,Tbl_Registro_Insumo[id_solicitud],Detalle_Mes!$C$9,Tbl_Registro_Insumo[Fecha_Corte],"&lt;="&amp;K$12)-SUMIFS(Tbl_Registro_Insumo[cant_dev],Tbl_Registro_Insumo[proveedor],$C$8,Tbl_Registro_Insumo[descripcion_insumo],$C123,Tbl_Registro_Insumo[id_solicitud],$C$9,Tbl_Registro_Insumo[Fecha_Corte],"&lt;="&amp;K$12))</f>
        <v/>
      </c>
      <c r="L123" s="2" t="str">
        <f>IF(OR($C123="",L$12=""),"",SUMIFS(Tbl_Registro_Insumo[cant_ent],Tbl_Registro_Insumo[proveedor],$C$8,Tbl_Registro_Insumo[descripcion_insumo],$C123,Tbl_Registro_Insumo[id_solicitud],Detalle_Mes!$C$9,Tbl_Registro_Insumo[Fecha_Corte],"&lt;="&amp;L$12)-SUMIFS(Tbl_Registro_Insumo[cant_dev],Tbl_Registro_Insumo[proveedor],$C$8,Tbl_Registro_Insumo[descripcion_insumo],$C123,Tbl_Registro_Insumo[id_solicitud],$C$9,Tbl_Registro_Insumo[Fecha_Corte],"&lt;="&amp;L$12))</f>
        <v/>
      </c>
      <c r="M123" s="2" t="str">
        <f>IF(OR($C123="",M$12=""),"",SUMIFS(Tbl_Registro_Insumo[cant_ent],Tbl_Registro_Insumo[proveedor],$C$8,Tbl_Registro_Insumo[descripcion_insumo],$C123,Tbl_Registro_Insumo[id_solicitud],Detalle_Mes!$C$9,Tbl_Registro_Insumo[Fecha_Corte],"&lt;="&amp;M$12)-SUMIFS(Tbl_Registro_Insumo[cant_dev],Tbl_Registro_Insumo[proveedor],$C$8,Tbl_Registro_Insumo[descripcion_insumo],$C123,Tbl_Registro_Insumo[id_solicitud],$C$9,Tbl_Registro_Insumo[Fecha_Corte],"&lt;="&amp;M$12))</f>
        <v/>
      </c>
      <c r="N123" s="2" t="str">
        <f>IF(OR($C123="",N$12=""),"",SUMIFS(Tbl_Registro_Insumo[cant_ent],Tbl_Registro_Insumo[proveedor],$C$8,Tbl_Registro_Insumo[descripcion_insumo],$C123,Tbl_Registro_Insumo[id_solicitud],Detalle_Mes!$C$9,Tbl_Registro_Insumo[Fecha_Corte],"&lt;="&amp;N$12)-SUMIFS(Tbl_Registro_Insumo[cant_dev],Tbl_Registro_Insumo[proveedor],$C$8,Tbl_Registro_Insumo[descripcion_insumo],$C123,Tbl_Registro_Insumo[id_solicitud],$C$9,Tbl_Registro_Insumo[Fecha_Corte],"&lt;="&amp;N$12))</f>
        <v/>
      </c>
      <c r="O123" s="2" t="str">
        <f>IF(OR($C123="",O$12=""),"",SUMIFS(Tbl_Registro_Insumo[cant_ent],Tbl_Registro_Insumo[proveedor],$C$8,Tbl_Registro_Insumo[descripcion_insumo],$C123,Tbl_Registro_Insumo[id_solicitud],Detalle_Mes!$C$9,Tbl_Registro_Insumo[Fecha_Corte],"&lt;="&amp;O$12)-SUMIFS(Tbl_Registro_Insumo[cant_dev],Tbl_Registro_Insumo[proveedor],$C$8,Tbl_Registro_Insumo[descripcion_insumo],$C123,Tbl_Registro_Insumo[id_solicitud],$C$9,Tbl_Registro_Insumo[Fecha_Corte],"&lt;="&amp;O$12))</f>
        <v/>
      </c>
      <c r="P123" s="2" t="str">
        <f>IF(OR($C123="",P$12=""),"",SUMIFS(Tbl_Registro_Insumo[cant_ent],Tbl_Registro_Insumo[proveedor],$C$8,Tbl_Registro_Insumo[descripcion_insumo],$C123,Tbl_Registro_Insumo[id_solicitud],Detalle_Mes!$C$9,Tbl_Registro_Insumo[Fecha_Corte],"&lt;="&amp;P$12)-SUMIFS(Tbl_Registro_Insumo[cant_dev],Tbl_Registro_Insumo[proveedor],$C$8,Tbl_Registro_Insumo[descripcion_insumo],$C123,Tbl_Registro_Insumo[id_solicitud],$C$9,Tbl_Registro_Insumo[Fecha_Corte],"&lt;="&amp;P$12))</f>
        <v/>
      </c>
      <c r="Q123" s="2" t="str">
        <f>IF(OR($C123="",Q$12=""),"",SUMIFS(Tbl_Registro_Insumo[cant_ent],Tbl_Registro_Insumo[proveedor],$C$8,Tbl_Registro_Insumo[descripcion_insumo],$C123,Tbl_Registro_Insumo[id_solicitud],Detalle_Mes!$C$9,Tbl_Registro_Insumo[Fecha_Corte],"&lt;="&amp;Q$12)-SUMIFS(Tbl_Registro_Insumo[cant_dev],Tbl_Registro_Insumo[proveedor],$C$8,Tbl_Registro_Insumo[descripcion_insumo],$C123,Tbl_Registro_Insumo[id_solicitud],$C$9,Tbl_Registro_Insumo[Fecha_Corte],"&lt;="&amp;Q$12))</f>
        <v/>
      </c>
      <c r="R123" s="2" t="str">
        <f>IF(OR($C123="",R$12=""),"",SUMIFS(Tbl_Registro_Insumo[cant_ent],Tbl_Registro_Insumo[proveedor],$C$8,Tbl_Registro_Insumo[descripcion_insumo],$C123,Tbl_Registro_Insumo[id_solicitud],Detalle_Mes!$C$9,Tbl_Registro_Insumo[Fecha_Corte],"&lt;="&amp;R$12)-SUMIFS(Tbl_Registro_Insumo[cant_dev],Tbl_Registro_Insumo[proveedor],$C$8,Tbl_Registro_Insumo[descripcion_insumo],$C123,Tbl_Registro_Insumo[id_solicitud],$C$9,Tbl_Registro_Insumo[Fecha_Corte],"&lt;="&amp;R$12))</f>
        <v/>
      </c>
      <c r="S123" s="2" t="str">
        <f>IF(OR($C123="",S$12=""),"",SUMIFS(Tbl_Registro_Insumo[cant_ent],Tbl_Registro_Insumo[proveedor],$C$8,Tbl_Registro_Insumo[descripcion_insumo],$C123,Tbl_Registro_Insumo[id_solicitud],Detalle_Mes!$C$9,Tbl_Registro_Insumo[Fecha_Corte],"&lt;="&amp;S$12)-SUMIFS(Tbl_Registro_Insumo[cant_dev],Tbl_Registro_Insumo[proveedor],$C$8,Tbl_Registro_Insumo[descripcion_insumo],$C123,Tbl_Registro_Insumo[id_solicitud],$C$9,Tbl_Registro_Insumo[Fecha_Corte],"&lt;="&amp;S$12))</f>
        <v/>
      </c>
      <c r="T123" s="2" t="str">
        <f>IF(OR($C123="",T$12=""),"",SUMIFS(Tbl_Registro_Insumo[cant_ent],Tbl_Registro_Insumo[proveedor],$C$8,Tbl_Registro_Insumo[descripcion_insumo],$C123,Tbl_Registro_Insumo[id_solicitud],Detalle_Mes!$C$9,Tbl_Registro_Insumo[Fecha_Corte],"&lt;="&amp;T$12)-SUMIFS(Tbl_Registro_Insumo[cant_dev],Tbl_Registro_Insumo[proveedor],$C$8,Tbl_Registro_Insumo[descripcion_insumo],$C123,Tbl_Registro_Insumo[id_solicitud],$C$9,Tbl_Registro_Insumo[Fecha_Corte],"&lt;="&amp;T$12))</f>
        <v/>
      </c>
      <c r="U123" s="2" t="str">
        <f>IF(OR($C123="",U$12=""),"",SUMIFS(Tbl_Registro_Insumo[cant_ent],Tbl_Registro_Insumo[proveedor],$C$8,Tbl_Registro_Insumo[descripcion_insumo],$C123,Tbl_Registro_Insumo[id_solicitud],Detalle_Mes!$C$9,Tbl_Registro_Insumo[Fecha_Corte],"&lt;="&amp;U$12)-SUMIFS(Tbl_Registro_Insumo[cant_dev],Tbl_Registro_Insumo[proveedor],$C$8,Tbl_Registro_Insumo[descripcion_insumo],$C123,Tbl_Registro_Insumo[id_solicitud],$C$9,Tbl_Registro_Insumo[Fecha_Corte],"&lt;="&amp;U$12))</f>
        <v/>
      </c>
      <c r="V123" s="2" t="str">
        <f>IF(OR($C123="",V$12=""),"",SUMIFS(Tbl_Registro_Insumo[cant_ent],Tbl_Registro_Insumo[proveedor],$C$8,Tbl_Registro_Insumo[descripcion_insumo],$C123,Tbl_Registro_Insumo[id_solicitud],Detalle_Mes!$C$9,Tbl_Registro_Insumo[Fecha_Corte],"&lt;="&amp;V$12)-SUMIFS(Tbl_Registro_Insumo[cant_dev],Tbl_Registro_Insumo[proveedor],$C$8,Tbl_Registro_Insumo[descripcion_insumo],$C123,Tbl_Registro_Insumo[id_solicitud],$C$9,Tbl_Registro_Insumo[Fecha_Corte],"&lt;="&amp;V$12))</f>
        <v/>
      </c>
      <c r="W123" s="2" t="str">
        <f>IF(OR($C123="",W$12=""),"",SUMIFS(Tbl_Registro_Insumo[cant_ent],Tbl_Registro_Insumo[proveedor],$C$8,Tbl_Registro_Insumo[descripcion_insumo],$C123,Tbl_Registro_Insumo[id_solicitud],Detalle_Mes!$C$9,Tbl_Registro_Insumo[Fecha_Corte],"&lt;="&amp;W$12)-SUMIFS(Tbl_Registro_Insumo[cant_dev],Tbl_Registro_Insumo[proveedor],$C$8,Tbl_Registro_Insumo[descripcion_insumo],$C123,Tbl_Registro_Insumo[id_solicitud],$C$9,Tbl_Registro_Insumo[Fecha_Corte],"&lt;="&amp;W$12))</f>
        <v/>
      </c>
      <c r="X123" s="2" t="str">
        <f>IF(OR($C123="",X$12=""),"",SUMIFS(Tbl_Registro_Insumo[cant_ent],Tbl_Registro_Insumo[proveedor],$C$8,Tbl_Registro_Insumo[descripcion_insumo],$C123,Tbl_Registro_Insumo[id_solicitud],Detalle_Mes!$C$9,Tbl_Registro_Insumo[Fecha_Corte],"&lt;="&amp;X$12)-SUMIFS(Tbl_Registro_Insumo[cant_dev],Tbl_Registro_Insumo[proveedor],$C$8,Tbl_Registro_Insumo[descripcion_insumo],$C123,Tbl_Registro_Insumo[id_solicitud],$C$9,Tbl_Registro_Insumo[Fecha_Corte],"&lt;="&amp;X$12))</f>
        <v/>
      </c>
      <c r="Y123" s="2" t="str">
        <f>IF(OR($C123="",Y$12=""),"",SUMIFS(Tbl_Registro_Insumo[cant_ent],Tbl_Registro_Insumo[proveedor],$C$8,Tbl_Registro_Insumo[descripcion_insumo],$C123,Tbl_Registro_Insumo[id_solicitud],Detalle_Mes!$C$9,Tbl_Registro_Insumo[Fecha_Corte],"&lt;="&amp;Y$12)-SUMIFS(Tbl_Registro_Insumo[cant_dev],Tbl_Registro_Insumo[proveedor],$C$8,Tbl_Registro_Insumo[descripcion_insumo],$C123,Tbl_Registro_Insumo[id_solicitud],$C$9,Tbl_Registro_Insumo[Fecha_Corte],"&lt;="&amp;Y$12))</f>
        <v/>
      </c>
      <c r="Z123" s="2" t="str">
        <f>IF(OR($C123="",Z$12=""),"",SUMIFS(Tbl_Registro_Insumo[cant_ent],Tbl_Registro_Insumo[proveedor],$C$8,Tbl_Registro_Insumo[descripcion_insumo],$C123,Tbl_Registro_Insumo[id_solicitud],Detalle_Mes!$C$9,Tbl_Registro_Insumo[Fecha_Corte],"&lt;="&amp;Z$12)-SUMIFS(Tbl_Registro_Insumo[cant_dev],Tbl_Registro_Insumo[proveedor],$C$8,Tbl_Registro_Insumo[descripcion_insumo],$C123,Tbl_Registro_Insumo[id_solicitud],$C$9,Tbl_Registro_Insumo[Fecha_Corte],"&lt;="&amp;Z$12))</f>
        <v/>
      </c>
      <c r="AA123" s="2" t="str">
        <f>IF(OR($C123="",AA$12=""),"",SUMIFS(Tbl_Registro_Insumo[cant_ent],Tbl_Registro_Insumo[proveedor],$C$8,Tbl_Registro_Insumo[descripcion_insumo],$C123,Tbl_Registro_Insumo[id_solicitud],Detalle_Mes!$C$9,Tbl_Registro_Insumo[Fecha_Corte],"&lt;="&amp;AA$12)-SUMIFS(Tbl_Registro_Insumo[cant_dev],Tbl_Registro_Insumo[proveedor],$C$8,Tbl_Registro_Insumo[descripcion_insumo],$C123,Tbl_Registro_Insumo[id_solicitud],$C$9,Tbl_Registro_Insumo[Fecha_Corte],"&lt;="&amp;AA$12))</f>
        <v/>
      </c>
      <c r="AB123" s="2" t="str">
        <f>IF(OR($C123="",AB$12=""),"",SUMIFS(Tbl_Registro_Insumo[cant_ent],Tbl_Registro_Insumo[proveedor],$C$8,Tbl_Registro_Insumo[descripcion_insumo],$C123,Tbl_Registro_Insumo[id_solicitud],Detalle_Mes!$C$9,Tbl_Registro_Insumo[Fecha_Corte],"&lt;="&amp;AB$12)-SUMIFS(Tbl_Registro_Insumo[cant_dev],Tbl_Registro_Insumo[proveedor],$C$8,Tbl_Registro_Insumo[descripcion_insumo],$C123,Tbl_Registro_Insumo[id_solicitud],$C$9,Tbl_Registro_Insumo[Fecha_Corte],"&lt;="&amp;AB$12))</f>
        <v/>
      </c>
      <c r="AC123" s="2" t="str">
        <f>IF(OR($C123="",AC$12=""),"",SUMIFS(Tbl_Registro_Insumo[cant_ent],Tbl_Registro_Insumo[proveedor],$C$8,Tbl_Registro_Insumo[descripcion_insumo],$C123,Tbl_Registro_Insumo[id_solicitud],Detalle_Mes!$C$9,Tbl_Registro_Insumo[Fecha_Corte],"&lt;="&amp;AC$12)-SUMIFS(Tbl_Registro_Insumo[cant_dev],Tbl_Registro_Insumo[proveedor],$C$8,Tbl_Registro_Insumo[descripcion_insumo],$C123,Tbl_Registro_Insumo[id_solicitud],$C$9,Tbl_Registro_Insumo[Fecha_Corte],"&lt;="&amp;AC$12))</f>
        <v/>
      </c>
      <c r="AD123" s="2" t="str">
        <f>IF(OR($C123="",AD$12=""),"",SUMIFS(Tbl_Registro_Insumo[cant_ent],Tbl_Registro_Insumo[proveedor],$C$8,Tbl_Registro_Insumo[descripcion_insumo],$C123,Tbl_Registro_Insumo[id_solicitud],Detalle_Mes!$C$9,Tbl_Registro_Insumo[Fecha_Corte],"&lt;="&amp;AD$12)-SUMIFS(Tbl_Registro_Insumo[cant_dev],Tbl_Registro_Insumo[proveedor],$C$8,Tbl_Registro_Insumo[descripcion_insumo],$C123,Tbl_Registro_Insumo[id_solicitud],$C$9,Tbl_Registro_Insumo[Fecha_Corte],"&lt;="&amp;AD$12))</f>
        <v/>
      </c>
      <c r="AE123" s="2" t="str">
        <f>IF(OR($C123="",AE$12=""),"",SUMIFS(Tbl_Registro_Insumo[cant_ent],Tbl_Registro_Insumo[proveedor],$C$8,Tbl_Registro_Insumo[descripcion_insumo],$C123,Tbl_Registro_Insumo[id_solicitud],Detalle_Mes!$C$9,Tbl_Registro_Insumo[Fecha_Corte],"&lt;="&amp;AE$12)-SUMIFS(Tbl_Registro_Insumo[cant_dev],Tbl_Registro_Insumo[proveedor],$C$8,Tbl_Registro_Insumo[descripcion_insumo],$C123,Tbl_Registro_Insumo[id_solicitud],$C$9,Tbl_Registro_Insumo[Fecha_Corte],"&lt;="&amp;AE$12))</f>
        <v/>
      </c>
      <c r="AF123" s="2" t="str">
        <f>IF(OR($C123="",AF$12=""),"",SUMIFS(Tbl_Registro_Insumo[cant_ent],Tbl_Registro_Insumo[proveedor],$C$8,Tbl_Registro_Insumo[descripcion_insumo],$C123,Tbl_Registro_Insumo[id_solicitud],Detalle_Mes!$C$9,Tbl_Registro_Insumo[Fecha_Corte],"&lt;="&amp;AF$12)-SUMIFS(Tbl_Registro_Insumo[cant_dev],Tbl_Registro_Insumo[proveedor],$C$8,Tbl_Registro_Insumo[descripcion_insumo],$C123,Tbl_Registro_Insumo[id_solicitud],$C$9,Tbl_Registro_Insumo[Fecha_Corte],"&lt;="&amp;AF$12))</f>
        <v/>
      </c>
      <c r="AG123" s="2" t="str">
        <f>IF(OR($C123="",AG$12=""),"",SUMIFS(Tbl_Registro_Insumo[cant_ent],Tbl_Registro_Insumo[proveedor],$C$8,Tbl_Registro_Insumo[descripcion_insumo],$C123,Tbl_Registro_Insumo[id_solicitud],Detalle_Mes!$C$9,Tbl_Registro_Insumo[Fecha_Corte],"&lt;="&amp;AG$12)-SUMIFS(Tbl_Registro_Insumo[cant_dev],Tbl_Registro_Insumo[proveedor],$C$8,Tbl_Registro_Insumo[descripcion_insumo],$C123,Tbl_Registro_Insumo[id_solicitud],$C$9,Tbl_Registro_Insumo[Fecha_Corte],"&lt;="&amp;AG$12))</f>
        <v/>
      </c>
      <c r="AH123" s="2" t="str">
        <f>IF(OR($C123="",AH$12=""),"",SUMIFS(Tbl_Registro_Insumo[cant_ent],Tbl_Registro_Insumo[proveedor],$C$8,Tbl_Registro_Insumo[descripcion_insumo],$C123,Tbl_Registro_Insumo[id_solicitud],Detalle_Mes!$C$9,Tbl_Registro_Insumo[Fecha_Corte],"&lt;="&amp;AH$12)-SUMIFS(Tbl_Registro_Insumo[cant_dev],Tbl_Registro_Insumo[proveedor],$C$8,Tbl_Registro_Insumo[descripcion_insumo],$C123,Tbl_Registro_Insumo[id_solicitud],$C$9,Tbl_Registro_Insumo[Fecha_Corte],"&lt;="&amp;AH$12))</f>
        <v/>
      </c>
      <c r="AI123" s="2" t="str">
        <f>IF(OR($C123="",AI$12=""),"",SUMIFS(Tbl_Registro_Insumo[cant_ent],Tbl_Registro_Insumo[proveedor],$C$8,Tbl_Registro_Insumo[descripcion_insumo],$C123,Tbl_Registro_Insumo[id_solicitud],Detalle_Mes!$C$9,Tbl_Registro_Insumo[Fecha_Corte],"&lt;="&amp;AI$12)-SUMIFS(Tbl_Registro_Insumo[cant_dev],Tbl_Registro_Insumo[proveedor],$C$8,Tbl_Registro_Insumo[descripcion_insumo],$C123,Tbl_Registro_Insumo[id_solicitud],$C$9,Tbl_Registro_Insumo[Fecha_Corte],"&lt;="&amp;AI$12))</f>
        <v/>
      </c>
      <c r="AJ123" s="2" t="str">
        <f>IF(OR($C123="",AJ$12=""),"",SUMIFS(Tbl_Registro_Insumo[cant_ent],Tbl_Registro_Insumo[proveedor],$C$8,Tbl_Registro_Insumo[descripcion_insumo],$C123,Tbl_Registro_Insumo[id_solicitud],Detalle_Mes!$C$9,Tbl_Registro_Insumo[Fecha_Corte],"&lt;="&amp;AJ$12)-SUMIFS(Tbl_Registro_Insumo[cant_dev],Tbl_Registro_Insumo[proveedor],$C$8,Tbl_Registro_Insumo[descripcion_insumo],$C123,Tbl_Registro_Insumo[id_solicitud],$C$9,Tbl_Registro_Insumo[Fecha_Corte],"&lt;="&amp;AJ$12))</f>
        <v/>
      </c>
      <c r="AK123" s="2" t="str">
        <f>IF(OR($C123="",AK$12=""),"",SUMIFS(Tbl_Registro_Insumo[cant_ent],Tbl_Registro_Insumo[proveedor],$C$8,Tbl_Registro_Insumo[descripcion_insumo],$C123,Tbl_Registro_Insumo[id_solicitud],Detalle_Mes!$C$9,Tbl_Registro_Insumo[Fecha_Corte],"&lt;="&amp;AK$12)-SUMIFS(Tbl_Registro_Insumo[cant_dev],Tbl_Registro_Insumo[proveedor],$C$8,Tbl_Registro_Insumo[descripcion_insumo],$C123,Tbl_Registro_Insumo[id_solicitud],$C$9,Tbl_Registro_Insumo[Fecha_Corte],"&lt;="&amp;AK$12))</f>
        <v/>
      </c>
      <c r="AL123" s="2" t="str">
        <f>IF(OR($C123="",AL$12=""),"",SUMIFS(Tbl_Registro_Insumo[cant_ent],Tbl_Registro_Insumo[proveedor],$C$8,Tbl_Registro_Insumo[descripcion_insumo],$C123,Tbl_Registro_Insumo[id_solicitud],Detalle_Mes!$C$9,Tbl_Registro_Insumo[Fecha_Corte],"&lt;="&amp;AL$12)-SUMIFS(Tbl_Registro_Insumo[cant_dev],Tbl_Registro_Insumo[proveedor],$C$8,Tbl_Registro_Insumo[descripcion_insumo],$C123,Tbl_Registro_Insumo[id_solicitud],$C$9,Tbl_Registro_Insumo[Fecha_Corte],"&lt;="&amp;AL$12))</f>
        <v/>
      </c>
      <c r="AM123" s="2" t="str">
        <f>IF(OR($C123="",AM$12=""),"",SUMIFS(Tbl_Registro_Insumo[cant_ent],Tbl_Registro_Insumo[proveedor],$C$8,Tbl_Registro_Insumo[descripcion_insumo],$C123,Tbl_Registro_Insumo[id_solicitud],Detalle_Mes!$C$9,Tbl_Registro_Insumo[Fecha_Corte],"&lt;="&amp;AM$12)-SUMIFS(Tbl_Registro_Insumo[cant_dev],Tbl_Registro_Insumo[proveedor],$C$8,Tbl_Registro_Insumo[descripcion_insumo],$C123,Tbl_Registro_Insumo[id_solicitud],$C$9,Tbl_Registro_Insumo[Fecha_Corte],"&lt;="&amp;AM$12))</f>
        <v/>
      </c>
      <c r="AN123" s="2" t="str">
        <f>IF(OR($C123="",AN$12=""),"",SUMIFS(Tbl_Registro_Insumo[cant_ent],Tbl_Registro_Insumo[proveedor],$C$8,Tbl_Registro_Insumo[descripcion_insumo],$C123,Tbl_Registro_Insumo[id_solicitud],Detalle_Mes!$C$9,Tbl_Registro_Insumo[Fecha_Corte],"&lt;="&amp;AN$12)-SUMIFS(Tbl_Registro_Insumo[cant_dev],Tbl_Registro_Insumo[proveedor],$C$8,Tbl_Registro_Insumo[descripcion_insumo],$C123,Tbl_Registro_Insumo[id_solicitud],$C$9,Tbl_Registro_Insumo[Fecha_Corte],"&lt;="&amp;AN$12))</f>
        <v/>
      </c>
      <c r="AO123" s="2" t="str">
        <f>IF(OR($C123="",AO$12=""),"",SUMIFS(Tbl_Registro_Insumo[cant_ent],Tbl_Registro_Insumo[proveedor],$C$8,Tbl_Registro_Insumo[descripcion_insumo],$C123,Tbl_Registro_Insumo[id_solicitud],Detalle_Mes!$C$9,Tbl_Registro_Insumo[Fecha_Corte],"&lt;="&amp;AO$12)-SUMIFS(Tbl_Registro_Insumo[cant_dev],Tbl_Registro_Insumo[proveedor],$C$8,Tbl_Registro_Insumo[descripcion_insumo],$C123,Tbl_Registro_Insumo[id_solicitud],$C$9,Tbl_Registro_Insumo[Fecha_Corte],"&lt;="&amp;AO$12))</f>
        <v/>
      </c>
      <c r="AP123" s="2" t="str">
        <f>IF(OR($C123="",AP$12=""),"",SUMIFS(Tbl_Registro_Insumo[cant_ent],Tbl_Registro_Insumo[proveedor],$C$8,Tbl_Registro_Insumo[descripcion_insumo],$C123,Tbl_Registro_Insumo[id_solicitud],Detalle_Mes!$C$9,Tbl_Registro_Insumo[Fecha_Corte],"&lt;="&amp;AP$12)-SUMIFS(Tbl_Registro_Insumo[cant_dev],Tbl_Registro_Insumo[proveedor],$C$8,Tbl_Registro_Insumo[descripcion_insumo],$C123,Tbl_Registro_Insumo[id_solicitud],$C$9,Tbl_Registro_Insumo[Fecha_Corte],"&lt;="&amp;AP$12))</f>
        <v/>
      </c>
      <c r="AQ123" s="2" t="str">
        <f>IF(OR($C123="",AQ$12=""),"",SUMIFS(Tbl_Registro_Insumo[cant_ent],Tbl_Registro_Insumo[proveedor],$C$8,Tbl_Registro_Insumo[descripcion_insumo],$C123,Tbl_Registro_Insumo[id_solicitud],Detalle_Mes!$C$9,Tbl_Registro_Insumo[Fecha_Corte],"&lt;="&amp;AQ$12)-SUMIFS(Tbl_Registro_Insumo[cant_dev],Tbl_Registro_Insumo[proveedor],$C$8,Tbl_Registro_Insumo[descripcion_insumo],$C123,Tbl_Registro_Insumo[id_solicitud],$C$9,Tbl_Registro_Insumo[Fecha_Corte],"&lt;="&amp;AQ$12))</f>
        <v/>
      </c>
      <c r="AR123" s="2" t="str">
        <f>IF(OR($C123="",AR$12=""),"",SUMIFS(Tbl_Registro_Insumo[cant_ent],Tbl_Registro_Insumo[proveedor],$C$8,Tbl_Registro_Insumo[descripcion_insumo],$C123,Tbl_Registro_Insumo[id_solicitud],Detalle_Mes!$C$9,Tbl_Registro_Insumo[Fecha_Corte],"&lt;="&amp;AR$12)-SUMIFS(Tbl_Registro_Insumo[cant_dev],Tbl_Registro_Insumo[proveedor],$C$8,Tbl_Registro_Insumo[descripcion_insumo],$C123,Tbl_Registro_Insumo[id_solicitud],$C$9,Tbl_Registro_Insumo[Fecha_Corte],"&lt;="&amp;AR$12))</f>
        <v/>
      </c>
      <c r="AS123" s="2" t="str">
        <f>IF(OR($C123="",AS$12=""),"",SUMIFS(Tbl_Registro_Insumo[cant_ent],Tbl_Registro_Insumo[proveedor],$C$8,Tbl_Registro_Insumo[descripcion_insumo],$C123,Tbl_Registro_Insumo[id_solicitud],Detalle_Mes!$C$9,Tbl_Registro_Insumo[Fecha_Corte],"&lt;="&amp;AS$12)-SUMIFS(Tbl_Registro_Insumo[cant_dev],Tbl_Registro_Insumo[proveedor],$C$8,Tbl_Registro_Insumo[descripcion_insumo],$C123,Tbl_Registro_Insumo[id_solicitud],$C$9,Tbl_Registro_Insumo[Fecha_Corte],"&lt;="&amp;AS$12))</f>
        <v/>
      </c>
      <c r="AT123" s="2" t="str">
        <f>IF(OR($C123="",AT$12=""),"",SUMIFS(Tbl_Registro_Insumo[cant_ent],Tbl_Registro_Insumo[proveedor],$C$8,Tbl_Registro_Insumo[descripcion_insumo],$C123,Tbl_Registro_Insumo[id_solicitud],Detalle_Mes!$C$9,Tbl_Registro_Insumo[Fecha_Corte],"&lt;="&amp;AT$12)-SUMIFS(Tbl_Registro_Insumo[cant_dev],Tbl_Registro_Insumo[proveedor],$C$8,Tbl_Registro_Insumo[descripcion_insumo],$C123,Tbl_Registro_Insumo[id_solicitud],$C$9,Tbl_Registro_Insumo[Fecha_Corte],"&lt;="&amp;AT$12))</f>
        <v/>
      </c>
      <c r="AU123" s="2" t="str">
        <f>IF(OR($C123="",AU$12=""),"",SUMIFS(Tbl_Registro_Insumo[cant_ent],Tbl_Registro_Insumo[proveedor],$C$8,Tbl_Registro_Insumo[descripcion_insumo],$C123,Tbl_Registro_Insumo[id_solicitud],Detalle_Mes!$C$9,Tbl_Registro_Insumo[Fecha_Corte],"&lt;="&amp;AU$12)-SUMIFS(Tbl_Registro_Insumo[cant_dev],Tbl_Registro_Insumo[proveedor],$C$8,Tbl_Registro_Insumo[descripcion_insumo],$C123,Tbl_Registro_Insumo[id_solicitud],$C$9,Tbl_Registro_Insumo[Fecha_Corte],"&lt;="&amp;AU$12))</f>
        <v/>
      </c>
      <c r="AV123" s="2" t="str">
        <f>IF(OR($C123="",AV$12=""),"",SUMIFS(Tbl_Registro_Insumo[cant_ent],Tbl_Registro_Insumo[proveedor],$C$8,Tbl_Registro_Insumo[descripcion_insumo],$C123,Tbl_Registro_Insumo[id_solicitud],Detalle_Mes!$C$9,Tbl_Registro_Insumo[Fecha_Corte],"&lt;="&amp;AV$12)-SUMIFS(Tbl_Registro_Insumo[cant_dev],Tbl_Registro_Insumo[proveedor],$C$8,Tbl_Registro_Insumo[descripcion_insumo],$C123,Tbl_Registro_Insumo[id_solicitud],$C$9,Tbl_Registro_Insumo[Fecha_Corte],"&lt;="&amp;AV$12))</f>
        <v/>
      </c>
      <c r="AW123" s="2" t="str">
        <f>IF(OR($C123="",AW$12=""),"",SUMIFS(Tbl_Registro_Insumo[cant_ent],Tbl_Registro_Insumo[proveedor],$C$8,Tbl_Registro_Insumo[descripcion_insumo],$C123,Tbl_Registro_Insumo[id_solicitud],Detalle_Mes!$C$9,Tbl_Registro_Insumo[Fecha_Corte],"&lt;="&amp;AW$12)-SUMIFS(Tbl_Registro_Insumo[cant_dev],Tbl_Registro_Insumo[proveedor],$C$8,Tbl_Registro_Insumo[descripcion_insumo],$C123,Tbl_Registro_Insumo[id_solicitud],$C$9,Tbl_Registro_Insumo[Fecha_Corte],"&lt;="&amp;AW$12))</f>
        <v/>
      </c>
      <c r="AX123" s="2" t="str">
        <f>IF(OR($C123="",AX$12=""),"",SUMIFS(Tbl_Registro_Insumo[cant_ent],Tbl_Registro_Insumo[proveedor],$C$8,Tbl_Registro_Insumo[descripcion_insumo],$C123,Tbl_Registro_Insumo[id_solicitud],Detalle_Mes!$C$9,Tbl_Registro_Insumo[Fecha_Corte],"&lt;="&amp;AX$12)-SUMIFS(Tbl_Registro_Insumo[cant_dev],Tbl_Registro_Insumo[proveedor],$C$8,Tbl_Registro_Insumo[descripcion_insumo],$C123,Tbl_Registro_Insumo[id_solicitud],$C$9,Tbl_Registro_Insumo[Fecha_Corte],"&lt;="&amp;AX$12))</f>
        <v/>
      </c>
      <c r="AY123" s="2" t="str">
        <f>IF(OR($C123="",AY$12=""),"",SUMIFS(Tbl_Registro_Insumo[cant_ent],Tbl_Registro_Insumo[proveedor],$C$8,Tbl_Registro_Insumo[descripcion_insumo],$C123,Tbl_Registro_Insumo[id_solicitud],Detalle_Mes!$C$9,Tbl_Registro_Insumo[Fecha_Corte],"&lt;="&amp;AY$12)-SUMIFS(Tbl_Registro_Insumo[cant_dev],Tbl_Registro_Insumo[proveedor],$C$8,Tbl_Registro_Insumo[descripcion_insumo],$C123,Tbl_Registro_Insumo[id_solicitud],$C$9,Tbl_Registro_Insumo[Fecha_Corte],"&lt;="&amp;AY$12))</f>
        <v/>
      </c>
      <c r="AZ123" s="2" t="str">
        <f>IF(OR($C123="",AZ$12=""),"",SUMIFS(Tbl_Registro_Insumo[cant_ent],Tbl_Registro_Insumo[proveedor],$C$8,Tbl_Registro_Insumo[descripcion_insumo],$C123,Tbl_Registro_Insumo[id_solicitud],Detalle_Mes!$C$9,Tbl_Registro_Insumo[Fecha_Corte],"&lt;="&amp;AZ$12)-SUMIFS(Tbl_Registro_Insumo[cant_dev],Tbl_Registro_Insumo[proveedor],$C$8,Tbl_Registro_Insumo[descripcion_insumo],$C123,Tbl_Registro_Insumo[id_solicitud],$C$9,Tbl_Registro_Insumo[Fecha_Corte],"&lt;="&amp;AZ$12))</f>
        <v/>
      </c>
      <c r="BA123" s="2" t="str">
        <f>IF(OR($C123="",BA$12=""),"",SUMIFS(Tbl_Registro_Insumo[cant_ent],Tbl_Registro_Insumo[proveedor],$C$8,Tbl_Registro_Insumo[descripcion_insumo],$C123,Tbl_Registro_Insumo[id_solicitud],Detalle_Mes!$C$9,Tbl_Registro_Insumo[Fecha_Corte],"&lt;="&amp;BA$12)-SUMIFS(Tbl_Registro_Insumo[cant_dev],Tbl_Registro_Insumo[proveedor],$C$8,Tbl_Registro_Insumo[descripcion_insumo],$C123,Tbl_Registro_Insumo[id_solicitud],$C$9,Tbl_Registro_Insumo[Fecha_Corte],"&lt;="&amp;BA$12))</f>
        <v/>
      </c>
      <c r="BB123" s="2" t="str">
        <f>IF(OR($C123="",BB$12=""),"",SUMIFS(Tbl_Registro_Insumo[cant_ent],Tbl_Registro_Insumo[proveedor],$C$8,Tbl_Registro_Insumo[descripcion_insumo],$C123,Tbl_Registro_Insumo[id_solicitud],Detalle_Mes!$C$9,Tbl_Registro_Insumo[Fecha_Corte],"&lt;="&amp;BB$12)-SUMIFS(Tbl_Registro_Insumo[cant_dev],Tbl_Registro_Insumo[proveedor],$C$8,Tbl_Registro_Insumo[descripcion_insumo],$C123,Tbl_Registro_Insumo[id_solicitud],$C$9,Tbl_Registro_Insumo[Fecha_Corte],"&lt;="&amp;BB$12))</f>
        <v/>
      </c>
      <c r="BC123" s="2" t="str">
        <f>IF(OR($C123="",BC$12=""),"",SUMIFS(Tbl_Registro_Insumo[cant_ent],Tbl_Registro_Insumo[proveedor],$C$8,Tbl_Registro_Insumo[descripcion_insumo],$C123,Tbl_Registro_Insumo[id_solicitud],Detalle_Mes!$C$9,Tbl_Registro_Insumo[Fecha_Corte],"&lt;="&amp;BC$12)-SUMIFS(Tbl_Registro_Insumo[cant_dev],Tbl_Registro_Insumo[proveedor],$C$8,Tbl_Registro_Insumo[descripcion_insumo],$C123,Tbl_Registro_Insumo[id_solicitud],$C$9,Tbl_Registro_Insumo[Fecha_Corte],"&lt;="&amp;BC$12))</f>
        <v/>
      </c>
      <c r="BD123" s="2" t="str">
        <f>IF(OR($C123="",BD$12=""),"",SUMIFS(Tbl_Registro_Insumo[cant_ent],Tbl_Registro_Insumo[proveedor],$C$8,Tbl_Registro_Insumo[descripcion_insumo],$C123,Tbl_Registro_Insumo[id_solicitud],Detalle_Mes!$C$9,Tbl_Registro_Insumo[Fecha_Corte],"&lt;="&amp;BD$12)-SUMIFS(Tbl_Registro_Insumo[cant_dev],Tbl_Registro_Insumo[proveedor],$C$8,Tbl_Registro_Insumo[descripcion_insumo],$C123,Tbl_Registro_Insumo[id_solicitud],$C$9,Tbl_Registro_Insumo[Fecha_Corte],"&lt;="&amp;BD$12))</f>
        <v/>
      </c>
      <c r="BE123" s="2" t="str">
        <f>IF(OR($C123="",BE$12=""),"",SUMIFS(Tbl_Registro_Insumo[cant_ent],Tbl_Registro_Insumo[proveedor],$C$8,Tbl_Registro_Insumo[descripcion_insumo],$C123,Tbl_Registro_Insumo[id_solicitud],Detalle_Mes!$C$9,Tbl_Registro_Insumo[Fecha_Corte],"&lt;="&amp;BE$12)-SUMIFS(Tbl_Registro_Insumo[cant_dev],Tbl_Registro_Insumo[proveedor],$C$8,Tbl_Registro_Insumo[descripcion_insumo],$C123,Tbl_Registro_Insumo[id_solicitud],$C$9,Tbl_Registro_Insumo[Fecha_Corte],"&lt;="&amp;BE$12))</f>
        <v/>
      </c>
      <c r="BF123" s="2" t="str">
        <f>IF(OR($C123="",BF$12=""),"",SUMIFS(Tbl_Registro_Insumo[cant_ent],Tbl_Registro_Insumo[proveedor],$C$8,Tbl_Registro_Insumo[descripcion_insumo],$C123,Tbl_Registro_Insumo[id_solicitud],Detalle_Mes!$C$9,Tbl_Registro_Insumo[Fecha_Corte],"&lt;="&amp;BF$12)-SUMIFS(Tbl_Registro_Insumo[cant_dev],Tbl_Registro_Insumo[proveedor],$C$8,Tbl_Registro_Insumo[descripcion_insumo],$C123,Tbl_Registro_Insumo[id_solicitud],$C$9,Tbl_Registro_Insumo[Fecha_Corte],"&lt;="&amp;BF$12))</f>
        <v/>
      </c>
      <c r="BG123" s="2" t="str">
        <f>IF(OR($C123="",BG$12=""),"",SUMIFS(Tbl_Registro_Insumo[cant_ent],Tbl_Registro_Insumo[proveedor],$C$8,Tbl_Registro_Insumo[descripcion_insumo],$C123,Tbl_Registro_Insumo[id_solicitud],Detalle_Mes!$C$9,Tbl_Registro_Insumo[Fecha_Corte],"&lt;="&amp;BG$12)-SUMIFS(Tbl_Registro_Insumo[cant_dev],Tbl_Registro_Insumo[proveedor],$C$8,Tbl_Registro_Insumo[descripcion_insumo],$C123,Tbl_Registro_Insumo[id_solicitud],$C$9,Tbl_Registro_Insumo[Fecha_Corte],"&lt;="&amp;BG$12))</f>
        <v/>
      </c>
      <c r="BH123" s="2" t="str">
        <f>IF(OR($C123="",BH$12=""),"",SUMIFS(Tbl_Registro_Insumo[cant_ent],Tbl_Registro_Insumo[proveedor],$C$8,Tbl_Registro_Insumo[descripcion_insumo],$C123,Tbl_Registro_Insumo[id_solicitud],Detalle_Mes!$C$9,Tbl_Registro_Insumo[Fecha_Corte],"&lt;="&amp;BH$12)-SUMIFS(Tbl_Registro_Insumo[cant_dev],Tbl_Registro_Insumo[proveedor],$C$8,Tbl_Registro_Insumo[descripcion_insumo],$C123,Tbl_Registro_Insumo[id_solicitud],$C$9,Tbl_Registro_Insumo[Fecha_Corte],"&lt;="&amp;BH$12))</f>
        <v/>
      </c>
      <c r="BI123" s="2" t="str">
        <f>IF(OR($C123="",BI$12=""),"",SUMIFS(Tbl_Registro_Insumo[cant_ent],Tbl_Registro_Insumo[proveedor],$C$8,Tbl_Registro_Insumo[descripcion_insumo],$C123,Tbl_Registro_Insumo[id_solicitud],Detalle_Mes!$C$9,Tbl_Registro_Insumo[Fecha_Corte],"&lt;="&amp;BI$12)-SUMIFS(Tbl_Registro_Insumo[cant_dev],Tbl_Registro_Insumo[proveedor],$C$8,Tbl_Registro_Insumo[descripcion_insumo],$C123,Tbl_Registro_Insumo[id_solicitud],$C$9,Tbl_Registro_Insumo[Fecha_Corte],"&lt;="&amp;BI$12))</f>
        <v/>
      </c>
      <c r="BJ123" s="2" t="str">
        <f>IF(OR($C123="",BJ$12=""),"",SUMIFS(Tbl_Registro_Insumo[cant_ent],Tbl_Registro_Insumo[proveedor],$C$8,Tbl_Registro_Insumo[descripcion_insumo],$C123,Tbl_Registro_Insumo[id_solicitud],Detalle_Mes!$C$9,Tbl_Registro_Insumo[Fecha_Corte],"&lt;="&amp;BJ$12)-SUMIFS(Tbl_Registro_Insumo[cant_dev],Tbl_Registro_Insumo[proveedor],$C$8,Tbl_Registro_Insumo[descripcion_insumo],$C123,Tbl_Registro_Insumo[id_solicitud],$C$9,Tbl_Registro_Insumo[Fecha_Corte],"&lt;="&amp;BJ$12))</f>
        <v/>
      </c>
      <c r="BK123" s="2" t="str">
        <f>IF(OR($C123="",BK$12=""),"",SUMIFS(Tbl_Registro_Insumo[cant_ent],Tbl_Registro_Insumo[proveedor],$C$8,Tbl_Registro_Insumo[descripcion_insumo],$C123,Tbl_Registro_Insumo[id_solicitud],Detalle_Mes!$C$9,Tbl_Registro_Insumo[Fecha_Corte],"&lt;="&amp;BK$12)-SUMIFS(Tbl_Registro_Insumo[cant_dev],Tbl_Registro_Insumo[proveedor],$C$8,Tbl_Registro_Insumo[descripcion_insumo],$C123,Tbl_Registro_Insumo[id_solicitud],$C$9,Tbl_Registro_Insumo[Fecha_Corte],"&lt;="&amp;BK$12))</f>
        <v/>
      </c>
      <c r="BL123" s="2" t="str">
        <f>IF(OR($C123="",BL$12=""),"",SUMIFS(Tbl_Registro_Insumo[cant_ent],Tbl_Registro_Insumo[proveedor],$C$8,Tbl_Registro_Insumo[descripcion_insumo],$C123,Tbl_Registro_Insumo[id_solicitud],Detalle_Mes!$C$9,Tbl_Registro_Insumo[Fecha_Corte],"&lt;="&amp;BL$12)-SUMIFS(Tbl_Registro_Insumo[cant_dev],Tbl_Registro_Insumo[proveedor],$C$8,Tbl_Registro_Insumo[descripcion_insumo],$C123,Tbl_Registro_Insumo[id_solicitud],$C$9,Tbl_Registro_Insumo[Fecha_Corte],"&lt;="&amp;BL$12))</f>
        <v/>
      </c>
      <c r="BM123" s="2" t="str">
        <f>IF(OR($C123="",BM$12=""),"",SUMIFS(Tbl_Registro_Insumo[cant_ent],Tbl_Registro_Insumo[proveedor],$C$8,Tbl_Registro_Insumo[descripcion_insumo],$C123,Tbl_Registro_Insumo[id_solicitud],Detalle_Mes!$C$9,Tbl_Registro_Insumo[Fecha_Corte],"&lt;="&amp;BM$12)-SUMIFS(Tbl_Registro_Insumo[cant_dev],Tbl_Registro_Insumo[proveedor],$C$8,Tbl_Registro_Insumo[descripcion_insumo],$C123,Tbl_Registro_Insumo[id_solicitud],$C$9,Tbl_Registro_Insumo[Fecha_Corte],"&lt;="&amp;BM$12))</f>
        <v/>
      </c>
      <c r="BN123" s="2" t="str">
        <f>IF(OR($C123="",BN$12=""),"",SUMIFS(Tbl_Registro_Insumo[cant_ent],Tbl_Registro_Insumo[proveedor],$C$8,Tbl_Registro_Insumo[descripcion_insumo],$C123,Tbl_Registro_Insumo[id_solicitud],Detalle_Mes!$C$9,Tbl_Registro_Insumo[Fecha_Corte],"&lt;="&amp;BN$12)-SUMIFS(Tbl_Registro_Insumo[cant_dev],Tbl_Registro_Insumo[proveedor],$C$8,Tbl_Registro_Insumo[descripcion_insumo],$C123,Tbl_Registro_Insumo[id_solicitud],$C$9,Tbl_Registro_Insumo[Fecha_Corte],"&lt;="&amp;BN$12))</f>
        <v/>
      </c>
      <c r="BO123" s="2" t="str">
        <f>IF(OR($C123="",BO$12=""),"",SUMIFS(Tbl_Registro_Insumo[cant_ent],Tbl_Registro_Insumo[proveedor],$C$8,Tbl_Registro_Insumo[descripcion_insumo],$C123,Tbl_Registro_Insumo[id_solicitud],Detalle_Mes!$C$9,Tbl_Registro_Insumo[Fecha_Corte],"&lt;="&amp;BO$12)-SUMIFS(Tbl_Registro_Insumo[cant_dev],Tbl_Registro_Insumo[proveedor],$C$8,Tbl_Registro_Insumo[descripcion_insumo],$C123,Tbl_Registro_Insumo[id_solicitud],$C$9,Tbl_Registro_Insumo[Fecha_Corte],"&lt;="&amp;BO$12))</f>
        <v/>
      </c>
      <c r="BP123" s="2" t="str">
        <f>IF(OR($C123="",BP$12=""),"",SUMIFS(Tbl_Registro_Insumo[cant_ent],Tbl_Registro_Insumo[proveedor],$C$8,Tbl_Registro_Insumo[descripcion_insumo],$C123,Tbl_Registro_Insumo[id_solicitud],Detalle_Mes!$C$9,Tbl_Registro_Insumo[Fecha_Corte],"&lt;="&amp;BP$12)-SUMIFS(Tbl_Registro_Insumo[cant_dev],Tbl_Registro_Insumo[proveedor],$C$8,Tbl_Registro_Insumo[descripcion_insumo],$C123,Tbl_Registro_Insumo[id_solicitud],$C$9,Tbl_Registro_Insumo[Fecha_Corte],"&lt;="&amp;BP$12))</f>
        <v/>
      </c>
      <c r="BQ123" s="2" t="str">
        <f>IF(OR($C123="",BQ$12=""),"",SUMIFS(Tbl_Registro_Insumo[cant_ent],Tbl_Registro_Insumo[proveedor],$C$8,Tbl_Registro_Insumo[descripcion_insumo],$C123,Tbl_Registro_Insumo[id_solicitud],Detalle_Mes!$C$9,Tbl_Registro_Insumo[Fecha_Corte],"&lt;="&amp;BQ$12)-SUMIFS(Tbl_Registro_Insumo[cant_dev],Tbl_Registro_Insumo[proveedor],$C$8,Tbl_Registro_Insumo[descripcion_insumo],$C123,Tbl_Registro_Insumo[id_solicitud],$C$9,Tbl_Registro_Insumo[Fecha_Corte],"&lt;="&amp;BQ$12))</f>
        <v/>
      </c>
      <c r="BR123" s="2" t="str">
        <f>IF(OR($C123="",BR$12=""),"",SUMIFS(Tbl_Registro_Insumo[cant_ent],Tbl_Registro_Insumo[proveedor],$C$8,Tbl_Registro_Insumo[descripcion_insumo],$C123,Tbl_Registro_Insumo[id_solicitud],Detalle_Mes!$C$9,Tbl_Registro_Insumo[Fecha_Corte],"&lt;="&amp;BR$12)-SUMIFS(Tbl_Registro_Insumo[cant_dev],Tbl_Registro_Insumo[proveedor],$C$8,Tbl_Registro_Insumo[descripcion_insumo],$C123,Tbl_Registro_Insumo[id_solicitud],$C$9,Tbl_Registro_Insumo[Fecha_Corte],"&lt;="&amp;BR$12))</f>
        <v/>
      </c>
      <c r="BS123" s="2" t="str">
        <f>IF(OR($C123="",BS$12=""),"",SUMIFS(Tbl_Registro_Insumo[cant_ent],Tbl_Registro_Insumo[proveedor],$C$8,Tbl_Registro_Insumo[descripcion_insumo],$C123,Tbl_Registro_Insumo[id_solicitud],Detalle_Mes!$C$9,Tbl_Registro_Insumo[Fecha_Corte],"&lt;="&amp;BS$12)-SUMIFS(Tbl_Registro_Insumo[cant_dev],Tbl_Registro_Insumo[proveedor],$C$8,Tbl_Registro_Insumo[descripcion_insumo],$C123,Tbl_Registro_Insumo[id_solicitud],$C$9,Tbl_Registro_Insumo[Fecha_Corte],"&lt;="&amp;BS$12))</f>
        <v/>
      </c>
    </row>
    <row r="124" spans="2:71" s="7" customFormat="1" ht="19.2" customHeight="1" x14ac:dyDescent="0.3">
      <c r="B124" s="2"/>
      <c r="D124" s="20" t="str">
        <f>IF(C124="","",SUMIFS(Tbl_Registro_Insumo[cant_ent],Tbl_Registro_Insumo[proveedor],Detalle_Mes!$C$8,Tbl_Registro_Insumo[id_solicitud],Detalle_Mes!$C$9,Tbl_Registro_Insumo[descripcion_insumo],Detalle_Mes!C124,Tbl_Registro_Insumo[Fecha_Corte],"&lt;"&amp;Detalle_Mes!$F$8))</f>
        <v/>
      </c>
      <c r="E124" s="20" t="str">
        <f>IF(C124="","",SUMIFS(Tbl_Registro_Insumo[cant_dev],Tbl_Registro_Insumo[proveedor],Detalle_Mes!$C$8,Tbl_Registro_Insumo[id_solicitud],Detalle_Mes!$C$9,Tbl_Registro_Insumo[descripcion_insumo],Detalle_Mes!C124,Tbl_Registro_Insumo[Fecha_Corte],"&lt;"&amp;Detalle_Mes!$F$8))</f>
        <v/>
      </c>
      <c r="F124" s="20" t="str">
        <f t="shared" si="42"/>
        <v/>
      </c>
      <c r="H124" s="41" t="str">
        <f t="shared" si="43"/>
        <v/>
      </c>
      <c r="I124" s="2" t="str">
        <f>IF(OR($C124="",I$12=""),"",SUMIFS(Tbl_Registro_Insumo[cant_ent],Tbl_Registro_Insumo[proveedor],$C$8,Tbl_Registro_Insumo[descripcion_insumo],$C124,Tbl_Registro_Insumo[id_solicitud],Detalle_Mes!$C$9,Tbl_Registro_Insumo[Fecha_Corte],"&lt;"&amp;I$12)-SUMIFS(Tbl_Registro_Insumo[cant_dev],Tbl_Registro_Insumo[proveedor],$C$8,Tbl_Registro_Insumo[descripcion_insumo],$C124,Tbl_Registro_Insumo[id_solicitud],$C$9,Tbl_Registro_Insumo[Fecha_Corte],"&lt;="&amp;I$12))</f>
        <v/>
      </c>
      <c r="J124" s="2" t="str">
        <f>IF(OR($C124="",J$12=""),"",SUMIFS(Tbl_Registro_Insumo[cant_ent],Tbl_Registro_Insumo[proveedor],$C$8,Tbl_Registro_Insumo[descripcion_insumo],$C124,Tbl_Registro_Insumo[id_solicitud],Detalle_Mes!$C$9,Tbl_Registro_Insumo[Fecha_Corte],"&lt;="&amp;J$12)-SUMIFS(Tbl_Registro_Insumo[cant_dev],Tbl_Registro_Insumo[proveedor],$C$8,Tbl_Registro_Insumo[descripcion_insumo],$C124,Tbl_Registro_Insumo[id_solicitud],$C$9,Tbl_Registro_Insumo[Fecha_Corte],"&lt;="&amp;J$12))</f>
        <v/>
      </c>
      <c r="K124" s="2" t="str">
        <f>IF(OR($C124="",K$12=""),"",SUMIFS(Tbl_Registro_Insumo[cant_ent],Tbl_Registro_Insumo[proveedor],$C$8,Tbl_Registro_Insumo[descripcion_insumo],$C124,Tbl_Registro_Insumo[id_solicitud],Detalle_Mes!$C$9,Tbl_Registro_Insumo[Fecha_Corte],"&lt;="&amp;K$12)-SUMIFS(Tbl_Registro_Insumo[cant_dev],Tbl_Registro_Insumo[proveedor],$C$8,Tbl_Registro_Insumo[descripcion_insumo],$C124,Tbl_Registro_Insumo[id_solicitud],$C$9,Tbl_Registro_Insumo[Fecha_Corte],"&lt;="&amp;K$12))</f>
        <v/>
      </c>
      <c r="L124" s="2" t="str">
        <f>IF(OR($C124="",L$12=""),"",SUMIFS(Tbl_Registro_Insumo[cant_ent],Tbl_Registro_Insumo[proveedor],$C$8,Tbl_Registro_Insumo[descripcion_insumo],$C124,Tbl_Registro_Insumo[id_solicitud],Detalle_Mes!$C$9,Tbl_Registro_Insumo[Fecha_Corte],"&lt;="&amp;L$12)-SUMIFS(Tbl_Registro_Insumo[cant_dev],Tbl_Registro_Insumo[proveedor],$C$8,Tbl_Registro_Insumo[descripcion_insumo],$C124,Tbl_Registro_Insumo[id_solicitud],$C$9,Tbl_Registro_Insumo[Fecha_Corte],"&lt;="&amp;L$12))</f>
        <v/>
      </c>
      <c r="M124" s="2" t="str">
        <f>IF(OR($C124="",M$12=""),"",SUMIFS(Tbl_Registro_Insumo[cant_ent],Tbl_Registro_Insumo[proveedor],$C$8,Tbl_Registro_Insumo[descripcion_insumo],$C124,Tbl_Registro_Insumo[id_solicitud],Detalle_Mes!$C$9,Tbl_Registro_Insumo[Fecha_Corte],"&lt;="&amp;M$12)-SUMIFS(Tbl_Registro_Insumo[cant_dev],Tbl_Registro_Insumo[proveedor],$C$8,Tbl_Registro_Insumo[descripcion_insumo],$C124,Tbl_Registro_Insumo[id_solicitud],$C$9,Tbl_Registro_Insumo[Fecha_Corte],"&lt;="&amp;M$12))</f>
        <v/>
      </c>
      <c r="N124" s="2" t="str">
        <f>IF(OR($C124="",N$12=""),"",SUMIFS(Tbl_Registro_Insumo[cant_ent],Tbl_Registro_Insumo[proveedor],$C$8,Tbl_Registro_Insumo[descripcion_insumo],$C124,Tbl_Registro_Insumo[id_solicitud],Detalle_Mes!$C$9,Tbl_Registro_Insumo[Fecha_Corte],"&lt;="&amp;N$12)-SUMIFS(Tbl_Registro_Insumo[cant_dev],Tbl_Registro_Insumo[proveedor],$C$8,Tbl_Registro_Insumo[descripcion_insumo],$C124,Tbl_Registro_Insumo[id_solicitud],$C$9,Tbl_Registro_Insumo[Fecha_Corte],"&lt;="&amp;N$12))</f>
        <v/>
      </c>
      <c r="O124" s="2" t="str">
        <f>IF(OR($C124="",O$12=""),"",SUMIFS(Tbl_Registro_Insumo[cant_ent],Tbl_Registro_Insumo[proveedor],$C$8,Tbl_Registro_Insumo[descripcion_insumo],$C124,Tbl_Registro_Insumo[id_solicitud],Detalle_Mes!$C$9,Tbl_Registro_Insumo[Fecha_Corte],"&lt;="&amp;O$12)-SUMIFS(Tbl_Registro_Insumo[cant_dev],Tbl_Registro_Insumo[proveedor],$C$8,Tbl_Registro_Insumo[descripcion_insumo],$C124,Tbl_Registro_Insumo[id_solicitud],$C$9,Tbl_Registro_Insumo[Fecha_Corte],"&lt;="&amp;O$12))</f>
        <v/>
      </c>
      <c r="P124" s="2" t="str">
        <f>IF(OR($C124="",P$12=""),"",SUMIFS(Tbl_Registro_Insumo[cant_ent],Tbl_Registro_Insumo[proveedor],$C$8,Tbl_Registro_Insumo[descripcion_insumo],$C124,Tbl_Registro_Insumo[id_solicitud],Detalle_Mes!$C$9,Tbl_Registro_Insumo[Fecha_Corte],"&lt;="&amp;P$12)-SUMIFS(Tbl_Registro_Insumo[cant_dev],Tbl_Registro_Insumo[proveedor],$C$8,Tbl_Registro_Insumo[descripcion_insumo],$C124,Tbl_Registro_Insumo[id_solicitud],$C$9,Tbl_Registro_Insumo[Fecha_Corte],"&lt;="&amp;P$12))</f>
        <v/>
      </c>
      <c r="Q124" s="2" t="str">
        <f>IF(OR($C124="",Q$12=""),"",SUMIFS(Tbl_Registro_Insumo[cant_ent],Tbl_Registro_Insumo[proveedor],$C$8,Tbl_Registro_Insumo[descripcion_insumo],$C124,Tbl_Registro_Insumo[id_solicitud],Detalle_Mes!$C$9,Tbl_Registro_Insumo[Fecha_Corte],"&lt;="&amp;Q$12)-SUMIFS(Tbl_Registro_Insumo[cant_dev],Tbl_Registro_Insumo[proveedor],$C$8,Tbl_Registro_Insumo[descripcion_insumo],$C124,Tbl_Registro_Insumo[id_solicitud],$C$9,Tbl_Registro_Insumo[Fecha_Corte],"&lt;="&amp;Q$12))</f>
        <v/>
      </c>
      <c r="R124" s="2" t="str">
        <f>IF(OR($C124="",R$12=""),"",SUMIFS(Tbl_Registro_Insumo[cant_ent],Tbl_Registro_Insumo[proveedor],$C$8,Tbl_Registro_Insumo[descripcion_insumo],$C124,Tbl_Registro_Insumo[id_solicitud],Detalle_Mes!$C$9,Tbl_Registro_Insumo[Fecha_Corte],"&lt;="&amp;R$12)-SUMIFS(Tbl_Registro_Insumo[cant_dev],Tbl_Registro_Insumo[proveedor],$C$8,Tbl_Registro_Insumo[descripcion_insumo],$C124,Tbl_Registro_Insumo[id_solicitud],$C$9,Tbl_Registro_Insumo[Fecha_Corte],"&lt;="&amp;R$12))</f>
        <v/>
      </c>
      <c r="S124" s="2" t="str">
        <f>IF(OR($C124="",S$12=""),"",SUMIFS(Tbl_Registro_Insumo[cant_ent],Tbl_Registro_Insumo[proveedor],$C$8,Tbl_Registro_Insumo[descripcion_insumo],$C124,Tbl_Registro_Insumo[id_solicitud],Detalle_Mes!$C$9,Tbl_Registro_Insumo[Fecha_Corte],"&lt;="&amp;S$12)-SUMIFS(Tbl_Registro_Insumo[cant_dev],Tbl_Registro_Insumo[proveedor],$C$8,Tbl_Registro_Insumo[descripcion_insumo],$C124,Tbl_Registro_Insumo[id_solicitud],$C$9,Tbl_Registro_Insumo[Fecha_Corte],"&lt;="&amp;S$12))</f>
        <v/>
      </c>
      <c r="T124" s="2" t="str">
        <f>IF(OR($C124="",T$12=""),"",SUMIFS(Tbl_Registro_Insumo[cant_ent],Tbl_Registro_Insumo[proveedor],$C$8,Tbl_Registro_Insumo[descripcion_insumo],$C124,Tbl_Registro_Insumo[id_solicitud],Detalle_Mes!$C$9,Tbl_Registro_Insumo[Fecha_Corte],"&lt;="&amp;T$12)-SUMIFS(Tbl_Registro_Insumo[cant_dev],Tbl_Registro_Insumo[proveedor],$C$8,Tbl_Registro_Insumo[descripcion_insumo],$C124,Tbl_Registro_Insumo[id_solicitud],$C$9,Tbl_Registro_Insumo[Fecha_Corte],"&lt;="&amp;T$12))</f>
        <v/>
      </c>
      <c r="U124" s="2" t="str">
        <f>IF(OR($C124="",U$12=""),"",SUMIFS(Tbl_Registro_Insumo[cant_ent],Tbl_Registro_Insumo[proveedor],$C$8,Tbl_Registro_Insumo[descripcion_insumo],$C124,Tbl_Registro_Insumo[id_solicitud],Detalle_Mes!$C$9,Tbl_Registro_Insumo[Fecha_Corte],"&lt;="&amp;U$12)-SUMIFS(Tbl_Registro_Insumo[cant_dev],Tbl_Registro_Insumo[proveedor],$C$8,Tbl_Registro_Insumo[descripcion_insumo],$C124,Tbl_Registro_Insumo[id_solicitud],$C$9,Tbl_Registro_Insumo[Fecha_Corte],"&lt;="&amp;U$12))</f>
        <v/>
      </c>
      <c r="V124" s="2" t="str">
        <f>IF(OR($C124="",V$12=""),"",SUMIFS(Tbl_Registro_Insumo[cant_ent],Tbl_Registro_Insumo[proveedor],$C$8,Tbl_Registro_Insumo[descripcion_insumo],$C124,Tbl_Registro_Insumo[id_solicitud],Detalle_Mes!$C$9,Tbl_Registro_Insumo[Fecha_Corte],"&lt;="&amp;V$12)-SUMIFS(Tbl_Registro_Insumo[cant_dev],Tbl_Registro_Insumo[proveedor],$C$8,Tbl_Registro_Insumo[descripcion_insumo],$C124,Tbl_Registro_Insumo[id_solicitud],$C$9,Tbl_Registro_Insumo[Fecha_Corte],"&lt;="&amp;V$12))</f>
        <v/>
      </c>
      <c r="W124" s="2" t="str">
        <f>IF(OR($C124="",W$12=""),"",SUMIFS(Tbl_Registro_Insumo[cant_ent],Tbl_Registro_Insumo[proveedor],$C$8,Tbl_Registro_Insumo[descripcion_insumo],$C124,Tbl_Registro_Insumo[id_solicitud],Detalle_Mes!$C$9,Tbl_Registro_Insumo[Fecha_Corte],"&lt;="&amp;W$12)-SUMIFS(Tbl_Registro_Insumo[cant_dev],Tbl_Registro_Insumo[proveedor],$C$8,Tbl_Registro_Insumo[descripcion_insumo],$C124,Tbl_Registro_Insumo[id_solicitud],$C$9,Tbl_Registro_Insumo[Fecha_Corte],"&lt;="&amp;W$12))</f>
        <v/>
      </c>
      <c r="X124" s="2" t="str">
        <f>IF(OR($C124="",X$12=""),"",SUMIFS(Tbl_Registro_Insumo[cant_ent],Tbl_Registro_Insumo[proveedor],$C$8,Tbl_Registro_Insumo[descripcion_insumo],$C124,Tbl_Registro_Insumo[id_solicitud],Detalle_Mes!$C$9,Tbl_Registro_Insumo[Fecha_Corte],"&lt;="&amp;X$12)-SUMIFS(Tbl_Registro_Insumo[cant_dev],Tbl_Registro_Insumo[proveedor],$C$8,Tbl_Registro_Insumo[descripcion_insumo],$C124,Tbl_Registro_Insumo[id_solicitud],$C$9,Tbl_Registro_Insumo[Fecha_Corte],"&lt;="&amp;X$12))</f>
        <v/>
      </c>
      <c r="Y124" s="2" t="str">
        <f>IF(OR($C124="",Y$12=""),"",SUMIFS(Tbl_Registro_Insumo[cant_ent],Tbl_Registro_Insumo[proveedor],$C$8,Tbl_Registro_Insumo[descripcion_insumo],$C124,Tbl_Registro_Insumo[id_solicitud],Detalle_Mes!$C$9,Tbl_Registro_Insumo[Fecha_Corte],"&lt;="&amp;Y$12)-SUMIFS(Tbl_Registro_Insumo[cant_dev],Tbl_Registro_Insumo[proveedor],$C$8,Tbl_Registro_Insumo[descripcion_insumo],$C124,Tbl_Registro_Insumo[id_solicitud],$C$9,Tbl_Registro_Insumo[Fecha_Corte],"&lt;="&amp;Y$12))</f>
        <v/>
      </c>
      <c r="Z124" s="2" t="str">
        <f>IF(OR($C124="",Z$12=""),"",SUMIFS(Tbl_Registro_Insumo[cant_ent],Tbl_Registro_Insumo[proveedor],$C$8,Tbl_Registro_Insumo[descripcion_insumo],$C124,Tbl_Registro_Insumo[id_solicitud],Detalle_Mes!$C$9,Tbl_Registro_Insumo[Fecha_Corte],"&lt;="&amp;Z$12)-SUMIFS(Tbl_Registro_Insumo[cant_dev],Tbl_Registro_Insumo[proveedor],$C$8,Tbl_Registro_Insumo[descripcion_insumo],$C124,Tbl_Registro_Insumo[id_solicitud],$C$9,Tbl_Registro_Insumo[Fecha_Corte],"&lt;="&amp;Z$12))</f>
        <v/>
      </c>
      <c r="AA124" s="2" t="str">
        <f>IF(OR($C124="",AA$12=""),"",SUMIFS(Tbl_Registro_Insumo[cant_ent],Tbl_Registro_Insumo[proveedor],$C$8,Tbl_Registro_Insumo[descripcion_insumo],$C124,Tbl_Registro_Insumo[id_solicitud],Detalle_Mes!$C$9,Tbl_Registro_Insumo[Fecha_Corte],"&lt;="&amp;AA$12)-SUMIFS(Tbl_Registro_Insumo[cant_dev],Tbl_Registro_Insumo[proveedor],$C$8,Tbl_Registro_Insumo[descripcion_insumo],$C124,Tbl_Registro_Insumo[id_solicitud],$C$9,Tbl_Registro_Insumo[Fecha_Corte],"&lt;="&amp;AA$12))</f>
        <v/>
      </c>
      <c r="AB124" s="2" t="str">
        <f>IF(OR($C124="",AB$12=""),"",SUMIFS(Tbl_Registro_Insumo[cant_ent],Tbl_Registro_Insumo[proveedor],$C$8,Tbl_Registro_Insumo[descripcion_insumo],$C124,Tbl_Registro_Insumo[id_solicitud],Detalle_Mes!$C$9,Tbl_Registro_Insumo[Fecha_Corte],"&lt;="&amp;AB$12)-SUMIFS(Tbl_Registro_Insumo[cant_dev],Tbl_Registro_Insumo[proveedor],$C$8,Tbl_Registro_Insumo[descripcion_insumo],$C124,Tbl_Registro_Insumo[id_solicitud],$C$9,Tbl_Registro_Insumo[Fecha_Corte],"&lt;="&amp;AB$12))</f>
        <v/>
      </c>
      <c r="AC124" s="2" t="str">
        <f>IF(OR($C124="",AC$12=""),"",SUMIFS(Tbl_Registro_Insumo[cant_ent],Tbl_Registro_Insumo[proveedor],$C$8,Tbl_Registro_Insumo[descripcion_insumo],$C124,Tbl_Registro_Insumo[id_solicitud],Detalle_Mes!$C$9,Tbl_Registro_Insumo[Fecha_Corte],"&lt;="&amp;AC$12)-SUMIFS(Tbl_Registro_Insumo[cant_dev],Tbl_Registro_Insumo[proveedor],$C$8,Tbl_Registro_Insumo[descripcion_insumo],$C124,Tbl_Registro_Insumo[id_solicitud],$C$9,Tbl_Registro_Insumo[Fecha_Corte],"&lt;="&amp;AC$12))</f>
        <v/>
      </c>
      <c r="AD124" s="2" t="str">
        <f>IF(OR($C124="",AD$12=""),"",SUMIFS(Tbl_Registro_Insumo[cant_ent],Tbl_Registro_Insumo[proveedor],$C$8,Tbl_Registro_Insumo[descripcion_insumo],$C124,Tbl_Registro_Insumo[id_solicitud],Detalle_Mes!$C$9,Tbl_Registro_Insumo[Fecha_Corte],"&lt;="&amp;AD$12)-SUMIFS(Tbl_Registro_Insumo[cant_dev],Tbl_Registro_Insumo[proveedor],$C$8,Tbl_Registro_Insumo[descripcion_insumo],$C124,Tbl_Registro_Insumo[id_solicitud],$C$9,Tbl_Registro_Insumo[Fecha_Corte],"&lt;="&amp;AD$12))</f>
        <v/>
      </c>
      <c r="AE124" s="2" t="str">
        <f>IF(OR($C124="",AE$12=""),"",SUMIFS(Tbl_Registro_Insumo[cant_ent],Tbl_Registro_Insumo[proveedor],$C$8,Tbl_Registro_Insumo[descripcion_insumo],$C124,Tbl_Registro_Insumo[id_solicitud],Detalle_Mes!$C$9,Tbl_Registro_Insumo[Fecha_Corte],"&lt;="&amp;AE$12)-SUMIFS(Tbl_Registro_Insumo[cant_dev],Tbl_Registro_Insumo[proveedor],$C$8,Tbl_Registro_Insumo[descripcion_insumo],$C124,Tbl_Registro_Insumo[id_solicitud],$C$9,Tbl_Registro_Insumo[Fecha_Corte],"&lt;="&amp;AE$12))</f>
        <v/>
      </c>
      <c r="AF124" s="2" t="str">
        <f>IF(OR($C124="",AF$12=""),"",SUMIFS(Tbl_Registro_Insumo[cant_ent],Tbl_Registro_Insumo[proveedor],$C$8,Tbl_Registro_Insumo[descripcion_insumo],$C124,Tbl_Registro_Insumo[id_solicitud],Detalle_Mes!$C$9,Tbl_Registro_Insumo[Fecha_Corte],"&lt;="&amp;AF$12)-SUMIFS(Tbl_Registro_Insumo[cant_dev],Tbl_Registro_Insumo[proveedor],$C$8,Tbl_Registro_Insumo[descripcion_insumo],$C124,Tbl_Registro_Insumo[id_solicitud],$C$9,Tbl_Registro_Insumo[Fecha_Corte],"&lt;="&amp;AF$12))</f>
        <v/>
      </c>
      <c r="AG124" s="2" t="str">
        <f>IF(OR($C124="",AG$12=""),"",SUMIFS(Tbl_Registro_Insumo[cant_ent],Tbl_Registro_Insumo[proveedor],$C$8,Tbl_Registro_Insumo[descripcion_insumo],$C124,Tbl_Registro_Insumo[id_solicitud],Detalle_Mes!$C$9,Tbl_Registro_Insumo[Fecha_Corte],"&lt;="&amp;AG$12)-SUMIFS(Tbl_Registro_Insumo[cant_dev],Tbl_Registro_Insumo[proveedor],$C$8,Tbl_Registro_Insumo[descripcion_insumo],$C124,Tbl_Registro_Insumo[id_solicitud],$C$9,Tbl_Registro_Insumo[Fecha_Corte],"&lt;="&amp;AG$12))</f>
        <v/>
      </c>
      <c r="AH124" s="2" t="str">
        <f>IF(OR($C124="",AH$12=""),"",SUMIFS(Tbl_Registro_Insumo[cant_ent],Tbl_Registro_Insumo[proveedor],$C$8,Tbl_Registro_Insumo[descripcion_insumo],$C124,Tbl_Registro_Insumo[id_solicitud],Detalle_Mes!$C$9,Tbl_Registro_Insumo[Fecha_Corte],"&lt;="&amp;AH$12)-SUMIFS(Tbl_Registro_Insumo[cant_dev],Tbl_Registro_Insumo[proveedor],$C$8,Tbl_Registro_Insumo[descripcion_insumo],$C124,Tbl_Registro_Insumo[id_solicitud],$C$9,Tbl_Registro_Insumo[Fecha_Corte],"&lt;="&amp;AH$12))</f>
        <v/>
      </c>
      <c r="AI124" s="2" t="str">
        <f>IF(OR($C124="",AI$12=""),"",SUMIFS(Tbl_Registro_Insumo[cant_ent],Tbl_Registro_Insumo[proveedor],$C$8,Tbl_Registro_Insumo[descripcion_insumo],$C124,Tbl_Registro_Insumo[id_solicitud],Detalle_Mes!$C$9,Tbl_Registro_Insumo[Fecha_Corte],"&lt;="&amp;AI$12)-SUMIFS(Tbl_Registro_Insumo[cant_dev],Tbl_Registro_Insumo[proveedor],$C$8,Tbl_Registro_Insumo[descripcion_insumo],$C124,Tbl_Registro_Insumo[id_solicitud],$C$9,Tbl_Registro_Insumo[Fecha_Corte],"&lt;="&amp;AI$12))</f>
        <v/>
      </c>
      <c r="AJ124" s="2" t="str">
        <f>IF(OR($C124="",AJ$12=""),"",SUMIFS(Tbl_Registro_Insumo[cant_ent],Tbl_Registro_Insumo[proveedor],$C$8,Tbl_Registro_Insumo[descripcion_insumo],$C124,Tbl_Registro_Insumo[id_solicitud],Detalle_Mes!$C$9,Tbl_Registro_Insumo[Fecha_Corte],"&lt;="&amp;AJ$12)-SUMIFS(Tbl_Registro_Insumo[cant_dev],Tbl_Registro_Insumo[proveedor],$C$8,Tbl_Registro_Insumo[descripcion_insumo],$C124,Tbl_Registro_Insumo[id_solicitud],$C$9,Tbl_Registro_Insumo[Fecha_Corte],"&lt;="&amp;AJ$12))</f>
        <v/>
      </c>
      <c r="AK124" s="2" t="str">
        <f>IF(OR($C124="",AK$12=""),"",SUMIFS(Tbl_Registro_Insumo[cant_ent],Tbl_Registro_Insumo[proveedor],$C$8,Tbl_Registro_Insumo[descripcion_insumo],$C124,Tbl_Registro_Insumo[id_solicitud],Detalle_Mes!$C$9,Tbl_Registro_Insumo[Fecha_Corte],"&lt;="&amp;AK$12)-SUMIFS(Tbl_Registro_Insumo[cant_dev],Tbl_Registro_Insumo[proveedor],$C$8,Tbl_Registro_Insumo[descripcion_insumo],$C124,Tbl_Registro_Insumo[id_solicitud],$C$9,Tbl_Registro_Insumo[Fecha_Corte],"&lt;="&amp;AK$12))</f>
        <v/>
      </c>
      <c r="AL124" s="2" t="str">
        <f>IF(OR($C124="",AL$12=""),"",SUMIFS(Tbl_Registro_Insumo[cant_ent],Tbl_Registro_Insumo[proveedor],$C$8,Tbl_Registro_Insumo[descripcion_insumo],$C124,Tbl_Registro_Insumo[id_solicitud],Detalle_Mes!$C$9,Tbl_Registro_Insumo[Fecha_Corte],"&lt;="&amp;AL$12)-SUMIFS(Tbl_Registro_Insumo[cant_dev],Tbl_Registro_Insumo[proveedor],$C$8,Tbl_Registro_Insumo[descripcion_insumo],$C124,Tbl_Registro_Insumo[id_solicitud],$C$9,Tbl_Registro_Insumo[Fecha_Corte],"&lt;="&amp;AL$12))</f>
        <v/>
      </c>
      <c r="AM124" s="2" t="str">
        <f>IF(OR($C124="",AM$12=""),"",SUMIFS(Tbl_Registro_Insumo[cant_ent],Tbl_Registro_Insumo[proveedor],$C$8,Tbl_Registro_Insumo[descripcion_insumo],$C124,Tbl_Registro_Insumo[id_solicitud],Detalle_Mes!$C$9,Tbl_Registro_Insumo[Fecha_Corte],"&lt;="&amp;AM$12)-SUMIFS(Tbl_Registro_Insumo[cant_dev],Tbl_Registro_Insumo[proveedor],$C$8,Tbl_Registro_Insumo[descripcion_insumo],$C124,Tbl_Registro_Insumo[id_solicitud],$C$9,Tbl_Registro_Insumo[Fecha_Corte],"&lt;="&amp;AM$12))</f>
        <v/>
      </c>
      <c r="AN124" s="2" t="str">
        <f>IF(OR($C124="",AN$12=""),"",SUMIFS(Tbl_Registro_Insumo[cant_ent],Tbl_Registro_Insumo[proveedor],$C$8,Tbl_Registro_Insumo[descripcion_insumo],$C124,Tbl_Registro_Insumo[id_solicitud],Detalle_Mes!$C$9,Tbl_Registro_Insumo[Fecha_Corte],"&lt;="&amp;AN$12)-SUMIFS(Tbl_Registro_Insumo[cant_dev],Tbl_Registro_Insumo[proveedor],$C$8,Tbl_Registro_Insumo[descripcion_insumo],$C124,Tbl_Registro_Insumo[id_solicitud],$C$9,Tbl_Registro_Insumo[Fecha_Corte],"&lt;="&amp;AN$12))</f>
        <v/>
      </c>
      <c r="AO124" s="2" t="str">
        <f>IF(OR($C124="",AO$12=""),"",SUMIFS(Tbl_Registro_Insumo[cant_ent],Tbl_Registro_Insumo[proveedor],$C$8,Tbl_Registro_Insumo[descripcion_insumo],$C124,Tbl_Registro_Insumo[id_solicitud],Detalle_Mes!$C$9,Tbl_Registro_Insumo[Fecha_Corte],"&lt;="&amp;AO$12)-SUMIFS(Tbl_Registro_Insumo[cant_dev],Tbl_Registro_Insumo[proveedor],$C$8,Tbl_Registro_Insumo[descripcion_insumo],$C124,Tbl_Registro_Insumo[id_solicitud],$C$9,Tbl_Registro_Insumo[Fecha_Corte],"&lt;="&amp;AO$12))</f>
        <v/>
      </c>
      <c r="AP124" s="2" t="str">
        <f>IF(OR($C124="",AP$12=""),"",SUMIFS(Tbl_Registro_Insumo[cant_ent],Tbl_Registro_Insumo[proveedor],$C$8,Tbl_Registro_Insumo[descripcion_insumo],$C124,Tbl_Registro_Insumo[id_solicitud],Detalle_Mes!$C$9,Tbl_Registro_Insumo[Fecha_Corte],"&lt;="&amp;AP$12)-SUMIFS(Tbl_Registro_Insumo[cant_dev],Tbl_Registro_Insumo[proveedor],$C$8,Tbl_Registro_Insumo[descripcion_insumo],$C124,Tbl_Registro_Insumo[id_solicitud],$C$9,Tbl_Registro_Insumo[Fecha_Corte],"&lt;="&amp;AP$12))</f>
        <v/>
      </c>
      <c r="AQ124" s="2" t="str">
        <f>IF(OR($C124="",AQ$12=""),"",SUMIFS(Tbl_Registro_Insumo[cant_ent],Tbl_Registro_Insumo[proveedor],$C$8,Tbl_Registro_Insumo[descripcion_insumo],$C124,Tbl_Registro_Insumo[id_solicitud],Detalle_Mes!$C$9,Tbl_Registro_Insumo[Fecha_Corte],"&lt;="&amp;AQ$12)-SUMIFS(Tbl_Registro_Insumo[cant_dev],Tbl_Registro_Insumo[proveedor],$C$8,Tbl_Registro_Insumo[descripcion_insumo],$C124,Tbl_Registro_Insumo[id_solicitud],$C$9,Tbl_Registro_Insumo[Fecha_Corte],"&lt;="&amp;AQ$12))</f>
        <v/>
      </c>
      <c r="AR124" s="2" t="str">
        <f>IF(OR($C124="",AR$12=""),"",SUMIFS(Tbl_Registro_Insumo[cant_ent],Tbl_Registro_Insumo[proveedor],$C$8,Tbl_Registro_Insumo[descripcion_insumo],$C124,Tbl_Registro_Insumo[id_solicitud],Detalle_Mes!$C$9,Tbl_Registro_Insumo[Fecha_Corte],"&lt;="&amp;AR$12)-SUMIFS(Tbl_Registro_Insumo[cant_dev],Tbl_Registro_Insumo[proveedor],$C$8,Tbl_Registro_Insumo[descripcion_insumo],$C124,Tbl_Registro_Insumo[id_solicitud],$C$9,Tbl_Registro_Insumo[Fecha_Corte],"&lt;="&amp;AR$12))</f>
        <v/>
      </c>
      <c r="AS124" s="2" t="str">
        <f>IF(OR($C124="",AS$12=""),"",SUMIFS(Tbl_Registro_Insumo[cant_ent],Tbl_Registro_Insumo[proveedor],$C$8,Tbl_Registro_Insumo[descripcion_insumo],$C124,Tbl_Registro_Insumo[id_solicitud],Detalle_Mes!$C$9,Tbl_Registro_Insumo[Fecha_Corte],"&lt;="&amp;AS$12)-SUMIFS(Tbl_Registro_Insumo[cant_dev],Tbl_Registro_Insumo[proveedor],$C$8,Tbl_Registro_Insumo[descripcion_insumo],$C124,Tbl_Registro_Insumo[id_solicitud],$C$9,Tbl_Registro_Insumo[Fecha_Corte],"&lt;="&amp;AS$12))</f>
        <v/>
      </c>
      <c r="AT124" s="2" t="str">
        <f>IF(OR($C124="",AT$12=""),"",SUMIFS(Tbl_Registro_Insumo[cant_ent],Tbl_Registro_Insumo[proveedor],$C$8,Tbl_Registro_Insumo[descripcion_insumo],$C124,Tbl_Registro_Insumo[id_solicitud],Detalle_Mes!$C$9,Tbl_Registro_Insumo[Fecha_Corte],"&lt;="&amp;AT$12)-SUMIFS(Tbl_Registro_Insumo[cant_dev],Tbl_Registro_Insumo[proveedor],$C$8,Tbl_Registro_Insumo[descripcion_insumo],$C124,Tbl_Registro_Insumo[id_solicitud],$C$9,Tbl_Registro_Insumo[Fecha_Corte],"&lt;="&amp;AT$12))</f>
        <v/>
      </c>
      <c r="AU124" s="2" t="str">
        <f>IF(OR($C124="",AU$12=""),"",SUMIFS(Tbl_Registro_Insumo[cant_ent],Tbl_Registro_Insumo[proveedor],$C$8,Tbl_Registro_Insumo[descripcion_insumo],$C124,Tbl_Registro_Insumo[id_solicitud],Detalle_Mes!$C$9,Tbl_Registro_Insumo[Fecha_Corte],"&lt;="&amp;AU$12)-SUMIFS(Tbl_Registro_Insumo[cant_dev],Tbl_Registro_Insumo[proveedor],$C$8,Tbl_Registro_Insumo[descripcion_insumo],$C124,Tbl_Registro_Insumo[id_solicitud],$C$9,Tbl_Registro_Insumo[Fecha_Corte],"&lt;="&amp;AU$12))</f>
        <v/>
      </c>
      <c r="AV124" s="2" t="str">
        <f>IF(OR($C124="",AV$12=""),"",SUMIFS(Tbl_Registro_Insumo[cant_ent],Tbl_Registro_Insumo[proveedor],$C$8,Tbl_Registro_Insumo[descripcion_insumo],$C124,Tbl_Registro_Insumo[id_solicitud],Detalle_Mes!$C$9,Tbl_Registro_Insumo[Fecha_Corte],"&lt;="&amp;AV$12)-SUMIFS(Tbl_Registro_Insumo[cant_dev],Tbl_Registro_Insumo[proveedor],$C$8,Tbl_Registro_Insumo[descripcion_insumo],$C124,Tbl_Registro_Insumo[id_solicitud],$C$9,Tbl_Registro_Insumo[Fecha_Corte],"&lt;="&amp;AV$12))</f>
        <v/>
      </c>
      <c r="AW124" s="2" t="str">
        <f>IF(OR($C124="",AW$12=""),"",SUMIFS(Tbl_Registro_Insumo[cant_ent],Tbl_Registro_Insumo[proveedor],$C$8,Tbl_Registro_Insumo[descripcion_insumo],$C124,Tbl_Registro_Insumo[id_solicitud],Detalle_Mes!$C$9,Tbl_Registro_Insumo[Fecha_Corte],"&lt;="&amp;AW$12)-SUMIFS(Tbl_Registro_Insumo[cant_dev],Tbl_Registro_Insumo[proveedor],$C$8,Tbl_Registro_Insumo[descripcion_insumo],$C124,Tbl_Registro_Insumo[id_solicitud],$C$9,Tbl_Registro_Insumo[Fecha_Corte],"&lt;="&amp;AW$12))</f>
        <v/>
      </c>
      <c r="AX124" s="2" t="str">
        <f>IF(OR($C124="",AX$12=""),"",SUMIFS(Tbl_Registro_Insumo[cant_ent],Tbl_Registro_Insumo[proveedor],$C$8,Tbl_Registro_Insumo[descripcion_insumo],$C124,Tbl_Registro_Insumo[id_solicitud],Detalle_Mes!$C$9,Tbl_Registro_Insumo[Fecha_Corte],"&lt;="&amp;AX$12)-SUMIFS(Tbl_Registro_Insumo[cant_dev],Tbl_Registro_Insumo[proveedor],$C$8,Tbl_Registro_Insumo[descripcion_insumo],$C124,Tbl_Registro_Insumo[id_solicitud],$C$9,Tbl_Registro_Insumo[Fecha_Corte],"&lt;="&amp;AX$12))</f>
        <v/>
      </c>
      <c r="AY124" s="2" t="str">
        <f>IF(OR($C124="",AY$12=""),"",SUMIFS(Tbl_Registro_Insumo[cant_ent],Tbl_Registro_Insumo[proveedor],$C$8,Tbl_Registro_Insumo[descripcion_insumo],$C124,Tbl_Registro_Insumo[id_solicitud],Detalle_Mes!$C$9,Tbl_Registro_Insumo[Fecha_Corte],"&lt;="&amp;AY$12)-SUMIFS(Tbl_Registro_Insumo[cant_dev],Tbl_Registro_Insumo[proveedor],$C$8,Tbl_Registro_Insumo[descripcion_insumo],$C124,Tbl_Registro_Insumo[id_solicitud],$C$9,Tbl_Registro_Insumo[Fecha_Corte],"&lt;="&amp;AY$12))</f>
        <v/>
      </c>
      <c r="AZ124" s="2" t="str">
        <f>IF(OR($C124="",AZ$12=""),"",SUMIFS(Tbl_Registro_Insumo[cant_ent],Tbl_Registro_Insumo[proveedor],$C$8,Tbl_Registro_Insumo[descripcion_insumo],$C124,Tbl_Registro_Insumo[id_solicitud],Detalle_Mes!$C$9,Tbl_Registro_Insumo[Fecha_Corte],"&lt;="&amp;AZ$12)-SUMIFS(Tbl_Registro_Insumo[cant_dev],Tbl_Registro_Insumo[proveedor],$C$8,Tbl_Registro_Insumo[descripcion_insumo],$C124,Tbl_Registro_Insumo[id_solicitud],$C$9,Tbl_Registro_Insumo[Fecha_Corte],"&lt;="&amp;AZ$12))</f>
        <v/>
      </c>
      <c r="BA124" s="2" t="str">
        <f>IF(OR($C124="",BA$12=""),"",SUMIFS(Tbl_Registro_Insumo[cant_ent],Tbl_Registro_Insumo[proveedor],$C$8,Tbl_Registro_Insumo[descripcion_insumo],$C124,Tbl_Registro_Insumo[id_solicitud],Detalle_Mes!$C$9,Tbl_Registro_Insumo[Fecha_Corte],"&lt;="&amp;BA$12)-SUMIFS(Tbl_Registro_Insumo[cant_dev],Tbl_Registro_Insumo[proveedor],$C$8,Tbl_Registro_Insumo[descripcion_insumo],$C124,Tbl_Registro_Insumo[id_solicitud],$C$9,Tbl_Registro_Insumo[Fecha_Corte],"&lt;="&amp;BA$12))</f>
        <v/>
      </c>
      <c r="BB124" s="2" t="str">
        <f>IF(OR($C124="",BB$12=""),"",SUMIFS(Tbl_Registro_Insumo[cant_ent],Tbl_Registro_Insumo[proveedor],$C$8,Tbl_Registro_Insumo[descripcion_insumo],$C124,Tbl_Registro_Insumo[id_solicitud],Detalle_Mes!$C$9,Tbl_Registro_Insumo[Fecha_Corte],"&lt;="&amp;BB$12)-SUMIFS(Tbl_Registro_Insumo[cant_dev],Tbl_Registro_Insumo[proveedor],$C$8,Tbl_Registro_Insumo[descripcion_insumo],$C124,Tbl_Registro_Insumo[id_solicitud],$C$9,Tbl_Registro_Insumo[Fecha_Corte],"&lt;="&amp;BB$12))</f>
        <v/>
      </c>
      <c r="BC124" s="2" t="str">
        <f>IF(OR($C124="",BC$12=""),"",SUMIFS(Tbl_Registro_Insumo[cant_ent],Tbl_Registro_Insumo[proveedor],$C$8,Tbl_Registro_Insumo[descripcion_insumo],$C124,Tbl_Registro_Insumo[id_solicitud],Detalle_Mes!$C$9,Tbl_Registro_Insumo[Fecha_Corte],"&lt;="&amp;BC$12)-SUMIFS(Tbl_Registro_Insumo[cant_dev],Tbl_Registro_Insumo[proveedor],$C$8,Tbl_Registro_Insumo[descripcion_insumo],$C124,Tbl_Registro_Insumo[id_solicitud],$C$9,Tbl_Registro_Insumo[Fecha_Corte],"&lt;="&amp;BC$12))</f>
        <v/>
      </c>
      <c r="BD124" s="2" t="str">
        <f>IF(OR($C124="",BD$12=""),"",SUMIFS(Tbl_Registro_Insumo[cant_ent],Tbl_Registro_Insumo[proveedor],$C$8,Tbl_Registro_Insumo[descripcion_insumo],$C124,Tbl_Registro_Insumo[id_solicitud],Detalle_Mes!$C$9,Tbl_Registro_Insumo[Fecha_Corte],"&lt;="&amp;BD$12)-SUMIFS(Tbl_Registro_Insumo[cant_dev],Tbl_Registro_Insumo[proveedor],$C$8,Tbl_Registro_Insumo[descripcion_insumo],$C124,Tbl_Registro_Insumo[id_solicitud],$C$9,Tbl_Registro_Insumo[Fecha_Corte],"&lt;="&amp;BD$12))</f>
        <v/>
      </c>
      <c r="BE124" s="2" t="str">
        <f>IF(OR($C124="",BE$12=""),"",SUMIFS(Tbl_Registro_Insumo[cant_ent],Tbl_Registro_Insumo[proveedor],$C$8,Tbl_Registro_Insumo[descripcion_insumo],$C124,Tbl_Registro_Insumo[id_solicitud],Detalle_Mes!$C$9,Tbl_Registro_Insumo[Fecha_Corte],"&lt;="&amp;BE$12)-SUMIFS(Tbl_Registro_Insumo[cant_dev],Tbl_Registro_Insumo[proveedor],$C$8,Tbl_Registro_Insumo[descripcion_insumo],$C124,Tbl_Registro_Insumo[id_solicitud],$C$9,Tbl_Registro_Insumo[Fecha_Corte],"&lt;="&amp;BE$12))</f>
        <v/>
      </c>
      <c r="BF124" s="2" t="str">
        <f>IF(OR($C124="",BF$12=""),"",SUMIFS(Tbl_Registro_Insumo[cant_ent],Tbl_Registro_Insumo[proveedor],$C$8,Tbl_Registro_Insumo[descripcion_insumo],$C124,Tbl_Registro_Insumo[id_solicitud],Detalle_Mes!$C$9,Tbl_Registro_Insumo[Fecha_Corte],"&lt;="&amp;BF$12)-SUMIFS(Tbl_Registro_Insumo[cant_dev],Tbl_Registro_Insumo[proveedor],$C$8,Tbl_Registro_Insumo[descripcion_insumo],$C124,Tbl_Registro_Insumo[id_solicitud],$C$9,Tbl_Registro_Insumo[Fecha_Corte],"&lt;="&amp;BF$12))</f>
        <v/>
      </c>
      <c r="BG124" s="2" t="str">
        <f>IF(OR($C124="",BG$12=""),"",SUMIFS(Tbl_Registro_Insumo[cant_ent],Tbl_Registro_Insumo[proveedor],$C$8,Tbl_Registro_Insumo[descripcion_insumo],$C124,Tbl_Registro_Insumo[id_solicitud],Detalle_Mes!$C$9,Tbl_Registro_Insumo[Fecha_Corte],"&lt;="&amp;BG$12)-SUMIFS(Tbl_Registro_Insumo[cant_dev],Tbl_Registro_Insumo[proveedor],$C$8,Tbl_Registro_Insumo[descripcion_insumo],$C124,Tbl_Registro_Insumo[id_solicitud],$C$9,Tbl_Registro_Insumo[Fecha_Corte],"&lt;="&amp;BG$12))</f>
        <v/>
      </c>
      <c r="BH124" s="2" t="str">
        <f>IF(OR($C124="",BH$12=""),"",SUMIFS(Tbl_Registro_Insumo[cant_ent],Tbl_Registro_Insumo[proveedor],$C$8,Tbl_Registro_Insumo[descripcion_insumo],$C124,Tbl_Registro_Insumo[id_solicitud],Detalle_Mes!$C$9,Tbl_Registro_Insumo[Fecha_Corte],"&lt;="&amp;BH$12)-SUMIFS(Tbl_Registro_Insumo[cant_dev],Tbl_Registro_Insumo[proveedor],$C$8,Tbl_Registro_Insumo[descripcion_insumo],$C124,Tbl_Registro_Insumo[id_solicitud],$C$9,Tbl_Registro_Insumo[Fecha_Corte],"&lt;="&amp;BH$12))</f>
        <v/>
      </c>
      <c r="BI124" s="2" t="str">
        <f>IF(OR($C124="",BI$12=""),"",SUMIFS(Tbl_Registro_Insumo[cant_ent],Tbl_Registro_Insumo[proveedor],$C$8,Tbl_Registro_Insumo[descripcion_insumo],$C124,Tbl_Registro_Insumo[id_solicitud],Detalle_Mes!$C$9,Tbl_Registro_Insumo[Fecha_Corte],"&lt;="&amp;BI$12)-SUMIFS(Tbl_Registro_Insumo[cant_dev],Tbl_Registro_Insumo[proveedor],$C$8,Tbl_Registro_Insumo[descripcion_insumo],$C124,Tbl_Registro_Insumo[id_solicitud],$C$9,Tbl_Registro_Insumo[Fecha_Corte],"&lt;="&amp;BI$12))</f>
        <v/>
      </c>
      <c r="BJ124" s="2" t="str">
        <f>IF(OR($C124="",BJ$12=""),"",SUMIFS(Tbl_Registro_Insumo[cant_ent],Tbl_Registro_Insumo[proveedor],$C$8,Tbl_Registro_Insumo[descripcion_insumo],$C124,Tbl_Registro_Insumo[id_solicitud],Detalle_Mes!$C$9,Tbl_Registro_Insumo[Fecha_Corte],"&lt;="&amp;BJ$12)-SUMIFS(Tbl_Registro_Insumo[cant_dev],Tbl_Registro_Insumo[proveedor],$C$8,Tbl_Registro_Insumo[descripcion_insumo],$C124,Tbl_Registro_Insumo[id_solicitud],$C$9,Tbl_Registro_Insumo[Fecha_Corte],"&lt;="&amp;BJ$12))</f>
        <v/>
      </c>
      <c r="BK124" s="2" t="str">
        <f>IF(OR($C124="",BK$12=""),"",SUMIFS(Tbl_Registro_Insumo[cant_ent],Tbl_Registro_Insumo[proveedor],$C$8,Tbl_Registro_Insumo[descripcion_insumo],$C124,Tbl_Registro_Insumo[id_solicitud],Detalle_Mes!$C$9,Tbl_Registro_Insumo[Fecha_Corte],"&lt;="&amp;BK$12)-SUMIFS(Tbl_Registro_Insumo[cant_dev],Tbl_Registro_Insumo[proveedor],$C$8,Tbl_Registro_Insumo[descripcion_insumo],$C124,Tbl_Registro_Insumo[id_solicitud],$C$9,Tbl_Registro_Insumo[Fecha_Corte],"&lt;="&amp;BK$12))</f>
        <v/>
      </c>
      <c r="BL124" s="2" t="str">
        <f>IF(OR($C124="",BL$12=""),"",SUMIFS(Tbl_Registro_Insumo[cant_ent],Tbl_Registro_Insumo[proveedor],$C$8,Tbl_Registro_Insumo[descripcion_insumo],$C124,Tbl_Registro_Insumo[id_solicitud],Detalle_Mes!$C$9,Tbl_Registro_Insumo[Fecha_Corte],"&lt;="&amp;BL$12)-SUMIFS(Tbl_Registro_Insumo[cant_dev],Tbl_Registro_Insumo[proveedor],$C$8,Tbl_Registro_Insumo[descripcion_insumo],$C124,Tbl_Registro_Insumo[id_solicitud],$C$9,Tbl_Registro_Insumo[Fecha_Corte],"&lt;="&amp;BL$12))</f>
        <v/>
      </c>
      <c r="BM124" s="2" t="str">
        <f>IF(OR($C124="",BM$12=""),"",SUMIFS(Tbl_Registro_Insumo[cant_ent],Tbl_Registro_Insumo[proveedor],$C$8,Tbl_Registro_Insumo[descripcion_insumo],$C124,Tbl_Registro_Insumo[id_solicitud],Detalle_Mes!$C$9,Tbl_Registro_Insumo[Fecha_Corte],"&lt;="&amp;BM$12)-SUMIFS(Tbl_Registro_Insumo[cant_dev],Tbl_Registro_Insumo[proveedor],$C$8,Tbl_Registro_Insumo[descripcion_insumo],$C124,Tbl_Registro_Insumo[id_solicitud],$C$9,Tbl_Registro_Insumo[Fecha_Corte],"&lt;="&amp;BM$12))</f>
        <v/>
      </c>
      <c r="BN124" s="2" t="str">
        <f>IF(OR($C124="",BN$12=""),"",SUMIFS(Tbl_Registro_Insumo[cant_ent],Tbl_Registro_Insumo[proveedor],$C$8,Tbl_Registro_Insumo[descripcion_insumo],$C124,Tbl_Registro_Insumo[id_solicitud],Detalle_Mes!$C$9,Tbl_Registro_Insumo[Fecha_Corte],"&lt;="&amp;BN$12)-SUMIFS(Tbl_Registro_Insumo[cant_dev],Tbl_Registro_Insumo[proveedor],$C$8,Tbl_Registro_Insumo[descripcion_insumo],$C124,Tbl_Registro_Insumo[id_solicitud],$C$9,Tbl_Registro_Insumo[Fecha_Corte],"&lt;="&amp;BN$12))</f>
        <v/>
      </c>
      <c r="BO124" s="2" t="str">
        <f>IF(OR($C124="",BO$12=""),"",SUMIFS(Tbl_Registro_Insumo[cant_ent],Tbl_Registro_Insumo[proveedor],$C$8,Tbl_Registro_Insumo[descripcion_insumo],$C124,Tbl_Registro_Insumo[id_solicitud],Detalle_Mes!$C$9,Tbl_Registro_Insumo[Fecha_Corte],"&lt;="&amp;BO$12)-SUMIFS(Tbl_Registro_Insumo[cant_dev],Tbl_Registro_Insumo[proveedor],$C$8,Tbl_Registro_Insumo[descripcion_insumo],$C124,Tbl_Registro_Insumo[id_solicitud],$C$9,Tbl_Registro_Insumo[Fecha_Corte],"&lt;="&amp;BO$12))</f>
        <v/>
      </c>
      <c r="BP124" s="2" t="str">
        <f>IF(OR($C124="",BP$12=""),"",SUMIFS(Tbl_Registro_Insumo[cant_ent],Tbl_Registro_Insumo[proveedor],$C$8,Tbl_Registro_Insumo[descripcion_insumo],$C124,Tbl_Registro_Insumo[id_solicitud],Detalle_Mes!$C$9,Tbl_Registro_Insumo[Fecha_Corte],"&lt;="&amp;BP$12)-SUMIFS(Tbl_Registro_Insumo[cant_dev],Tbl_Registro_Insumo[proveedor],$C$8,Tbl_Registro_Insumo[descripcion_insumo],$C124,Tbl_Registro_Insumo[id_solicitud],$C$9,Tbl_Registro_Insumo[Fecha_Corte],"&lt;="&amp;BP$12))</f>
        <v/>
      </c>
      <c r="BQ124" s="2" t="str">
        <f>IF(OR($C124="",BQ$12=""),"",SUMIFS(Tbl_Registro_Insumo[cant_ent],Tbl_Registro_Insumo[proveedor],$C$8,Tbl_Registro_Insumo[descripcion_insumo],$C124,Tbl_Registro_Insumo[id_solicitud],Detalle_Mes!$C$9,Tbl_Registro_Insumo[Fecha_Corte],"&lt;="&amp;BQ$12)-SUMIFS(Tbl_Registro_Insumo[cant_dev],Tbl_Registro_Insumo[proveedor],$C$8,Tbl_Registro_Insumo[descripcion_insumo],$C124,Tbl_Registro_Insumo[id_solicitud],$C$9,Tbl_Registro_Insumo[Fecha_Corte],"&lt;="&amp;BQ$12))</f>
        <v/>
      </c>
      <c r="BR124" s="2" t="str">
        <f>IF(OR($C124="",BR$12=""),"",SUMIFS(Tbl_Registro_Insumo[cant_ent],Tbl_Registro_Insumo[proveedor],$C$8,Tbl_Registro_Insumo[descripcion_insumo],$C124,Tbl_Registro_Insumo[id_solicitud],Detalle_Mes!$C$9,Tbl_Registro_Insumo[Fecha_Corte],"&lt;="&amp;BR$12)-SUMIFS(Tbl_Registro_Insumo[cant_dev],Tbl_Registro_Insumo[proveedor],$C$8,Tbl_Registro_Insumo[descripcion_insumo],$C124,Tbl_Registro_Insumo[id_solicitud],$C$9,Tbl_Registro_Insumo[Fecha_Corte],"&lt;="&amp;BR$12))</f>
        <v/>
      </c>
      <c r="BS124" s="2" t="str">
        <f>IF(OR($C124="",BS$12=""),"",SUMIFS(Tbl_Registro_Insumo[cant_ent],Tbl_Registro_Insumo[proveedor],$C$8,Tbl_Registro_Insumo[descripcion_insumo],$C124,Tbl_Registro_Insumo[id_solicitud],Detalle_Mes!$C$9,Tbl_Registro_Insumo[Fecha_Corte],"&lt;="&amp;BS$12)-SUMIFS(Tbl_Registro_Insumo[cant_dev],Tbl_Registro_Insumo[proveedor],$C$8,Tbl_Registro_Insumo[descripcion_insumo],$C124,Tbl_Registro_Insumo[id_solicitud],$C$9,Tbl_Registro_Insumo[Fecha_Corte],"&lt;="&amp;BS$12))</f>
        <v/>
      </c>
    </row>
    <row r="125" spans="2:71" s="7" customFormat="1" ht="19.2" customHeight="1" x14ac:dyDescent="0.3">
      <c r="B125" s="2"/>
      <c r="D125" s="20" t="str">
        <f>IF(C125="","",SUMIFS(Tbl_Registro_Insumo[cant_ent],Tbl_Registro_Insumo[proveedor],Detalle_Mes!$C$8,Tbl_Registro_Insumo[id_solicitud],Detalle_Mes!$C$9,Tbl_Registro_Insumo[descripcion_insumo],Detalle_Mes!C125,Tbl_Registro_Insumo[Fecha_Corte],"&lt;"&amp;Detalle_Mes!$F$8))</f>
        <v/>
      </c>
      <c r="E125" s="20" t="str">
        <f>IF(C125="","",SUMIFS(Tbl_Registro_Insumo[cant_dev],Tbl_Registro_Insumo[proveedor],Detalle_Mes!$C$8,Tbl_Registro_Insumo[id_solicitud],Detalle_Mes!$C$9,Tbl_Registro_Insumo[descripcion_insumo],Detalle_Mes!C125,Tbl_Registro_Insumo[Fecha_Corte],"&lt;"&amp;Detalle_Mes!$F$8))</f>
        <v/>
      </c>
      <c r="F125" s="20" t="str">
        <f t="shared" si="42"/>
        <v/>
      </c>
      <c r="H125" s="41" t="str">
        <f t="shared" si="43"/>
        <v/>
      </c>
      <c r="I125" s="2" t="str">
        <f>IF(OR($C125="",I$12=""),"",SUMIFS(Tbl_Registro_Insumo[cant_ent],Tbl_Registro_Insumo[proveedor],$C$8,Tbl_Registro_Insumo[descripcion_insumo],$C125,Tbl_Registro_Insumo[id_solicitud],Detalle_Mes!$C$9,Tbl_Registro_Insumo[Fecha_Corte],"&lt;"&amp;I$12)-SUMIFS(Tbl_Registro_Insumo[cant_dev],Tbl_Registro_Insumo[proveedor],$C$8,Tbl_Registro_Insumo[descripcion_insumo],$C125,Tbl_Registro_Insumo[id_solicitud],$C$9,Tbl_Registro_Insumo[Fecha_Corte],"&lt;="&amp;I$12))</f>
        <v/>
      </c>
      <c r="J125" s="2" t="str">
        <f>IF(OR($C125="",J$12=""),"",SUMIFS(Tbl_Registro_Insumo[cant_ent],Tbl_Registro_Insumo[proveedor],$C$8,Tbl_Registro_Insumo[descripcion_insumo],$C125,Tbl_Registro_Insumo[id_solicitud],Detalle_Mes!$C$9,Tbl_Registro_Insumo[Fecha_Corte],"&lt;="&amp;J$12)-SUMIFS(Tbl_Registro_Insumo[cant_dev],Tbl_Registro_Insumo[proveedor],$C$8,Tbl_Registro_Insumo[descripcion_insumo],$C125,Tbl_Registro_Insumo[id_solicitud],$C$9,Tbl_Registro_Insumo[Fecha_Corte],"&lt;="&amp;J$12))</f>
        <v/>
      </c>
      <c r="K125" s="2" t="str">
        <f>IF(OR($C125="",K$12=""),"",SUMIFS(Tbl_Registro_Insumo[cant_ent],Tbl_Registro_Insumo[proveedor],$C$8,Tbl_Registro_Insumo[descripcion_insumo],$C125,Tbl_Registro_Insumo[id_solicitud],Detalle_Mes!$C$9,Tbl_Registro_Insumo[Fecha_Corte],"&lt;="&amp;K$12)-SUMIFS(Tbl_Registro_Insumo[cant_dev],Tbl_Registro_Insumo[proveedor],$C$8,Tbl_Registro_Insumo[descripcion_insumo],$C125,Tbl_Registro_Insumo[id_solicitud],$C$9,Tbl_Registro_Insumo[Fecha_Corte],"&lt;="&amp;K$12))</f>
        <v/>
      </c>
      <c r="L125" s="2" t="str">
        <f>IF(OR($C125="",L$12=""),"",SUMIFS(Tbl_Registro_Insumo[cant_ent],Tbl_Registro_Insumo[proveedor],$C$8,Tbl_Registro_Insumo[descripcion_insumo],$C125,Tbl_Registro_Insumo[id_solicitud],Detalle_Mes!$C$9,Tbl_Registro_Insumo[Fecha_Corte],"&lt;="&amp;L$12)-SUMIFS(Tbl_Registro_Insumo[cant_dev],Tbl_Registro_Insumo[proveedor],$C$8,Tbl_Registro_Insumo[descripcion_insumo],$C125,Tbl_Registro_Insumo[id_solicitud],$C$9,Tbl_Registro_Insumo[Fecha_Corte],"&lt;="&amp;L$12))</f>
        <v/>
      </c>
      <c r="M125" s="2" t="str">
        <f>IF(OR($C125="",M$12=""),"",SUMIFS(Tbl_Registro_Insumo[cant_ent],Tbl_Registro_Insumo[proveedor],$C$8,Tbl_Registro_Insumo[descripcion_insumo],$C125,Tbl_Registro_Insumo[id_solicitud],Detalle_Mes!$C$9,Tbl_Registro_Insumo[Fecha_Corte],"&lt;="&amp;M$12)-SUMIFS(Tbl_Registro_Insumo[cant_dev],Tbl_Registro_Insumo[proveedor],$C$8,Tbl_Registro_Insumo[descripcion_insumo],$C125,Tbl_Registro_Insumo[id_solicitud],$C$9,Tbl_Registro_Insumo[Fecha_Corte],"&lt;="&amp;M$12))</f>
        <v/>
      </c>
      <c r="N125" s="2" t="str">
        <f>IF(OR($C125="",N$12=""),"",SUMIFS(Tbl_Registro_Insumo[cant_ent],Tbl_Registro_Insumo[proveedor],$C$8,Tbl_Registro_Insumo[descripcion_insumo],$C125,Tbl_Registro_Insumo[id_solicitud],Detalle_Mes!$C$9,Tbl_Registro_Insumo[Fecha_Corte],"&lt;="&amp;N$12)-SUMIFS(Tbl_Registro_Insumo[cant_dev],Tbl_Registro_Insumo[proveedor],$C$8,Tbl_Registro_Insumo[descripcion_insumo],$C125,Tbl_Registro_Insumo[id_solicitud],$C$9,Tbl_Registro_Insumo[Fecha_Corte],"&lt;="&amp;N$12))</f>
        <v/>
      </c>
      <c r="O125" s="2" t="str">
        <f>IF(OR($C125="",O$12=""),"",SUMIFS(Tbl_Registro_Insumo[cant_ent],Tbl_Registro_Insumo[proveedor],$C$8,Tbl_Registro_Insumo[descripcion_insumo],$C125,Tbl_Registro_Insumo[id_solicitud],Detalle_Mes!$C$9,Tbl_Registro_Insumo[Fecha_Corte],"&lt;="&amp;O$12)-SUMIFS(Tbl_Registro_Insumo[cant_dev],Tbl_Registro_Insumo[proveedor],$C$8,Tbl_Registro_Insumo[descripcion_insumo],$C125,Tbl_Registro_Insumo[id_solicitud],$C$9,Tbl_Registro_Insumo[Fecha_Corte],"&lt;="&amp;O$12))</f>
        <v/>
      </c>
      <c r="P125" s="2" t="str">
        <f>IF(OR($C125="",P$12=""),"",SUMIFS(Tbl_Registro_Insumo[cant_ent],Tbl_Registro_Insumo[proveedor],$C$8,Tbl_Registro_Insumo[descripcion_insumo],$C125,Tbl_Registro_Insumo[id_solicitud],Detalle_Mes!$C$9,Tbl_Registro_Insumo[Fecha_Corte],"&lt;="&amp;P$12)-SUMIFS(Tbl_Registro_Insumo[cant_dev],Tbl_Registro_Insumo[proveedor],$C$8,Tbl_Registro_Insumo[descripcion_insumo],$C125,Tbl_Registro_Insumo[id_solicitud],$C$9,Tbl_Registro_Insumo[Fecha_Corte],"&lt;="&amp;P$12))</f>
        <v/>
      </c>
      <c r="Q125" s="2" t="str">
        <f>IF(OR($C125="",Q$12=""),"",SUMIFS(Tbl_Registro_Insumo[cant_ent],Tbl_Registro_Insumo[proveedor],$C$8,Tbl_Registro_Insumo[descripcion_insumo],$C125,Tbl_Registro_Insumo[id_solicitud],Detalle_Mes!$C$9,Tbl_Registro_Insumo[Fecha_Corte],"&lt;="&amp;Q$12)-SUMIFS(Tbl_Registro_Insumo[cant_dev],Tbl_Registro_Insumo[proveedor],$C$8,Tbl_Registro_Insumo[descripcion_insumo],$C125,Tbl_Registro_Insumo[id_solicitud],$C$9,Tbl_Registro_Insumo[Fecha_Corte],"&lt;="&amp;Q$12))</f>
        <v/>
      </c>
      <c r="R125" s="2" t="str">
        <f>IF(OR($C125="",R$12=""),"",SUMIFS(Tbl_Registro_Insumo[cant_ent],Tbl_Registro_Insumo[proveedor],$C$8,Tbl_Registro_Insumo[descripcion_insumo],$C125,Tbl_Registro_Insumo[id_solicitud],Detalle_Mes!$C$9,Tbl_Registro_Insumo[Fecha_Corte],"&lt;="&amp;R$12)-SUMIFS(Tbl_Registro_Insumo[cant_dev],Tbl_Registro_Insumo[proveedor],$C$8,Tbl_Registro_Insumo[descripcion_insumo],$C125,Tbl_Registro_Insumo[id_solicitud],$C$9,Tbl_Registro_Insumo[Fecha_Corte],"&lt;="&amp;R$12))</f>
        <v/>
      </c>
      <c r="S125" s="2" t="str">
        <f>IF(OR($C125="",S$12=""),"",SUMIFS(Tbl_Registro_Insumo[cant_ent],Tbl_Registro_Insumo[proveedor],$C$8,Tbl_Registro_Insumo[descripcion_insumo],$C125,Tbl_Registro_Insumo[id_solicitud],Detalle_Mes!$C$9,Tbl_Registro_Insumo[Fecha_Corte],"&lt;="&amp;S$12)-SUMIFS(Tbl_Registro_Insumo[cant_dev],Tbl_Registro_Insumo[proveedor],$C$8,Tbl_Registro_Insumo[descripcion_insumo],$C125,Tbl_Registro_Insumo[id_solicitud],$C$9,Tbl_Registro_Insumo[Fecha_Corte],"&lt;="&amp;S$12))</f>
        <v/>
      </c>
      <c r="T125" s="2" t="str">
        <f>IF(OR($C125="",T$12=""),"",SUMIFS(Tbl_Registro_Insumo[cant_ent],Tbl_Registro_Insumo[proveedor],$C$8,Tbl_Registro_Insumo[descripcion_insumo],$C125,Tbl_Registro_Insumo[id_solicitud],Detalle_Mes!$C$9,Tbl_Registro_Insumo[Fecha_Corte],"&lt;="&amp;T$12)-SUMIFS(Tbl_Registro_Insumo[cant_dev],Tbl_Registro_Insumo[proveedor],$C$8,Tbl_Registro_Insumo[descripcion_insumo],$C125,Tbl_Registro_Insumo[id_solicitud],$C$9,Tbl_Registro_Insumo[Fecha_Corte],"&lt;="&amp;T$12))</f>
        <v/>
      </c>
      <c r="U125" s="2" t="str">
        <f>IF(OR($C125="",U$12=""),"",SUMIFS(Tbl_Registro_Insumo[cant_ent],Tbl_Registro_Insumo[proveedor],$C$8,Tbl_Registro_Insumo[descripcion_insumo],$C125,Tbl_Registro_Insumo[id_solicitud],Detalle_Mes!$C$9,Tbl_Registro_Insumo[Fecha_Corte],"&lt;="&amp;U$12)-SUMIFS(Tbl_Registro_Insumo[cant_dev],Tbl_Registro_Insumo[proveedor],$C$8,Tbl_Registro_Insumo[descripcion_insumo],$C125,Tbl_Registro_Insumo[id_solicitud],$C$9,Tbl_Registro_Insumo[Fecha_Corte],"&lt;="&amp;U$12))</f>
        <v/>
      </c>
      <c r="V125" s="2" t="str">
        <f>IF(OR($C125="",V$12=""),"",SUMIFS(Tbl_Registro_Insumo[cant_ent],Tbl_Registro_Insumo[proveedor],$C$8,Tbl_Registro_Insumo[descripcion_insumo],$C125,Tbl_Registro_Insumo[id_solicitud],Detalle_Mes!$C$9,Tbl_Registro_Insumo[Fecha_Corte],"&lt;="&amp;V$12)-SUMIFS(Tbl_Registro_Insumo[cant_dev],Tbl_Registro_Insumo[proveedor],$C$8,Tbl_Registro_Insumo[descripcion_insumo],$C125,Tbl_Registro_Insumo[id_solicitud],$C$9,Tbl_Registro_Insumo[Fecha_Corte],"&lt;="&amp;V$12))</f>
        <v/>
      </c>
      <c r="W125" s="2" t="str">
        <f>IF(OR($C125="",W$12=""),"",SUMIFS(Tbl_Registro_Insumo[cant_ent],Tbl_Registro_Insumo[proveedor],$C$8,Tbl_Registro_Insumo[descripcion_insumo],$C125,Tbl_Registro_Insumo[id_solicitud],Detalle_Mes!$C$9,Tbl_Registro_Insumo[Fecha_Corte],"&lt;="&amp;W$12)-SUMIFS(Tbl_Registro_Insumo[cant_dev],Tbl_Registro_Insumo[proveedor],$C$8,Tbl_Registro_Insumo[descripcion_insumo],$C125,Tbl_Registro_Insumo[id_solicitud],$C$9,Tbl_Registro_Insumo[Fecha_Corte],"&lt;="&amp;W$12))</f>
        <v/>
      </c>
      <c r="X125" s="2" t="str">
        <f>IF(OR($C125="",X$12=""),"",SUMIFS(Tbl_Registro_Insumo[cant_ent],Tbl_Registro_Insumo[proveedor],$C$8,Tbl_Registro_Insumo[descripcion_insumo],$C125,Tbl_Registro_Insumo[id_solicitud],Detalle_Mes!$C$9,Tbl_Registro_Insumo[Fecha_Corte],"&lt;="&amp;X$12)-SUMIFS(Tbl_Registro_Insumo[cant_dev],Tbl_Registro_Insumo[proveedor],$C$8,Tbl_Registro_Insumo[descripcion_insumo],$C125,Tbl_Registro_Insumo[id_solicitud],$C$9,Tbl_Registro_Insumo[Fecha_Corte],"&lt;="&amp;X$12))</f>
        <v/>
      </c>
      <c r="Y125" s="2" t="str">
        <f>IF(OR($C125="",Y$12=""),"",SUMIFS(Tbl_Registro_Insumo[cant_ent],Tbl_Registro_Insumo[proveedor],$C$8,Tbl_Registro_Insumo[descripcion_insumo],$C125,Tbl_Registro_Insumo[id_solicitud],Detalle_Mes!$C$9,Tbl_Registro_Insumo[Fecha_Corte],"&lt;="&amp;Y$12)-SUMIFS(Tbl_Registro_Insumo[cant_dev],Tbl_Registro_Insumo[proveedor],$C$8,Tbl_Registro_Insumo[descripcion_insumo],$C125,Tbl_Registro_Insumo[id_solicitud],$C$9,Tbl_Registro_Insumo[Fecha_Corte],"&lt;="&amp;Y$12))</f>
        <v/>
      </c>
      <c r="Z125" s="2" t="str">
        <f>IF(OR($C125="",Z$12=""),"",SUMIFS(Tbl_Registro_Insumo[cant_ent],Tbl_Registro_Insumo[proveedor],$C$8,Tbl_Registro_Insumo[descripcion_insumo],$C125,Tbl_Registro_Insumo[id_solicitud],Detalle_Mes!$C$9,Tbl_Registro_Insumo[Fecha_Corte],"&lt;="&amp;Z$12)-SUMIFS(Tbl_Registro_Insumo[cant_dev],Tbl_Registro_Insumo[proveedor],$C$8,Tbl_Registro_Insumo[descripcion_insumo],$C125,Tbl_Registro_Insumo[id_solicitud],$C$9,Tbl_Registro_Insumo[Fecha_Corte],"&lt;="&amp;Z$12))</f>
        <v/>
      </c>
      <c r="AA125" s="2" t="str">
        <f>IF(OR($C125="",AA$12=""),"",SUMIFS(Tbl_Registro_Insumo[cant_ent],Tbl_Registro_Insumo[proveedor],$C$8,Tbl_Registro_Insumo[descripcion_insumo],$C125,Tbl_Registro_Insumo[id_solicitud],Detalle_Mes!$C$9,Tbl_Registro_Insumo[Fecha_Corte],"&lt;="&amp;AA$12)-SUMIFS(Tbl_Registro_Insumo[cant_dev],Tbl_Registro_Insumo[proveedor],$C$8,Tbl_Registro_Insumo[descripcion_insumo],$C125,Tbl_Registro_Insumo[id_solicitud],$C$9,Tbl_Registro_Insumo[Fecha_Corte],"&lt;="&amp;AA$12))</f>
        <v/>
      </c>
      <c r="AB125" s="2" t="str">
        <f>IF(OR($C125="",AB$12=""),"",SUMIFS(Tbl_Registro_Insumo[cant_ent],Tbl_Registro_Insumo[proveedor],$C$8,Tbl_Registro_Insumo[descripcion_insumo],$C125,Tbl_Registro_Insumo[id_solicitud],Detalle_Mes!$C$9,Tbl_Registro_Insumo[Fecha_Corte],"&lt;="&amp;AB$12)-SUMIFS(Tbl_Registro_Insumo[cant_dev],Tbl_Registro_Insumo[proveedor],$C$8,Tbl_Registro_Insumo[descripcion_insumo],$C125,Tbl_Registro_Insumo[id_solicitud],$C$9,Tbl_Registro_Insumo[Fecha_Corte],"&lt;="&amp;AB$12))</f>
        <v/>
      </c>
      <c r="AC125" s="2" t="str">
        <f>IF(OR($C125="",AC$12=""),"",SUMIFS(Tbl_Registro_Insumo[cant_ent],Tbl_Registro_Insumo[proveedor],$C$8,Tbl_Registro_Insumo[descripcion_insumo],$C125,Tbl_Registro_Insumo[id_solicitud],Detalle_Mes!$C$9,Tbl_Registro_Insumo[Fecha_Corte],"&lt;="&amp;AC$12)-SUMIFS(Tbl_Registro_Insumo[cant_dev],Tbl_Registro_Insumo[proveedor],$C$8,Tbl_Registro_Insumo[descripcion_insumo],$C125,Tbl_Registro_Insumo[id_solicitud],$C$9,Tbl_Registro_Insumo[Fecha_Corte],"&lt;="&amp;AC$12))</f>
        <v/>
      </c>
      <c r="AD125" s="2" t="str">
        <f>IF(OR($C125="",AD$12=""),"",SUMIFS(Tbl_Registro_Insumo[cant_ent],Tbl_Registro_Insumo[proveedor],$C$8,Tbl_Registro_Insumo[descripcion_insumo],$C125,Tbl_Registro_Insumo[id_solicitud],Detalle_Mes!$C$9,Tbl_Registro_Insumo[Fecha_Corte],"&lt;="&amp;AD$12)-SUMIFS(Tbl_Registro_Insumo[cant_dev],Tbl_Registro_Insumo[proveedor],$C$8,Tbl_Registro_Insumo[descripcion_insumo],$C125,Tbl_Registro_Insumo[id_solicitud],$C$9,Tbl_Registro_Insumo[Fecha_Corte],"&lt;="&amp;AD$12))</f>
        <v/>
      </c>
      <c r="AE125" s="2" t="str">
        <f>IF(OR($C125="",AE$12=""),"",SUMIFS(Tbl_Registro_Insumo[cant_ent],Tbl_Registro_Insumo[proveedor],$C$8,Tbl_Registro_Insumo[descripcion_insumo],$C125,Tbl_Registro_Insumo[id_solicitud],Detalle_Mes!$C$9,Tbl_Registro_Insumo[Fecha_Corte],"&lt;="&amp;AE$12)-SUMIFS(Tbl_Registro_Insumo[cant_dev],Tbl_Registro_Insumo[proveedor],$C$8,Tbl_Registro_Insumo[descripcion_insumo],$C125,Tbl_Registro_Insumo[id_solicitud],$C$9,Tbl_Registro_Insumo[Fecha_Corte],"&lt;="&amp;AE$12))</f>
        <v/>
      </c>
      <c r="AF125" s="2" t="str">
        <f>IF(OR($C125="",AF$12=""),"",SUMIFS(Tbl_Registro_Insumo[cant_ent],Tbl_Registro_Insumo[proveedor],$C$8,Tbl_Registro_Insumo[descripcion_insumo],$C125,Tbl_Registro_Insumo[id_solicitud],Detalle_Mes!$C$9,Tbl_Registro_Insumo[Fecha_Corte],"&lt;="&amp;AF$12)-SUMIFS(Tbl_Registro_Insumo[cant_dev],Tbl_Registro_Insumo[proveedor],$C$8,Tbl_Registro_Insumo[descripcion_insumo],$C125,Tbl_Registro_Insumo[id_solicitud],$C$9,Tbl_Registro_Insumo[Fecha_Corte],"&lt;="&amp;AF$12))</f>
        <v/>
      </c>
      <c r="AG125" s="2" t="str">
        <f>IF(OR($C125="",AG$12=""),"",SUMIFS(Tbl_Registro_Insumo[cant_ent],Tbl_Registro_Insumo[proveedor],$C$8,Tbl_Registro_Insumo[descripcion_insumo],$C125,Tbl_Registro_Insumo[id_solicitud],Detalle_Mes!$C$9,Tbl_Registro_Insumo[Fecha_Corte],"&lt;="&amp;AG$12)-SUMIFS(Tbl_Registro_Insumo[cant_dev],Tbl_Registro_Insumo[proveedor],$C$8,Tbl_Registro_Insumo[descripcion_insumo],$C125,Tbl_Registro_Insumo[id_solicitud],$C$9,Tbl_Registro_Insumo[Fecha_Corte],"&lt;="&amp;AG$12))</f>
        <v/>
      </c>
      <c r="AH125" s="2" t="str">
        <f>IF(OR($C125="",AH$12=""),"",SUMIFS(Tbl_Registro_Insumo[cant_ent],Tbl_Registro_Insumo[proveedor],$C$8,Tbl_Registro_Insumo[descripcion_insumo],$C125,Tbl_Registro_Insumo[id_solicitud],Detalle_Mes!$C$9,Tbl_Registro_Insumo[Fecha_Corte],"&lt;="&amp;AH$12)-SUMIFS(Tbl_Registro_Insumo[cant_dev],Tbl_Registro_Insumo[proveedor],$C$8,Tbl_Registro_Insumo[descripcion_insumo],$C125,Tbl_Registro_Insumo[id_solicitud],$C$9,Tbl_Registro_Insumo[Fecha_Corte],"&lt;="&amp;AH$12))</f>
        <v/>
      </c>
      <c r="AI125" s="2" t="str">
        <f>IF(OR($C125="",AI$12=""),"",SUMIFS(Tbl_Registro_Insumo[cant_ent],Tbl_Registro_Insumo[proveedor],$C$8,Tbl_Registro_Insumo[descripcion_insumo],$C125,Tbl_Registro_Insumo[id_solicitud],Detalle_Mes!$C$9,Tbl_Registro_Insumo[Fecha_Corte],"&lt;="&amp;AI$12)-SUMIFS(Tbl_Registro_Insumo[cant_dev],Tbl_Registro_Insumo[proveedor],$C$8,Tbl_Registro_Insumo[descripcion_insumo],$C125,Tbl_Registro_Insumo[id_solicitud],$C$9,Tbl_Registro_Insumo[Fecha_Corte],"&lt;="&amp;AI$12))</f>
        <v/>
      </c>
      <c r="AJ125" s="2" t="str">
        <f>IF(OR($C125="",AJ$12=""),"",SUMIFS(Tbl_Registro_Insumo[cant_ent],Tbl_Registro_Insumo[proveedor],$C$8,Tbl_Registro_Insumo[descripcion_insumo],$C125,Tbl_Registro_Insumo[id_solicitud],Detalle_Mes!$C$9,Tbl_Registro_Insumo[Fecha_Corte],"&lt;="&amp;AJ$12)-SUMIFS(Tbl_Registro_Insumo[cant_dev],Tbl_Registro_Insumo[proveedor],$C$8,Tbl_Registro_Insumo[descripcion_insumo],$C125,Tbl_Registro_Insumo[id_solicitud],$C$9,Tbl_Registro_Insumo[Fecha_Corte],"&lt;="&amp;AJ$12))</f>
        <v/>
      </c>
      <c r="AK125" s="2" t="str">
        <f>IF(OR($C125="",AK$12=""),"",SUMIFS(Tbl_Registro_Insumo[cant_ent],Tbl_Registro_Insumo[proveedor],$C$8,Tbl_Registro_Insumo[descripcion_insumo],$C125,Tbl_Registro_Insumo[id_solicitud],Detalle_Mes!$C$9,Tbl_Registro_Insumo[Fecha_Corte],"&lt;="&amp;AK$12)-SUMIFS(Tbl_Registro_Insumo[cant_dev],Tbl_Registro_Insumo[proveedor],$C$8,Tbl_Registro_Insumo[descripcion_insumo],$C125,Tbl_Registro_Insumo[id_solicitud],$C$9,Tbl_Registro_Insumo[Fecha_Corte],"&lt;="&amp;AK$12))</f>
        <v/>
      </c>
      <c r="AL125" s="2" t="str">
        <f>IF(OR($C125="",AL$12=""),"",SUMIFS(Tbl_Registro_Insumo[cant_ent],Tbl_Registro_Insumo[proveedor],$C$8,Tbl_Registro_Insumo[descripcion_insumo],$C125,Tbl_Registro_Insumo[id_solicitud],Detalle_Mes!$C$9,Tbl_Registro_Insumo[Fecha_Corte],"&lt;="&amp;AL$12)-SUMIFS(Tbl_Registro_Insumo[cant_dev],Tbl_Registro_Insumo[proveedor],$C$8,Tbl_Registro_Insumo[descripcion_insumo],$C125,Tbl_Registro_Insumo[id_solicitud],$C$9,Tbl_Registro_Insumo[Fecha_Corte],"&lt;="&amp;AL$12))</f>
        <v/>
      </c>
      <c r="AM125" s="2" t="str">
        <f>IF(OR($C125="",AM$12=""),"",SUMIFS(Tbl_Registro_Insumo[cant_ent],Tbl_Registro_Insumo[proveedor],$C$8,Tbl_Registro_Insumo[descripcion_insumo],$C125,Tbl_Registro_Insumo[id_solicitud],Detalle_Mes!$C$9,Tbl_Registro_Insumo[Fecha_Corte],"&lt;="&amp;AM$12)-SUMIFS(Tbl_Registro_Insumo[cant_dev],Tbl_Registro_Insumo[proveedor],$C$8,Tbl_Registro_Insumo[descripcion_insumo],$C125,Tbl_Registro_Insumo[id_solicitud],$C$9,Tbl_Registro_Insumo[Fecha_Corte],"&lt;="&amp;AM$12))</f>
        <v/>
      </c>
      <c r="AN125" s="2" t="str">
        <f>IF(OR($C125="",AN$12=""),"",SUMIFS(Tbl_Registro_Insumo[cant_ent],Tbl_Registro_Insumo[proveedor],$C$8,Tbl_Registro_Insumo[descripcion_insumo],$C125,Tbl_Registro_Insumo[id_solicitud],Detalle_Mes!$C$9,Tbl_Registro_Insumo[Fecha_Corte],"&lt;="&amp;AN$12)-SUMIFS(Tbl_Registro_Insumo[cant_dev],Tbl_Registro_Insumo[proveedor],$C$8,Tbl_Registro_Insumo[descripcion_insumo],$C125,Tbl_Registro_Insumo[id_solicitud],$C$9,Tbl_Registro_Insumo[Fecha_Corte],"&lt;="&amp;AN$12))</f>
        <v/>
      </c>
      <c r="AO125" s="2" t="str">
        <f>IF(OR($C125="",AO$12=""),"",SUMIFS(Tbl_Registro_Insumo[cant_ent],Tbl_Registro_Insumo[proveedor],$C$8,Tbl_Registro_Insumo[descripcion_insumo],$C125,Tbl_Registro_Insumo[id_solicitud],Detalle_Mes!$C$9,Tbl_Registro_Insumo[Fecha_Corte],"&lt;="&amp;AO$12)-SUMIFS(Tbl_Registro_Insumo[cant_dev],Tbl_Registro_Insumo[proveedor],$C$8,Tbl_Registro_Insumo[descripcion_insumo],$C125,Tbl_Registro_Insumo[id_solicitud],$C$9,Tbl_Registro_Insumo[Fecha_Corte],"&lt;="&amp;AO$12))</f>
        <v/>
      </c>
      <c r="AP125" s="2" t="str">
        <f>IF(OR($C125="",AP$12=""),"",SUMIFS(Tbl_Registro_Insumo[cant_ent],Tbl_Registro_Insumo[proveedor],$C$8,Tbl_Registro_Insumo[descripcion_insumo],$C125,Tbl_Registro_Insumo[id_solicitud],Detalle_Mes!$C$9,Tbl_Registro_Insumo[Fecha_Corte],"&lt;="&amp;AP$12)-SUMIFS(Tbl_Registro_Insumo[cant_dev],Tbl_Registro_Insumo[proveedor],$C$8,Tbl_Registro_Insumo[descripcion_insumo],$C125,Tbl_Registro_Insumo[id_solicitud],$C$9,Tbl_Registro_Insumo[Fecha_Corte],"&lt;="&amp;AP$12))</f>
        <v/>
      </c>
      <c r="AQ125" s="2" t="str">
        <f>IF(OR($C125="",AQ$12=""),"",SUMIFS(Tbl_Registro_Insumo[cant_ent],Tbl_Registro_Insumo[proveedor],$C$8,Tbl_Registro_Insumo[descripcion_insumo],$C125,Tbl_Registro_Insumo[id_solicitud],Detalle_Mes!$C$9,Tbl_Registro_Insumo[Fecha_Corte],"&lt;="&amp;AQ$12)-SUMIFS(Tbl_Registro_Insumo[cant_dev],Tbl_Registro_Insumo[proveedor],$C$8,Tbl_Registro_Insumo[descripcion_insumo],$C125,Tbl_Registro_Insumo[id_solicitud],$C$9,Tbl_Registro_Insumo[Fecha_Corte],"&lt;="&amp;AQ$12))</f>
        <v/>
      </c>
      <c r="AR125" s="2" t="str">
        <f>IF(OR($C125="",AR$12=""),"",SUMIFS(Tbl_Registro_Insumo[cant_ent],Tbl_Registro_Insumo[proveedor],$C$8,Tbl_Registro_Insumo[descripcion_insumo],$C125,Tbl_Registro_Insumo[id_solicitud],Detalle_Mes!$C$9,Tbl_Registro_Insumo[Fecha_Corte],"&lt;="&amp;AR$12)-SUMIFS(Tbl_Registro_Insumo[cant_dev],Tbl_Registro_Insumo[proveedor],$C$8,Tbl_Registro_Insumo[descripcion_insumo],$C125,Tbl_Registro_Insumo[id_solicitud],$C$9,Tbl_Registro_Insumo[Fecha_Corte],"&lt;="&amp;AR$12))</f>
        <v/>
      </c>
      <c r="AS125" s="2" t="str">
        <f>IF(OR($C125="",AS$12=""),"",SUMIFS(Tbl_Registro_Insumo[cant_ent],Tbl_Registro_Insumo[proveedor],$C$8,Tbl_Registro_Insumo[descripcion_insumo],$C125,Tbl_Registro_Insumo[id_solicitud],Detalle_Mes!$C$9,Tbl_Registro_Insumo[Fecha_Corte],"&lt;="&amp;AS$12)-SUMIFS(Tbl_Registro_Insumo[cant_dev],Tbl_Registro_Insumo[proveedor],$C$8,Tbl_Registro_Insumo[descripcion_insumo],$C125,Tbl_Registro_Insumo[id_solicitud],$C$9,Tbl_Registro_Insumo[Fecha_Corte],"&lt;="&amp;AS$12))</f>
        <v/>
      </c>
      <c r="AT125" s="2" t="str">
        <f>IF(OR($C125="",AT$12=""),"",SUMIFS(Tbl_Registro_Insumo[cant_ent],Tbl_Registro_Insumo[proveedor],$C$8,Tbl_Registro_Insumo[descripcion_insumo],$C125,Tbl_Registro_Insumo[id_solicitud],Detalle_Mes!$C$9,Tbl_Registro_Insumo[Fecha_Corte],"&lt;="&amp;AT$12)-SUMIFS(Tbl_Registro_Insumo[cant_dev],Tbl_Registro_Insumo[proveedor],$C$8,Tbl_Registro_Insumo[descripcion_insumo],$C125,Tbl_Registro_Insumo[id_solicitud],$C$9,Tbl_Registro_Insumo[Fecha_Corte],"&lt;="&amp;AT$12))</f>
        <v/>
      </c>
      <c r="AU125" s="2" t="str">
        <f>IF(OR($C125="",AU$12=""),"",SUMIFS(Tbl_Registro_Insumo[cant_ent],Tbl_Registro_Insumo[proveedor],$C$8,Tbl_Registro_Insumo[descripcion_insumo],$C125,Tbl_Registro_Insumo[id_solicitud],Detalle_Mes!$C$9,Tbl_Registro_Insumo[Fecha_Corte],"&lt;="&amp;AU$12)-SUMIFS(Tbl_Registro_Insumo[cant_dev],Tbl_Registro_Insumo[proveedor],$C$8,Tbl_Registro_Insumo[descripcion_insumo],$C125,Tbl_Registro_Insumo[id_solicitud],$C$9,Tbl_Registro_Insumo[Fecha_Corte],"&lt;="&amp;AU$12))</f>
        <v/>
      </c>
      <c r="AV125" s="2" t="str">
        <f>IF(OR($C125="",AV$12=""),"",SUMIFS(Tbl_Registro_Insumo[cant_ent],Tbl_Registro_Insumo[proveedor],$C$8,Tbl_Registro_Insumo[descripcion_insumo],$C125,Tbl_Registro_Insumo[id_solicitud],Detalle_Mes!$C$9,Tbl_Registro_Insumo[Fecha_Corte],"&lt;="&amp;AV$12)-SUMIFS(Tbl_Registro_Insumo[cant_dev],Tbl_Registro_Insumo[proveedor],$C$8,Tbl_Registro_Insumo[descripcion_insumo],$C125,Tbl_Registro_Insumo[id_solicitud],$C$9,Tbl_Registro_Insumo[Fecha_Corte],"&lt;="&amp;AV$12))</f>
        <v/>
      </c>
      <c r="AW125" s="2" t="str">
        <f>IF(OR($C125="",AW$12=""),"",SUMIFS(Tbl_Registro_Insumo[cant_ent],Tbl_Registro_Insumo[proveedor],$C$8,Tbl_Registro_Insumo[descripcion_insumo],$C125,Tbl_Registro_Insumo[id_solicitud],Detalle_Mes!$C$9,Tbl_Registro_Insumo[Fecha_Corte],"&lt;="&amp;AW$12)-SUMIFS(Tbl_Registro_Insumo[cant_dev],Tbl_Registro_Insumo[proveedor],$C$8,Tbl_Registro_Insumo[descripcion_insumo],$C125,Tbl_Registro_Insumo[id_solicitud],$C$9,Tbl_Registro_Insumo[Fecha_Corte],"&lt;="&amp;AW$12))</f>
        <v/>
      </c>
      <c r="AX125" s="2" t="str">
        <f>IF(OR($C125="",AX$12=""),"",SUMIFS(Tbl_Registro_Insumo[cant_ent],Tbl_Registro_Insumo[proveedor],$C$8,Tbl_Registro_Insumo[descripcion_insumo],$C125,Tbl_Registro_Insumo[id_solicitud],Detalle_Mes!$C$9,Tbl_Registro_Insumo[Fecha_Corte],"&lt;="&amp;AX$12)-SUMIFS(Tbl_Registro_Insumo[cant_dev],Tbl_Registro_Insumo[proveedor],$C$8,Tbl_Registro_Insumo[descripcion_insumo],$C125,Tbl_Registro_Insumo[id_solicitud],$C$9,Tbl_Registro_Insumo[Fecha_Corte],"&lt;="&amp;AX$12))</f>
        <v/>
      </c>
      <c r="AY125" s="2" t="str">
        <f>IF(OR($C125="",AY$12=""),"",SUMIFS(Tbl_Registro_Insumo[cant_ent],Tbl_Registro_Insumo[proveedor],$C$8,Tbl_Registro_Insumo[descripcion_insumo],$C125,Tbl_Registro_Insumo[id_solicitud],Detalle_Mes!$C$9,Tbl_Registro_Insumo[Fecha_Corte],"&lt;="&amp;AY$12)-SUMIFS(Tbl_Registro_Insumo[cant_dev],Tbl_Registro_Insumo[proveedor],$C$8,Tbl_Registro_Insumo[descripcion_insumo],$C125,Tbl_Registro_Insumo[id_solicitud],$C$9,Tbl_Registro_Insumo[Fecha_Corte],"&lt;="&amp;AY$12))</f>
        <v/>
      </c>
      <c r="AZ125" s="2" t="str">
        <f>IF(OR($C125="",AZ$12=""),"",SUMIFS(Tbl_Registro_Insumo[cant_ent],Tbl_Registro_Insumo[proveedor],$C$8,Tbl_Registro_Insumo[descripcion_insumo],$C125,Tbl_Registro_Insumo[id_solicitud],Detalle_Mes!$C$9,Tbl_Registro_Insumo[Fecha_Corte],"&lt;="&amp;AZ$12)-SUMIFS(Tbl_Registro_Insumo[cant_dev],Tbl_Registro_Insumo[proveedor],$C$8,Tbl_Registro_Insumo[descripcion_insumo],$C125,Tbl_Registro_Insumo[id_solicitud],$C$9,Tbl_Registro_Insumo[Fecha_Corte],"&lt;="&amp;AZ$12))</f>
        <v/>
      </c>
      <c r="BA125" s="2" t="str">
        <f>IF(OR($C125="",BA$12=""),"",SUMIFS(Tbl_Registro_Insumo[cant_ent],Tbl_Registro_Insumo[proveedor],$C$8,Tbl_Registro_Insumo[descripcion_insumo],$C125,Tbl_Registro_Insumo[id_solicitud],Detalle_Mes!$C$9,Tbl_Registro_Insumo[Fecha_Corte],"&lt;="&amp;BA$12)-SUMIFS(Tbl_Registro_Insumo[cant_dev],Tbl_Registro_Insumo[proveedor],$C$8,Tbl_Registro_Insumo[descripcion_insumo],$C125,Tbl_Registro_Insumo[id_solicitud],$C$9,Tbl_Registro_Insumo[Fecha_Corte],"&lt;="&amp;BA$12))</f>
        <v/>
      </c>
      <c r="BB125" s="2" t="str">
        <f>IF(OR($C125="",BB$12=""),"",SUMIFS(Tbl_Registro_Insumo[cant_ent],Tbl_Registro_Insumo[proveedor],$C$8,Tbl_Registro_Insumo[descripcion_insumo],$C125,Tbl_Registro_Insumo[id_solicitud],Detalle_Mes!$C$9,Tbl_Registro_Insumo[Fecha_Corte],"&lt;="&amp;BB$12)-SUMIFS(Tbl_Registro_Insumo[cant_dev],Tbl_Registro_Insumo[proveedor],$C$8,Tbl_Registro_Insumo[descripcion_insumo],$C125,Tbl_Registro_Insumo[id_solicitud],$C$9,Tbl_Registro_Insumo[Fecha_Corte],"&lt;="&amp;BB$12))</f>
        <v/>
      </c>
      <c r="BC125" s="2" t="str">
        <f>IF(OR($C125="",BC$12=""),"",SUMIFS(Tbl_Registro_Insumo[cant_ent],Tbl_Registro_Insumo[proveedor],$C$8,Tbl_Registro_Insumo[descripcion_insumo],$C125,Tbl_Registro_Insumo[id_solicitud],Detalle_Mes!$C$9,Tbl_Registro_Insumo[Fecha_Corte],"&lt;="&amp;BC$12)-SUMIFS(Tbl_Registro_Insumo[cant_dev],Tbl_Registro_Insumo[proveedor],$C$8,Tbl_Registro_Insumo[descripcion_insumo],$C125,Tbl_Registro_Insumo[id_solicitud],$C$9,Tbl_Registro_Insumo[Fecha_Corte],"&lt;="&amp;BC$12))</f>
        <v/>
      </c>
      <c r="BD125" s="2" t="str">
        <f>IF(OR($C125="",BD$12=""),"",SUMIFS(Tbl_Registro_Insumo[cant_ent],Tbl_Registro_Insumo[proveedor],$C$8,Tbl_Registro_Insumo[descripcion_insumo],$C125,Tbl_Registro_Insumo[id_solicitud],Detalle_Mes!$C$9,Tbl_Registro_Insumo[Fecha_Corte],"&lt;="&amp;BD$12)-SUMIFS(Tbl_Registro_Insumo[cant_dev],Tbl_Registro_Insumo[proveedor],$C$8,Tbl_Registro_Insumo[descripcion_insumo],$C125,Tbl_Registro_Insumo[id_solicitud],$C$9,Tbl_Registro_Insumo[Fecha_Corte],"&lt;="&amp;BD$12))</f>
        <v/>
      </c>
      <c r="BE125" s="2" t="str">
        <f>IF(OR($C125="",BE$12=""),"",SUMIFS(Tbl_Registro_Insumo[cant_ent],Tbl_Registro_Insumo[proveedor],$C$8,Tbl_Registro_Insumo[descripcion_insumo],$C125,Tbl_Registro_Insumo[id_solicitud],Detalle_Mes!$C$9,Tbl_Registro_Insumo[Fecha_Corte],"&lt;="&amp;BE$12)-SUMIFS(Tbl_Registro_Insumo[cant_dev],Tbl_Registro_Insumo[proveedor],$C$8,Tbl_Registro_Insumo[descripcion_insumo],$C125,Tbl_Registro_Insumo[id_solicitud],$C$9,Tbl_Registro_Insumo[Fecha_Corte],"&lt;="&amp;BE$12))</f>
        <v/>
      </c>
      <c r="BF125" s="2" t="str">
        <f>IF(OR($C125="",BF$12=""),"",SUMIFS(Tbl_Registro_Insumo[cant_ent],Tbl_Registro_Insumo[proveedor],$C$8,Tbl_Registro_Insumo[descripcion_insumo],$C125,Tbl_Registro_Insumo[id_solicitud],Detalle_Mes!$C$9,Tbl_Registro_Insumo[Fecha_Corte],"&lt;="&amp;BF$12)-SUMIFS(Tbl_Registro_Insumo[cant_dev],Tbl_Registro_Insumo[proveedor],$C$8,Tbl_Registro_Insumo[descripcion_insumo],$C125,Tbl_Registro_Insumo[id_solicitud],$C$9,Tbl_Registro_Insumo[Fecha_Corte],"&lt;="&amp;BF$12))</f>
        <v/>
      </c>
      <c r="BG125" s="2" t="str">
        <f>IF(OR($C125="",BG$12=""),"",SUMIFS(Tbl_Registro_Insumo[cant_ent],Tbl_Registro_Insumo[proveedor],$C$8,Tbl_Registro_Insumo[descripcion_insumo],$C125,Tbl_Registro_Insumo[id_solicitud],Detalle_Mes!$C$9,Tbl_Registro_Insumo[Fecha_Corte],"&lt;="&amp;BG$12)-SUMIFS(Tbl_Registro_Insumo[cant_dev],Tbl_Registro_Insumo[proveedor],$C$8,Tbl_Registro_Insumo[descripcion_insumo],$C125,Tbl_Registro_Insumo[id_solicitud],$C$9,Tbl_Registro_Insumo[Fecha_Corte],"&lt;="&amp;BG$12))</f>
        <v/>
      </c>
      <c r="BH125" s="2" t="str">
        <f>IF(OR($C125="",BH$12=""),"",SUMIFS(Tbl_Registro_Insumo[cant_ent],Tbl_Registro_Insumo[proveedor],$C$8,Tbl_Registro_Insumo[descripcion_insumo],$C125,Tbl_Registro_Insumo[id_solicitud],Detalle_Mes!$C$9,Tbl_Registro_Insumo[Fecha_Corte],"&lt;="&amp;BH$12)-SUMIFS(Tbl_Registro_Insumo[cant_dev],Tbl_Registro_Insumo[proveedor],$C$8,Tbl_Registro_Insumo[descripcion_insumo],$C125,Tbl_Registro_Insumo[id_solicitud],$C$9,Tbl_Registro_Insumo[Fecha_Corte],"&lt;="&amp;BH$12))</f>
        <v/>
      </c>
      <c r="BI125" s="2" t="str">
        <f>IF(OR($C125="",BI$12=""),"",SUMIFS(Tbl_Registro_Insumo[cant_ent],Tbl_Registro_Insumo[proveedor],$C$8,Tbl_Registro_Insumo[descripcion_insumo],$C125,Tbl_Registro_Insumo[id_solicitud],Detalle_Mes!$C$9,Tbl_Registro_Insumo[Fecha_Corte],"&lt;="&amp;BI$12)-SUMIFS(Tbl_Registro_Insumo[cant_dev],Tbl_Registro_Insumo[proveedor],$C$8,Tbl_Registro_Insumo[descripcion_insumo],$C125,Tbl_Registro_Insumo[id_solicitud],$C$9,Tbl_Registro_Insumo[Fecha_Corte],"&lt;="&amp;BI$12))</f>
        <v/>
      </c>
      <c r="BJ125" s="2" t="str">
        <f>IF(OR($C125="",BJ$12=""),"",SUMIFS(Tbl_Registro_Insumo[cant_ent],Tbl_Registro_Insumo[proveedor],$C$8,Tbl_Registro_Insumo[descripcion_insumo],$C125,Tbl_Registro_Insumo[id_solicitud],Detalle_Mes!$C$9,Tbl_Registro_Insumo[Fecha_Corte],"&lt;="&amp;BJ$12)-SUMIFS(Tbl_Registro_Insumo[cant_dev],Tbl_Registro_Insumo[proveedor],$C$8,Tbl_Registro_Insumo[descripcion_insumo],$C125,Tbl_Registro_Insumo[id_solicitud],$C$9,Tbl_Registro_Insumo[Fecha_Corte],"&lt;="&amp;BJ$12))</f>
        <v/>
      </c>
      <c r="BK125" s="2" t="str">
        <f>IF(OR($C125="",BK$12=""),"",SUMIFS(Tbl_Registro_Insumo[cant_ent],Tbl_Registro_Insumo[proveedor],$C$8,Tbl_Registro_Insumo[descripcion_insumo],$C125,Tbl_Registro_Insumo[id_solicitud],Detalle_Mes!$C$9,Tbl_Registro_Insumo[Fecha_Corte],"&lt;="&amp;BK$12)-SUMIFS(Tbl_Registro_Insumo[cant_dev],Tbl_Registro_Insumo[proveedor],$C$8,Tbl_Registro_Insumo[descripcion_insumo],$C125,Tbl_Registro_Insumo[id_solicitud],$C$9,Tbl_Registro_Insumo[Fecha_Corte],"&lt;="&amp;BK$12))</f>
        <v/>
      </c>
      <c r="BL125" s="2" t="str">
        <f>IF(OR($C125="",BL$12=""),"",SUMIFS(Tbl_Registro_Insumo[cant_ent],Tbl_Registro_Insumo[proveedor],$C$8,Tbl_Registro_Insumo[descripcion_insumo],$C125,Tbl_Registro_Insumo[id_solicitud],Detalle_Mes!$C$9,Tbl_Registro_Insumo[Fecha_Corte],"&lt;="&amp;BL$12)-SUMIFS(Tbl_Registro_Insumo[cant_dev],Tbl_Registro_Insumo[proveedor],$C$8,Tbl_Registro_Insumo[descripcion_insumo],$C125,Tbl_Registro_Insumo[id_solicitud],$C$9,Tbl_Registro_Insumo[Fecha_Corte],"&lt;="&amp;BL$12))</f>
        <v/>
      </c>
      <c r="BM125" s="2" t="str">
        <f>IF(OR($C125="",BM$12=""),"",SUMIFS(Tbl_Registro_Insumo[cant_ent],Tbl_Registro_Insumo[proveedor],$C$8,Tbl_Registro_Insumo[descripcion_insumo],$C125,Tbl_Registro_Insumo[id_solicitud],Detalle_Mes!$C$9,Tbl_Registro_Insumo[Fecha_Corte],"&lt;="&amp;BM$12)-SUMIFS(Tbl_Registro_Insumo[cant_dev],Tbl_Registro_Insumo[proveedor],$C$8,Tbl_Registro_Insumo[descripcion_insumo],$C125,Tbl_Registro_Insumo[id_solicitud],$C$9,Tbl_Registro_Insumo[Fecha_Corte],"&lt;="&amp;BM$12))</f>
        <v/>
      </c>
      <c r="BN125" s="2" t="str">
        <f>IF(OR($C125="",BN$12=""),"",SUMIFS(Tbl_Registro_Insumo[cant_ent],Tbl_Registro_Insumo[proveedor],$C$8,Tbl_Registro_Insumo[descripcion_insumo],$C125,Tbl_Registro_Insumo[id_solicitud],Detalle_Mes!$C$9,Tbl_Registro_Insumo[Fecha_Corte],"&lt;="&amp;BN$12)-SUMIFS(Tbl_Registro_Insumo[cant_dev],Tbl_Registro_Insumo[proveedor],$C$8,Tbl_Registro_Insumo[descripcion_insumo],$C125,Tbl_Registro_Insumo[id_solicitud],$C$9,Tbl_Registro_Insumo[Fecha_Corte],"&lt;="&amp;BN$12))</f>
        <v/>
      </c>
      <c r="BO125" s="2" t="str">
        <f>IF(OR($C125="",BO$12=""),"",SUMIFS(Tbl_Registro_Insumo[cant_ent],Tbl_Registro_Insumo[proveedor],$C$8,Tbl_Registro_Insumo[descripcion_insumo],$C125,Tbl_Registro_Insumo[id_solicitud],Detalle_Mes!$C$9,Tbl_Registro_Insumo[Fecha_Corte],"&lt;="&amp;BO$12)-SUMIFS(Tbl_Registro_Insumo[cant_dev],Tbl_Registro_Insumo[proveedor],$C$8,Tbl_Registro_Insumo[descripcion_insumo],$C125,Tbl_Registro_Insumo[id_solicitud],$C$9,Tbl_Registro_Insumo[Fecha_Corte],"&lt;="&amp;BO$12))</f>
        <v/>
      </c>
      <c r="BP125" s="2" t="str">
        <f>IF(OR($C125="",BP$12=""),"",SUMIFS(Tbl_Registro_Insumo[cant_ent],Tbl_Registro_Insumo[proveedor],$C$8,Tbl_Registro_Insumo[descripcion_insumo],$C125,Tbl_Registro_Insumo[id_solicitud],Detalle_Mes!$C$9,Tbl_Registro_Insumo[Fecha_Corte],"&lt;="&amp;BP$12)-SUMIFS(Tbl_Registro_Insumo[cant_dev],Tbl_Registro_Insumo[proveedor],$C$8,Tbl_Registro_Insumo[descripcion_insumo],$C125,Tbl_Registro_Insumo[id_solicitud],$C$9,Tbl_Registro_Insumo[Fecha_Corte],"&lt;="&amp;BP$12))</f>
        <v/>
      </c>
      <c r="BQ125" s="2" t="str">
        <f>IF(OR($C125="",BQ$12=""),"",SUMIFS(Tbl_Registro_Insumo[cant_ent],Tbl_Registro_Insumo[proveedor],$C$8,Tbl_Registro_Insumo[descripcion_insumo],$C125,Tbl_Registro_Insumo[id_solicitud],Detalle_Mes!$C$9,Tbl_Registro_Insumo[Fecha_Corte],"&lt;="&amp;BQ$12)-SUMIFS(Tbl_Registro_Insumo[cant_dev],Tbl_Registro_Insumo[proveedor],$C$8,Tbl_Registro_Insumo[descripcion_insumo],$C125,Tbl_Registro_Insumo[id_solicitud],$C$9,Tbl_Registro_Insumo[Fecha_Corte],"&lt;="&amp;BQ$12))</f>
        <v/>
      </c>
      <c r="BR125" s="2" t="str">
        <f>IF(OR($C125="",BR$12=""),"",SUMIFS(Tbl_Registro_Insumo[cant_ent],Tbl_Registro_Insumo[proveedor],$C$8,Tbl_Registro_Insumo[descripcion_insumo],$C125,Tbl_Registro_Insumo[id_solicitud],Detalle_Mes!$C$9,Tbl_Registro_Insumo[Fecha_Corte],"&lt;="&amp;BR$12)-SUMIFS(Tbl_Registro_Insumo[cant_dev],Tbl_Registro_Insumo[proveedor],$C$8,Tbl_Registro_Insumo[descripcion_insumo],$C125,Tbl_Registro_Insumo[id_solicitud],$C$9,Tbl_Registro_Insumo[Fecha_Corte],"&lt;="&amp;BR$12))</f>
        <v/>
      </c>
      <c r="BS125" s="2" t="str">
        <f>IF(OR($C125="",BS$12=""),"",SUMIFS(Tbl_Registro_Insumo[cant_ent],Tbl_Registro_Insumo[proveedor],$C$8,Tbl_Registro_Insumo[descripcion_insumo],$C125,Tbl_Registro_Insumo[id_solicitud],Detalle_Mes!$C$9,Tbl_Registro_Insumo[Fecha_Corte],"&lt;="&amp;BS$12)-SUMIFS(Tbl_Registro_Insumo[cant_dev],Tbl_Registro_Insumo[proveedor],$C$8,Tbl_Registro_Insumo[descripcion_insumo],$C125,Tbl_Registro_Insumo[id_solicitud],$C$9,Tbl_Registro_Insumo[Fecha_Corte],"&lt;="&amp;BS$12))</f>
        <v/>
      </c>
    </row>
    <row r="126" spans="2:71" s="7" customFormat="1" ht="19.2" customHeight="1" x14ac:dyDescent="0.3">
      <c r="B126" s="2"/>
      <c r="D126" s="20" t="str">
        <f>IF(C126="","",SUMIFS(Tbl_Registro_Insumo[cant_ent],Tbl_Registro_Insumo[proveedor],Detalle_Mes!$C$8,Tbl_Registro_Insumo[id_solicitud],Detalle_Mes!$C$9,Tbl_Registro_Insumo[descripcion_insumo],Detalle_Mes!C126,Tbl_Registro_Insumo[Fecha_Corte],"&lt;"&amp;Detalle_Mes!$F$8))</f>
        <v/>
      </c>
      <c r="E126" s="20" t="str">
        <f>IF(C126="","",SUMIFS(Tbl_Registro_Insumo[cant_dev],Tbl_Registro_Insumo[proveedor],Detalle_Mes!$C$8,Tbl_Registro_Insumo[id_solicitud],Detalle_Mes!$C$9,Tbl_Registro_Insumo[descripcion_insumo],Detalle_Mes!C126,Tbl_Registro_Insumo[Fecha_Corte],"&lt;"&amp;Detalle_Mes!$F$8))</f>
        <v/>
      </c>
      <c r="F126" s="20" t="str">
        <f t="shared" si="42"/>
        <v/>
      </c>
      <c r="H126" s="41" t="str">
        <f t="shared" si="43"/>
        <v/>
      </c>
      <c r="I126" s="2" t="str">
        <f>IF(OR($C126="",I$12=""),"",SUMIFS(Tbl_Registro_Insumo[cant_ent],Tbl_Registro_Insumo[proveedor],$C$8,Tbl_Registro_Insumo[descripcion_insumo],$C126,Tbl_Registro_Insumo[id_solicitud],Detalle_Mes!$C$9,Tbl_Registro_Insumo[Fecha_Corte],"&lt;"&amp;I$12)-SUMIFS(Tbl_Registro_Insumo[cant_dev],Tbl_Registro_Insumo[proveedor],$C$8,Tbl_Registro_Insumo[descripcion_insumo],$C126,Tbl_Registro_Insumo[id_solicitud],$C$9,Tbl_Registro_Insumo[Fecha_Corte],"&lt;="&amp;I$12))</f>
        <v/>
      </c>
      <c r="J126" s="2" t="str">
        <f>IF(OR($C126="",J$12=""),"",SUMIFS(Tbl_Registro_Insumo[cant_ent],Tbl_Registro_Insumo[proveedor],$C$8,Tbl_Registro_Insumo[descripcion_insumo],$C126,Tbl_Registro_Insumo[id_solicitud],Detalle_Mes!$C$9,Tbl_Registro_Insumo[Fecha_Corte],"&lt;="&amp;J$12)-SUMIFS(Tbl_Registro_Insumo[cant_dev],Tbl_Registro_Insumo[proveedor],$C$8,Tbl_Registro_Insumo[descripcion_insumo],$C126,Tbl_Registro_Insumo[id_solicitud],$C$9,Tbl_Registro_Insumo[Fecha_Corte],"&lt;="&amp;J$12))</f>
        <v/>
      </c>
      <c r="K126" s="2" t="str">
        <f>IF(OR($C126="",K$12=""),"",SUMIFS(Tbl_Registro_Insumo[cant_ent],Tbl_Registro_Insumo[proveedor],$C$8,Tbl_Registro_Insumo[descripcion_insumo],$C126,Tbl_Registro_Insumo[id_solicitud],Detalle_Mes!$C$9,Tbl_Registro_Insumo[Fecha_Corte],"&lt;="&amp;K$12)-SUMIFS(Tbl_Registro_Insumo[cant_dev],Tbl_Registro_Insumo[proveedor],$C$8,Tbl_Registro_Insumo[descripcion_insumo],$C126,Tbl_Registro_Insumo[id_solicitud],$C$9,Tbl_Registro_Insumo[Fecha_Corte],"&lt;="&amp;K$12))</f>
        <v/>
      </c>
      <c r="L126" s="2" t="str">
        <f>IF(OR($C126="",L$12=""),"",SUMIFS(Tbl_Registro_Insumo[cant_ent],Tbl_Registro_Insumo[proveedor],$C$8,Tbl_Registro_Insumo[descripcion_insumo],$C126,Tbl_Registro_Insumo[id_solicitud],Detalle_Mes!$C$9,Tbl_Registro_Insumo[Fecha_Corte],"&lt;="&amp;L$12)-SUMIFS(Tbl_Registro_Insumo[cant_dev],Tbl_Registro_Insumo[proveedor],$C$8,Tbl_Registro_Insumo[descripcion_insumo],$C126,Tbl_Registro_Insumo[id_solicitud],$C$9,Tbl_Registro_Insumo[Fecha_Corte],"&lt;="&amp;L$12))</f>
        <v/>
      </c>
      <c r="M126" s="2" t="str">
        <f>IF(OR($C126="",M$12=""),"",SUMIFS(Tbl_Registro_Insumo[cant_ent],Tbl_Registro_Insumo[proveedor],$C$8,Tbl_Registro_Insumo[descripcion_insumo],$C126,Tbl_Registro_Insumo[id_solicitud],Detalle_Mes!$C$9,Tbl_Registro_Insumo[Fecha_Corte],"&lt;="&amp;M$12)-SUMIFS(Tbl_Registro_Insumo[cant_dev],Tbl_Registro_Insumo[proveedor],$C$8,Tbl_Registro_Insumo[descripcion_insumo],$C126,Tbl_Registro_Insumo[id_solicitud],$C$9,Tbl_Registro_Insumo[Fecha_Corte],"&lt;="&amp;M$12))</f>
        <v/>
      </c>
      <c r="N126" s="2" t="str">
        <f>IF(OR($C126="",N$12=""),"",SUMIFS(Tbl_Registro_Insumo[cant_ent],Tbl_Registro_Insumo[proveedor],$C$8,Tbl_Registro_Insumo[descripcion_insumo],$C126,Tbl_Registro_Insumo[id_solicitud],Detalle_Mes!$C$9,Tbl_Registro_Insumo[Fecha_Corte],"&lt;="&amp;N$12)-SUMIFS(Tbl_Registro_Insumo[cant_dev],Tbl_Registro_Insumo[proveedor],$C$8,Tbl_Registro_Insumo[descripcion_insumo],$C126,Tbl_Registro_Insumo[id_solicitud],$C$9,Tbl_Registro_Insumo[Fecha_Corte],"&lt;="&amp;N$12))</f>
        <v/>
      </c>
      <c r="O126" s="2" t="str">
        <f>IF(OR($C126="",O$12=""),"",SUMIFS(Tbl_Registro_Insumo[cant_ent],Tbl_Registro_Insumo[proveedor],$C$8,Tbl_Registro_Insumo[descripcion_insumo],$C126,Tbl_Registro_Insumo[id_solicitud],Detalle_Mes!$C$9,Tbl_Registro_Insumo[Fecha_Corte],"&lt;="&amp;O$12)-SUMIFS(Tbl_Registro_Insumo[cant_dev],Tbl_Registro_Insumo[proveedor],$C$8,Tbl_Registro_Insumo[descripcion_insumo],$C126,Tbl_Registro_Insumo[id_solicitud],$C$9,Tbl_Registro_Insumo[Fecha_Corte],"&lt;="&amp;O$12))</f>
        <v/>
      </c>
      <c r="P126" s="2" t="str">
        <f>IF(OR($C126="",P$12=""),"",SUMIFS(Tbl_Registro_Insumo[cant_ent],Tbl_Registro_Insumo[proveedor],$C$8,Tbl_Registro_Insumo[descripcion_insumo],$C126,Tbl_Registro_Insumo[id_solicitud],Detalle_Mes!$C$9,Tbl_Registro_Insumo[Fecha_Corte],"&lt;="&amp;P$12)-SUMIFS(Tbl_Registro_Insumo[cant_dev],Tbl_Registro_Insumo[proveedor],$C$8,Tbl_Registro_Insumo[descripcion_insumo],$C126,Tbl_Registro_Insumo[id_solicitud],$C$9,Tbl_Registro_Insumo[Fecha_Corte],"&lt;="&amp;P$12))</f>
        <v/>
      </c>
      <c r="Q126" s="2" t="str">
        <f>IF(OR($C126="",Q$12=""),"",SUMIFS(Tbl_Registro_Insumo[cant_ent],Tbl_Registro_Insumo[proveedor],$C$8,Tbl_Registro_Insumo[descripcion_insumo],$C126,Tbl_Registro_Insumo[id_solicitud],Detalle_Mes!$C$9,Tbl_Registro_Insumo[Fecha_Corte],"&lt;="&amp;Q$12)-SUMIFS(Tbl_Registro_Insumo[cant_dev],Tbl_Registro_Insumo[proveedor],$C$8,Tbl_Registro_Insumo[descripcion_insumo],$C126,Tbl_Registro_Insumo[id_solicitud],$C$9,Tbl_Registro_Insumo[Fecha_Corte],"&lt;="&amp;Q$12))</f>
        <v/>
      </c>
      <c r="R126" s="2" t="str">
        <f>IF(OR($C126="",R$12=""),"",SUMIFS(Tbl_Registro_Insumo[cant_ent],Tbl_Registro_Insumo[proveedor],$C$8,Tbl_Registro_Insumo[descripcion_insumo],$C126,Tbl_Registro_Insumo[id_solicitud],Detalle_Mes!$C$9,Tbl_Registro_Insumo[Fecha_Corte],"&lt;="&amp;R$12)-SUMIFS(Tbl_Registro_Insumo[cant_dev],Tbl_Registro_Insumo[proveedor],$C$8,Tbl_Registro_Insumo[descripcion_insumo],$C126,Tbl_Registro_Insumo[id_solicitud],$C$9,Tbl_Registro_Insumo[Fecha_Corte],"&lt;="&amp;R$12))</f>
        <v/>
      </c>
      <c r="S126" s="2" t="str">
        <f>IF(OR($C126="",S$12=""),"",SUMIFS(Tbl_Registro_Insumo[cant_ent],Tbl_Registro_Insumo[proveedor],$C$8,Tbl_Registro_Insumo[descripcion_insumo],$C126,Tbl_Registro_Insumo[id_solicitud],Detalle_Mes!$C$9,Tbl_Registro_Insumo[Fecha_Corte],"&lt;="&amp;S$12)-SUMIFS(Tbl_Registro_Insumo[cant_dev],Tbl_Registro_Insumo[proveedor],$C$8,Tbl_Registro_Insumo[descripcion_insumo],$C126,Tbl_Registro_Insumo[id_solicitud],$C$9,Tbl_Registro_Insumo[Fecha_Corte],"&lt;="&amp;S$12))</f>
        <v/>
      </c>
      <c r="T126" s="2" t="str">
        <f>IF(OR($C126="",T$12=""),"",SUMIFS(Tbl_Registro_Insumo[cant_ent],Tbl_Registro_Insumo[proveedor],$C$8,Tbl_Registro_Insumo[descripcion_insumo],$C126,Tbl_Registro_Insumo[id_solicitud],Detalle_Mes!$C$9,Tbl_Registro_Insumo[Fecha_Corte],"&lt;="&amp;T$12)-SUMIFS(Tbl_Registro_Insumo[cant_dev],Tbl_Registro_Insumo[proveedor],$C$8,Tbl_Registro_Insumo[descripcion_insumo],$C126,Tbl_Registro_Insumo[id_solicitud],$C$9,Tbl_Registro_Insumo[Fecha_Corte],"&lt;="&amp;T$12))</f>
        <v/>
      </c>
      <c r="U126" s="2" t="str">
        <f>IF(OR($C126="",U$12=""),"",SUMIFS(Tbl_Registro_Insumo[cant_ent],Tbl_Registro_Insumo[proveedor],$C$8,Tbl_Registro_Insumo[descripcion_insumo],$C126,Tbl_Registro_Insumo[id_solicitud],Detalle_Mes!$C$9,Tbl_Registro_Insumo[Fecha_Corte],"&lt;="&amp;U$12)-SUMIFS(Tbl_Registro_Insumo[cant_dev],Tbl_Registro_Insumo[proveedor],$C$8,Tbl_Registro_Insumo[descripcion_insumo],$C126,Tbl_Registro_Insumo[id_solicitud],$C$9,Tbl_Registro_Insumo[Fecha_Corte],"&lt;="&amp;U$12))</f>
        <v/>
      </c>
      <c r="V126" s="2" t="str">
        <f>IF(OR($C126="",V$12=""),"",SUMIFS(Tbl_Registro_Insumo[cant_ent],Tbl_Registro_Insumo[proveedor],$C$8,Tbl_Registro_Insumo[descripcion_insumo],$C126,Tbl_Registro_Insumo[id_solicitud],Detalle_Mes!$C$9,Tbl_Registro_Insumo[Fecha_Corte],"&lt;="&amp;V$12)-SUMIFS(Tbl_Registro_Insumo[cant_dev],Tbl_Registro_Insumo[proveedor],$C$8,Tbl_Registro_Insumo[descripcion_insumo],$C126,Tbl_Registro_Insumo[id_solicitud],$C$9,Tbl_Registro_Insumo[Fecha_Corte],"&lt;="&amp;V$12))</f>
        <v/>
      </c>
      <c r="W126" s="2" t="str">
        <f>IF(OR($C126="",W$12=""),"",SUMIFS(Tbl_Registro_Insumo[cant_ent],Tbl_Registro_Insumo[proveedor],$C$8,Tbl_Registro_Insumo[descripcion_insumo],$C126,Tbl_Registro_Insumo[id_solicitud],Detalle_Mes!$C$9,Tbl_Registro_Insumo[Fecha_Corte],"&lt;="&amp;W$12)-SUMIFS(Tbl_Registro_Insumo[cant_dev],Tbl_Registro_Insumo[proveedor],$C$8,Tbl_Registro_Insumo[descripcion_insumo],$C126,Tbl_Registro_Insumo[id_solicitud],$C$9,Tbl_Registro_Insumo[Fecha_Corte],"&lt;="&amp;W$12))</f>
        <v/>
      </c>
      <c r="X126" s="2" t="str">
        <f>IF(OR($C126="",X$12=""),"",SUMIFS(Tbl_Registro_Insumo[cant_ent],Tbl_Registro_Insumo[proveedor],$C$8,Tbl_Registro_Insumo[descripcion_insumo],$C126,Tbl_Registro_Insumo[id_solicitud],Detalle_Mes!$C$9,Tbl_Registro_Insumo[Fecha_Corte],"&lt;="&amp;X$12)-SUMIFS(Tbl_Registro_Insumo[cant_dev],Tbl_Registro_Insumo[proveedor],$C$8,Tbl_Registro_Insumo[descripcion_insumo],$C126,Tbl_Registro_Insumo[id_solicitud],$C$9,Tbl_Registro_Insumo[Fecha_Corte],"&lt;="&amp;X$12))</f>
        <v/>
      </c>
      <c r="Y126" s="2" t="str">
        <f>IF(OR($C126="",Y$12=""),"",SUMIFS(Tbl_Registro_Insumo[cant_ent],Tbl_Registro_Insumo[proveedor],$C$8,Tbl_Registro_Insumo[descripcion_insumo],$C126,Tbl_Registro_Insumo[id_solicitud],Detalle_Mes!$C$9,Tbl_Registro_Insumo[Fecha_Corte],"&lt;="&amp;Y$12)-SUMIFS(Tbl_Registro_Insumo[cant_dev],Tbl_Registro_Insumo[proveedor],$C$8,Tbl_Registro_Insumo[descripcion_insumo],$C126,Tbl_Registro_Insumo[id_solicitud],$C$9,Tbl_Registro_Insumo[Fecha_Corte],"&lt;="&amp;Y$12))</f>
        <v/>
      </c>
      <c r="Z126" s="2" t="str">
        <f>IF(OR($C126="",Z$12=""),"",SUMIFS(Tbl_Registro_Insumo[cant_ent],Tbl_Registro_Insumo[proveedor],$C$8,Tbl_Registro_Insumo[descripcion_insumo],$C126,Tbl_Registro_Insumo[id_solicitud],Detalle_Mes!$C$9,Tbl_Registro_Insumo[Fecha_Corte],"&lt;="&amp;Z$12)-SUMIFS(Tbl_Registro_Insumo[cant_dev],Tbl_Registro_Insumo[proveedor],$C$8,Tbl_Registro_Insumo[descripcion_insumo],$C126,Tbl_Registro_Insumo[id_solicitud],$C$9,Tbl_Registro_Insumo[Fecha_Corte],"&lt;="&amp;Z$12))</f>
        <v/>
      </c>
      <c r="AA126" s="2" t="str">
        <f>IF(OR($C126="",AA$12=""),"",SUMIFS(Tbl_Registro_Insumo[cant_ent],Tbl_Registro_Insumo[proveedor],$C$8,Tbl_Registro_Insumo[descripcion_insumo],$C126,Tbl_Registro_Insumo[id_solicitud],Detalle_Mes!$C$9,Tbl_Registro_Insumo[Fecha_Corte],"&lt;="&amp;AA$12)-SUMIFS(Tbl_Registro_Insumo[cant_dev],Tbl_Registro_Insumo[proveedor],$C$8,Tbl_Registro_Insumo[descripcion_insumo],$C126,Tbl_Registro_Insumo[id_solicitud],$C$9,Tbl_Registro_Insumo[Fecha_Corte],"&lt;="&amp;AA$12))</f>
        <v/>
      </c>
      <c r="AB126" s="2" t="str">
        <f>IF(OR($C126="",AB$12=""),"",SUMIFS(Tbl_Registro_Insumo[cant_ent],Tbl_Registro_Insumo[proveedor],$C$8,Tbl_Registro_Insumo[descripcion_insumo],$C126,Tbl_Registro_Insumo[id_solicitud],Detalle_Mes!$C$9,Tbl_Registro_Insumo[Fecha_Corte],"&lt;="&amp;AB$12)-SUMIFS(Tbl_Registro_Insumo[cant_dev],Tbl_Registro_Insumo[proveedor],$C$8,Tbl_Registro_Insumo[descripcion_insumo],$C126,Tbl_Registro_Insumo[id_solicitud],$C$9,Tbl_Registro_Insumo[Fecha_Corte],"&lt;="&amp;AB$12))</f>
        <v/>
      </c>
      <c r="AC126" s="2" t="str">
        <f>IF(OR($C126="",AC$12=""),"",SUMIFS(Tbl_Registro_Insumo[cant_ent],Tbl_Registro_Insumo[proveedor],$C$8,Tbl_Registro_Insumo[descripcion_insumo],$C126,Tbl_Registro_Insumo[id_solicitud],Detalle_Mes!$C$9,Tbl_Registro_Insumo[Fecha_Corte],"&lt;="&amp;AC$12)-SUMIFS(Tbl_Registro_Insumo[cant_dev],Tbl_Registro_Insumo[proveedor],$C$8,Tbl_Registro_Insumo[descripcion_insumo],$C126,Tbl_Registro_Insumo[id_solicitud],$C$9,Tbl_Registro_Insumo[Fecha_Corte],"&lt;="&amp;AC$12))</f>
        <v/>
      </c>
      <c r="AD126" s="2" t="str">
        <f>IF(OR($C126="",AD$12=""),"",SUMIFS(Tbl_Registro_Insumo[cant_ent],Tbl_Registro_Insumo[proveedor],$C$8,Tbl_Registro_Insumo[descripcion_insumo],$C126,Tbl_Registro_Insumo[id_solicitud],Detalle_Mes!$C$9,Tbl_Registro_Insumo[Fecha_Corte],"&lt;="&amp;AD$12)-SUMIFS(Tbl_Registro_Insumo[cant_dev],Tbl_Registro_Insumo[proveedor],$C$8,Tbl_Registro_Insumo[descripcion_insumo],$C126,Tbl_Registro_Insumo[id_solicitud],$C$9,Tbl_Registro_Insumo[Fecha_Corte],"&lt;="&amp;AD$12))</f>
        <v/>
      </c>
      <c r="AE126" s="2" t="str">
        <f>IF(OR($C126="",AE$12=""),"",SUMIFS(Tbl_Registro_Insumo[cant_ent],Tbl_Registro_Insumo[proveedor],$C$8,Tbl_Registro_Insumo[descripcion_insumo],$C126,Tbl_Registro_Insumo[id_solicitud],Detalle_Mes!$C$9,Tbl_Registro_Insumo[Fecha_Corte],"&lt;="&amp;AE$12)-SUMIFS(Tbl_Registro_Insumo[cant_dev],Tbl_Registro_Insumo[proveedor],$C$8,Tbl_Registro_Insumo[descripcion_insumo],$C126,Tbl_Registro_Insumo[id_solicitud],$C$9,Tbl_Registro_Insumo[Fecha_Corte],"&lt;="&amp;AE$12))</f>
        <v/>
      </c>
      <c r="AF126" s="2" t="str">
        <f>IF(OR($C126="",AF$12=""),"",SUMIFS(Tbl_Registro_Insumo[cant_ent],Tbl_Registro_Insumo[proveedor],$C$8,Tbl_Registro_Insumo[descripcion_insumo],$C126,Tbl_Registro_Insumo[id_solicitud],Detalle_Mes!$C$9,Tbl_Registro_Insumo[Fecha_Corte],"&lt;="&amp;AF$12)-SUMIFS(Tbl_Registro_Insumo[cant_dev],Tbl_Registro_Insumo[proveedor],$C$8,Tbl_Registro_Insumo[descripcion_insumo],$C126,Tbl_Registro_Insumo[id_solicitud],$C$9,Tbl_Registro_Insumo[Fecha_Corte],"&lt;="&amp;AF$12))</f>
        <v/>
      </c>
      <c r="AG126" s="2" t="str">
        <f>IF(OR($C126="",AG$12=""),"",SUMIFS(Tbl_Registro_Insumo[cant_ent],Tbl_Registro_Insumo[proveedor],$C$8,Tbl_Registro_Insumo[descripcion_insumo],$C126,Tbl_Registro_Insumo[id_solicitud],Detalle_Mes!$C$9,Tbl_Registro_Insumo[Fecha_Corte],"&lt;="&amp;AG$12)-SUMIFS(Tbl_Registro_Insumo[cant_dev],Tbl_Registro_Insumo[proveedor],$C$8,Tbl_Registro_Insumo[descripcion_insumo],$C126,Tbl_Registro_Insumo[id_solicitud],$C$9,Tbl_Registro_Insumo[Fecha_Corte],"&lt;="&amp;AG$12))</f>
        <v/>
      </c>
      <c r="AH126" s="2" t="str">
        <f>IF(OR($C126="",AH$12=""),"",SUMIFS(Tbl_Registro_Insumo[cant_ent],Tbl_Registro_Insumo[proveedor],$C$8,Tbl_Registro_Insumo[descripcion_insumo],$C126,Tbl_Registro_Insumo[id_solicitud],Detalle_Mes!$C$9,Tbl_Registro_Insumo[Fecha_Corte],"&lt;="&amp;AH$12)-SUMIFS(Tbl_Registro_Insumo[cant_dev],Tbl_Registro_Insumo[proveedor],$C$8,Tbl_Registro_Insumo[descripcion_insumo],$C126,Tbl_Registro_Insumo[id_solicitud],$C$9,Tbl_Registro_Insumo[Fecha_Corte],"&lt;="&amp;AH$12))</f>
        <v/>
      </c>
      <c r="AI126" s="2" t="str">
        <f>IF(OR($C126="",AI$12=""),"",SUMIFS(Tbl_Registro_Insumo[cant_ent],Tbl_Registro_Insumo[proveedor],$C$8,Tbl_Registro_Insumo[descripcion_insumo],$C126,Tbl_Registro_Insumo[id_solicitud],Detalle_Mes!$C$9,Tbl_Registro_Insumo[Fecha_Corte],"&lt;="&amp;AI$12)-SUMIFS(Tbl_Registro_Insumo[cant_dev],Tbl_Registro_Insumo[proveedor],$C$8,Tbl_Registro_Insumo[descripcion_insumo],$C126,Tbl_Registro_Insumo[id_solicitud],$C$9,Tbl_Registro_Insumo[Fecha_Corte],"&lt;="&amp;AI$12))</f>
        <v/>
      </c>
      <c r="AJ126" s="2" t="str">
        <f>IF(OR($C126="",AJ$12=""),"",SUMIFS(Tbl_Registro_Insumo[cant_ent],Tbl_Registro_Insumo[proveedor],$C$8,Tbl_Registro_Insumo[descripcion_insumo],$C126,Tbl_Registro_Insumo[id_solicitud],Detalle_Mes!$C$9,Tbl_Registro_Insumo[Fecha_Corte],"&lt;="&amp;AJ$12)-SUMIFS(Tbl_Registro_Insumo[cant_dev],Tbl_Registro_Insumo[proveedor],$C$8,Tbl_Registro_Insumo[descripcion_insumo],$C126,Tbl_Registro_Insumo[id_solicitud],$C$9,Tbl_Registro_Insumo[Fecha_Corte],"&lt;="&amp;AJ$12))</f>
        <v/>
      </c>
      <c r="AK126" s="2" t="str">
        <f>IF(OR($C126="",AK$12=""),"",SUMIFS(Tbl_Registro_Insumo[cant_ent],Tbl_Registro_Insumo[proveedor],$C$8,Tbl_Registro_Insumo[descripcion_insumo],$C126,Tbl_Registro_Insumo[id_solicitud],Detalle_Mes!$C$9,Tbl_Registro_Insumo[Fecha_Corte],"&lt;="&amp;AK$12)-SUMIFS(Tbl_Registro_Insumo[cant_dev],Tbl_Registro_Insumo[proveedor],$C$8,Tbl_Registro_Insumo[descripcion_insumo],$C126,Tbl_Registro_Insumo[id_solicitud],$C$9,Tbl_Registro_Insumo[Fecha_Corte],"&lt;="&amp;AK$12))</f>
        <v/>
      </c>
      <c r="AL126" s="2" t="str">
        <f>IF(OR($C126="",AL$12=""),"",SUMIFS(Tbl_Registro_Insumo[cant_ent],Tbl_Registro_Insumo[proveedor],$C$8,Tbl_Registro_Insumo[descripcion_insumo],$C126,Tbl_Registro_Insumo[id_solicitud],Detalle_Mes!$C$9,Tbl_Registro_Insumo[Fecha_Corte],"&lt;="&amp;AL$12)-SUMIFS(Tbl_Registro_Insumo[cant_dev],Tbl_Registro_Insumo[proveedor],$C$8,Tbl_Registro_Insumo[descripcion_insumo],$C126,Tbl_Registro_Insumo[id_solicitud],$C$9,Tbl_Registro_Insumo[Fecha_Corte],"&lt;="&amp;AL$12))</f>
        <v/>
      </c>
      <c r="AM126" s="2" t="str">
        <f>IF(OR($C126="",AM$12=""),"",SUMIFS(Tbl_Registro_Insumo[cant_ent],Tbl_Registro_Insumo[proveedor],$C$8,Tbl_Registro_Insumo[descripcion_insumo],$C126,Tbl_Registro_Insumo[id_solicitud],Detalle_Mes!$C$9,Tbl_Registro_Insumo[Fecha_Corte],"&lt;="&amp;AM$12)-SUMIFS(Tbl_Registro_Insumo[cant_dev],Tbl_Registro_Insumo[proveedor],$C$8,Tbl_Registro_Insumo[descripcion_insumo],$C126,Tbl_Registro_Insumo[id_solicitud],$C$9,Tbl_Registro_Insumo[Fecha_Corte],"&lt;="&amp;AM$12))</f>
        <v/>
      </c>
      <c r="AN126" s="2" t="str">
        <f>IF(OR($C126="",AN$12=""),"",SUMIFS(Tbl_Registro_Insumo[cant_ent],Tbl_Registro_Insumo[proveedor],$C$8,Tbl_Registro_Insumo[descripcion_insumo],$C126,Tbl_Registro_Insumo[id_solicitud],Detalle_Mes!$C$9,Tbl_Registro_Insumo[Fecha_Corte],"&lt;="&amp;AN$12)-SUMIFS(Tbl_Registro_Insumo[cant_dev],Tbl_Registro_Insumo[proveedor],$C$8,Tbl_Registro_Insumo[descripcion_insumo],$C126,Tbl_Registro_Insumo[id_solicitud],$C$9,Tbl_Registro_Insumo[Fecha_Corte],"&lt;="&amp;AN$12))</f>
        <v/>
      </c>
      <c r="AO126" s="2" t="str">
        <f>IF(OR($C126="",AO$12=""),"",SUMIFS(Tbl_Registro_Insumo[cant_ent],Tbl_Registro_Insumo[proveedor],$C$8,Tbl_Registro_Insumo[descripcion_insumo],$C126,Tbl_Registro_Insumo[id_solicitud],Detalle_Mes!$C$9,Tbl_Registro_Insumo[Fecha_Corte],"&lt;="&amp;AO$12)-SUMIFS(Tbl_Registro_Insumo[cant_dev],Tbl_Registro_Insumo[proveedor],$C$8,Tbl_Registro_Insumo[descripcion_insumo],$C126,Tbl_Registro_Insumo[id_solicitud],$C$9,Tbl_Registro_Insumo[Fecha_Corte],"&lt;="&amp;AO$12))</f>
        <v/>
      </c>
      <c r="AP126" s="2" t="str">
        <f>IF(OR($C126="",AP$12=""),"",SUMIFS(Tbl_Registro_Insumo[cant_ent],Tbl_Registro_Insumo[proveedor],$C$8,Tbl_Registro_Insumo[descripcion_insumo],$C126,Tbl_Registro_Insumo[id_solicitud],Detalle_Mes!$C$9,Tbl_Registro_Insumo[Fecha_Corte],"&lt;="&amp;AP$12)-SUMIFS(Tbl_Registro_Insumo[cant_dev],Tbl_Registro_Insumo[proveedor],$C$8,Tbl_Registro_Insumo[descripcion_insumo],$C126,Tbl_Registro_Insumo[id_solicitud],$C$9,Tbl_Registro_Insumo[Fecha_Corte],"&lt;="&amp;AP$12))</f>
        <v/>
      </c>
      <c r="AQ126" s="2" t="str">
        <f>IF(OR($C126="",AQ$12=""),"",SUMIFS(Tbl_Registro_Insumo[cant_ent],Tbl_Registro_Insumo[proveedor],$C$8,Tbl_Registro_Insumo[descripcion_insumo],$C126,Tbl_Registro_Insumo[id_solicitud],Detalle_Mes!$C$9,Tbl_Registro_Insumo[Fecha_Corte],"&lt;="&amp;AQ$12)-SUMIFS(Tbl_Registro_Insumo[cant_dev],Tbl_Registro_Insumo[proveedor],$C$8,Tbl_Registro_Insumo[descripcion_insumo],$C126,Tbl_Registro_Insumo[id_solicitud],$C$9,Tbl_Registro_Insumo[Fecha_Corte],"&lt;="&amp;AQ$12))</f>
        <v/>
      </c>
      <c r="AR126" s="2" t="str">
        <f>IF(OR($C126="",AR$12=""),"",SUMIFS(Tbl_Registro_Insumo[cant_ent],Tbl_Registro_Insumo[proveedor],$C$8,Tbl_Registro_Insumo[descripcion_insumo],$C126,Tbl_Registro_Insumo[id_solicitud],Detalle_Mes!$C$9,Tbl_Registro_Insumo[Fecha_Corte],"&lt;="&amp;AR$12)-SUMIFS(Tbl_Registro_Insumo[cant_dev],Tbl_Registro_Insumo[proveedor],$C$8,Tbl_Registro_Insumo[descripcion_insumo],$C126,Tbl_Registro_Insumo[id_solicitud],$C$9,Tbl_Registro_Insumo[Fecha_Corte],"&lt;="&amp;AR$12))</f>
        <v/>
      </c>
      <c r="AS126" s="2" t="str">
        <f>IF(OR($C126="",AS$12=""),"",SUMIFS(Tbl_Registro_Insumo[cant_ent],Tbl_Registro_Insumo[proveedor],$C$8,Tbl_Registro_Insumo[descripcion_insumo],$C126,Tbl_Registro_Insumo[id_solicitud],Detalle_Mes!$C$9,Tbl_Registro_Insumo[Fecha_Corte],"&lt;="&amp;AS$12)-SUMIFS(Tbl_Registro_Insumo[cant_dev],Tbl_Registro_Insumo[proveedor],$C$8,Tbl_Registro_Insumo[descripcion_insumo],$C126,Tbl_Registro_Insumo[id_solicitud],$C$9,Tbl_Registro_Insumo[Fecha_Corte],"&lt;="&amp;AS$12))</f>
        <v/>
      </c>
      <c r="AT126" s="2" t="str">
        <f>IF(OR($C126="",AT$12=""),"",SUMIFS(Tbl_Registro_Insumo[cant_ent],Tbl_Registro_Insumo[proveedor],$C$8,Tbl_Registro_Insumo[descripcion_insumo],$C126,Tbl_Registro_Insumo[id_solicitud],Detalle_Mes!$C$9,Tbl_Registro_Insumo[Fecha_Corte],"&lt;="&amp;AT$12)-SUMIFS(Tbl_Registro_Insumo[cant_dev],Tbl_Registro_Insumo[proveedor],$C$8,Tbl_Registro_Insumo[descripcion_insumo],$C126,Tbl_Registro_Insumo[id_solicitud],$C$9,Tbl_Registro_Insumo[Fecha_Corte],"&lt;="&amp;AT$12))</f>
        <v/>
      </c>
      <c r="AU126" s="2" t="str">
        <f>IF(OR($C126="",AU$12=""),"",SUMIFS(Tbl_Registro_Insumo[cant_ent],Tbl_Registro_Insumo[proveedor],$C$8,Tbl_Registro_Insumo[descripcion_insumo],$C126,Tbl_Registro_Insumo[id_solicitud],Detalle_Mes!$C$9,Tbl_Registro_Insumo[Fecha_Corte],"&lt;="&amp;AU$12)-SUMIFS(Tbl_Registro_Insumo[cant_dev],Tbl_Registro_Insumo[proveedor],$C$8,Tbl_Registro_Insumo[descripcion_insumo],$C126,Tbl_Registro_Insumo[id_solicitud],$C$9,Tbl_Registro_Insumo[Fecha_Corte],"&lt;="&amp;AU$12))</f>
        <v/>
      </c>
      <c r="AV126" s="2" t="str">
        <f>IF(OR($C126="",AV$12=""),"",SUMIFS(Tbl_Registro_Insumo[cant_ent],Tbl_Registro_Insumo[proveedor],$C$8,Tbl_Registro_Insumo[descripcion_insumo],$C126,Tbl_Registro_Insumo[id_solicitud],Detalle_Mes!$C$9,Tbl_Registro_Insumo[Fecha_Corte],"&lt;="&amp;AV$12)-SUMIFS(Tbl_Registro_Insumo[cant_dev],Tbl_Registro_Insumo[proveedor],$C$8,Tbl_Registro_Insumo[descripcion_insumo],$C126,Tbl_Registro_Insumo[id_solicitud],$C$9,Tbl_Registro_Insumo[Fecha_Corte],"&lt;="&amp;AV$12))</f>
        <v/>
      </c>
      <c r="AW126" s="2" t="str">
        <f>IF(OR($C126="",AW$12=""),"",SUMIFS(Tbl_Registro_Insumo[cant_ent],Tbl_Registro_Insumo[proveedor],$C$8,Tbl_Registro_Insumo[descripcion_insumo],$C126,Tbl_Registro_Insumo[id_solicitud],Detalle_Mes!$C$9,Tbl_Registro_Insumo[Fecha_Corte],"&lt;="&amp;AW$12)-SUMIFS(Tbl_Registro_Insumo[cant_dev],Tbl_Registro_Insumo[proveedor],$C$8,Tbl_Registro_Insumo[descripcion_insumo],$C126,Tbl_Registro_Insumo[id_solicitud],$C$9,Tbl_Registro_Insumo[Fecha_Corte],"&lt;="&amp;AW$12))</f>
        <v/>
      </c>
      <c r="AX126" s="2" t="str">
        <f>IF(OR($C126="",AX$12=""),"",SUMIFS(Tbl_Registro_Insumo[cant_ent],Tbl_Registro_Insumo[proveedor],$C$8,Tbl_Registro_Insumo[descripcion_insumo],$C126,Tbl_Registro_Insumo[id_solicitud],Detalle_Mes!$C$9,Tbl_Registro_Insumo[Fecha_Corte],"&lt;="&amp;AX$12)-SUMIFS(Tbl_Registro_Insumo[cant_dev],Tbl_Registro_Insumo[proveedor],$C$8,Tbl_Registro_Insumo[descripcion_insumo],$C126,Tbl_Registro_Insumo[id_solicitud],$C$9,Tbl_Registro_Insumo[Fecha_Corte],"&lt;="&amp;AX$12))</f>
        <v/>
      </c>
      <c r="AY126" s="2" t="str">
        <f>IF(OR($C126="",AY$12=""),"",SUMIFS(Tbl_Registro_Insumo[cant_ent],Tbl_Registro_Insumo[proveedor],$C$8,Tbl_Registro_Insumo[descripcion_insumo],$C126,Tbl_Registro_Insumo[id_solicitud],Detalle_Mes!$C$9,Tbl_Registro_Insumo[Fecha_Corte],"&lt;="&amp;AY$12)-SUMIFS(Tbl_Registro_Insumo[cant_dev],Tbl_Registro_Insumo[proveedor],$C$8,Tbl_Registro_Insumo[descripcion_insumo],$C126,Tbl_Registro_Insumo[id_solicitud],$C$9,Tbl_Registro_Insumo[Fecha_Corte],"&lt;="&amp;AY$12))</f>
        <v/>
      </c>
      <c r="AZ126" s="2" t="str">
        <f>IF(OR($C126="",AZ$12=""),"",SUMIFS(Tbl_Registro_Insumo[cant_ent],Tbl_Registro_Insumo[proveedor],$C$8,Tbl_Registro_Insumo[descripcion_insumo],$C126,Tbl_Registro_Insumo[id_solicitud],Detalle_Mes!$C$9,Tbl_Registro_Insumo[Fecha_Corte],"&lt;="&amp;AZ$12)-SUMIFS(Tbl_Registro_Insumo[cant_dev],Tbl_Registro_Insumo[proveedor],$C$8,Tbl_Registro_Insumo[descripcion_insumo],$C126,Tbl_Registro_Insumo[id_solicitud],$C$9,Tbl_Registro_Insumo[Fecha_Corte],"&lt;="&amp;AZ$12))</f>
        <v/>
      </c>
      <c r="BA126" s="2" t="str">
        <f>IF(OR($C126="",BA$12=""),"",SUMIFS(Tbl_Registro_Insumo[cant_ent],Tbl_Registro_Insumo[proveedor],$C$8,Tbl_Registro_Insumo[descripcion_insumo],$C126,Tbl_Registro_Insumo[id_solicitud],Detalle_Mes!$C$9,Tbl_Registro_Insumo[Fecha_Corte],"&lt;="&amp;BA$12)-SUMIFS(Tbl_Registro_Insumo[cant_dev],Tbl_Registro_Insumo[proveedor],$C$8,Tbl_Registro_Insumo[descripcion_insumo],$C126,Tbl_Registro_Insumo[id_solicitud],$C$9,Tbl_Registro_Insumo[Fecha_Corte],"&lt;="&amp;BA$12))</f>
        <v/>
      </c>
      <c r="BB126" s="2" t="str">
        <f>IF(OR($C126="",BB$12=""),"",SUMIFS(Tbl_Registro_Insumo[cant_ent],Tbl_Registro_Insumo[proveedor],$C$8,Tbl_Registro_Insumo[descripcion_insumo],$C126,Tbl_Registro_Insumo[id_solicitud],Detalle_Mes!$C$9,Tbl_Registro_Insumo[Fecha_Corte],"&lt;="&amp;BB$12)-SUMIFS(Tbl_Registro_Insumo[cant_dev],Tbl_Registro_Insumo[proveedor],$C$8,Tbl_Registro_Insumo[descripcion_insumo],$C126,Tbl_Registro_Insumo[id_solicitud],$C$9,Tbl_Registro_Insumo[Fecha_Corte],"&lt;="&amp;BB$12))</f>
        <v/>
      </c>
      <c r="BC126" s="2" t="str">
        <f>IF(OR($C126="",BC$12=""),"",SUMIFS(Tbl_Registro_Insumo[cant_ent],Tbl_Registro_Insumo[proveedor],$C$8,Tbl_Registro_Insumo[descripcion_insumo],$C126,Tbl_Registro_Insumo[id_solicitud],Detalle_Mes!$C$9,Tbl_Registro_Insumo[Fecha_Corte],"&lt;="&amp;BC$12)-SUMIFS(Tbl_Registro_Insumo[cant_dev],Tbl_Registro_Insumo[proveedor],$C$8,Tbl_Registro_Insumo[descripcion_insumo],$C126,Tbl_Registro_Insumo[id_solicitud],$C$9,Tbl_Registro_Insumo[Fecha_Corte],"&lt;="&amp;BC$12))</f>
        <v/>
      </c>
      <c r="BD126" s="2" t="str">
        <f>IF(OR($C126="",BD$12=""),"",SUMIFS(Tbl_Registro_Insumo[cant_ent],Tbl_Registro_Insumo[proveedor],$C$8,Tbl_Registro_Insumo[descripcion_insumo],$C126,Tbl_Registro_Insumo[id_solicitud],Detalle_Mes!$C$9,Tbl_Registro_Insumo[Fecha_Corte],"&lt;="&amp;BD$12)-SUMIFS(Tbl_Registro_Insumo[cant_dev],Tbl_Registro_Insumo[proveedor],$C$8,Tbl_Registro_Insumo[descripcion_insumo],$C126,Tbl_Registro_Insumo[id_solicitud],$C$9,Tbl_Registro_Insumo[Fecha_Corte],"&lt;="&amp;BD$12))</f>
        <v/>
      </c>
      <c r="BE126" s="2" t="str">
        <f>IF(OR($C126="",BE$12=""),"",SUMIFS(Tbl_Registro_Insumo[cant_ent],Tbl_Registro_Insumo[proveedor],$C$8,Tbl_Registro_Insumo[descripcion_insumo],$C126,Tbl_Registro_Insumo[id_solicitud],Detalle_Mes!$C$9,Tbl_Registro_Insumo[Fecha_Corte],"&lt;="&amp;BE$12)-SUMIFS(Tbl_Registro_Insumo[cant_dev],Tbl_Registro_Insumo[proveedor],$C$8,Tbl_Registro_Insumo[descripcion_insumo],$C126,Tbl_Registro_Insumo[id_solicitud],$C$9,Tbl_Registro_Insumo[Fecha_Corte],"&lt;="&amp;BE$12))</f>
        <v/>
      </c>
      <c r="BF126" s="2" t="str">
        <f>IF(OR($C126="",BF$12=""),"",SUMIFS(Tbl_Registro_Insumo[cant_ent],Tbl_Registro_Insumo[proveedor],$C$8,Tbl_Registro_Insumo[descripcion_insumo],$C126,Tbl_Registro_Insumo[id_solicitud],Detalle_Mes!$C$9,Tbl_Registro_Insumo[Fecha_Corte],"&lt;="&amp;BF$12)-SUMIFS(Tbl_Registro_Insumo[cant_dev],Tbl_Registro_Insumo[proveedor],$C$8,Tbl_Registro_Insumo[descripcion_insumo],$C126,Tbl_Registro_Insumo[id_solicitud],$C$9,Tbl_Registro_Insumo[Fecha_Corte],"&lt;="&amp;BF$12))</f>
        <v/>
      </c>
      <c r="BG126" s="2" t="str">
        <f>IF(OR($C126="",BG$12=""),"",SUMIFS(Tbl_Registro_Insumo[cant_ent],Tbl_Registro_Insumo[proveedor],$C$8,Tbl_Registro_Insumo[descripcion_insumo],$C126,Tbl_Registro_Insumo[id_solicitud],Detalle_Mes!$C$9,Tbl_Registro_Insumo[Fecha_Corte],"&lt;="&amp;BG$12)-SUMIFS(Tbl_Registro_Insumo[cant_dev],Tbl_Registro_Insumo[proveedor],$C$8,Tbl_Registro_Insumo[descripcion_insumo],$C126,Tbl_Registro_Insumo[id_solicitud],$C$9,Tbl_Registro_Insumo[Fecha_Corte],"&lt;="&amp;BG$12))</f>
        <v/>
      </c>
      <c r="BH126" s="2" t="str">
        <f>IF(OR($C126="",BH$12=""),"",SUMIFS(Tbl_Registro_Insumo[cant_ent],Tbl_Registro_Insumo[proveedor],$C$8,Tbl_Registro_Insumo[descripcion_insumo],$C126,Tbl_Registro_Insumo[id_solicitud],Detalle_Mes!$C$9,Tbl_Registro_Insumo[Fecha_Corte],"&lt;="&amp;BH$12)-SUMIFS(Tbl_Registro_Insumo[cant_dev],Tbl_Registro_Insumo[proveedor],$C$8,Tbl_Registro_Insumo[descripcion_insumo],$C126,Tbl_Registro_Insumo[id_solicitud],$C$9,Tbl_Registro_Insumo[Fecha_Corte],"&lt;="&amp;BH$12))</f>
        <v/>
      </c>
      <c r="BI126" s="2" t="str">
        <f>IF(OR($C126="",BI$12=""),"",SUMIFS(Tbl_Registro_Insumo[cant_ent],Tbl_Registro_Insumo[proveedor],$C$8,Tbl_Registro_Insumo[descripcion_insumo],$C126,Tbl_Registro_Insumo[id_solicitud],Detalle_Mes!$C$9,Tbl_Registro_Insumo[Fecha_Corte],"&lt;="&amp;BI$12)-SUMIFS(Tbl_Registro_Insumo[cant_dev],Tbl_Registro_Insumo[proveedor],$C$8,Tbl_Registro_Insumo[descripcion_insumo],$C126,Tbl_Registro_Insumo[id_solicitud],$C$9,Tbl_Registro_Insumo[Fecha_Corte],"&lt;="&amp;BI$12))</f>
        <v/>
      </c>
      <c r="BJ126" s="2" t="str">
        <f>IF(OR($C126="",BJ$12=""),"",SUMIFS(Tbl_Registro_Insumo[cant_ent],Tbl_Registro_Insumo[proveedor],$C$8,Tbl_Registro_Insumo[descripcion_insumo],$C126,Tbl_Registro_Insumo[id_solicitud],Detalle_Mes!$C$9,Tbl_Registro_Insumo[Fecha_Corte],"&lt;="&amp;BJ$12)-SUMIFS(Tbl_Registro_Insumo[cant_dev],Tbl_Registro_Insumo[proveedor],$C$8,Tbl_Registro_Insumo[descripcion_insumo],$C126,Tbl_Registro_Insumo[id_solicitud],$C$9,Tbl_Registro_Insumo[Fecha_Corte],"&lt;="&amp;BJ$12))</f>
        <v/>
      </c>
      <c r="BK126" s="2" t="str">
        <f>IF(OR($C126="",BK$12=""),"",SUMIFS(Tbl_Registro_Insumo[cant_ent],Tbl_Registro_Insumo[proveedor],$C$8,Tbl_Registro_Insumo[descripcion_insumo],$C126,Tbl_Registro_Insumo[id_solicitud],Detalle_Mes!$C$9,Tbl_Registro_Insumo[Fecha_Corte],"&lt;="&amp;BK$12)-SUMIFS(Tbl_Registro_Insumo[cant_dev],Tbl_Registro_Insumo[proveedor],$C$8,Tbl_Registro_Insumo[descripcion_insumo],$C126,Tbl_Registro_Insumo[id_solicitud],$C$9,Tbl_Registro_Insumo[Fecha_Corte],"&lt;="&amp;BK$12))</f>
        <v/>
      </c>
      <c r="BL126" s="2" t="str">
        <f>IF(OR($C126="",BL$12=""),"",SUMIFS(Tbl_Registro_Insumo[cant_ent],Tbl_Registro_Insumo[proveedor],$C$8,Tbl_Registro_Insumo[descripcion_insumo],$C126,Tbl_Registro_Insumo[id_solicitud],Detalle_Mes!$C$9,Tbl_Registro_Insumo[Fecha_Corte],"&lt;="&amp;BL$12)-SUMIFS(Tbl_Registro_Insumo[cant_dev],Tbl_Registro_Insumo[proveedor],$C$8,Tbl_Registro_Insumo[descripcion_insumo],$C126,Tbl_Registro_Insumo[id_solicitud],$C$9,Tbl_Registro_Insumo[Fecha_Corte],"&lt;="&amp;BL$12))</f>
        <v/>
      </c>
      <c r="BM126" s="2" t="str">
        <f>IF(OR($C126="",BM$12=""),"",SUMIFS(Tbl_Registro_Insumo[cant_ent],Tbl_Registro_Insumo[proveedor],$C$8,Tbl_Registro_Insumo[descripcion_insumo],$C126,Tbl_Registro_Insumo[id_solicitud],Detalle_Mes!$C$9,Tbl_Registro_Insumo[Fecha_Corte],"&lt;="&amp;BM$12)-SUMIFS(Tbl_Registro_Insumo[cant_dev],Tbl_Registro_Insumo[proveedor],$C$8,Tbl_Registro_Insumo[descripcion_insumo],$C126,Tbl_Registro_Insumo[id_solicitud],$C$9,Tbl_Registro_Insumo[Fecha_Corte],"&lt;="&amp;BM$12))</f>
        <v/>
      </c>
      <c r="BN126" s="2" t="str">
        <f>IF(OR($C126="",BN$12=""),"",SUMIFS(Tbl_Registro_Insumo[cant_ent],Tbl_Registro_Insumo[proveedor],$C$8,Tbl_Registro_Insumo[descripcion_insumo],$C126,Tbl_Registro_Insumo[id_solicitud],Detalle_Mes!$C$9,Tbl_Registro_Insumo[Fecha_Corte],"&lt;="&amp;BN$12)-SUMIFS(Tbl_Registro_Insumo[cant_dev],Tbl_Registro_Insumo[proveedor],$C$8,Tbl_Registro_Insumo[descripcion_insumo],$C126,Tbl_Registro_Insumo[id_solicitud],$C$9,Tbl_Registro_Insumo[Fecha_Corte],"&lt;="&amp;BN$12))</f>
        <v/>
      </c>
      <c r="BO126" s="2" t="str">
        <f>IF(OR($C126="",BO$12=""),"",SUMIFS(Tbl_Registro_Insumo[cant_ent],Tbl_Registro_Insumo[proveedor],$C$8,Tbl_Registro_Insumo[descripcion_insumo],$C126,Tbl_Registro_Insumo[id_solicitud],Detalle_Mes!$C$9,Tbl_Registro_Insumo[Fecha_Corte],"&lt;="&amp;BO$12)-SUMIFS(Tbl_Registro_Insumo[cant_dev],Tbl_Registro_Insumo[proveedor],$C$8,Tbl_Registro_Insumo[descripcion_insumo],$C126,Tbl_Registro_Insumo[id_solicitud],$C$9,Tbl_Registro_Insumo[Fecha_Corte],"&lt;="&amp;BO$12))</f>
        <v/>
      </c>
      <c r="BP126" s="2" t="str">
        <f>IF(OR($C126="",BP$12=""),"",SUMIFS(Tbl_Registro_Insumo[cant_ent],Tbl_Registro_Insumo[proveedor],$C$8,Tbl_Registro_Insumo[descripcion_insumo],$C126,Tbl_Registro_Insumo[id_solicitud],Detalle_Mes!$C$9,Tbl_Registro_Insumo[Fecha_Corte],"&lt;="&amp;BP$12)-SUMIFS(Tbl_Registro_Insumo[cant_dev],Tbl_Registro_Insumo[proveedor],$C$8,Tbl_Registro_Insumo[descripcion_insumo],$C126,Tbl_Registro_Insumo[id_solicitud],$C$9,Tbl_Registro_Insumo[Fecha_Corte],"&lt;="&amp;BP$12))</f>
        <v/>
      </c>
      <c r="BQ126" s="2" t="str">
        <f>IF(OR($C126="",BQ$12=""),"",SUMIFS(Tbl_Registro_Insumo[cant_ent],Tbl_Registro_Insumo[proveedor],$C$8,Tbl_Registro_Insumo[descripcion_insumo],$C126,Tbl_Registro_Insumo[id_solicitud],Detalle_Mes!$C$9,Tbl_Registro_Insumo[Fecha_Corte],"&lt;="&amp;BQ$12)-SUMIFS(Tbl_Registro_Insumo[cant_dev],Tbl_Registro_Insumo[proveedor],$C$8,Tbl_Registro_Insumo[descripcion_insumo],$C126,Tbl_Registro_Insumo[id_solicitud],$C$9,Tbl_Registro_Insumo[Fecha_Corte],"&lt;="&amp;BQ$12))</f>
        <v/>
      </c>
      <c r="BR126" s="2" t="str">
        <f>IF(OR($C126="",BR$12=""),"",SUMIFS(Tbl_Registro_Insumo[cant_ent],Tbl_Registro_Insumo[proveedor],$C$8,Tbl_Registro_Insumo[descripcion_insumo],$C126,Tbl_Registro_Insumo[id_solicitud],Detalle_Mes!$C$9,Tbl_Registro_Insumo[Fecha_Corte],"&lt;="&amp;BR$12)-SUMIFS(Tbl_Registro_Insumo[cant_dev],Tbl_Registro_Insumo[proveedor],$C$8,Tbl_Registro_Insumo[descripcion_insumo],$C126,Tbl_Registro_Insumo[id_solicitud],$C$9,Tbl_Registro_Insumo[Fecha_Corte],"&lt;="&amp;BR$12))</f>
        <v/>
      </c>
      <c r="BS126" s="2" t="str">
        <f>IF(OR($C126="",BS$12=""),"",SUMIFS(Tbl_Registro_Insumo[cant_ent],Tbl_Registro_Insumo[proveedor],$C$8,Tbl_Registro_Insumo[descripcion_insumo],$C126,Tbl_Registro_Insumo[id_solicitud],Detalle_Mes!$C$9,Tbl_Registro_Insumo[Fecha_Corte],"&lt;="&amp;BS$12)-SUMIFS(Tbl_Registro_Insumo[cant_dev],Tbl_Registro_Insumo[proveedor],$C$8,Tbl_Registro_Insumo[descripcion_insumo],$C126,Tbl_Registro_Insumo[id_solicitud],$C$9,Tbl_Registro_Insumo[Fecha_Corte],"&lt;="&amp;BS$12))</f>
        <v/>
      </c>
    </row>
    <row r="127" spans="2:71" s="7" customFormat="1" ht="19.2" customHeight="1" x14ac:dyDescent="0.3">
      <c r="B127" s="2"/>
      <c r="D127" s="20" t="str">
        <f>IF(C127="","",SUMIFS(Tbl_Registro_Insumo[cant_ent],Tbl_Registro_Insumo[proveedor],Detalle_Mes!$C$8,Tbl_Registro_Insumo[id_solicitud],Detalle_Mes!$C$9,Tbl_Registro_Insumo[descripcion_insumo],Detalle_Mes!C127,Tbl_Registro_Insumo[Fecha_Corte],"&lt;"&amp;Detalle_Mes!$F$8))</f>
        <v/>
      </c>
      <c r="E127" s="20" t="str">
        <f>IF(C127="","",SUMIFS(Tbl_Registro_Insumo[cant_dev],Tbl_Registro_Insumo[proveedor],Detalle_Mes!$C$8,Tbl_Registro_Insumo[id_solicitud],Detalle_Mes!$C$9,Tbl_Registro_Insumo[descripcion_insumo],Detalle_Mes!C127,Tbl_Registro_Insumo[Fecha_Corte],"&lt;"&amp;Detalle_Mes!$F$8))</f>
        <v/>
      </c>
      <c r="F127" s="20" t="str">
        <f t="shared" si="42"/>
        <v/>
      </c>
      <c r="H127" s="41" t="str">
        <f t="shared" si="43"/>
        <v/>
      </c>
      <c r="I127" s="2" t="str">
        <f>IF(OR($C127="",I$12=""),"",SUMIFS(Tbl_Registro_Insumo[cant_ent],Tbl_Registro_Insumo[proveedor],$C$8,Tbl_Registro_Insumo[descripcion_insumo],$C127,Tbl_Registro_Insumo[id_solicitud],Detalle_Mes!$C$9,Tbl_Registro_Insumo[Fecha_Corte],"&lt;"&amp;I$12)-SUMIFS(Tbl_Registro_Insumo[cant_dev],Tbl_Registro_Insumo[proveedor],$C$8,Tbl_Registro_Insumo[descripcion_insumo],$C127,Tbl_Registro_Insumo[id_solicitud],$C$9,Tbl_Registro_Insumo[Fecha_Corte],"&lt;="&amp;I$12))</f>
        <v/>
      </c>
      <c r="J127" s="2" t="str">
        <f>IF(OR($C127="",J$12=""),"",SUMIFS(Tbl_Registro_Insumo[cant_ent],Tbl_Registro_Insumo[proveedor],$C$8,Tbl_Registro_Insumo[descripcion_insumo],$C127,Tbl_Registro_Insumo[id_solicitud],Detalle_Mes!$C$9,Tbl_Registro_Insumo[Fecha_Corte],"&lt;="&amp;J$12)-SUMIFS(Tbl_Registro_Insumo[cant_dev],Tbl_Registro_Insumo[proveedor],$C$8,Tbl_Registro_Insumo[descripcion_insumo],$C127,Tbl_Registro_Insumo[id_solicitud],$C$9,Tbl_Registro_Insumo[Fecha_Corte],"&lt;="&amp;J$12))</f>
        <v/>
      </c>
      <c r="K127" s="2" t="str">
        <f>IF(OR($C127="",K$12=""),"",SUMIFS(Tbl_Registro_Insumo[cant_ent],Tbl_Registro_Insumo[proveedor],$C$8,Tbl_Registro_Insumo[descripcion_insumo],$C127,Tbl_Registro_Insumo[id_solicitud],Detalle_Mes!$C$9,Tbl_Registro_Insumo[Fecha_Corte],"&lt;="&amp;K$12)-SUMIFS(Tbl_Registro_Insumo[cant_dev],Tbl_Registro_Insumo[proveedor],$C$8,Tbl_Registro_Insumo[descripcion_insumo],$C127,Tbl_Registro_Insumo[id_solicitud],$C$9,Tbl_Registro_Insumo[Fecha_Corte],"&lt;="&amp;K$12))</f>
        <v/>
      </c>
      <c r="L127" s="2" t="str">
        <f>IF(OR($C127="",L$12=""),"",SUMIFS(Tbl_Registro_Insumo[cant_ent],Tbl_Registro_Insumo[proveedor],$C$8,Tbl_Registro_Insumo[descripcion_insumo],$C127,Tbl_Registro_Insumo[id_solicitud],Detalle_Mes!$C$9,Tbl_Registro_Insumo[Fecha_Corte],"&lt;="&amp;L$12)-SUMIFS(Tbl_Registro_Insumo[cant_dev],Tbl_Registro_Insumo[proveedor],$C$8,Tbl_Registro_Insumo[descripcion_insumo],$C127,Tbl_Registro_Insumo[id_solicitud],$C$9,Tbl_Registro_Insumo[Fecha_Corte],"&lt;="&amp;L$12))</f>
        <v/>
      </c>
      <c r="M127" s="2" t="str">
        <f>IF(OR($C127="",M$12=""),"",SUMIFS(Tbl_Registro_Insumo[cant_ent],Tbl_Registro_Insumo[proveedor],$C$8,Tbl_Registro_Insumo[descripcion_insumo],$C127,Tbl_Registro_Insumo[id_solicitud],Detalle_Mes!$C$9,Tbl_Registro_Insumo[Fecha_Corte],"&lt;="&amp;M$12)-SUMIFS(Tbl_Registro_Insumo[cant_dev],Tbl_Registro_Insumo[proveedor],$C$8,Tbl_Registro_Insumo[descripcion_insumo],$C127,Tbl_Registro_Insumo[id_solicitud],$C$9,Tbl_Registro_Insumo[Fecha_Corte],"&lt;="&amp;M$12))</f>
        <v/>
      </c>
      <c r="N127" s="2" t="str">
        <f>IF(OR($C127="",N$12=""),"",SUMIFS(Tbl_Registro_Insumo[cant_ent],Tbl_Registro_Insumo[proveedor],$C$8,Tbl_Registro_Insumo[descripcion_insumo],$C127,Tbl_Registro_Insumo[id_solicitud],Detalle_Mes!$C$9,Tbl_Registro_Insumo[Fecha_Corte],"&lt;="&amp;N$12)-SUMIFS(Tbl_Registro_Insumo[cant_dev],Tbl_Registro_Insumo[proveedor],$C$8,Tbl_Registro_Insumo[descripcion_insumo],$C127,Tbl_Registro_Insumo[id_solicitud],$C$9,Tbl_Registro_Insumo[Fecha_Corte],"&lt;="&amp;N$12))</f>
        <v/>
      </c>
      <c r="O127" s="2" t="str">
        <f>IF(OR($C127="",O$12=""),"",SUMIFS(Tbl_Registro_Insumo[cant_ent],Tbl_Registro_Insumo[proveedor],$C$8,Tbl_Registro_Insumo[descripcion_insumo],$C127,Tbl_Registro_Insumo[id_solicitud],Detalle_Mes!$C$9,Tbl_Registro_Insumo[Fecha_Corte],"&lt;="&amp;O$12)-SUMIFS(Tbl_Registro_Insumo[cant_dev],Tbl_Registro_Insumo[proveedor],$C$8,Tbl_Registro_Insumo[descripcion_insumo],$C127,Tbl_Registro_Insumo[id_solicitud],$C$9,Tbl_Registro_Insumo[Fecha_Corte],"&lt;="&amp;O$12))</f>
        <v/>
      </c>
      <c r="P127" s="2" t="str">
        <f>IF(OR($C127="",P$12=""),"",SUMIFS(Tbl_Registro_Insumo[cant_ent],Tbl_Registro_Insumo[proveedor],$C$8,Tbl_Registro_Insumo[descripcion_insumo],$C127,Tbl_Registro_Insumo[id_solicitud],Detalle_Mes!$C$9,Tbl_Registro_Insumo[Fecha_Corte],"&lt;="&amp;P$12)-SUMIFS(Tbl_Registro_Insumo[cant_dev],Tbl_Registro_Insumo[proveedor],$C$8,Tbl_Registro_Insumo[descripcion_insumo],$C127,Tbl_Registro_Insumo[id_solicitud],$C$9,Tbl_Registro_Insumo[Fecha_Corte],"&lt;="&amp;P$12))</f>
        <v/>
      </c>
      <c r="Q127" s="2" t="str">
        <f>IF(OR($C127="",Q$12=""),"",SUMIFS(Tbl_Registro_Insumo[cant_ent],Tbl_Registro_Insumo[proveedor],$C$8,Tbl_Registro_Insumo[descripcion_insumo],$C127,Tbl_Registro_Insumo[id_solicitud],Detalle_Mes!$C$9,Tbl_Registro_Insumo[Fecha_Corte],"&lt;="&amp;Q$12)-SUMIFS(Tbl_Registro_Insumo[cant_dev],Tbl_Registro_Insumo[proveedor],$C$8,Tbl_Registro_Insumo[descripcion_insumo],$C127,Tbl_Registro_Insumo[id_solicitud],$C$9,Tbl_Registro_Insumo[Fecha_Corte],"&lt;="&amp;Q$12))</f>
        <v/>
      </c>
      <c r="R127" s="2" t="str">
        <f>IF(OR($C127="",R$12=""),"",SUMIFS(Tbl_Registro_Insumo[cant_ent],Tbl_Registro_Insumo[proveedor],$C$8,Tbl_Registro_Insumo[descripcion_insumo],$C127,Tbl_Registro_Insumo[id_solicitud],Detalle_Mes!$C$9,Tbl_Registro_Insumo[Fecha_Corte],"&lt;="&amp;R$12)-SUMIFS(Tbl_Registro_Insumo[cant_dev],Tbl_Registro_Insumo[proveedor],$C$8,Tbl_Registro_Insumo[descripcion_insumo],$C127,Tbl_Registro_Insumo[id_solicitud],$C$9,Tbl_Registro_Insumo[Fecha_Corte],"&lt;="&amp;R$12))</f>
        <v/>
      </c>
      <c r="S127" s="2" t="str">
        <f>IF(OR($C127="",S$12=""),"",SUMIFS(Tbl_Registro_Insumo[cant_ent],Tbl_Registro_Insumo[proveedor],$C$8,Tbl_Registro_Insumo[descripcion_insumo],$C127,Tbl_Registro_Insumo[id_solicitud],Detalle_Mes!$C$9,Tbl_Registro_Insumo[Fecha_Corte],"&lt;="&amp;S$12)-SUMIFS(Tbl_Registro_Insumo[cant_dev],Tbl_Registro_Insumo[proveedor],$C$8,Tbl_Registro_Insumo[descripcion_insumo],$C127,Tbl_Registro_Insumo[id_solicitud],$C$9,Tbl_Registro_Insumo[Fecha_Corte],"&lt;="&amp;S$12))</f>
        <v/>
      </c>
      <c r="T127" s="2" t="str">
        <f>IF(OR($C127="",T$12=""),"",SUMIFS(Tbl_Registro_Insumo[cant_ent],Tbl_Registro_Insumo[proveedor],$C$8,Tbl_Registro_Insumo[descripcion_insumo],$C127,Tbl_Registro_Insumo[id_solicitud],Detalle_Mes!$C$9,Tbl_Registro_Insumo[Fecha_Corte],"&lt;="&amp;T$12)-SUMIFS(Tbl_Registro_Insumo[cant_dev],Tbl_Registro_Insumo[proveedor],$C$8,Tbl_Registro_Insumo[descripcion_insumo],$C127,Tbl_Registro_Insumo[id_solicitud],$C$9,Tbl_Registro_Insumo[Fecha_Corte],"&lt;="&amp;T$12))</f>
        <v/>
      </c>
      <c r="U127" s="2" t="str">
        <f>IF(OR($C127="",U$12=""),"",SUMIFS(Tbl_Registro_Insumo[cant_ent],Tbl_Registro_Insumo[proveedor],$C$8,Tbl_Registro_Insumo[descripcion_insumo],$C127,Tbl_Registro_Insumo[id_solicitud],Detalle_Mes!$C$9,Tbl_Registro_Insumo[Fecha_Corte],"&lt;="&amp;U$12)-SUMIFS(Tbl_Registro_Insumo[cant_dev],Tbl_Registro_Insumo[proveedor],$C$8,Tbl_Registro_Insumo[descripcion_insumo],$C127,Tbl_Registro_Insumo[id_solicitud],$C$9,Tbl_Registro_Insumo[Fecha_Corte],"&lt;="&amp;U$12))</f>
        <v/>
      </c>
      <c r="V127" s="2" t="str">
        <f>IF(OR($C127="",V$12=""),"",SUMIFS(Tbl_Registro_Insumo[cant_ent],Tbl_Registro_Insumo[proveedor],$C$8,Tbl_Registro_Insumo[descripcion_insumo],$C127,Tbl_Registro_Insumo[id_solicitud],Detalle_Mes!$C$9,Tbl_Registro_Insumo[Fecha_Corte],"&lt;="&amp;V$12)-SUMIFS(Tbl_Registro_Insumo[cant_dev],Tbl_Registro_Insumo[proveedor],$C$8,Tbl_Registro_Insumo[descripcion_insumo],$C127,Tbl_Registro_Insumo[id_solicitud],$C$9,Tbl_Registro_Insumo[Fecha_Corte],"&lt;="&amp;V$12))</f>
        <v/>
      </c>
      <c r="W127" s="2" t="str">
        <f>IF(OR($C127="",W$12=""),"",SUMIFS(Tbl_Registro_Insumo[cant_ent],Tbl_Registro_Insumo[proveedor],$C$8,Tbl_Registro_Insumo[descripcion_insumo],$C127,Tbl_Registro_Insumo[id_solicitud],Detalle_Mes!$C$9,Tbl_Registro_Insumo[Fecha_Corte],"&lt;="&amp;W$12)-SUMIFS(Tbl_Registro_Insumo[cant_dev],Tbl_Registro_Insumo[proveedor],$C$8,Tbl_Registro_Insumo[descripcion_insumo],$C127,Tbl_Registro_Insumo[id_solicitud],$C$9,Tbl_Registro_Insumo[Fecha_Corte],"&lt;="&amp;W$12))</f>
        <v/>
      </c>
      <c r="X127" s="2" t="str">
        <f>IF(OR($C127="",X$12=""),"",SUMIFS(Tbl_Registro_Insumo[cant_ent],Tbl_Registro_Insumo[proveedor],$C$8,Tbl_Registro_Insumo[descripcion_insumo],$C127,Tbl_Registro_Insumo[id_solicitud],Detalle_Mes!$C$9,Tbl_Registro_Insumo[Fecha_Corte],"&lt;="&amp;X$12)-SUMIFS(Tbl_Registro_Insumo[cant_dev],Tbl_Registro_Insumo[proveedor],$C$8,Tbl_Registro_Insumo[descripcion_insumo],$C127,Tbl_Registro_Insumo[id_solicitud],$C$9,Tbl_Registro_Insumo[Fecha_Corte],"&lt;="&amp;X$12))</f>
        <v/>
      </c>
      <c r="Y127" s="2" t="str">
        <f>IF(OR($C127="",Y$12=""),"",SUMIFS(Tbl_Registro_Insumo[cant_ent],Tbl_Registro_Insumo[proveedor],$C$8,Tbl_Registro_Insumo[descripcion_insumo],$C127,Tbl_Registro_Insumo[id_solicitud],Detalle_Mes!$C$9,Tbl_Registro_Insumo[Fecha_Corte],"&lt;="&amp;Y$12)-SUMIFS(Tbl_Registro_Insumo[cant_dev],Tbl_Registro_Insumo[proveedor],$C$8,Tbl_Registro_Insumo[descripcion_insumo],$C127,Tbl_Registro_Insumo[id_solicitud],$C$9,Tbl_Registro_Insumo[Fecha_Corte],"&lt;="&amp;Y$12))</f>
        <v/>
      </c>
      <c r="Z127" s="2" t="str">
        <f>IF(OR($C127="",Z$12=""),"",SUMIFS(Tbl_Registro_Insumo[cant_ent],Tbl_Registro_Insumo[proveedor],$C$8,Tbl_Registro_Insumo[descripcion_insumo],$C127,Tbl_Registro_Insumo[id_solicitud],Detalle_Mes!$C$9,Tbl_Registro_Insumo[Fecha_Corte],"&lt;="&amp;Z$12)-SUMIFS(Tbl_Registro_Insumo[cant_dev],Tbl_Registro_Insumo[proveedor],$C$8,Tbl_Registro_Insumo[descripcion_insumo],$C127,Tbl_Registro_Insumo[id_solicitud],$C$9,Tbl_Registro_Insumo[Fecha_Corte],"&lt;="&amp;Z$12))</f>
        <v/>
      </c>
      <c r="AA127" s="2" t="str">
        <f>IF(OR($C127="",AA$12=""),"",SUMIFS(Tbl_Registro_Insumo[cant_ent],Tbl_Registro_Insumo[proveedor],$C$8,Tbl_Registro_Insumo[descripcion_insumo],$C127,Tbl_Registro_Insumo[id_solicitud],Detalle_Mes!$C$9,Tbl_Registro_Insumo[Fecha_Corte],"&lt;="&amp;AA$12)-SUMIFS(Tbl_Registro_Insumo[cant_dev],Tbl_Registro_Insumo[proveedor],$C$8,Tbl_Registro_Insumo[descripcion_insumo],$C127,Tbl_Registro_Insumo[id_solicitud],$C$9,Tbl_Registro_Insumo[Fecha_Corte],"&lt;="&amp;AA$12))</f>
        <v/>
      </c>
      <c r="AB127" s="2" t="str">
        <f>IF(OR($C127="",AB$12=""),"",SUMIFS(Tbl_Registro_Insumo[cant_ent],Tbl_Registro_Insumo[proveedor],$C$8,Tbl_Registro_Insumo[descripcion_insumo],$C127,Tbl_Registro_Insumo[id_solicitud],Detalle_Mes!$C$9,Tbl_Registro_Insumo[Fecha_Corte],"&lt;="&amp;AB$12)-SUMIFS(Tbl_Registro_Insumo[cant_dev],Tbl_Registro_Insumo[proveedor],$C$8,Tbl_Registro_Insumo[descripcion_insumo],$C127,Tbl_Registro_Insumo[id_solicitud],$C$9,Tbl_Registro_Insumo[Fecha_Corte],"&lt;="&amp;AB$12))</f>
        <v/>
      </c>
      <c r="AC127" s="2" t="str">
        <f>IF(OR($C127="",AC$12=""),"",SUMIFS(Tbl_Registro_Insumo[cant_ent],Tbl_Registro_Insumo[proveedor],$C$8,Tbl_Registro_Insumo[descripcion_insumo],$C127,Tbl_Registro_Insumo[id_solicitud],Detalle_Mes!$C$9,Tbl_Registro_Insumo[Fecha_Corte],"&lt;="&amp;AC$12)-SUMIFS(Tbl_Registro_Insumo[cant_dev],Tbl_Registro_Insumo[proveedor],$C$8,Tbl_Registro_Insumo[descripcion_insumo],$C127,Tbl_Registro_Insumo[id_solicitud],$C$9,Tbl_Registro_Insumo[Fecha_Corte],"&lt;="&amp;AC$12))</f>
        <v/>
      </c>
      <c r="AD127" s="2" t="str">
        <f>IF(OR($C127="",AD$12=""),"",SUMIFS(Tbl_Registro_Insumo[cant_ent],Tbl_Registro_Insumo[proveedor],$C$8,Tbl_Registro_Insumo[descripcion_insumo],$C127,Tbl_Registro_Insumo[id_solicitud],Detalle_Mes!$C$9,Tbl_Registro_Insumo[Fecha_Corte],"&lt;="&amp;AD$12)-SUMIFS(Tbl_Registro_Insumo[cant_dev],Tbl_Registro_Insumo[proveedor],$C$8,Tbl_Registro_Insumo[descripcion_insumo],$C127,Tbl_Registro_Insumo[id_solicitud],$C$9,Tbl_Registro_Insumo[Fecha_Corte],"&lt;="&amp;AD$12))</f>
        <v/>
      </c>
      <c r="AE127" s="2" t="str">
        <f>IF(OR($C127="",AE$12=""),"",SUMIFS(Tbl_Registro_Insumo[cant_ent],Tbl_Registro_Insumo[proveedor],$C$8,Tbl_Registro_Insumo[descripcion_insumo],$C127,Tbl_Registro_Insumo[id_solicitud],Detalle_Mes!$C$9,Tbl_Registro_Insumo[Fecha_Corte],"&lt;="&amp;AE$12)-SUMIFS(Tbl_Registro_Insumo[cant_dev],Tbl_Registro_Insumo[proveedor],$C$8,Tbl_Registro_Insumo[descripcion_insumo],$C127,Tbl_Registro_Insumo[id_solicitud],$C$9,Tbl_Registro_Insumo[Fecha_Corte],"&lt;="&amp;AE$12))</f>
        <v/>
      </c>
      <c r="AF127" s="2" t="str">
        <f>IF(OR($C127="",AF$12=""),"",SUMIFS(Tbl_Registro_Insumo[cant_ent],Tbl_Registro_Insumo[proveedor],$C$8,Tbl_Registro_Insumo[descripcion_insumo],$C127,Tbl_Registro_Insumo[id_solicitud],Detalle_Mes!$C$9,Tbl_Registro_Insumo[Fecha_Corte],"&lt;="&amp;AF$12)-SUMIFS(Tbl_Registro_Insumo[cant_dev],Tbl_Registro_Insumo[proveedor],$C$8,Tbl_Registro_Insumo[descripcion_insumo],$C127,Tbl_Registro_Insumo[id_solicitud],$C$9,Tbl_Registro_Insumo[Fecha_Corte],"&lt;="&amp;AF$12))</f>
        <v/>
      </c>
      <c r="AG127" s="2" t="str">
        <f>IF(OR($C127="",AG$12=""),"",SUMIFS(Tbl_Registro_Insumo[cant_ent],Tbl_Registro_Insumo[proveedor],$C$8,Tbl_Registro_Insumo[descripcion_insumo],$C127,Tbl_Registro_Insumo[id_solicitud],Detalle_Mes!$C$9,Tbl_Registro_Insumo[Fecha_Corte],"&lt;="&amp;AG$12)-SUMIFS(Tbl_Registro_Insumo[cant_dev],Tbl_Registro_Insumo[proveedor],$C$8,Tbl_Registro_Insumo[descripcion_insumo],$C127,Tbl_Registro_Insumo[id_solicitud],$C$9,Tbl_Registro_Insumo[Fecha_Corte],"&lt;="&amp;AG$12))</f>
        <v/>
      </c>
      <c r="AH127" s="2" t="str">
        <f>IF(OR($C127="",AH$12=""),"",SUMIFS(Tbl_Registro_Insumo[cant_ent],Tbl_Registro_Insumo[proveedor],$C$8,Tbl_Registro_Insumo[descripcion_insumo],$C127,Tbl_Registro_Insumo[id_solicitud],Detalle_Mes!$C$9,Tbl_Registro_Insumo[Fecha_Corte],"&lt;="&amp;AH$12)-SUMIFS(Tbl_Registro_Insumo[cant_dev],Tbl_Registro_Insumo[proveedor],$C$8,Tbl_Registro_Insumo[descripcion_insumo],$C127,Tbl_Registro_Insumo[id_solicitud],$C$9,Tbl_Registro_Insumo[Fecha_Corte],"&lt;="&amp;AH$12))</f>
        <v/>
      </c>
      <c r="AI127" s="2" t="str">
        <f>IF(OR($C127="",AI$12=""),"",SUMIFS(Tbl_Registro_Insumo[cant_ent],Tbl_Registro_Insumo[proveedor],$C$8,Tbl_Registro_Insumo[descripcion_insumo],$C127,Tbl_Registro_Insumo[id_solicitud],Detalle_Mes!$C$9,Tbl_Registro_Insumo[Fecha_Corte],"&lt;="&amp;AI$12)-SUMIFS(Tbl_Registro_Insumo[cant_dev],Tbl_Registro_Insumo[proveedor],$C$8,Tbl_Registro_Insumo[descripcion_insumo],$C127,Tbl_Registro_Insumo[id_solicitud],$C$9,Tbl_Registro_Insumo[Fecha_Corte],"&lt;="&amp;AI$12))</f>
        <v/>
      </c>
      <c r="AJ127" s="2" t="str">
        <f>IF(OR($C127="",AJ$12=""),"",SUMIFS(Tbl_Registro_Insumo[cant_ent],Tbl_Registro_Insumo[proveedor],$C$8,Tbl_Registro_Insumo[descripcion_insumo],$C127,Tbl_Registro_Insumo[id_solicitud],Detalle_Mes!$C$9,Tbl_Registro_Insumo[Fecha_Corte],"&lt;="&amp;AJ$12)-SUMIFS(Tbl_Registro_Insumo[cant_dev],Tbl_Registro_Insumo[proveedor],$C$8,Tbl_Registro_Insumo[descripcion_insumo],$C127,Tbl_Registro_Insumo[id_solicitud],$C$9,Tbl_Registro_Insumo[Fecha_Corte],"&lt;="&amp;AJ$12))</f>
        <v/>
      </c>
      <c r="AK127" s="2" t="str">
        <f>IF(OR($C127="",AK$12=""),"",SUMIFS(Tbl_Registro_Insumo[cant_ent],Tbl_Registro_Insumo[proveedor],$C$8,Tbl_Registro_Insumo[descripcion_insumo],$C127,Tbl_Registro_Insumo[id_solicitud],Detalle_Mes!$C$9,Tbl_Registro_Insumo[Fecha_Corte],"&lt;="&amp;AK$12)-SUMIFS(Tbl_Registro_Insumo[cant_dev],Tbl_Registro_Insumo[proveedor],$C$8,Tbl_Registro_Insumo[descripcion_insumo],$C127,Tbl_Registro_Insumo[id_solicitud],$C$9,Tbl_Registro_Insumo[Fecha_Corte],"&lt;="&amp;AK$12))</f>
        <v/>
      </c>
      <c r="AL127" s="2" t="str">
        <f>IF(OR($C127="",AL$12=""),"",SUMIFS(Tbl_Registro_Insumo[cant_ent],Tbl_Registro_Insumo[proveedor],$C$8,Tbl_Registro_Insumo[descripcion_insumo],$C127,Tbl_Registro_Insumo[id_solicitud],Detalle_Mes!$C$9,Tbl_Registro_Insumo[Fecha_Corte],"&lt;="&amp;AL$12)-SUMIFS(Tbl_Registro_Insumo[cant_dev],Tbl_Registro_Insumo[proveedor],$C$8,Tbl_Registro_Insumo[descripcion_insumo],$C127,Tbl_Registro_Insumo[id_solicitud],$C$9,Tbl_Registro_Insumo[Fecha_Corte],"&lt;="&amp;AL$12))</f>
        <v/>
      </c>
      <c r="AM127" s="2" t="str">
        <f>IF(OR($C127="",AM$12=""),"",SUMIFS(Tbl_Registro_Insumo[cant_ent],Tbl_Registro_Insumo[proveedor],$C$8,Tbl_Registro_Insumo[descripcion_insumo],$C127,Tbl_Registro_Insumo[id_solicitud],Detalle_Mes!$C$9,Tbl_Registro_Insumo[Fecha_Corte],"&lt;="&amp;AM$12)-SUMIFS(Tbl_Registro_Insumo[cant_dev],Tbl_Registro_Insumo[proveedor],$C$8,Tbl_Registro_Insumo[descripcion_insumo],$C127,Tbl_Registro_Insumo[id_solicitud],$C$9,Tbl_Registro_Insumo[Fecha_Corte],"&lt;="&amp;AM$12))</f>
        <v/>
      </c>
      <c r="AN127" s="2" t="str">
        <f>IF(OR($C127="",AN$12=""),"",SUMIFS(Tbl_Registro_Insumo[cant_ent],Tbl_Registro_Insumo[proveedor],$C$8,Tbl_Registro_Insumo[descripcion_insumo],$C127,Tbl_Registro_Insumo[id_solicitud],Detalle_Mes!$C$9,Tbl_Registro_Insumo[Fecha_Corte],"&lt;="&amp;AN$12)-SUMIFS(Tbl_Registro_Insumo[cant_dev],Tbl_Registro_Insumo[proveedor],$C$8,Tbl_Registro_Insumo[descripcion_insumo],$C127,Tbl_Registro_Insumo[id_solicitud],$C$9,Tbl_Registro_Insumo[Fecha_Corte],"&lt;="&amp;AN$12))</f>
        <v/>
      </c>
      <c r="AO127" s="2" t="str">
        <f>IF(OR($C127="",AO$12=""),"",SUMIFS(Tbl_Registro_Insumo[cant_ent],Tbl_Registro_Insumo[proveedor],$C$8,Tbl_Registro_Insumo[descripcion_insumo],$C127,Tbl_Registro_Insumo[id_solicitud],Detalle_Mes!$C$9,Tbl_Registro_Insumo[Fecha_Corte],"&lt;="&amp;AO$12)-SUMIFS(Tbl_Registro_Insumo[cant_dev],Tbl_Registro_Insumo[proveedor],$C$8,Tbl_Registro_Insumo[descripcion_insumo],$C127,Tbl_Registro_Insumo[id_solicitud],$C$9,Tbl_Registro_Insumo[Fecha_Corte],"&lt;="&amp;AO$12))</f>
        <v/>
      </c>
      <c r="AP127" s="2" t="str">
        <f>IF(OR($C127="",AP$12=""),"",SUMIFS(Tbl_Registro_Insumo[cant_ent],Tbl_Registro_Insumo[proveedor],$C$8,Tbl_Registro_Insumo[descripcion_insumo],$C127,Tbl_Registro_Insumo[id_solicitud],Detalle_Mes!$C$9,Tbl_Registro_Insumo[Fecha_Corte],"&lt;="&amp;AP$12)-SUMIFS(Tbl_Registro_Insumo[cant_dev],Tbl_Registro_Insumo[proveedor],$C$8,Tbl_Registro_Insumo[descripcion_insumo],$C127,Tbl_Registro_Insumo[id_solicitud],$C$9,Tbl_Registro_Insumo[Fecha_Corte],"&lt;="&amp;AP$12))</f>
        <v/>
      </c>
      <c r="AQ127" s="2" t="str">
        <f>IF(OR($C127="",AQ$12=""),"",SUMIFS(Tbl_Registro_Insumo[cant_ent],Tbl_Registro_Insumo[proveedor],$C$8,Tbl_Registro_Insumo[descripcion_insumo],$C127,Tbl_Registro_Insumo[id_solicitud],Detalle_Mes!$C$9,Tbl_Registro_Insumo[Fecha_Corte],"&lt;="&amp;AQ$12)-SUMIFS(Tbl_Registro_Insumo[cant_dev],Tbl_Registro_Insumo[proveedor],$C$8,Tbl_Registro_Insumo[descripcion_insumo],$C127,Tbl_Registro_Insumo[id_solicitud],$C$9,Tbl_Registro_Insumo[Fecha_Corte],"&lt;="&amp;AQ$12))</f>
        <v/>
      </c>
      <c r="AR127" s="2" t="str">
        <f>IF(OR($C127="",AR$12=""),"",SUMIFS(Tbl_Registro_Insumo[cant_ent],Tbl_Registro_Insumo[proveedor],$C$8,Tbl_Registro_Insumo[descripcion_insumo],$C127,Tbl_Registro_Insumo[id_solicitud],Detalle_Mes!$C$9,Tbl_Registro_Insumo[Fecha_Corte],"&lt;="&amp;AR$12)-SUMIFS(Tbl_Registro_Insumo[cant_dev],Tbl_Registro_Insumo[proveedor],$C$8,Tbl_Registro_Insumo[descripcion_insumo],$C127,Tbl_Registro_Insumo[id_solicitud],$C$9,Tbl_Registro_Insumo[Fecha_Corte],"&lt;="&amp;AR$12))</f>
        <v/>
      </c>
      <c r="AS127" s="2" t="str">
        <f>IF(OR($C127="",AS$12=""),"",SUMIFS(Tbl_Registro_Insumo[cant_ent],Tbl_Registro_Insumo[proveedor],$C$8,Tbl_Registro_Insumo[descripcion_insumo],$C127,Tbl_Registro_Insumo[id_solicitud],Detalle_Mes!$C$9,Tbl_Registro_Insumo[Fecha_Corte],"&lt;="&amp;AS$12)-SUMIFS(Tbl_Registro_Insumo[cant_dev],Tbl_Registro_Insumo[proveedor],$C$8,Tbl_Registro_Insumo[descripcion_insumo],$C127,Tbl_Registro_Insumo[id_solicitud],$C$9,Tbl_Registro_Insumo[Fecha_Corte],"&lt;="&amp;AS$12))</f>
        <v/>
      </c>
      <c r="AT127" s="2" t="str">
        <f>IF(OR($C127="",AT$12=""),"",SUMIFS(Tbl_Registro_Insumo[cant_ent],Tbl_Registro_Insumo[proveedor],$C$8,Tbl_Registro_Insumo[descripcion_insumo],$C127,Tbl_Registro_Insumo[id_solicitud],Detalle_Mes!$C$9,Tbl_Registro_Insumo[Fecha_Corte],"&lt;="&amp;AT$12)-SUMIFS(Tbl_Registro_Insumo[cant_dev],Tbl_Registro_Insumo[proveedor],$C$8,Tbl_Registro_Insumo[descripcion_insumo],$C127,Tbl_Registro_Insumo[id_solicitud],$C$9,Tbl_Registro_Insumo[Fecha_Corte],"&lt;="&amp;AT$12))</f>
        <v/>
      </c>
      <c r="AU127" s="2" t="str">
        <f>IF(OR($C127="",AU$12=""),"",SUMIFS(Tbl_Registro_Insumo[cant_ent],Tbl_Registro_Insumo[proveedor],$C$8,Tbl_Registro_Insumo[descripcion_insumo],$C127,Tbl_Registro_Insumo[id_solicitud],Detalle_Mes!$C$9,Tbl_Registro_Insumo[Fecha_Corte],"&lt;="&amp;AU$12)-SUMIFS(Tbl_Registro_Insumo[cant_dev],Tbl_Registro_Insumo[proveedor],$C$8,Tbl_Registro_Insumo[descripcion_insumo],$C127,Tbl_Registro_Insumo[id_solicitud],$C$9,Tbl_Registro_Insumo[Fecha_Corte],"&lt;="&amp;AU$12))</f>
        <v/>
      </c>
      <c r="AV127" s="2" t="str">
        <f>IF(OR($C127="",AV$12=""),"",SUMIFS(Tbl_Registro_Insumo[cant_ent],Tbl_Registro_Insumo[proveedor],$C$8,Tbl_Registro_Insumo[descripcion_insumo],$C127,Tbl_Registro_Insumo[id_solicitud],Detalle_Mes!$C$9,Tbl_Registro_Insumo[Fecha_Corte],"&lt;="&amp;AV$12)-SUMIFS(Tbl_Registro_Insumo[cant_dev],Tbl_Registro_Insumo[proveedor],$C$8,Tbl_Registro_Insumo[descripcion_insumo],$C127,Tbl_Registro_Insumo[id_solicitud],$C$9,Tbl_Registro_Insumo[Fecha_Corte],"&lt;="&amp;AV$12))</f>
        <v/>
      </c>
      <c r="AW127" s="2" t="str">
        <f>IF(OR($C127="",AW$12=""),"",SUMIFS(Tbl_Registro_Insumo[cant_ent],Tbl_Registro_Insumo[proveedor],$C$8,Tbl_Registro_Insumo[descripcion_insumo],$C127,Tbl_Registro_Insumo[id_solicitud],Detalle_Mes!$C$9,Tbl_Registro_Insumo[Fecha_Corte],"&lt;="&amp;AW$12)-SUMIFS(Tbl_Registro_Insumo[cant_dev],Tbl_Registro_Insumo[proveedor],$C$8,Tbl_Registro_Insumo[descripcion_insumo],$C127,Tbl_Registro_Insumo[id_solicitud],$C$9,Tbl_Registro_Insumo[Fecha_Corte],"&lt;="&amp;AW$12))</f>
        <v/>
      </c>
      <c r="AX127" s="2" t="str">
        <f>IF(OR($C127="",AX$12=""),"",SUMIFS(Tbl_Registro_Insumo[cant_ent],Tbl_Registro_Insumo[proveedor],$C$8,Tbl_Registro_Insumo[descripcion_insumo],$C127,Tbl_Registro_Insumo[id_solicitud],Detalle_Mes!$C$9,Tbl_Registro_Insumo[Fecha_Corte],"&lt;="&amp;AX$12)-SUMIFS(Tbl_Registro_Insumo[cant_dev],Tbl_Registro_Insumo[proveedor],$C$8,Tbl_Registro_Insumo[descripcion_insumo],$C127,Tbl_Registro_Insumo[id_solicitud],$C$9,Tbl_Registro_Insumo[Fecha_Corte],"&lt;="&amp;AX$12))</f>
        <v/>
      </c>
      <c r="AY127" s="2" t="str">
        <f>IF(OR($C127="",AY$12=""),"",SUMIFS(Tbl_Registro_Insumo[cant_ent],Tbl_Registro_Insumo[proveedor],$C$8,Tbl_Registro_Insumo[descripcion_insumo],$C127,Tbl_Registro_Insumo[id_solicitud],Detalle_Mes!$C$9,Tbl_Registro_Insumo[Fecha_Corte],"&lt;="&amp;AY$12)-SUMIFS(Tbl_Registro_Insumo[cant_dev],Tbl_Registro_Insumo[proveedor],$C$8,Tbl_Registro_Insumo[descripcion_insumo],$C127,Tbl_Registro_Insumo[id_solicitud],$C$9,Tbl_Registro_Insumo[Fecha_Corte],"&lt;="&amp;AY$12))</f>
        <v/>
      </c>
      <c r="AZ127" s="2" t="str">
        <f>IF(OR($C127="",AZ$12=""),"",SUMIFS(Tbl_Registro_Insumo[cant_ent],Tbl_Registro_Insumo[proveedor],$C$8,Tbl_Registro_Insumo[descripcion_insumo],$C127,Tbl_Registro_Insumo[id_solicitud],Detalle_Mes!$C$9,Tbl_Registro_Insumo[Fecha_Corte],"&lt;="&amp;AZ$12)-SUMIFS(Tbl_Registro_Insumo[cant_dev],Tbl_Registro_Insumo[proveedor],$C$8,Tbl_Registro_Insumo[descripcion_insumo],$C127,Tbl_Registro_Insumo[id_solicitud],$C$9,Tbl_Registro_Insumo[Fecha_Corte],"&lt;="&amp;AZ$12))</f>
        <v/>
      </c>
      <c r="BA127" s="2" t="str">
        <f>IF(OR($C127="",BA$12=""),"",SUMIFS(Tbl_Registro_Insumo[cant_ent],Tbl_Registro_Insumo[proveedor],$C$8,Tbl_Registro_Insumo[descripcion_insumo],$C127,Tbl_Registro_Insumo[id_solicitud],Detalle_Mes!$C$9,Tbl_Registro_Insumo[Fecha_Corte],"&lt;="&amp;BA$12)-SUMIFS(Tbl_Registro_Insumo[cant_dev],Tbl_Registro_Insumo[proveedor],$C$8,Tbl_Registro_Insumo[descripcion_insumo],$C127,Tbl_Registro_Insumo[id_solicitud],$C$9,Tbl_Registro_Insumo[Fecha_Corte],"&lt;="&amp;BA$12))</f>
        <v/>
      </c>
      <c r="BB127" s="2" t="str">
        <f>IF(OR($C127="",BB$12=""),"",SUMIFS(Tbl_Registro_Insumo[cant_ent],Tbl_Registro_Insumo[proveedor],$C$8,Tbl_Registro_Insumo[descripcion_insumo],$C127,Tbl_Registro_Insumo[id_solicitud],Detalle_Mes!$C$9,Tbl_Registro_Insumo[Fecha_Corte],"&lt;="&amp;BB$12)-SUMIFS(Tbl_Registro_Insumo[cant_dev],Tbl_Registro_Insumo[proveedor],$C$8,Tbl_Registro_Insumo[descripcion_insumo],$C127,Tbl_Registro_Insumo[id_solicitud],$C$9,Tbl_Registro_Insumo[Fecha_Corte],"&lt;="&amp;BB$12))</f>
        <v/>
      </c>
      <c r="BC127" s="2" t="str">
        <f>IF(OR($C127="",BC$12=""),"",SUMIFS(Tbl_Registro_Insumo[cant_ent],Tbl_Registro_Insumo[proveedor],$C$8,Tbl_Registro_Insumo[descripcion_insumo],$C127,Tbl_Registro_Insumo[id_solicitud],Detalle_Mes!$C$9,Tbl_Registro_Insumo[Fecha_Corte],"&lt;="&amp;BC$12)-SUMIFS(Tbl_Registro_Insumo[cant_dev],Tbl_Registro_Insumo[proveedor],$C$8,Tbl_Registro_Insumo[descripcion_insumo],$C127,Tbl_Registro_Insumo[id_solicitud],$C$9,Tbl_Registro_Insumo[Fecha_Corte],"&lt;="&amp;BC$12))</f>
        <v/>
      </c>
      <c r="BD127" s="2" t="str">
        <f>IF(OR($C127="",BD$12=""),"",SUMIFS(Tbl_Registro_Insumo[cant_ent],Tbl_Registro_Insumo[proveedor],$C$8,Tbl_Registro_Insumo[descripcion_insumo],$C127,Tbl_Registro_Insumo[id_solicitud],Detalle_Mes!$C$9,Tbl_Registro_Insumo[Fecha_Corte],"&lt;="&amp;BD$12)-SUMIFS(Tbl_Registro_Insumo[cant_dev],Tbl_Registro_Insumo[proveedor],$C$8,Tbl_Registro_Insumo[descripcion_insumo],$C127,Tbl_Registro_Insumo[id_solicitud],$C$9,Tbl_Registro_Insumo[Fecha_Corte],"&lt;="&amp;BD$12))</f>
        <v/>
      </c>
      <c r="BE127" s="2" t="str">
        <f>IF(OR($C127="",BE$12=""),"",SUMIFS(Tbl_Registro_Insumo[cant_ent],Tbl_Registro_Insumo[proveedor],$C$8,Tbl_Registro_Insumo[descripcion_insumo],$C127,Tbl_Registro_Insumo[id_solicitud],Detalle_Mes!$C$9,Tbl_Registro_Insumo[Fecha_Corte],"&lt;="&amp;BE$12)-SUMIFS(Tbl_Registro_Insumo[cant_dev],Tbl_Registro_Insumo[proveedor],$C$8,Tbl_Registro_Insumo[descripcion_insumo],$C127,Tbl_Registro_Insumo[id_solicitud],$C$9,Tbl_Registro_Insumo[Fecha_Corte],"&lt;="&amp;BE$12))</f>
        <v/>
      </c>
      <c r="BF127" s="2" t="str">
        <f>IF(OR($C127="",BF$12=""),"",SUMIFS(Tbl_Registro_Insumo[cant_ent],Tbl_Registro_Insumo[proveedor],$C$8,Tbl_Registro_Insumo[descripcion_insumo],$C127,Tbl_Registro_Insumo[id_solicitud],Detalle_Mes!$C$9,Tbl_Registro_Insumo[Fecha_Corte],"&lt;="&amp;BF$12)-SUMIFS(Tbl_Registro_Insumo[cant_dev],Tbl_Registro_Insumo[proveedor],$C$8,Tbl_Registro_Insumo[descripcion_insumo],$C127,Tbl_Registro_Insumo[id_solicitud],$C$9,Tbl_Registro_Insumo[Fecha_Corte],"&lt;="&amp;BF$12))</f>
        <v/>
      </c>
      <c r="BG127" s="2" t="str">
        <f>IF(OR($C127="",BG$12=""),"",SUMIFS(Tbl_Registro_Insumo[cant_ent],Tbl_Registro_Insumo[proveedor],$C$8,Tbl_Registro_Insumo[descripcion_insumo],$C127,Tbl_Registro_Insumo[id_solicitud],Detalle_Mes!$C$9,Tbl_Registro_Insumo[Fecha_Corte],"&lt;="&amp;BG$12)-SUMIFS(Tbl_Registro_Insumo[cant_dev],Tbl_Registro_Insumo[proveedor],$C$8,Tbl_Registro_Insumo[descripcion_insumo],$C127,Tbl_Registro_Insumo[id_solicitud],$C$9,Tbl_Registro_Insumo[Fecha_Corte],"&lt;="&amp;BG$12))</f>
        <v/>
      </c>
      <c r="BH127" s="2" t="str">
        <f>IF(OR($C127="",BH$12=""),"",SUMIFS(Tbl_Registro_Insumo[cant_ent],Tbl_Registro_Insumo[proveedor],$C$8,Tbl_Registro_Insumo[descripcion_insumo],$C127,Tbl_Registro_Insumo[id_solicitud],Detalle_Mes!$C$9,Tbl_Registro_Insumo[Fecha_Corte],"&lt;="&amp;BH$12)-SUMIFS(Tbl_Registro_Insumo[cant_dev],Tbl_Registro_Insumo[proveedor],$C$8,Tbl_Registro_Insumo[descripcion_insumo],$C127,Tbl_Registro_Insumo[id_solicitud],$C$9,Tbl_Registro_Insumo[Fecha_Corte],"&lt;="&amp;BH$12))</f>
        <v/>
      </c>
      <c r="BI127" s="2" t="str">
        <f>IF(OR($C127="",BI$12=""),"",SUMIFS(Tbl_Registro_Insumo[cant_ent],Tbl_Registro_Insumo[proveedor],$C$8,Tbl_Registro_Insumo[descripcion_insumo],$C127,Tbl_Registro_Insumo[id_solicitud],Detalle_Mes!$C$9,Tbl_Registro_Insumo[Fecha_Corte],"&lt;="&amp;BI$12)-SUMIFS(Tbl_Registro_Insumo[cant_dev],Tbl_Registro_Insumo[proveedor],$C$8,Tbl_Registro_Insumo[descripcion_insumo],$C127,Tbl_Registro_Insumo[id_solicitud],$C$9,Tbl_Registro_Insumo[Fecha_Corte],"&lt;="&amp;BI$12))</f>
        <v/>
      </c>
      <c r="BJ127" s="2" t="str">
        <f>IF(OR($C127="",BJ$12=""),"",SUMIFS(Tbl_Registro_Insumo[cant_ent],Tbl_Registro_Insumo[proveedor],$C$8,Tbl_Registro_Insumo[descripcion_insumo],$C127,Tbl_Registro_Insumo[id_solicitud],Detalle_Mes!$C$9,Tbl_Registro_Insumo[Fecha_Corte],"&lt;="&amp;BJ$12)-SUMIFS(Tbl_Registro_Insumo[cant_dev],Tbl_Registro_Insumo[proveedor],$C$8,Tbl_Registro_Insumo[descripcion_insumo],$C127,Tbl_Registro_Insumo[id_solicitud],$C$9,Tbl_Registro_Insumo[Fecha_Corte],"&lt;="&amp;BJ$12))</f>
        <v/>
      </c>
      <c r="BK127" s="2" t="str">
        <f>IF(OR($C127="",BK$12=""),"",SUMIFS(Tbl_Registro_Insumo[cant_ent],Tbl_Registro_Insumo[proveedor],$C$8,Tbl_Registro_Insumo[descripcion_insumo],$C127,Tbl_Registro_Insumo[id_solicitud],Detalle_Mes!$C$9,Tbl_Registro_Insumo[Fecha_Corte],"&lt;="&amp;BK$12)-SUMIFS(Tbl_Registro_Insumo[cant_dev],Tbl_Registro_Insumo[proveedor],$C$8,Tbl_Registro_Insumo[descripcion_insumo],$C127,Tbl_Registro_Insumo[id_solicitud],$C$9,Tbl_Registro_Insumo[Fecha_Corte],"&lt;="&amp;BK$12))</f>
        <v/>
      </c>
      <c r="BL127" s="2" t="str">
        <f>IF(OR($C127="",BL$12=""),"",SUMIFS(Tbl_Registro_Insumo[cant_ent],Tbl_Registro_Insumo[proveedor],$C$8,Tbl_Registro_Insumo[descripcion_insumo],$C127,Tbl_Registro_Insumo[id_solicitud],Detalle_Mes!$C$9,Tbl_Registro_Insumo[Fecha_Corte],"&lt;="&amp;BL$12)-SUMIFS(Tbl_Registro_Insumo[cant_dev],Tbl_Registro_Insumo[proveedor],$C$8,Tbl_Registro_Insumo[descripcion_insumo],$C127,Tbl_Registro_Insumo[id_solicitud],$C$9,Tbl_Registro_Insumo[Fecha_Corte],"&lt;="&amp;BL$12))</f>
        <v/>
      </c>
      <c r="BM127" s="2" t="str">
        <f>IF(OR($C127="",BM$12=""),"",SUMIFS(Tbl_Registro_Insumo[cant_ent],Tbl_Registro_Insumo[proveedor],$C$8,Tbl_Registro_Insumo[descripcion_insumo],$C127,Tbl_Registro_Insumo[id_solicitud],Detalle_Mes!$C$9,Tbl_Registro_Insumo[Fecha_Corte],"&lt;="&amp;BM$12)-SUMIFS(Tbl_Registro_Insumo[cant_dev],Tbl_Registro_Insumo[proveedor],$C$8,Tbl_Registro_Insumo[descripcion_insumo],$C127,Tbl_Registro_Insumo[id_solicitud],$C$9,Tbl_Registro_Insumo[Fecha_Corte],"&lt;="&amp;BM$12))</f>
        <v/>
      </c>
      <c r="BN127" s="2" t="str">
        <f>IF(OR($C127="",BN$12=""),"",SUMIFS(Tbl_Registro_Insumo[cant_ent],Tbl_Registro_Insumo[proveedor],$C$8,Tbl_Registro_Insumo[descripcion_insumo],$C127,Tbl_Registro_Insumo[id_solicitud],Detalle_Mes!$C$9,Tbl_Registro_Insumo[Fecha_Corte],"&lt;="&amp;BN$12)-SUMIFS(Tbl_Registro_Insumo[cant_dev],Tbl_Registro_Insumo[proveedor],$C$8,Tbl_Registro_Insumo[descripcion_insumo],$C127,Tbl_Registro_Insumo[id_solicitud],$C$9,Tbl_Registro_Insumo[Fecha_Corte],"&lt;="&amp;BN$12))</f>
        <v/>
      </c>
      <c r="BO127" s="2" t="str">
        <f>IF(OR($C127="",BO$12=""),"",SUMIFS(Tbl_Registro_Insumo[cant_ent],Tbl_Registro_Insumo[proveedor],$C$8,Tbl_Registro_Insumo[descripcion_insumo],$C127,Tbl_Registro_Insumo[id_solicitud],Detalle_Mes!$C$9,Tbl_Registro_Insumo[Fecha_Corte],"&lt;="&amp;BO$12)-SUMIFS(Tbl_Registro_Insumo[cant_dev],Tbl_Registro_Insumo[proveedor],$C$8,Tbl_Registro_Insumo[descripcion_insumo],$C127,Tbl_Registro_Insumo[id_solicitud],$C$9,Tbl_Registro_Insumo[Fecha_Corte],"&lt;="&amp;BO$12))</f>
        <v/>
      </c>
      <c r="BP127" s="2" t="str">
        <f>IF(OR($C127="",BP$12=""),"",SUMIFS(Tbl_Registro_Insumo[cant_ent],Tbl_Registro_Insumo[proveedor],$C$8,Tbl_Registro_Insumo[descripcion_insumo],$C127,Tbl_Registro_Insumo[id_solicitud],Detalle_Mes!$C$9,Tbl_Registro_Insumo[Fecha_Corte],"&lt;="&amp;BP$12)-SUMIFS(Tbl_Registro_Insumo[cant_dev],Tbl_Registro_Insumo[proveedor],$C$8,Tbl_Registro_Insumo[descripcion_insumo],$C127,Tbl_Registro_Insumo[id_solicitud],$C$9,Tbl_Registro_Insumo[Fecha_Corte],"&lt;="&amp;BP$12))</f>
        <v/>
      </c>
      <c r="BQ127" s="2" t="str">
        <f>IF(OR($C127="",BQ$12=""),"",SUMIFS(Tbl_Registro_Insumo[cant_ent],Tbl_Registro_Insumo[proveedor],$C$8,Tbl_Registro_Insumo[descripcion_insumo],$C127,Tbl_Registro_Insumo[id_solicitud],Detalle_Mes!$C$9,Tbl_Registro_Insumo[Fecha_Corte],"&lt;="&amp;BQ$12)-SUMIFS(Tbl_Registro_Insumo[cant_dev],Tbl_Registro_Insumo[proveedor],$C$8,Tbl_Registro_Insumo[descripcion_insumo],$C127,Tbl_Registro_Insumo[id_solicitud],$C$9,Tbl_Registro_Insumo[Fecha_Corte],"&lt;="&amp;BQ$12))</f>
        <v/>
      </c>
      <c r="BR127" s="2" t="str">
        <f>IF(OR($C127="",BR$12=""),"",SUMIFS(Tbl_Registro_Insumo[cant_ent],Tbl_Registro_Insumo[proveedor],$C$8,Tbl_Registro_Insumo[descripcion_insumo],$C127,Tbl_Registro_Insumo[id_solicitud],Detalle_Mes!$C$9,Tbl_Registro_Insumo[Fecha_Corte],"&lt;="&amp;BR$12)-SUMIFS(Tbl_Registro_Insumo[cant_dev],Tbl_Registro_Insumo[proveedor],$C$8,Tbl_Registro_Insumo[descripcion_insumo],$C127,Tbl_Registro_Insumo[id_solicitud],$C$9,Tbl_Registro_Insumo[Fecha_Corte],"&lt;="&amp;BR$12))</f>
        <v/>
      </c>
      <c r="BS127" s="2" t="str">
        <f>IF(OR($C127="",BS$12=""),"",SUMIFS(Tbl_Registro_Insumo[cant_ent],Tbl_Registro_Insumo[proveedor],$C$8,Tbl_Registro_Insumo[descripcion_insumo],$C127,Tbl_Registro_Insumo[id_solicitud],Detalle_Mes!$C$9,Tbl_Registro_Insumo[Fecha_Corte],"&lt;="&amp;BS$12)-SUMIFS(Tbl_Registro_Insumo[cant_dev],Tbl_Registro_Insumo[proveedor],$C$8,Tbl_Registro_Insumo[descripcion_insumo],$C127,Tbl_Registro_Insumo[id_solicitud],$C$9,Tbl_Registro_Insumo[Fecha_Corte],"&lt;="&amp;BS$12))</f>
        <v/>
      </c>
    </row>
    <row r="128" spans="2:71" s="7" customFormat="1" ht="19.2" customHeight="1" x14ac:dyDescent="0.3">
      <c r="B128" s="2"/>
      <c r="D128" s="20" t="str">
        <f>IF(C128="","",SUMIFS(Tbl_Registro_Insumo[cant_ent],Tbl_Registro_Insumo[proveedor],Detalle_Mes!$C$8,Tbl_Registro_Insumo[id_solicitud],Detalle_Mes!$C$9,Tbl_Registro_Insumo[descripcion_insumo],Detalle_Mes!C128,Tbl_Registro_Insumo[Fecha_Corte],"&lt;"&amp;Detalle_Mes!$F$8))</f>
        <v/>
      </c>
      <c r="E128" s="20" t="str">
        <f>IF(C128="","",SUMIFS(Tbl_Registro_Insumo[cant_dev],Tbl_Registro_Insumo[proveedor],Detalle_Mes!$C$8,Tbl_Registro_Insumo[id_solicitud],Detalle_Mes!$C$9,Tbl_Registro_Insumo[descripcion_insumo],Detalle_Mes!C128,Tbl_Registro_Insumo[Fecha_Corte],"&lt;"&amp;Detalle_Mes!$F$8))</f>
        <v/>
      </c>
      <c r="F128" s="20" t="str">
        <f t="shared" si="42"/>
        <v/>
      </c>
      <c r="H128" s="41" t="str">
        <f t="shared" si="43"/>
        <v/>
      </c>
      <c r="I128" s="2" t="str">
        <f>IF(OR($C128="",I$12=""),"",SUMIFS(Tbl_Registro_Insumo[cant_ent],Tbl_Registro_Insumo[proveedor],$C$8,Tbl_Registro_Insumo[descripcion_insumo],$C128,Tbl_Registro_Insumo[id_solicitud],Detalle_Mes!$C$9,Tbl_Registro_Insumo[Fecha_Corte],"&lt;"&amp;I$12)-SUMIFS(Tbl_Registro_Insumo[cant_dev],Tbl_Registro_Insumo[proveedor],$C$8,Tbl_Registro_Insumo[descripcion_insumo],$C128,Tbl_Registro_Insumo[id_solicitud],$C$9,Tbl_Registro_Insumo[Fecha_Corte],"&lt;="&amp;I$12))</f>
        <v/>
      </c>
      <c r="J128" s="2" t="str">
        <f>IF(OR($C128="",J$12=""),"",SUMIFS(Tbl_Registro_Insumo[cant_ent],Tbl_Registro_Insumo[proveedor],$C$8,Tbl_Registro_Insumo[descripcion_insumo],$C128,Tbl_Registro_Insumo[id_solicitud],Detalle_Mes!$C$9,Tbl_Registro_Insumo[Fecha_Corte],"&lt;="&amp;J$12)-SUMIFS(Tbl_Registro_Insumo[cant_dev],Tbl_Registro_Insumo[proveedor],$C$8,Tbl_Registro_Insumo[descripcion_insumo],$C128,Tbl_Registro_Insumo[id_solicitud],$C$9,Tbl_Registro_Insumo[Fecha_Corte],"&lt;="&amp;J$12))</f>
        <v/>
      </c>
      <c r="K128" s="2" t="str">
        <f>IF(OR($C128="",K$12=""),"",SUMIFS(Tbl_Registro_Insumo[cant_ent],Tbl_Registro_Insumo[proveedor],$C$8,Tbl_Registro_Insumo[descripcion_insumo],$C128,Tbl_Registro_Insumo[id_solicitud],Detalle_Mes!$C$9,Tbl_Registro_Insumo[Fecha_Corte],"&lt;="&amp;K$12)-SUMIFS(Tbl_Registro_Insumo[cant_dev],Tbl_Registro_Insumo[proveedor],$C$8,Tbl_Registro_Insumo[descripcion_insumo],$C128,Tbl_Registro_Insumo[id_solicitud],$C$9,Tbl_Registro_Insumo[Fecha_Corte],"&lt;="&amp;K$12))</f>
        <v/>
      </c>
      <c r="L128" s="2" t="str">
        <f>IF(OR($C128="",L$12=""),"",SUMIFS(Tbl_Registro_Insumo[cant_ent],Tbl_Registro_Insumo[proveedor],$C$8,Tbl_Registro_Insumo[descripcion_insumo],$C128,Tbl_Registro_Insumo[id_solicitud],Detalle_Mes!$C$9,Tbl_Registro_Insumo[Fecha_Corte],"&lt;="&amp;L$12)-SUMIFS(Tbl_Registro_Insumo[cant_dev],Tbl_Registro_Insumo[proveedor],$C$8,Tbl_Registro_Insumo[descripcion_insumo],$C128,Tbl_Registro_Insumo[id_solicitud],$C$9,Tbl_Registro_Insumo[Fecha_Corte],"&lt;="&amp;L$12))</f>
        <v/>
      </c>
      <c r="M128" s="2" t="str">
        <f>IF(OR($C128="",M$12=""),"",SUMIFS(Tbl_Registro_Insumo[cant_ent],Tbl_Registro_Insumo[proveedor],$C$8,Tbl_Registro_Insumo[descripcion_insumo],$C128,Tbl_Registro_Insumo[id_solicitud],Detalle_Mes!$C$9,Tbl_Registro_Insumo[Fecha_Corte],"&lt;="&amp;M$12)-SUMIFS(Tbl_Registro_Insumo[cant_dev],Tbl_Registro_Insumo[proveedor],$C$8,Tbl_Registro_Insumo[descripcion_insumo],$C128,Tbl_Registro_Insumo[id_solicitud],$C$9,Tbl_Registro_Insumo[Fecha_Corte],"&lt;="&amp;M$12))</f>
        <v/>
      </c>
      <c r="N128" s="2" t="str">
        <f>IF(OR($C128="",N$12=""),"",SUMIFS(Tbl_Registro_Insumo[cant_ent],Tbl_Registro_Insumo[proveedor],$C$8,Tbl_Registro_Insumo[descripcion_insumo],$C128,Tbl_Registro_Insumo[id_solicitud],Detalle_Mes!$C$9,Tbl_Registro_Insumo[Fecha_Corte],"&lt;="&amp;N$12)-SUMIFS(Tbl_Registro_Insumo[cant_dev],Tbl_Registro_Insumo[proveedor],$C$8,Tbl_Registro_Insumo[descripcion_insumo],$C128,Tbl_Registro_Insumo[id_solicitud],$C$9,Tbl_Registro_Insumo[Fecha_Corte],"&lt;="&amp;N$12))</f>
        <v/>
      </c>
      <c r="O128" s="2" t="str">
        <f>IF(OR($C128="",O$12=""),"",SUMIFS(Tbl_Registro_Insumo[cant_ent],Tbl_Registro_Insumo[proveedor],$C$8,Tbl_Registro_Insumo[descripcion_insumo],$C128,Tbl_Registro_Insumo[id_solicitud],Detalle_Mes!$C$9,Tbl_Registro_Insumo[Fecha_Corte],"&lt;="&amp;O$12)-SUMIFS(Tbl_Registro_Insumo[cant_dev],Tbl_Registro_Insumo[proveedor],$C$8,Tbl_Registro_Insumo[descripcion_insumo],$C128,Tbl_Registro_Insumo[id_solicitud],$C$9,Tbl_Registro_Insumo[Fecha_Corte],"&lt;="&amp;O$12))</f>
        <v/>
      </c>
      <c r="P128" s="2" t="str">
        <f>IF(OR($C128="",P$12=""),"",SUMIFS(Tbl_Registro_Insumo[cant_ent],Tbl_Registro_Insumo[proveedor],$C$8,Tbl_Registro_Insumo[descripcion_insumo],$C128,Tbl_Registro_Insumo[id_solicitud],Detalle_Mes!$C$9,Tbl_Registro_Insumo[Fecha_Corte],"&lt;="&amp;P$12)-SUMIFS(Tbl_Registro_Insumo[cant_dev],Tbl_Registro_Insumo[proveedor],$C$8,Tbl_Registro_Insumo[descripcion_insumo],$C128,Tbl_Registro_Insumo[id_solicitud],$C$9,Tbl_Registro_Insumo[Fecha_Corte],"&lt;="&amp;P$12))</f>
        <v/>
      </c>
      <c r="Q128" s="2" t="str">
        <f>IF(OR($C128="",Q$12=""),"",SUMIFS(Tbl_Registro_Insumo[cant_ent],Tbl_Registro_Insumo[proveedor],$C$8,Tbl_Registro_Insumo[descripcion_insumo],$C128,Tbl_Registro_Insumo[id_solicitud],Detalle_Mes!$C$9,Tbl_Registro_Insumo[Fecha_Corte],"&lt;="&amp;Q$12)-SUMIFS(Tbl_Registro_Insumo[cant_dev],Tbl_Registro_Insumo[proveedor],$C$8,Tbl_Registro_Insumo[descripcion_insumo],$C128,Tbl_Registro_Insumo[id_solicitud],$C$9,Tbl_Registro_Insumo[Fecha_Corte],"&lt;="&amp;Q$12))</f>
        <v/>
      </c>
      <c r="R128" s="2" t="str">
        <f>IF(OR($C128="",R$12=""),"",SUMIFS(Tbl_Registro_Insumo[cant_ent],Tbl_Registro_Insumo[proveedor],$C$8,Tbl_Registro_Insumo[descripcion_insumo],$C128,Tbl_Registro_Insumo[id_solicitud],Detalle_Mes!$C$9,Tbl_Registro_Insumo[Fecha_Corte],"&lt;="&amp;R$12)-SUMIFS(Tbl_Registro_Insumo[cant_dev],Tbl_Registro_Insumo[proveedor],$C$8,Tbl_Registro_Insumo[descripcion_insumo],$C128,Tbl_Registro_Insumo[id_solicitud],$C$9,Tbl_Registro_Insumo[Fecha_Corte],"&lt;="&amp;R$12))</f>
        <v/>
      </c>
      <c r="S128" s="2" t="str">
        <f>IF(OR($C128="",S$12=""),"",SUMIFS(Tbl_Registro_Insumo[cant_ent],Tbl_Registro_Insumo[proveedor],$C$8,Tbl_Registro_Insumo[descripcion_insumo],$C128,Tbl_Registro_Insumo[id_solicitud],Detalle_Mes!$C$9,Tbl_Registro_Insumo[Fecha_Corte],"&lt;="&amp;S$12)-SUMIFS(Tbl_Registro_Insumo[cant_dev],Tbl_Registro_Insumo[proveedor],$C$8,Tbl_Registro_Insumo[descripcion_insumo],$C128,Tbl_Registro_Insumo[id_solicitud],$C$9,Tbl_Registro_Insumo[Fecha_Corte],"&lt;="&amp;S$12))</f>
        <v/>
      </c>
      <c r="T128" s="2" t="str">
        <f>IF(OR($C128="",T$12=""),"",SUMIFS(Tbl_Registro_Insumo[cant_ent],Tbl_Registro_Insumo[proveedor],$C$8,Tbl_Registro_Insumo[descripcion_insumo],$C128,Tbl_Registro_Insumo[id_solicitud],Detalle_Mes!$C$9,Tbl_Registro_Insumo[Fecha_Corte],"&lt;="&amp;T$12)-SUMIFS(Tbl_Registro_Insumo[cant_dev],Tbl_Registro_Insumo[proveedor],$C$8,Tbl_Registro_Insumo[descripcion_insumo],$C128,Tbl_Registro_Insumo[id_solicitud],$C$9,Tbl_Registro_Insumo[Fecha_Corte],"&lt;="&amp;T$12))</f>
        <v/>
      </c>
      <c r="U128" s="2" t="str">
        <f>IF(OR($C128="",U$12=""),"",SUMIFS(Tbl_Registro_Insumo[cant_ent],Tbl_Registro_Insumo[proveedor],$C$8,Tbl_Registro_Insumo[descripcion_insumo],$C128,Tbl_Registro_Insumo[id_solicitud],Detalle_Mes!$C$9,Tbl_Registro_Insumo[Fecha_Corte],"&lt;="&amp;U$12)-SUMIFS(Tbl_Registro_Insumo[cant_dev],Tbl_Registro_Insumo[proveedor],$C$8,Tbl_Registro_Insumo[descripcion_insumo],$C128,Tbl_Registro_Insumo[id_solicitud],$C$9,Tbl_Registro_Insumo[Fecha_Corte],"&lt;="&amp;U$12))</f>
        <v/>
      </c>
      <c r="V128" s="2" t="str">
        <f>IF(OR($C128="",V$12=""),"",SUMIFS(Tbl_Registro_Insumo[cant_ent],Tbl_Registro_Insumo[proveedor],$C$8,Tbl_Registro_Insumo[descripcion_insumo],$C128,Tbl_Registro_Insumo[id_solicitud],Detalle_Mes!$C$9,Tbl_Registro_Insumo[Fecha_Corte],"&lt;="&amp;V$12)-SUMIFS(Tbl_Registro_Insumo[cant_dev],Tbl_Registro_Insumo[proveedor],$C$8,Tbl_Registro_Insumo[descripcion_insumo],$C128,Tbl_Registro_Insumo[id_solicitud],$C$9,Tbl_Registro_Insumo[Fecha_Corte],"&lt;="&amp;V$12))</f>
        <v/>
      </c>
      <c r="W128" s="2" t="str">
        <f>IF(OR($C128="",W$12=""),"",SUMIFS(Tbl_Registro_Insumo[cant_ent],Tbl_Registro_Insumo[proveedor],$C$8,Tbl_Registro_Insumo[descripcion_insumo],$C128,Tbl_Registro_Insumo[id_solicitud],Detalle_Mes!$C$9,Tbl_Registro_Insumo[Fecha_Corte],"&lt;="&amp;W$12)-SUMIFS(Tbl_Registro_Insumo[cant_dev],Tbl_Registro_Insumo[proveedor],$C$8,Tbl_Registro_Insumo[descripcion_insumo],$C128,Tbl_Registro_Insumo[id_solicitud],$C$9,Tbl_Registro_Insumo[Fecha_Corte],"&lt;="&amp;W$12))</f>
        <v/>
      </c>
      <c r="X128" s="2" t="str">
        <f>IF(OR($C128="",X$12=""),"",SUMIFS(Tbl_Registro_Insumo[cant_ent],Tbl_Registro_Insumo[proveedor],$C$8,Tbl_Registro_Insumo[descripcion_insumo],$C128,Tbl_Registro_Insumo[id_solicitud],Detalle_Mes!$C$9,Tbl_Registro_Insumo[Fecha_Corte],"&lt;="&amp;X$12)-SUMIFS(Tbl_Registro_Insumo[cant_dev],Tbl_Registro_Insumo[proveedor],$C$8,Tbl_Registro_Insumo[descripcion_insumo],$C128,Tbl_Registro_Insumo[id_solicitud],$C$9,Tbl_Registro_Insumo[Fecha_Corte],"&lt;="&amp;X$12))</f>
        <v/>
      </c>
      <c r="Y128" s="2" t="str">
        <f>IF(OR($C128="",Y$12=""),"",SUMIFS(Tbl_Registro_Insumo[cant_ent],Tbl_Registro_Insumo[proveedor],$C$8,Tbl_Registro_Insumo[descripcion_insumo],$C128,Tbl_Registro_Insumo[id_solicitud],Detalle_Mes!$C$9,Tbl_Registro_Insumo[Fecha_Corte],"&lt;="&amp;Y$12)-SUMIFS(Tbl_Registro_Insumo[cant_dev],Tbl_Registro_Insumo[proveedor],$C$8,Tbl_Registro_Insumo[descripcion_insumo],$C128,Tbl_Registro_Insumo[id_solicitud],$C$9,Tbl_Registro_Insumo[Fecha_Corte],"&lt;="&amp;Y$12))</f>
        <v/>
      </c>
      <c r="Z128" s="2" t="str">
        <f>IF(OR($C128="",Z$12=""),"",SUMIFS(Tbl_Registro_Insumo[cant_ent],Tbl_Registro_Insumo[proveedor],$C$8,Tbl_Registro_Insumo[descripcion_insumo],$C128,Tbl_Registro_Insumo[id_solicitud],Detalle_Mes!$C$9,Tbl_Registro_Insumo[Fecha_Corte],"&lt;="&amp;Z$12)-SUMIFS(Tbl_Registro_Insumo[cant_dev],Tbl_Registro_Insumo[proveedor],$C$8,Tbl_Registro_Insumo[descripcion_insumo],$C128,Tbl_Registro_Insumo[id_solicitud],$C$9,Tbl_Registro_Insumo[Fecha_Corte],"&lt;="&amp;Z$12))</f>
        <v/>
      </c>
      <c r="AA128" s="2" t="str">
        <f>IF(OR($C128="",AA$12=""),"",SUMIFS(Tbl_Registro_Insumo[cant_ent],Tbl_Registro_Insumo[proveedor],$C$8,Tbl_Registro_Insumo[descripcion_insumo],$C128,Tbl_Registro_Insumo[id_solicitud],Detalle_Mes!$C$9,Tbl_Registro_Insumo[Fecha_Corte],"&lt;="&amp;AA$12)-SUMIFS(Tbl_Registro_Insumo[cant_dev],Tbl_Registro_Insumo[proveedor],$C$8,Tbl_Registro_Insumo[descripcion_insumo],$C128,Tbl_Registro_Insumo[id_solicitud],$C$9,Tbl_Registro_Insumo[Fecha_Corte],"&lt;="&amp;AA$12))</f>
        <v/>
      </c>
      <c r="AB128" s="2" t="str">
        <f>IF(OR($C128="",AB$12=""),"",SUMIFS(Tbl_Registro_Insumo[cant_ent],Tbl_Registro_Insumo[proveedor],$C$8,Tbl_Registro_Insumo[descripcion_insumo],$C128,Tbl_Registro_Insumo[id_solicitud],Detalle_Mes!$C$9,Tbl_Registro_Insumo[Fecha_Corte],"&lt;="&amp;AB$12)-SUMIFS(Tbl_Registro_Insumo[cant_dev],Tbl_Registro_Insumo[proveedor],$C$8,Tbl_Registro_Insumo[descripcion_insumo],$C128,Tbl_Registro_Insumo[id_solicitud],$C$9,Tbl_Registro_Insumo[Fecha_Corte],"&lt;="&amp;AB$12))</f>
        <v/>
      </c>
      <c r="AC128" s="2" t="str">
        <f>IF(OR($C128="",AC$12=""),"",SUMIFS(Tbl_Registro_Insumo[cant_ent],Tbl_Registro_Insumo[proveedor],$C$8,Tbl_Registro_Insumo[descripcion_insumo],$C128,Tbl_Registro_Insumo[id_solicitud],Detalle_Mes!$C$9,Tbl_Registro_Insumo[Fecha_Corte],"&lt;="&amp;AC$12)-SUMIFS(Tbl_Registro_Insumo[cant_dev],Tbl_Registro_Insumo[proveedor],$C$8,Tbl_Registro_Insumo[descripcion_insumo],$C128,Tbl_Registro_Insumo[id_solicitud],$C$9,Tbl_Registro_Insumo[Fecha_Corte],"&lt;="&amp;AC$12))</f>
        <v/>
      </c>
      <c r="AD128" s="2" t="str">
        <f>IF(OR($C128="",AD$12=""),"",SUMIFS(Tbl_Registro_Insumo[cant_ent],Tbl_Registro_Insumo[proveedor],$C$8,Tbl_Registro_Insumo[descripcion_insumo],$C128,Tbl_Registro_Insumo[id_solicitud],Detalle_Mes!$C$9,Tbl_Registro_Insumo[Fecha_Corte],"&lt;="&amp;AD$12)-SUMIFS(Tbl_Registro_Insumo[cant_dev],Tbl_Registro_Insumo[proveedor],$C$8,Tbl_Registro_Insumo[descripcion_insumo],$C128,Tbl_Registro_Insumo[id_solicitud],$C$9,Tbl_Registro_Insumo[Fecha_Corte],"&lt;="&amp;AD$12))</f>
        <v/>
      </c>
      <c r="AE128" s="2" t="str">
        <f>IF(OR($C128="",AE$12=""),"",SUMIFS(Tbl_Registro_Insumo[cant_ent],Tbl_Registro_Insumo[proveedor],$C$8,Tbl_Registro_Insumo[descripcion_insumo],$C128,Tbl_Registro_Insumo[id_solicitud],Detalle_Mes!$C$9,Tbl_Registro_Insumo[Fecha_Corte],"&lt;="&amp;AE$12)-SUMIFS(Tbl_Registro_Insumo[cant_dev],Tbl_Registro_Insumo[proveedor],$C$8,Tbl_Registro_Insumo[descripcion_insumo],$C128,Tbl_Registro_Insumo[id_solicitud],$C$9,Tbl_Registro_Insumo[Fecha_Corte],"&lt;="&amp;AE$12))</f>
        <v/>
      </c>
      <c r="AF128" s="2" t="str">
        <f>IF(OR($C128="",AF$12=""),"",SUMIFS(Tbl_Registro_Insumo[cant_ent],Tbl_Registro_Insumo[proveedor],$C$8,Tbl_Registro_Insumo[descripcion_insumo],$C128,Tbl_Registro_Insumo[id_solicitud],Detalle_Mes!$C$9,Tbl_Registro_Insumo[Fecha_Corte],"&lt;="&amp;AF$12)-SUMIFS(Tbl_Registro_Insumo[cant_dev],Tbl_Registro_Insumo[proveedor],$C$8,Tbl_Registro_Insumo[descripcion_insumo],$C128,Tbl_Registro_Insumo[id_solicitud],$C$9,Tbl_Registro_Insumo[Fecha_Corte],"&lt;="&amp;AF$12))</f>
        <v/>
      </c>
      <c r="AG128" s="2" t="str">
        <f>IF(OR($C128="",AG$12=""),"",SUMIFS(Tbl_Registro_Insumo[cant_ent],Tbl_Registro_Insumo[proveedor],$C$8,Tbl_Registro_Insumo[descripcion_insumo],$C128,Tbl_Registro_Insumo[id_solicitud],Detalle_Mes!$C$9,Tbl_Registro_Insumo[Fecha_Corte],"&lt;="&amp;AG$12)-SUMIFS(Tbl_Registro_Insumo[cant_dev],Tbl_Registro_Insumo[proveedor],$C$8,Tbl_Registro_Insumo[descripcion_insumo],$C128,Tbl_Registro_Insumo[id_solicitud],$C$9,Tbl_Registro_Insumo[Fecha_Corte],"&lt;="&amp;AG$12))</f>
        <v/>
      </c>
      <c r="AH128" s="2" t="str">
        <f>IF(OR($C128="",AH$12=""),"",SUMIFS(Tbl_Registro_Insumo[cant_ent],Tbl_Registro_Insumo[proveedor],$C$8,Tbl_Registro_Insumo[descripcion_insumo],$C128,Tbl_Registro_Insumo[id_solicitud],Detalle_Mes!$C$9,Tbl_Registro_Insumo[Fecha_Corte],"&lt;="&amp;AH$12)-SUMIFS(Tbl_Registro_Insumo[cant_dev],Tbl_Registro_Insumo[proveedor],$C$8,Tbl_Registro_Insumo[descripcion_insumo],$C128,Tbl_Registro_Insumo[id_solicitud],$C$9,Tbl_Registro_Insumo[Fecha_Corte],"&lt;="&amp;AH$12))</f>
        <v/>
      </c>
      <c r="AI128" s="2" t="str">
        <f>IF(OR($C128="",AI$12=""),"",SUMIFS(Tbl_Registro_Insumo[cant_ent],Tbl_Registro_Insumo[proveedor],$C$8,Tbl_Registro_Insumo[descripcion_insumo],$C128,Tbl_Registro_Insumo[id_solicitud],Detalle_Mes!$C$9,Tbl_Registro_Insumo[Fecha_Corte],"&lt;="&amp;AI$12)-SUMIFS(Tbl_Registro_Insumo[cant_dev],Tbl_Registro_Insumo[proveedor],$C$8,Tbl_Registro_Insumo[descripcion_insumo],$C128,Tbl_Registro_Insumo[id_solicitud],$C$9,Tbl_Registro_Insumo[Fecha_Corte],"&lt;="&amp;AI$12))</f>
        <v/>
      </c>
      <c r="AJ128" s="2" t="str">
        <f>IF(OR($C128="",AJ$12=""),"",SUMIFS(Tbl_Registro_Insumo[cant_ent],Tbl_Registro_Insumo[proveedor],$C$8,Tbl_Registro_Insumo[descripcion_insumo],$C128,Tbl_Registro_Insumo[id_solicitud],Detalle_Mes!$C$9,Tbl_Registro_Insumo[Fecha_Corte],"&lt;="&amp;AJ$12)-SUMIFS(Tbl_Registro_Insumo[cant_dev],Tbl_Registro_Insumo[proveedor],$C$8,Tbl_Registro_Insumo[descripcion_insumo],$C128,Tbl_Registro_Insumo[id_solicitud],$C$9,Tbl_Registro_Insumo[Fecha_Corte],"&lt;="&amp;AJ$12))</f>
        <v/>
      </c>
      <c r="AK128" s="2" t="str">
        <f>IF(OR($C128="",AK$12=""),"",SUMIFS(Tbl_Registro_Insumo[cant_ent],Tbl_Registro_Insumo[proveedor],$C$8,Tbl_Registro_Insumo[descripcion_insumo],$C128,Tbl_Registro_Insumo[id_solicitud],Detalle_Mes!$C$9,Tbl_Registro_Insumo[Fecha_Corte],"&lt;="&amp;AK$12)-SUMIFS(Tbl_Registro_Insumo[cant_dev],Tbl_Registro_Insumo[proveedor],$C$8,Tbl_Registro_Insumo[descripcion_insumo],$C128,Tbl_Registro_Insumo[id_solicitud],$C$9,Tbl_Registro_Insumo[Fecha_Corte],"&lt;="&amp;AK$12))</f>
        <v/>
      </c>
      <c r="AL128" s="2" t="str">
        <f>IF(OR($C128="",AL$12=""),"",SUMIFS(Tbl_Registro_Insumo[cant_ent],Tbl_Registro_Insumo[proveedor],$C$8,Tbl_Registro_Insumo[descripcion_insumo],$C128,Tbl_Registro_Insumo[id_solicitud],Detalle_Mes!$C$9,Tbl_Registro_Insumo[Fecha_Corte],"&lt;="&amp;AL$12)-SUMIFS(Tbl_Registro_Insumo[cant_dev],Tbl_Registro_Insumo[proveedor],$C$8,Tbl_Registro_Insumo[descripcion_insumo],$C128,Tbl_Registro_Insumo[id_solicitud],$C$9,Tbl_Registro_Insumo[Fecha_Corte],"&lt;="&amp;AL$12))</f>
        <v/>
      </c>
      <c r="AM128" s="2" t="str">
        <f>IF(OR($C128="",AM$12=""),"",SUMIFS(Tbl_Registro_Insumo[cant_ent],Tbl_Registro_Insumo[proveedor],$C$8,Tbl_Registro_Insumo[descripcion_insumo],$C128,Tbl_Registro_Insumo[id_solicitud],Detalle_Mes!$C$9,Tbl_Registro_Insumo[Fecha_Corte],"&lt;="&amp;AM$12)-SUMIFS(Tbl_Registro_Insumo[cant_dev],Tbl_Registro_Insumo[proveedor],$C$8,Tbl_Registro_Insumo[descripcion_insumo],$C128,Tbl_Registro_Insumo[id_solicitud],$C$9,Tbl_Registro_Insumo[Fecha_Corte],"&lt;="&amp;AM$12))</f>
        <v/>
      </c>
      <c r="AN128" s="2" t="str">
        <f>IF(OR($C128="",AN$12=""),"",SUMIFS(Tbl_Registro_Insumo[cant_ent],Tbl_Registro_Insumo[proveedor],$C$8,Tbl_Registro_Insumo[descripcion_insumo],$C128,Tbl_Registro_Insumo[id_solicitud],Detalle_Mes!$C$9,Tbl_Registro_Insumo[Fecha_Corte],"&lt;="&amp;AN$12)-SUMIFS(Tbl_Registro_Insumo[cant_dev],Tbl_Registro_Insumo[proveedor],$C$8,Tbl_Registro_Insumo[descripcion_insumo],$C128,Tbl_Registro_Insumo[id_solicitud],$C$9,Tbl_Registro_Insumo[Fecha_Corte],"&lt;="&amp;AN$12))</f>
        <v/>
      </c>
      <c r="AO128" s="2" t="str">
        <f>IF(OR($C128="",AO$12=""),"",SUMIFS(Tbl_Registro_Insumo[cant_ent],Tbl_Registro_Insumo[proveedor],$C$8,Tbl_Registro_Insumo[descripcion_insumo],$C128,Tbl_Registro_Insumo[id_solicitud],Detalle_Mes!$C$9,Tbl_Registro_Insumo[Fecha_Corte],"&lt;="&amp;AO$12)-SUMIFS(Tbl_Registro_Insumo[cant_dev],Tbl_Registro_Insumo[proveedor],$C$8,Tbl_Registro_Insumo[descripcion_insumo],$C128,Tbl_Registro_Insumo[id_solicitud],$C$9,Tbl_Registro_Insumo[Fecha_Corte],"&lt;="&amp;AO$12))</f>
        <v/>
      </c>
      <c r="AP128" s="2" t="str">
        <f>IF(OR($C128="",AP$12=""),"",SUMIFS(Tbl_Registro_Insumo[cant_ent],Tbl_Registro_Insumo[proveedor],$C$8,Tbl_Registro_Insumo[descripcion_insumo],$C128,Tbl_Registro_Insumo[id_solicitud],Detalle_Mes!$C$9,Tbl_Registro_Insumo[Fecha_Corte],"&lt;="&amp;AP$12)-SUMIFS(Tbl_Registro_Insumo[cant_dev],Tbl_Registro_Insumo[proveedor],$C$8,Tbl_Registro_Insumo[descripcion_insumo],$C128,Tbl_Registro_Insumo[id_solicitud],$C$9,Tbl_Registro_Insumo[Fecha_Corte],"&lt;="&amp;AP$12))</f>
        <v/>
      </c>
      <c r="AQ128" s="2" t="str">
        <f>IF(OR($C128="",AQ$12=""),"",SUMIFS(Tbl_Registro_Insumo[cant_ent],Tbl_Registro_Insumo[proveedor],$C$8,Tbl_Registro_Insumo[descripcion_insumo],$C128,Tbl_Registro_Insumo[id_solicitud],Detalle_Mes!$C$9,Tbl_Registro_Insumo[Fecha_Corte],"&lt;="&amp;AQ$12)-SUMIFS(Tbl_Registro_Insumo[cant_dev],Tbl_Registro_Insumo[proveedor],$C$8,Tbl_Registro_Insumo[descripcion_insumo],$C128,Tbl_Registro_Insumo[id_solicitud],$C$9,Tbl_Registro_Insumo[Fecha_Corte],"&lt;="&amp;AQ$12))</f>
        <v/>
      </c>
      <c r="AR128" s="2" t="str">
        <f>IF(OR($C128="",AR$12=""),"",SUMIFS(Tbl_Registro_Insumo[cant_ent],Tbl_Registro_Insumo[proveedor],$C$8,Tbl_Registro_Insumo[descripcion_insumo],$C128,Tbl_Registro_Insumo[id_solicitud],Detalle_Mes!$C$9,Tbl_Registro_Insumo[Fecha_Corte],"&lt;="&amp;AR$12)-SUMIFS(Tbl_Registro_Insumo[cant_dev],Tbl_Registro_Insumo[proveedor],$C$8,Tbl_Registro_Insumo[descripcion_insumo],$C128,Tbl_Registro_Insumo[id_solicitud],$C$9,Tbl_Registro_Insumo[Fecha_Corte],"&lt;="&amp;AR$12))</f>
        <v/>
      </c>
      <c r="AS128" s="2" t="str">
        <f>IF(OR($C128="",AS$12=""),"",SUMIFS(Tbl_Registro_Insumo[cant_ent],Tbl_Registro_Insumo[proveedor],$C$8,Tbl_Registro_Insumo[descripcion_insumo],$C128,Tbl_Registro_Insumo[id_solicitud],Detalle_Mes!$C$9,Tbl_Registro_Insumo[Fecha_Corte],"&lt;="&amp;AS$12)-SUMIFS(Tbl_Registro_Insumo[cant_dev],Tbl_Registro_Insumo[proveedor],$C$8,Tbl_Registro_Insumo[descripcion_insumo],$C128,Tbl_Registro_Insumo[id_solicitud],$C$9,Tbl_Registro_Insumo[Fecha_Corte],"&lt;="&amp;AS$12))</f>
        <v/>
      </c>
      <c r="AT128" s="2" t="str">
        <f>IF(OR($C128="",AT$12=""),"",SUMIFS(Tbl_Registro_Insumo[cant_ent],Tbl_Registro_Insumo[proveedor],$C$8,Tbl_Registro_Insumo[descripcion_insumo],$C128,Tbl_Registro_Insumo[id_solicitud],Detalle_Mes!$C$9,Tbl_Registro_Insumo[Fecha_Corte],"&lt;="&amp;AT$12)-SUMIFS(Tbl_Registro_Insumo[cant_dev],Tbl_Registro_Insumo[proveedor],$C$8,Tbl_Registro_Insumo[descripcion_insumo],$C128,Tbl_Registro_Insumo[id_solicitud],$C$9,Tbl_Registro_Insumo[Fecha_Corte],"&lt;="&amp;AT$12))</f>
        <v/>
      </c>
      <c r="AU128" s="2" t="str">
        <f>IF(OR($C128="",AU$12=""),"",SUMIFS(Tbl_Registro_Insumo[cant_ent],Tbl_Registro_Insumo[proveedor],$C$8,Tbl_Registro_Insumo[descripcion_insumo],$C128,Tbl_Registro_Insumo[id_solicitud],Detalle_Mes!$C$9,Tbl_Registro_Insumo[Fecha_Corte],"&lt;="&amp;AU$12)-SUMIFS(Tbl_Registro_Insumo[cant_dev],Tbl_Registro_Insumo[proveedor],$C$8,Tbl_Registro_Insumo[descripcion_insumo],$C128,Tbl_Registro_Insumo[id_solicitud],$C$9,Tbl_Registro_Insumo[Fecha_Corte],"&lt;="&amp;AU$12))</f>
        <v/>
      </c>
      <c r="AV128" s="2" t="str">
        <f>IF(OR($C128="",AV$12=""),"",SUMIFS(Tbl_Registro_Insumo[cant_ent],Tbl_Registro_Insumo[proveedor],$C$8,Tbl_Registro_Insumo[descripcion_insumo],$C128,Tbl_Registro_Insumo[id_solicitud],Detalle_Mes!$C$9,Tbl_Registro_Insumo[Fecha_Corte],"&lt;="&amp;AV$12)-SUMIFS(Tbl_Registro_Insumo[cant_dev],Tbl_Registro_Insumo[proveedor],$C$8,Tbl_Registro_Insumo[descripcion_insumo],$C128,Tbl_Registro_Insumo[id_solicitud],$C$9,Tbl_Registro_Insumo[Fecha_Corte],"&lt;="&amp;AV$12))</f>
        <v/>
      </c>
      <c r="AW128" s="2" t="str">
        <f>IF(OR($C128="",AW$12=""),"",SUMIFS(Tbl_Registro_Insumo[cant_ent],Tbl_Registro_Insumo[proveedor],$C$8,Tbl_Registro_Insumo[descripcion_insumo],$C128,Tbl_Registro_Insumo[id_solicitud],Detalle_Mes!$C$9,Tbl_Registro_Insumo[Fecha_Corte],"&lt;="&amp;AW$12)-SUMIFS(Tbl_Registro_Insumo[cant_dev],Tbl_Registro_Insumo[proveedor],$C$8,Tbl_Registro_Insumo[descripcion_insumo],$C128,Tbl_Registro_Insumo[id_solicitud],$C$9,Tbl_Registro_Insumo[Fecha_Corte],"&lt;="&amp;AW$12))</f>
        <v/>
      </c>
      <c r="AX128" s="2" t="str">
        <f>IF(OR($C128="",AX$12=""),"",SUMIFS(Tbl_Registro_Insumo[cant_ent],Tbl_Registro_Insumo[proveedor],$C$8,Tbl_Registro_Insumo[descripcion_insumo],$C128,Tbl_Registro_Insumo[id_solicitud],Detalle_Mes!$C$9,Tbl_Registro_Insumo[Fecha_Corte],"&lt;="&amp;AX$12)-SUMIFS(Tbl_Registro_Insumo[cant_dev],Tbl_Registro_Insumo[proveedor],$C$8,Tbl_Registro_Insumo[descripcion_insumo],$C128,Tbl_Registro_Insumo[id_solicitud],$C$9,Tbl_Registro_Insumo[Fecha_Corte],"&lt;="&amp;AX$12))</f>
        <v/>
      </c>
      <c r="AY128" s="2" t="str">
        <f>IF(OR($C128="",AY$12=""),"",SUMIFS(Tbl_Registro_Insumo[cant_ent],Tbl_Registro_Insumo[proveedor],$C$8,Tbl_Registro_Insumo[descripcion_insumo],$C128,Tbl_Registro_Insumo[id_solicitud],Detalle_Mes!$C$9,Tbl_Registro_Insumo[Fecha_Corte],"&lt;="&amp;AY$12)-SUMIFS(Tbl_Registro_Insumo[cant_dev],Tbl_Registro_Insumo[proveedor],$C$8,Tbl_Registro_Insumo[descripcion_insumo],$C128,Tbl_Registro_Insumo[id_solicitud],$C$9,Tbl_Registro_Insumo[Fecha_Corte],"&lt;="&amp;AY$12))</f>
        <v/>
      </c>
      <c r="AZ128" s="2" t="str">
        <f>IF(OR($C128="",AZ$12=""),"",SUMIFS(Tbl_Registro_Insumo[cant_ent],Tbl_Registro_Insumo[proveedor],$C$8,Tbl_Registro_Insumo[descripcion_insumo],$C128,Tbl_Registro_Insumo[id_solicitud],Detalle_Mes!$C$9,Tbl_Registro_Insumo[Fecha_Corte],"&lt;="&amp;AZ$12)-SUMIFS(Tbl_Registro_Insumo[cant_dev],Tbl_Registro_Insumo[proveedor],$C$8,Tbl_Registro_Insumo[descripcion_insumo],$C128,Tbl_Registro_Insumo[id_solicitud],$C$9,Tbl_Registro_Insumo[Fecha_Corte],"&lt;="&amp;AZ$12))</f>
        <v/>
      </c>
      <c r="BA128" s="2" t="str">
        <f>IF(OR($C128="",BA$12=""),"",SUMIFS(Tbl_Registro_Insumo[cant_ent],Tbl_Registro_Insumo[proveedor],$C$8,Tbl_Registro_Insumo[descripcion_insumo],$C128,Tbl_Registro_Insumo[id_solicitud],Detalle_Mes!$C$9,Tbl_Registro_Insumo[Fecha_Corte],"&lt;="&amp;BA$12)-SUMIFS(Tbl_Registro_Insumo[cant_dev],Tbl_Registro_Insumo[proveedor],$C$8,Tbl_Registro_Insumo[descripcion_insumo],$C128,Tbl_Registro_Insumo[id_solicitud],$C$9,Tbl_Registro_Insumo[Fecha_Corte],"&lt;="&amp;BA$12))</f>
        <v/>
      </c>
      <c r="BB128" s="2" t="str">
        <f>IF(OR($C128="",BB$12=""),"",SUMIFS(Tbl_Registro_Insumo[cant_ent],Tbl_Registro_Insumo[proveedor],$C$8,Tbl_Registro_Insumo[descripcion_insumo],$C128,Tbl_Registro_Insumo[id_solicitud],Detalle_Mes!$C$9,Tbl_Registro_Insumo[Fecha_Corte],"&lt;="&amp;BB$12)-SUMIFS(Tbl_Registro_Insumo[cant_dev],Tbl_Registro_Insumo[proveedor],$C$8,Tbl_Registro_Insumo[descripcion_insumo],$C128,Tbl_Registro_Insumo[id_solicitud],$C$9,Tbl_Registro_Insumo[Fecha_Corte],"&lt;="&amp;BB$12))</f>
        <v/>
      </c>
      <c r="BC128" s="2" t="str">
        <f>IF(OR($C128="",BC$12=""),"",SUMIFS(Tbl_Registro_Insumo[cant_ent],Tbl_Registro_Insumo[proveedor],$C$8,Tbl_Registro_Insumo[descripcion_insumo],$C128,Tbl_Registro_Insumo[id_solicitud],Detalle_Mes!$C$9,Tbl_Registro_Insumo[Fecha_Corte],"&lt;="&amp;BC$12)-SUMIFS(Tbl_Registro_Insumo[cant_dev],Tbl_Registro_Insumo[proveedor],$C$8,Tbl_Registro_Insumo[descripcion_insumo],$C128,Tbl_Registro_Insumo[id_solicitud],$C$9,Tbl_Registro_Insumo[Fecha_Corte],"&lt;="&amp;BC$12))</f>
        <v/>
      </c>
      <c r="BD128" s="2" t="str">
        <f>IF(OR($C128="",BD$12=""),"",SUMIFS(Tbl_Registro_Insumo[cant_ent],Tbl_Registro_Insumo[proveedor],$C$8,Tbl_Registro_Insumo[descripcion_insumo],$C128,Tbl_Registro_Insumo[id_solicitud],Detalle_Mes!$C$9,Tbl_Registro_Insumo[Fecha_Corte],"&lt;="&amp;BD$12)-SUMIFS(Tbl_Registro_Insumo[cant_dev],Tbl_Registro_Insumo[proveedor],$C$8,Tbl_Registro_Insumo[descripcion_insumo],$C128,Tbl_Registro_Insumo[id_solicitud],$C$9,Tbl_Registro_Insumo[Fecha_Corte],"&lt;="&amp;BD$12))</f>
        <v/>
      </c>
      <c r="BE128" s="2" t="str">
        <f>IF(OR($C128="",BE$12=""),"",SUMIFS(Tbl_Registro_Insumo[cant_ent],Tbl_Registro_Insumo[proveedor],$C$8,Tbl_Registro_Insumo[descripcion_insumo],$C128,Tbl_Registro_Insumo[id_solicitud],Detalle_Mes!$C$9,Tbl_Registro_Insumo[Fecha_Corte],"&lt;="&amp;BE$12)-SUMIFS(Tbl_Registro_Insumo[cant_dev],Tbl_Registro_Insumo[proveedor],$C$8,Tbl_Registro_Insumo[descripcion_insumo],$C128,Tbl_Registro_Insumo[id_solicitud],$C$9,Tbl_Registro_Insumo[Fecha_Corte],"&lt;="&amp;BE$12))</f>
        <v/>
      </c>
      <c r="BF128" s="2" t="str">
        <f>IF(OR($C128="",BF$12=""),"",SUMIFS(Tbl_Registro_Insumo[cant_ent],Tbl_Registro_Insumo[proveedor],$C$8,Tbl_Registro_Insumo[descripcion_insumo],$C128,Tbl_Registro_Insumo[id_solicitud],Detalle_Mes!$C$9,Tbl_Registro_Insumo[Fecha_Corte],"&lt;="&amp;BF$12)-SUMIFS(Tbl_Registro_Insumo[cant_dev],Tbl_Registro_Insumo[proveedor],$C$8,Tbl_Registro_Insumo[descripcion_insumo],$C128,Tbl_Registro_Insumo[id_solicitud],$C$9,Tbl_Registro_Insumo[Fecha_Corte],"&lt;="&amp;BF$12))</f>
        <v/>
      </c>
      <c r="BG128" s="2" t="str">
        <f>IF(OR($C128="",BG$12=""),"",SUMIFS(Tbl_Registro_Insumo[cant_ent],Tbl_Registro_Insumo[proveedor],$C$8,Tbl_Registro_Insumo[descripcion_insumo],$C128,Tbl_Registro_Insumo[id_solicitud],Detalle_Mes!$C$9,Tbl_Registro_Insumo[Fecha_Corte],"&lt;="&amp;BG$12)-SUMIFS(Tbl_Registro_Insumo[cant_dev],Tbl_Registro_Insumo[proveedor],$C$8,Tbl_Registro_Insumo[descripcion_insumo],$C128,Tbl_Registro_Insumo[id_solicitud],$C$9,Tbl_Registro_Insumo[Fecha_Corte],"&lt;="&amp;BG$12))</f>
        <v/>
      </c>
      <c r="BH128" s="2" t="str">
        <f>IF(OR($C128="",BH$12=""),"",SUMIFS(Tbl_Registro_Insumo[cant_ent],Tbl_Registro_Insumo[proveedor],$C$8,Tbl_Registro_Insumo[descripcion_insumo],$C128,Tbl_Registro_Insumo[id_solicitud],Detalle_Mes!$C$9,Tbl_Registro_Insumo[Fecha_Corte],"&lt;="&amp;BH$12)-SUMIFS(Tbl_Registro_Insumo[cant_dev],Tbl_Registro_Insumo[proveedor],$C$8,Tbl_Registro_Insumo[descripcion_insumo],$C128,Tbl_Registro_Insumo[id_solicitud],$C$9,Tbl_Registro_Insumo[Fecha_Corte],"&lt;="&amp;BH$12))</f>
        <v/>
      </c>
      <c r="BI128" s="2" t="str">
        <f>IF(OR($C128="",BI$12=""),"",SUMIFS(Tbl_Registro_Insumo[cant_ent],Tbl_Registro_Insumo[proveedor],$C$8,Tbl_Registro_Insumo[descripcion_insumo],$C128,Tbl_Registro_Insumo[id_solicitud],Detalle_Mes!$C$9,Tbl_Registro_Insumo[Fecha_Corte],"&lt;="&amp;BI$12)-SUMIFS(Tbl_Registro_Insumo[cant_dev],Tbl_Registro_Insumo[proveedor],$C$8,Tbl_Registro_Insumo[descripcion_insumo],$C128,Tbl_Registro_Insumo[id_solicitud],$C$9,Tbl_Registro_Insumo[Fecha_Corte],"&lt;="&amp;BI$12))</f>
        <v/>
      </c>
      <c r="BJ128" s="2" t="str">
        <f>IF(OR($C128="",BJ$12=""),"",SUMIFS(Tbl_Registro_Insumo[cant_ent],Tbl_Registro_Insumo[proveedor],$C$8,Tbl_Registro_Insumo[descripcion_insumo],$C128,Tbl_Registro_Insumo[id_solicitud],Detalle_Mes!$C$9,Tbl_Registro_Insumo[Fecha_Corte],"&lt;="&amp;BJ$12)-SUMIFS(Tbl_Registro_Insumo[cant_dev],Tbl_Registro_Insumo[proveedor],$C$8,Tbl_Registro_Insumo[descripcion_insumo],$C128,Tbl_Registro_Insumo[id_solicitud],$C$9,Tbl_Registro_Insumo[Fecha_Corte],"&lt;="&amp;BJ$12))</f>
        <v/>
      </c>
      <c r="BK128" s="2" t="str">
        <f>IF(OR($C128="",BK$12=""),"",SUMIFS(Tbl_Registro_Insumo[cant_ent],Tbl_Registro_Insumo[proveedor],$C$8,Tbl_Registro_Insumo[descripcion_insumo],$C128,Tbl_Registro_Insumo[id_solicitud],Detalle_Mes!$C$9,Tbl_Registro_Insumo[Fecha_Corte],"&lt;="&amp;BK$12)-SUMIFS(Tbl_Registro_Insumo[cant_dev],Tbl_Registro_Insumo[proveedor],$C$8,Tbl_Registro_Insumo[descripcion_insumo],$C128,Tbl_Registro_Insumo[id_solicitud],$C$9,Tbl_Registro_Insumo[Fecha_Corte],"&lt;="&amp;BK$12))</f>
        <v/>
      </c>
      <c r="BL128" s="2" t="str">
        <f>IF(OR($C128="",BL$12=""),"",SUMIFS(Tbl_Registro_Insumo[cant_ent],Tbl_Registro_Insumo[proveedor],$C$8,Tbl_Registro_Insumo[descripcion_insumo],$C128,Tbl_Registro_Insumo[id_solicitud],Detalle_Mes!$C$9,Tbl_Registro_Insumo[Fecha_Corte],"&lt;="&amp;BL$12)-SUMIFS(Tbl_Registro_Insumo[cant_dev],Tbl_Registro_Insumo[proveedor],$C$8,Tbl_Registro_Insumo[descripcion_insumo],$C128,Tbl_Registro_Insumo[id_solicitud],$C$9,Tbl_Registro_Insumo[Fecha_Corte],"&lt;="&amp;BL$12))</f>
        <v/>
      </c>
      <c r="BM128" s="2" t="str">
        <f>IF(OR($C128="",BM$12=""),"",SUMIFS(Tbl_Registro_Insumo[cant_ent],Tbl_Registro_Insumo[proveedor],$C$8,Tbl_Registro_Insumo[descripcion_insumo],$C128,Tbl_Registro_Insumo[id_solicitud],Detalle_Mes!$C$9,Tbl_Registro_Insumo[Fecha_Corte],"&lt;="&amp;BM$12)-SUMIFS(Tbl_Registro_Insumo[cant_dev],Tbl_Registro_Insumo[proveedor],$C$8,Tbl_Registro_Insumo[descripcion_insumo],$C128,Tbl_Registro_Insumo[id_solicitud],$C$9,Tbl_Registro_Insumo[Fecha_Corte],"&lt;="&amp;BM$12))</f>
        <v/>
      </c>
      <c r="BN128" s="2" t="str">
        <f>IF(OR($C128="",BN$12=""),"",SUMIFS(Tbl_Registro_Insumo[cant_ent],Tbl_Registro_Insumo[proveedor],$C$8,Tbl_Registro_Insumo[descripcion_insumo],$C128,Tbl_Registro_Insumo[id_solicitud],Detalle_Mes!$C$9,Tbl_Registro_Insumo[Fecha_Corte],"&lt;="&amp;BN$12)-SUMIFS(Tbl_Registro_Insumo[cant_dev],Tbl_Registro_Insumo[proveedor],$C$8,Tbl_Registro_Insumo[descripcion_insumo],$C128,Tbl_Registro_Insumo[id_solicitud],$C$9,Tbl_Registro_Insumo[Fecha_Corte],"&lt;="&amp;BN$12))</f>
        <v/>
      </c>
      <c r="BO128" s="2" t="str">
        <f>IF(OR($C128="",BO$12=""),"",SUMIFS(Tbl_Registro_Insumo[cant_ent],Tbl_Registro_Insumo[proveedor],$C$8,Tbl_Registro_Insumo[descripcion_insumo],$C128,Tbl_Registro_Insumo[id_solicitud],Detalle_Mes!$C$9,Tbl_Registro_Insumo[Fecha_Corte],"&lt;="&amp;BO$12)-SUMIFS(Tbl_Registro_Insumo[cant_dev],Tbl_Registro_Insumo[proveedor],$C$8,Tbl_Registro_Insumo[descripcion_insumo],$C128,Tbl_Registro_Insumo[id_solicitud],$C$9,Tbl_Registro_Insumo[Fecha_Corte],"&lt;="&amp;BO$12))</f>
        <v/>
      </c>
      <c r="BP128" s="2" t="str">
        <f>IF(OR($C128="",BP$12=""),"",SUMIFS(Tbl_Registro_Insumo[cant_ent],Tbl_Registro_Insumo[proveedor],$C$8,Tbl_Registro_Insumo[descripcion_insumo],$C128,Tbl_Registro_Insumo[id_solicitud],Detalle_Mes!$C$9,Tbl_Registro_Insumo[Fecha_Corte],"&lt;="&amp;BP$12)-SUMIFS(Tbl_Registro_Insumo[cant_dev],Tbl_Registro_Insumo[proveedor],$C$8,Tbl_Registro_Insumo[descripcion_insumo],$C128,Tbl_Registro_Insumo[id_solicitud],$C$9,Tbl_Registro_Insumo[Fecha_Corte],"&lt;="&amp;BP$12))</f>
        <v/>
      </c>
      <c r="BQ128" s="2" t="str">
        <f>IF(OR($C128="",BQ$12=""),"",SUMIFS(Tbl_Registro_Insumo[cant_ent],Tbl_Registro_Insumo[proveedor],$C$8,Tbl_Registro_Insumo[descripcion_insumo],$C128,Tbl_Registro_Insumo[id_solicitud],Detalle_Mes!$C$9,Tbl_Registro_Insumo[Fecha_Corte],"&lt;="&amp;BQ$12)-SUMIFS(Tbl_Registro_Insumo[cant_dev],Tbl_Registro_Insumo[proveedor],$C$8,Tbl_Registro_Insumo[descripcion_insumo],$C128,Tbl_Registro_Insumo[id_solicitud],$C$9,Tbl_Registro_Insumo[Fecha_Corte],"&lt;="&amp;BQ$12))</f>
        <v/>
      </c>
      <c r="BR128" s="2" t="str">
        <f>IF(OR($C128="",BR$12=""),"",SUMIFS(Tbl_Registro_Insumo[cant_ent],Tbl_Registro_Insumo[proveedor],$C$8,Tbl_Registro_Insumo[descripcion_insumo],$C128,Tbl_Registro_Insumo[id_solicitud],Detalle_Mes!$C$9,Tbl_Registro_Insumo[Fecha_Corte],"&lt;="&amp;BR$12)-SUMIFS(Tbl_Registro_Insumo[cant_dev],Tbl_Registro_Insumo[proveedor],$C$8,Tbl_Registro_Insumo[descripcion_insumo],$C128,Tbl_Registro_Insumo[id_solicitud],$C$9,Tbl_Registro_Insumo[Fecha_Corte],"&lt;="&amp;BR$12))</f>
        <v/>
      </c>
      <c r="BS128" s="2" t="str">
        <f>IF(OR($C128="",BS$12=""),"",SUMIFS(Tbl_Registro_Insumo[cant_ent],Tbl_Registro_Insumo[proveedor],$C$8,Tbl_Registro_Insumo[descripcion_insumo],$C128,Tbl_Registro_Insumo[id_solicitud],Detalle_Mes!$C$9,Tbl_Registro_Insumo[Fecha_Corte],"&lt;="&amp;BS$12)-SUMIFS(Tbl_Registro_Insumo[cant_dev],Tbl_Registro_Insumo[proveedor],$C$8,Tbl_Registro_Insumo[descripcion_insumo],$C128,Tbl_Registro_Insumo[id_solicitud],$C$9,Tbl_Registro_Insumo[Fecha_Corte],"&lt;="&amp;BS$12))</f>
        <v/>
      </c>
    </row>
    <row r="129" spans="2:71" s="7" customFormat="1" ht="19.2" customHeight="1" x14ac:dyDescent="0.3">
      <c r="B129" s="2"/>
      <c r="D129" s="20" t="str">
        <f>IF(C129="","",SUMIFS(Tbl_Registro_Insumo[cant_ent],Tbl_Registro_Insumo[proveedor],Detalle_Mes!$C$8,Tbl_Registro_Insumo[id_solicitud],Detalle_Mes!$C$9,Tbl_Registro_Insumo[descripcion_insumo],Detalle_Mes!C129,Tbl_Registro_Insumo[Fecha_Corte],"&lt;"&amp;Detalle_Mes!$F$8))</f>
        <v/>
      </c>
      <c r="E129" s="20" t="str">
        <f>IF(C129="","",SUMIFS(Tbl_Registro_Insumo[cant_dev],Tbl_Registro_Insumo[proveedor],Detalle_Mes!$C$8,Tbl_Registro_Insumo[id_solicitud],Detalle_Mes!$C$9,Tbl_Registro_Insumo[descripcion_insumo],Detalle_Mes!C129,Tbl_Registro_Insumo[Fecha_Corte],"&lt;"&amp;Detalle_Mes!$F$8))</f>
        <v/>
      </c>
      <c r="F129" s="20" t="str">
        <f t="shared" si="42"/>
        <v/>
      </c>
      <c r="H129" s="41" t="str">
        <f t="shared" si="43"/>
        <v/>
      </c>
      <c r="I129" s="2" t="str">
        <f>IF(OR($C129="",I$12=""),"",SUMIFS(Tbl_Registro_Insumo[cant_ent],Tbl_Registro_Insumo[proveedor],$C$8,Tbl_Registro_Insumo[descripcion_insumo],$C129,Tbl_Registro_Insumo[id_solicitud],Detalle_Mes!$C$9,Tbl_Registro_Insumo[Fecha_Corte],"&lt;"&amp;I$12)-SUMIFS(Tbl_Registro_Insumo[cant_dev],Tbl_Registro_Insumo[proveedor],$C$8,Tbl_Registro_Insumo[descripcion_insumo],$C129,Tbl_Registro_Insumo[id_solicitud],$C$9,Tbl_Registro_Insumo[Fecha_Corte],"&lt;="&amp;I$12))</f>
        <v/>
      </c>
      <c r="J129" s="2" t="str">
        <f>IF(OR($C129="",J$12=""),"",SUMIFS(Tbl_Registro_Insumo[cant_ent],Tbl_Registro_Insumo[proveedor],$C$8,Tbl_Registro_Insumo[descripcion_insumo],$C129,Tbl_Registro_Insumo[id_solicitud],Detalle_Mes!$C$9,Tbl_Registro_Insumo[Fecha_Corte],"&lt;="&amp;J$12)-SUMIFS(Tbl_Registro_Insumo[cant_dev],Tbl_Registro_Insumo[proveedor],$C$8,Tbl_Registro_Insumo[descripcion_insumo],$C129,Tbl_Registro_Insumo[id_solicitud],$C$9,Tbl_Registro_Insumo[Fecha_Corte],"&lt;="&amp;J$12))</f>
        <v/>
      </c>
      <c r="K129" s="2" t="str">
        <f>IF(OR($C129="",K$12=""),"",SUMIFS(Tbl_Registro_Insumo[cant_ent],Tbl_Registro_Insumo[proveedor],$C$8,Tbl_Registro_Insumo[descripcion_insumo],$C129,Tbl_Registro_Insumo[id_solicitud],Detalle_Mes!$C$9,Tbl_Registro_Insumo[Fecha_Corte],"&lt;="&amp;K$12)-SUMIFS(Tbl_Registro_Insumo[cant_dev],Tbl_Registro_Insumo[proveedor],$C$8,Tbl_Registro_Insumo[descripcion_insumo],$C129,Tbl_Registro_Insumo[id_solicitud],$C$9,Tbl_Registro_Insumo[Fecha_Corte],"&lt;="&amp;K$12))</f>
        <v/>
      </c>
      <c r="L129" s="2" t="str">
        <f>IF(OR($C129="",L$12=""),"",SUMIFS(Tbl_Registro_Insumo[cant_ent],Tbl_Registro_Insumo[proveedor],$C$8,Tbl_Registro_Insumo[descripcion_insumo],$C129,Tbl_Registro_Insumo[id_solicitud],Detalle_Mes!$C$9,Tbl_Registro_Insumo[Fecha_Corte],"&lt;="&amp;L$12)-SUMIFS(Tbl_Registro_Insumo[cant_dev],Tbl_Registro_Insumo[proveedor],$C$8,Tbl_Registro_Insumo[descripcion_insumo],$C129,Tbl_Registro_Insumo[id_solicitud],$C$9,Tbl_Registro_Insumo[Fecha_Corte],"&lt;="&amp;L$12))</f>
        <v/>
      </c>
      <c r="M129" s="2" t="str">
        <f>IF(OR($C129="",M$12=""),"",SUMIFS(Tbl_Registro_Insumo[cant_ent],Tbl_Registro_Insumo[proveedor],$C$8,Tbl_Registro_Insumo[descripcion_insumo],$C129,Tbl_Registro_Insumo[id_solicitud],Detalle_Mes!$C$9,Tbl_Registro_Insumo[Fecha_Corte],"&lt;="&amp;M$12)-SUMIFS(Tbl_Registro_Insumo[cant_dev],Tbl_Registro_Insumo[proveedor],$C$8,Tbl_Registro_Insumo[descripcion_insumo],$C129,Tbl_Registro_Insumo[id_solicitud],$C$9,Tbl_Registro_Insumo[Fecha_Corte],"&lt;="&amp;M$12))</f>
        <v/>
      </c>
      <c r="N129" s="2" t="str">
        <f>IF(OR($C129="",N$12=""),"",SUMIFS(Tbl_Registro_Insumo[cant_ent],Tbl_Registro_Insumo[proveedor],$C$8,Tbl_Registro_Insumo[descripcion_insumo],$C129,Tbl_Registro_Insumo[id_solicitud],Detalle_Mes!$C$9,Tbl_Registro_Insumo[Fecha_Corte],"&lt;="&amp;N$12)-SUMIFS(Tbl_Registro_Insumo[cant_dev],Tbl_Registro_Insumo[proveedor],$C$8,Tbl_Registro_Insumo[descripcion_insumo],$C129,Tbl_Registro_Insumo[id_solicitud],$C$9,Tbl_Registro_Insumo[Fecha_Corte],"&lt;="&amp;N$12))</f>
        <v/>
      </c>
      <c r="O129" s="2" t="str">
        <f>IF(OR($C129="",O$12=""),"",SUMIFS(Tbl_Registro_Insumo[cant_ent],Tbl_Registro_Insumo[proveedor],$C$8,Tbl_Registro_Insumo[descripcion_insumo],$C129,Tbl_Registro_Insumo[id_solicitud],Detalle_Mes!$C$9,Tbl_Registro_Insumo[Fecha_Corte],"&lt;="&amp;O$12)-SUMIFS(Tbl_Registro_Insumo[cant_dev],Tbl_Registro_Insumo[proveedor],$C$8,Tbl_Registro_Insumo[descripcion_insumo],$C129,Tbl_Registro_Insumo[id_solicitud],$C$9,Tbl_Registro_Insumo[Fecha_Corte],"&lt;="&amp;O$12))</f>
        <v/>
      </c>
      <c r="P129" s="2" t="str">
        <f>IF(OR($C129="",P$12=""),"",SUMIFS(Tbl_Registro_Insumo[cant_ent],Tbl_Registro_Insumo[proveedor],$C$8,Tbl_Registro_Insumo[descripcion_insumo],$C129,Tbl_Registro_Insumo[id_solicitud],Detalle_Mes!$C$9,Tbl_Registro_Insumo[Fecha_Corte],"&lt;="&amp;P$12)-SUMIFS(Tbl_Registro_Insumo[cant_dev],Tbl_Registro_Insumo[proveedor],$C$8,Tbl_Registro_Insumo[descripcion_insumo],$C129,Tbl_Registro_Insumo[id_solicitud],$C$9,Tbl_Registro_Insumo[Fecha_Corte],"&lt;="&amp;P$12))</f>
        <v/>
      </c>
      <c r="Q129" s="2" t="str">
        <f>IF(OR($C129="",Q$12=""),"",SUMIFS(Tbl_Registro_Insumo[cant_ent],Tbl_Registro_Insumo[proveedor],$C$8,Tbl_Registro_Insumo[descripcion_insumo],$C129,Tbl_Registro_Insumo[id_solicitud],Detalle_Mes!$C$9,Tbl_Registro_Insumo[Fecha_Corte],"&lt;="&amp;Q$12)-SUMIFS(Tbl_Registro_Insumo[cant_dev],Tbl_Registro_Insumo[proveedor],$C$8,Tbl_Registro_Insumo[descripcion_insumo],$C129,Tbl_Registro_Insumo[id_solicitud],$C$9,Tbl_Registro_Insumo[Fecha_Corte],"&lt;="&amp;Q$12))</f>
        <v/>
      </c>
      <c r="R129" s="2" t="str">
        <f>IF(OR($C129="",R$12=""),"",SUMIFS(Tbl_Registro_Insumo[cant_ent],Tbl_Registro_Insumo[proveedor],$C$8,Tbl_Registro_Insumo[descripcion_insumo],$C129,Tbl_Registro_Insumo[id_solicitud],Detalle_Mes!$C$9,Tbl_Registro_Insumo[Fecha_Corte],"&lt;="&amp;R$12)-SUMIFS(Tbl_Registro_Insumo[cant_dev],Tbl_Registro_Insumo[proveedor],$C$8,Tbl_Registro_Insumo[descripcion_insumo],$C129,Tbl_Registro_Insumo[id_solicitud],$C$9,Tbl_Registro_Insumo[Fecha_Corte],"&lt;="&amp;R$12))</f>
        <v/>
      </c>
      <c r="S129" s="2" t="str">
        <f>IF(OR($C129="",S$12=""),"",SUMIFS(Tbl_Registro_Insumo[cant_ent],Tbl_Registro_Insumo[proveedor],$C$8,Tbl_Registro_Insumo[descripcion_insumo],$C129,Tbl_Registro_Insumo[id_solicitud],Detalle_Mes!$C$9,Tbl_Registro_Insumo[Fecha_Corte],"&lt;="&amp;S$12)-SUMIFS(Tbl_Registro_Insumo[cant_dev],Tbl_Registro_Insumo[proveedor],$C$8,Tbl_Registro_Insumo[descripcion_insumo],$C129,Tbl_Registro_Insumo[id_solicitud],$C$9,Tbl_Registro_Insumo[Fecha_Corte],"&lt;="&amp;S$12))</f>
        <v/>
      </c>
      <c r="T129" s="2" t="str">
        <f>IF(OR($C129="",T$12=""),"",SUMIFS(Tbl_Registro_Insumo[cant_ent],Tbl_Registro_Insumo[proveedor],$C$8,Tbl_Registro_Insumo[descripcion_insumo],$C129,Tbl_Registro_Insumo[id_solicitud],Detalle_Mes!$C$9,Tbl_Registro_Insumo[Fecha_Corte],"&lt;="&amp;T$12)-SUMIFS(Tbl_Registro_Insumo[cant_dev],Tbl_Registro_Insumo[proveedor],$C$8,Tbl_Registro_Insumo[descripcion_insumo],$C129,Tbl_Registro_Insumo[id_solicitud],$C$9,Tbl_Registro_Insumo[Fecha_Corte],"&lt;="&amp;T$12))</f>
        <v/>
      </c>
      <c r="U129" s="2" t="str">
        <f>IF(OR($C129="",U$12=""),"",SUMIFS(Tbl_Registro_Insumo[cant_ent],Tbl_Registro_Insumo[proveedor],$C$8,Tbl_Registro_Insumo[descripcion_insumo],$C129,Tbl_Registro_Insumo[id_solicitud],Detalle_Mes!$C$9,Tbl_Registro_Insumo[Fecha_Corte],"&lt;="&amp;U$12)-SUMIFS(Tbl_Registro_Insumo[cant_dev],Tbl_Registro_Insumo[proveedor],$C$8,Tbl_Registro_Insumo[descripcion_insumo],$C129,Tbl_Registro_Insumo[id_solicitud],$C$9,Tbl_Registro_Insumo[Fecha_Corte],"&lt;="&amp;U$12))</f>
        <v/>
      </c>
      <c r="V129" s="2" t="str">
        <f>IF(OR($C129="",V$12=""),"",SUMIFS(Tbl_Registro_Insumo[cant_ent],Tbl_Registro_Insumo[proveedor],$C$8,Tbl_Registro_Insumo[descripcion_insumo],$C129,Tbl_Registro_Insumo[id_solicitud],Detalle_Mes!$C$9,Tbl_Registro_Insumo[Fecha_Corte],"&lt;="&amp;V$12)-SUMIFS(Tbl_Registro_Insumo[cant_dev],Tbl_Registro_Insumo[proveedor],$C$8,Tbl_Registro_Insumo[descripcion_insumo],$C129,Tbl_Registro_Insumo[id_solicitud],$C$9,Tbl_Registro_Insumo[Fecha_Corte],"&lt;="&amp;V$12))</f>
        <v/>
      </c>
      <c r="W129" s="2" t="str">
        <f>IF(OR($C129="",W$12=""),"",SUMIFS(Tbl_Registro_Insumo[cant_ent],Tbl_Registro_Insumo[proveedor],$C$8,Tbl_Registro_Insumo[descripcion_insumo],$C129,Tbl_Registro_Insumo[id_solicitud],Detalle_Mes!$C$9,Tbl_Registro_Insumo[Fecha_Corte],"&lt;="&amp;W$12)-SUMIFS(Tbl_Registro_Insumo[cant_dev],Tbl_Registro_Insumo[proveedor],$C$8,Tbl_Registro_Insumo[descripcion_insumo],$C129,Tbl_Registro_Insumo[id_solicitud],$C$9,Tbl_Registro_Insumo[Fecha_Corte],"&lt;="&amp;W$12))</f>
        <v/>
      </c>
      <c r="X129" s="2" t="str">
        <f>IF(OR($C129="",X$12=""),"",SUMIFS(Tbl_Registro_Insumo[cant_ent],Tbl_Registro_Insumo[proveedor],$C$8,Tbl_Registro_Insumo[descripcion_insumo],$C129,Tbl_Registro_Insumo[id_solicitud],Detalle_Mes!$C$9,Tbl_Registro_Insumo[Fecha_Corte],"&lt;="&amp;X$12)-SUMIFS(Tbl_Registro_Insumo[cant_dev],Tbl_Registro_Insumo[proveedor],$C$8,Tbl_Registro_Insumo[descripcion_insumo],$C129,Tbl_Registro_Insumo[id_solicitud],$C$9,Tbl_Registro_Insumo[Fecha_Corte],"&lt;="&amp;X$12))</f>
        <v/>
      </c>
      <c r="Y129" s="2" t="str">
        <f>IF(OR($C129="",Y$12=""),"",SUMIFS(Tbl_Registro_Insumo[cant_ent],Tbl_Registro_Insumo[proveedor],$C$8,Tbl_Registro_Insumo[descripcion_insumo],$C129,Tbl_Registro_Insumo[id_solicitud],Detalle_Mes!$C$9,Tbl_Registro_Insumo[Fecha_Corte],"&lt;="&amp;Y$12)-SUMIFS(Tbl_Registro_Insumo[cant_dev],Tbl_Registro_Insumo[proveedor],$C$8,Tbl_Registro_Insumo[descripcion_insumo],$C129,Tbl_Registro_Insumo[id_solicitud],$C$9,Tbl_Registro_Insumo[Fecha_Corte],"&lt;="&amp;Y$12))</f>
        <v/>
      </c>
      <c r="Z129" s="2" t="str">
        <f>IF(OR($C129="",Z$12=""),"",SUMIFS(Tbl_Registro_Insumo[cant_ent],Tbl_Registro_Insumo[proveedor],$C$8,Tbl_Registro_Insumo[descripcion_insumo],$C129,Tbl_Registro_Insumo[id_solicitud],Detalle_Mes!$C$9,Tbl_Registro_Insumo[Fecha_Corte],"&lt;="&amp;Z$12)-SUMIFS(Tbl_Registro_Insumo[cant_dev],Tbl_Registro_Insumo[proveedor],$C$8,Tbl_Registro_Insumo[descripcion_insumo],$C129,Tbl_Registro_Insumo[id_solicitud],$C$9,Tbl_Registro_Insumo[Fecha_Corte],"&lt;="&amp;Z$12))</f>
        <v/>
      </c>
      <c r="AA129" s="2" t="str">
        <f>IF(OR($C129="",AA$12=""),"",SUMIFS(Tbl_Registro_Insumo[cant_ent],Tbl_Registro_Insumo[proveedor],$C$8,Tbl_Registro_Insumo[descripcion_insumo],$C129,Tbl_Registro_Insumo[id_solicitud],Detalle_Mes!$C$9,Tbl_Registro_Insumo[Fecha_Corte],"&lt;="&amp;AA$12)-SUMIFS(Tbl_Registro_Insumo[cant_dev],Tbl_Registro_Insumo[proveedor],$C$8,Tbl_Registro_Insumo[descripcion_insumo],$C129,Tbl_Registro_Insumo[id_solicitud],$C$9,Tbl_Registro_Insumo[Fecha_Corte],"&lt;="&amp;AA$12))</f>
        <v/>
      </c>
      <c r="AB129" s="2" t="str">
        <f>IF(OR($C129="",AB$12=""),"",SUMIFS(Tbl_Registro_Insumo[cant_ent],Tbl_Registro_Insumo[proveedor],$C$8,Tbl_Registro_Insumo[descripcion_insumo],$C129,Tbl_Registro_Insumo[id_solicitud],Detalle_Mes!$C$9,Tbl_Registro_Insumo[Fecha_Corte],"&lt;="&amp;AB$12)-SUMIFS(Tbl_Registro_Insumo[cant_dev],Tbl_Registro_Insumo[proveedor],$C$8,Tbl_Registro_Insumo[descripcion_insumo],$C129,Tbl_Registro_Insumo[id_solicitud],$C$9,Tbl_Registro_Insumo[Fecha_Corte],"&lt;="&amp;AB$12))</f>
        <v/>
      </c>
      <c r="AC129" s="2" t="str">
        <f>IF(OR($C129="",AC$12=""),"",SUMIFS(Tbl_Registro_Insumo[cant_ent],Tbl_Registro_Insumo[proveedor],$C$8,Tbl_Registro_Insumo[descripcion_insumo],$C129,Tbl_Registro_Insumo[id_solicitud],Detalle_Mes!$C$9,Tbl_Registro_Insumo[Fecha_Corte],"&lt;="&amp;AC$12)-SUMIFS(Tbl_Registro_Insumo[cant_dev],Tbl_Registro_Insumo[proveedor],$C$8,Tbl_Registro_Insumo[descripcion_insumo],$C129,Tbl_Registro_Insumo[id_solicitud],$C$9,Tbl_Registro_Insumo[Fecha_Corte],"&lt;="&amp;AC$12))</f>
        <v/>
      </c>
      <c r="AD129" s="2" t="str">
        <f>IF(OR($C129="",AD$12=""),"",SUMIFS(Tbl_Registro_Insumo[cant_ent],Tbl_Registro_Insumo[proveedor],$C$8,Tbl_Registro_Insumo[descripcion_insumo],$C129,Tbl_Registro_Insumo[id_solicitud],Detalle_Mes!$C$9,Tbl_Registro_Insumo[Fecha_Corte],"&lt;="&amp;AD$12)-SUMIFS(Tbl_Registro_Insumo[cant_dev],Tbl_Registro_Insumo[proveedor],$C$8,Tbl_Registro_Insumo[descripcion_insumo],$C129,Tbl_Registro_Insumo[id_solicitud],$C$9,Tbl_Registro_Insumo[Fecha_Corte],"&lt;="&amp;AD$12))</f>
        <v/>
      </c>
      <c r="AE129" s="2" t="str">
        <f>IF(OR($C129="",AE$12=""),"",SUMIFS(Tbl_Registro_Insumo[cant_ent],Tbl_Registro_Insumo[proveedor],$C$8,Tbl_Registro_Insumo[descripcion_insumo],$C129,Tbl_Registro_Insumo[id_solicitud],Detalle_Mes!$C$9,Tbl_Registro_Insumo[Fecha_Corte],"&lt;="&amp;AE$12)-SUMIFS(Tbl_Registro_Insumo[cant_dev],Tbl_Registro_Insumo[proveedor],$C$8,Tbl_Registro_Insumo[descripcion_insumo],$C129,Tbl_Registro_Insumo[id_solicitud],$C$9,Tbl_Registro_Insumo[Fecha_Corte],"&lt;="&amp;AE$12))</f>
        <v/>
      </c>
      <c r="AF129" s="2" t="str">
        <f>IF(OR($C129="",AF$12=""),"",SUMIFS(Tbl_Registro_Insumo[cant_ent],Tbl_Registro_Insumo[proveedor],$C$8,Tbl_Registro_Insumo[descripcion_insumo],$C129,Tbl_Registro_Insumo[id_solicitud],Detalle_Mes!$C$9,Tbl_Registro_Insumo[Fecha_Corte],"&lt;="&amp;AF$12)-SUMIFS(Tbl_Registro_Insumo[cant_dev],Tbl_Registro_Insumo[proveedor],$C$8,Tbl_Registro_Insumo[descripcion_insumo],$C129,Tbl_Registro_Insumo[id_solicitud],$C$9,Tbl_Registro_Insumo[Fecha_Corte],"&lt;="&amp;AF$12))</f>
        <v/>
      </c>
      <c r="AG129" s="2" t="str">
        <f>IF(OR($C129="",AG$12=""),"",SUMIFS(Tbl_Registro_Insumo[cant_ent],Tbl_Registro_Insumo[proveedor],$C$8,Tbl_Registro_Insumo[descripcion_insumo],$C129,Tbl_Registro_Insumo[id_solicitud],Detalle_Mes!$C$9,Tbl_Registro_Insumo[Fecha_Corte],"&lt;="&amp;AG$12)-SUMIFS(Tbl_Registro_Insumo[cant_dev],Tbl_Registro_Insumo[proveedor],$C$8,Tbl_Registro_Insumo[descripcion_insumo],$C129,Tbl_Registro_Insumo[id_solicitud],$C$9,Tbl_Registro_Insumo[Fecha_Corte],"&lt;="&amp;AG$12))</f>
        <v/>
      </c>
      <c r="AH129" s="2" t="str">
        <f>IF(OR($C129="",AH$12=""),"",SUMIFS(Tbl_Registro_Insumo[cant_ent],Tbl_Registro_Insumo[proveedor],$C$8,Tbl_Registro_Insumo[descripcion_insumo],$C129,Tbl_Registro_Insumo[id_solicitud],Detalle_Mes!$C$9,Tbl_Registro_Insumo[Fecha_Corte],"&lt;="&amp;AH$12)-SUMIFS(Tbl_Registro_Insumo[cant_dev],Tbl_Registro_Insumo[proveedor],$C$8,Tbl_Registro_Insumo[descripcion_insumo],$C129,Tbl_Registro_Insumo[id_solicitud],$C$9,Tbl_Registro_Insumo[Fecha_Corte],"&lt;="&amp;AH$12))</f>
        <v/>
      </c>
      <c r="AI129" s="2" t="str">
        <f>IF(OR($C129="",AI$12=""),"",SUMIFS(Tbl_Registro_Insumo[cant_ent],Tbl_Registro_Insumo[proveedor],$C$8,Tbl_Registro_Insumo[descripcion_insumo],$C129,Tbl_Registro_Insumo[id_solicitud],Detalle_Mes!$C$9,Tbl_Registro_Insumo[Fecha_Corte],"&lt;="&amp;AI$12)-SUMIFS(Tbl_Registro_Insumo[cant_dev],Tbl_Registro_Insumo[proveedor],$C$8,Tbl_Registro_Insumo[descripcion_insumo],$C129,Tbl_Registro_Insumo[id_solicitud],$C$9,Tbl_Registro_Insumo[Fecha_Corte],"&lt;="&amp;AI$12))</f>
        <v/>
      </c>
      <c r="AJ129" s="2" t="str">
        <f>IF(OR($C129="",AJ$12=""),"",SUMIFS(Tbl_Registro_Insumo[cant_ent],Tbl_Registro_Insumo[proveedor],$C$8,Tbl_Registro_Insumo[descripcion_insumo],$C129,Tbl_Registro_Insumo[id_solicitud],Detalle_Mes!$C$9,Tbl_Registro_Insumo[Fecha_Corte],"&lt;="&amp;AJ$12)-SUMIFS(Tbl_Registro_Insumo[cant_dev],Tbl_Registro_Insumo[proveedor],$C$8,Tbl_Registro_Insumo[descripcion_insumo],$C129,Tbl_Registro_Insumo[id_solicitud],$C$9,Tbl_Registro_Insumo[Fecha_Corte],"&lt;="&amp;AJ$12))</f>
        <v/>
      </c>
      <c r="AK129" s="2" t="str">
        <f>IF(OR($C129="",AK$12=""),"",SUMIFS(Tbl_Registro_Insumo[cant_ent],Tbl_Registro_Insumo[proveedor],$C$8,Tbl_Registro_Insumo[descripcion_insumo],$C129,Tbl_Registro_Insumo[id_solicitud],Detalle_Mes!$C$9,Tbl_Registro_Insumo[Fecha_Corte],"&lt;="&amp;AK$12)-SUMIFS(Tbl_Registro_Insumo[cant_dev],Tbl_Registro_Insumo[proveedor],$C$8,Tbl_Registro_Insumo[descripcion_insumo],$C129,Tbl_Registro_Insumo[id_solicitud],$C$9,Tbl_Registro_Insumo[Fecha_Corte],"&lt;="&amp;AK$12))</f>
        <v/>
      </c>
      <c r="AL129" s="2" t="str">
        <f>IF(OR($C129="",AL$12=""),"",SUMIFS(Tbl_Registro_Insumo[cant_ent],Tbl_Registro_Insumo[proveedor],$C$8,Tbl_Registro_Insumo[descripcion_insumo],$C129,Tbl_Registro_Insumo[id_solicitud],Detalle_Mes!$C$9,Tbl_Registro_Insumo[Fecha_Corte],"&lt;="&amp;AL$12)-SUMIFS(Tbl_Registro_Insumo[cant_dev],Tbl_Registro_Insumo[proveedor],$C$8,Tbl_Registro_Insumo[descripcion_insumo],$C129,Tbl_Registro_Insumo[id_solicitud],$C$9,Tbl_Registro_Insumo[Fecha_Corte],"&lt;="&amp;AL$12))</f>
        <v/>
      </c>
      <c r="AM129" s="2" t="str">
        <f>IF(OR($C129="",AM$12=""),"",SUMIFS(Tbl_Registro_Insumo[cant_ent],Tbl_Registro_Insumo[proveedor],$C$8,Tbl_Registro_Insumo[descripcion_insumo],$C129,Tbl_Registro_Insumo[id_solicitud],Detalle_Mes!$C$9,Tbl_Registro_Insumo[Fecha_Corte],"&lt;="&amp;AM$12)-SUMIFS(Tbl_Registro_Insumo[cant_dev],Tbl_Registro_Insumo[proveedor],$C$8,Tbl_Registro_Insumo[descripcion_insumo],$C129,Tbl_Registro_Insumo[id_solicitud],$C$9,Tbl_Registro_Insumo[Fecha_Corte],"&lt;="&amp;AM$12))</f>
        <v/>
      </c>
      <c r="AN129" s="2" t="str">
        <f>IF(OR($C129="",AN$12=""),"",SUMIFS(Tbl_Registro_Insumo[cant_ent],Tbl_Registro_Insumo[proveedor],$C$8,Tbl_Registro_Insumo[descripcion_insumo],$C129,Tbl_Registro_Insumo[id_solicitud],Detalle_Mes!$C$9,Tbl_Registro_Insumo[Fecha_Corte],"&lt;="&amp;AN$12)-SUMIFS(Tbl_Registro_Insumo[cant_dev],Tbl_Registro_Insumo[proveedor],$C$8,Tbl_Registro_Insumo[descripcion_insumo],$C129,Tbl_Registro_Insumo[id_solicitud],$C$9,Tbl_Registro_Insumo[Fecha_Corte],"&lt;="&amp;AN$12))</f>
        <v/>
      </c>
      <c r="AO129" s="2" t="str">
        <f>IF(OR($C129="",AO$12=""),"",SUMIFS(Tbl_Registro_Insumo[cant_ent],Tbl_Registro_Insumo[proveedor],$C$8,Tbl_Registro_Insumo[descripcion_insumo],$C129,Tbl_Registro_Insumo[id_solicitud],Detalle_Mes!$C$9,Tbl_Registro_Insumo[Fecha_Corte],"&lt;="&amp;AO$12)-SUMIFS(Tbl_Registro_Insumo[cant_dev],Tbl_Registro_Insumo[proveedor],$C$8,Tbl_Registro_Insumo[descripcion_insumo],$C129,Tbl_Registro_Insumo[id_solicitud],$C$9,Tbl_Registro_Insumo[Fecha_Corte],"&lt;="&amp;AO$12))</f>
        <v/>
      </c>
      <c r="AP129" s="2" t="str">
        <f>IF(OR($C129="",AP$12=""),"",SUMIFS(Tbl_Registro_Insumo[cant_ent],Tbl_Registro_Insumo[proveedor],$C$8,Tbl_Registro_Insumo[descripcion_insumo],$C129,Tbl_Registro_Insumo[id_solicitud],Detalle_Mes!$C$9,Tbl_Registro_Insumo[Fecha_Corte],"&lt;="&amp;AP$12)-SUMIFS(Tbl_Registro_Insumo[cant_dev],Tbl_Registro_Insumo[proveedor],$C$8,Tbl_Registro_Insumo[descripcion_insumo],$C129,Tbl_Registro_Insumo[id_solicitud],$C$9,Tbl_Registro_Insumo[Fecha_Corte],"&lt;="&amp;AP$12))</f>
        <v/>
      </c>
      <c r="AQ129" s="2" t="str">
        <f>IF(OR($C129="",AQ$12=""),"",SUMIFS(Tbl_Registro_Insumo[cant_ent],Tbl_Registro_Insumo[proveedor],$C$8,Tbl_Registro_Insumo[descripcion_insumo],$C129,Tbl_Registro_Insumo[id_solicitud],Detalle_Mes!$C$9,Tbl_Registro_Insumo[Fecha_Corte],"&lt;="&amp;AQ$12)-SUMIFS(Tbl_Registro_Insumo[cant_dev],Tbl_Registro_Insumo[proveedor],$C$8,Tbl_Registro_Insumo[descripcion_insumo],$C129,Tbl_Registro_Insumo[id_solicitud],$C$9,Tbl_Registro_Insumo[Fecha_Corte],"&lt;="&amp;AQ$12))</f>
        <v/>
      </c>
      <c r="AR129" s="2" t="str">
        <f>IF(OR($C129="",AR$12=""),"",SUMIFS(Tbl_Registro_Insumo[cant_ent],Tbl_Registro_Insumo[proveedor],$C$8,Tbl_Registro_Insumo[descripcion_insumo],$C129,Tbl_Registro_Insumo[id_solicitud],Detalle_Mes!$C$9,Tbl_Registro_Insumo[Fecha_Corte],"&lt;="&amp;AR$12)-SUMIFS(Tbl_Registro_Insumo[cant_dev],Tbl_Registro_Insumo[proveedor],$C$8,Tbl_Registro_Insumo[descripcion_insumo],$C129,Tbl_Registro_Insumo[id_solicitud],$C$9,Tbl_Registro_Insumo[Fecha_Corte],"&lt;="&amp;AR$12))</f>
        <v/>
      </c>
      <c r="AS129" s="2" t="str">
        <f>IF(OR($C129="",AS$12=""),"",SUMIFS(Tbl_Registro_Insumo[cant_ent],Tbl_Registro_Insumo[proveedor],$C$8,Tbl_Registro_Insumo[descripcion_insumo],$C129,Tbl_Registro_Insumo[id_solicitud],Detalle_Mes!$C$9,Tbl_Registro_Insumo[Fecha_Corte],"&lt;="&amp;AS$12)-SUMIFS(Tbl_Registro_Insumo[cant_dev],Tbl_Registro_Insumo[proveedor],$C$8,Tbl_Registro_Insumo[descripcion_insumo],$C129,Tbl_Registro_Insumo[id_solicitud],$C$9,Tbl_Registro_Insumo[Fecha_Corte],"&lt;="&amp;AS$12))</f>
        <v/>
      </c>
      <c r="AT129" s="2" t="str">
        <f>IF(OR($C129="",AT$12=""),"",SUMIFS(Tbl_Registro_Insumo[cant_ent],Tbl_Registro_Insumo[proveedor],$C$8,Tbl_Registro_Insumo[descripcion_insumo],$C129,Tbl_Registro_Insumo[id_solicitud],Detalle_Mes!$C$9,Tbl_Registro_Insumo[Fecha_Corte],"&lt;="&amp;AT$12)-SUMIFS(Tbl_Registro_Insumo[cant_dev],Tbl_Registro_Insumo[proveedor],$C$8,Tbl_Registro_Insumo[descripcion_insumo],$C129,Tbl_Registro_Insumo[id_solicitud],$C$9,Tbl_Registro_Insumo[Fecha_Corte],"&lt;="&amp;AT$12))</f>
        <v/>
      </c>
      <c r="AU129" s="2" t="str">
        <f>IF(OR($C129="",AU$12=""),"",SUMIFS(Tbl_Registro_Insumo[cant_ent],Tbl_Registro_Insumo[proveedor],$C$8,Tbl_Registro_Insumo[descripcion_insumo],$C129,Tbl_Registro_Insumo[id_solicitud],Detalle_Mes!$C$9,Tbl_Registro_Insumo[Fecha_Corte],"&lt;="&amp;AU$12)-SUMIFS(Tbl_Registro_Insumo[cant_dev],Tbl_Registro_Insumo[proveedor],$C$8,Tbl_Registro_Insumo[descripcion_insumo],$C129,Tbl_Registro_Insumo[id_solicitud],$C$9,Tbl_Registro_Insumo[Fecha_Corte],"&lt;="&amp;AU$12))</f>
        <v/>
      </c>
      <c r="AV129" s="2" t="str">
        <f>IF(OR($C129="",AV$12=""),"",SUMIFS(Tbl_Registro_Insumo[cant_ent],Tbl_Registro_Insumo[proveedor],$C$8,Tbl_Registro_Insumo[descripcion_insumo],$C129,Tbl_Registro_Insumo[id_solicitud],Detalle_Mes!$C$9,Tbl_Registro_Insumo[Fecha_Corte],"&lt;="&amp;AV$12)-SUMIFS(Tbl_Registro_Insumo[cant_dev],Tbl_Registro_Insumo[proveedor],$C$8,Tbl_Registro_Insumo[descripcion_insumo],$C129,Tbl_Registro_Insumo[id_solicitud],$C$9,Tbl_Registro_Insumo[Fecha_Corte],"&lt;="&amp;AV$12))</f>
        <v/>
      </c>
      <c r="AW129" s="2" t="str">
        <f>IF(OR($C129="",AW$12=""),"",SUMIFS(Tbl_Registro_Insumo[cant_ent],Tbl_Registro_Insumo[proveedor],$C$8,Tbl_Registro_Insumo[descripcion_insumo],$C129,Tbl_Registro_Insumo[id_solicitud],Detalle_Mes!$C$9,Tbl_Registro_Insumo[Fecha_Corte],"&lt;="&amp;AW$12)-SUMIFS(Tbl_Registro_Insumo[cant_dev],Tbl_Registro_Insumo[proveedor],$C$8,Tbl_Registro_Insumo[descripcion_insumo],$C129,Tbl_Registro_Insumo[id_solicitud],$C$9,Tbl_Registro_Insumo[Fecha_Corte],"&lt;="&amp;AW$12))</f>
        <v/>
      </c>
      <c r="AX129" s="2" t="str">
        <f>IF(OR($C129="",AX$12=""),"",SUMIFS(Tbl_Registro_Insumo[cant_ent],Tbl_Registro_Insumo[proveedor],$C$8,Tbl_Registro_Insumo[descripcion_insumo],$C129,Tbl_Registro_Insumo[id_solicitud],Detalle_Mes!$C$9,Tbl_Registro_Insumo[Fecha_Corte],"&lt;="&amp;AX$12)-SUMIFS(Tbl_Registro_Insumo[cant_dev],Tbl_Registro_Insumo[proveedor],$C$8,Tbl_Registro_Insumo[descripcion_insumo],$C129,Tbl_Registro_Insumo[id_solicitud],$C$9,Tbl_Registro_Insumo[Fecha_Corte],"&lt;="&amp;AX$12))</f>
        <v/>
      </c>
      <c r="AY129" s="2" t="str">
        <f>IF(OR($C129="",AY$12=""),"",SUMIFS(Tbl_Registro_Insumo[cant_ent],Tbl_Registro_Insumo[proveedor],$C$8,Tbl_Registro_Insumo[descripcion_insumo],$C129,Tbl_Registro_Insumo[id_solicitud],Detalle_Mes!$C$9,Tbl_Registro_Insumo[Fecha_Corte],"&lt;="&amp;AY$12)-SUMIFS(Tbl_Registro_Insumo[cant_dev],Tbl_Registro_Insumo[proveedor],$C$8,Tbl_Registro_Insumo[descripcion_insumo],$C129,Tbl_Registro_Insumo[id_solicitud],$C$9,Tbl_Registro_Insumo[Fecha_Corte],"&lt;="&amp;AY$12))</f>
        <v/>
      </c>
      <c r="AZ129" s="2" t="str">
        <f>IF(OR($C129="",AZ$12=""),"",SUMIFS(Tbl_Registro_Insumo[cant_ent],Tbl_Registro_Insumo[proveedor],$C$8,Tbl_Registro_Insumo[descripcion_insumo],$C129,Tbl_Registro_Insumo[id_solicitud],Detalle_Mes!$C$9,Tbl_Registro_Insumo[Fecha_Corte],"&lt;="&amp;AZ$12)-SUMIFS(Tbl_Registro_Insumo[cant_dev],Tbl_Registro_Insumo[proveedor],$C$8,Tbl_Registro_Insumo[descripcion_insumo],$C129,Tbl_Registro_Insumo[id_solicitud],$C$9,Tbl_Registro_Insumo[Fecha_Corte],"&lt;="&amp;AZ$12))</f>
        <v/>
      </c>
      <c r="BA129" s="2" t="str">
        <f>IF(OR($C129="",BA$12=""),"",SUMIFS(Tbl_Registro_Insumo[cant_ent],Tbl_Registro_Insumo[proveedor],$C$8,Tbl_Registro_Insumo[descripcion_insumo],$C129,Tbl_Registro_Insumo[id_solicitud],Detalle_Mes!$C$9,Tbl_Registro_Insumo[Fecha_Corte],"&lt;="&amp;BA$12)-SUMIFS(Tbl_Registro_Insumo[cant_dev],Tbl_Registro_Insumo[proveedor],$C$8,Tbl_Registro_Insumo[descripcion_insumo],$C129,Tbl_Registro_Insumo[id_solicitud],$C$9,Tbl_Registro_Insumo[Fecha_Corte],"&lt;="&amp;BA$12))</f>
        <v/>
      </c>
      <c r="BB129" s="2" t="str">
        <f>IF(OR($C129="",BB$12=""),"",SUMIFS(Tbl_Registro_Insumo[cant_ent],Tbl_Registro_Insumo[proveedor],$C$8,Tbl_Registro_Insumo[descripcion_insumo],$C129,Tbl_Registro_Insumo[id_solicitud],Detalle_Mes!$C$9,Tbl_Registro_Insumo[Fecha_Corte],"&lt;="&amp;BB$12)-SUMIFS(Tbl_Registro_Insumo[cant_dev],Tbl_Registro_Insumo[proveedor],$C$8,Tbl_Registro_Insumo[descripcion_insumo],$C129,Tbl_Registro_Insumo[id_solicitud],$C$9,Tbl_Registro_Insumo[Fecha_Corte],"&lt;="&amp;BB$12))</f>
        <v/>
      </c>
      <c r="BC129" s="2" t="str">
        <f>IF(OR($C129="",BC$12=""),"",SUMIFS(Tbl_Registro_Insumo[cant_ent],Tbl_Registro_Insumo[proveedor],$C$8,Tbl_Registro_Insumo[descripcion_insumo],$C129,Tbl_Registro_Insumo[id_solicitud],Detalle_Mes!$C$9,Tbl_Registro_Insumo[Fecha_Corte],"&lt;="&amp;BC$12)-SUMIFS(Tbl_Registro_Insumo[cant_dev],Tbl_Registro_Insumo[proveedor],$C$8,Tbl_Registro_Insumo[descripcion_insumo],$C129,Tbl_Registro_Insumo[id_solicitud],$C$9,Tbl_Registro_Insumo[Fecha_Corte],"&lt;="&amp;BC$12))</f>
        <v/>
      </c>
      <c r="BD129" s="2" t="str">
        <f>IF(OR($C129="",BD$12=""),"",SUMIFS(Tbl_Registro_Insumo[cant_ent],Tbl_Registro_Insumo[proveedor],$C$8,Tbl_Registro_Insumo[descripcion_insumo],$C129,Tbl_Registro_Insumo[id_solicitud],Detalle_Mes!$C$9,Tbl_Registro_Insumo[Fecha_Corte],"&lt;="&amp;BD$12)-SUMIFS(Tbl_Registro_Insumo[cant_dev],Tbl_Registro_Insumo[proveedor],$C$8,Tbl_Registro_Insumo[descripcion_insumo],$C129,Tbl_Registro_Insumo[id_solicitud],$C$9,Tbl_Registro_Insumo[Fecha_Corte],"&lt;="&amp;BD$12))</f>
        <v/>
      </c>
      <c r="BE129" s="2" t="str">
        <f>IF(OR($C129="",BE$12=""),"",SUMIFS(Tbl_Registro_Insumo[cant_ent],Tbl_Registro_Insumo[proveedor],$C$8,Tbl_Registro_Insumo[descripcion_insumo],$C129,Tbl_Registro_Insumo[id_solicitud],Detalle_Mes!$C$9,Tbl_Registro_Insumo[Fecha_Corte],"&lt;="&amp;BE$12)-SUMIFS(Tbl_Registro_Insumo[cant_dev],Tbl_Registro_Insumo[proveedor],$C$8,Tbl_Registro_Insumo[descripcion_insumo],$C129,Tbl_Registro_Insumo[id_solicitud],$C$9,Tbl_Registro_Insumo[Fecha_Corte],"&lt;="&amp;BE$12))</f>
        <v/>
      </c>
      <c r="BF129" s="2" t="str">
        <f>IF(OR($C129="",BF$12=""),"",SUMIFS(Tbl_Registro_Insumo[cant_ent],Tbl_Registro_Insumo[proveedor],$C$8,Tbl_Registro_Insumo[descripcion_insumo],$C129,Tbl_Registro_Insumo[id_solicitud],Detalle_Mes!$C$9,Tbl_Registro_Insumo[Fecha_Corte],"&lt;="&amp;BF$12)-SUMIFS(Tbl_Registro_Insumo[cant_dev],Tbl_Registro_Insumo[proveedor],$C$8,Tbl_Registro_Insumo[descripcion_insumo],$C129,Tbl_Registro_Insumo[id_solicitud],$C$9,Tbl_Registro_Insumo[Fecha_Corte],"&lt;="&amp;BF$12))</f>
        <v/>
      </c>
      <c r="BG129" s="2" t="str">
        <f>IF(OR($C129="",BG$12=""),"",SUMIFS(Tbl_Registro_Insumo[cant_ent],Tbl_Registro_Insumo[proveedor],$C$8,Tbl_Registro_Insumo[descripcion_insumo],$C129,Tbl_Registro_Insumo[id_solicitud],Detalle_Mes!$C$9,Tbl_Registro_Insumo[Fecha_Corte],"&lt;="&amp;BG$12)-SUMIFS(Tbl_Registro_Insumo[cant_dev],Tbl_Registro_Insumo[proveedor],$C$8,Tbl_Registro_Insumo[descripcion_insumo],$C129,Tbl_Registro_Insumo[id_solicitud],$C$9,Tbl_Registro_Insumo[Fecha_Corte],"&lt;="&amp;BG$12))</f>
        <v/>
      </c>
      <c r="BH129" s="2" t="str">
        <f>IF(OR($C129="",BH$12=""),"",SUMIFS(Tbl_Registro_Insumo[cant_ent],Tbl_Registro_Insumo[proveedor],$C$8,Tbl_Registro_Insumo[descripcion_insumo],$C129,Tbl_Registro_Insumo[id_solicitud],Detalle_Mes!$C$9,Tbl_Registro_Insumo[Fecha_Corte],"&lt;="&amp;BH$12)-SUMIFS(Tbl_Registro_Insumo[cant_dev],Tbl_Registro_Insumo[proveedor],$C$8,Tbl_Registro_Insumo[descripcion_insumo],$C129,Tbl_Registro_Insumo[id_solicitud],$C$9,Tbl_Registro_Insumo[Fecha_Corte],"&lt;="&amp;BH$12))</f>
        <v/>
      </c>
      <c r="BI129" s="2" t="str">
        <f>IF(OR($C129="",BI$12=""),"",SUMIFS(Tbl_Registro_Insumo[cant_ent],Tbl_Registro_Insumo[proveedor],$C$8,Tbl_Registro_Insumo[descripcion_insumo],$C129,Tbl_Registro_Insumo[id_solicitud],Detalle_Mes!$C$9,Tbl_Registro_Insumo[Fecha_Corte],"&lt;="&amp;BI$12)-SUMIFS(Tbl_Registro_Insumo[cant_dev],Tbl_Registro_Insumo[proveedor],$C$8,Tbl_Registro_Insumo[descripcion_insumo],$C129,Tbl_Registro_Insumo[id_solicitud],$C$9,Tbl_Registro_Insumo[Fecha_Corte],"&lt;="&amp;BI$12))</f>
        <v/>
      </c>
      <c r="BJ129" s="2" t="str">
        <f>IF(OR($C129="",BJ$12=""),"",SUMIFS(Tbl_Registro_Insumo[cant_ent],Tbl_Registro_Insumo[proveedor],$C$8,Tbl_Registro_Insumo[descripcion_insumo],$C129,Tbl_Registro_Insumo[id_solicitud],Detalle_Mes!$C$9,Tbl_Registro_Insumo[Fecha_Corte],"&lt;="&amp;BJ$12)-SUMIFS(Tbl_Registro_Insumo[cant_dev],Tbl_Registro_Insumo[proveedor],$C$8,Tbl_Registro_Insumo[descripcion_insumo],$C129,Tbl_Registro_Insumo[id_solicitud],$C$9,Tbl_Registro_Insumo[Fecha_Corte],"&lt;="&amp;BJ$12))</f>
        <v/>
      </c>
      <c r="BK129" s="2" t="str">
        <f>IF(OR($C129="",BK$12=""),"",SUMIFS(Tbl_Registro_Insumo[cant_ent],Tbl_Registro_Insumo[proveedor],$C$8,Tbl_Registro_Insumo[descripcion_insumo],$C129,Tbl_Registro_Insumo[id_solicitud],Detalle_Mes!$C$9,Tbl_Registro_Insumo[Fecha_Corte],"&lt;="&amp;BK$12)-SUMIFS(Tbl_Registro_Insumo[cant_dev],Tbl_Registro_Insumo[proveedor],$C$8,Tbl_Registro_Insumo[descripcion_insumo],$C129,Tbl_Registro_Insumo[id_solicitud],$C$9,Tbl_Registro_Insumo[Fecha_Corte],"&lt;="&amp;BK$12))</f>
        <v/>
      </c>
      <c r="BL129" s="2" t="str">
        <f>IF(OR($C129="",BL$12=""),"",SUMIFS(Tbl_Registro_Insumo[cant_ent],Tbl_Registro_Insumo[proveedor],$C$8,Tbl_Registro_Insumo[descripcion_insumo],$C129,Tbl_Registro_Insumo[id_solicitud],Detalle_Mes!$C$9,Tbl_Registro_Insumo[Fecha_Corte],"&lt;="&amp;BL$12)-SUMIFS(Tbl_Registro_Insumo[cant_dev],Tbl_Registro_Insumo[proveedor],$C$8,Tbl_Registro_Insumo[descripcion_insumo],$C129,Tbl_Registro_Insumo[id_solicitud],$C$9,Tbl_Registro_Insumo[Fecha_Corte],"&lt;="&amp;BL$12))</f>
        <v/>
      </c>
      <c r="BM129" s="2" t="str">
        <f>IF(OR($C129="",BM$12=""),"",SUMIFS(Tbl_Registro_Insumo[cant_ent],Tbl_Registro_Insumo[proveedor],$C$8,Tbl_Registro_Insumo[descripcion_insumo],$C129,Tbl_Registro_Insumo[id_solicitud],Detalle_Mes!$C$9,Tbl_Registro_Insumo[Fecha_Corte],"&lt;="&amp;BM$12)-SUMIFS(Tbl_Registro_Insumo[cant_dev],Tbl_Registro_Insumo[proveedor],$C$8,Tbl_Registro_Insumo[descripcion_insumo],$C129,Tbl_Registro_Insumo[id_solicitud],$C$9,Tbl_Registro_Insumo[Fecha_Corte],"&lt;="&amp;BM$12))</f>
        <v/>
      </c>
      <c r="BN129" s="2" t="str">
        <f>IF(OR($C129="",BN$12=""),"",SUMIFS(Tbl_Registro_Insumo[cant_ent],Tbl_Registro_Insumo[proveedor],$C$8,Tbl_Registro_Insumo[descripcion_insumo],$C129,Tbl_Registro_Insumo[id_solicitud],Detalle_Mes!$C$9,Tbl_Registro_Insumo[Fecha_Corte],"&lt;="&amp;BN$12)-SUMIFS(Tbl_Registro_Insumo[cant_dev],Tbl_Registro_Insumo[proveedor],$C$8,Tbl_Registro_Insumo[descripcion_insumo],$C129,Tbl_Registro_Insumo[id_solicitud],$C$9,Tbl_Registro_Insumo[Fecha_Corte],"&lt;="&amp;BN$12))</f>
        <v/>
      </c>
      <c r="BO129" s="2" t="str">
        <f>IF(OR($C129="",BO$12=""),"",SUMIFS(Tbl_Registro_Insumo[cant_ent],Tbl_Registro_Insumo[proveedor],$C$8,Tbl_Registro_Insumo[descripcion_insumo],$C129,Tbl_Registro_Insumo[id_solicitud],Detalle_Mes!$C$9,Tbl_Registro_Insumo[Fecha_Corte],"&lt;="&amp;BO$12)-SUMIFS(Tbl_Registro_Insumo[cant_dev],Tbl_Registro_Insumo[proveedor],$C$8,Tbl_Registro_Insumo[descripcion_insumo],$C129,Tbl_Registro_Insumo[id_solicitud],$C$9,Tbl_Registro_Insumo[Fecha_Corte],"&lt;="&amp;BO$12))</f>
        <v/>
      </c>
      <c r="BP129" s="2" t="str">
        <f>IF(OR($C129="",BP$12=""),"",SUMIFS(Tbl_Registro_Insumo[cant_ent],Tbl_Registro_Insumo[proveedor],$C$8,Tbl_Registro_Insumo[descripcion_insumo],$C129,Tbl_Registro_Insumo[id_solicitud],Detalle_Mes!$C$9,Tbl_Registro_Insumo[Fecha_Corte],"&lt;="&amp;BP$12)-SUMIFS(Tbl_Registro_Insumo[cant_dev],Tbl_Registro_Insumo[proveedor],$C$8,Tbl_Registro_Insumo[descripcion_insumo],$C129,Tbl_Registro_Insumo[id_solicitud],$C$9,Tbl_Registro_Insumo[Fecha_Corte],"&lt;="&amp;BP$12))</f>
        <v/>
      </c>
      <c r="BQ129" s="2" t="str">
        <f>IF(OR($C129="",BQ$12=""),"",SUMIFS(Tbl_Registro_Insumo[cant_ent],Tbl_Registro_Insumo[proveedor],$C$8,Tbl_Registro_Insumo[descripcion_insumo],$C129,Tbl_Registro_Insumo[id_solicitud],Detalle_Mes!$C$9,Tbl_Registro_Insumo[Fecha_Corte],"&lt;="&amp;BQ$12)-SUMIFS(Tbl_Registro_Insumo[cant_dev],Tbl_Registro_Insumo[proveedor],$C$8,Tbl_Registro_Insumo[descripcion_insumo],$C129,Tbl_Registro_Insumo[id_solicitud],$C$9,Tbl_Registro_Insumo[Fecha_Corte],"&lt;="&amp;BQ$12))</f>
        <v/>
      </c>
      <c r="BR129" s="2" t="str">
        <f>IF(OR($C129="",BR$12=""),"",SUMIFS(Tbl_Registro_Insumo[cant_ent],Tbl_Registro_Insumo[proveedor],$C$8,Tbl_Registro_Insumo[descripcion_insumo],$C129,Tbl_Registro_Insumo[id_solicitud],Detalle_Mes!$C$9,Tbl_Registro_Insumo[Fecha_Corte],"&lt;="&amp;BR$12)-SUMIFS(Tbl_Registro_Insumo[cant_dev],Tbl_Registro_Insumo[proveedor],$C$8,Tbl_Registro_Insumo[descripcion_insumo],$C129,Tbl_Registro_Insumo[id_solicitud],$C$9,Tbl_Registro_Insumo[Fecha_Corte],"&lt;="&amp;BR$12))</f>
        <v/>
      </c>
      <c r="BS129" s="2" t="str">
        <f>IF(OR($C129="",BS$12=""),"",SUMIFS(Tbl_Registro_Insumo[cant_ent],Tbl_Registro_Insumo[proveedor],$C$8,Tbl_Registro_Insumo[descripcion_insumo],$C129,Tbl_Registro_Insumo[id_solicitud],Detalle_Mes!$C$9,Tbl_Registro_Insumo[Fecha_Corte],"&lt;="&amp;BS$12)-SUMIFS(Tbl_Registro_Insumo[cant_dev],Tbl_Registro_Insumo[proveedor],$C$8,Tbl_Registro_Insumo[descripcion_insumo],$C129,Tbl_Registro_Insumo[id_solicitud],$C$9,Tbl_Registro_Insumo[Fecha_Corte],"&lt;="&amp;BS$12))</f>
        <v/>
      </c>
    </row>
    <row r="130" spans="2:71" s="7" customFormat="1" ht="19.2" customHeight="1" x14ac:dyDescent="0.3">
      <c r="B130" s="2"/>
      <c r="D130" s="20" t="str">
        <f>IF(C130="","",SUMIFS(Tbl_Registro_Insumo[cant_ent],Tbl_Registro_Insumo[proveedor],Detalle_Mes!$C$8,Tbl_Registro_Insumo[id_solicitud],Detalle_Mes!$C$9,Tbl_Registro_Insumo[descripcion_insumo],Detalle_Mes!C130,Tbl_Registro_Insumo[Fecha_Corte],"&lt;"&amp;Detalle_Mes!$F$8))</f>
        <v/>
      </c>
      <c r="E130" s="20" t="str">
        <f>IF(C130="","",SUMIFS(Tbl_Registro_Insumo[cant_dev],Tbl_Registro_Insumo[proveedor],Detalle_Mes!$C$8,Tbl_Registro_Insumo[id_solicitud],Detalle_Mes!$C$9,Tbl_Registro_Insumo[descripcion_insumo],Detalle_Mes!C130,Tbl_Registro_Insumo[Fecha_Corte],"&lt;"&amp;Detalle_Mes!$F$8))</f>
        <v/>
      </c>
      <c r="F130" s="20" t="str">
        <f t="shared" si="42"/>
        <v/>
      </c>
      <c r="H130" s="41" t="str">
        <f t="shared" si="43"/>
        <v/>
      </c>
      <c r="I130" s="2" t="str">
        <f>IF(OR($C130="",I$12=""),"",SUMIFS(Tbl_Registro_Insumo[cant_ent],Tbl_Registro_Insumo[proveedor],$C$8,Tbl_Registro_Insumo[descripcion_insumo],$C130,Tbl_Registro_Insumo[id_solicitud],Detalle_Mes!$C$9,Tbl_Registro_Insumo[Fecha_Corte],"&lt;"&amp;I$12)-SUMIFS(Tbl_Registro_Insumo[cant_dev],Tbl_Registro_Insumo[proveedor],$C$8,Tbl_Registro_Insumo[descripcion_insumo],$C130,Tbl_Registro_Insumo[id_solicitud],$C$9,Tbl_Registro_Insumo[Fecha_Corte],"&lt;="&amp;I$12))</f>
        <v/>
      </c>
      <c r="J130" s="2" t="str">
        <f>IF(OR($C130="",J$12=""),"",SUMIFS(Tbl_Registro_Insumo[cant_ent],Tbl_Registro_Insumo[proveedor],$C$8,Tbl_Registro_Insumo[descripcion_insumo],$C130,Tbl_Registro_Insumo[id_solicitud],Detalle_Mes!$C$9,Tbl_Registro_Insumo[Fecha_Corte],"&lt;="&amp;J$12)-SUMIFS(Tbl_Registro_Insumo[cant_dev],Tbl_Registro_Insumo[proveedor],$C$8,Tbl_Registro_Insumo[descripcion_insumo],$C130,Tbl_Registro_Insumo[id_solicitud],$C$9,Tbl_Registro_Insumo[Fecha_Corte],"&lt;="&amp;J$12))</f>
        <v/>
      </c>
      <c r="K130" s="2" t="str">
        <f>IF(OR($C130="",K$12=""),"",SUMIFS(Tbl_Registro_Insumo[cant_ent],Tbl_Registro_Insumo[proveedor],$C$8,Tbl_Registro_Insumo[descripcion_insumo],$C130,Tbl_Registro_Insumo[id_solicitud],Detalle_Mes!$C$9,Tbl_Registro_Insumo[Fecha_Corte],"&lt;="&amp;K$12)-SUMIFS(Tbl_Registro_Insumo[cant_dev],Tbl_Registro_Insumo[proveedor],$C$8,Tbl_Registro_Insumo[descripcion_insumo],$C130,Tbl_Registro_Insumo[id_solicitud],$C$9,Tbl_Registro_Insumo[Fecha_Corte],"&lt;="&amp;K$12))</f>
        <v/>
      </c>
      <c r="L130" s="2" t="str">
        <f>IF(OR($C130="",L$12=""),"",SUMIFS(Tbl_Registro_Insumo[cant_ent],Tbl_Registro_Insumo[proveedor],$C$8,Tbl_Registro_Insumo[descripcion_insumo],$C130,Tbl_Registro_Insumo[id_solicitud],Detalle_Mes!$C$9,Tbl_Registro_Insumo[Fecha_Corte],"&lt;="&amp;L$12)-SUMIFS(Tbl_Registro_Insumo[cant_dev],Tbl_Registro_Insumo[proveedor],$C$8,Tbl_Registro_Insumo[descripcion_insumo],$C130,Tbl_Registro_Insumo[id_solicitud],$C$9,Tbl_Registro_Insumo[Fecha_Corte],"&lt;="&amp;L$12))</f>
        <v/>
      </c>
      <c r="M130" s="2" t="str">
        <f>IF(OR($C130="",M$12=""),"",SUMIFS(Tbl_Registro_Insumo[cant_ent],Tbl_Registro_Insumo[proveedor],$C$8,Tbl_Registro_Insumo[descripcion_insumo],$C130,Tbl_Registro_Insumo[id_solicitud],Detalle_Mes!$C$9,Tbl_Registro_Insumo[Fecha_Corte],"&lt;="&amp;M$12)-SUMIFS(Tbl_Registro_Insumo[cant_dev],Tbl_Registro_Insumo[proveedor],$C$8,Tbl_Registro_Insumo[descripcion_insumo],$C130,Tbl_Registro_Insumo[id_solicitud],$C$9,Tbl_Registro_Insumo[Fecha_Corte],"&lt;="&amp;M$12))</f>
        <v/>
      </c>
      <c r="N130" s="2" t="str">
        <f>IF(OR($C130="",N$12=""),"",SUMIFS(Tbl_Registro_Insumo[cant_ent],Tbl_Registro_Insumo[proveedor],$C$8,Tbl_Registro_Insumo[descripcion_insumo],$C130,Tbl_Registro_Insumo[id_solicitud],Detalle_Mes!$C$9,Tbl_Registro_Insumo[Fecha_Corte],"&lt;="&amp;N$12)-SUMIFS(Tbl_Registro_Insumo[cant_dev],Tbl_Registro_Insumo[proveedor],$C$8,Tbl_Registro_Insumo[descripcion_insumo],$C130,Tbl_Registro_Insumo[id_solicitud],$C$9,Tbl_Registro_Insumo[Fecha_Corte],"&lt;="&amp;N$12))</f>
        <v/>
      </c>
      <c r="O130" s="2" t="str">
        <f>IF(OR($C130="",O$12=""),"",SUMIFS(Tbl_Registro_Insumo[cant_ent],Tbl_Registro_Insumo[proveedor],$C$8,Tbl_Registro_Insumo[descripcion_insumo],$C130,Tbl_Registro_Insumo[id_solicitud],Detalle_Mes!$C$9,Tbl_Registro_Insumo[Fecha_Corte],"&lt;="&amp;O$12)-SUMIFS(Tbl_Registro_Insumo[cant_dev],Tbl_Registro_Insumo[proveedor],$C$8,Tbl_Registro_Insumo[descripcion_insumo],$C130,Tbl_Registro_Insumo[id_solicitud],$C$9,Tbl_Registro_Insumo[Fecha_Corte],"&lt;="&amp;O$12))</f>
        <v/>
      </c>
      <c r="P130" s="2" t="str">
        <f>IF(OR($C130="",P$12=""),"",SUMIFS(Tbl_Registro_Insumo[cant_ent],Tbl_Registro_Insumo[proveedor],$C$8,Tbl_Registro_Insumo[descripcion_insumo],$C130,Tbl_Registro_Insumo[id_solicitud],Detalle_Mes!$C$9,Tbl_Registro_Insumo[Fecha_Corte],"&lt;="&amp;P$12)-SUMIFS(Tbl_Registro_Insumo[cant_dev],Tbl_Registro_Insumo[proveedor],$C$8,Tbl_Registro_Insumo[descripcion_insumo],$C130,Tbl_Registro_Insumo[id_solicitud],$C$9,Tbl_Registro_Insumo[Fecha_Corte],"&lt;="&amp;P$12))</f>
        <v/>
      </c>
      <c r="Q130" s="2" t="str">
        <f>IF(OR($C130="",Q$12=""),"",SUMIFS(Tbl_Registro_Insumo[cant_ent],Tbl_Registro_Insumo[proveedor],$C$8,Tbl_Registro_Insumo[descripcion_insumo],$C130,Tbl_Registro_Insumo[id_solicitud],Detalle_Mes!$C$9,Tbl_Registro_Insumo[Fecha_Corte],"&lt;="&amp;Q$12)-SUMIFS(Tbl_Registro_Insumo[cant_dev],Tbl_Registro_Insumo[proveedor],$C$8,Tbl_Registro_Insumo[descripcion_insumo],$C130,Tbl_Registro_Insumo[id_solicitud],$C$9,Tbl_Registro_Insumo[Fecha_Corte],"&lt;="&amp;Q$12))</f>
        <v/>
      </c>
      <c r="R130" s="2" t="str">
        <f>IF(OR($C130="",R$12=""),"",SUMIFS(Tbl_Registro_Insumo[cant_ent],Tbl_Registro_Insumo[proveedor],$C$8,Tbl_Registro_Insumo[descripcion_insumo],$C130,Tbl_Registro_Insumo[id_solicitud],Detalle_Mes!$C$9,Tbl_Registro_Insumo[Fecha_Corte],"&lt;="&amp;R$12)-SUMIFS(Tbl_Registro_Insumo[cant_dev],Tbl_Registro_Insumo[proveedor],$C$8,Tbl_Registro_Insumo[descripcion_insumo],$C130,Tbl_Registro_Insumo[id_solicitud],$C$9,Tbl_Registro_Insumo[Fecha_Corte],"&lt;="&amp;R$12))</f>
        <v/>
      </c>
      <c r="S130" s="2" t="str">
        <f>IF(OR($C130="",S$12=""),"",SUMIFS(Tbl_Registro_Insumo[cant_ent],Tbl_Registro_Insumo[proveedor],$C$8,Tbl_Registro_Insumo[descripcion_insumo],$C130,Tbl_Registro_Insumo[id_solicitud],Detalle_Mes!$C$9,Tbl_Registro_Insumo[Fecha_Corte],"&lt;="&amp;S$12)-SUMIFS(Tbl_Registro_Insumo[cant_dev],Tbl_Registro_Insumo[proveedor],$C$8,Tbl_Registro_Insumo[descripcion_insumo],$C130,Tbl_Registro_Insumo[id_solicitud],$C$9,Tbl_Registro_Insumo[Fecha_Corte],"&lt;="&amp;S$12))</f>
        <v/>
      </c>
      <c r="T130" s="2" t="str">
        <f>IF(OR($C130="",T$12=""),"",SUMIFS(Tbl_Registro_Insumo[cant_ent],Tbl_Registro_Insumo[proveedor],$C$8,Tbl_Registro_Insumo[descripcion_insumo],$C130,Tbl_Registro_Insumo[id_solicitud],Detalle_Mes!$C$9,Tbl_Registro_Insumo[Fecha_Corte],"&lt;="&amp;T$12)-SUMIFS(Tbl_Registro_Insumo[cant_dev],Tbl_Registro_Insumo[proveedor],$C$8,Tbl_Registro_Insumo[descripcion_insumo],$C130,Tbl_Registro_Insumo[id_solicitud],$C$9,Tbl_Registro_Insumo[Fecha_Corte],"&lt;="&amp;T$12))</f>
        <v/>
      </c>
      <c r="U130" s="2" t="str">
        <f>IF(OR($C130="",U$12=""),"",SUMIFS(Tbl_Registro_Insumo[cant_ent],Tbl_Registro_Insumo[proveedor],$C$8,Tbl_Registro_Insumo[descripcion_insumo],$C130,Tbl_Registro_Insumo[id_solicitud],Detalle_Mes!$C$9,Tbl_Registro_Insumo[Fecha_Corte],"&lt;="&amp;U$12)-SUMIFS(Tbl_Registro_Insumo[cant_dev],Tbl_Registro_Insumo[proveedor],$C$8,Tbl_Registro_Insumo[descripcion_insumo],$C130,Tbl_Registro_Insumo[id_solicitud],$C$9,Tbl_Registro_Insumo[Fecha_Corte],"&lt;="&amp;U$12))</f>
        <v/>
      </c>
      <c r="V130" s="2" t="str">
        <f>IF(OR($C130="",V$12=""),"",SUMIFS(Tbl_Registro_Insumo[cant_ent],Tbl_Registro_Insumo[proveedor],$C$8,Tbl_Registro_Insumo[descripcion_insumo],$C130,Tbl_Registro_Insumo[id_solicitud],Detalle_Mes!$C$9,Tbl_Registro_Insumo[Fecha_Corte],"&lt;="&amp;V$12)-SUMIFS(Tbl_Registro_Insumo[cant_dev],Tbl_Registro_Insumo[proveedor],$C$8,Tbl_Registro_Insumo[descripcion_insumo],$C130,Tbl_Registro_Insumo[id_solicitud],$C$9,Tbl_Registro_Insumo[Fecha_Corte],"&lt;="&amp;V$12))</f>
        <v/>
      </c>
      <c r="W130" s="2" t="str">
        <f>IF(OR($C130="",W$12=""),"",SUMIFS(Tbl_Registro_Insumo[cant_ent],Tbl_Registro_Insumo[proveedor],$C$8,Tbl_Registro_Insumo[descripcion_insumo],$C130,Tbl_Registro_Insumo[id_solicitud],Detalle_Mes!$C$9,Tbl_Registro_Insumo[Fecha_Corte],"&lt;="&amp;W$12)-SUMIFS(Tbl_Registro_Insumo[cant_dev],Tbl_Registro_Insumo[proveedor],$C$8,Tbl_Registro_Insumo[descripcion_insumo],$C130,Tbl_Registro_Insumo[id_solicitud],$C$9,Tbl_Registro_Insumo[Fecha_Corte],"&lt;="&amp;W$12))</f>
        <v/>
      </c>
      <c r="X130" s="2" t="str">
        <f>IF(OR($C130="",X$12=""),"",SUMIFS(Tbl_Registro_Insumo[cant_ent],Tbl_Registro_Insumo[proveedor],$C$8,Tbl_Registro_Insumo[descripcion_insumo],$C130,Tbl_Registro_Insumo[id_solicitud],Detalle_Mes!$C$9,Tbl_Registro_Insumo[Fecha_Corte],"&lt;="&amp;X$12)-SUMIFS(Tbl_Registro_Insumo[cant_dev],Tbl_Registro_Insumo[proveedor],$C$8,Tbl_Registro_Insumo[descripcion_insumo],$C130,Tbl_Registro_Insumo[id_solicitud],$C$9,Tbl_Registro_Insumo[Fecha_Corte],"&lt;="&amp;X$12))</f>
        <v/>
      </c>
      <c r="Y130" s="2" t="str">
        <f>IF(OR($C130="",Y$12=""),"",SUMIFS(Tbl_Registro_Insumo[cant_ent],Tbl_Registro_Insumo[proveedor],$C$8,Tbl_Registro_Insumo[descripcion_insumo],$C130,Tbl_Registro_Insumo[id_solicitud],Detalle_Mes!$C$9,Tbl_Registro_Insumo[Fecha_Corte],"&lt;="&amp;Y$12)-SUMIFS(Tbl_Registro_Insumo[cant_dev],Tbl_Registro_Insumo[proveedor],$C$8,Tbl_Registro_Insumo[descripcion_insumo],$C130,Tbl_Registro_Insumo[id_solicitud],$C$9,Tbl_Registro_Insumo[Fecha_Corte],"&lt;="&amp;Y$12))</f>
        <v/>
      </c>
      <c r="Z130" s="2" t="str">
        <f>IF(OR($C130="",Z$12=""),"",SUMIFS(Tbl_Registro_Insumo[cant_ent],Tbl_Registro_Insumo[proveedor],$C$8,Tbl_Registro_Insumo[descripcion_insumo],$C130,Tbl_Registro_Insumo[id_solicitud],Detalle_Mes!$C$9,Tbl_Registro_Insumo[Fecha_Corte],"&lt;="&amp;Z$12)-SUMIFS(Tbl_Registro_Insumo[cant_dev],Tbl_Registro_Insumo[proveedor],$C$8,Tbl_Registro_Insumo[descripcion_insumo],$C130,Tbl_Registro_Insumo[id_solicitud],$C$9,Tbl_Registro_Insumo[Fecha_Corte],"&lt;="&amp;Z$12))</f>
        <v/>
      </c>
      <c r="AA130" s="2" t="str">
        <f>IF(OR($C130="",AA$12=""),"",SUMIFS(Tbl_Registro_Insumo[cant_ent],Tbl_Registro_Insumo[proveedor],$C$8,Tbl_Registro_Insumo[descripcion_insumo],$C130,Tbl_Registro_Insumo[id_solicitud],Detalle_Mes!$C$9,Tbl_Registro_Insumo[Fecha_Corte],"&lt;="&amp;AA$12)-SUMIFS(Tbl_Registro_Insumo[cant_dev],Tbl_Registro_Insumo[proveedor],$C$8,Tbl_Registro_Insumo[descripcion_insumo],$C130,Tbl_Registro_Insumo[id_solicitud],$C$9,Tbl_Registro_Insumo[Fecha_Corte],"&lt;="&amp;AA$12))</f>
        <v/>
      </c>
      <c r="AB130" s="2" t="str">
        <f>IF(OR($C130="",AB$12=""),"",SUMIFS(Tbl_Registro_Insumo[cant_ent],Tbl_Registro_Insumo[proveedor],$C$8,Tbl_Registro_Insumo[descripcion_insumo],$C130,Tbl_Registro_Insumo[id_solicitud],Detalle_Mes!$C$9,Tbl_Registro_Insumo[Fecha_Corte],"&lt;="&amp;AB$12)-SUMIFS(Tbl_Registro_Insumo[cant_dev],Tbl_Registro_Insumo[proveedor],$C$8,Tbl_Registro_Insumo[descripcion_insumo],$C130,Tbl_Registro_Insumo[id_solicitud],$C$9,Tbl_Registro_Insumo[Fecha_Corte],"&lt;="&amp;AB$12))</f>
        <v/>
      </c>
      <c r="AC130" s="2" t="str">
        <f>IF(OR($C130="",AC$12=""),"",SUMIFS(Tbl_Registro_Insumo[cant_ent],Tbl_Registro_Insumo[proveedor],$C$8,Tbl_Registro_Insumo[descripcion_insumo],$C130,Tbl_Registro_Insumo[id_solicitud],Detalle_Mes!$C$9,Tbl_Registro_Insumo[Fecha_Corte],"&lt;="&amp;AC$12)-SUMIFS(Tbl_Registro_Insumo[cant_dev],Tbl_Registro_Insumo[proveedor],$C$8,Tbl_Registro_Insumo[descripcion_insumo],$C130,Tbl_Registro_Insumo[id_solicitud],$C$9,Tbl_Registro_Insumo[Fecha_Corte],"&lt;="&amp;AC$12))</f>
        <v/>
      </c>
      <c r="AD130" s="2" t="str">
        <f>IF(OR($C130="",AD$12=""),"",SUMIFS(Tbl_Registro_Insumo[cant_ent],Tbl_Registro_Insumo[proveedor],$C$8,Tbl_Registro_Insumo[descripcion_insumo],$C130,Tbl_Registro_Insumo[id_solicitud],Detalle_Mes!$C$9,Tbl_Registro_Insumo[Fecha_Corte],"&lt;="&amp;AD$12)-SUMIFS(Tbl_Registro_Insumo[cant_dev],Tbl_Registro_Insumo[proveedor],$C$8,Tbl_Registro_Insumo[descripcion_insumo],$C130,Tbl_Registro_Insumo[id_solicitud],$C$9,Tbl_Registro_Insumo[Fecha_Corte],"&lt;="&amp;AD$12))</f>
        <v/>
      </c>
      <c r="AE130" s="2" t="str">
        <f>IF(OR($C130="",AE$12=""),"",SUMIFS(Tbl_Registro_Insumo[cant_ent],Tbl_Registro_Insumo[proveedor],$C$8,Tbl_Registro_Insumo[descripcion_insumo],$C130,Tbl_Registro_Insumo[id_solicitud],Detalle_Mes!$C$9,Tbl_Registro_Insumo[Fecha_Corte],"&lt;="&amp;AE$12)-SUMIFS(Tbl_Registro_Insumo[cant_dev],Tbl_Registro_Insumo[proveedor],$C$8,Tbl_Registro_Insumo[descripcion_insumo],$C130,Tbl_Registro_Insumo[id_solicitud],$C$9,Tbl_Registro_Insumo[Fecha_Corte],"&lt;="&amp;AE$12))</f>
        <v/>
      </c>
      <c r="AF130" s="2" t="str">
        <f>IF(OR($C130="",AF$12=""),"",SUMIFS(Tbl_Registro_Insumo[cant_ent],Tbl_Registro_Insumo[proveedor],$C$8,Tbl_Registro_Insumo[descripcion_insumo],$C130,Tbl_Registro_Insumo[id_solicitud],Detalle_Mes!$C$9,Tbl_Registro_Insumo[Fecha_Corte],"&lt;="&amp;AF$12)-SUMIFS(Tbl_Registro_Insumo[cant_dev],Tbl_Registro_Insumo[proveedor],$C$8,Tbl_Registro_Insumo[descripcion_insumo],$C130,Tbl_Registro_Insumo[id_solicitud],$C$9,Tbl_Registro_Insumo[Fecha_Corte],"&lt;="&amp;AF$12))</f>
        <v/>
      </c>
      <c r="AG130" s="2" t="str">
        <f>IF(OR($C130="",AG$12=""),"",SUMIFS(Tbl_Registro_Insumo[cant_ent],Tbl_Registro_Insumo[proveedor],$C$8,Tbl_Registro_Insumo[descripcion_insumo],$C130,Tbl_Registro_Insumo[id_solicitud],Detalle_Mes!$C$9,Tbl_Registro_Insumo[Fecha_Corte],"&lt;="&amp;AG$12)-SUMIFS(Tbl_Registro_Insumo[cant_dev],Tbl_Registro_Insumo[proveedor],$C$8,Tbl_Registro_Insumo[descripcion_insumo],$C130,Tbl_Registro_Insumo[id_solicitud],$C$9,Tbl_Registro_Insumo[Fecha_Corte],"&lt;="&amp;AG$12))</f>
        <v/>
      </c>
      <c r="AH130" s="2" t="str">
        <f>IF(OR($C130="",AH$12=""),"",SUMIFS(Tbl_Registro_Insumo[cant_ent],Tbl_Registro_Insumo[proveedor],$C$8,Tbl_Registro_Insumo[descripcion_insumo],$C130,Tbl_Registro_Insumo[id_solicitud],Detalle_Mes!$C$9,Tbl_Registro_Insumo[Fecha_Corte],"&lt;="&amp;AH$12)-SUMIFS(Tbl_Registro_Insumo[cant_dev],Tbl_Registro_Insumo[proveedor],$C$8,Tbl_Registro_Insumo[descripcion_insumo],$C130,Tbl_Registro_Insumo[id_solicitud],$C$9,Tbl_Registro_Insumo[Fecha_Corte],"&lt;="&amp;AH$12))</f>
        <v/>
      </c>
      <c r="AI130" s="2" t="str">
        <f>IF(OR($C130="",AI$12=""),"",SUMIFS(Tbl_Registro_Insumo[cant_ent],Tbl_Registro_Insumo[proveedor],$C$8,Tbl_Registro_Insumo[descripcion_insumo],$C130,Tbl_Registro_Insumo[id_solicitud],Detalle_Mes!$C$9,Tbl_Registro_Insumo[Fecha_Corte],"&lt;="&amp;AI$12)-SUMIFS(Tbl_Registro_Insumo[cant_dev],Tbl_Registro_Insumo[proveedor],$C$8,Tbl_Registro_Insumo[descripcion_insumo],$C130,Tbl_Registro_Insumo[id_solicitud],$C$9,Tbl_Registro_Insumo[Fecha_Corte],"&lt;="&amp;AI$12))</f>
        <v/>
      </c>
      <c r="AJ130" s="2" t="str">
        <f>IF(OR($C130="",AJ$12=""),"",SUMIFS(Tbl_Registro_Insumo[cant_ent],Tbl_Registro_Insumo[proveedor],$C$8,Tbl_Registro_Insumo[descripcion_insumo],$C130,Tbl_Registro_Insumo[id_solicitud],Detalle_Mes!$C$9,Tbl_Registro_Insumo[Fecha_Corte],"&lt;="&amp;AJ$12)-SUMIFS(Tbl_Registro_Insumo[cant_dev],Tbl_Registro_Insumo[proveedor],$C$8,Tbl_Registro_Insumo[descripcion_insumo],$C130,Tbl_Registro_Insumo[id_solicitud],$C$9,Tbl_Registro_Insumo[Fecha_Corte],"&lt;="&amp;AJ$12))</f>
        <v/>
      </c>
      <c r="AK130" s="2" t="str">
        <f>IF(OR($C130="",AK$12=""),"",SUMIFS(Tbl_Registro_Insumo[cant_ent],Tbl_Registro_Insumo[proveedor],$C$8,Tbl_Registro_Insumo[descripcion_insumo],$C130,Tbl_Registro_Insumo[id_solicitud],Detalle_Mes!$C$9,Tbl_Registro_Insumo[Fecha_Corte],"&lt;="&amp;AK$12)-SUMIFS(Tbl_Registro_Insumo[cant_dev],Tbl_Registro_Insumo[proveedor],$C$8,Tbl_Registro_Insumo[descripcion_insumo],$C130,Tbl_Registro_Insumo[id_solicitud],$C$9,Tbl_Registro_Insumo[Fecha_Corte],"&lt;="&amp;AK$12))</f>
        <v/>
      </c>
      <c r="AL130" s="2" t="str">
        <f>IF(OR($C130="",AL$12=""),"",SUMIFS(Tbl_Registro_Insumo[cant_ent],Tbl_Registro_Insumo[proveedor],$C$8,Tbl_Registro_Insumo[descripcion_insumo],$C130,Tbl_Registro_Insumo[id_solicitud],Detalle_Mes!$C$9,Tbl_Registro_Insumo[Fecha_Corte],"&lt;="&amp;AL$12)-SUMIFS(Tbl_Registro_Insumo[cant_dev],Tbl_Registro_Insumo[proveedor],$C$8,Tbl_Registro_Insumo[descripcion_insumo],$C130,Tbl_Registro_Insumo[id_solicitud],$C$9,Tbl_Registro_Insumo[Fecha_Corte],"&lt;="&amp;AL$12))</f>
        <v/>
      </c>
      <c r="AM130" s="2" t="str">
        <f>IF(OR($C130="",AM$12=""),"",SUMIFS(Tbl_Registro_Insumo[cant_ent],Tbl_Registro_Insumo[proveedor],$C$8,Tbl_Registro_Insumo[descripcion_insumo],$C130,Tbl_Registro_Insumo[id_solicitud],Detalle_Mes!$C$9,Tbl_Registro_Insumo[Fecha_Corte],"&lt;="&amp;AM$12)-SUMIFS(Tbl_Registro_Insumo[cant_dev],Tbl_Registro_Insumo[proveedor],$C$8,Tbl_Registro_Insumo[descripcion_insumo],$C130,Tbl_Registro_Insumo[id_solicitud],$C$9,Tbl_Registro_Insumo[Fecha_Corte],"&lt;="&amp;AM$12))</f>
        <v/>
      </c>
      <c r="AN130" s="2" t="str">
        <f>IF(OR($C130="",AN$12=""),"",SUMIFS(Tbl_Registro_Insumo[cant_ent],Tbl_Registro_Insumo[proveedor],$C$8,Tbl_Registro_Insumo[descripcion_insumo],$C130,Tbl_Registro_Insumo[id_solicitud],Detalle_Mes!$C$9,Tbl_Registro_Insumo[Fecha_Corte],"&lt;="&amp;AN$12)-SUMIFS(Tbl_Registro_Insumo[cant_dev],Tbl_Registro_Insumo[proveedor],$C$8,Tbl_Registro_Insumo[descripcion_insumo],$C130,Tbl_Registro_Insumo[id_solicitud],$C$9,Tbl_Registro_Insumo[Fecha_Corte],"&lt;="&amp;AN$12))</f>
        <v/>
      </c>
      <c r="AO130" s="2" t="str">
        <f>IF(OR($C130="",AO$12=""),"",SUMIFS(Tbl_Registro_Insumo[cant_ent],Tbl_Registro_Insumo[proveedor],$C$8,Tbl_Registro_Insumo[descripcion_insumo],$C130,Tbl_Registro_Insumo[id_solicitud],Detalle_Mes!$C$9,Tbl_Registro_Insumo[Fecha_Corte],"&lt;="&amp;AO$12)-SUMIFS(Tbl_Registro_Insumo[cant_dev],Tbl_Registro_Insumo[proveedor],$C$8,Tbl_Registro_Insumo[descripcion_insumo],$C130,Tbl_Registro_Insumo[id_solicitud],$C$9,Tbl_Registro_Insumo[Fecha_Corte],"&lt;="&amp;AO$12))</f>
        <v/>
      </c>
      <c r="AP130" s="2" t="str">
        <f>IF(OR($C130="",AP$12=""),"",SUMIFS(Tbl_Registro_Insumo[cant_ent],Tbl_Registro_Insumo[proveedor],$C$8,Tbl_Registro_Insumo[descripcion_insumo],$C130,Tbl_Registro_Insumo[id_solicitud],Detalle_Mes!$C$9,Tbl_Registro_Insumo[Fecha_Corte],"&lt;="&amp;AP$12)-SUMIFS(Tbl_Registro_Insumo[cant_dev],Tbl_Registro_Insumo[proveedor],$C$8,Tbl_Registro_Insumo[descripcion_insumo],$C130,Tbl_Registro_Insumo[id_solicitud],$C$9,Tbl_Registro_Insumo[Fecha_Corte],"&lt;="&amp;AP$12))</f>
        <v/>
      </c>
      <c r="AQ130" s="2" t="str">
        <f>IF(OR($C130="",AQ$12=""),"",SUMIFS(Tbl_Registro_Insumo[cant_ent],Tbl_Registro_Insumo[proveedor],$C$8,Tbl_Registro_Insumo[descripcion_insumo],$C130,Tbl_Registro_Insumo[id_solicitud],Detalle_Mes!$C$9,Tbl_Registro_Insumo[Fecha_Corte],"&lt;="&amp;AQ$12)-SUMIFS(Tbl_Registro_Insumo[cant_dev],Tbl_Registro_Insumo[proveedor],$C$8,Tbl_Registro_Insumo[descripcion_insumo],$C130,Tbl_Registro_Insumo[id_solicitud],$C$9,Tbl_Registro_Insumo[Fecha_Corte],"&lt;="&amp;AQ$12))</f>
        <v/>
      </c>
      <c r="AR130" s="2" t="str">
        <f>IF(OR($C130="",AR$12=""),"",SUMIFS(Tbl_Registro_Insumo[cant_ent],Tbl_Registro_Insumo[proveedor],$C$8,Tbl_Registro_Insumo[descripcion_insumo],$C130,Tbl_Registro_Insumo[id_solicitud],Detalle_Mes!$C$9,Tbl_Registro_Insumo[Fecha_Corte],"&lt;="&amp;AR$12)-SUMIFS(Tbl_Registro_Insumo[cant_dev],Tbl_Registro_Insumo[proveedor],$C$8,Tbl_Registro_Insumo[descripcion_insumo],$C130,Tbl_Registro_Insumo[id_solicitud],$C$9,Tbl_Registro_Insumo[Fecha_Corte],"&lt;="&amp;AR$12))</f>
        <v/>
      </c>
      <c r="AS130" s="2" t="str">
        <f>IF(OR($C130="",AS$12=""),"",SUMIFS(Tbl_Registro_Insumo[cant_ent],Tbl_Registro_Insumo[proveedor],$C$8,Tbl_Registro_Insumo[descripcion_insumo],$C130,Tbl_Registro_Insumo[id_solicitud],Detalle_Mes!$C$9,Tbl_Registro_Insumo[Fecha_Corte],"&lt;="&amp;AS$12)-SUMIFS(Tbl_Registro_Insumo[cant_dev],Tbl_Registro_Insumo[proveedor],$C$8,Tbl_Registro_Insumo[descripcion_insumo],$C130,Tbl_Registro_Insumo[id_solicitud],$C$9,Tbl_Registro_Insumo[Fecha_Corte],"&lt;="&amp;AS$12))</f>
        <v/>
      </c>
      <c r="AT130" s="2" t="str">
        <f>IF(OR($C130="",AT$12=""),"",SUMIFS(Tbl_Registro_Insumo[cant_ent],Tbl_Registro_Insumo[proveedor],$C$8,Tbl_Registro_Insumo[descripcion_insumo],$C130,Tbl_Registro_Insumo[id_solicitud],Detalle_Mes!$C$9,Tbl_Registro_Insumo[Fecha_Corte],"&lt;="&amp;AT$12)-SUMIFS(Tbl_Registro_Insumo[cant_dev],Tbl_Registro_Insumo[proveedor],$C$8,Tbl_Registro_Insumo[descripcion_insumo],$C130,Tbl_Registro_Insumo[id_solicitud],$C$9,Tbl_Registro_Insumo[Fecha_Corte],"&lt;="&amp;AT$12))</f>
        <v/>
      </c>
      <c r="AU130" s="2" t="str">
        <f>IF(OR($C130="",AU$12=""),"",SUMIFS(Tbl_Registro_Insumo[cant_ent],Tbl_Registro_Insumo[proveedor],$C$8,Tbl_Registro_Insumo[descripcion_insumo],$C130,Tbl_Registro_Insumo[id_solicitud],Detalle_Mes!$C$9,Tbl_Registro_Insumo[Fecha_Corte],"&lt;="&amp;AU$12)-SUMIFS(Tbl_Registro_Insumo[cant_dev],Tbl_Registro_Insumo[proveedor],$C$8,Tbl_Registro_Insumo[descripcion_insumo],$C130,Tbl_Registro_Insumo[id_solicitud],$C$9,Tbl_Registro_Insumo[Fecha_Corte],"&lt;="&amp;AU$12))</f>
        <v/>
      </c>
      <c r="AV130" s="2" t="str">
        <f>IF(OR($C130="",AV$12=""),"",SUMIFS(Tbl_Registro_Insumo[cant_ent],Tbl_Registro_Insumo[proveedor],$C$8,Tbl_Registro_Insumo[descripcion_insumo],$C130,Tbl_Registro_Insumo[id_solicitud],Detalle_Mes!$C$9,Tbl_Registro_Insumo[Fecha_Corte],"&lt;="&amp;AV$12)-SUMIFS(Tbl_Registro_Insumo[cant_dev],Tbl_Registro_Insumo[proveedor],$C$8,Tbl_Registro_Insumo[descripcion_insumo],$C130,Tbl_Registro_Insumo[id_solicitud],$C$9,Tbl_Registro_Insumo[Fecha_Corte],"&lt;="&amp;AV$12))</f>
        <v/>
      </c>
      <c r="AW130" s="2" t="str">
        <f>IF(OR($C130="",AW$12=""),"",SUMIFS(Tbl_Registro_Insumo[cant_ent],Tbl_Registro_Insumo[proveedor],$C$8,Tbl_Registro_Insumo[descripcion_insumo],$C130,Tbl_Registro_Insumo[id_solicitud],Detalle_Mes!$C$9,Tbl_Registro_Insumo[Fecha_Corte],"&lt;="&amp;AW$12)-SUMIFS(Tbl_Registro_Insumo[cant_dev],Tbl_Registro_Insumo[proveedor],$C$8,Tbl_Registro_Insumo[descripcion_insumo],$C130,Tbl_Registro_Insumo[id_solicitud],$C$9,Tbl_Registro_Insumo[Fecha_Corte],"&lt;="&amp;AW$12))</f>
        <v/>
      </c>
      <c r="AX130" s="2" t="str">
        <f>IF(OR($C130="",AX$12=""),"",SUMIFS(Tbl_Registro_Insumo[cant_ent],Tbl_Registro_Insumo[proveedor],$C$8,Tbl_Registro_Insumo[descripcion_insumo],$C130,Tbl_Registro_Insumo[id_solicitud],Detalle_Mes!$C$9,Tbl_Registro_Insumo[Fecha_Corte],"&lt;="&amp;AX$12)-SUMIFS(Tbl_Registro_Insumo[cant_dev],Tbl_Registro_Insumo[proveedor],$C$8,Tbl_Registro_Insumo[descripcion_insumo],$C130,Tbl_Registro_Insumo[id_solicitud],$C$9,Tbl_Registro_Insumo[Fecha_Corte],"&lt;="&amp;AX$12))</f>
        <v/>
      </c>
      <c r="AY130" s="2" t="str">
        <f>IF(OR($C130="",AY$12=""),"",SUMIFS(Tbl_Registro_Insumo[cant_ent],Tbl_Registro_Insumo[proveedor],$C$8,Tbl_Registro_Insumo[descripcion_insumo],$C130,Tbl_Registro_Insumo[id_solicitud],Detalle_Mes!$C$9,Tbl_Registro_Insumo[Fecha_Corte],"&lt;="&amp;AY$12)-SUMIFS(Tbl_Registro_Insumo[cant_dev],Tbl_Registro_Insumo[proveedor],$C$8,Tbl_Registro_Insumo[descripcion_insumo],$C130,Tbl_Registro_Insumo[id_solicitud],$C$9,Tbl_Registro_Insumo[Fecha_Corte],"&lt;="&amp;AY$12))</f>
        <v/>
      </c>
      <c r="AZ130" s="2" t="str">
        <f>IF(OR($C130="",AZ$12=""),"",SUMIFS(Tbl_Registro_Insumo[cant_ent],Tbl_Registro_Insumo[proveedor],$C$8,Tbl_Registro_Insumo[descripcion_insumo],$C130,Tbl_Registro_Insumo[id_solicitud],Detalle_Mes!$C$9,Tbl_Registro_Insumo[Fecha_Corte],"&lt;="&amp;AZ$12)-SUMIFS(Tbl_Registro_Insumo[cant_dev],Tbl_Registro_Insumo[proveedor],$C$8,Tbl_Registro_Insumo[descripcion_insumo],$C130,Tbl_Registro_Insumo[id_solicitud],$C$9,Tbl_Registro_Insumo[Fecha_Corte],"&lt;="&amp;AZ$12))</f>
        <v/>
      </c>
      <c r="BA130" s="2" t="str">
        <f>IF(OR($C130="",BA$12=""),"",SUMIFS(Tbl_Registro_Insumo[cant_ent],Tbl_Registro_Insumo[proveedor],$C$8,Tbl_Registro_Insumo[descripcion_insumo],$C130,Tbl_Registro_Insumo[id_solicitud],Detalle_Mes!$C$9,Tbl_Registro_Insumo[Fecha_Corte],"&lt;="&amp;BA$12)-SUMIFS(Tbl_Registro_Insumo[cant_dev],Tbl_Registro_Insumo[proveedor],$C$8,Tbl_Registro_Insumo[descripcion_insumo],$C130,Tbl_Registro_Insumo[id_solicitud],$C$9,Tbl_Registro_Insumo[Fecha_Corte],"&lt;="&amp;BA$12))</f>
        <v/>
      </c>
      <c r="BB130" s="2" t="str">
        <f>IF(OR($C130="",BB$12=""),"",SUMIFS(Tbl_Registro_Insumo[cant_ent],Tbl_Registro_Insumo[proveedor],$C$8,Tbl_Registro_Insumo[descripcion_insumo],$C130,Tbl_Registro_Insumo[id_solicitud],Detalle_Mes!$C$9,Tbl_Registro_Insumo[Fecha_Corte],"&lt;="&amp;BB$12)-SUMIFS(Tbl_Registro_Insumo[cant_dev],Tbl_Registro_Insumo[proveedor],$C$8,Tbl_Registro_Insumo[descripcion_insumo],$C130,Tbl_Registro_Insumo[id_solicitud],$C$9,Tbl_Registro_Insumo[Fecha_Corte],"&lt;="&amp;BB$12))</f>
        <v/>
      </c>
      <c r="BC130" s="2" t="str">
        <f>IF(OR($C130="",BC$12=""),"",SUMIFS(Tbl_Registro_Insumo[cant_ent],Tbl_Registro_Insumo[proveedor],$C$8,Tbl_Registro_Insumo[descripcion_insumo],$C130,Tbl_Registro_Insumo[id_solicitud],Detalle_Mes!$C$9,Tbl_Registro_Insumo[Fecha_Corte],"&lt;="&amp;BC$12)-SUMIFS(Tbl_Registro_Insumo[cant_dev],Tbl_Registro_Insumo[proveedor],$C$8,Tbl_Registro_Insumo[descripcion_insumo],$C130,Tbl_Registro_Insumo[id_solicitud],$C$9,Tbl_Registro_Insumo[Fecha_Corte],"&lt;="&amp;BC$12))</f>
        <v/>
      </c>
      <c r="BD130" s="2" t="str">
        <f>IF(OR($C130="",BD$12=""),"",SUMIFS(Tbl_Registro_Insumo[cant_ent],Tbl_Registro_Insumo[proveedor],$C$8,Tbl_Registro_Insumo[descripcion_insumo],$C130,Tbl_Registro_Insumo[id_solicitud],Detalle_Mes!$C$9,Tbl_Registro_Insumo[Fecha_Corte],"&lt;="&amp;BD$12)-SUMIFS(Tbl_Registro_Insumo[cant_dev],Tbl_Registro_Insumo[proveedor],$C$8,Tbl_Registro_Insumo[descripcion_insumo],$C130,Tbl_Registro_Insumo[id_solicitud],$C$9,Tbl_Registro_Insumo[Fecha_Corte],"&lt;="&amp;BD$12))</f>
        <v/>
      </c>
      <c r="BE130" s="2" t="str">
        <f>IF(OR($C130="",BE$12=""),"",SUMIFS(Tbl_Registro_Insumo[cant_ent],Tbl_Registro_Insumo[proveedor],$C$8,Tbl_Registro_Insumo[descripcion_insumo],$C130,Tbl_Registro_Insumo[id_solicitud],Detalle_Mes!$C$9,Tbl_Registro_Insumo[Fecha_Corte],"&lt;="&amp;BE$12)-SUMIFS(Tbl_Registro_Insumo[cant_dev],Tbl_Registro_Insumo[proveedor],$C$8,Tbl_Registro_Insumo[descripcion_insumo],$C130,Tbl_Registro_Insumo[id_solicitud],$C$9,Tbl_Registro_Insumo[Fecha_Corte],"&lt;="&amp;BE$12))</f>
        <v/>
      </c>
      <c r="BF130" s="2" t="str">
        <f>IF(OR($C130="",BF$12=""),"",SUMIFS(Tbl_Registro_Insumo[cant_ent],Tbl_Registro_Insumo[proveedor],$C$8,Tbl_Registro_Insumo[descripcion_insumo],$C130,Tbl_Registro_Insumo[id_solicitud],Detalle_Mes!$C$9,Tbl_Registro_Insumo[Fecha_Corte],"&lt;="&amp;BF$12)-SUMIFS(Tbl_Registro_Insumo[cant_dev],Tbl_Registro_Insumo[proveedor],$C$8,Tbl_Registro_Insumo[descripcion_insumo],$C130,Tbl_Registro_Insumo[id_solicitud],$C$9,Tbl_Registro_Insumo[Fecha_Corte],"&lt;="&amp;BF$12))</f>
        <v/>
      </c>
      <c r="BG130" s="2" t="str">
        <f>IF(OR($C130="",BG$12=""),"",SUMIFS(Tbl_Registro_Insumo[cant_ent],Tbl_Registro_Insumo[proveedor],$C$8,Tbl_Registro_Insumo[descripcion_insumo],$C130,Tbl_Registro_Insumo[id_solicitud],Detalle_Mes!$C$9,Tbl_Registro_Insumo[Fecha_Corte],"&lt;="&amp;BG$12)-SUMIFS(Tbl_Registro_Insumo[cant_dev],Tbl_Registro_Insumo[proveedor],$C$8,Tbl_Registro_Insumo[descripcion_insumo],$C130,Tbl_Registro_Insumo[id_solicitud],$C$9,Tbl_Registro_Insumo[Fecha_Corte],"&lt;="&amp;BG$12))</f>
        <v/>
      </c>
      <c r="BH130" s="2" t="str">
        <f>IF(OR($C130="",BH$12=""),"",SUMIFS(Tbl_Registro_Insumo[cant_ent],Tbl_Registro_Insumo[proveedor],$C$8,Tbl_Registro_Insumo[descripcion_insumo],$C130,Tbl_Registro_Insumo[id_solicitud],Detalle_Mes!$C$9,Tbl_Registro_Insumo[Fecha_Corte],"&lt;="&amp;BH$12)-SUMIFS(Tbl_Registro_Insumo[cant_dev],Tbl_Registro_Insumo[proveedor],$C$8,Tbl_Registro_Insumo[descripcion_insumo],$C130,Tbl_Registro_Insumo[id_solicitud],$C$9,Tbl_Registro_Insumo[Fecha_Corte],"&lt;="&amp;BH$12))</f>
        <v/>
      </c>
      <c r="BI130" s="2" t="str">
        <f>IF(OR($C130="",BI$12=""),"",SUMIFS(Tbl_Registro_Insumo[cant_ent],Tbl_Registro_Insumo[proveedor],$C$8,Tbl_Registro_Insumo[descripcion_insumo],$C130,Tbl_Registro_Insumo[id_solicitud],Detalle_Mes!$C$9,Tbl_Registro_Insumo[Fecha_Corte],"&lt;="&amp;BI$12)-SUMIFS(Tbl_Registro_Insumo[cant_dev],Tbl_Registro_Insumo[proveedor],$C$8,Tbl_Registro_Insumo[descripcion_insumo],$C130,Tbl_Registro_Insumo[id_solicitud],$C$9,Tbl_Registro_Insumo[Fecha_Corte],"&lt;="&amp;BI$12))</f>
        <v/>
      </c>
      <c r="BJ130" s="2" t="str">
        <f>IF(OR($C130="",BJ$12=""),"",SUMIFS(Tbl_Registro_Insumo[cant_ent],Tbl_Registro_Insumo[proveedor],$C$8,Tbl_Registro_Insumo[descripcion_insumo],$C130,Tbl_Registro_Insumo[id_solicitud],Detalle_Mes!$C$9,Tbl_Registro_Insumo[Fecha_Corte],"&lt;="&amp;BJ$12)-SUMIFS(Tbl_Registro_Insumo[cant_dev],Tbl_Registro_Insumo[proveedor],$C$8,Tbl_Registro_Insumo[descripcion_insumo],$C130,Tbl_Registro_Insumo[id_solicitud],$C$9,Tbl_Registro_Insumo[Fecha_Corte],"&lt;="&amp;BJ$12))</f>
        <v/>
      </c>
      <c r="BK130" s="2" t="str">
        <f>IF(OR($C130="",BK$12=""),"",SUMIFS(Tbl_Registro_Insumo[cant_ent],Tbl_Registro_Insumo[proveedor],$C$8,Tbl_Registro_Insumo[descripcion_insumo],$C130,Tbl_Registro_Insumo[id_solicitud],Detalle_Mes!$C$9,Tbl_Registro_Insumo[Fecha_Corte],"&lt;="&amp;BK$12)-SUMIFS(Tbl_Registro_Insumo[cant_dev],Tbl_Registro_Insumo[proveedor],$C$8,Tbl_Registro_Insumo[descripcion_insumo],$C130,Tbl_Registro_Insumo[id_solicitud],$C$9,Tbl_Registro_Insumo[Fecha_Corte],"&lt;="&amp;BK$12))</f>
        <v/>
      </c>
      <c r="BL130" s="2" t="str">
        <f>IF(OR($C130="",BL$12=""),"",SUMIFS(Tbl_Registro_Insumo[cant_ent],Tbl_Registro_Insumo[proveedor],$C$8,Tbl_Registro_Insumo[descripcion_insumo],$C130,Tbl_Registro_Insumo[id_solicitud],Detalle_Mes!$C$9,Tbl_Registro_Insumo[Fecha_Corte],"&lt;="&amp;BL$12)-SUMIFS(Tbl_Registro_Insumo[cant_dev],Tbl_Registro_Insumo[proveedor],$C$8,Tbl_Registro_Insumo[descripcion_insumo],$C130,Tbl_Registro_Insumo[id_solicitud],$C$9,Tbl_Registro_Insumo[Fecha_Corte],"&lt;="&amp;BL$12))</f>
        <v/>
      </c>
      <c r="BM130" s="2" t="str">
        <f>IF(OR($C130="",BM$12=""),"",SUMIFS(Tbl_Registro_Insumo[cant_ent],Tbl_Registro_Insumo[proveedor],$C$8,Tbl_Registro_Insumo[descripcion_insumo],$C130,Tbl_Registro_Insumo[id_solicitud],Detalle_Mes!$C$9,Tbl_Registro_Insumo[Fecha_Corte],"&lt;="&amp;BM$12)-SUMIFS(Tbl_Registro_Insumo[cant_dev],Tbl_Registro_Insumo[proveedor],$C$8,Tbl_Registro_Insumo[descripcion_insumo],$C130,Tbl_Registro_Insumo[id_solicitud],$C$9,Tbl_Registro_Insumo[Fecha_Corte],"&lt;="&amp;BM$12))</f>
        <v/>
      </c>
      <c r="BN130" s="2" t="str">
        <f>IF(OR($C130="",BN$12=""),"",SUMIFS(Tbl_Registro_Insumo[cant_ent],Tbl_Registro_Insumo[proveedor],$C$8,Tbl_Registro_Insumo[descripcion_insumo],$C130,Tbl_Registro_Insumo[id_solicitud],Detalle_Mes!$C$9,Tbl_Registro_Insumo[Fecha_Corte],"&lt;="&amp;BN$12)-SUMIFS(Tbl_Registro_Insumo[cant_dev],Tbl_Registro_Insumo[proveedor],$C$8,Tbl_Registro_Insumo[descripcion_insumo],$C130,Tbl_Registro_Insumo[id_solicitud],$C$9,Tbl_Registro_Insumo[Fecha_Corte],"&lt;="&amp;BN$12))</f>
        <v/>
      </c>
      <c r="BO130" s="2" t="str">
        <f>IF(OR($C130="",BO$12=""),"",SUMIFS(Tbl_Registro_Insumo[cant_ent],Tbl_Registro_Insumo[proveedor],$C$8,Tbl_Registro_Insumo[descripcion_insumo],$C130,Tbl_Registro_Insumo[id_solicitud],Detalle_Mes!$C$9,Tbl_Registro_Insumo[Fecha_Corte],"&lt;="&amp;BO$12)-SUMIFS(Tbl_Registro_Insumo[cant_dev],Tbl_Registro_Insumo[proveedor],$C$8,Tbl_Registro_Insumo[descripcion_insumo],$C130,Tbl_Registro_Insumo[id_solicitud],$C$9,Tbl_Registro_Insumo[Fecha_Corte],"&lt;="&amp;BO$12))</f>
        <v/>
      </c>
      <c r="BP130" s="2" t="str">
        <f>IF(OR($C130="",BP$12=""),"",SUMIFS(Tbl_Registro_Insumo[cant_ent],Tbl_Registro_Insumo[proveedor],$C$8,Tbl_Registro_Insumo[descripcion_insumo],$C130,Tbl_Registro_Insumo[id_solicitud],Detalle_Mes!$C$9,Tbl_Registro_Insumo[Fecha_Corte],"&lt;="&amp;BP$12)-SUMIFS(Tbl_Registro_Insumo[cant_dev],Tbl_Registro_Insumo[proveedor],$C$8,Tbl_Registro_Insumo[descripcion_insumo],$C130,Tbl_Registro_Insumo[id_solicitud],$C$9,Tbl_Registro_Insumo[Fecha_Corte],"&lt;="&amp;BP$12))</f>
        <v/>
      </c>
      <c r="BQ130" s="2" t="str">
        <f>IF(OR($C130="",BQ$12=""),"",SUMIFS(Tbl_Registro_Insumo[cant_ent],Tbl_Registro_Insumo[proveedor],$C$8,Tbl_Registro_Insumo[descripcion_insumo],$C130,Tbl_Registro_Insumo[id_solicitud],Detalle_Mes!$C$9,Tbl_Registro_Insumo[Fecha_Corte],"&lt;="&amp;BQ$12)-SUMIFS(Tbl_Registro_Insumo[cant_dev],Tbl_Registro_Insumo[proveedor],$C$8,Tbl_Registro_Insumo[descripcion_insumo],$C130,Tbl_Registro_Insumo[id_solicitud],$C$9,Tbl_Registro_Insumo[Fecha_Corte],"&lt;="&amp;BQ$12))</f>
        <v/>
      </c>
      <c r="BR130" s="2" t="str">
        <f>IF(OR($C130="",BR$12=""),"",SUMIFS(Tbl_Registro_Insumo[cant_ent],Tbl_Registro_Insumo[proveedor],$C$8,Tbl_Registro_Insumo[descripcion_insumo],$C130,Tbl_Registro_Insumo[id_solicitud],Detalle_Mes!$C$9,Tbl_Registro_Insumo[Fecha_Corte],"&lt;="&amp;BR$12)-SUMIFS(Tbl_Registro_Insumo[cant_dev],Tbl_Registro_Insumo[proveedor],$C$8,Tbl_Registro_Insumo[descripcion_insumo],$C130,Tbl_Registro_Insumo[id_solicitud],$C$9,Tbl_Registro_Insumo[Fecha_Corte],"&lt;="&amp;BR$12))</f>
        <v/>
      </c>
      <c r="BS130" s="2" t="str">
        <f>IF(OR($C130="",BS$12=""),"",SUMIFS(Tbl_Registro_Insumo[cant_ent],Tbl_Registro_Insumo[proveedor],$C$8,Tbl_Registro_Insumo[descripcion_insumo],$C130,Tbl_Registro_Insumo[id_solicitud],Detalle_Mes!$C$9,Tbl_Registro_Insumo[Fecha_Corte],"&lt;="&amp;BS$12)-SUMIFS(Tbl_Registro_Insumo[cant_dev],Tbl_Registro_Insumo[proveedor],$C$8,Tbl_Registro_Insumo[descripcion_insumo],$C130,Tbl_Registro_Insumo[id_solicitud],$C$9,Tbl_Registro_Insumo[Fecha_Corte],"&lt;="&amp;BS$12))</f>
        <v/>
      </c>
    </row>
    <row r="131" spans="2:71" s="7" customFormat="1" ht="19.2" customHeight="1" x14ac:dyDescent="0.3">
      <c r="B131" s="2"/>
      <c r="D131" s="20" t="str">
        <f>IF(C131="","",SUMIFS(Tbl_Registro_Insumo[cant_ent],Tbl_Registro_Insumo[proveedor],Detalle_Mes!$C$8,Tbl_Registro_Insumo[id_solicitud],Detalle_Mes!$C$9,Tbl_Registro_Insumo[descripcion_insumo],Detalle_Mes!C131,Tbl_Registro_Insumo[Fecha_Corte],"&lt;"&amp;Detalle_Mes!$F$8))</f>
        <v/>
      </c>
      <c r="E131" s="20" t="str">
        <f>IF(C131="","",SUMIFS(Tbl_Registro_Insumo[cant_dev],Tbl_Registro_Insumo[proveedor],Detalle_Mes!$C$8,Tbl_Registro_Insumo[id_solicitud],Detalle_Mes!$C$9,Tbl_Registro_Insumo[descripcion_insumo],Detalle_Mes!C131,Tbl_Registro_Insumo[Fecha_Corte],"&lt;"&amp;Detalle_Mes!$F$8))</f>
        <v/>
      </c>
      <c r="F131" s="20" t="str">
        <f t="shared" si="42"/>
        <v/>
      </c>
      <c r="H131" s="41" t="str">
        <f t="shared" si="43"/>
        <v/>
      </c>
      <c r="I131" s="2" t="str">
        <f>IF(OR($C131="",I$12=""),"",SUMIFS(Tbl_Registro_Insumo[cant_ent],Tbl_Registro_Insumo[proveedor],$C$8,Tbl_Registro_Insumo[descripcion_insumo],$C131,Tbl_Registro_Insumo[id_solicitud],Detalle_Mes!$C$9,Tbl_Registro_Insumo[Fecha_Corte],"&lt;"&amp;I$12)-SUMIFS(Tbl_Registro_Insumo[cant_dev],Tbl_Registro_Insumo[proveedor],$C$8,Tbl_Registro_Insumo[descripcion_insumo],$C131,Tbl_Registro_Insumo[id_solicitud],$C$9,Tbl_Registro_Insumo[Fecha_Corte],"&lt;="&amp;I$12))</f>
        <v/>
      </c>
      <c r="J131" s="2" t="str">
        <f>IF(OR($C131="",J$12=""),"",SUMIFS(Tbl_Registro_Insumo[cant_ent],Tbl_Registro_Insumo[proveedor],$C$8,Tbl_Registro_Insumo[descripcion_insumo],$C131,Tbl_Registro_Insumo[id_solicitud],Detalle_Mes!$C$9,Tbl_Registro_Insumo[Fecha_Corte],"&lt;="&amp;J$12)-SUMIFS(Tbl_Registro_Insumo[cant_dev],Tbl_Registro_Insumo[proveedor],$C$8,Tbl_Registro_Insumo[descripcion_insumo],$C131,Tbl_Registro_Insumo[id_solicitud],$C$9,Tbl_Registro_Insumo[Fecha_Corte],"&lt;="&amp;J$12))</f>
        <v/>
      </c>
      <c r="K131" s="2" t="str">
        <f>IF(OR($C131="",K$12=""),"",SUMIFS(Tbl_Registro_Insumo[cant_ent],Tbl_Registro_Insumo[proveedor],$C$8,Tbl_Registro_Insumo[descripcion_insumo],$C131,Tbl_Registro_Insumo[id_solicitud],Detalle_Mes!$C$9,Tbl_Registro_Insumo[Fecha_Corte],"&lt;="&amp;K$12)-SUMIFS(Tbl_Registro_Insumo[cant_dev],Tbl_Registro_Insumo[proveedor],$C$8,Tbl_Registro_Insumo[descripcion_insumo],$C131,Tbl_Registro_Insumo[id_solicitud],$C$9,Tbl_Registro_Insumo[Fecha_Corte],"&lt;="&amp;K$12))</f>
        <v/>
      </c>
      <c r="L131" s="2" t="str">
        <f>IF(OR($C131="",L$12=""),"",SUMIFS(Tbl_Registro_Insumo[cant_ent],Tbl_Registro_Insumo[proveedor],$C$8,Tbl_Registro_Insumo[descripcion_insumo],$C131,Tbl_Registro_Insumo[id_solicitud],Detalle_Mes!$C$9,Tbl_Registro_Insumo[Fecha_Corte],"&lt;="&amp;L$12)-SUMIFS(Tbl_Registro_Insumo[cant_dev],Tbl_Registro_Insumo[proveedor],$C$8,Tbl_Registro_Insumo[descripcion_insumo],$C131,Tbl_Registro_Insumo[id_solicitud],$C$9,Tbl_Registro_Insumo[Fecha_Corte],"&lt;="&amp;L$12))</f>
        <v/>
      </c>
      <c r="M131" s="2" t="str">
        <f>IF(OR($C131="",M$12=""),"",SUMIFS(Tbl_Registro_Insumo[cant_ent],Tbl_Registro_Insumo[proveedor],$C$8,Tbl_Registro_Insumo[descripcion_insumo],$C131,Tbl_Registro_Insumo[id_solicitud],Detalle_Mes!$C$9,Tbl_Registro_Insumo[Fecha_Corte],"&lt;="&amp;M$12)-SUMIFS(Tbl_Registro_Insumo[cant_dev],Tbl_Registro_Insumo[proveedor],$C$8,Tbl_Registro_Insumo[descripcion_insumo],$C131,Tbl_Registro_Insumo[id_solicitud],$C$9,Tbl_Registro_Insumo[Fecha_Corte],"&lt;="&amp;M$12))</f>
        <v/>
      </c>
      <c r="N131" s="2" t="str">
        <f>IF(OR($C131="",N$12=""),"",SUMIFS(Tbl_Registro_Insumo[cant_ent],Tbl_Registro_Insumo[proveedor],$C$8,Tbl_Registro_Insumo[descripcion_insumo],$C131,Tbl_Registro_Insumo[id_solicitud],Detalle_Mes!$C$9,Tbl_Registro_Insumo[Fecha_Corte],"&lt;="&amp;N$12)-SUMIFS(Tbl_Registro_Insumo[cant_dev],Tbl_Registro_Insumo[proveedor],$C$8,Tbl_Registro_Insumo[descripcion_insumo],$C131,Tbl_Registro_Insumo[id_solicitud],$C$9,Tbl_Registro_Insumo[Fecha_Corte],"&lt;="&amp;N$12))</f>
        <v/>
      </c>
      <c r="O131" s="2" t="str">
        <f>IF(OR($C131="",O$12=""),"",SUMIFS(Tbl_Registro_Insumo[cant_ent],Tbl_Registro_Insumo[proveedor],$C$8,Tbl_Registro_Insumo[descripcion_insumo],$C131,Tbl_Registro_Insumo[id_solicitud],Detalle_Mes!$C$9,Tbl_Registro_Insumo[Fecha_Corte],"&lt;="&amp;O$12)-SUMIFS(Tbl_Registro_Insumo[cant_dev],Tbl_Registro_Insumo[proveedor],$C$8,Tbl_Registro_Insumo[descripcion_insumo],$C131,Tbl_Registro_Insumo[id_solicitud],$C$9,Tbl_Registro_Insumo[Fecha_Corte],"&lt;="&amp;O$12))</f>
        <v/>
      </c>
      <c r="P131" s="2" t="str">
        <f>IF(OR($C131="",P$12=""),"",SUMIFS(Tbl_Registro_Insumo[cant_ent],Tbl_Registro_Insumo[proveedor],$C$8,Tbl_Registro_Insumo[descripcion_insumo],$C131,Tbl_Registro_Insumo[id_solicitud],Detalle_Mes!$C$9,Tbl_Registro_Insumo[Fecha_Corte],"&lt;="&amp;P$12)-SUMIFS(Tbl_Registro_Insumo[cant_dev],Tbl_Registro_Insumo[proveedor],$C$8,Tbl_Registro_Insumo[descripcion_insumo],$C131,Tbl_Registro_Insumo[id_solicitud],$C$9,Tbl_Registro_Insumo[Fecha_Corte],"&lt;="&amp;P$12))</f>
        <v/>
      </c>
      <c r="Q131" s="2" t="str">
        <f>IF(OR($C131="",Q$12=""),"",SUMIFS(Tbl_Registro_Insumo[cant_ent],Tbl_Registro_Insumo[proveedor],$C$8,Tbl_Registro_Insumo[descripcion_insumo],$C131,Tbl_Registro_Insumo[id_solicitud],Detalle_Mes!$C$9,Tbl_Registro_Insumo[Fecha_Corte],"&lt;="&amp;Q$12)-SUMIFS(Tbl_Registro_Insumo[cant_dev],Tbl_Registro_Insumo[proveedor],$C$8,Tbl_Registro_Insumo[descripcion_insumo],$C131,Tbl_Registro_Insumo[id_solicitud],$C$9,Tbl_Registro_Insumo[Fecha_Corte],"&lt;="&amp;Q$12))</f>
        <v/>
      </c>
      <c r="R131" s="2" t="str">
        <f>IF(OR($C131="",R$12=""),"",SUMIFS(Tbl_Registro_Insumo[cant_ent],Tbl_Registro_Insumo[proveedor],$C$8,Tbl_Registro_Insumo[descripcion_insumo],$C131,Tbl_Registro_Insumo[id_solicitud],Detalle_Mes!$C$9,Tbl_Registro_Insumo[Fecha_Corte],"&lt;="&amp;R$12)-SUMIFS(Tbl_Registro_Insumo[cant_dev],Tbl_Registro_Insumo[proveedor],$C$8,Tbl_Registro_Insumo[descripcion_insumo],$C131,Tbl_Registro_Insumo[id_solicitud],$C$9,Tbl_Registro_Insumo[Fecha_Corte],"&lt;="&amp;R$12))</f>
        <v/>
      </c>
      <c r="S131" s="2" t="str">
        <f>IF(OR($C131="",S$12=""),"",SUMIFS(Tbl_Registro_Insumo[cant_ent],Tbl_Registro_Insumo[proveedor],$C$8,Tbl_Registro_Insumo[descripcion_insumo],$C131,Tbl_Registro_Insumo[id_solicitud],Detalle_Mes!$C$9,Tbl_Registro_Insumo[Fecha_Corte],"&lt;="&amp;S$12)-SUMIFS(Tbl_Registro_Insumo[cant_dev],Tbl_Registro_Insumo[proveedor],$C$8,Tbl_Registro_Insumo[descripcion_insumo],$C131,Tbl_Registro_Insumo[id_solicitud],$C$9,Tbl_Registro_Insumo[Fecha_Corte],"&lt;="&amp;S$12))</f>
        <v/>
      </c>
      <c r="T131" s="2" t="str">
        <f>IF(OR($C131="",T$12=""),"",SUMIFS(Tbl_Registro_Insumo[cant_ent],Tbl_Registro_Insumo[proveedor],$C$8,Tbl_Registro_Insumo[descripcion_insumo],$C131,Tbl_Registro_Insumo[id_solicitud],Detalle_Mes!$C$9,Tbl_Registro_Insumo[Fecha_Corte],"&lt;="&amp;T$12)-SUMIFS(Tbl_Registro_Insumo[cant_dev],Tbl_Registro_Insumo[proveedor],$C$8,Tbl_Registro_Insumo[descripcion_insumo],$C131,Tbl_Registro_Insumo[id_solicitud],$C$9,Tbl_Registro_Insumo[Fecha_Corte],"&lt;="&amp;T$12))</f>
        <v/>
      </c>
      <c r="U131" s="2" t="str">
        <f>IF(OR($C131="",U$12=""),"",SUMIFS(Tbl_Registro_Insumo[cant_ent],Tbl_Registro_Insumo[proveedor],$C$8,Tbl_Registro_Insumo[descripcion_insumo],$C131,Tbl_Registro_Insumo[id_solicitud],Detalle_Mes!$C$9,Tbl_Registro_Insumo[Fecha_Corte],"&lt;="&amp;U$12)-SUMIFS(Tbl_Registro_Insumo[cant_dev],Tbl_Registro_Insumo[proveedor],$C$8,Tbl_Registro_Insumo[descripcion_insumo],$C131,Tbl_Registro_Insumo[id_solicitud],$C$9,Tbl_Registro_Insumo[Fecha_Corte],"&lt;="&amp;U$12))</f>
        <v/>
      </c>
      <c r="V131" s="2" t="str">
        <f>IF(OR($C131="",V$12=""),"",SUMIFS(Tbl_Registro_Insumo[cant_ent],Tbl_Registro_Insumo[proveedor],$C$8,Tbl_Registro_Insumo[descripcion_insumo],$C131,Tbl_Registro_Insumo[id_solicitud],Detalle_Mes!$C$9,Tbl_Registro_Insumo[Fecha_Corte],"&lt;="&amp;V$12)-SUMIFS(Tbl_Registro_Insumo[cant_dev],Tbl_Registro_Insumo[proveedor],$C$8,Tbl_Registro_Insumo[descripcion_insumo],$C131,Tbl_Registro_Insumo[id_solicitud],$C$9,Tbl_Registro_Insumo[Fecha_Corte],"&lt;="&amp;V$12))</f>
        <v/>
      </c>
      <c r="W131" s="2" t="str">
        <f>IF(OR($C131="",W$12=""),"",SUMIFS(Tbl_Registro_Insumo[cant_ent],Tbl_Registro_Insumo[proveedor],$C$8,Tbl_Registro_Insumo[descripcion_insumo],$C131,Tbl_Registro_Insumo[id_solicitud],Detalle_Mes!$C$9,Tbl_Registro_Insumo[Fecha_Corte],"&lt;="&amp;W$12)-SUMIFS(Tbl_Registro_Insumo[cant_dev],Tbl_Registro_Insumo[proveedor],$C$8,Tbl_Registro_Insumo[descripcion_insumo],$C131,Tbl_Registro_Insumo[id_solicitud],$C$9,Tbl_Registro_Insumo[Fecha_Corte],"&lt;="&amp;W$12))</f>
        <v/>
      </c>
      <c r="X131" s="2" t="str">
        <f>IF(OR($C131="",X$12=""),"",SUMIFS(Tbl_Registro_Insumo[cant_ent],Tbl_Registro_Insumo[proveedor],$C$8,Tbl_Registro_Insumo[descripcion_insumo],$C131,Tbl_Registro_Insumo[id_solicitud],Detalle_Mes!$C$9,Tbl_Registro_Insumo[Fecha_Corte],"&lt;="&amp;X$12)-SUMIFS(Tbl_Registro_Insumo[cant_dev],Tbl_Registro_Insumo[proveedor],$C$8,Tbl_Registro_Insumo[descripcion_insumo],$C131,Tbl_Registro_Insumo[id_solicitud],$C$9,Tbl_Registro_Insumo[Fecha_Corte],"&lt;="&amp;X$12))</f>
        <v/>
      </c>
      <c r="Y131" s="2" t="str">
        <f>IF(OR($C131="",Y$12=""),"",SUMIFS(Tbl_Registro_Insumo[cant_ent],Tbl_Registro_Insumo[proveedor],$C$8,Tbl_Registro_Insumo[descripcion_insumo],$C131,Tbl_Registro_Insumo[id_solicitud],Detalle_Mes!$C$9,Tbl_Registro_Insumo[Fecha_Corte],"&lt;="&amp;Y$12)-SUMIFS(Tbl_Registro_Insumo[cant_dev],Tbl_Registro_Insumo[proveedor],$C$8,Tbl_Registro_Insumo[descripcion_insumo],$C131,Tbl_Registro_Insumo[id_solicitud],$C$9,Tbl_Registro_Insumo[Fecha_Corte],"&lt;="&amp;Y$12))</f>
        <v/>
      </c>
      <c r="Z131" s="2" t="str">
        <f>IF(OR($C131="",Z$12=""),"",SUMIFS(Tbl_Registro_Insumo[cant_ent],Tbl_Registro_Insumo[proveedor],$C$8,Tbl_Registro_Insumo[descripcion_insumo],$C131,Tbl_Registro_Insumo[id_solicitud],Detalle_Mes!$C$9,Tbl_Registro_Insumo[Fecha_Corte],"&lt;="&amp;Z$12)-SUMIFS(Tbl_Registro_Insumo[cant_dev],Tbl_Registro_Insumo[proveedor],$C$8,Tbl_Registro_Insumo[descripcion_insumo],$C131,Tbl_Registro_Insumo[id_solicitud],$C$9,Tbl_Registro_Insumo[Fecha_Corte],"&lt;="&amp;Z$12))</f>
        <v/>
      </c>
      <c r="AA131" s="2" t="str">
        <f>IF(OR($C131="",AA$12=""),"",SUMIFS(Tbl_Registro_Insumo[cant_ent],Tbl_Registro_Insumo[proveedor],$C$8,Tbl_Registro_Insumo[descripcion_insumo],$C131,Tbl_Registro_Insumo[id_solicitud],Detalle_Mes!$C$9,Tbl_Registro_Insumo[Fecha_Corte],"&lt;="&amp;AA$12)-SUMIFS(Tbl_Registro_Insumo[cant_dev],Tbl_Registro_Insumo[proveedor],$C$8,Tbl_Registro_Insumo[descripcion_insumo],$C131,Tbl_Registro_Insumo[id_solicitud],$C$9,Tbl_Registro_Insumo[Fecha_Corte],"&lt;="&amp;AA$12))</f>
        <v/>
      </c>
      <c r="AB131" s="2" t="str">
        <f>IF(OR($C131="",AB$12=""),"",SUMIFS(Tbl_Registro_Insumo[cant_ent],Tbl_Registro_Insumo[proveedor],$C$8,Tbl_Registro_Insumo[descripcion_insumo],$C131,Tbl_Registro_Insumo[id_solicitud],Detalle_Mes!$C$9,Tbl_Registro_Insumo[Fecha_Corte],"&lt;="&amp;AB$12)-SUMIFS(Tbl_Registro_Insumo[cant_dev],Tbl_Registro_Insumo[proveedor],$C$8,Tbl_Registro_Insumo[descripcion_insumo],$C131,Tbl_Registro_Insumo[id_solicitud],$C$9,Tbl_Registro_Insumo[Fecha_Corte],"&lt;="&amp;AB$12))</f>
        <v/>
      </c>
      <c r="AC131" s="2" t="str">
        <f>IF(OR($C131="",AC$12=""),"",SUMIFS(Tbl_Registro_Insumo[cant_ent],Tbl_Registro_Insumo[proveedor],$C$8,Tbl_Registro_Insumo[descripcion_insumo],$C131,Tbl_Registro_Insumo[id_solicitud],Detalle_Mes!$C$9,Tbl_Registro_Insumo[Fecha_Corte],"&lt;="&amp;AC$12)-SUMIFS(Tbl_Registro_Insumo[cant_dev],Tbl_Registro_Insumo[proveedor],$C$8,Tbl_Registro_Insumo[descripcion_insumo],$C131,Tbl_Registro_Insumo[id_solicitud],$C$9,Tbl_Registro_Insumo[Fecha_Corte],"&lt;="&amp;AC$12))</f>
        <v/>
      </c>
      <c r="AD131" s="2" t="str">
        <f>IF(OR($C131="",AD$12=""),"",SUMIFS(Tbl_Registro_Insumo[cant_ent],Tbl_Registro_Insumo[proveedor],$C$8,Tbl_Registro_Insumo[descripcion_insumo],$C131,Tbl_Registro_Insumo[id_solicitud],Detalle_Mes!$C$9,Tbl_Registro_Insumo[Fecha_Corte],"&lt;="&amp;AD$12)-SUMIFS(Tbl_Registro_Insumo[cant_dev],Tbl_Registro_Insumo[proveedor],$C$8,Tbl_Registro_Insumo[descripcion_insumo],$C131,Tbl_Registro_Insumo[id_solicitud],$C$9,Tbl_Registro_Insumo[Fecha_Corte],"&lt;="&amp;AD$12))</f>
        <v/>
      </c>
      <c r="AE131" s="2" t="str">
        <f>IF(OR($C131="",AE$12=""),"",SUMIFS(Tbl_Registro_Insumo[cant_ent],Tbl_Registro_Insumo[proveedor],$C$8,Tbl_Registro_Insumo[descripcion_insumo],$C131,Tbl_Registro_Insumo[id_solicitud],Detalle_Mes!$C$9,Tbl_Registro_Insumo[Fecha_Corte],"&lt;="&amp;AE$12)-SUMIFS(Tbl_Registro_Insumo[cant_dev],Tbl_Registro_Insumo[proveedor],$C$8,Tbl_Registro_Insumo[descripcion_insumo],$C131,Tbl_Registro_Insumo[id_solicitud],$C$9,Tbl_Registro_Insumo[Fecha_Corte],"&lt;="&amp;AE$12))</f>
        <v/>
      </c>
      <c r="AF131" s="2" t="str">
        <f>IF(OR($C131="",AF$12=""),"",SUMIFS(Tbl_Registro_Insumo[cant_ent],Tbl_Registro_Insumo[proveedor],$C$8,Tbl_Registro_Insumo[descripcion_insumo],$C131,Tbl_Registro_Insumo[id_solicitud],Detalle_Mes!$C$9,Tbl_Registro_Insumo[Fecha_Corte],"&lt;="&amp;AF$12)-SUMIFS(Tbl_Registro_Insumo[cant_dev],Tbl_Registro_Insumo[proveedor],$C$8,Tbl_Registro_Insumo[descripcion_insumo],$C131,Tbl_Registro_Insumo[id_solicitud],$C$9,Tbl_Registro_Insumo[Fecha_Corte],"&lt;="&amp;AF$12))</f>
        <v/>
      </c>
      <c r="AG131" s="2" t="str">
        <f>IF(OR($C131="",AG$12=""),"",SUMIFS(Tbl_Registro_Insumo[cant_ent],Tbl_Registro_Insumo[proveedor],$C$8,Tbl_Registro_Insumo[descripcion_insumo],$C131,Tbl_Registro_Insumo[id_solicitud],Detalle_Mes!$C$9,Tbl_Registro_Insumo[Fecha_Corte],"&lt;="&amp;AG$12)-SUMIFS(Tbl_Registro_Insumo[cant_dev],Tbl_Registro_Insumo[proveedor],$C$8,Tbl_Registro_Insumo[descripcion_insumo],$C131,Tbl_Registro_Insumo[id_solicitud],$C$9,Tbl_Registro_Insumo[Fecha_Corte],"&lt;="&amp;AG$12))</f>
        <v/>
      </c>
      <c r="AH131" s="2" t="str">
        <f>IF(OR($C131="",AH$12=""),"",SUMIFS(Tbl_Registro_Insumo[cant_ent],Tbl_Registro_Insumo[proveedor],$C$8,Tbl_Registro_Insumo[descripcion_insumo],$C131,Tbl_Registro_Insumo[id_solicitud],Detalle_Mes!$C$9,Tbl_Registro_Insumo[Fecha_Corte],"&lt;="&amp;AH$12)-SUMIFS(Tbl_Registro_Insumo[cant_dev],Tbl_Registro_Insumo[proveedor],$C$8,Tbl_Registro_Insumo[descripcion_insumo],$C131,Tbl_Registro_Insumo[id_solicitud],$C$9,Tbl_Registro_Insumo[Fecha_Corte],"&lt;="&amp;AH$12))</f>
        <v/>
      </c>
      <c r="AI131" s="2" t="str">
        <f>IF(OR($C131="",AI$12=""),"",SUMIFS(Tbl_Registro_Insumo[cant_ent],Tbl_Registro_Insumo[proveedor],$C$8,Tbl_Registro_Insumo[descripcion_insumo],$C131,Tbl_Registro_Insumo[id_solicitud],Detalle_Mes!$C$9,Tbl_Registro_Insumo[Fecha_Corte],"&lt;="&amp;AI$12)-SUMIFS(Tbl_Registro_Insumo[cant_dev],Tbl_Registro_Insumo[proveedor],$C$8,Tbl_Registro_Insumo[descripcion_insumo],$C131,Tbl_Registro_Insumo[id_solicitud],$C$9,Tbl_Registro_Insumo[Fecha_Corte],"&lt;="&amp;AI$12))</f>
        <v/>
      </c>
      <c r="AJ131" s="2" t="str">
        <f>IF(OR($C131="",AJ$12=""),"",SUMIFS(Tbl_Registro_Insumo[cant_ent],Tbl_Registro_Insumo[proveedor],$C$8,Tbl_Registro_Insumo[descripcion_insumo],$C131,Tbl_Registro_Insumo[id_solicitud],Detalle_Mes!$C$9,Tbl_Registro_Insumo[Fecha_Corte],"&lt;="&amp;AJ$12)-SUMIFS(Tbl_Registro_Insumo[cant_dev],Tbl_Registro_Insumo[proveedor],$C$8,Tbl_Registro_Insumo[descripcion_insumo],$C131,Tbl_Registro_Insumo[id_solicitud],$C$9,Tbl_Registro_Insumo[Fecha_Corte],"&lt;="&amp;AJ$12))</f>
        <v/>
      </c>
      <c r="AK131" s="2" t="str">
        <f>IF(OR($C131="",AK$12=""),"",SUMIFS(Tbl_Registro_Insumo[cant_ent],Tbl_Registro_Insumo[proveedor],$C$8,Tbl_Registro_Insumo[descripcion_insumo],$C131,Tbl_Registro_Insumo[id_solicitud],Detalle_Mes!$C$9,Tbl_Registro_Insumo[Fecha_Corte],"&lt;="&amp;AK$12)-SUMIFS(Tbl_Registro_Insumo[cant_dev],Tbl_Registro_Insumo[proveedor],$C$8,Tbl_Registro_Insumo[descripcion_insumo],$C131,Tbl_Registro_Insumo[id_solicitud],$C$9,Tbl_Registro_Insumo[Fecha_Corte],"&lt;="&amp;AK$12))</f>
        <v/>
      </c>
      <c r="AL131" s="2" t="str">
        <f>IF(OR($C131="",AL$12=""),"",SUMIFS(Tbl_Registro_Insumo[cant_ent],Tbl_Registro_Insumo[proveedor],$C$8,Tbl_Registro_Insumo[descripcion_insumo],$C131,Tbl_Registro_Insumo[id_solicitud],Detalle_Mes!$C$9,Tbl_Registro_Insumo[Fecha_Corte],"&lt;="&amp;AL$12)-SUMIFS(Tbl_Registro_Insumo[cant_dev],Tbl_Registro_Insumo[proveedor],$C$8,Tbl_Registro_Insumo[descripcion_insumo],$C131,Tbl_Registro_Insumo[id_solicitud],$C$9,Tbl_Registro_Insumo[Fecha_Corte],"&lt;="&amp;AL$12))</f>
        <v/>
      </c>
      <c r="AM131" s="2" t="str">
        <f>IF(OR($C131="",AM$12=""),"",SUMIFS(Tbl_Registro_Insumo[cant_ent],Tbl_Registro_Insumo[proveedor],$C$8,Tbl_Registro_Insumo[descripcion_insumo],$C131,Tbl_Registro_Insumo[id_solicitud],Detalle_Mes!$C$9,Tbl_Registro_Insumo[Fecha_Corte],"&lt;="&amp;AM$12)-SUMIFS(Tbl_Registro_Insumo[cant_dev],Tbl_Registro_Insumo[proveedor],$C$8,Tbl_Registro_Insumo[descripcion_insumo],$C131,Tbl_Registro_Insumo[id_solicitud],$C$9,Tbl_Registro_Insumo[Fecha_Corte],"&lt;="&amp;AM$12))</f>
        <v/>
      </c>
      <c r="AN131" s="2" t="str">
        <f>IF(OR($C131="",AN$12=""),"",SUMIFS(Tbl_Registro_Insumo[cant_ent],Tbl_Registro_Insumo[proveedor],$C$8,Tbl_Registro_Insumo[descripcion_insumo],$C131,Tbl_Registro_Insumo[id_solicitud],Detalle_Mes!$C$9,Tbl_Registro_Insumo[Fecha_Corte],"&lt;="&amp;AN$12)-SUMIFS(Tbl_Registro_Insumo[cant_dev],Tbl_Registro_Insumo[proveedor],$C$8,Tbl_Registro_Insumo[descripcion_insumo],$C131,Tbl_Registro_Insumo[id_solicitud],$C$9,Tbl_Registro_Insumo[Fecha_Corte],"&lt;="&amp;AN$12))</f>
        <v/>
      </c>
      <c r="AO131" s="2" t="str">
        <f>IF(OR($C131="",AO$12=""),"",SUMIFS(Tbl_Registro_Insumo[cant_ent],Tbl_Registro_Insumo[proveedor],$C$8,Tbl_Registro_Insumo[descripcion_insumo],$C131,Tbl_Registro_Insumo[id_solicitud],Detalle_Mes!$C$9,Tbl_Registro_Insumo[Fecha_Corte],"&lt;="&amp;AO$12)-SUMIFS(Tbl_Registro_Insumo[cant_dev],Tbl_Registro_Insumo[proveedor],$C$8,Tbl_Registro_Insumo[descripcion_insumo],$C131,Tbl_Registro_Insumo[id_solicitud],$C$9,Tbl_Registro_Insumo[Fecha_Corte],"&lt;="&amp;AO$12))</f>
        <v/>
      </c>
      <c r="AP131" s="2" t="str">
        <f>IF(OR($C131="",AP$12=""),"",SUMIFS(Tbl_Registro_Insumo[cant_ent],Tbl_Registro_Insumo[proveedor],$C$8,Tbl_Registro_Insumo[descripcion_insumo],$C131,Tbl_Registro_Insumo[id_solicitud],Detalle_Mes!$C$9,Tbl_Registro_Insumo[Fecha_Corte],"&lt;="&amp;AP$12)-SUMIFS(Tbl_Registro_Insumo[cant_dev],Tbl_Registro_Insumo[proveedor],$C$8,Tbl_Registro_Insumo[descripcion_insumo],$C131,Tbl_Registro_Insumo[id_solicitud],$C$9,Tbl_Registro_Insumo[Fecha_Corte],"&lt;="&amp;AP$12))</f>
        <v/>
      </c>
      <c r="AQ131" s="2" t="str">
        <f>IF(OR($C131="",AQ$12=""),"",SUMIFS(Tbl_Registro_Insumo[cant_ent],Tbl_Registro_Insumo[proveedor],$C$8,Tbl_Registro_Insumo[descripcion_insumo],$C131,Tbl_Registro_Insumo[id_solicitud],Detalle_Mes!$C$9,Tbl_Registro_Insumo[Fecha_Corte],"&lt;="&amp;AQ$12)-SUMIFS(Tbl_Registro_Insumo[cant_dev],Tbl_Registro_Insumo[proveedor],$C$8,Tbl_Registro_Insumo[descripcion_insumo],$C131,Tbl_Registro_Insumo[id_solicitud],$C$9,Tbl_Registro_Insumo[Fecha_Corte],"&lt;="&amp;AQ$12))</f>
        <v/>
      </c>
      <c r="AR131" s="2" t="str">
        <f>IF(OR($C131="",AR$12=""),"",SUMIFS(Tbl_Registro_Insumo[cant_ent],Tbl_Registro_Insumo[proveedor],$C$8,Tbl_Registro_Insumo[descripcion_insumo],$C131,Tbl_Registro_Insumo[id_solicitud],Detalle_Mes!$C$9,Tbl_Registro_Insumo[Fecha_Corte],"&lt;="&amp;AR$12)-SUMIFS(Tbl_Registro_Insumo[cant_dev],Tbl_Registro_Insumo[proveedor],$C$8,Tbl_Registro_Insumo[descripcion_insumo],$C131,Tbl_Registro_Insumo[id_solicitud],$C$9,Tbl_Registro_Insumo[Fecha_Corte],"&lt;="&amp;AR$12))</f>
        <v/>
      </c>
      <c r="AS131" s="2" t="str">
        <f>IF(OR($C131="",AS$12=""),"",SUMIFS(Tbl_Registro_Insumo[cant_ent],Tbl_Registro_Insumo[proveedor],$C$8,Tbl_Registro_Insumo[descripcion_insumo],$C131,Tbl_Registro_Insumo[id_solicitud],Detalle_Mes!$C$9,Tbl_Registro_Insumo[Fecha_Corte],"&lt;="&amp;AS$12)-SUMIFS(Tbl_Registro_Insumo[cant_dev],Tbl_Registro_Insumo[proveedor],$C$8,Tbl_Registro_Insumo[descripcion_insumo],$C131,Tbl_Registro_Insumo[id_solicitud],$C$9,Tbl_Registro_Insumo[Fecha_Corte],"&lt;="&amp;AS$12))</f>
        <v/>
      </c>
      <c r="AT131" s="2" t="str">
        <f>IF(OR($C131="",AT$12=""),"",SUMIFS(Tbl_Registro_Insumo[cant_ent],Tbl_Registro_Insumo[proveedor],$C$8,Tbl_Registro_Insumo[descripcion_insumo],$C131,Tbl_Registro_Insumo[id_solicitud],Detalle_Mes!$C$9,Tbl_Registro_Insumo[Fecha_Corte],"&lt;="&amp;AT$12)-SUMIFS(Tbl_Registro_Insumo[cant_dev],Tbl_Registro_Insumo[proveedor],$C$8,Tbl_Registro_Insumo[descripcion_insumo],$C131,Tbl_Registro_Insumo[id_solicitud],$C$9,Tbl_Registro_Insumo[Fecha_Corte],"&lt;="&amp;AT$12))</f>
        <v/>
      </c>
      <c r="AU131" s="2" t="str">
        <f>IF(OR($C131="",AU$12=""),"",SUMIFS(Tbl_Registro_Insumo[cant_ent],Tbl_Registro_Insumo[proveedor],$C$8,Tbl_Registro_Insumo[descripcion_insumo],$C131,Tbl_Registro_Insumo[id_solicitud],Detalle_Mes!$C$9,Tbl_Registro_Insumo[Fecha_Corte],"&lt;="&amp;AU$12)-SUMIFS(Tbl_Registro_Insumo[cant_dev],Tbl_Registro_Insumo[proveedor],$C$8,Tbl_Registro_Insumo[descripcion_insumo],$C131,Tbl_Registro_Insumo[id_solicitud],$C$9,Tbl_Registro_Insumo[Fecha_Corte],"&lt;="&amp;AU$12))</f>
        <v/>
      </c>
      <c r="AV131" s="2" t="str">
        <f>IF(OR($C131="",AV$12=""),"",SUMIFS(Tbl_Registro_Insumo[cant_ent],Tbl_Registro_Insumo[proveedor],$C$8,Tbl_Registro_Insumo[descripcion_insumo],$C131,Tbl_Registro_Insumo[id_solicitud],Detalle_Mes!$C$9,Tbl_Registro_Insumo[Fecha_Corte],"&lt;="&amp;AV$12)-SUMIFS(Tbl_Registro_Insumo[cant_dev],Tbl_Registro_Insumo[proveedor],$C$8,Tbl_Registro_Insumo[descripcion_insumo],$C131,Tbl_Registro_Insumo[id_solicitud],$C$9,Tbl_Registro_Insumo[Fecha_Corte],"&lt;="&amp;AV$12))</f>
        <v/>
      </c>
      <c r="AW131" s="2" t="str">
        <f>IF(OR($C131="",AW$12=""),"",SUMIFS(Tbl_Registro_Insumo[cant_ent],Tbl_Registro_Insumo[proveedor],$C$8,Tbl_Registro_Insumo[descripcion_insumo],$C131,Tbl_Registro_Insumo[id_solicitud],Detalle_Mes!$C$9,Tbl_Registro_Insumo[Fecha_Corte],"&lt;="&amp;AW$12)-SUMIFS(Tbl_Registro_Insumo[cant_dev],Tbl_Registro_Insumo[proveedor],$C$8,Tbl_Registro_Insumo[descripcion_insumo],$C131,Tbl_Registro_Insumo[id_solicitud],$C$9,Tbl_Registro_Insumo[Fecha_Corte],"&lt;="&amp;AW$12))</f>
        <v/>
      </c>
      <c r="AX131" s="2" t="str">
        <f>IF(OR($C131="",AX$12=""),"",SUMIFS(Tbl_Registro_Insumo[cant_ent],Tbl_Registro_Insumo[proveedor],$C$8,Tbl_Registro_Insumo[descripcion_insumo],$C131,Tbl_Registro_Insumo[id_solicitud],Detalle_Mes!$C$9,Tbl_Registro_Insumo[Fecha_Corte],"&lt;="&amp;AX$12)-SUMIFS(Tbl_Registro_Insumo[cant_dev],Tbl_Registro_Insumo[proveedor],$C$8,Tbl_Registro_Insumo[descripcion_insumo],$C131,Tbl_Registro_Insumo[id_solicitud],$C$9,Tbl_Registro_Insumo[Fecha_Corte],"&lt;="&amp;AX$12))</f>
        <v/>
      </c>
      <c r="AY131" s="2" t="str">
        <f>IF(OR($C131="",AY$12=""),"",SUMIFS(Tbl_Registro_Insumo[cant_ent],Tbl_Registro_Insumo[proveedor],$C$8,Tbl_Registro_Insumo[descripcion_insumo],$C131,Tbl_Registro_Insumo[id_solicitud],Detalle_Mes!$C$9,Tbl_Registro_Insumo[Fecha_Corte],"&lt;="&amp;AY$12)-SUMIFS(Tbl_Registro_Insumo[cant_dev],Tbl_Registro_Insumo[proveedor],$C$8,Tbl_Registro_Insumo[descripcion_insumo],$C131,Tbl_Registro_Insumo[id_solicitud],$C$9,Tbl_Registro_Insumo[Fecha_Corte],"&lt;="&amp;AY$12))</f>
        <v/>
      </c>
      <c r="AZ131" s="2" t="str">
        <f>IF(OR($C131="",AZ$12=""),"",SUMIFS(Tbl_Registro_Insumo[cant_ent],Tbl_Registro_Insumo[proveedor],$C$8,Tbl_Registro_Insumo[descripcion_insumo],$C131,Tbl_Registro_Insumo[id_solicitud],Detalle_Mes!$C$9,Tbl_Registro_Insumo[Fecha_Corte],"&lt;="&amp;AZ$12)-SUMIFS(Tbl_Registro_Insumo[cant_dev],Tbl_Registro_Insumo[proveedor],$C$8,Tbl_Registro_Insumo[descripcion_insumo],$C131,Tbl_Registro_Insumo[id_solicitud],$C$9,Tbl_Registro_Insumo[Fecha_Corte],"&lt;="&amp;AZ$12))</f>
        <v/>
      </c>
      <c r="BA131" s="2" t="str">
        <f>IF(OR($C131="",BA$12=""),"",SUMIFS(Tbl_Registro_Insumo[cant_ent],Tbl_Registro_Insumo[proveedor],$C$8,Tbl_Registro_Insumo[descripcion_insumo],$C131,Tbl_Registro_Insumo[id_solicitud],Detalle_Mes!$C$9,Tbl_Registro_Insumo[Fecha_Corte],"&lt;="&amp;BA$12)-SUMIFS(Tbl_Registro_Insumo[cant_dev],Tbl_Registro_Insumo[proveedor],$C$8,Tbl_Registro_Insumo[descripcion_insumo],$C131,Tbl_Registro_Insumo[id_solicitud],$C$9,Tbl_Registro_Insumo[Fecha_Corte],"&lt;="&amp;BA$12))</f>
        <v/>
      </c>
      <c r="BB131" s="2" t="str">
        <f>IF(OR($C131="",BB$12=""),"",SUMIFS(Tbl_Registro_Insumo[cant_ent],Tbl_Registro_Insumo[proveedor],$C$8,Tbl_Registro_Insumo[descripcion_insumo],$C131,Tbl_Registro_Insumo[id_solicitud],Detalle_Mes!$C$9,Tbl_Registro_Insumo[Fecha_Corte],"&lt;="&amp;BB$12)-SUMIFS(Tbl_Registro_Insumo[cant_dev],Tbl_Registro_Insumo[proveedor],$C$8,Tbl_Registro_Insumo[descripcion_insumo],$C131,Tbl_Registro_Insumo[id_solicitud],$C$9,Tbl_Registro_Insumo[Fecha_Corte],"&lt;="&amp;BB$12))</f>
        <v/>
      </c>
      <c r="BC131" s="2" t="str">
        <f>IF(OR($C131="",BC$12=""),"",SUMIFS(Tbl_Registro_Insumo[cant_ent],Tbl_Registro_Insumo[proveedor],$C$8,Tbl_Registro_Insumo[descripcion_insumo],$C131,Tbl_Registro_Insumo[id_solicitud],Detalle_Mes!$C$9,Tbl_Registro_Insumo[Fecha_Corte],"&lt;="&amp;BC$12)-SUMIFS(Tbl_Registro_Insumo[cant_dev],Tbl_Registro_Insumo[proveedor],$C$8,Tbl_Registro_Insumo[descripcion_insumo],$C131,Tbl_Registro_Insumo[id_solicitud],$C$9,Tbl_Registro_Insumo[Fecha_Corte],"&lt;="&amp;BC$12))</f>
        <v/>
      </c>
      <c r="BD131" s="2" t="str">
        <f>IF(OR($C131="",BD$12=""),"",SUMIFS(Tbl_Registro_Insumo[cant_ent],Tbl_Registro_Insumo[proveedor],$C$8,Tbl_Registro_Insumo[descripcion_insumo],$C131,Tbl_Registro_Insumo[id_solicitud],Detalle_Mes!$C$9,Tbl_Registro_Insumo[Fecha_Corte],"&lt;="&amp;BD$12)-SUMIFS(Tbl_Registro_Insumo[cant_dev],Tbl_Registro_Insumo[proveedor],$C$8,Tbl_Registro_Insumo[descripcion_insumo],$C131,Tbl_Registro_Insumo[id_solicitud],$C$9,Tbl_Registro_Insumo[Fecha_Corte],"&lt;="&amp;BD$12))</f>
        <v/>
      </c>
      <c r="BE131" s="2" t="str">
        <f>IF(OR($C131="",BE$12=""),"",SUMIFS(Tbl_Registro_Insumo[cant_ent],Tbl_Registro_Insumo[proveedor],$C$8,Tbl_Registro_Insumo[descripcion_insumo],$C131,Tbl_Registro_Insumo[id_solicitud],Detalle_Mes!$C$9,Tbl_Registro_Insumo[Fecha_Corte],"&lt;="&amp;BE$12)-SUMIFS(Tbl_Registro_Insumo[cant_dev],Tbl_Registro_Insumo[proveedor],$C$8,Tbl_Registro_Insumo[descripcion_insumo],$C131,Tbl_Registro_Insumo[id_solicitud],$C$9,Tbl_Registro_Insumo[Fecha_Corte],"&lt;="&amp;BE$12))</f>
        <v/>
      </c>
      <c r="BF131" s="2" t="str">
        <f>IF(OR($C131="",BF$12=""),"",SUMIFS(Tbl_Registro_Insumo[cant_ent],Tbl_Registro_Insumo[proveedor],$C$8,Tbl_Registro_Insumo[descripcion_insumo],$C131,Tbl_Registro_Insumo[id_solicitud],Detalle_Mes!$C$9,Tbl_Registro_Insumo[Fecha_Corte],"&lt;="&amp;BF$12)-SUMIFS(Tbl_Registro_Insumo[cant_dev],Tbl_Registro_Insumo[proveedor],$C$8,Tbl_Registro_Insumo[descripcion_insumo],$C131,Tbl_Registro_Insumo[id_solicitud],$C$9,Tbl_Registro_Insumo[Fecha_Corte],"&lt;="&amp;BF$12))</f>
        <v/>
      </c>
      <c r="BG131" s="2" t="str">
        <f>IF(OR($C131="",BG$12=""),"",SUMIFS(Tbl_Registro_Insumo[cant_ent],Tbl_Registro_Insumo[proveedor],$C$8,Tbl_Registro_Insumo[descripcion_insumo],$C131,Tbl_Registro_Insumo[id_solicitud],Detalle_Mes!$C$9,Tbl_Registro_Insumo[Fecha_Corte],"&lt;="&amp;BG$12)-SUMIFS(Tbl_Registro_Insumo[cant_dev],Tbl_Registro_Insumo[proveedor],$C$8,Tbl_Registro_Insumo[descripcion_insumo],$C131,Tbl_Registro_Insumo[id_solicitud],$C$9,Tbl_Registro_Insumo[Fecha_Corte],"&lt;="&amp;BG$12))</f>
        <v/>
      </c>
      <c r="BH131" s="2" t="str">
        <f>IF(OR($C131="",BH$12=""),"",SUMIFS(Tbl_Registro_Insumo[cant_ent],Tbl_Registro_Insumo[proveedor],$C$8,Tbl_Registro_Insumo[descripcion_insumo],$C131,Tbl_Registro_Insumo[id_solicitud],Detalle_Mes!$C$9,Tbl_Registro_Insumo[Fecha_Corte],"&lt;="&amp;BH$12)-SUMIFS(Tbl_Registro_Insumo[cant_dev],Tbl_Registro_Insumo[proveedor],$C$8,Tbl_Registro_Insumo[descripcion_insumo],$C131,Tbl_Registro_Insumo[id_solicitud],$C$9,Tbl_Registro_Insumo[Fecha_Corte],"&lt;="&amp;BH$12))</f>
        <v/>
      </c>
      <c r="BI131" s="2" t="str">
        <f>IF(OR($C131="",BI$12=""),"",SUMIFS(Tbl_Registro_Insumo[cant_ent],Tbl_Registro_Insumo[proveedor],$C$8,Tbl_Registro_Insumo[descripcion_insumo],$C131,Tbl_Registro_Insumo[id_solicitud],Detalle_Mes!$C$9,Tbl_Registro_Insumo[Fecha_Corte],"&lt;="&amp;BI$12)-SUMIFS(Tbl_Registro_Insumo[cant_dev],Tbl_Registro_Insumo[proveedor],$C$8,Tbl_Registro_Insumo[descripcion_insumo],$C131,Tbl_Registro_Insumo[id_solicitud],$C$9,Tbl_Registro_Insumo[Fecha_Corte],"&lt;="&amp;BI$12))</f>
        <v/>
      </c>
      <c r="BJ131" s="2" t="str">
        <f>IF(OR($C131="",BJ$12=""),"",SUMIFS(Tbl_Registro_Insumo[cant_ent],Tbl_Registro_Insumo[proveedor],$C$8,Tbl_Registro_Insumo[descripcion_insumo],$C131,Tbl_Registro_Insumo[id_solicitud],Detalle_Mes!$C$9,Tbl_Registro_Insumo[Fecha_Corte],"&lt;="&amp;BJ$12)-SUMIFS(Tbl_Registro_Insumo[cant_dev],Tbl_Registro_Insumo[proveedor],$C$8,Tbl_Registro_Insumo[descripcion_insumo],$C131,Tbl_Registro_Insumo[id_solicitud],$C$9,Tbl_Registro_Insumo[Fecha_Corte],"&lt;="&amp;BJ$12))</f>
        <v/>
      </c>
      <c r="BK131" s="2" t="str">
        <f>IF(OR($C131="",BK$12=""),"",SUMIFS(Tbl_Registro_Insumo[cant_ent],Tbl_Registro_Insumo[proveedor],$C$8,Tbl_Registro_Insumo[descripcion_insumo],$C131,Tbl_Registro_Insumo[id_solicitud],Detalle_Mes!$C$9,Tbl_Registro_Insumo[Fecha_Corte],"&lt;="&amp;BK$12)-SUMIFS(Tbl_Registro_Insumo[cant_dev],Tbl_Registro_Insumo[proveedor],$C$8,Tbl_Registro_Insumo[descripcion_insumo],$C131,Tbl_Registro_Insumo[id_solicitud],$C$9,Tbl_Registro_Insumo[Fecha_Corte],"&lt;="&amp;BK$12))</f>
        <v/>
      </c>
      <c r="BL131" s="2" t="str">
        <f>IF(OR($C131="",BL$12=""),"",SUMIFS(Tbl_Registro_Insumo[cant_ent],Tbl_Registro_Insumo[proveedor],$C$8,Tbl_Registro_Insumo[descripcion_insumo],$C131,Tbl_Registro_Insumo[id_solicitud],Detalle_Mes!$C$9,Tbl_Registro_Insumo[Fecha_Corte],"&lt;="&amp;BL$12)-SUMIFS(Tbl_Registro_Insumo[cant_dev],Tbl_Registro_Insumo[proveedor],$C$8,Tbl_Registro_Insumo[descripcion_insumo],$C131,Tbl_Registro_Insumo[id_solicitud],$C$9,Tbl_Registro_Insumo[Fecha_Corte],"&lt;="&amp;BL$12))</f>
        <v/>
      </c>
      <c r="BM131" s="2" t="str">
        <f>IF(OR($C131="",BM$12=""),"",SUMIFS(Tbl_Registro_Insumo[cant_ent],Tbl_Registro_Insumo[proveedor],$C$8,Tbl_Registro_Insumo[descripcion_insumo],$C131,Tbl_Registro_Insumo[id_solicitud],Detalle_Mes!$C$9,Tbl_Registro_Insumo[Fecha_Corte],"&lt;="&amp;BM$12)-SUMIFS(Tbl_Registro_Insumo[cant_dev],Tbl_Registro_Insumo[proveedor],$C$8,Tbl_Registro_Insumo[descripcion_insumo],$C131,Tbl_Registro_Insumo[id_solicitud],$C$9,Tbl_Registro_Insumo[Fecha_Corte],"&lt;="&amp;BM$12))</f>
        <v/>
      </c>
      <c r="BN131" s="2" t="str">
        <f>IF(OR($C131="",BN$12=""),"",SUMIFS(Tbl_Registro_Insumo[cant_ent],Tbl_Registro_Insumo[proveedor],$C$8,Tbl_Registro_Insumo[descripcion_insumo],$C131,Tbl_Registro_Insumo[id_solicitud],Detalle_Mes!$C$9,Tbl_Registro_Insumo[Fecha_Corte],"&lt;="&amp;BN$12)-SUMIFS(Tbl_Registro_Insumo[cant_dev],Tbl_Registro_Insumo[proveedor],$C$8,Tbl_Registro_Insumo[descripcion_insumo],$C131,Tbl_Registro_Insumo[id_solicitud],$C$9,Tbl_Registro_Insumo[Fecha_Corte],"&lt;="&amp;BN$12))</f>
        <v/>
      </c>
      <c r="BO131" s="2" t="str">
        <f>IF(OR($C131="",BO$12=""),"",SUMIFS(Tbl_Registro_Insumo[cant_ent],Tbl_Registro_Insumo[proveedor],$C$8,Tbl_Registro_Insumo[descripcion_insumo],$C131,Tbl_Registro_Insumo[id_solicitud],Detalle_Mes!$C$9,Tbl_Registro_Insumo[Fecha_Corte],"&lt;="&amp;BO$12)-SUMIFS(Tbl_Registro_Insumo[cant_dev],Tbl_Registro_Insumo[proveedor],$C$8,Tbl_Registro_Insumo[descripcion_insumo],$C131,Tbl_Registro_Insumo[id_solicitud],$C$9,Tbl_Registro_Insumo[Fecha_Corte],"&lt;="&amp;BO$12))</f>
        <v/>
      </c>
      <c r="BP131" s="2" t="str">
        <f>IF(OR($C131="",BP$12=""),"",SUMIFS(Tbl_Registro_Insumo[cant_ent],Tbl_Registro_Insumo[proveedor],$C$8,Tbl_Registro_Insumo[descripcion_insumo],$C131,Tbl_Registro_Insumo[id_solicitud],Detalle_Mes!$C$9,Tbl_Registro_Insumo[Fecha_Corte],"&lt;="&amp;BP$12)-SUMIFS(Tbl_Registro_Insumo[cant_dev],Tbl_Registro_Insumo[proveedor],$C$8,Tbl_Registro_Insumo[descripcion_insumo],$C131,Tbl_Registro_Insumo[id_solicitud],$C$9,Tbl_Registro_Insumo[Fecha_Corte],"&lt;="&amp;BP$12))</f>
        <v/>
      </c>
      <c r="BQ131" s="2" t="str">
        <f>IF(OR($C131="",BQ$12=""),"",SUMIFS(Tbl_Registro_Insumo[cant_ent],Tbl_Registro_Insumo[proveedor],$C$8,Tbl_Registro_Insumo[descripcion_insumo],$C131,Tbl_Registro_Insumo[id_solicitud],Detalle_Mes!$C$9,Tbl_Registro_Insumo[Fecha_Corte],"&lt;="&amp;BQ$12)-SUMIFS(Tbl_Registro_Insumo[cant_dev],Tbl_Registro_Insumo[proveedor],$C$8,Tbl_Registro_Insumo[descripcion_insumo],$C131,Tbl_Registro_Insumo[id_solicitud],$C$9,Tbl_Registro_Insumo[Fecha_Corte],"&lt;="&amp;BQ$12))</f>
        <v/>
      </c>
      <c r="BR131" s="2" t="str">
        <f>IF(OR($C131="",BR$12=""),"",SUMIFS(Tbl_Registro_Insumo[cant_ent],Tbl_Registro_Insumo[proveedor],$C$8,Tbl_Registro_Insumo[descripcion_insumo],$C131,Tbl_Registro_Insumo[id_solicitud],Detalle_Mes!$C$9,Tbl_Registro_Insumo[Fecha_Corte],"&lt;="&amp;BR$12)-SUMIFS(Tbl_Registro_Insumo[cant_dev],Tbl_Registro_Insumo[proveedor],$C$8,Tbl_Registro_Insumo[descripcion_insumo],$C131,Tbl_Registro_Insumo[id_solicitud],$C$9,Tbl_Registro_Insumo[Fecha_Corte],"&lt;="&amp;BR$12))</f>
        <v/>
      </c>
      <c r="BS131" s="2" t="str">
        <f>IF(OR($C131="",BS$12=""),"",SUMIFS(Tbl_Registro_Insumo[cant_ent],Tbl_Registro_Insumo[proveedor],$C$8,Tbl_Registro_Insumo[descripcion_insumo],$C131,Tbl_Registro_Insumo[id_solicitud],Detalle_Mes!$C$9,Tbl_Registro_Insumo[Fecha_Corte],"&lt;="&amp;BS$12)-SUMIFS(Tbl_Registro_Insumo[cant_dev],Tbl_Registro_Insumo[proveedor],$C$8,Tbl_Registro_Insumo[descripcion_insumo],$C131,Tbl_Registro_Insumo[id_solicitud],$C$9,Tbl_Registro_Insumo[Fecha_Corte],"&lt;="&amp;BS$12))</f>
        <v/>
      </c>
    </row>
    <row r="132" spans="2:71" s="7" customFormat="1" ht="19.2" customHeight="1" x14ac:dyDescent="0.3">
      <c r="B132" s="2"/>
      <c r="D132" s="20" t="str">
        <f>IF(C132="","",SUMIFS(Tbl_Registro_Insumo[cant_ent],Tbl_Registro_Insumo[proveedor],Detalle_Mes!$C$8,Tbl_Registro_Insumo[id_solicitud],Detalle_Mes!$C$9,Tbl_Registro_Insumo[descripcion_insumo],Detalle_Mes!C132,Tbl_Registro_Insumo[Fecha_Corte],"&lt;"&amp;Detalle_Mes!$F$8))</f>
        <v/>
      </c>
      <c r="E132" s="20" t="str">
        <f>IF(C132="","",SUMIFS(Tbl_Registro_Insumo[cant_dev],Tbl_Registro_Insumo[proveedor],Detalle_Mes!$C$8,Tbl_Registro_Insumo[id_solicitud],Detalle_Mes!$C$9,Tbl_Registro_Insumo[descripcion_insumo],Detalle_Mes!C132,Tbl_Registro_Insumo[Fecha_Corte],"&lt;"&amp;Detalle_Mes!$F$8))</f>
        <v/>
      </c>
      <c r="F132" s="20" t="str">
        <f t="shared" si="42"/>
        <v/>
      </c>
      <c r="H132" s="41" t="str">
        <f t="shared" si="43"/>
        <v/>
      </c>
      <c r="I132" s="2" t="str">
        <f>IF(OR($C132="",I$12=""),"",SUMIFS(Tbl_Registro_Insumo[cant_ent],Tbl_Registro_Insumo[proveedor],$C$8,Tbl_Registro_Insumo[descripcion_insumo],$C132,Tbl_Registro_Insumo[id_solicitud],Detalle_Mes!$C$9,Tbl_Registro_Insumo[Fecha_Corte],"&lt;"&amp;I$12)-SUMIFS(Tbl_Registro_Insumo[cant_dev],Tbl_Registro_Insumo[proveedor],$C$8,Tbl_Registro_Insumo[descripcion_insumo],$C132,Tbl_Registro_Insumo[id_solicitud],$C$9,Tbl_Registro_Insumo[Fecha_Corte],"&lt;="&amp;I$12))</f>
        <v/>
      </c>
      <c r="J132" s="2" t="str">
        <f>IF(OR($C132="",J$12=""),"",SUMIFS(Tbl_Registro_Insumo[cant_ent],Tbl_Registro_Insumo[proveedor],$C$8,Tbl_Registro_Insumo[descripcion_insumo],$C132,Tbl_Registro_Insumo[id_solicitud],Detalle_Mes!$C$9,Tbl_Registro_Insumo[Fecha_Corte],"&lt;="&amp;J$12)-SUMIFS(Tbl_Registro_Insumo[cant_dev],Tbl_Registro_Insumo[proveedor],$C$8,Tbl_Registro_Insumo[descripcion_insumo],$C132,Tbl_Registro_Insumo[id_solicitud],$C$9,Tbl_Registro_Insumo[Fecha_Corte],"&lt;="&amp;J$12))</f>
        <v/>
      </c>
      <c r="K132" s="2" t="str">
        <f>IF(OR($C132="",K$12=""),"",SUMIFS(Tbl_Registro_Insumo[cant_ent],Tbl_Registro_Insumo[proveedor],$C$8,Tbl_Registro_Insumo[descripcion_insumo],$C132,Tbl_Registro_Insumo[id_solicitud],Detalle_Mes!$C$9,Tbl_Registro_Insumo[Fecha_Corte],"&lt;="&amp;K$12)-SUMIFS(Tbl_Registro_Insumo[cant_dev],Tbl_Registro_Insumo[proveedor],$C$8,Tbl_Registro_Insumo[descripcion_insumo],$C132,Tbl_Registro_Insumo[id_solicitud],$C$9,Tbl_Registro_Insumo[Fecha_Corte],"&lt;="&amp;K$12))</f>
        <v/>
      </c>
      <c r="L132" s="2" t="str">
        <f>IF(OR($C132="",L$12=""),"",SUMIFS(Tbl_Registro_Insumo[cant_ent],Tbl_Registro_Insumo[proveedor],$C$8,Tbl_Registro_Insumo[descripcion_insumo],$C132,Tbl_Registro_Insumo[id_solicitud],Detalle_Mes!$C$9,Tbl_Registro_Insumo[Fecha_Corte],"&lt;="&amp;L$12)-SUMIFS(Tbl_Registro_Insumo[cant_dev],Tbl_Registro_Insumo[proveedor],$C$8,Tbl_Registro_Insumo[descripcion_insumo],$C132,Tbl_Registro_Insumo[id_solicitud],$C$9,Tbl_Registro_Insumo[Fecha_Corte],"&lt;="&amp;L$12))</f>
        <v/>
      </c>
      <c r="M132" s="2" t="str">
        <f>IF(OR($C132="",M$12=""),"",SUMIFS(Tbl_Registro_Insumo[cant_ent],Tbl_Registro_Insumo[proveedor],$C$8,Tbl_Registro_Insumo[descripcion_insumo],$C132,Tbl_Registro_Insumo[id_solicitud],Detalle_Mes!$C$9,Tbl_Registro_Insumo[Fecha_Corte],"&lt;="&amp;M$12)-SUMIFS(Tbl_Registro_Insumo[cant_dev],Tbl_Registro_Insumo[proveedor],$C$8,Tbl_Registro_Insumo[descripcion_insumo],$C132,Tbl_Registro_Insumo[id_solicitud],$C$9,Tbl_Registro_Insumo[Fecha_Corte],"&lt;="&amp;M$12))</f>
        <v/>
      </c>
      <c r="N132" s="2" t="str">
        <f>IF(OR($C132="",N$12=""),"",SUMIFS(Tbl_Registro_Insumo[cant_ent],Tbl_Registro_Insumo[proveedor],$C$8,Tbl_Registro_Insumo[descripcion_insumo],$C132,Tbl_Registro_Insumo[id_solicitud],Detalle_Mes!$C$9,Tbl_Registro_Insumo[Fecha_Corte],"&lt;="&amp;N$12)-SUMIFS(Tbl_Registro_Insumo[cant_dev],Tbl_Registro_Insumo[proveedor],$C$8,Tbl_Registro_Insumo[descripcion_insumo],$C132,Tbl_Registro_Insumo[id_solicitud],$C$9,Tbl_Registro_Insumo[Fecha_Corte],"&lt;="&amp;N$12))</f>
        <v/>
      </c>
      <c r="O132" s="2" t="str">
        <f>IF(OR($C132="",O$12=""),"",SUMIFS(Tbl_Registro_Insumo[cant_ent],Tbl_Registro_Insumo[proveedor],$C$8,Tbl_Registro_Insumo[descripcion_insumo],$C132,Tbl_Registro_Insumo[id_solicitud],Detalle_Mes!$C$9,Tbl_Registro_Insumo[Fecha_Corte],"&lt;="&amp;O$12)-SUMIFS(Tbl_Registro_Insumo[cant_dev],Tbl_Registro_Insumo[proveedor],$C$8,Tbl_Registro_Insumo[descripcion_insumo],$C132,Tbl_Registro_Insumo[id_solicitud],$C$9,Tbl_Registro_Insumo[Fecha_Corte],"&lt;="&amp;O$12))</f>
        <v/>
      </c>
      <c r="P132" s="2" t="str">
        <f>IF(OR($C132="",P$12=""),"",SUMIFS(Tbl_Registro_Insumo[cant_ent],Tbl_Registro_Insumo[proveedor],$C$8,Tbl_Registro_Insumo[descripcion_insumo],$C132,Tbl_Registro_Insumo[id_solicitud],Detalle_Mes!$C$9,Tbl_Registro_Insumo[Fecha_Corte],"&lt;="&amp;P$12)-SUMIFS(Tbl_Registro_Insumo[cant_dev],Tbl_Registro_Insumo[proveedor],$C$8,Tbl_Registro_Insumo[descripcion_insumo],$C132,Tbl_Registro_Insumo[id_solicitud],$C$9,Tbl_Registro_Insumo[Fecha_Corte],"&lt;="&amp;P$12))</f>
        <v/>
      </c>
      <c r="Q132" s="2" t="str">
        <f>IF(OR($C132="",Q$12=""),"",SUMIFS(Tbl_Registro_Insumo[cant_ent],Tbl_Registro_Insumo[proveedor],$C$8,Tbl_Registro_Insumo[descripcion_insumo],$C132,Tbl_Registro_Insumo[id_solicitud],Detalle_Mes!$C$9,Tbl_Registro_Insumo[Fecha_Corte],"&lt;="&amp;Q$12)-SUMIFS(Tbl_Registro_Insumo[cant_dev],Tbl_Registro_Insumo[proveedor],$C$8,Tbl_Registro_Insumo[descripcion_insumo],$C132,Tbl_Registro_Insumo[id_solicitud],$C$9,Tbl_Registro_Insumo[Fecha_Corte],"&lt;="&amp;Q$12))</f>
        <v/>
      </c>
      <c r="R132" s="2" t="str">
        <f>IF(OR($C132="",R$12=""),"",SUMIFS(Tbl_Registro_Insumo[cant_ent],Tbl_Registro_Insumo[proveedor],$C$8,Tbl_Registro_Insumo[descripcion_insumo],$C132,Tbl_Registro_Insumo[id_solicitud],Detalle_Mes!$C$9,Tbl_Registro_Insumo[Fecha_Corte],"&lt;="&amp;R$12)-SUMIFS(Tbl_Registro_Insumo[cant_dev],Tbl_Registro_Insumo[proveedor],$C$8,Tbl_Registro_Insumo[descripcion_insumo],$C132,Tbl_Registro_Insumo[id_solicitud],$C$9,Tbl_Registro_Insumo[Fecha_Corte],"&lt;="&amp;R$12))</f>
        <v/>
      </c>
      <c r="S132" s="2" t="str">
        <f>IF(OR($C132="",S$12=""),"",SUMIFS(Tbl_Registro_Insumo[cant_ent],Tbl_Registro_Insumo[proveedor],$C$8,Tbl_Registro_Insumo[descripcion_insumo],$C132,Tbl_Registro_Insumo[id_solicitud],Detalle_Mes!$C$9,Tbl_Registro_Insumo[Fecha_Corte],"&lt;="&amp;S$12)-SUMIFS(Tbl_Registro_Insumo[cant_dev],Tbl_Registro_Insumo[proveedor],$C$8,Tbl_Registro_Insumo[descripcion_insumo],$C132,Tbl_Registro_Insumo[id_solicitud],$C$9,Tbl_Registro_Insumo[Fecha_Corte],"&lt;="&amp;S$12))</f>
        <v/>
      </c>
      <c r="T132" s="2" t="str">
        <f>IF(OR($C132="",T$12=""),"",SUMIFS(Tbl_Registro_Insumo[cant_ent],Tbl_Registro_Insumo[proveedor],$C$8,Tbl_Registro_Insumo[descripcion_insumo],$C132,Tbl_Registro_Insumo[id_solicitud],Detalle_Mes!$C$9,Tbl_Registro_Insumo[Fecha_Corte],"&lt;="&amp;T$12)-SUMIFS(Tbl_Registro_Insumo[cant_dev],Tbl_Registro_Insumo[proveedor],$C$8,Tbl_Registro_Insumo[descripcion_insumo],$C132,Tbl_Registro_Insumo[id_solicitud],$C$9,Tbl_Registro_Insumo[Fecha_Corte],"&lt;="&amp;T$12))</f>
        <v/>
      </c>
      <c r="U132" s="2" t="str">
        <f>IF(OR($C132="",U$12=""),"",SUMIFS(Tbl_Registro_Insumo[cant_ent],Tbl_Registro_Insumo[proveedor],$C$8,Tbl_Registro_Insumo[descripcion_insumo],$C132,Tbl_Registro_Insumo[id_solicitud],Detalle_Mes!$C$9,Tbl_Registro_Insumo[Fecha_Corte],"&lt;="&amp;U$12)-SUMIFS(Tbl_Registro_Insumo[cant_dev],Tbl_Registro_Insumo[proveedor],$C$8,Tbl_Registro_Insumo[descripcion_insumo],$C132,Tbl_Registro_Insumo[id_solicitud],$C$9,Tbl_Registro_Insumo[Fecha_Corte],"&lt;="&amp;U$12))</f>
        <v/>
      </c>
      <c r="V132" s="2" t="str">
        <f>IF(OR($C132="",V$12=""),"",SUMIFS(Tbl_Registro_Insumo[cant_ent],Tbl_Registro_Insumo[proveedor],$C$8,Tbl_Registro_Insumo[descripcion_insumo],$C132,Tbl_Registro_Insumo[id_solicitud],Detalle_Mes!$C$9,Tbl_Registro_Insumo[Fecha_Corte],"&lt;="&amp;V$12)-SUMIFS(Tbl_Registro_Insumo[cant_dev],Tbl_Registro_Insumo[proveedor],$C$8,Tbl_Registro_Insumo[descripcion_insumo],$C132,Tbl_Registro_Insumo[id_solicitud],$C$9,Tbl_Registro_Insumo[Fecha_Corte],"&lt;="&amp;V$12))</f>
        <v/>
      </c>
      <c r="W132" s="2" t="str">
        <f>IF(OR($C132="",W$12=""),"",SUMIFS(Tbl_Registro_Insumo[cant_ent],Tbl_Registro_Insumo[proveedor],$C$8,Tbl_Registro_Insumo[descripcion_insumo],$C132,Tbl_Registro_Insumo[id_solicitud],Detalle_Mes!$C$9,Tbl_Registro_Insumo[Fecha_Corte],"&lt;="&amp;W$12)-SUMIFS(Tbl_Registro_Insumo[cant_dev],Tbl_Registro_Insumo[proveedor],$C$8,Tbl_Registro_Insumo[descripcion_insumo],$C132,Tbl_Registro_Insumo[id_solicitud],$C$9,Tbl_Registro_Insumo[Fecha_Corte],"&lt;="&amp;W$12))</f>
        <v/>
      </c>
      <c r="X132" s="2" t="str">
        <f>IF(OR($C132="",X$12=""),"",SUMIFS(Tbl_Registro_Insumo[cant_ent],Tbl_Registro_Insumo[proveedor],$C$8,Tbl_Registro_Insumo[descripcion_insumo],$C132,Tbl_Registro_Insumo[id_solicitud],Detalle_Mes!$C$9,Tbl_Registro_Insumo[Fecha_Corte],"&lt;="&amp;X$12)-SUMIFS(Tbl_Registro_Insumo[cant_dev],Tbl_Registro_Insumo[proveedor],$C$8,Tbl_Registro_Insumo[descripcion_insumo],$C132,Tbl_Registro_Insumo[id_solicitud],$C$9,Tbl_Registro_Insumo[Fecha_Corte],"&lt;="&amp;X$12))</f>
        <v/>
      </c>
      <c r="Y132" s="2" t="str">
        <f>IF(OR($C132="",Y$12=""),"",SUMIFS(Tbl_Registro_Insumo[cant_ent],Tbl_Registro_Insumo[proveedor],$C$8,Tbl_Registro_Insumo[descripcion_insumo],$C132,Tbl_Registro_Insumo[id_solicitud],Detalle_Mes!$C$9,Tbl_Registro_Insumo[Fecha_Corte],"&lt;="&amp;Y$12)-SUMIFS(Tbl_Registro_Insumo[cant_dev],Tbl_Registro_Insumo[proveedor],$C$8,Tbl_Registro_Insumo[descripcion_insumo],$C132,Tbl_Registro_Insumo[id_solicitud],$C$9,Tbl_Registro_Insumo[Fecha_Corte],"&lt;="&amp;Y$12))</f>
        <v/>
      </c>
      <c r="Z132" s="2" t="str">
        <f>IF(OR($C132="",Z$12=""),"",SUMIFS(Tbl_Registro_Insumo[cant_ent],Tbl_Registro_Insumo[proveedor],$C$8,Tbl_Registro_Insumo[descripcion_insumo],$C132,Tbl_Registro_Insumo[id_solicitud],Detalle_Mes!$C$9,Tbl_Registro_Insumo[Fecha_Corte],"&lt;="&amp;Z$12)-SUMIFS(Tbl_Registro_Insumo[cant_dev],Tbl_Registro_Insumo[proveedor],$C$8,Tbl_Registro_Insumo[descripcion_insumo],$C132,Tbl_Registro_Insumo[id_solicitud],$C$9,Tbl_Registro_Insumo[Fecha_Corte],"&lt;="&amp;Z$12))</f>
        <v/>
      </c>
      <c r="AA132" s="2" t="str">
        <f>IF(OR($C132="",AA$12=""),"",SUMIFS(Tbl_Registro_Insumo[cant_ent],Tbl_Registro_Insumo[proveedor],$C$8,Tbl_Registro_Insumo[descripcion_insumo],$C132,Tbl_Registro_Insumo[id_solicitud],Detalle_Mes!$C$9,Tbl_Registro_Insumo[Fecha_Corte],"&lt;="&amp;AA$12)-SUMIFS(Tbl_Registro_Insumo[cant_dev],Tbl_Registro_Insumo[proveedor],$C$8,Tbl_Registro_Insumo[descripcion_insumo],$C132,Tbl_Registro_Insumo[id_solicitud],$C$9,Tbl_Registro_Insumo[Fecha_Corte],"&lt;="&amp;AA$12))</f>
        <v/>
      </c>
      <c r="AB132" s="2" t="str">
        <f>IF(OR($C132="",AB$12=""),"",SUMIFS(Tbl_Registro_Insumo[cant_ent],Tbl_Registro_Insumo[proveedor],$C$8,Tbl_Registro_Insumo[descripcion_insumo],$C132,Tbl_Registro_Insumo[id_solicitud],Detalle_Mes!$C$9,Tbl_Registro_Insumo[Fecha_Corte],"&lt;="&amp;AB$12)-SUMIFS(Tbl_Registro_Insumo[cant_dev],Tbl_Registro_Insumo[proveedor],$C$8,Tbl_Registro_Insumo[descripcion_insumo],$C132,Tbl_Registro_Insumo[id_solicitud],$C$9,Tbl_Registro_Insumo[Fecha_Corte],"&lt;="&amp;AB$12))</f>
        <v/>
      </c>
      <c r="AC132" s="2" t="str">
        <f>IF(OR($C132="",AC$12=""),"",SUMIFS(Tbl_Registro_Insumo[cant_ent],Tbl_Registro_Insumo[proveedor],$C$8,Tbl_Registro_Insumo[descripcion_insumo],$C132,Tbl_Registro_Insumo[id_solicitud],Detalle_Mes!$C$9,Tbl_Registro_Insumo[Fecha_Corte],"&lt;="&amp;AC$12)-SUMIFS(Tbl_Registro_Insumo[cant_dev],Tbl_Registro_Insumo[proveedor],$C$8,Tbl_Registro_Insumo[descripcion_insumo],$C132,Tbl_Registro_Insumo[id_solicitud],$C$9,Tbl_Registro_Insumo[Fecha_Corte],"&lt;="&amp;AC$12))</f>
        <v/>
      </c>
      <c r="AD132" s="2" t="str">
        <f>IF(OR($C132="",AD$12=""),"",SUMIFS(Tbl_Registro_Insumo[cant_ent],Tbl_Registro_Insumo[proveedor],$C$8,Tbl_Registro_Insumo[descripcion_insumo],$C132,Tbl_Registro_Insumo[id_solicitud],Detalle_Mes!$C$9,Tbl_Registro_Insumo[Fecha_Corte],"&lt;="&amp;AD$12)-SUMIFS(Tbl_Registro_Insumo[cant_dev],Tbl_Registro_Insumo[proveedor],$C$8,Tbl_Registro_Insumo[descripcion_insumo],$C132,Tbl_Registro_Insumo[id_solicitud],$C$9,Tbl_Registro_Insumo[Fecha_Corte],"&lt;="&amp;AD$12))</f>
        <v/>
      </c>
      <c r="AE132" s="2" t="str">
        <f>IF(OR($C132="",AE$12=""),"",SUMIFS(Tbl_Registro_Insumo[cant_ent],Tbl_Registro_Insumo[proveedor],$C$8,Tbl_Registro_Insumo[descripcion_insumo],$C132,Tbl_Registro_Insumo[id_solicitud],Detalle_Mes!$C$9,Tbl_Registro_Insumo[Fecha_Corte],"&lt;="&amp;AE$12)-SUMIFS(Tbl_Registro_Insumo[cant_dev],Tbl_Registro_Insumo[proveedor],$C$8,Tbl_Registro_Insumo[descripcion_insumo],$C132,Tbl_Registro_Insumo[id_solicitud],$C$9,Tbl_Registro_Insumo[Fecha_Corte],"&lt;="&amp;AE$12))</f>
        <v/>
      </c>
      <c r="AF132" s="2" t="str">
        <f>IF(OR($C132="",AF$12=""),"",SUMIFS(Tbl_Registro_Insumo[cant_ent],Tbl_Registro_Insumo[proveedor],$C$8,Tbl_Registro_Insumo[descripcion_insumo],$C132,Tbl_Registro_Insumo[id_solicitud],Detalle_Mes!$C$9,Tbl_Registro_Insumo[Fecha_Corte],"&lt;="&amp;AF$12)-SUMIFS(Tbl_Registro_Insumo[cant_dev],Tbl_Registro_Insumo[proveedor],$C$8,Tbl_Registro_Insumo[descripcion_insumo],$C132,Tbl_Registro_Insumo[id_solicitud],$C$9,Tbl_Registro_Insumo[Fecha_Corte],"&lt;="&amp;AF$12))</f>
        <v/>
      </c>
      <c r="AG132" s="2" t="str">
        <f>IF(OR($C132="",AG$12=""),"",SUMIFS(Tbl_Registro_Insumo[cant_ent],Tbl_Registro_Insumo[proveedor],$C$8,Tbl_Registro_Insumo[descripcion_insumo],$C132,Tbl_Registro_Insumo[id_solicitud],Detalle_Mes!$C$9,Tbl_Registro_Insumo[Fecha_Corte],"&lt;="&amp;AG$12)-SUMIFS(Tbl_Registro_Insumo[cant_dev],Tbl_Registro_Insumo[proveedor],$C$8,Tbl_Registro_Insumo[descripcion_insumo],$C132,Tbl_Registro_Insumo[id_solicitud],$C$9,Tbl_Registro_Insumo[Fecha_Corte],"&lt;="&amp;AG$12))</f>
        <v/>
      </c>
      <c r="AH132" s="2" t="str">
        <f>IF(OR($C132="",AH$12=""),"",SUMIFS(Tbl_Registro_Insumo[cant_ent],Tbl_Registro_Insumo[proveedor],$C$8,Tbl_Registro_Insumo[descripcion_insumo],$C132,Tbl_Registro_Insumo[id_solicitud],Detalle_Mes!$C$9,Tbl_Registro_Insumo[Fecha_Corte],"&lt;="&amp;AH$12)-SUMIFS(Tbl_Registro_Insumo[cant_dev],Tbl_Registro_Insumo[proveedor],$C$8,Tbl_Registro_Insumo[descripcion_insumo],$C132,Tbl_Registro_Insumo[id_solicitud],$C$9,Tbl_Registro_Insumo[Fecha_Corte],"&lt;="&amp;AH$12))</f>
        <v/>
      </c>
      <c r="AI132" s="2" t="str">
        <f>IF(OR($C132="",AI$12=""),"",SUMIFS(Tbl_Registro_Insumo[cant_ent],Tbl_Registro_Insumo[proveedor],$C$8,Tbl_Registro_Insumo[descripcion_insumo],$C132,Tbl_Registro_Insumo[id_solicitud],Detalle_Mes!$C$9,Tbl_Registro_Insumo[Fecha_Corte],"&lt;="&amp;AI$12)-SUMIFS(Tbl_Registro_Insumo[cant_dev],Tbl_Registro_Insumo[proveedor],$C$8,Tbl_Registro_Insumo[descripcion_insumo],$C132,Tbl_Registro_Insumo[id_solicitud],$C$9,Tbl_Registro_Insumo[Fecha_Corte],"&lt;="&amp;AI$12))</f>
        <v/>
      </c>
      <c r="AJ132" s="2" t="str">
        <f>IF(OR($C132="",AJ$12=""),"",SUMIFS(Tbl_Registro_Insumo[cant_ent],Tbl_Registro_Insumo[proveedor],$C$8,Tbl_Registro_Insumo[descripcion_insumo],$C132,Tbl_Registro_Insumo[id_solicitud],Detalle_Mes!$C$9,Tbl_Registro_Insumo[Fecha_Corte],"&lt;="&amp;AJ$12)-SUMIFS(Tbl_Registro_Insumo[cant_dev],Tbl_Registro_Insumo[proveedor],$C$8,Tbl_Registro_Insumo[descripcion_insumo],$C132,Tbl_Registro_Insumo[id_solicitud],$C$9,Tbl_Registro_Insumo[Fecha_Corte],"&lt;="&amp;AJ$12))</f>
        <v/>
      </c>
      <c r="AK132" s="2" t="str">
        <f>IF(OR($C132="",AK$12=""),"",SUMIFS(Tbl_Registro_Insumo[cant_ent],Tbl_Registro_Insumo[proveedor],$C$8,Tbl_Registro_Insumo[descripcion_insumo],$C132,Tbl_Registro_Insumo[id_solicitud],Detalle_Mes!$C$9,Tbl_Registro_Insumo[Fecha_Corte],"&lt;="&amp;AK$12)-SUMIFS(Tbl_Registro_Insumo[cant_dev],Tbl_Registro_Insumo[proveedor],$C$8,Tbl_Registro_Insumo[descripcion_insumo],$C132,Tbl_Registro_Insumo[id_solicitud],$C$9,Tbl_Registro_Insumo[Fecha_Corte],"&lt;="&amp;AK$12))</f>
        <v/>
      </c>
      <c r="AL132" s="2" t="str">
        <f>IF(OR($C132="",AL$12=""),"",SUMIFS(Tbl_Registro_Insumo[cant_ent],Tbl_Registro_Insumo[proveedor],$C$8,Tbl_Registro_Insumo[descripcion_insumo],$C132,Tbl_Registro_Insumo[id_solicitud],Detalle_Mes!$C$9,Tbl_Registro_Insumo[Fecha_Corte],"&lt;="&amp;AL$12)-SUMIFS(Tbl_Registro_Insumo[cant_dev],Tbl_Registro_Insumo[proveedor],$C$8,Tbl_Registro_Insumo[descripcion_insumo],$C132,Tbl_Registro_Insumo[id_solicitud],$C$9,Tbl_Registro_Insumo[Fecha_Corte],"&lt;="&amp;AL$12))</f>
        <v/>
      </c>
      <c r="AM132" s="2" t="str">
        <f>IF(OR($C132="",AM$12=""),"",SUMIFS(Tbl_Registro_Insumo[cant_ent],Tbl_Registro_Insumo[proveedor],$C$8,Tbl_Registro_Insumo[descripcion_insumo],$C132,Tbl_Registro_Insumo[id_solicitud],Detalle_Mes!$C$9,Tbl_Registro_Insumo[Fecha_Corte],"&lt;="&amp;AM$12)-SUMIFS(Tbl_Registro_Insumo[cant_dev],Tbl_Registro_Insumo[proveedor],$C$8,Tbl_Registro_Insumo[descripcion_insumo],$C132,Tbl_Registro_Insumo[id_solicitud],$C$9,Tbl_Registro_Insumo[Fecha_Corte],"&lt;="&amp;AM$12))</f>
        <v/>
      </c>
      <c r="AN132" s="2" t="str">
        <f>IF(OR($C132="",AN$12=""),"",SUMIFS(Tbl_Registro_Insumo[cant_ent],Tbl_Registro_Insumo[proveedor],$C$8,Tbl_Registro_Insumo[descripcion_insumo],$C132,Tbl_Registro_Insumo[id_solicitud],Detalle_Mes!$C$9,Tbl_Registro_Insumo[Fecha_Corte],"&lt;="&amp;AN$12)-SUMIFS(Tbl_Registro_Insumo[cant_dev],Tbl_Registro_Insumo[proveedor],$C$8,Tbl_Registro_Insumo[descripcion_insumo],$C132,Tbl_Registro_Insumo[id_solicitud],$C$9,Tbl_Registro_Insumo[Fecha_Corte],"&lt;="&amp;AN$12))</f>
        <v/>
      </c>
      <c r="AO132" s="2" t="str">
        <f>IF(OR($C132="",AO$12=""),"",SUMIFS(Tbl_Registro_Insumo[cant_ent],Tbl_Registro_Insumo[proveedor],$C$8,Tbl_Registro_Insumo[descripcion_insumo],$C132,Tbl_Registro_Insumo[id_solicitud],Detalle_Mes!$C$9,Tbl_Registro_Insumo[Fecha_Corte],"&lt;="&amp;AO$12)-SUMIFS(Tbl_Registro_Insumo[cant_dev],Tbl_Registro_Insumo[proveedor],$C$8,Tbl_Registro_Insumo[descripcion_insumo],$C132,Tbl_Registro_Insumo[id_solicitud],$C$9,Tbl_Registro_Insumo[Fecha_Corte],"&lt;="&amp;AO$12))</f>
        <v/>
      </c>
      <c r="AP132" s="2" t="str">
        <f>IF(OR($C132="",AP$12=""),"",SUMIFS(Tbl_Registro_Insumo[cant_ent],Tbl_Registro_Insumo[proveedor],$C$8,Tbl_Registro_Insumo[descripcion_insumo],$C132,Tbl_Registro_Insumo[id_solicitud],Detalle_Mes!$C$9,Tbl_Registro_Insumo[Fecha_Corte],"&lt;="&amp;AP$12)-SUMIFS(Tbl_Registro_Insumo[cant_dev],Tbl_Registro_Insumo[proveedor],$C$8,Tbl_Registro_Insumo[descripcion_insumo],$C132,Tbl_Registro_Insumo[id_solicitud],$C$9,Tbl_Registro_Insumo[Fecha_Corte],"&lt;="&amp;AP$12))</f>
        <v/>
      </c>
      <c r="AQ132" s="2" t="str">
        <f>IF(OR($C132="",AQ$12=""),"",SUMIFS(Tbl_Registro_Insumo[cant_ent],Tbl_Registro_Insumo[proveedor],$C$8,Tbl_Registro_Insumo[descripcion_insumo],$C132,Tbl_Registro_Insumo[id_solicitud],Detalle_Mes!$C$9,Tbl_Registro_Insumo[Fecha_Corte],"&lt;="&amp;AQ$12)-SUMIFS(Tbl_Registro_Insumo[cant_dev],Tbl_Registro_Insumo[proveedor],$C$8,Tbl_Registro_Insumo[descripcion_insumo],$C132,Tbl_Registro_Insumo[id_solicitud],$C$9,Tbl_Registro_Insumo[Fecha_Corte],"&lt;="&amp;AQ$12))</f>
        <v/>
      </c>
      <c r="AR132" s="2" t="str">
        <f>IF(OR($C132="",AR$12=""),"",SUMIFS(Tbl_Registro_Insumo[cant_ent],Tbl_Registro_Insumo[proveedor],$C$8,Tbl_Registro_Insumo[descripcion_insumo],$C132,Tbl_Registro_Insumo[id_solicitud],Detalle_Mes!$C$9,Tbl_Registro_Insumo[Fecha_Corte],"&lt;="&amp;AR$12)-SUMIFS(Tbl_Registro_Insumo[cant_dev],Tbl_Registro_Insumo[proveedor],$C$8,Tbl_Registro_Insumo[descripcion_insumo],$C132,Tbl_Registro_Insumo[id_solicitud],$C$9,Tbl_Registro_Insumo[Fecha_Corte],"&lt;="&amp;AR$12))</f>
        <v/>
      </c>
      <c r="AS132" s="2" t="str">
        <f>IF(OR($C132="",AS$12=""),"",SUMIFS(Tbl_Registro_Insumo[cant_ent],Tbl_Registro_Insumo[proveedor],$C$8,Tbl_Registro_Insumo[descripcion_insumo],$C132,Tbl_Registro_Insumo[id_solicitud],Detalle_Mes!$C$9,Tbl_Registro_Insumo[Fecha_Corte],"&lt;="&amp;AS$12)-SUMIFS(Tbl_Registro_Insumo[cant_dev],Tbl_Registro_Insumo[proveedor],$C$8,Tbl_Registro_Insumo[descripcion_insumo],$C132,Tbl_Registro_Insumo[id_solicitud],$C$9,Tbl_Registro_Insumo[Fecha_Corte],"&lt;="&amp;AS$12))</f>
        <v/>
      </c>
      <c r="AT132" s="2" t="str">
        <f>IF(OR($C132="",AT$12=""),"",SUMIFS(Tbl_Registro_Insumo[cant_ent],Tbl_Registro_Insumo[proveedor],$C$8,Tbl_Registro_Insumo[descripcion_insumo],$C132,Tbl_Registro_Insumo[id_solicitud],Detalle_Mes!$C$9,Tbl_Registro_Insumo[Fecha_Corte],"&lt;="&amp;AT$12)-SUMIFS(Tbl_Registro_Insumo[cant_dev],Tbl_Registro_Insumo[proveedor],$C$8,Tbl_Registro_Insumo[descripcion_insumo],$C132,Tbl_Registro_Insumo[id_solicitud],$C$9,Tbl_Registro_Insumo[Fecha_Corte],"&lt;="&amp;AT$12))</f>
        <v/>
      </c>
      <c r="AU132" s="2" t="str">
        <f>IF(OR($C132="",AU$12=""),"",SUMIFS(Tbl_Registro_Insumo[cant_ent],Tbl_Registro_Insumo[proveedor],$C$8,Tbl_Registro_Insumo[descripcion_insumo],$C132,Tbl_Registro_Insumo[id_solicitud],Detalle_Mes!$C$9,Tbl_Registro_Insumo[Fecha_Corte],"&lt;="&amp;AU$12)-SUMIFS(Tbl_Registro_Insumo[cant_dev],Tbl_Registro_Insumo[proveedor],$C$8,Tbl_Registro_Insumo[descripcion_insumo],$C132,Tbl_Registro_Insumo[id_solicitud],$C$9,Tbl_Registro_Insumo[Fecha_Corte],"&lt;="&amp;AU$12))</f>
        <v/>
      </c>
      <c r="AV132" s="2" t="str">
        <f>IF(OR($C132="",AV$12=""),"",SUMIFS(Tbl_Registro_Insumo[cant_ent],Tbl_Registro_Insumo[proveedor],$C$8,Tbl_Registro_Insumo[descripcion_insumo],$C132,Tbl_Registro_Insumo[id_solicitud],Detalle_Mes!$C$9,Tbl_Registro_Insumo[Fecha_Corte],"&lt;="&amp;AV$12)-SUMIFS(Tbl_Registro_Insumo[cant_dev],Tbl_Registro_Insumo[proveedor],$C$8,Tbl_Registro_Insumo[descripcion_insumo],$C132,Tbl_Registro_Insumo[id_solicitud],$C$9,Tbl_Registro_Insumo[Fecha_Corte],"&lt;="&amp;AV$12))</f>
        <v/>
      </c>
      <c r="AW132" s="2" t="str">
        <f>IF(OR($C132="",AW$12=""),"",SUMIFS(Tbl_Registro_Insumo[cant_ent],Tbl_Registro_Insumo[proveedor],$C$8,Tbl_Registro_Insumo[descripcion_insumo],$C132,Tbl_Registro_Insumo[id_solicitud],Detalle_Mes!$C$9,Tbl_Registro_Insumo[Fecha_Corte],"&lt;="&amp;AW$12)-SUMIFS(Tbl_Registro_Insumo[cant_dev],Tbl_Registro_Insumo[proveedor],$C$8,Tbl_Registro_Insumo[descripcion_insumo],$C132,Tbl_Registro_Insumo[id_solicitud],$C$9,Tbl_Registro_Insumo[Fecha_Corte],"&lt;="&amp;AW$12))</f>
        <v/>
      </c>
      <c r="AX132" s="2" t="str">
        <f>IF(OR($C132="",AX$12=""),"",SUMIFS(Tbl_Registro_Insumo[cant_ent],Tbl_Registro_Insumo[proveedor],$C$8,Tbl_Registro_Insumo[descripcion_insumo],$C132,Tbl_Registro_Insumo[id_solicitud],Detalle_Mes!$C$9,Tbl_Registro_Insumo[Fecha_Corte],"&lt;="&amp;AX$12)-SUMIFS(Tbl_Registro_Insumo[cant_dev],Tbl_Registro_Insumo[proveedor],$C$8,Tbl_Registro_Insumo[descripcion_insumo],$C132,Tbl_Registro_Insumo[id_solicitud],$C$9,Tbl_Registro_Insumo[Fecha_Corte],"&lt;="&amp;AX$12))</f>
        <v/>
      </c>
      <c r="AY132" s="2" t="str">
        <f>IF(OR($C132="",AY$12=""),"",SUMIFS(Tbl_Registro_Insumo[cant_ent],Tbl_Registro_Insumo[proveedor],$C$8,Tbl_Registro_Insumo[descripcion_insumo],$C132,Tbl_Registro_Insumo[id_solicitud],Detalle_Mes!$C$9,Tbl_Registro_Insumo[Fecha_Corte],"&lt;="&amp;AY$12)-SUMIFS(Tbl_Registro_Insumo[cant_dev],Tbl_Registro_Insumo[proveedor],$C$8,Tbl_Registro_Insumo[descripcion_insumo],$C132,Tbl_Registro_Insumo[id_solicitud],$C$9,Tbl_Registro_Insumo[Fecha_Corte],"&lt;="&amp;AY$12))</f>
        <v/>
      </c>
      <c r="AZ132" s="2" t="str">
        <f>IF(OR($C132="",AZ$12=""),"",SUMIFS(Tbl_Registro_Insumo[cant_ent],Tbl_Registro_Insumo[proveedor],$C$8,Tbl_Registro_Insumo[descripcion_insumo],$C132,Tbl_Registro_Insumo[id_solicitud],Detalle_Mes!$C$9,Tbl_Registro_Insumo[Fecha_Corte],"&lt;="&amp;AZ$12)-SUMIFS(Tbl_Registro_Insumo[cant_dev],Tbl_Registro_Insumo[proveedor],$C$8,Tbl_Registro_Insumo[descripcion_insumo],$C132,Tbl_Registro_Insumo[id_solicitud],$C$9,Tbl_Registro_Insumo[Fecha_Corte],"&lt;="&amp;AZ$12))</f>
        <v/>
      </c>
      <c r="BA132" s="2" t="str">
        <f>IF(OR($C132="",BA$12=""),"",SUMIFS(Tbl_Registro_Insumo[cant_ent],Tbl_Registro_Insumo[proveedor],$C$8,Tbl_Registro_Insumo[descripcion_insumo],$C132,Tbl_Registro_Insumo[id_solicitud],Detalle_Mes!$C$9,Tbl_Registro_Insumo[Fecha_Corte],"&lt;="&amp;BA$12)-SUMIFS(Tbl_Registro_Insumo[cant_dev],Tbl_Registro_Insumo[proveedor],$C$8,Tbl_Registro_Insumo[descripcion_insumo],$C132,Tbl_Registro_Insumo[id_solicitud],$C$9,Tbl_Registro_Insumo[Fecha_Corte],"&lt;="&amp;BA$12))</f>
        <v/>
      </c>
      <c r="BB132" s="2" t="str">
        <f>IF(OR($C132="",BB$12=""),"",SUMIFS(Tbl_Registro_Insumo[cant_ent],Tbl_Registro_Insumo[proveedor],$C$8,Tbl_Registro_Insumo[descripcion_insumo],$C132,Tbl_Registro_Insumo[id_solicitud],Detalle_Mes!$C$9,Tbl_Registro_Insumo[Fecha_Corte],"&lt;="&amp;BB$12)-SUMIFS(Tbl_Registro_Insumo[cant_dev],Tbl_Registro_Insumo[proveedor],$C$8,Tbl_Registro_Insumo[descripcion_insumo],$C132,Tbl_Registro_Insumo[id_solicitud],$C$9,Tbl_Registro_Insumo[Fecha_Corte],"&lt;="&amp;BB$12))</f>
        <v/>
      </c>
      <c r="BC132" s="2" t="str">
        <f>IF(OR($C132="",BC$12=""),"",SUMIFS(Tbl_Registro_Insumo[cant_ent],Tbl_Registro_Insumo[proveedor],$C$8,Tbl_Registro_Insumo[descripcion_insumo],$C132,Tbl_Registro_Insumo[id_solicitud],Detalle_Mes!$C$9,Tbl_Registro_Insumo[Fecha_Corte],"&lt;="&amp;BC$12)-SUMIFS(Tbl_Registro_Insumo[cant_dev],Tbl_Registro_Insumo[proveedor],$C$8,Tbl_Registro_Insumo[descripcion_insumo],$C132,Tbl_Registro_Insumo[id_solicitud],$C$9,Tbl_Registro_Insumo[Fecha_Corte],"&lt;="&amp;BC$12))</f>
        <v/>
      </c>
      <c r="BD132" s="2" t="str">
        <f>IF(OR($C132="",BD$12=""),"",SUMIFS(Tbl_Registro_Insumo[cant_ent],Tbl_Registro_Insumo[proveedor],$C$8,Tbl_Registro_Insumo[descripcion_insumo],$C132,Tbl_Registro_Insumo[id_solicitud],Detalle_Mes!$C$9,Tbl_Registro_Insumo[Fecha_Corte],"&lt;="&amp;BD$12)-SUMIFS(Tbl_Registro_Insumo[cant_dev],Tbl_Registro_Insumo[proveedor],$C$8,Tbl_Registro_Insumo[descripcion_insumo],$C132,Tbl_Registro_Insumo[id_solicitud],$C$9,Tbl_Registro_Insumo[Fecha_Corte],"&lt;="&amp;BD$12))</f>
        <v/>
      </c>
      <c r="BE132" s="2" t="str">
        <f>IF(OR($C132="",BE$12=""),"",SUMIFS(Tbl_Registro_Insumo[cant_ent],Tbl_Registro_Insumo[proveedor],$C$8,Tbl_Registro_Insumo[descripcion_insumo],$C132,Tbl_Registro_Insumo[id_solicitud],Detalle_Mes!$C$9,Tbl_Registro_Insumo[Fecha_Corte],"&lt;="&amp;BE$12)-SUMIFS(Tbl_Registro_Insumo[cant_dev],Tbl_Registro_Insumo[proveedor],$C$8,Tbl_Registro_Insumo[descripcion_insumo],$C132,Tbl_Registro_Insumo[id_solicitud],$C$9,Tbl_Registro_Insumo[Fecha_Corte],"&lt;="&amp;BE$12))</f>
        <v/>
      </c>
      <c r="BF132" s="2" t="str">
        <f>IF(OR($C132="",BF$12=""),"",SUMIFS(Tbl_Registro_Insumo[cant_ent],Tbl_Registro_Insumo[proveedor],$C$8,Tbl_Registro_Insumo[descripcion_insumo],$C132,Tbl_Registro_Insumo[id_solicitud],Detalle_Mes!$C$9,Tbl_Registro_Insumo[Fecha_Corte],"&lt;="&amp;BF$12)-SUMIFS(Tbl_Registro_Insumo[cant_dev],Tbl_Registro_Insumo[proveedor],$C$8,Tbl_Registro_Insumo[descripcion_insumo],$C132,Tbl_Registro_Insumo[id_solicitud],$C$9,Tbl_Registro_Insumo[Fecha_Corte],"&lt;="&amp;BF$12))</f>
        <v/>
      </c>
      <c r="BG132" s="2" t="str">
        <f>IF(OR($C132="",BG$12=""),"",SUMIFS(Tbl_Registro_Insumo[cant_ent],Tbl_Registro_Insumo[proveedor],$C$8,Tbl_Registro_Insumo[descripcion_insumo],$C132,Tbl_Registro_Insumo[id_solicitud],Detalle_Mes!$C$9,Tbl_Registro_Insumo[Fecha_Corte],"&lt;="&amp;BG$12)-SUMIFS(Tbl_Registro_Insumo[cant_dev],Tbl_Registro_Insumo[proveedor],$C$8,Tbl_Registro_Insumo[descripcion_insumo],$C132,Tbl_Registro_Insumo[id_solicitud],$C$9,Tbl_Registro_Insumo[Fecha_Corte],"&lt;="&amp;BG$12))</f>
        <v/>
      </c>
      <c r="BH132" s="2" t="str">
        <f>IF(OR($C132="",BH$12=""),"",SUMIFS(Tbl_Registro_Insumo[cant_ent],Tbl_Registro_Insumo[proveedor],$C$8,Tbl_Registro_Insumo[descripcion_insumo],$C132,Tbl_Registro_Insumo[id_solicitud],Detalle_Mes!$C$9,Tbl_Registro_Insumo[Fecha_Corte],"&lt;="&amp;BH$12)-SUMIFS(Tbl_Registro_Insumo[cant_dev],Tbl_Registro_Insumo[proveedor],$C$8,Tbl_Registro_Insumo[descripcion_insumo],$C132,Tbl_Registro_Insumo[id_solicitud],$C$9,Tbl_Registro_Insumo[Fecha_Corte],"&lt;="&amp;BH$12))</f>
        <v/>
      </c>
      <c r="BI132" s="2" t="str">
        <f>IF(OR($C132="",BI$12=""),"",SUMIFS(Tbl_Registro_Insumo[cant_ent],Tbl_Registro_Insumo[proveedor],$C$8,Tbl_Registro_Insumo[descripcion_insumo],$C132,Tbl_Registro_Insumo[id_solicitud],Detalle_Mes!$C$9,Tbl_Registro_Insumo[Fecha_Corte],"&lt;="&amp;BI$12)-SUMIFS(Tbl_Registro_Insumo[cant_dev],Tbl_Registro_Insumo[proveedor],$C$8,Tbl_Registro_Insumo[descripcion_insumo],$C132,Tbl_Registro_Insumo[id_solicitud],$C$9,Tbl_Registro_Insumo[Fecha_Corte],"&lt;="&amp;BI$12))</f>
        <v/>
      </c>
      <c r="BJ132" s="2" t="str">
        <f>IF(OR($C132="",BJ$12=""),"",SUMIFS(Tbl_Registro_Insumo[cant_ent],Tbl_Registro_Insumo[proveedor],$C$8,Tbl_Registro_Insumo[descripcion_insumo],$C132,Tbl_Registro_Insumo[id_solicitud],Detalle_Mes!$C$9,Tbl_Registro_Insumo[Fecha_Corte],"&lt;="&amp;BJ$12)-SUMIFS(Tbl_Registro_Insumo[cant_dev],Tbl_Registro_Insumo[proveedor],$C$8,Tbl_Registro_Insumo[descripcion_insumo],$C132,Tbl_Registro_Insumo[id_solicitud],$C$9,Tbl_Registro_Insumo[Fecha_Corte],"&lt;="&amp;BJ$12))</f>
        <v/>
      </c>
      <c r="BK132" s="2" t="str">
        <f>IF(OR($C132="",BK$12=""),"",SUMIFS(Tbl_Registro_Insumo[cant_ent],Tbl_Registro_Insumo[proveedor],$C$8,Tbl_Registro_Insumo[descripcion_insumo],$C132,Tbl_Registro_Insumo[id_solicitud],Detalle_Mes!$C$9,Tbl_Registro_Insumo[Fecha_Corte],"&lt;="&amp;BK$12)-SUMIFS(Tbl_Registro_Insumo[cant_dev],Tbl_Registro_Insumo[proveedor],$C$8,Tbl_Registro_Insumo[descripcion_insumo],$C132,Tbl_Registro_Insumo[id_solicitud],$C$9,Tbl_Registro_Insumo[Fecha_Corte],"&lt;="&amp;BK$12))</f>
        <v/>
      </c>
      <c r="BL132" s="2" t="str">
        <f>IF(OR($C132="",BL$12=""),"",SUMIFS(Tbl_Registro_Insumo[cant_ent],Tbl_Registro_Insumo[proveedor],$C$8,Tbl_Registro_Insumo[descripcion_insumo],$C132,Tbl_Registro_Insumo[id_solicitud],Detalle_Mes!$C$9,Tbl_Registro_Insumo[Fecha_Corte],"&lt;="&amp;BL$12)-SUMIFS(Tbl_Registro_Insumo[cant_dev],Tbl_Registro_Insumo[proveedor],$C$8,Tbl_Registro_Insumo[descripcion_insumo],$C132,Tbl_Registro_Insumo[id_solicitud],$C$9,Tbl_Registro_Insumo[Fecha_Corte],"&lt;="&amp;BL$12))</f>
        <v/>
      </c>
      <c r="BM132" s="2" t="str">
        <f>IF(OR($C132="",BM$12=""),"",SUMIFS(Tbl_Registro_Insumo[cant_ent],Tbl_Registro_Insumo[proveedor],$C$8,Tbl_Registro_Insumo[descripcion_insumo],$C132,Tbl_Registro_Insumo[id_solicitud],Detalle_Mes!$C$9,Tbl_Registro_Insumo[Fecha_Corte],"&lt;="&amp;BM$12)-SUMIFS(Tbl_Registro_Insumo[cant_dev],Tbl_Registro_Insumo[proveedor],$C$8,Tbl_Registro_Insumo[descripcion_insumo],$C132,Tbl_Registro_Insumo[id_solicitud],$C$9,Tbl_Registro_Insumo[Fecha_Corte],"&lt;="&amp;BM$12))</f>
        <v/>
      </c>
      <c r="BN132" s="2" t="str">
        <f>IF(OR($C132="",BN$12=""),"",SUMIFS(Tbl_Registro_Insumo[cant_ent],Tbl_Registro_Insumo[proveedor],$C$8,Tbl_Registro_Insumo[descripcion_insumo],$C132,Tbl_Registro_Insumo[id_solicitud],Detalle_Mes!$C$9,Tbl_Registro_Insumo[Fecha_Corte],"&lt;="&amp;BN$12)-SUMIFS(Tbl_Registro_Insumo[cant_dev],Tbl_Registro_Insumo[proveedor],$C$8,Tbl_Registro_Insumo[descripcion_insumo],$C132,Tbl_Registro_Insumo[id_solicitud],$C$9,Tbl_Registro_Insumo[Fecha_Corte],"&lt;="&amp;BN$12))</f>
        <v/>
      </c>
      <c r="BO132" s="2" t="str">
        <f>IF(OR($C132="",BO$12=""),"",SUMIFS(Tbl_Registro_Insumo[cant_ent],Tbl_Registro_Insumo[proveedor],$C$8,Tbl_Registro_Insumo[descripcion_insumo],$C132,Tbl_Registro_Insumo[id_solicitud],Detalle_Mes!$C$9,Tbl_Registro_Insumo[Fecha_Corte],"&lt;="&amp;BO$12)-SUMIFS(Tbl_Registro_Insumo[cant_dev],Tbl_Registro_Insumo[proveedor],$C$8,Tbl_Registro_Insumo[descripcion_insumo],$C132,Tbl_Registro_Insumo[id_solicitud],$C$9,Tbl_Registro_Insumo[Fecha_Corte],"&lt;="&amp;BO$12))</f>
        <v/>
      </c>
      <c r="BP132" s="2" t="str">
        <f>IF(OR($C132="",BP$12=""),"",SUMIFS(Tbl_Registro_Insumo[cant_ent],Tbl_Registro_Insumo[proveedor],$C$8,Tbl_Registro_Insumo[descripcion_insumo],$C132,Tbl_Registro_Insumo[id_solicitud],Detalle_Mes!$C$9,Tbl_Registro_Insumo[Fecha_Corte],"&lt;="&amp;BP$12)-SUMIFS(Tbl_Registro_Insumo[cant_dev],Tbl_Registro_Insumo[proveedor],$C$8,Tbl_Registro_Insumo[descripcion_insumo],$C132,Tbl_Registro_Insumo[id_solicitud],$C$9,Tbl_Registro_Insumo[Fecha_Corte],"&lt;="&amp;BP$12))</f>
        <v/>
      </c>
      <c r="BQ132" s="2" t="str">
        <f>IF(OR($C132="",BQ$12=""),"",SUMIFS(Tbl_Registro_Insumo[cant_ent],Tbl_Registro_Insumo[proveedor],$C$8,Tbl_Registro_Insumo[descripcion_insumo],$C132,Tbl_Registro_Insumo[id_solicitud],Detalle_Mes!$C$9,Tbl_Registro_Insumo[Fecha_Corte],"&lt;="&amp;BQ$12)-SUMIFS(Tbl_Registro_Insumo[cant_dev],Tbl_Registro_Insumo[proveedor],$C$8,Tbl_Registro_Insumo[descripcion_insumo],$C132,Tbl_Registro_Insumo[id_solicitud],$C$9,Tbl_Registro_Insumo[Fecha_Corte],"&lt;="&amp;BQ$12))</f>
        <v/>
      </c>
      <c r="BR132" s="2" t="str">
        <f>IF(OR($C132="",BR$12=""),"",SUMIFS(Tbl_Registro_Insumo[cant_ent],Tbl_Registro_Insumo[proveedor],$C$8,Tbl_Registro_Insumo[descripcion_insumo],$C132,Tbl_Registro_Insumo[id_solicitud],Detalle_Mes!$C$9,Tbl_Registro_Insumo[Fecha_Corte],"&lt;="&amp;BR$12)-SUMIFS(Tbl_Registro_Insumo[cant_dev],Tbl_Registro_Insumo[proveedor],$C$8,Tbl_Registro_Insumo[descripcion_insumo],$C132,Tbl_Registro_Insumo[id_solicitud],$C$9,Tbl_Registro_Insumo[Fecha_Corte],"&lt;="&amp;BR$12))</f>
        <v/>
      </c>
      <c r="BS132" s="2" t="str">
        <f>IF(OR($C132="",BS$12=""),"",SUMIFS(Tbl_Registro_Insumo[cant_ent],Tbl_Registro_Insumo[proveedor],$C$8,Tbl_Registro_Insumo[descripcion_insumo],$C132,Tbl_Registro_Insumo[id_solicitud],Detalle_Mes!$C$9,Tbl_Registro_Insumo[Fecha_Corte],"&lt;="&amp;BS$12)-SUMIFS(Tbl_Registro_Insumo[cant_dev],Tbl_Registro_Insumo[proveedor],$C$8,Tbl_Registro_Insumo[descripcion_insumo],$C132,Tbl_Registro_Insumo[id_solicitud],$C$9,Tbl_Registro_Insumo[Fecha_Corte],"&lt;="&amp;BS$12))</f>
        <v/>
      </c>
    </row>
    <row r="133" spans="2:71" s="7" customFormat="1" ht="19.2" customHeight="1" x14ac:dyDescent="0.3">
      <c r="B133" s="2"/>
      <c r="D133" s="20" t="str">
        <f>IF(C133="","",SUMIFS(Tbl_Registro_Insumo[cant_ent],Tbl_Registro_Insumo[proveedor],Detalle_Mes!$C$8,Tbl_Registro_Insumo[id_solicitud],Detalle_Mes!$C$9,Tbl_Registro_Insumo[descripcion_insumo],Detalle_Mes!C133,Tbl_Registro_Insumo[Fecha_Corte],"&lt;"&amp;Detalle_Mes!$F$8))</f>
        <v/>
      </c>
      <c r="E133" s="20" t="str">
        <f>IF(C133="","",SUMIFS(Tbl_Registro_Insumo[cant_dev],Tbl_Registro_Insumo[proveedor],Detalle_Mes!$C$8,Tbl_Registro_Insumo[id_solicitud],Detalle_Mes!$C$9,Tbl_Registro_Insumo[descripcion_insumo],Detalle_Mes!C133,Tbl_Registro_Insumo[Fecha_Corte],"&lt;"&amp;Detalle_Mes!$F$8))</f>
        <v/>
      </c>
      <c r="F133" s="20" t="str">
        <f t="shared" si="42"/>
        <v/>
      </c>
      <c r="H133" s="41" t="str">
        <f t="shared" si="43"/>
        <v/>
      </c>
      <c r="I133" s="2" t="str">
        <f>IF(OR($C133="",I$12=""),"",SUMIFS(Tbl_Registro_Insumo[cant_ent],Tbl_Registro_Insumo[proveedor],$C$8,Tbl_Registro_Insumo[descripcion_insumo],$C133,Tbl_Registro_Insumo[id_solicitud],Detalle_Mes!$C$9,Tbl_Registro_Insumo[Fecha_Corte],"&lt;"&amp;I$12)-SUMIFS(Tbl_Registro_Insumo[cant_dev],Tbl_Registro_Insumo[proveedor],$C$8,Tbl_Registro_Insumo[descripcion_insumo],$C133,Tbl_Registro_Insumo[id_solicitud],$C$9,Tbl_Registro_Insumo[Fecha_Corte],"&lt;="&amp;I$12))</f>
        <v/>
      </c>
      <c r="J133" s="2" t="str">
        <f>IF(OR($C133="",J$12=""),"",SUMIFS(Tbl_Registro_Insumo[cant_ent],Tbl_Registro_Insumo[proveedor],$C$8,Tbl_Registro_Insumo[descripcion_insumo],$C133,Tbl_Registro_Insumo[id_solicitud],Detalle_Mes!$C$9,Tbl_Registro_Insumo[Fecha_Corte],"&lt;="&amp;J$12)-SUMIFS(Tbl_Registro_Insumo[cant_dev],Tbl_Registro_Insumo[proveedor],$C$8,Tbl_Registro_Insumo[descripcion_insumo],$C133,Tbl_Registro_Insumo[id_solicitud],$C$9,Tbl_Registro_Insumo[Fecha_Corte],"&lt;="&amp;J$12))</f>
        <v/>
      </c>
      <c r="K133" s="2" t="str">
        <f>IF(OR($C133="",K$12=""),"",SUMIFS(Tbl_Registro_Insumo[cant_ent],Tbl_Registro_Insumo[proveedor],$C$8,Tbl_Registro_Insumo[descripcion_insumo],$C133,Tbl_Registro_Insumo[id_solicitud],Detalle_Mes!$C$9,Tbl_Registro_Insumo[Fecha_Corte],"&lt;="&amp;K$12)-SUMIFS(Tbl_Registro_Insumo[cant_dev],Tbl_Registro_Insumo[proveedor],$C$8,Tbl_Registro_Insumo[descripcion_insumo],$C133,Tbl_Registro_Insumo[id_solicitud],$C$9,Tbl_Registro_Insumo[Fecha_Corte],"&lt;="&amp;K$12))</f>
        <v/>
      </c>
      <c r="L133" s="2" t="str">
        <f>IF(OR($C133="",L$12=""),"",SUMIFS(Tbl_Registro_Insumo[cant_ent],Tbl_Registro_Insumo[proveedor],$C$8,Tbl_Registro_Insumo[descripcion_insumo],$C133,Tbl_Registro_Insumo[id_solicitud],Detalle_Mes!$C$9,Tbl_Registro_Insumo[Fecha_Corte],"&lt;="&amp;L$12)-SUMIFS(Tbl_Registro_Insumo[cant_dev],Tbl_Registro_Insumo[proveedor],$C$8,Tbl_Registro_Insumo[descripcion_insumo],$C133,Tbl_Registro_Insumo[id_solicitud],$C$9,Tbl_Registro_Insumo[Fecha_Corte],"&lt;="&amp;L$12))</f>
        <v/>
      </c>
      <c r="M133" s="2" t="str">
        <f>IF(OR($C133="",M$12=""),"",SUMIFS(Tbl_Registro_Insumo[cant_ent],Tbl_Registro_Insumo[proveedor],$C$8,Tbl_Registro_Insumo[descripcion_insumo],$C133,Tbl_Registro_Insumo[id_solicitud],Detalle_Mes!$C$9,Tbl_Registro_Insumo[Fecha_Corte],"&lt;="&amp;M$12)-SUMIFS(Tbl_Registro_Insumo[cant_dev],Tbl_Registro_Insumo[proveedor],$C$8,Tbl_Registro_Insumo[descripcion_insumo],$C133,Tbl_Registro_Insumo[id_solicitud],$C$9,Tbl_Registro_Insumo[Fecha_Corte],"&lt;="&amp;M$12))</f>
        <v/>
      </c>
      <c r="N133" s="2" t="str">
        <f>IF(OR($C133="",N$12=""),"",SUMIFS(Tbl_Registro_Insumo[cant_ent],Tbl_Registro_Insumo[proveedor],$C$8,Tbl_Registro_Insumo[descripcion_insumo],$C133,Tbl_Registro_Insumo[id_solicitud],Detalle_Mes!$C$9,Tbl_Registro_Insumo[Fecha_Corte],"&lt;="&amp;N$12)-SUMIFS(Tbl_Registro_Insumo[cant_dev],Tbl_Registro_Insumo[proveedor],$C$8,Tbl_Registro_Insumo[descripcion_insumo],$C133,Tbl_Registro_Insumo[id_solicitud],$C$9,Tbl_Registro_Insumo[Fecha_Corte],"&lt;="&amp;N$12))</f>
        <v/>
      </c>
      <c r="O133" s="2" t="str">
        <f>IF(OR($C133="",O$12=""),"",SUMIFS(Tbl_Registro_Insumo[cant_ent],Tbl_Registro_Insumo[proveedor],$C$8,Tbl_Registro_Insumo[descripcion_insumo],$C133,Tbl_Registro_Insumo[id_solicitud],Detalle_Mes!$C$9,Tbl_Registro_Insumo[Fecha_Corte],"&lt;="&amp;O$12)-SUMIFS(Tbl_Registro_Insumo[cant_dev],Tbl_Registro_Insumo[proveedor],$C$8,Tbl_Registro_Insumo[descripcion_insumo],$C133,Tbl_Registro_Insumo[id_solicitud],$C$9,Tbl_Registro_Insumo[Fecha_Corte],"&lt;="&amp;O$12))</f>
        <v/>
      </c>
      <c r="P133" s="2" t="str">
        <f>IF(OR($C133="",P$12=""),"",SUMIFS(Tbl_Registro_Insumo[cant_ent],Tbl_Registro_Insumo[proveedor],$C$8,Tbl_Registro_Insumo[descripcion_insumo],$C133,Tbl_Registro_Insumo[id_solicitud],Detalle_Mes!$C$9,Tbl_Registro_Insumo[Fecha_Corte],"&lt;="&amp;P$12)-SUMIFS(Tbl_Registro_Insumo[cant_dev],Tbl_Registro_Insumo[proveedor],$C$8,Tbl_Registro_Insumo[descripcion_insumo],$C133,Tbl_Registro_Insumo[id_solicitud],$C$9,Tbl_Registro_Insumo[Fecha_Corte],"&lt;="&amp;P$12))</f>
        <v/>
      </c>
      <c r="Q133" s="2" t="str">
        <f>IF(OR($C133="",Q$12=""),"",SUMIFS(Tbl_Registro_Insumo[cant_ent],Tbl_Registro_Insumo[proveedor],$C$8,Tbl_Registro_Insumo[descripcion_insumo],$C133,Tbl_Registro_Insumo[id_solicitud],Detalle_Mes!$C$9,Tbl_Registro_Insumo[Fecha_Corte],"&lt;="&amp;Q$12)-SUMIFS(Tbl_Registro_Insumo[cant_dev],Tbl_Registro_Insumo[proveedor],$C$8,Tbl_Registro_Insumo[descripcion_insumo],$C133,Tbl_Registro_Insumo[id_solicitud],$C$9,Tbl_Registro_Insumo[Fecha_Corte],"&lt;="&amp;Q$12))</f>
        <v/>
      </c>
      <c r="R133" s="2" t="str">
        <f>IF(OR($C133="",R$12=""),"",SUMIFS(Tbl_Registro_Insumo[cant_ent],Tbl_Registro_Insumo[proveedor],$C$8,Tbl_Registro_Insumo[descripcion_insumo],$C133,Tbl_Registro_Insumo[id_solicitud],Detalle_Mes!$C$9,Tbl_Registro_Insumo[Fecha_Corte],"&lt;="&amp;R$12)-SUMIFS(Tbl_Registro_Insumo[cant_dev],Tbl_Registro_Insumo[proveedor],$C$8,Tbl_Registro_Insumo[descripcion_insumo],$C133,Tbl_Registro_Insumo[id_solicitud],$C$9,Tbl_Registro_Insumo[Fecha_Corte],"&lt;="&amp;R$12))</f>
        <v/>
      </c>
      <c r="S133" s="2" t="str">
        <f>IF(OR($C133="",S$12=""),"",SUMIFS(Tbl_Registro_Insumo[cant_ent],Tbl_Registro_Insumo[proveedor],$C$8,Tbl_Registro_Insumo[descripcion_insumo],$C133,Tbl_Registro_Insumo[id_solicitud],Detalle_Mes!$C$9,Tbl_Registro_Insumo[Fecha_Corte],"&lt;="&amp;S$12)-SUMIFS(Tbl_Registro_Insumo[cant_dev],Tbl_Registro_Insumo[proveedor],$C$8,Tbl_Registro_Insumo[descripcion_insumo],$C133,Tbl_Registro_Insumo[id_solicitud],$C$9,Tbl_Registro_Insumo[Fecha_Corte],"&lt;="&amp;S$12))</f>
        <v/>
      </c>
      <c r="T133" s="2" t="str">
        <f>IF(OR($C133="",T$12=""),"",SUMIFS(Tbl_Registro_Insumo[cant_ent],Tbl_Registro_Insumo[proveedor],$C$8,Tbl_Registro_Insumo[descripcion_insumo],$C133,Tbl_Registro_Insumo[id_solicitud],Detalle_Mes!$C$9,Tbl_Registro_Insumo[Fecha_Corte],"&lt;="&amp;T$12)-SUMIFS(Tbl_Registro_Insumo[cant_dev],Tbl_Registro_Insumo[proveedor],$C$8,Tbl_Registro_Insumo[descripcion_insumo],$C133,Tbl_Registro_Insumo[id_solicitud],$C$9,Tbl_Registro_Insumo[Fecha_Corte],"&lt;="&amp;T$12))</f>
        <v/>
      </c>
      <c r="U133" s="2" t="str">
        <f>IF(OR($C133="",U$12=""),"",SUMIFS(Tbl_Registro_Insumo[cant_ent],Tbl_Registro_Insumo[proveedor],$C$8,Tbl_Registro_Insumo[descripcion_insumo],$C133,Tbl_Registro_Insumo[id_solicitud],Detalle_Mes!$C$9,Tbl_Registro_Insumo[Fecha_Corte],"&lt;="&amp;U$12)-SUMIFS(Tbl_Registro_Insumo[cant_dev],Tbl_Registro_Insumo[proveedor],$C$8,Tbl_Registro_Insumo[descripcion_insumo],$C133,Tbl_Registro_Insumo[id_solicitud],$C$9,Tbl_Registro_Insumo[Fecha_Corte],"&lt;="&amp;U$12))</f>
        <v/>
      </c>
      <c r="V133" s="2" t="str">
        <f>IF(OR($C133="",V$12=""),"",SUMIFS(Tbl_Registro_Insumo[cant_ent],Tbl_Registro_Insumo[proveedor],$C$8,Tbl_Registro_Insumo[descripcion_insumo],$C133,Tbl_Registro_Insumo[id_solicitud],Detalle_Mes!$C$9,Tbl_Registro_Insumo[Fecha_Corte],"&lt;="&amp;V$12)-SUMIFS(Tbl_Registro_Insumo[cant_dev],Tbl_Registro_Insumo[proveedor],$C$8,Tbl_Registro_Insumo[descripcion_insumo],$C133,Tbl_Registro_Insumo[id_solicitud],$C$9,Tbl_Registro_Insumo[Fecha_Corte],"&lt;="&amp;V$12))</f>
        <v/>
      </c>
      <c r="W133" s="2" t="str">
        <f>IF(OR($C133="",W$12=""),"",SUMIFS(Tbl_Registro_Insumo[cant_ent],Tbl_Registro_Insumo[proveedor],$C$8,Tbl_Registro_Insumo[descripcion_insumo],$C133,Tbl_Registro_Insumo[id_solicitud],Detalle_Mes!$C$9,Tbl_Registro_Insumo[Fecha_Corte],"&lt;="&amp;W$12)-SUMIFS(Tbl_Registro_Insumo[cant_dev],Tbl_Registro_Insumo[proveedor],$C$8,Tbl_Registro_Insumo[descripcion_insumo],$C133,Tbl_Registro_Insumo[id_solicitud],$C$9,Tbl_Registro_Insumo[Fecha_Corte],"&lt;="&amp;W$12))</f>
        <v/>
      </c>
      <c r="X133" s="2" t="str">
        <f>IF(OR($C133="",X$12=""),"",SUMIFS(Tbl_Registro_Insumo[cant_ent],Tbl_Registro_Insumo[proveedor],$C$8,Tbl_Registro_Insumo[descripcion_insumo],$C133,Tbl_Registro_Insumo[id_solicitud],Detalle_Mes!$C$9,Tbl_Registro_Insumo[Fecha_Corte],"&lt;="&amp;X$12)-SUMIFS(Tbl_Registro_Insumo[cant_dev],Tbl_Registro_Insumo[proveedor],$C$8,Tbl_Registro_Insumo[descripcion_insumo],$C133,Tbl_Registro_Insumo[id_solicitud],$C$9,Tbl_Registro_Insumo[Fecha_Corte],"&lt;="&amp;X$12))</f>
        <v/>
      </c>
      <c r="Y133" s="2" t="str">
        <f>IF(OR($C133="",Y$12=""),"",SUMIFS(Tbl_Registro_Insumo[cant_ent],Tbl_Registro_Insumo[proveedor],$C$8,Tbl_Registro_Insumo[descripcion_insumo],$C133,Tbl_Registro_Insumo[id_solicitud],Detalle_Mes!$C$9,Tbl_Registro_Insumo[Fecha_Corte],"&lt;="&amp;Y$12)-SUMIFS(Tbl_Registro_Insumo[cant_dev],Tbl_Registro_Insumo[proveedor],$C$8,Tbl_Registro_Insumo[descripcion_insumo],$C133,Tbl_Registro_Insumo[id_solicitud],$C$9,Tbl_Registro_Insumo[Fecha_Corte],"&lt;="&amp;Y$12))</f>
        <v/>
      </c>
      <c r="Z133" s="2" t="str">
        <f>IF(OR($C133="",Z$12=""),"",SUMIFS(Tbl_Registro_Insumo[cant_ent],Tbl_Registro_Insumo[proveedor],$C$8,Tbl_Registro_Insumo[descripcion_insumo],$C133,Tbl_Registro_Insumo[id_solicitud],Detalle_Mes!$C$9,Tbl_Registro_Insumo[Fecha_Corte],"&lt;="&amp;Z$12)-SUMIFS(Tbl_Registro_Insumo[cant_dev],Tbl_Registro_Insumo[proveedor],$C$8,Tbl_Registro_Insumo[descripcion_insumo],$C133,Tbl_Registro_Insumo[id_solicitud],$C$9,Tbl_Registro_Insumo[Fecha_Corte],"&lt;="&amp;Z$12))</f>
        <v/>
      </c>
      <c r="AA133" s="2" t="str">
        <f>IF(OR($C133="",AA$12=""),"",SUMIFS(Tbl_Registro_Insumo[cant_ent],Tbl_Registro_Insumo[proveedor],$C$8,Tbl_Registro_Insumo[descripcion_insumo],$C133,Tbl_Registro_Insumo[id_solicitud],Detalle_Mes!$C$9,Tbl_Registro_Insumo[Fecha_Corte],"&lt;="&amp;AA$12)-SUMIFS(Tbl_Registro_Insumo[cant_dev],Tbl_Registro_Insumo[proveedor],$C$8,Tbl_Registro_Insumo[descripcion_insumo],$C133,Tbl_Registro_Insumo[id_solicitud],$C$9,Tbl_Registro_Insumo[Fecha_Corte],"&lt;="&amp;AA$12))</f>
        <v/>
      </c>
      <c r="AB133" s="2" t="str">
        <f>IF(OR($C133="",AB$12=""),"",SUMIFS(Tbl_Registro_Insumo[cant_ent],Tbl_Registro_Insumo[proveedor],$C$8,Tbl_Registro_Insumo[descripcion_insumo],$C133,Tbl_Registro_Insumo[id_solicitud],Detalle_Mes!$C$9,Tbl_Registro_Insumo[Fecha_Corte],"&lt;="&amp;AB$12)-SUMIFS(Tbl_Registro_Insumo[cant_dev],Tbl_Registro_Insumo[proveedor],$C$8,Tbl_Registro_Insumo[descripcion_insumo],$C133,Tbl_Registro_Insumo[id_solicitud],$C$9,Tbl_Registro_Insumo[Fecha_Corte],"&lt;="&amp;AB$12))</f>
        <v/>
      </c>
      <c r="AC133" s="2" t="str">
        <f>IF(OR($C133="",AC$12=""),"",SUMIFS(Tbl_Registro_Insumo[cant_ent],Tbl_Registro_Insumo[proveedor],$C$8,Tbl_Registro_Insumo[descripcion_insumo],$C133,Tbl_Registro_Insumo[id_solicitud],Detalle_Mes!$C$9,Tbl_Registro_Insumo[Fecha_Corte],"&lt;="&amp;AC$12)-SUMIFS(Tbl_Registro_Insumo[cant_dev],Tbl_Registro_Insumo[proveedor],$C$8,Tbl_Registro_Insumo[descripcion_insumo],$C133,Tbl_Registro_Insumo[id_solicitud],$C$9,Tbl_Registro_Insumo[Fecha_Corte],"&lt;="&amp;AC$12))</f>
        <v/>
      </c>
      <c r="AD133" s="2" t="str">
        <f>IF(OR($C133="",AD$12=""),"",SUMIFS(Tbl_Registro_Insumo[cant_ent],Tbl_Registro_Insumo[proveedor],$C$8,Tbl_Registro_Insumo[descripcion_insumo],$C133,Tbl_Registro_Insumo[id_solicitud],Detalle_Mes!$C$9,Tbl_Registro_Insumo[Fecha_Corte],"&lt;="&amp;AD$12)-SUMIFS(Tbl_Registro_Insumo[cant_dev],Tbl_Registro_Insumo[proveedor],$C$8,Tbl_Registro_Insumo[descripcion_insumo],$C133,Tbl_Registro_Insumo[id_solicitud],$C$9,Tbl_Registro_Insumo[Fecha_Corte],"&lt;="&amp;AD$12))</f>
        <v/>
      </c>
      <c r="AE133" s="2" t="str">
        <f>IF(OR($C133="",AE$12=""),"",SUMIFS(Tbl_Registro_Insumo[cant_ent],Tbl_Registro_Insumo[proveedor],$C$8,Tbl_Registro_Insumo[descripcion_insumo],$C133,Tbl_Registro_Insumo[id_solicitud],Detalle_Mes!$C$9,Tbl_Registro_Insumo[Fecha_Corte],"&lt;="&amp;AE$12)-SUMIFS(Tbl_Registro_Insumo[cant_dev],Tbl_Registro_Insumo[proveedor],$C$8,Tbl_Registro_Insumo[descripcion_insumo],$C133,Tbl_Registro_Insumo[id_solicitud],$C$9,Tbl_Registro_Insumo[Fecha_Corte],"&lt;="&amp;AE$12))</f>
        <v/>
      </c>
      <c r="AF133" s="2" t="str">
        <f>IF(OR($C133="",AF$12=""),"",SUMIFS(Tbl_Registro_Insumo[cant_ent],Tbl_Registro_Insumo[proveedor],$C$8,Tbl_Registro_Insumo[descripcion_insumo],$C133,Tbl_Registro_Insumo[id_solicitud],Detalle_Mes!$C$9,Tbl_Registro_Insumo[Fecha_Corte],"&lt;="&amp;AF$12)-SUMIFS(Tbl_Registro_Insumo[cant_dev],Tbl_Registro_Insumo[proveedor],$C$8,Tbl_Registro_Insumo[descripcion_insumo],$C133,Tbl_Registro_Insumo[id_solicitud],$C$9,Tbl_Registro_Insumo[Fecha_Corte],"&lt;="&amp;AF$12))</f>
        <v/>
      </c>
      <c r="AG133" s="2" t="str">
        <f>IF(OR($C133="",AG$12=""),"",SUMIFS(Tbl_Registro_Insumo[cant_ent],Tbl_Registro_Insumo[proveedor],$C$8,Tbl_Registro_Insumo[descripcion_insumo],$C133,Tbl_Registro_Insumo[id_solicitud],Detalle_Mes!$C$9,Tbl_Registro_Insumo[Fecha_Corte],"&lt;="&amp;AG$12)-SUMIFS(Tbl_Registro_Insumo[cant_dev],Tbl_Registro_Insumo[proveedor],$C$8,Tbl_Registro_Insumo[descripcion_insumo],$C133,Tbl_Registro_Insumo[id_solicitud],$C$9,Tbl_Registro_Insumo[Fecha_Corte],"&lt;="&amp;AG$12))</f>
        <v/>
      </c>
      <c r="AH133" s="2" t="str">
        <f>IF(OR($C133="",AH$12=""),"",SUMIFS(Tbl_Registro_Insumo[cant_ent],Tbl_Registro_Insumo[proveedor],$C$8,Tbl_Registro_Insumo[descripcion_insumo],$C133,Tbl_Registro_Insumo[id_solicitud],Detalle_Mes!$C$9,Tbl_Registro_Insumo[Fecha_Corte],"&lt;="&amp;AH$12)-SUMIFS(Tbl_Registro_Insumo[cant_dev],Tbl_Registro_Insumo[proveedor],$C$8,Tbl_Registro_Insumo[descripcion_insumo],$C133,Tbl_Registro_Insumo[id_solicitud],$C$9,Tbl_Registro_Insumo[Fecha_Corte],"&lt;="&amp;AH$12))</f>
        <v/>
      </c>
      <c r="AI133" s="2" t="str">
        <f>IF(OR($C133="",AI$12=""),"",SUMIFS(Tbl_Registro_Insumo[cant_ent],Tbl_Registro_Insumo[proveedor],$C$8,Tbl_Registro_Insumo[descripcion_insumo],$C133,Tbl_Registro_Insumo[id_solicitud],Detalle_Mes!$C$9,Tbl_Registro_Insumo[Fecha_Corte],"&lt;="&amp;AI$12)-SUMIFS(Tbl_Registro_Insumo[cant_dev],Tbl_Registro_Insumo[proveedor],$C$8,Tbl_Registro_Insumo[descripcion_insumo],$C133,Tbl_Registro_Insumo[id_solicitud],$C$9,Tbl_Registro_Insumo[Fecha_Corte],"&lt;="&amp;AI$12))</f>
        <v/>
      </c>
      <c r="AJ133" s="2" t="str">
        <f>IF(OR($C133="",AJ$12=""),"",SUMIFS(Tbl_Registro_Insumo[cant_ent],Tbl_Registro_Insumo[proveedor],$C$8,Tbl_Registro_Insumo[descripcion_insumo],$C133,Tbl_Registro_Insumo[id_solicitud],Detalle_Mes!$C$9,Tbl_Registro_Insumo[Fecha_Corte],"&lt;="&amp;AJ$12)-SUMIFS(Tbl_Registro_Insumo[cant_dev],Tbl_Registro_Insumo[proveedor],$C$8,Tbl_Registro_Insumo[descripcion_insumo],$C133,Tbl_Registro_Insumo[id_solicitud],$C$9,Tbl_Registro_Insumo[Fecha_Corte],"&lt;="&amp;AJ$12))</f>
        <v/>
      </c>
      <c r="AK133" s="2" t="str">
        <f>IF(OR($C133="",AK$12=""),"",SUMIFS(Tbl_Registro_Insumo[cant_ent],Tbl_Registro_Insumo[proveedor],$C$8,Tbl_Registro_Insumo[descripcion_insumo],$C133,Tbl_Registro_Insumo[id_solicitud],Detalle_Mes!$C$9,Tbl_Registro_Insumo[Fecha_Corte],"&lt;="&amp;AK$12)-SUMIFS(Tbl_Registro_Insumo[cant_dev],Tbl_Registro_Insumo[proveedor],$C$8,Tbl_Registro_Insumo[descripcion_insumo],$C133,Tbl_Registro_Insumo[id_solicitud],$C$9,Tbl_Registro_Insumo[Fecha_Corte],"&lt;="&amp;AK$12))</f>
        <v/>
      </c>
      <c r="AL133" s="2" t="str">
        <f>IF(OR($C133="",AL$12=""),"",SUMIFS(Tbl_Registro_Insumo[cant_ent],Tbl_Registro_Insumo[proveedor],$C$8,Tbl_Registro_Insumo[descripcion_insumo],$C133,Tbl_Registro_Insumo[id_solicitud],Detalle_Mes!$C$9,Tbl_Registro_Insumo[Fecha_Corte],"&lt;="&amp;AL$12)-SUMIFS(Tbl_Registro_Insumo[cant_dev],Tbl_Registro_Insumo[proveedor],$C$8,Tbl_Registro_Insumo[descripcion_insumo],$C133,Tbl_Registro_Insumo[id_solicitud],$C$9,Tbl_Registro_Insumo[Fecha_Corte],"&lt;="&amp;AL$12))</f>
        <v/>
      </c>
      <c r="AM133" s="2" t="str">
        <f>IF(OR($C133="",AM$12=""),"",SUMIFS(Tbl_Registro_Insumo[cant_ent],Tbl_Registro_Insumo[proveedor],$C$8,Tbl_Registro_Insumo[descripcion_insumo],$C133,Tbl_Registro_Insumo[id_solicitud],Detalle_Mes!$C$9,Tbl_Registro_Insumo[Fecha_Corte],"&lt;="&amp;AM$12)-SUMIFS(Tbl_Registro_Insumo[cant_dev],Tbl_Registro_Insumo[proveedor],$C$8,Tbl_Registro_Insumo[descripcion_insumo],$C133,Tbl_Registro_Insumo[id_solicitud],$C$9,Tbl_Registro_Insumo[Fecha_Corte],"&lt;="&amp;AM$12))</f>
        <v/>
      </c>
      <c r="AN133" s="2" t="str">
        <f>IF(OR($C133="",AN$12=""),"",SUMIFS(Tbl_Registro_Insumo[cant_ent],Tbl_Registro_Insumo[proveedor],$C$8,Tbl_Registro_Insumo[descripcion_insumo],$C133,Tbl_Registro_Insumo[id_solicitud],Detalle_Mes!$C$9,Tbl_Registro_Insumo[Fecha_Corte],"&lt;="&amp;AN$12)-SUMIFS(Tbl_Registro_Insumo[cant_dev],Tbl_Registro_Insumo[proveedor],$C$8,Tbl_Registro_Insumo[descripcion_insumo],$C133,Tbl_Registro_Insumo[id_solicitud],$C$9,Tbl_Registro_Insumo[Fecha_Corte],"&lt;="&amp;AN$12))</f>
        <v/>
      </c>
      <c r="AO133" s="2" t="str">
        <f>IF(OR($C133="",AO$12=""),"",SUMIFS(Tbl_Registro_Insumo[cant_ent],Tbl_Registro_Insumo[proveedor],$C$8,Tbl_Registro_Insumo[descripcion_insumo],$C133,Tbl_Registro_Insumo[id_solicitud],Detalle_Mes!$C$9,Tbl_Registro_Insumo[Fecha_Corte],"&lt;="&amp;AO$12)-SUMIFS(Tbl_Registro_Insumo[cant_dev],Tbl_Registro_Insumo[proveedor],$C$8,Tbl_Registro_Insumo[descripcion_insumo],$C133,Tbl_Registro_Insumo[id_solicitud],$C$9,Tbl_Registro_Insumo[Fecha_Corte],"&lt;="&amp;AO$12))</f>
        <v/>
      </c>
      <c r="AP133" s="2" t="str">
        <f>IF(OR($C133="",AP$12=""),"",SUMIFS(Tbl_Registro_Insumo[cant_ent],Tbl_Registro_Insumo[proveedor],$C$8,Tbl_Registro_Insumo[descripcion_insumo],$C133,Tbl_Registro_Insumo[id_solicitud],Detalle_Mes!$C$9,Tbl_Registro_Insumo[Fecha_Corte],"&lt;="&amp;AP$12)-SUMIFS(Tbl_Registro_Insumo[cant_dev],Tbl_Registro_Insumo[proveedor],$C$8,Tbl_Registro_Insumo[descripcion_insumo],$C133,Tbl_Registro_Insumo[id_solicitud],$C$9,Tbl_Registro_Insumo[Fecha_Corte],"&lt;="&amp;AP$12))</f>
        <v/>
      </c>
      <c r="AQ133" s="2" t="str">
        <f>IF(OR($C133="",AQ$12=""),"",SUMIFS(Tbl_Registro_Insumo[cant_ent],Tbl_Registro_Insumo[proveedor],$C$8,Tbl_Registro_Insumo[descripcion_insumo],$C133,Tbl_Registro_Insumo[id_solicitud],Detalle_Mes!$C$9,Tbl_Registro_Insumo[Fecha_Corte],"&lt;="&amp;AQ$12)-SUMIFS(Tbl_Registro_Insumo[cant_dev],Tbl_Registro_Insumo[proveedor],$C$8,Tbl_Registro_Insumo[descripcion_insumo],$C133,Tbl_Registro_Insumo[id_solicitud],$C$9,Tbl_Registro_Insumo[Fecha_Corte],"&lt;="&amp;AQ$12))</f>
        <v/>
      </c>
      <c r="AR133" s="2" t="str">
        <f>IF(OR($C133="",AR$12=""),"",SUMIFS(Tbl_Registro_Insumo[cant_ent],Tbl_Registro_Insumo[proveedor],$C$8,Tbl_Registro_Insumo[descripcion_insumo],$C133,Tbl_Registro_Insumo[id_solicitud],Detalle_Mes!$C$9,Tbl_Registro_Insumo[Fecha_Corte],"&lt;="&amp;AR$12)-SUMIFS(Tbl_Registro_Insumo[cant_dev],Tbl_Registro_Insumo[proveedor],$C$8,Tbl_Registro_Insumo[descripcion_insumo],$C133,Tbl_Registro_Insumo[id_solicitud],$C$9,Tbl_Registro_Insumo[Fecha_Corte],"&lt;="&amp;AR$12))</f>
        <v/>
      </c>
      <c r="AS133" s="2" t="str">
        <f>IF(OR($C133="",AS$12=""),"",SUMIFS(Tbl_Registro_Insumo[cant_ent],Tbl_Registro_Insumo[proveedor],$C$8,Tbl_Registro_Insumo[descripcion_insumo],$C133,Tbl_Registro_Insumo[id_solicitud],Detalle_Mes!$C$9,Tbl_Registro_Insumo[Fecha_Corte],"&lt;="&amp;AS$12)-SUMIFS(Tbl_Registro_Insumo[cant_dev],Tbl_Registro_Insumo[proveedor],$C$8,Tbl_Registro_Insumo[descripcion_insumo],$C133,Tbl_Registro_Insumo[id_solicitud],$C$9,Tbl_Registro_Insumo[Fecha_Corte],"&lt;="&amp;AS$12))</f>
        <v/>
      </c>
      <c r="AT133" s="2" t="str">
        <f>IF(OR($C133="",AT$12=""),"",SUMIFS(Tbl_Registro_Insumo[cant_ent],Tbl_Registro_Insumo[proveedor],$C$8,Tbl_Registro_Insumo[descripcion_insumo],$C133,Tbl_Registro_Insumo[id_solicitud],Detalle_Mes!$C$9,Tbl_Registro_Insumo[Fecha_Corte],"&lt;="&amp;AT$12)-SUMIFS(Tbl_Registro_Insumo[cant_dev],Tbl_Registro_Insumo[proveedor],$C$8,Tbl_Registro_Insumo[descripcion_insumo],$C133,Tbl_Registro_Insumo[id_solicitud],$C$9,Tbl_Registro_Insumo[Fecha_Corte],"&lt;="&amp;AT$12))</f>
        <v/>
      </c>
      <c r="AU133" s="2" t="str">
        <f>IF(OR($C133="",AU$12=""),"",SUMIFS(Tbl_Registro_Insumo[cant_ent],Tbl_Registro_Insumo[proveedor],$C$8,Tbl_Registro_Insumo[descripcion_insumo],$C133,Tbl_Registro_Insumo[id_solicitud],Detalle_Mes!$C$9,Tbl_Registro_Insumo[Fecha_Corte],"&lt;="&amp;AU$12)-SUMIFS(Tbl_Registro_Insumo[cant_dev],Tbl_Registro_Insumo[proveedor],$C$8,Tbl_Registro_Insumo[descripcion_insumo],$C133,Tbl_Registro_Insumo[id_solicitud],$C$9,Tbl_Registro_Insumo[Fecha_Corte],"&lt;="&amp;AU$12))</f>
        <v/>
      </c>
      <c r="AV133" s="2" t="str">
        <f>IF(OR($C133="",AV$12=""),"",SUMIFS(Tbl_Registro_Insumo[cant_ent],Tbl_Registro_Insumo[proveedor],$C$8,Tbl_Registro_Insumo[descripcion_insumo],$C133,Tbl_Registro_Insumo[id_solicitud],Detalle_Mes!$C$9,Tbl_Registro_Insumo[Fecha_Corte],"&lt;="&amp;AV$12)-SUMIFS(Tbl_Registro_Insumo[cant_dev],Tbl_Registro_Insumo[proveedor],$C$8,Tbl_Registro_Insumo[descripcion_insumo],$C133,Tbl_Registro_Insumo[id_solicitud],$C$9,Tbl_Registro_Insumo[Fecha_Corte],"&lt;="&amp;AV$12))</f>
        <v/>
      </c>
      <c r="AW133" s="2" t="str">
        <f>IF(OR($C133="",AW$12=""),"",SUMIFS(Tbl_Registro_Insumo[cant_ent],Tbl_Registro_Insumo[proveedor],$C$8,Tbl_Registro_Insumo[descripcion_insumo],$C133,Tbl_Registro_Insumo[id_solicitud],Detalle_Mes!$C$9,Tbl_Registro_Insumo[Fecha_Corte],"&lt;="&amp;AW$12)-SUMIFS(Tbl_Registro_Insumo[cant_dev],Tbl_Registro_Insumo[proveedor],$C$8,Tbl_Registro_Insumo[descripcion_insumo],$C133,Tbl_Registro_Insumo[id_solicitud],$C$9,Tbl_Registro_Insumo[Fecha_Corte],"&lt;="&amp;AW$12))</f>
        <v/>
      </c>
      <c r="AX133" s="2" t="str">
        <f>IF(OR($C133="",AX$12=""),"",SUMIFS(Tbl_Registro_Insumo[cant_ent],Tbl_Registro_Insumo[proveedor],$C$8,Tbl_Registro_Insumo[descripcion_insumo],$C133,Tbl_Registro_Insumo[id_solicitud],Detalle_Mes!$C$9,Tbl_Registro_Insumo[Fecha_Corte],"&lt;="&amp;AX$12)-SUMIFS(Tbl_Registro_Insumo[cant_dev],Tbl_Registro_Insumo[proveedor],$C$8,Tbl_Registro_Insumo[descripcion_insumo],$C133,Tbl_Registro_Insumo[id_solicitud],$C$9,Tbl_Registro_Insumo[Fecha_Corte],"&lt;="&amp;AX$12))</f>
        <v/>
      </c>
      <c r="AY133" s="2" t="str">
        <f>IF(OR($C133="",AY$12=""),"",SUMIFS(Tbl_Registro_Insumo[cant_ent],Tbl_Registro_Insumo[proveedor],$C$8,Tbl_Registro_Insumo[descripcion_insumo],$C133,Tbl_Registro_Insumo[id_solicitud],Detalle_Mes!$C$9,Tbl_Registro_Insumo[Fecha_Corte],"&lt;="&amp;AY$12)-SUMIFS(Tbl_Registro_Insumo[cant_dev],Tbl_Registro_Insumo[proveedor],$C$8,Tbl_Registro_Insumo[descripcion_insumo],$C133,Tbl_Registro_Insumo[id_solicitud],$C$9,Tbl_Registro_Insumo[Fecha_Corte],"&lt;="&amp;AY$12))</f>
        <v/>
      </c>
      <c r="AZ133" s="2" t="str">
        <f>IF(OR($C133="",AZ$12=""),"",SUMIFS(Tbl_Registro_Insumo[cant_ent],Tbl_Registro_Insumo[proveedor],$C$8,Tbl_Registro_Insumo[descripcion_insumo],$C133,Tbl_Registro_Insumo[id_solicitud],Detalle_Mes!$C$9,Tbl_Registro_Insumo[Fecha_Corte],"&lt;="&amp;AZ$12)-SUMIFS(Tbl_Registro_Insumo[cant_dev],Tbl_Registro_Insumo[proveedor],$C$8,Tbl_Registro_Insumo[descripcion_insumo],$C133,Tbl_Registro_Insumo[id_solicitud],$C$9,Tbl_Registro_Insumo[Fecha_Corte],"&lt;="&amp;AZ$12))</f>
        <v/>
      </c>
      <c r="BA133" s="2" t="str">
        <f>IF(OR($C133="",BA$12=""),"",SUMIFS(Tbl_Registro_Insumo[cant_ent],Tbl_Registro_Insumo[proveedor],$C$8,Tbl_Registro_Insumo[descripcion_insumo],$C133,Tbl_Registro_Insumo[id_solicitud],Detalle_Mes!$C$9,Tbl_Registro_Insumo[Fecha_Corte],"&lt;="&amp;BA$12)-SUMIFS(Tbl_Registro_Insumo[cant_dev],Tbl_Registro_Insumo[proveedor],$C$8,Tbl_Registro_Insumo[descripcion_insumo],$C133,Tbl_Registro_Insumo[id_solicitud],$C$9,Tbl_Registro_Insumo[Fecha_Corte],"&lt;="&amp;BA$12))</f>
        <v/>
      </c>
      <c r="BB133" s="2" t="str">
        <f>IF(OR($C133="",BB$12=""),"",SUMIFS(Tbl_Registro_Insumo[cant_ent],Tbl_Registro_Insumo[proveedor],$C$8,Tbl_Registro_Insumo[descripcion_insumo],$C133,Tbl_Registro_Insumo[id_solicitud],Detalle_Mes!$C$9,Tbl_Registro_Insumo[Fecha_Corte],"&lt;="&amp;BB$12)-SUMIFS(Tbl_Registro_Insumo[cant_dev],Tbl_Registro_Insumo[proveedor],$C$8,Tbl_Registro_Insumo[descripcion_insumo],$C133,Tbl_Registro_Insumo[id_solicitud],$C$9,Tbl_Registro_Insumo[Fecha_Corte],"&lt;="&amp;BB$12))</f>
        <v/>
      </c>
      <c r="BC133" s="2" t="str">
        <f>IF(OR($C133="",BC$12=""),"",SUMIFS(Tbl_Registro_Insumo[cant_ent],Tbl_Registro_Insumo[proveedor],$C$8,Tbl_Registro_Insumo[descripcion_insumo],$C133,Tbl_Registro_Insumo[id_solicitud],Detalle_Mes!$C$9,Tbl_Registro_Insumo[Fecha_Corte],"&lt;="&amp;BC$12)-SUMIFS(Tbl_Registro_Insumo[cant_dev],Tbl_Registro_Insumo[proveedor],$C$8,Tbl_Registro_Insumo[descripcion_insumo],$C133,Tbl_Registro_Insumo[id_solicitud],$C$9,Tbl_Registro_Insumo[Fecha_Corte],"&lt;="&amp;BC$12))</f>
        <v/>
      </c>
      <c r="BD133" s="2" t="str">
        <f>IF(OR($C133="",BD$12=""),"",SUMIFS(Tbl_Registro_Insumo[cant_ent],Tbl_Registro_Insumo[proveedor],$C$8,Tbl_Registro_Insumo[descripcion_insumo],$C133,Tbl_Registro_Insumo[id_solicitud],Detalle_Mes!$C$9,Tbl_Registro_Insumo[Fecha_Corte],"&lt;="&amp;BD$12)-SUMIFS(Tbl_Registro_Insumo[cant_dev],Tbl_Registro_Insumo[proveedor],$C$8,Tbl_Registro_Insumo[descripcion_insumo],$C133,Tbl_Registro_Insumo[id_solicitud],$C$9,Tbl_Registro_Insumo[Fecha_Corte],"&lt;="&amp;BD$12))</f>
        <v/>
      </c>
      <c r="BE133" s="2" t="str">
        <f>IF(OR($C133="",BE$12=""),"",SUMIFS(Tbl_Registro_Insumo[cant_ent],Tbl_Registro_Insumo[proveedor],$C$8,Tbl_Registro_Insumo[descripcion_insumo],$C133,Tbl_Registro_Insumo[id_solicitud],Detalle_Mes!$C$9,Tbl_Registro_Insumo[Fecha_Corte],"&lt;="&amp;BE$12)-SUMIFS(Tbl_Registro_Insumo[cant_dev],Tbl_Registro_Insumo[proveedor],$C$8,Tbl_Registro_Insumo[descripcion_insumo],$C133,Tbl_Registro_Insumo[id_solicitud],$C$9,Tbl_Registro_Insumo[Fecha_Corte],"&lt;="&amp;BE$12))</f>
        <v/>
      </c>
      <c r="BF133" s="2" t="str">
        <f>IF(OR($C133="",BF$12=""),"",SUMIFS(Tbl_Registro_Insumo[cant_ent],Tbl_Registro_Insumo[proveedor],$C$8,Tbl_Registro_Insumo[descripcion_insumo],$C133,Tbl_Registro_Insumo[id_solicitud],Detalle_Mes!$C$9,Tbl_Registro_Insumo[Fecha_Corte],"&lt;="&amp;BF$12)-SUMIFS(Tbl_Registro_Insumo[cant_dev],Tbl_Registro_Insumo[proveedor],$C$8,Tbl_Registro_Insumo[descripcion_insumo],$C133,Tbl_Registro_Insumo[id_solicitud],$C$9,Tbl_Registro_Insumo[Fecha_Corte],"&lt;="&amp;BF$12))</f>
        <v/>
      </c>
      <c r="BG133" s="2" t="str">
        <f>IF(OR($C133="",BG$12=""),"",SUMIFS(Tbl_Registro_Insumo[cant_ent],Tbl_Registro_Insumo[proveedor],$C$8,Tbl_Registro_Insumo[descripcion_insumo],$C133,Tbl_Registro_Insumo[id_solicitud],Detalle_Mes!$C$9,Tbl_Registro_Insumo[Fecha_Corte],"&lt;="&amp;BG$12)-SUMIFS(Tbl_Registro_Insumo[cant_dev],Tbl_Registro_Insumo[proveedor],$C$8,Tbl_Registro_Insumo[descripcion_insumo],$C133,Tbl_Registro_Insumo[id_solicitud],$C$9,Tbl_Registro_Insumo[Fecha_Corte],"&lt;="&amp;BG$12))</f>
        <v/>
      </c>
      <c r="BH133" s="2" t="str">
        <f>IF(OR($C133="",BH$12=""),"",SUMIFS(Tbl_Registro_Insumo[cant_ent],Tbl_Registro_Insumo[proveedor],$C$8,Tbl_Registro_Insumo[descripcion_insumo],$C133,Tbl_Registro_Insumo[id_solicitud],Detalle_Mes!$C$9,Tbl_Registro_Insumo[Fecha_Corte],"&lt;="&amp;BH$12)-SUMIFS(Tbl_Registro_Insumo[cant_dev],Tbl_Registro_Insumo[proveedor],$C$8,Tbl_Registro_Insumo[descripcion_insumo],$C133,Tbl_Registro_Insumo[id_solicitud],$C$9,Tbl_Registro_Insumo[Fecha_Corte],"&lt;="&amp;BH$12))</f>
        <v/>
      </c>
      <c r="BI133" s="2" t="str">
        <f>IF(OR($C133="",BI$12=""),"",SUMIFS(Tbl_Registro_Insumo[cant_ent],Tbl_Registro_Insumo[proveedor],$C$8,Tbl_Registro_Insumo[descripcion_insumo],$C133,Tbl_Registro_Insumo[id_solicitud],Detalle_Mes!$C$9,Tbl_Registro_Insumo[Fecha_Corte],"&lt;="&amp;BI$12)-SUMIFS(Tbl_Registro_Insumo[cant_dev],Tbl_Registro_Insumo[proveedor],$C$8,Tbl_Registro_Insumo[descripcion_insumo],$C133,Tbl_Registro_Insumo[id_solicitud],$C$9,Tbl_Registro_Insumo[Fecha_Corte],"&lt;="&amp;BI$12))</f>
        <v/>
      </c>
      <c r="BJ133" s="2" t="str">
        <f>IF(OR($C133="",BJ$12=""),"",SUMIFS(Tbl_Registro_Insumo[cant_ent],Tbl_Registro_Insumo[proveedor],$C$8,Tbl_Registro_Insumo[descripcion_insumo],$C133,Tbl_Registro_Insumo[id_solicitud],Detalle_Mes!$C$9,Tbl_Registro_Insumo[Fecha_Corte],"&lt;="&amp;BJ$12)-SUMIFS(Tbl_Registro_Insumo[cant_dev],Tbl_Registro_Insumo[proveedor],$C$8,Tbl_Registro_Insumo[descripcion_insumo],$C133,Tbl_Registro_Insumo[id_solicitud],$C$9,Tbl_Registro_Insumo[Fecha_Corte],"&lt;="&amp;BJ$12))</f>
        <v/>
      </c>
      <c r="BK133" s="2" t="str">
        <f>IF(OR($C133="",BK$12=""),"",SUMIFS(Tbl_Registro_Insumo[cant_ent],Tbl_Registro_Insumo[proveedor],$C$8,Tbl_Registro_Insumo[descripcion_insumo],$C133,Tbl_Registro_Insumo[id_solicitud],Detalle_Mes!$C$9,Tbl_Registro_Insumo[Fecha_Corte],"&lt;="&amp;BK$12)-SUMIFS(Tbl_Registro_Insumo[cant_dev],Tbl_Registro_Insumo[proveedor],$C$8,Tbl_Registro_Insumo[descripcion_insumo],$C133,Tbl_Registro_Insumo[id_solicitud],$C$9,Tbl_Registro_Insumo[Fecha_Corte],"&lt;="&amp;BK$12))</f>
        <v/>
      </c>
      <c r="BL133" s="2" t="str">
        <f>IF(OR($C133="",BL$12=""),"",SUMIFS(Tbl_Registro_Insumo[cant_ent],Tbl_Registro_Insumo[proveedor],$C$8,Tbl_Registro_Insumo[descripcion_insumo],$C133,Tbl_Registro_Insumo[id_solicitud],Detalle_Mes!$C$9,Tbl_Registro_Insumo[Fecha_Corte],"&lt;="&amp;BL$12)-SUMIFS(Tbl_Registro_Insumo[cant_dev],Tbl_Registro_Insumo[proveedor],$C$8,Tbl_Registro_Insumo[descripcion_insumo],$C133,Tbl_Registro_Insumo[id_solicitud],$C$9,Tbl_Registro_Insumo[Fecha_Corte],"&lt;="&amp;BL$12))</f>
        <v/>
      </c>
      <c r="BM133" s="2" t="str">
        <f>IF(OR($C133="",BM$12=""),"",SUMIFS(Tbl_Registro_Insumo[cant_ent],Tbl_Registro_Insumo[proveedor],$C$8,Tbl_Registro_Insumo[descripcion_insumo],$C133,Tbl_Registro_Insumo[id_solicitud],Detalle_Mes!$C$9,Tbl_Registro_Insumo[Fecha_Corte],"&lt;="&amp;BM$12)-SUMIFS(Tbl_Registro_Insumo[cant_dev],Tbl_Registro_Insumo[proveedor],$C$8,Tbl_Registro_Insumo[descripcion_insumo],$C133,Tbl_Registro_Insumo[id_solicitud],$C$9,Tbl_Registro_Insumo[Fecha_Corte],"&lt;="&amp;BM$12))</f>
        <v/>
      </c>
      <c r="BN133" s="2" t="str">
        <f>IF(OR($C133="",BN$12=""),"",SUMIFS(Tbl_Registro_Insumo[cant_ent],Tbl_Registro_Insumo[proveedor],$C$8,Tbl_Registro_Insumo[descripcion_insumo],$C133,Tbl_Registro_Insumo[id_solicitud],Detalle_Mes!$C$9,Tbl_Registro_Insumo[Fecha_Corte],"&lt;="&amp;BN$12)-SUMIFS(Tbl_Registro_Insumo[cant_dev],Tbl_Registro_Insumo[proveedor],$C$8,Tbl_Registro_Insumo[descripcion_insumo],$C133,Tbl_Registro_Insumo[id_solicitud],$C$9,Tbl_Registro_Insumo[Fecha_Corte],"&lt;="&amp;BN$12))</f>
        <v/>
      </c>
      <c r="BO133" s="2" t="str">
        <f>IF(OR($C133="",BO$12=""),"",SUMIFS(Tbl_Registro_Insumo[cant_ent],Tbl_Registro_Insumo[proveedor],$C$8,Tbl_Registro_Insumo[descripcion_insumo],$C133,Tbl_Registro_Insumo[id_solicitud],Detalle_Mes!$C$9,Tbl_Registro_Insumo[Fecha_Corte],"&lt;="&amp;BO$12)-SUMIFS(Tbl_Registro_Insumo[cant_dev],Tbl_Registro_Insumo[proveedor],$C$8,Tbl_Registro_Insumo[descripcion_insumo],$C133,Tbl_Registro_Insumo[id_solicitud],$C$9,Tbl_Registro_Insumo[Fecha_Corte],"&lt;="&amp;BO$12))</f>
        <v/>
      </c>
      <c r="BP133" s="2" t="str">
        <f>IF(OR($C133="",BP$12=""),"",SUMIFS(Tbl_Registro_Insumo[cant_ent],Tbl_Registro_Insumo[proveedor],$C$8,Tbl_Registro_Insumo[descripcion_insumo],$C133,Tbl_Registro_Insumo[id_solicitud],Detalle_Mes!$C$9,Tbl_Registro_Insumo[Fecha_Corte],"&lt;="&amp;BP$12)-SUMIFS(Tbl_Registro_Insumo[cant_dev],Tbl_Registro_Insumo[proveedor],$C$8,Tbl_Registro_Insumo[descripcion_insumo],$C133,Tbl_Registro_Insumo[id_solicitud],$C$9,Tbl_Registro_Insumo[Fecha_Corte],"&lt;="&amp;BP$12))</f>
        <v/>
      </c>
      <c r="BQ133" s="2" t="str">
        <f>IF(OR($C133="",BQ$12=""),"",SUMIFS(Tbl_Registro_Insumo[cant_ent],Tbl_Registro_Insumo[proveedor],$C$8,Tbl_Registro_Insumo[descripcion_insumo],$C133,Tbl_Registro_Insumo[id_solicitud],Detalle_Mes!$C$9,Tbl_Registro_Insumo[Fecha_Corte],"&lt;="&amp;BQ$12)-SUMIFS(Tbl_Registro_Insumo[cant_dev],Tbl_Registro_Insumo[proveedor],$C$8,Tbl_Registro_Insumo[descripcion_insumo],$C133,Tbl_Registro_Insumo[id_solicitud],$C$9,Tbl_Registro_Insumo[Fecha_Corte],"&lt;="&amp;BQ$12))</f>
        <v/>
      </c>
      <c r="BR133" s="2" t="str">
        <f>IF(OR($C133="",BR$12=""),"",SUMIFS(Tbl_Registro_Insumo[cant_ent],Tbl_Registro_Insumo[proveedor],$C$8,Tbl_Registro_Insumo[descripcion_insumo],$C133,Tbl_Registro_Insumo[id_solicitud],Detalle_Mes!$C$9,Tbl_Registro_Insumo[Fecha_Corte],"&lt;="&amp;BR$12)-SUMIFS(Tbl_Registro_Insumo[cant_dev],Tbl_Registro_Insumo[proveedor],$C$8,Tbl_Registro_Insumo[descripcion_insumo],$C133,Tbl_Registro_Insumo[id_solicitud],$C$9,Tbl_Registro_Insumo[Fecha_Corte],"&lt;="&amp;BR$12))</f>
        <v/>
      </c>
      <c r="BS133" s="2" t="str">
        <f>IF(OR($C133="",BS$12=""),"",SUMIFS(Tbl_Registro_Insumo[cant_ent],Tbl_Registro_Insumo[proveedor],$C$8,Tbl_Registro_Insumo[descripcion_insumo],$C133,Tbl_Registro_Insumo[id_solicitud],Detalle_Mes!$C$9,Tbl_Registro_Insumo[Fecha_Corte],"&lt;="&amp;BS$12)-SUMIFS(Tbl_Registro_Insumo[cant_dev],Tbl_Registro_Insumo[proveedor],$C$8,Tbl_Registro_Insumo[descripcion_insumo],$C133,Tbl_Registro_Insumo[id_solicitud],$C$9,Tbl_Registro_Insumo[Fecha_Corte],"&lt;="&amp;BS$12))</f>
        <v/>
      </c>
    </row>
    <row r="134" spans="2:71" s="7" customFormat="1" ht="19.2" customHeight="1" x14ac:dyDescent="0.3">
      <c r="B134" s="2"/>
      <c r="D134" s="20" t="str">
        <f>IF(C134="","",SUMIFS(Tbl_Registro_Insumo[cant_ent],Tbl_Registro_Insumo[proveedor],Detalle_Mes!$C$8,Tbl_Registro_Insumo[id_solicitud],Detalle_Mes!$C$9,Tbl_Registro_Insumo[descripcion_insumo],Detalle_Mes!C134,Tbl_Registro_Insumo[Fecha_Corte],"&lt;"&amp;Detalle_Mes!$F$8))</f>
        <v/>
      </c>
      <c r="E134" s="20" t="str">
        <f>IF(C134="","",SUMIFS(Tbl_Registro_Insumo[cant_dev],Tbl_Registro_Insumo[proveedor],Detalle_Mes!$C$8,Tbl_Registro_Insumo[id_solicitud],Detalle_Mes!$C$9,Tbl_Registro_Insumo[descripcion_insumo],Detalle_Mes!C134,Tbl_Registro_Insumo[Fecha_Corte],"&lt;"&amp;Detalle_Mes!$F$8))</f>
        <v/>
      </c>
      <c r="F134" s="20" t="str">
        <f t="shared" si="42"/>
        <v/>
      </c>
      <c r="H134" s="41" t="str">
        <f t="shared" si="43"/>
        <v/>
      </c>
      <c r="I134" s="2" t="str">
        <f>IF(OR($C134="",I$12=""),"",SUMIFS(Tbl_Registro_Insumo[cant_ent],Tbl_Registro_Insumo[proveedor],$C$8,Tbl_Registro_Insumo[descripcion_insumo],$C134,Tbl_Registro_Insumo[id_solicitud],Detalle_Mes!$C$9,Tbl_Registro_Insumo[Fecha_Corte],"&lt;"&amp;I$12)-SUMIFS(Tbl_Registro_Insumo[cant_dev],Tbl_Registro_Insumo[proveedor],$C$8,Tbl_Registro_Insumo[descripcion_insumo],$C134,Tbl_Registro_Insumo[id_solicitud],$C$9,Tbl_Registro_Insumo[Fecha_Corte],"&lt;="&amp;I$12))</f>
        <v/>
      </c>
      <c r="J134" s="2" t="str">
        <f>IF(OR($C134="",J$12=""),"",SUMIFS(Tbl_Registro_Insumo[cant_ent],Tbl_Registro_Insumo[proveedor],$C$8,Tbl_Registro_Insumo[descripcion_insumo],$C134,Tbl_Registro_Insumo[id_solicitud],Detalle_Mes!$C$9,Tbl_Registro_Insumo[Fecha_Corte],"&lt;="&amp;J$12)-SUMIFS(Tbl_Registro_Insumo[cant_dev],Tbl_Registro_Insumo[proveedor],$C$8,Tbl_Registro_Insumo[descripcion_insumo],$C134,Tbl_Registro_Insumo[id_solicitud],$C$9,Tbl_Registro_Insumo[Fecha_Corte],"&lt;="&amp;J$12))</f>
        <v/>
      </c>
      <c r="K134" s="2" t="str">
        <f>IF(OR($C134="",K$12=""),"",SUMIFS(Tbl_Registro_Insumo[cant_ent],Tbl_Registro_Insumo[proveedor],$C$8,Tbl_Registro_Insumo[descripcion_insumo],$C134,Tbl_Registro_Insumo[id_solicitud],Detalle_Mes!$C$9,Tbl_Registro_Insumo[Fecha_Corte],"&lt;="&amp;K$12)-SUMIFS(Tbl_Registro_Insumo[cant_dev],Tbl_Registro_Insumo[proveedor],$C$8,Tbl_Registro_Insumo[descripcion_insumo],$C134,Tbl_Registro_Insumo[id_solicitud],$C$9,Tbl_Registro_Insumo[Fecha_Corte],"&lt;="&amp;K$12))</f>
        <v/>
      </c>
      <c r="L134" s="2" t="str">
        <f>IF(OR($C134="",L$12=""),"",SUMIFS(Tbl_Registro_Insumo[cant_ent],Tbl_Registro_Insumo[proveedor],$C$8,Tbl_Registro_Insumo[descripcion_insumo],$C134,Tbl_Registro_Insumo[id_solicitud],Detalle_Mes!$C$9,Tbl_Registro_Insumo[Fecha_Corte],"&lt;="&amp;L$12)-SUMIFS(Tbl_Registro_Insumo[cant_dev],Tbl_Registro_Insumo[proveedor],$C$8,Tbl_Registro_Insumo[descripcion_insumo],$C134,Tbl_Registro_Insumo[id_solicitud],$C$9,Tbl_Registro_Insumo[Fecha_Corte],"&lt;="&amp;L$12))</f>
        <v/>
      </c>
      <c r="M134" s="2" t="str">
        <f>IF(OR($C134="",M$12=""),"",SUMIFS(Tbl_Registro_Insumo[cant_ent],Tbl_Registro_Insumo[proveedor],$C$8,Tbl_Registro_Insumo[descripcion_insumo],$C134,Tbl_Registro_Insumo[id_solicitud],Detalle_Mes!$C$9,Tbl_Registro_Insumo[Fecha_Corte],"&lt;="&amp;M$12)-SUMIFS(Tbl_Registro_Insumo[cant_dev],Tbl_Registro_Insumo[proveedor],$C$8,Tbl_Registro_Insumo[descripcion_insumo],$C134,Tbl_Registro_Insumo[id_solicitud],$C$9,Tbl_Registro_Insumo[Fecha_Corte],"&lt;="&amp;M$12))</f>
        <v/>
      </c>
      <c r="N134" s="2" t="str">
        <f>IF(OR($C134="",N$12=""),"",SUMIFS(Tbl_Registro_Insumo[cant_ent],Tbl_Registro_Insumo[proveedor],$C$8,Tbl_Registro_Insumo[descripcion_insumo],$C134,Tbl_Registro_Insumo[id_solicitud],Detalle_Mes!$C$9,Tbl_Registro_Insumo[Fecha_Corte],"&lt;="&amp;N$12)-SUMIFS(Tbl_Registro_Insumo[cant_dev],Tbl_Registro_Insumo[proveedor],$C$8,Tbl_Registro_Insumo[descripcion_insumo],$C134,Tbl_Registro_Insumo[id_solicitud],$C$9,Tbl_Registro_Insumo[Fecha_Corte],"&lt;="&amp;N$12))</f>
        <v/>
      </c>
      <c r="O134" s="2" t="str">
        <f>IF(OR($C134="",O$12=""),"",SUMIFS(Tbl_Registro_Insumo[cant_ent],Tbl_Registro_Insumo[proveedor],$C$8,Tbl_Registro_Insumo[descripcion_insumo],$C134,Tbl_Registro_Insumo[id_solicitud],Detalle_Mes!$C$9,Tbl_Registro_Insumo[Fecha_Corte],"&lt;="&amp;O$12)-SUMIFS(Tbl_Registro_Insumo[cant_dev],Tbl_Registro_Insumo[proveedor],$C$8,Tbl_Registro_Insumo[descripcion_insumo],$C134,Tbl_Registro_Insumo[id_solicitud],$C$9,Tbl_Registro_Insumo[Fecha_Corte],"&lt;="&amp;O$12))</f>
        <v/>
      </c>
      <c r="P134" s="2" t="str">
        <f>IF(OR($C134="",P$12=""),"",SUMIFS(Tbl_Registro_Insumo[cant_ent],Tbl_Registro_Insumo[proveedor],$C$8,Tbl_Registro_Insumo[descripcion_insumo],$C134,Tbl_Registro_Insumo[id_solicitud],Detalle_Mes!$C$9,Tbl_Registro_Insumo[Fecha_Corte],"&lt;="&amp;P$12)-SUMIFS(Tbl_Registro_Insumo[cant_dev],Tbl_Registro_Insumo[proveedor],$C$8,Tbl_Registro_Insumo[descripcion_insumo],$C134,Tbl_Registro_Insumo[id_solicitud],$C$9,Tbl_Registro_Insumo[Fecha_Corte],"&lt;="&amp;P$12))</f>
        <v/>
      </c>
      <c r="Q134" s="2" t="str">
        <f>IF(OR($C134="",Q$12=""),"",SUMIFS(Tbl_Registro_Insumo[cant_ent],Tbl_Registro_Insumo[proveedor],$C$8,Tbl_Registro_Insumo[descripcion_insumo],$C134,Tbl_Registro_Insumo[id_solicitud],Detalle_Mes!$C$9,Tbl_Registro_Insumo[Fecha_Corte],"&lt;="&amp;Q$12)-SUMIFS(Tbl_Registro_Insumo[cant_dev],Tbl_Registro_Insumo[proveedor],$C$8,Tbl_Registro_Insumo[descripcion_insumo],$C134,Tbl_Registro_Insumo[id_solicitud],$C$9,Tbl_Registro_Insumo[Fecha_Corte],"&lt;="&amp;Q$12))</f>
        <v/>
      </c>
      <c r="R134" s="2" t="str">
        <f>IF(OR($C134="",R$12=""),"",SUMIFS(Tbl_Registro_Insumo[cant_ent],Tbl_Registro_Insumo[proveedor],$C$8,Tbl_Registro_Insumo[descripcion_insumo],$C134,Tbl_Registro_Insumo[id_solicitud],Detalle_Mes!$C$9,Tbl_Registro_Insumo[Fecha_Corte],"&lt;="&amp;R$12)-SUMIFS(Tbl_Registro_Insumo[cant_dev],Tbl_Registro_Insumo[proveedor],$C$8,Tbl_Registro_Insumo[descripcion_insumo],$C134,Tbl_Registro_Insumo[id_solicitud],$C$9,Tbl_Registro_Insumo[Fecha_Corte],"&lt;="&amp;R$12))</f>
        <v/>
      </c>
      <c r="S134" s="2" t="str">
        <f>IF(OR($C134="",S$12=""),"",SUMIFS(Tbl_Registro_Insumo[cant_ent],Tbl_Registro_Insumo[proveedor],$C$8,Tbl_Registro_Insumo[descripcion_insumo],$C134,Tbl_Registro_Insumo[id_solicitud],Detalle_Mes!$C$9,Tbl_Registro_Insumo[Fecha_Corte],"&lt;="&amp;S$12)-SUMIFS(Tbl_Registro_Insumo[cant_dev],Tbl_Registro_Insumo[proveedor],$C$8,Tbl_Registro_Insumo[descripcion_insumo],$C134,Tbl_Registro_Insumo[id_solicitud],$C$9,Tbl_Registro_Insumo[Fecha_Corte],"&lt;="&amp;S$12))</f>
        <v/>
      </c>
      <c r="T134" s="2" t="str">
        <f>IF(OR($C134="",T$12=""),"",SUMIFS(Tbl_Registro_Insumo[cant_ent],Tbl_Registro_Insumo[proveedor],$C$8,Tbl_Registro_Insumo[descripcion_insumo],$C134,Tbl_Registro_Insumo[id_solicitud],Detalle_Mes!$C$9,Tbl_Registro_Insumo[Fecha_Corte],"&lt;="&amp;T$12)-SUMIFS(Tbl_Registro_Insumo[cant_dev],Tbl_Registro_Insumo[proveedor],$C$8,Tbl_Registro_Insumo[descripcion_insumo],$C134,Tbl_Registro_Insumo[id_solicitud],$C$9,Tbl_Registro_Insumo[Fecha_Corte],"&lt;="&amp;T$12))</f>
        <v/>
      </c>
      <c r="U134" s="2" t="str">
        <f>IF(OR($C134="",U$12=""),"",SUMIFS(Tbl_Registro_Insumo[cant_ent],Tbl_Registro_Insumo[proveedor],$C$8,Tbl_Registro_Insumo[descripcion_insumo],$C134,Tbl_Registro_Insumo[id_solicitud],Detalle_Mes!$C$9,Tbl_Registro_Insumo[Fecha_Corte],"&lt;="&amp;U$12)-SUMIFS(Tbl_Registro_Insumo[cant_dev],Tbl_Registro_Insumo[proveedor],$C$8,Tbl_Registro_Insumo[descripcion_insumo],$C134,Tbl_Registro_Insumo[id_solicitud],$C$9,Tbl_Registro_Insumo[Fecha_Corte],"&lt;="&amp;U$12))</f>
        <v/>
      </c>
      <c r="V134" s="2" t="str">
        <f>IF(OR($C134="",V$12=""),"",SUMIFS(Tbl_Registro_Insumo[cant_ent],Tbl_Registro_Insumo[proveedor],$C$8,Tbl_Registro_Insumo[descripcion_insumo],$C134,Tbl_Registro_Insumo[id_solicitud],Detalle_Mes!$C$9,Tbl_Registro_Insumo[Fecha_Corte],"&lt;="&amp;V$12)-SUMIFS(Tbl_Registro_Insumo[cant_dev],Tbl_Registro_Insumo[proveedor],$C$8,Tbl_Registro_Insumo[descripcion_insumo],$C134,Tbl_Registro_Insumo[id_solicitud],$C$9,Tbl_Registro_Insumo[Fecha_Corte],"&lt;="&amp;V$12))</f>
        <v/>
      </c>
      <c r="W134" s="2" t="str">
        <f>IF(OR($C134="",W$12=""),"",SUMIFS(Tbl_Registro_Insumo[cant_ent],Tbl_Registro_Insumo[proveedor],$C$8,Tbl_Registro_Insumo[descripcion_insumo],$C134,Tbl_Registro_Insumo[id_solicitud],Detalle_Mes!$C$9,Tbl_Registro_Insumo[Fecha_Corte],"&lt;="&amp;W$12)-SUMIFS(Tbl_Registro_Insumo[cant_dev],Tbl_Registro_Insumo[proveedor],$C$8,Tbl_Registro_Insumo[descripcion_insumo],$C134,Tbl_Registro_Insumo[id_solicitud],$C$9,Tbl_Registro_Insumo[Fecha_Corte],"&lt;="&amp;W$12))</f>
        <v/>
      </c>
      <c r="X134" s="2" t="str">
        <f>IF(OR($C134="",X$12=""),"",SUMIFS(Tbl_Registro_Insumo[cant_ent],Tbl_Registro_Insumo[proveedor],$C$8,Tbl_Registro_Insumo[descripcion_insumo],$C134,Tbl_Registro_Insumo[id_solicitud],Detalle_Mes!$C$9,Tbl_Registro_Insumo[Fecha_Corte],"&lt;="&amp;X$12)-SUMIFS(Tbl_Registro_Insumo[cant_dev],Tbl_Registro_Insumo[proveedor],$C$8,Tbl_Registro_Insumo[descripcion_insumo],$C134,Tbl_Registro_Insumo[id_solicitud],$C$9,Tbl_Registro_Insumo[Fecha_Corte],"&lt;="&amp;X$12))</f>
        <v/>
      </c>
      <c r="Y134" s="2" t="str">
        <f>IF(OR($C134="",Y$12=""),"",SUMIFS(Tbl_Registro_Insumo[cant_ent],Tbl_Registro_Insumo[proveedor],$C$8,Tbl_Registro_Insumo[descripcion_insumo],$C134,Tbl_Registro_Insumo[id_solicitud],Detalle_Mes!$C$9,Tbl_Registro_Insumo[Fecha_Corte],"&lt;="&amp;Y$12)-SUMIFS(Tbl_Registro_Insumo[cant_dev],Tbl_Registro_Insumo[proveedor],$C$8,Tbl_Registro_Insumo[descripcion_insumo],$C134,Tbl_Registro_Insumo[id_solicitud],$C$9,Tbl_Registro_Insumo[Fecha_Corte],"&lt;="&amp;Y$12))</f>
        <v/>
      </c>
      <c r="Z134" s="2" t="str">
        <f>IF(OR($C134="",Z$12=""),"",SUMIFS(Tbl_Registro_Insumo[cant_ent],Tbl_Registro_Insumo[proveedor],$C$8,Tbl_Registro_Insumo[descripcion_insumo],$C134,Tbl_Registro_Insumo[id_solicitud],Detalle_Mes!$C$9,Tbl_Registro_Insumo[Fecha_Corte],"&lt;="&amp;Z$12)-SUMIFS(Tbl_Registro_Insumo[cant_dev],Tbl_Registro_Insumo[proveedor],$C$8,Tbl_Registro_Insumo[descripcion_insumo],$C134,Tbl_Registro_Insumo[id_solicitud],$C$9,Tbl_Registro_Insumo[Fecha_Corte],"&lt;="&amp;Z$12))</f>
        <v/>
      </c>
      <c r="AA134" s="2" t="str">
        <f>IF(OR($C134="",AA$12=""),"",SUMIFS(Tbl_Registro_Insumo[cant_ent],Tbl_Registro_Insumo[proveedor],$C$8,Tbl_Registro_Insumo[descripcion_insumo],$C134,Tbl_Registro_Insumo[id_solicitud],Detalle_Mes!$C$9,Tbl_Registro_Insumo[Fecha_Corte],"&lt;="&amp;AA$12)-SUMIFS(Tbl_Registro_Insumo[cant_dev],Tbl_Registro_Insumo[proveedor],$C$8,Tbl_Registro_Insumo[descripcion_insumo],$C134,Tbl_Registro_Insumo[id_solicitud],$C$9,Tbl_Registro_Insumo[Fecha_Corte],"&lt;="&amp;AA$12))</f>
        <v/>
      </c>
      <c r="AB134" s="2" t="str">
        <f>IF(OR($C134="",AB$12=""),"",SUMIFS(Tbl_Registro_Insumo[cant_ent],Tbl_Registro_Insumo[proveedor],$C$8,Tbl_Registro_Insumo[descripcion_insumo],$C134,Tbl_Registro_Insumo[id_solicitud],Detalle_Mes!$C$9,Tbl_Registro_Insumo[Fecha_Corte],"&lt;="&amp;AB$12)-SUMIFS(Tbl_Registro_Insumo[cant_dev],Tbl_Registro_Insumo[proveedor],$C$8,Tbl_Registro_Insumo[descripcion_insumo],$C134,Tbl_Registro_Insumo[id_solicitud],$C$9,Tbl_Registro_Insumo[Fecha_Corte],"&lt;="&amp;AB$12))</f>
        <v/>
      </c>
      <c r="AC134" s="2" t="str">
        <f>IF(OR($C134="",AC$12=""),"",SUMIFS(Tbl_Registro_Insumo[cant_ent],Tbl_Registro_Insumo[proveedor],$C$8,Tbl_Registro_Insumo[descripcion_insumo],$C134,Tbl_Registro_Insumo[id_solicitud],Detalle_Mes!$C$9,Tbl_Registro_Insumo[Fecha_Corte],"&lt;="&amp;AC$12)-SUMIFS(Tbl_Registro_Insumo[cant_dev],Tbl_Registro_Insumo[proveedor],$C$8,Tbl_Registro_Insumo[descripcion_insumo],$C134,Tbl_Registro_Insumo[id_solicitud],$C$9,Tbl_Registro_Insumo[Fecha_Corte],"&lt;="&amp;AC$12))</f>
        <v/>
      </c>
      <c r="AD134" s="2" t="str">
        <f>IF(OR($C134="",AD$12=""),"",SUMIFS(Tbl_Registro_Insumo[cant_ent],Tbl_Registro_Insumo[proveedor],$C$8,Tbl_Registro_Insumo[descripcion_insumo],$C134,Tbl_Registro_Insumo[id_solicitud],Detalle_Mes!$C$9,Tbl_Registro_Insumo[Fecha_Corte],"&lt;="&amp;AD$12)-SUMIFS(Tbl_Registro_Insumo[cant_dev],Tbl_Registro_Insumo[proveedor],$C$8,Tbl_Registro_Insumo[descripcion_insumo],$C134,Tbl_Registro_Insumo[id_solicitud],$C$9,Tbl_Registro_Insumo[Fecha_Corte],"&lt;="&amp;AD$12))</f>
        <v/>
      </c>
      <c r="AE134" s="2" t="str">
        <f>IF(OR($C134="",AE$12=""),"",SUMIFS(Tbl_Registro_Insumo[cant_ent],Tbl_Registro_Insumo[proveedor],$C$8,Tbl_Registro_Insumo[descripcion_insumo],$C134,Tbl_Registro_Insumo[id_solicitud],Detalle_Mes!$C$9,Tbl_Registro_Insumo[Fecha_Corte],"&lt;="&amp;AE$12)-SUMIFS(Tbl_Registro_Insumo[cant_dev],Tbl_Registro_Insumo[proveedor],$C$8,Tbl_Registro_Insumo[descripcion_insumo],$C134,Tbl_Registro_Insumo[id_solicitud],$C$9,Tbl_Registro_Insumo[Fecha_Corte],"&lt;="&amp;AE$12))</f>
        <v/>
      </c>
      <c r="AF134" s="2" t="str">
        <f>IF(OR($C134="",AF$12=""),"",SUMIFS(Tbl_Registro_Insumo[cant_ent],Tbl_Registro_Insumo[proveedor],$C$8,Tbl_Registro_Insumo[descripcion_insumo],$C134,Tbl_Registro_Insumo[id_solicitud],Detalle_Mes!$C$9,Tbl_Registro_Insumo[Fecha_Corte],"&lt;="&amp;AF$12)-SUMIFS(Tbl_Registro_Insumo[cant_dev],Tbl_Registro_Insumo[proveedor],$C$8,Tbl_Registro_Insumo[descripcion_insumo],$C134,Tbl_Registro_Insumo[id_solicitud],$C$9,Tbl_Registro_Insumo[Fecha_Corte],"&lt;="&amp;AF$12))</f>
        <v/>
      </c>
      <c r="AG134" s="2" t="str">
        <f>IF(OR($C134="",AG$12=""),"",SUMIFS(Tbl_Registro_Insumo[cant_ent],Tbl_Registro_Insumo[proveedor],$C$8,Tbl_Registro_Insumo[descripcion_insumo],$C134,Tbl_Registro_Insumo[id_solicitud],Detalle_Mes!$C$9,Tbl_Registro_Insumo[Fecha_Corte],"&lt;="&amp;AG$12)-SUMIFS(Tbl_Registro_Insumo[cant_dev],Tbl_Registro_Insumo[proveedor],$C$8,Tbl_Registro_Insumo[descripcion_insumo],$C134,Tbl_Registro_Insumo[id_solicitud],$C$9,Tbl_Registro_Insumo[Fecha_Corte],"&lt;="&amp;AG$12))</f>
        <v/>
      </c>
      <c r="AH134" s="2" t="str">
        <f>IF(OR($C134="",AH$12=""),"",SUMIFS(Tbl_Registro_Insumo[cant_ent],Tbl_Registro_Insumo[proveedor],$C$8,Tbl_Registro_Insumo[descripcion_insumo],$C134,Tbl_Registro_Insumo[id_solicitud],Detalle_Mes!$C$9,Tbl_Registro_Insumo[Fecha_Corte],"&lt;="&amp;AH$12)-SUMIFS(Tbl_Registro_Insumo[cant_dev],Tbl_Registro_Insumo[proveedor],$C$8,Tbl_Registro_Insumo[descripcion_insumo],$C134,Tbl_Registro_Insumo[id_solicitud],$C$9,Tbl_Registro_Insumo[Fecha_Corte],"&lt;="&amp;AH$12))</f>
        <v/>
      </c>
      <c r="AI134" s="2" t="str">
        <f>IF(OR($C134="",AI$12=""),"",SUMIFS(Tbl_Registro_Insumo[cant_ent],Tbl_Registro_Insumo[proveedor],$C$8,Tbl_Registro_Insumo[descripcion_insumo],$C134,Tbl_Registro_Insumo[id_solicitud],Detalle_Mes!$C$9,Tbl_Registro_Insumo[Fecha_Corte],"&lt;="&amp;AI$12)-SUMIFS(Tbl_Registro_Insumo[cant_dev],Tbl_Registro_Insumo[proveedor],$C$8,Tbl_Registro_Insumo[descripcion_insumo],$C134,Tbl_Registro_Insumo[id_solicitud],$C$9,Tbl_Registro_Insumo[Fecha_Corte],"&lt;="&amp;AI$12))</f>
        <v/>
      </c>
      <c r="AJ134" s="2" t="str">
        <f>IF(OR($C134="",AJ$12=""),"",SUMIFS(Tbl_Registro_Insumo[cant_ent],Tbl_Registro_Insumo[proveedor],$C$8,Tbl_Registro_Insumo[descripcion_insumo],$C134,Tbl_Registro_Insumo[id_solicitud],Detalle_Mes!$C$9,Tbl_Registro_Insumo[Fecha_Corte],"&lt;="&amp;AJ$12)-SUMIFS(Tbl_Registro_Insumo[cant_dev],Tbl_Registro_Insumo[proveedor],$C$8,Tbl_Registro_Insumo[descripcion_insumo],$C134,Tbl_Registro_Insumo[id_solicitud],$C$9,Tbl_Registro_Insumo[Fecha_Corte],"&lt;="&amp;AJ$12))</f>
        <v/>
      </c>
      <c r="AK134" s="2" t="str">
        <f>IF(OR($C134="",AK$12=""),"",SUMIFS(Tbl_Registro_Insumo[cant_ent],Tbl_Registro_Insumo[proveedor],$C$8,Tbl_Registro_Insumo[descripcion_insumo],$C134,Tbl_Registro_Insumo[id_solicitud],Detalle_Mes!$C$9,Tbl_Registro_Insumo[Fecha_Corte],"&lt;="&amp;AK$12)-SUMIFS(Tbl_Registro_Insumo[cant_dev],Tbl_Registro_Insumo[proveedor],$C$8,Tbl_Registro_Insumo[descripcion_insumo],$C134,Tbl_Registro_Insumo[id_solicitud],$C$9,Tbl_Registro_Insumo[Fecha_Corte],"&lt;="&amp;AK$12))</f>
        <v/>
      </c>
      <c r="AL134" s="2" t="str">
        <f>IF(OR($C134="",AL$12=""),"",SUMIFS(Tbl_Registro_Insumo[cant_ent],Tbl_Registro_Insumo[proveedor],$C$8,Tbl_Registro_Insumo[descripcion_insumo],$C134,Tbl_Registro_Insumo[id_solicitud],Detalle_Mes!$C$9,Tbl_Registro_Insumo[Fecha_Corte],"&lt;="&amp;AL$12)-SUMIFS(Tbl_Registro_Insumo[cant_dev],Tbl_Registro_Insumo[proveedor],$C$8,Tbl_Registro_Insumo[descripcion_insumo],$C134,Tbl_Registro_Insumo[id_solicitud],$C$9,Tbl_Registro_Insumo[Fecha_Corte],"&lt;="&amp;AL$12))</f>
        <v/>
      </c>
      <c r="AM134" s="2" t="str">
        <f>IF(OR($C134="",AM$12=""),"",SUMIFS(Tbl_Registro_Insumo[cant_ent],Tbl_Registro_Insumo[proveedor],$C$8,Tbl_Registro_Insumo[descripcion_insumo],$C134,Tbl_Registro_Insumo[id_solicitud],Detalle_Mes!$C$9,Tbl_Registro_Insumo[Fecha_Corte],"&lt;="&amp;AM$12)-SUMIFS(Tbl_Registro_Insumo[cant_dev],Tbl_Registro_Insumo[proveedor],$C$8,Tbl_Registro_Insumo[descripcion_insumo],$C134,Tbl_Registro_Insumo[id_solicitud],$C$9,Tbl_Registro_Insumo[Fecha_Corte],"&lt;="&amp;AM$12))</f>
        <v/>
      </c>
      <c r="AN134" s="2" t="str">
        <f>IF(OR($C134="",AN$12=""),"",SUMIFS(Tbl_Registro_Insumo[cant_ent],Tbl_Registro_Insumo[proveedor],$C$8,Tbl_Registro_Insumo[descripcion_insumo],$C134,Tbl_Registro_Insumo[id_solicitud],Detalle_Mes!$C$9,Tbl_Registro_Insumo[Fecha_Corte],"&lt;="&amp;AN$12)-SUMIFS(Tbl_Registro_Insumo[cant_dev],Tbl_Registro_Insumo[proveedor],$C$8,Tbl_Registro_Insumo[descripcion_insumo],$C134,Tbl_Registro_Insumo[id_solicitud],$C$9,Tbl_Registro_Insumo[Fecha_Corte],"&lt;="&amp;AN$12))</f>
        <v/>
      </c>
      <c r="AO134" s="2" t="str">
        <f>IF(OR($C134="",AO$12=""),"",SUMIFS(Tbl_Registro_Insumo[cant_ent],Tbl_Registro_Insumo[proveedor],$C$8,Tbl_Registro_Insumo[descripcion_insumo],$C134,Tbl_Registro_Insumo[id_solicitud],Detalle_Mes!$C$9,Tbl_Registro_Insumo[Fecha_Corte],"&lt;="&amp;AO$12)-SUMIFS(Tbl_Registro_Insumo[cant_dev],Tbl_Registro_Insumo[proveedor],$C$8,Tbl_Registro_Insumo[descripcion_insumo],$C134,Tbl_Registro_Insumo[id_solicitud],$C$9,Tbl_Registro_Insumo[Fecha_Corte],"&lt;="&amp;AO$12))</f>
        <v/>
      </c>
      <c r="AP134" s="2" t="str">
        <f>IF(OR($C134="",AP$12=""),"",SUMIFS(Tbl_Registro_Insumo[cant_ent],Tbl_Registro_Insumo[proveedor],$C$8,Tbl_Registro_Insumo[descripcion_insumo],$C134,Tbl_Registro_Insumo[id_solicitud],Detalle_Mes!$C$9,Tbl_Registro_Insumo[Fecha_Corte],"&lt;="&amp;AP$12)-SUMIFS(Tbl_Registro_Insumo[cant_dev],Tbl_Registro_Insumo[proveedor],$C$8,Tbl_Registro_Insumo[descripcion_insumo],$C134,Tbl_Registro_Insumo[id_solicitud],$C$9,Tbl_Registro_Insumo[Fecha_Corte],"&lt;="&amp;AP$12))</f>
        <v/>
      </c>
      <c r="AQ134" s="2" t="str">
        <f>IF(OR($C134="",AQ$12=""),"",SUMIFS(Tbl_Registro_Insumo[cant_ent],Tbl_Registro_Insumo[proveedor],$C$8,Tbl_Registro_Insumo[descripcion_insumo],$C134,Tbl_Registro_Insumo[id_solicitud],Detalle_Mes!$C$9,Tbl_Registro_Insumo[Fecha_Corte],"&lt;="&amp;AQ$12)-SUMIFS(Tbl_Registro_Insumo[cant_dev],Tbl_Registro_Insumo[proveedor],$C$8,Tbl_Registro_Insumo[descripcion_insumo],$C134,Tbl_Registro_Insumo[id_solicitud],$C$9,Tbl_Registro_Insumo[Fecha_Corte],"&lt;="&amp;AQ$12))</f>
        <v/>
      </c>
      <c r="AR134" s="2" t="str">
        <f>IF(OR($C134="",AR$12=""),"",SUMIFS(Tbl_Registro_Insumo[cant_ent],Tbl_Registro_Insumo[proveedor],$C$8,Tbl_Registro_Insumo[descripcion_insumo],$C134,Tbl_Registro_Insumo[id_solicitud],Detalle_Mes!$C$9,Tbl_Registro_Insumo[Fecha_Corte],"&lt;="&amp;AR$12)-SUMIFS(Tbl_Registro_Insumo[cant_dev],Tbl_Registro_Insumo[proveedor],$C$8,Tbl_Registro_Insumo[descripcion_insumo],$C134,Tbl_Registro_Insumo[id_solicitud],$C$9,Tbl_Registro_Insumo[Fecha_Corte],"&lt;="&amp;AR$12))</f>
        <v/>
      </c>
      <c r="AS134" s="2" t="str">
        <f>IF(OR($C134="",AS$12=""),"",SUMIFS(Tbl_Registro_Insumo[cant_ent],Tbl_Registro_Insumo[proveedor],$C$8,Tbl_Registro_Insumo[descripcion_insumo],$C134,Tbl_Registro_Insumo[id_solicitud],Detalle_Mes!$C$9,Tbl_Registro_Insumo[Fecha_Corte],"&lt;="&amp;AS$12)-SUMIFS(Tbl_Registro_Insumo[cant_dev],Tbl_Registro_Insumo[proveedor],$C$8,Tbl_Registro_Insumo[descripcion_insumo],$C134,Tbl_Registro_Insumo[id_solicitud],$C$9,Tbl_Registro_Insumo[Fecha_Corte],"&lt;="&amp;AS$12))</f>
        <v/>
      </c>
      <c r="AT134" s="2" t="str">
        <f>IF(OR($C134="",AT$12=""),"",SUMIFS(Tbl_Registro_Insumo[cant_ent],Tbl_Registro_Insumo[proveedor],$C$8,Tbl_Registro_Insumo[descripcion_insumo],$C134,Tbl_Registro_Insumo[id_solicitud],Detalle_Mes!$C$9,Tbl_Registro_Insumo[Fecha_Corte],"&lt;="&amp;AT$12)-SUMIFS(Tbl_Registro_Insumo[cant_dev],Tbl_Registro_Insumo[proveedor],$C$8,Tbl_Registro_Insumo[descripcion_insumo],$C134,Tbl_Registro_Insumo[id_solicitud],$C$9,Tbl_Registro_Insumo[Fecha_Corte],"&lt;="&amp;AT$12))</f>
        <v/>
      </c>
      <c r="AU134" s="2" t="str">
        <f>IF(OR($C134="",AU$12=""),"",SUMIFS(Tbl_Registro_Insumo[cant_ent],Tbl_Registro_Insumo[proveedor],$C$8,Tbl_Registro_Insumo[descripcion_insumo],$C134,Tbl_Registro_Insumo[id_solicitud],Detalle_Mes!$C$9,Tbl_Registro_Insumo[Fecha_Corte],"&lt;="&amp;AU$12)-SUMIFS(Tbl_Registro_Insumo[cant_dev],Tbl_Registro_Insumo[proveedor],$C$8,Tbl_Registro_Insumo[descripcion_insumo],$C134,Tbl_Registro_Insumo[id_solicitud],$C$9,Tbl_Registro_Insumo[Fecha_Corte],"&lt;="&amp;AU$12))</f>
        <v/>
      </c>
      <c r="AV134" s="2" t="str">
        <f>IF(OR($C134="",AV$12=""),"",SUMIFS(Tbl_Registro_Insumo[cant_ent],Tbl_Registro_Insumo[proveedor],$C$8,Tbl_Registro_Insumo[descripcion_insumo],$C134,Tbl_Registro_Insumo[id_solicitud],Detalle_Mes!$C$9,Tbl_Registro_Insumo[Fecha_Corte],"&lt;="&amp;AV$12)-SUMIFS(Tbl_Registro_Insumo[cant_dev],Tbl_Registro_Insumo[proveedor],$C$8,Tbl_Registro_Insumo[descripcion_insumo],$C134,Tbl_Registro_Insumo[id_solicitud],$C$9,Tbl_Registro_Insumo[Fecha_Corte],"&lt;="&amp;AV$12))</f>
        <v/>
      </c>
      <c r="AW134" s="2" t="str">
        <f>IF(OR($C134="",AW$12=""),"",SUMIFS(Tbl_Registro_Insumo[cant_ent],Tbl_Registro_Insumo[proveedor],$C$8,Tbl_Registro_Insumo[descripcion_insumo],$C134,Tbl_Registro_Insumo[id_solicitud],Detalle_Mes!$C$9,Tbl_Registro_Insumo[Fecha_Corte],"&lt;="&amp;AW$12)-SUMIFS(Tbl_Registro_Insumo[cant_dev],Tbl_Registro_Insumo[proveedor],$C$8,Tbl_Registro_Insumo[descripcion_insumo],$C134,Tbl_Registro_Insumo[id_solicitud],$C$9,Tbl_Registro_Insumo[Fecha_Corte],"&lt;="&amp;AW$12))</f>
        <v/>
      </c>
      <c r="AX134" s="2" t="str">
        <f>IF(OR($C134="",AX$12=""),"",SUMIFS(Tbl_Registro_Insumo[cant_ent],Tbl_Registro_Insumo[proveedor],$C$8,Tbl_Registro_Insumo[descripcion_insumo],$C134,Tbl_Registro_Insumo[id_solicitud],Detalle_Mes!$C$9,Tbl_Registro_Insumo[Fecha_Corte],"&lt;="&amp;AX$12)-SUMIFS(Tbl_Registro_Insumo[cant_dev],Tbl_Registro_Insumo[proveedor],$C$8,Tbl_Registro_Insumo[descripcion_insumo],$C134,Tbl_Registro_Insumo[id_solicitud],$C$9,Tbl_Registro_Insumo[Fecha_Corte],"&lt;="&amp;AX$12))</f>
        <v/>
      </c>
      <c r="AY134" s="2" t="str">
        <f>IF(OR($C134="",AY$12=""),"",SUMIFS(Tbl_Registro_Insumo[cant_ent],Tbl_Registro_Insumo[proveedor],$C$8,Tbl_Registro_Insumo[descripcion_insumo],$C134,Tbl_Registro_Insumo[id_solicitud],Detalle_Mes!$C$9,Tbl_Registro_Insumo[Fecha_Corte],"&lt;="&amp;AY$12)-SUMIFS(Tbl_Registro_Insumo[cant_dev],Tbl_Registro_Insumo[proveedor],$C$8,Tbl_Registro_Insumo[descripcion_insumo],$C134,Tbl_Registro_Insumo[id_solicitud],$C$9,Tbl_Registro_Insumo[Fecha_Corte],"&lt;="&amp;AY$12))</f>
        <v/>
      </c>
      <c r="AZ134" s="2" t="str">
        <f>IF(OR($C134="",AZ$12=""),"",SUMIFS(Tbl_Registro_Insumo[cant_ent],Tbl_Registro_Insumo[proveedor],$C$8,Tbl_Registro_Insumo[descripcion_insumo],$C134,Tbl_Registro_Insumo[id_solicitud],Detalle_Mes!$C$9,Tbl_Registro_Insumo[Fecha_Corte],"&lt;="&amp;AZ$12)-SUMIFS(Tbl_Registro_Insumo[cant_dev],Tbl_Registro_Insumo[proveedor],$C$8,Tbl_Registro_Insumo[descripcion_insumo],$C134,Tbl_Registro_Insumo[id_solicitud],$C$9,Tbl_Registro_Insumo[Fecha_Corte],"&lt;="&amp;AZ$12))</f>
        <v/>
      </c>
      <c r="BA134" s="2" t="str">
        <f>IF(OR($C134="",BA$12=""),"",SUMIFS(Tbl_Registro_Insumo[cant_ent],Tbl_Registro_Insumo[proveedor],$C$8,Tbl_Registro_Insumo[descripcion_insumo],$C134,Tbl_Registro_Insumo[id_solicitud],Detalle_Mes!$C$9,Tbl_Registro_Insumo[Fecha_Corte],"&lt;="&amp;BA$12)-SUMIFS(Tbl_Registro_Insumo[cant_dev],Tbl_Registro_Insumo[proveedor],$C$8,Tbl_Registro_Insumo[descripcion_insumo],$C134,Tbl_Registro_Insumo[id_solicitud],$C$9,Tbl_Registro_Insumo[Fecha_Corte],"&lt;="&amp;BA$12))</f>
        <v/>
      </c>
      <c r="BB134" s="2" t="str">
        <f>IF(OR($C134="",BB$12=""),"",SUMIFS(Tbl_Registro_Insumo[cant_ent],Tbl_Registro_Insumo[proveedor],$C$8,Tbl_Registro_Insumo[descripcion_insumo],$C134,Tbl_Registro_Insumo[id_solicitud],Detalle_Mes!$C$9,Tbl_Registro_Insumo[Fecha_Corte],"&lt;="&amp;BB$12)-SUMIFS(Tbl_Registro_Insumo[cant_dev],Tbl_Registro_Insumo[proveedor],$C$8,Tbl_Registro_Insumo[descripcion_insumo],$C134,Tbl_Registro_Insumo[id_solicitud],$C$9,Tbl_Registro_Insumo[Fecha_Corte],"&lt;="&amp;BB$12))</f>
        <v/>
      </c>
      <c r="BC134" s="2" t="str">
        <f>IF(OR($C134="",BC$12=""),"",SUMIFS(Tbl_Registro_Insumo[cant_ent],Tbl_Registro_Insumo[proveedor],$C$8,Tbl_Registro_Insumo[descripcion_insumo],$C134,Tbl_Registro_Insumo[id_solicitud],Detalle_Mes!$C$9,Tbl_Registro_Insumo[Fecha_Corte],"&lt;="&amp;BC$12)-SUMIFS(Tbl_Registro_Insumo[cant_dev],Tbl_Registro_Insumo[proveedor],$C$8,Tbl_Registro_Insumo[descripcion_insumo],$C134,Tbl_Registro_Insumo[id_solicitud],$C$9,Tbl_Registro_Insumo[Fecha_Corte],"&lt;="&amp;BC$12))</f>
        <v/>
      </c>
      <c r="BD134" s="2" t="str">
        <f>IF(OR($C134="",BD$12=""),"",SUMIFS(Tbl_Registro_Insumo[cant_ent],Tbl_Registro_Insumo[proveedor],$C$8,Tbl_Registro_Insumo[descripcion_insumo],$C134,Tbl_Registro_Insumo[id_solicitud],Detalle_Mes!$C$9,Tbl_Registro_Insumo[Fecha_Corte],"&lt;="&amp;BD$12)-SUMIFS(Tbl_Registro_Insumo[cant_dev],Tbl_Registro_Insumo[proveedor],$C$8,Tbl_Registro_Insumo[descripcion_insumo],$C134,Tbl_Registro_Insumo[id_solicitud],$C$9,Tbl_Registro_Insumo[Fecha_Corte],"&lt;="&amp;BD$12))</f>
        <v/>
      </c>
      <c r="BE134" s="2" t="str">
        <f>IF(OR($C134="",BE$12=""),"",SUMIFS(Tbl_Registro_Insumo[cant_ent],Tbl_Registro_Insumo[proveedor],$C$8,Tbl_Registro_Insumo[descripcion_insumo],$C134,Tbl_Registro_Insumo[id_solicitud],Detalle_Mes!$C$9,Tbl_Registro_Insumo[Fecha_Corte],"&lt;="&amp;BE$12)-SUMIFS(Tbl_Registro_Insumo[cant_dev],Tbl_Registro_Insumo[proveedor],$C$8,Tbl_Registro_Insumo[descripcion_insumo],$C134,Tbl_Registro_Insumo[id_solicitud],$C$9,Tbl_Registro_Insumo[Fecha_Corte],"&lt;="&amp;BE$12))</f>
        <v/>
      </c>
      <c r="BF134" s="2" t="str">
        <f>IF(OR($C134="",BF$12=""),"",SUMIFS(Tbl_Registro_Insumo[cant_ent],Tbl_Registro_Insumo[proveedor],$C$8,Tbl_Registro_Insumo[descripcion_insumo],$C134,Tbl_Registro_Insumo[id_solicitud],Detalle_Mes!$C$9,Tbl_Registro_Insumo[Fecha_Corte],"&lt;="&amp;BF$12)-SUMIFS(Tbl_Registro_Insumo[cant_dev],Tbl_Registro_Insumo[proveedor],$C$8,Tbl_Registro_Insumo[descripcion_insumo],$C134,Tbl_Registro_Insumo[id_solicitud],$C$9,Tbl_Registro_Insumo[Fecha_Corte],"&lt;="&amp;BF$12))</f>
        <v/>
      </c>
      <c r="BG134" s="2" t="str">
        <f>IF(OR($C134="",BG$12=""),"",SUMIFS(Tbl_Registro_Insumo[cant_ent],Tbl_Registro_Insumo[proveedor],$C$8,Tbl_Registro_Insumo[descripcion_insumo],$C134,Tbl_Registro_Insumo[id_solicitud],Detalle_Mes!$C$9,Tbl_Registro_Insumo[Fecha_Corte],"&lt;="&amp;BG$12)-SUMIFS(Tbl_Registro_Insumo[cant_dev],Tbl_Registro_Insumo[proveedor],$C$8,Tbl_Registro_Insumo[descripcion_insumo],$C134,Tbl_Registro_Insumo[id_solicitud],$C$9,Tbl_Registro_Insumo[Fecha_Corte],"&lt;="&amp;BG$12))</f>
        <v/>
      </c>
      <c r="BH134" s="2" t="str">
        <f>IF(OR($C134="",BH$12=""),"",SUMIFS(Tbl_Registro_Insumo[cant_ent],Tbl_Registro_Insumo[proveedor],$C$8,Tbl_Registro_Insumo[descripcion_insumo],$C134,Tbl_Registro_Insumo[id_solicitud],Detalle_Mes!$C$9,Tbl_Registro_Insumo[Fecha_Corte],"&lt;="&amp;BH$12)-SUMIFS(Tbl_Registro_Insumo[cant_dev],Tbl_Registro_Insumo[proveedor],$C$8,Tbl_Registro_Insumo[descripcion_insumo],$C134,Tbl_Registro_Insumo[id_solicitud],$C$9,Tbl_Registro_Insumo[Fecha_Corte],"&lt;="&amp;BH$12))</f>
        <v/>
      </c>
      <c r="BI134" s="2" t="str">
        <f>IF(OR($C134="",BI$12=""),"",SUMIFS(Tbl_Registro_Insumo[cant_ent],Tbl_Registro_Insumo[proveedor],$C$8,Tbl_Registro_Insumo[descripcion_insumo],$C134,Tbl_Registro_Insumo[id_solicitud],Detalle_Mes!$C$9,Tbl_Registro_Insumo[Fecha_Corte],"&lt;="&amp;BI$12)-SUMIFS(Tbl_Registro_Insumo[cant_dev],Tbl_Registro_Insumo[proveedor],$C$8,Tbl_Registro_Insumo[descripcion_insumo],$C134,Tbl_Registro_Insumo[id_solicitud],$C$9,Tbl_Registro_Insumo[Fecha_Corte],"&lt;="&amp;BI$12))</f>
        <v/>
      </c>
      <c r="BJ134" s="2" t="str">
        <f>IF(OR($C134="",BJ$12=""),"",SUMIFS(Tbl_Registro_Insumo[cant_ent],Tbl_Registro_Insumo[proveedor],$C$8,Tbl_Registro_Insumo[descripcion_insumo],$C134,Tbl_Registro_Insumo[id_solicitud],Detalle_Mes!$C$9,Tbl_Registro_Insumo[Fecha_Corte],"&lt;="&amp;BJ$12)-SUMIFS(Tbl_Registro_Insumo[cant_dev],Tbl_Registro_Insumo[proveedor],$C$8,Tbl_Registro_Insumo[descripcion_insumo],$C134,Tbl_Registro_Insumo[id_solicitud],$C$9,Tbl_Registro_Insumo[Fecha_Corte],"&lt;="&amp;BJ$12))</f>
        <v/>
      </c>
      <c r="BK134" s="2" t="str">
        <f>IF(OR($C134="",BK$12=""),"",SUMIFS(Tbl_Registro_Insumo[cant_ent],Tbl_Registro_Insumo[proveedor],$C$8,Tbl_Registro_Insumo[descripcion_insumo],$C134,Tbl_Registro_Insumo[id_solicitud],Detalle_Mes!$C$9,Tbl_Registro_Insumo[Fecha_Corte],"&lt;="&amp;BK$12)-SUMIFS(Tbl_Registro_Insumo[cant_dev],Tbl_Registro_Insumo[proveedor],$C$8,Tbl_Registro_Insumo[descripcion_insumo],$C134,Tbl_Registro_Insumo[id_solicitud],$C$9,Tbl_Registro_Insumo[Fecha_Corte],"&lt;="&amp;BK$12))</f>
        <v/>
      </c>
      <c r="BL134" s="2" t="str">
        <f>IF(OR($C134="",BL$12=""),"",SUMIFS(Tbl_Registro_Insumo[cant_ent],Tbl_Registro_Insumo[proveedor],$C$8,Tbl_Registro_Insumo[descripcion_insumo],$C134,Tbl_Registro_Insumo[id_solicitud],Detalle_Mes!$C$9,Tbl_Registro_Insumo[Fecha_Corte],"&lt;="&amp;BL$12)-SUMIFS(Tbl_Registro_Insumo[cant_dev],Tbl_Registro_Insumo[proveedor],$C$8,Tbl_Registro_Insumo[descripcion_insumo],$C134,Tbl_Registro_Insumo[id_solicitud],$C$9,Tbl_Registro_Insumo[Fecha_Corte],"&lt;="&amp;BL$12))</f>
        <v/>
      </c>
      <c r="BM134" s="2" t="str">
        <f>IF(OR($C134="",BM$12=""),"",SUMIFS(Tbl_Registro_Insumo[cant_ent],Tbl_Registro_Insumo[proveedor],$C$8,Tbl_Registro_Insumo[descripcion_insumo],$C134,Tbl_Registro_Insumo[id_solicitud],Detalle_Mes!$C$9,Tbl_Registro_Insumo[Fecha_Corte],"&lt;="&amp;BM$12)-SUMIFS(Tbl_Registro_Insumo[cant_dev],Tbl_Registro_Insumo[proveedor],$C$8,Tbl_Registro_Insumo[descripcion_insumo],$C134,Tbl_Registro_Insumo[id_solicitud],$C$9,Tbl_Registro_Insumo[Fecha_Corte],"&lt;="&amp;BM$12))</f>
        <v/>
      </c>
      <c r="BN134" s="2" t="str">
        <f>IF(OR($C134="",BN$12=""),"",SUMIFS(Tbl_Registro_Insumo[cant_ent],Tbl_Registro_Insumo[proveedor],$C$8,Tbl_Registro_Insumo[descripcion_insumo],$C134,Tbl_Registro_Insumo[id_solicitud],Detalle_Mes!$C$9,Tbl_Registro_Insumo[Fecha_Corte],"&lt;="&amp;BN$12)-SUMIFS(Tbl_Registro_Insumo[cant_dev],Tbl_Registro_Insumo[proveedor],$C$8,Tbl_Registro_Insumo[descripcion_insumo],$C134,Tbl_Registro_Insumo[id_solicitud],$C$9,Tbl_Registro_Insumo[Fecha_Corte],"&lt;="&amp;BN$12))</f>
        <v/>
      </c>
      <c r="BO134" s="2" t="str">
        <f>IF(OR($C134="",BO$12=""),"",SUMIFS(Tbl_Registro_Insumo[cant_ent],Tbl_Registro_Insumo[proveedor],$C$8,Tbl_Registro_Insumo[descripcion_insumo],$C134,Tbl_Registro_Insumo[id_solicitud],Detalle_Mes!$C$9,Tbl_Registro_Insumo[Fecha_Corte],"&lt;="&amp;BO$12)-SUMIFS(Tbl_Registro_Insumo[cant_dev],Tbl_Registro_Insumo[proveedor],$C$8,Tbl_Registro_Insumo[descripcion_insumo],$C134,Tbl_Registro_Insumo[id_solicitud],$C$9,Tbl_Registro_Insumo[Fecha_Corte],"&lt;="&amp;BO$12))</f>
        <v/>
      </c>
      <c r="BP134" s="2" t="str">
        <f>IF(OR($C134="",BP$12=""),"",SUMIFS(Tbl_Registro_Insumo[cant_ent],Tbl_Registro_Insumo[proveedor],$C$8,Tbl_Registro_Insumo[descripcion_insumo],$C134,Tbl_Registro_Insumo[id_solicitud],Detalle_Mes!$C$9,Tbl_Registro_Insumo[Fecha_Corte],"&lt;="&amp;BP$12)-SUMIFS(Tbl_Registro_Insumo[cant_dev],Tbl_Registro_Insumo[proveedor],$C$8,Tbl_Registro_Insumo[descripcion_insumo],$C134,Tbl_Registro_Insumo[id_solicitud],$C$9,Tbl_Registro_Insumo[Fecha_Corte],"&lt;="&amp;BP$12))</f>
        <v/>
      </c>
      <c r="BQ134" s="2" t="str">
        <f>IF(OR($C134="",BQ$12=""),"",SUMIFS(Tbl_Registro_Insumo[cant_ent],Tbl_Registro_Insumo[proveedor],$C$8,Tbl_Registro_Insumo[descripcion_insumo],$C134,Tbl_Registro_Insumo[id_solicitud],Detalle_Mes!$C$9,Tbl_Registro_Insumo[Fecha_Corte],"&lt;="&amp;BQ$12)-SUMIFS(Tbl_Registro_Insumo[cant_dev],Tbl_Registro_Insumo[proveedor],$C$8,Tbl_Registro_Insumo[descripcion_insumo],$C134,Tbl_Registro_Insumo[id_solicitud],$C$9,Tbl_Registro_Insumo[Fecha_Corte],"&lt;="&amp;BQ$12))</f>
        <v/>
      </c>
      <c r="BR134" s="2" t="str">
        <f>IF(OR($C134="",BR$12=""),"",SUMIFS(Tbl_Registro_Insumo[cant_ent],Tbl_Registro_Insumo[proveedor],$C$8,Tbl_Registro_Insumo[descripcion_insumo],$C134,Tbl_Registro_Insumo[id_solicitud],Detalle_Mes!$C$9,Tbl_Registro_Insumo[Fecha_Corte],"&lt;="&amp;BR$12)-SUMIFS(Tbl_Registro_Insumo[cant_dev],Tbl_Registro_Insumo[proveedor],$C$8,Tbl_Registro_Insumo[descripcion_insumo],$C134,Tbl_Registro_Insumo[id_solicitud],$C$9,Tbl_Registro_Insumo[Fecha_Corte],"&lt;="&amp;BR$12))</f>
        <v/>
      </c>
      <c r="BS134" s="2" t="str">
        <f>IF(OR($C134="",BS$12=""),"",SUMIFS(Tbl_Registro_Insumo[cant_ent],Tbl_Registro_Insumo[proveedor],$C$8,Tbl_Registro_Insumo[descripcion_insumo],$C134,Tbl_Registro_Insumo[id_solicitud],Detalle_Mes!$C$9,Tbl_Registro_Insumo[Fecha_Corte],"&lt;="&amp;BS$12)-SUMIFS(Tbl_Registro_Insumo[cant_dev],Tbl_Registro_Insumo[proveedor],$C$8,Tbl_Registro_Insumo[descripcion_insumo],$C134,Tbl_Registro_Insumo[id_solicitud],$C$9,Tbl_Registro_Insumo[Fecha_Corte],"&lt;="&amp;BS$12))</f>
        <v/>
      </c>
    </row>
    <row r="135" spans="2:71" s="7" customFormat="1" ht="19.2" customHeight="1" x14ac:dyDescent="0.3">
      <c r="B135" s="2"/>
      <c r="D135" s="20" t="str">
        <f>IF(C135="","",SUMIFS(Tbl_Registro_Insumo[cant_ent],Tbl_Registro_Insumo[proveedor],Detalle_Mes!$C$8,Tbl_Registro_Insumo[id_solicitud],Detalle_Mes!$C$9,Tbl_Registro_Insumo[descripcion_insumo],Detalle_Mes!C135,Tbl_Registro_Insumo[Fecha_Corte],"&lt;"&amp;Detalle_Mes!$F$8))</f>
        <v/>
      </c>
      <c r="E135" s="20" t="str">
        <f>IF(C135="","",SUMIFS(Tbl_Registro_Insumo[cant_dev],Tbl_Registro_Insumo[proveedor],Detalle_Mes!$C$8,Tbl_Registro_Insumo[id_solicitud],Detalle_Mes!$C$9,Tbl_Registro_Insumo[descripcion_insumo],Detalle_Mes!C135,Tbl_Registro_Insumo[Fecha_Corte],"&lt;"&amp;Detalle_Mes!$F$8))</f>
        <v/>
      </c>
      <c r="F135" s="20" t="str">
        <f t="shared" si="42"/>
        <v/>
      </c>
      <c r="H135" s="41" t="str">
        <f t="shared" si="43"/>
        <v/>
      </c>
      <c r="I135" s="2" t="str">
        <f>IF(OR($C135="",I$12=""),"",SUMIFS(Tbl_Registro_Insumo[cant_ent],Tbl_Registro_Insumo[proveedor],$C$8,Tbl_Registro_Insumo[descripcion_insumo],$C135,Tbl_Registro_Insumo[id_solicitud],Detalle_Mes!$C$9,Tbl_Registro_Insumo[Fecha_Corte],"&lt;"&amp;I$12)-SUMIFS(Tbl_Registro_Insumo[cant_dev],Tbl_Registro_Insumo[proveedor],$C$8,Tbl_Registro_Insumo[descripcion_insumo],$C135,Tbl_Registro_Insumo[id_solicitud],$C$9,Tbl_Registro_Insumo[Fecha_Corte],"&lt;="&amp;I$12))</f>
        <v/>
      </c>
      <c r="J135" s="2" t="str">
        <f>IF(OR($C135="",J$12=""),"",SUMIFS(Tbl_Registro_Insumo[cant_ent],Tbl_Registro_Insumo[proveedor],$C$8,Tbl_Registro_Insumo[descripcion_insumo],$C135,Tbl_Registro_Insumo[id_solicitud],Detalle_Mes!$C$9,Tbl_Registro_Insumo[Fecha_Corte],"&lt;="&amp;J$12)-SUMIFS(Tbl_Registro_Insumo[cant_dev],Tbl_Registro_Insumo[proveedor],$C$8,Tbl_Registro_Insumo[descripcion_insumo],$C135,Tbl_Registro_Insumo[id_solicitud],$C$9,Tbl_Registro_Insumo[Fecha_Corte],"&lt;="&amp;J$12))</f>
        <v/>
      </c>
      <c r="K135" s="2" t="str">
        <f>IF(OR($C135="",K$12=""),"",SUMIFS(Tbl_Registro_Insumo[cant_ent],Tbl_Registro_Insumo[proveedor],$C$8,Tbl_Registro_Insumo[descripcion_insumo],$C135,Tbl_Registro_Insumo[id_solicitud],Detalle_Mes!$C$9,Tbl_Registro_Insumo[Fecha_Corte],"&lt;="&amp;K$12)-SUMIFS(Tbl_Registro_Insumo[cant_dev],Tbl_Registro_Insumo[proveedor],$C$8,Tbl_Registro_Insumo[descripcion_insumo],$C135,Tbl_Registro_Insumo[id_solicitud],$C$9,Tbl_Registro_Insumo[Fecha_Corte],"&lt;="&amp;K$12))</f>
        <v/>
      </c>
      <c r="L135" s="2" t="str">
        <f>IF(OR($C135="",L$12=""),"",SUMIFS(Tbl_Registro_Insumo[cant_ent],Tbl_Registro_Insumo[proveedor],$C$8,Tbl_Registro_Insumo[descripcion_insumo],$C135,Tbl_Registro_Insumo[id_solicitud],Detalle_Mes!$C$9,Tbl_Registro_Insumo[Fecha_Corte],"&lt;="&amp;L$12)-SUMIFS(Tbl_Registro_Insumo[cant_dev],Tbl_Registro_Insumo[proveedor],$C$8,Tbl_Registro_Insumo[descripcion_insumo],$C135,Tbl_Registro_Insumo[id_solicitud],$C$9,Tbl_Registro_Insumo[Fecha_Corte],"&lt;="&amp;L$12))</f>
        <v/>
      </c>
      <c r="M135" s="2" t="str">
        <f>IF(OR($C135="",M$12=""),"",SUMIFS(Tbl_Registro_Insumo[cant_ent],Tbl_Registro_Insumo[proveedor],$C$8,Tbl_Registro_Insumo[descripcion_insumo],$C135,Tbl_Registro_Insumo[id_solicitud],Detalle_Mes!$C$9,Tbl_Registro_Insumo[Fecha_Corte],"&lt;="&amp;M$12)-SUMIFS(Tbl_Registro_Insumo[cant_dev],Tbl_Registro_Insumo[proveedor],$C$8,Tbl_Registro_Insumo[descripcion_insumo],$C135,Tbl_Registro_Insumo[id_solicitud],$C$9,Tbl_Registro_Insumo[Fecha_Corte],"&lt;="&amp;M$12))</f>
        <v/>
      </c>
      <c r="N135" s="2" t="str">
        <f>IF(OR($C135="",N$12=""),"",SUMIFS(Tbl_Registro_Insumo[cant_ent],Tbl_Registro_Insumo[proveedor],$C$8,Tbl_Registro_Insumo[descripcion_insumo],$C135,Tbl_Registro_Insumo[id_solicitud],Detalle_Mes!$C$9,Tbl_Registro_Insumo[Fecha_Corte],"&lt;="&amp;N$12)-SUMIFS(Tbl_Registro_Insumo[cant_dev],Tbl_Registro_Insumo[proveedor],$C$8,Tbl_Registro_Insumo[descripcion_insumo],$C135,Tbl_Registro_Insumo[id_solicitud],$C$9,Tbl_Registro_Insumo[Fecha_Corte],"&lt;="&amp;N$12))</f>
        <v/>
      </c>
      <c r="O135" s="2" t="str">
        <f>IF(OR($C135="",O$12=""),"",SUMIFS(Tbl_Registro_Insumo[cant_ent],Tbl_Registro_Insumo[proveedor],$C$8,Tbl_Registro_Insumo[descripcion_insumo],$C135,Tbl_Registro_Insumo[id_solicitud],Detalle_Mes!$C$9,Tbl_Registro_Insumo[Fecha_Corte],"&lt;="&amp;O$12)-SUMIFS(Tbl_Registro_Insumo[cant_dev],Tbl_Registro_Insumo[proveedor],$C$8,Tbl_Registro_Insumo[descripcion_insumo],$C135,Tbl_Registro_Insumo[id_solicitud],$C$9,Tbl_Registro_Insumo[Fecha_Corte],"&lt;="&amp;O$12))</f>
        <v/>
      </c>
      <c r="P135" s="2" t="str">
        <f>IF(OR($C135="",P$12=""),"",SUMIFS(Tbl_Registro_Insumo[cant_ent],Tbl_Registro_Insumo[proveedor],$C$8,Tbl_Registro_Insumo[descripcion_insumo],$C135,Tbl_Registro_Insumo[id_solicitud],Detalle_Mes!$C$9,Tbl_Registro_Insumo[Fecha_Corte],"&lt;="&amp;P$12)-SUMIFS(Tbl_Registro_Insumo[cant_dev],Tbl_Registro_Insumo[proveedor],$C$8,Tbl_Registro_Insumo[descripcion_insumo],$C135,Tbl_Registro_Insumo[id_solicitud],$C$9,Tbl_Registro_Insumo[Fecha_Corte],"&lt;="&amp;P$12))</f>
        <v/>
      </c>
      <c r="Q135" s="2" t="str">
        <f>IF(OR($C135="",Q$12=""),"",SUMIFS(Tbl_Registro_Insumo[cant_ent],Tbl_Registro_Insumo[proveedor],$C$8,Tbl_Registro_Insumo[descripcion_insumo],$C135,Tbl_Registro_Insumo[id_solicitud],Detalle_Mes!$C$9,Tbl_Registro_Insumo[Fecha_Corte],"&lt;="&amp;Q$12)-SUMIFS(Tbl_Registro_Insumo[cant_dev],Tbl_Registro_Insumo[proveedor],$C$8,Tbl_Registro_Insumo[descripcion_insumo],$C135,Tbl_Registro_Insumo[id_solicitud],$C$9,Tbl_Registro_Insumo[Fecha_Corte],"&lt;="&amp;Q$12))</f>
        <v/>
      </c>
      <c r="R135" s="2" t="str">
        <f>IF(OR($C135="",R$12=""),"",SUMIFS(Tbl_Registro_Insumo[cant_ent],Tbl_Registro_Insumo[proveedor],$C$8,Tbl_Registro_Insumo[descripcion_insumo],$C135,Tbl_Registro_Insumo[id_solicitud],Detalle_Mes!$C$9,Tbl_Registro_Insumo[Fecha_Corte],"&lt;="&amp;R$12)-SUMIFS(Tbl_Registro_Insumo[cant_dev],Tbl_Registro_Insumo[proveedor],$C$8,Tbl_Registro_Insumo[descripcion_insumo],$C135,Tbl_Registro_Insumo[id_solicitud],$C$9,Tbl_Registro_Insumo[Fecha_Corte],"&lt;="&amp;R$12))</f>
        <v/>
      </c>
      <c r="S135" s="2" t="str">
        <f>IF(OR($C135="",S$12=""),"",SUMIFS(Tbl_Registro_Insumo[cant_ent],Tbl_Registro_Insumo[proveedor],$C$8,Tbl_Registro_Insumo[descripcion_insumo],$C135,Tbl_Registro_Insumo[id_solicitud],Detalle_Mes!$C$9,Tbl_Registro_Insumo[Fecha_Corte],"&lt;="&amp;S$12)-SUMIFS(Tbl_Registro_Insumo[cant_dev],Tbl_Registro_Insumo[proveedor],$C$8,Tbl_Registro_Insumo[descripcion_insumo],$C135,Tbl_Registro_Insumo[id_solicitud],$C$9,Tbl_Registro_Insumo[Fecha_Corte],"&lt;="&amp;S$12))</f>
        <v/>
      </c>
      <c r="T135" s="2" t="str">
        <f>IF(OR($C135="",T$12=""),"",SUMIFS(Tbl_Registro_Insumo[cant_ent],Tbl_Registro_Insumo[proveedor],$C$8,Tbl_Registro_Insumo[descripcion_insumo],$C135,Tbl_Registro_Insumo[id_solicitud],Detalle_Mes!$C$9,Tbl_Registro_Insumo[Fecha_Corte],"&lt;="&amp;T$12)-SUMIFS(Tbl_Registro_Insumo[cant_dev],Tbl_Registro_Insumo[proveedor],$C$8,Tbl_Registro_Insumo[descripcion_insumo],$C135,Tbl_Registro_Insumo[id_solicitud],$C$9,Tbl_Registro_Insumo[Fecha_Corte],"&lt;="&amp;T$12))</f>
        <v/>
      </c>
      <c r="U135" s="2" t="str">
        <f>IF(OR($C135="",U$12=""),"",SUMIFS(Tbl_Registro_Insumo[cant_ent],Tbl_Registro_Insumo[proveedor],$C$8,Tbl_Registro_Insumo[descripcion_insumo],$C135,Tbl_Registro_Insumo[id_solicitud],Detalle_Mes!$C$9,Tbl_Registro_Insumo[Fecha_Corte],"&lt;="&amp;U$12)-SUMIFS(Tbl_Registro_Insumo[cant_dev],Tbl_Registro_Insumo[proveedor],$C$8,Tbl_Registro_Insumo[descripcion_insumo],$C135,Tbl_Registro_Insumo[id_solicitud],$C$9,Tbl_Registro_Insumo[Fecha_Corte],"&lt;="&amp;U$12))</f>
        <v/>
      </c>
      <c r="V135" s="2" t="str">
        <f>IF(OR($C135="",V$12=""),"",SUMIFS(Tbl_Registro_Insumo[cant_ent],Tbl_Registro_Insumo[proveedor],$C$8,Tbl_Registro_Insumo[descripcion_insumo],$C135,Tbl_Registro_Insumo[id_solicitud],Detalle_Mes!$C$9,Tbl_Registro_Insumo[Fecha_Corte],"&lt;="&amp;V$12)-SUMIFS(Tbl_Registro_Insumo[cant_dev],Tbl_Registro_Insumo[proveedor],$C$8,Tbl_Registro_Insumo[descripcion_insumo],$C135,Tbl_Registro_Insumo[id_solicitud],$C$9,Tbl_Registro_Insumo[Fecha_Corte],"&lt;="&amp;V$12))</f>
        <v/>
      </c>
      <c r="W135" s="2" t="str">
        <f>IF(OR($C135="",W$12=""),"",SUMIFS(Tbl_Registro_Insumo[cant_ent],Tbl_Registro_Insumo[proveedor],$C$8,Tbl_Registro_Insumo[descripcion_insumo],$C135,Tbl_Registro_Insumo[id_solicitud],Detalle_Mes!$C$9,Tbl_Registro_Insumo[Fecha_Corte],"&lt;="&amp;W$12)-SUMIFS(Tbl_Registro_Insumo[cant_dev],Tbl_Registro_Insumo[proveedor],$C$8,Tbl_Registro_Insumo[descripcion_insumo],$C135,Tbl_Registro_Insumo[id_solicitud],$C$9,Tbl_Registro_Insumo[Fecha_Corte],"&lt;="&amp;W$12))</f>
        <v/>
      </c>
      <c r="X135" s="2" t="str">
        <f>IF(OR($C135="",X$12=""),"",SUMIFS(Tbl_Registro_Insumo[cant_ent],Tbl_Registro_Insumo[proveedor],$C$8,Tbl_Registro_Insumo[descripcion_insumo],$C135,Tbl_Registro_Insumo[id_solicitud],Detalle_Mes!$C$9,Tbl_Registro_Insumo[Fecha_Corte],"&lt;="&amp;X$12)-SUMIFS(Tbl_Registro_Insumo[cant_dev],Tbl_Registro_Insumo[proveedor],$C$8,Tbl_Registro_Insumo[descripcion_insumo],$C135,Tbl_Registro_Insumo[id_solicitud],$C$9,Tbl_Registro_Insumo[Fecha_Corte],"&lt;="&amp;X$12))</f>
        <v/>
      </c>
      <c r="Y135" s="2" t="str">
        <f>IF(OR($C135="",Y$12=""),"",SUMIFS(Tbl_Registro_Insumo[cant_ent],Tbl_Registro_Insumo[proveedor],$C$8,Tbl_Registro_Insumo[descripcion_insumo],$C135,Tbl_Registro_Insumo[id_solicitud],Detalle_Mes!$C$9,Tbl_Registro_Insumo[Fecha_Corte],"&lt;="&amp;Y$12)-SUMIFS(Tbl_Registro_Insumo[cant_dev],Tbl_Registro_Insumo[proveedor],$C$8,Tbl_Registro_Insumo[descripcion_insumo],$C135,Tbl_Registro_Insumo[id_solicitud],$C$9,Tbl_Registro_Insumo[Fecha_Corte],"&lt;="&amp;Y$12))</f>
        <v/>
      </c>
      <c r="Z135" s="2" t="str">
        <f>IF(OR($C135="",Z$12=""),"",SUMIFS(Tbl_Registro_Insumo[cant_ent],Tbl_Registro_Insumo[proveedor],$C$8,Tbl_Registro_Insumo[descripcion_insumo],$C135,Tbl_Registro_Insumo[id_solicitud],Detalle_Mes!$C$9,Tbl_Registro_Insumo[Fecha_Corte],"&lt;="&amp;Z$12)-SUMIFS(Tbl_Registro_Insumo[cant_dev],Tbl_Registro_Insumo[proveedor],$C$8,Tbl_Registro_Insumo[descripcion_insumo],$C135,Tbl_Registro_Insumo[id_solicitud],$C$9,Tbl_Registro_Insumo[Fecha_Corte],"&lt;="&amp;Z$12))</f>
        <v/>
      </c>
      <c r="AA135" s="2" t="str">
        <f>IF(OR($C135="",AA$12=""),"",SUMIFS(Tbl_Registro_Insumo[cant_ent],Tbl_Registro_Insumo[proveedor],$C$8,Tbl_Registro_Insumo[descripcion_insumo],$C135,Tbl_Registro_Insumo[id_solicitud],Detalle_Mes!$C$9,Tbl_Registro_Insumo[Fecha_Corte],"&lt;="&amp;AA$12)-SUMIFS(Tbl_Registro_Insumo[cant_dev],Tbl_Registro_Insumo[proveedor],$C$8,Tbl_Registro_Insumo[descripcion_insumo],$C135,Tbl_Registro_Insumo[id_solicitud],$C$9,Tbl_Registro_Insumo[Fecha_Corte],"&lt;="&amp;AA$12))</f>
        <v/>
      </c>
      <c r="AB135" s="2" t="str">
        <f>IF(OR($C135="",AB$12=""),"",SUMIFS(Tbl_Registro_Insumo[cant_ent],Tbl_Registro_Insumo[proveedor],$C$8,Tbl_Registro_Insumo[descripcion_insumo],$C135,Tbl_Registro_Insumo[id_solicitud],Detalle_Mes!$C$9,Tbl_Registro_Insumo[Fecha_Corte],"&lt;="&amp;AB$12)-SUMIFS(Tbl_Registro_Insumo[cant_dev],Tbl_Registro_Insumo[proveedor],$C$8,Tbl_Registro_Insumo[descripcion_insumo],$C135,Tbl_Registro_Insumo[id_solicitud],$C$9,Tbl_Registro_Insumo[Fecha_Corte],"&lt;="&amp;AB$12))</f>
        <v/>
      </c>
      <c r="AC135" s="2" t="str">
        <f>IF(OR($C135="",AC$12=""),"",SUMIFS(Tbl_Registro_Insumo[cant_ent],Tbl_Registro_Insumo[proveedor],$C$8,Tbl_Registro_Insumo[descripcion_insumo],$C135,Tbl_Registro_Insumo[id_solicitud],Detalle_Mes!$C$9,Tbl_Registro_Insumo[Fecha_Corte],"&lt;="&amp;AC$12)-SUMIFS(Tbl_Registro_Insumo[cant_dev],Tbl_Registro_Insumo[proveedor],$C$8,Tbl_Registro_Insumo[descripcion_insumo],$C135,Tbl_Registro_Insumo[id_solicitud],$C$9,Tbl_Registro_Insumo[Fecha_Corte],"&lt;="&amp;AC$12))</f>
        <v/>
      </c>
      <c r="AD135" s="2" t="str">
        <f>IF(OR($C135="",AD$12=""),"",SUMIFS(Tbl_Registro_Insumo[cant_ent],Tbl_Registro_Insumo[proveedor],$C$8,Tbl_Registro_Insumo[descripcion_insumo],$C135,Tbl_Registro_Insumo[id_solicitud],Detalle_Mes!$C$9,Tbl_Registro_Insumo[Fecha_Corte],"&lt;="&amp;AD$12)-SUMIFS(Tbl_Registro_Insumo[cant_dev],Tbl_Registro_Insumo[proveedor],$C$8,Tbl_Registro_Insumo[descripcion_insumo],$C135,Tbl_Registro_Insumo[id_solicitud],$C$9,Tbl_Registro_Insumo[Fecha_Corte],"&lt;="&amp;AD$12))</f>
        <v/>
      </c>
      <c r="AE135" s="2" t="str">
        <f>IF(OR($C135="",AE$12=""),"",SUMIFS(Tbl_Registro_Insumo[cant_ent],Tbl_Registro_Insumo[proveedor],$C$8,Tbl_Registro_Insumo[descripcion_insumo],$C135,Tbl_Registro_Insumo[id_solicitud],Detalle_Mes!$C$9,Tbl_Registro_Insumo[Fecha_Corte],"&lt;="&amp;AE$12)-SUMIFS(Tbl_Registro_Insumo[cant_dev],Tbl_Registro_Insumo[proveedor],$C$8,Tbl_Registro_Insumo[descripcion_insumo],$C135,Tbl_Registro_Insumo[id_solicitud],$C$9,Tbl_Registro_Insumo[Fecha_Corte],"&lt;="&amp;AE$12))</f>
        <v/>
      </c>
      <c r="AF135" s="2" t="str">
        <f>IF(OR($C135="",AF$12=""),"",SUMIFS(Tbl_Registro_Insumo[cant_ent],Tbl_Registro_Insumo[proveedor],$C$8,Tbl_Registro_Insumo[descripcion_insumo],$C135,Tbl_Registro_Insumo[id_solicitud],Detalle_Mes!$C$9,Tbl_Registro_Insumo[Fecha_Corte],"&lt;="&amp;AF$12)-SUMIFS(Tbl_Registro_Insumo[cant_dev],Tbl_Registro_Insumo[proveedor],$C$8,Tbl_Registro_Insumo[descripcion_insumo],$C135,Tbl_Registro_Insumo[id_solicitud],$C$9,Tbl_Registro_Insumo[Fecha_Corte],"&lt;="&amp;AF$12))</f>
        <v/>
      </c>
      <c r="AG135" s="2" t="str">
        <f>IF(OR($C135="",AG$12=""),"",SUMIFS(Tbl_Registro_Insumo[cant_ent],Tbl_Registro_Insumo[proveedor],$C$8,Tbl_Registro_Insumo[descripcion_insumo],$C135,Tbl_Registro_Insumo[id_solicitud],Detalle_Mes!$C$9,Tbl_Registro_Insumo[Fecha_Corte],"&lt;="&amp;AG$12)-SUMIFS(Tbl_Registro_Insumo[cant_dev],Tbl_Registro_Insumo[proveedor],$C$8,Tbl_Registro_Insumo[descripcion_insumo],$C135,Tbl_Registro_Insumo[id_solicitud],$C$9,Tbl_Registro_Insumo[Fecha_Corte],"&lt;="&amp;AG$12))</f>
        <v/>
      </c>
      <c r="AH135" s="2" t="str">
        <f>IF(OR($C135="",AH$12=""),"",SUMIFS(Tbl_Registro_Insumo[cant_ent],Tbl_Registro_Insumo[proveedor],$C$8,Tbl_Registro_Insumo[descripcion_insumo],$C135,Tbl_Registro_Insumo[id_solicitud],Detalle_Mes!$C$9,Tbl_Registro_Insumo[Fecha_Corte],"&lt;="&amp;AH$12)-SUMIFS(Tbl_Registro_Insumo[cant_dev],Tbl_Registro_Insumo[proveedor],$C$8,Tbl_Registro_Insumo[descripcion_insumo],$C135,Tbl_Registro_Insumo[id_solicitud],$C$9,Tbl_Registro_Insumo[Fecha_Corte],"&lt;="&amp;AH$12))</f>
        <v/>
      </c>
      <c r="AI135" s="2" t="str">
        <f>IF(OR($C135="",AI$12=""),"",SUMIFS(Tbl_Registro_Insumo[cant_ent],Tbl_Registro_Insumo[proveedor],$C$8,Tbl_Registro_Insumo[descripcion_insumo],$C135,Tbl_Registro_Insumo[id_solicitud],Detalle_Mes!$C$9,Tbl_Registro_Insumo[Fecha_Corte],"&lt;="&amp;AI$12)-SUMIFS(Tbl_Registro_Insumo[cant_dev],Tbl_Registro_Insumo[proveedor],$C$8,Tbl_Registro_Insumo[descripcion_insumo],$C135,Tbl_Registro_Insumo[id_solicitud],$C$9,Tbl_Registro_Insumo[Fecha_Corte],"&lt;="&amp;AI$12))</f>
        <v/>
      </c>
      <c r="AJ135" s="2" t="str">
        <f>IF(OR($C135="",AJ$12=""),"",SUMIFS(Tbl_Registro_Insumo[cant_ent],Tbl_Registro_Insumo[proveedor],$C$8,Tbl_Registro_Insumo[descripcion_insumo],$C135,Tbl_Registro_Insumo[id_solicitud],Detalle_Mes!$C$9,Tbl_Registro_Insumo[Fecha_Corte],"&lt;="&amp;AJ$12)-SUMIFS(Tbl_Registro_Insumo[cant_dev],Tbl_Registro_Insumo[proveedor],$C$8,Tbl_Registro_Insumo[descripcion_insumo],$C135,Tbl_Registro_Insumo[id_solicitud],$C$9,Tbl_Registro_Insumo[Fecha_Corte],"&lt;="&amp;AJ$12))</f>
        <v/>
      </c>
      <c r="AK135" s="2" t="str">
        <f>IF(OR($C135="",AK$12=""),"",SUMIFS(Tbl_Registro_Insumo[cant_ent],Tbl_Registro_Insumo[proveedor],$C$8,Tbl_Registro_Insumo[descripcion_insumo],$C135,Tbl_Registro_Insumo[id_solicitud],Detalle_Mes!$C$9,Tbl_Registro_Insumo[Fecha_Corte],"&lt;="&amp;AK$12)-SUMIFS(Tbl_Registro_Insumo[cant_dev],Tbl_Registro_Insumo[proveedor],$C$8,Tbl_Registro_Insumo[descripcion_insumo],$C135,Tbl_Registro_Insumo[id_solicitud],$C$9,Tbl_Registro_Insumo[Fecha_Corte],"&lt;="&amp;AK$12))</f>
        <v/>
      </c>
      <c r="AL135" s="2" t="str">
        <f>IF(OR($C135="",AL$12=""),"",SUMIFS(Tbl_Registro_Insumo[cant_ent],Tbl_Registro_Insumo[proveedor],$C$8,Tbl_Registro_Insumo[descripcion_insumo],$C135,Tbl_Registro_Insumo[id_solicitud],Detalle_Mes!$C$9,Tbl_Registro_Insumo[Fecha_Corte],"&lt;="&amp;AL$12)-SUMIFS(Tbl_Registro_Insumo[cant_dev],Tbl_Registro_Insumo[proveedor],$C$8,Tbl_Registro_Insumo[descripcion_insumo],$C135,Tbl_Registro_Insumo[id_solicitud],$C$9,Tbl_Registro_Insumo[Fecha_Corte],"&lt;="&amp;AL$12))</f>
        <v/>
      </c>
      <c r="AM135" s="2" t="str">
        <f>IF(OR($C135="",AM$12=""),"",SUMIFS(Tbl_Registro_Insumo[cant_ent],Tbl_Registro_Insumo[proveedor],$C$8,Tbl_Registro_Insumo[descripcion_insumo],$C135,Tbl_Registro_Insumo[id_solicitud],Detalle_Mes!$C$9,Tbl_Registro_Insumo[Fecha_Corte],"&lt;="&amp;AM$12)-SUMIFS(Tbl_Registro_Insumo[cant_dev],Tbl_Registro_Insumo[proveedor],$C$8,Tbl_Registro_Insumo[descripcion_insumo],$C135,Tbl_Registro_Insumo[id_solicitud],$C$9,Tbl_Registro_Insumo[Fecha_Corte],"&lt;="&amp;AM$12))</f>
        <v/>
      </c>
      <c r="AN135" s="2" t="str">
        <f>IF(OR($C135="",AN$12=""),"",SUMIFS(Tbl_Registro_Insumo[cant_ent],Tbl_Registro_Insumo[proveedor],$C$8,Tbl_Registro_Insumo[descripcion_insumo],$C135,Tbl_Registro_Insumo[id_solicitud],Detalle_Mes!$C$9,Tbl_Registro_Insumo[Fecha_Corte],"&lt;="&amp;AN$12)-SUMIFS(Tbl_Registro_Insumo[cant_dev],Tbl_Registro_Insumo[proveedor],$C$8,Tbl_Registro_Insumo[descripcion_insumo],$C135,Tbl_Registro_Insumo[id_solicitud],$C$9,Tbl_Registro_Insumo[Fecha_Corte],"&lt;="&amp;AN$12))</f>
        <v/>
      </c>
      <c r="AO135" s="2" t="str">
        <f>IF(OR($C135="",AO$12=""),"",SUMIFS(Tbl_Registro_Insumo[cant_ent],Tbl_Registro_Insumo[proveedor],$C$8,Tbl_Registro_Insumo[descripcion_insumo],$C135,Tbl_Registro_Insumo[id_solicitud],Detalle_Mes!$C$9,Tbl_Registro_Insumo[Fecha_Corte],"&lt;="&amp;AO$12)-SUMIFS(Tbl_Registro_Insumo[cant_dev],Tbl_Registro_Insumo[proveedor],$C$8,Tbl_Registro_Insumo[descripcion_insumo],$C135,Tbl_Registro_Insumo[id_solicitud],$C$9,Tbl_Registro_Insumo[Fecha_Corte],"&lt;="&amp;AO$12))</f>
        <v/>
      </c>
      <c r="AP135" s="2" t="str">
        <f>IF(OR($C135="",AP$12=""),"",SUMIFS(Tbl_Registro_Insumo[cant_ent],Tbl_Registro_Insumo[proveedor],$C$8,Tbl_Registro_Insumo[descripcion_insumo],$C135,Tbl_Registro_Insumo[id_solicitud],Detalle_Mes!$C$9,Tbl_Registro_Insumo[Fecha_Corte],"&lt;="&amp;AP$12)-SUMIFS(Tbl_Registro_Insumo[cant_dev],Tbl_Registro_Insumo[proveedor],$C$8,Tbl_Registro_Insumo[descripcion_insumo],$C135,Tbl_Registro_Insumo[id_solicitud],$C$9,Tbl_Registro_Insumo[Fecha_Corte],"&lt;="&amp;AP$12))</f>
        <v/>
      </c>
      <c r="AQ135" s="2" t="str">
        <f>IF(OR($C135="",AQ$12=""),"",SUMIFS(Tbl_Registro_Insumo[cant_ent],Tbl_Registro_Insumo[proveedor],$C$8,Tbl_Registro_Insumo[descripcion_insumo],$C135,Tbl_Registro_Insumo[id_solicitud],Detalle_Mes!$C$9,Tbl_Registro_Insumo[Fecha_Corte],"&lt;="&amp;AQ$12)-SUMIFS(Tbl_Registro_Insumo[cant_dev],Tbl_Registro_Insumo[proveedor],$C$8,Tbl_Registro_Insumo[descripcion_insumo],$C135,Tbl_Registro_Insumo[id_solicitud],$C$9,Tbl_Registro_Insumo[Fecha_Corte],"&lt;="&amp;AQ$12))</f>
        <v/>
      </c>
      <c r="AR135" s="2" t="str">
        <f>IF(OR($C135="",AR$12=""),"",SUMIFS(Tbl_Registro_Insumo[cant_ent],Tbl_Registro_Insumo[proveedor],$C$8,Tbl_Registro_Insumo[descripcion_insumo],$C135,Tbl_Registro_Insumo[id_solicitud],Detalle_Mes!$C$9,Tbl_Registro_Insumo[Fecha_Corte],"&lt;="&amp;AR$12)-SUMIFS(Tbl_Registro_Insumo[cant_dev],Tbl_Registro_Insumo[proveedor],$C$8,Tbl_Registro_Insumo[descripcion_insumo],$C135,Tbl_Registro_Insumo[id_solicitud],$C$9,Tbl_Registro_Insumo[Fecha_Corte],"&lt;="&amp;AR$12))</f>
        <v/>
      </c>
      <c r="AS135" s="2" t="str">
        <f>IF(OR($C135="",AS$12=""),"",SUMIFS(Tbl_Registro_Insumo[cant_ent],Tbl_Registro_Insumo[proveedor],$C$8,Tbl_Registro_Insumo[descripcion_insumo],$C135,Tbl_Registro_Insumo[id_solicitud],Detalle_Mes!$C$9,Tbl_Registro_Insumo[Fecha_Corte],"&lt;="&amp;AS$12)-SUMIFS(Tbl_Registro_Insumo[cant_dev],Tbl_Registro_Insumo[proveedor],$C$8,Tbl_Registro_Insumo[descripcion_insumo],$C135,Tbl_Registro_Insumo[id_solicitud],$C$9,Tbl_Registro_Insumo[Fecha_Corte],"&lt;="&amp;AS$12))</f>
        <v/>
      </c>
      <c r="AT135" s="2" t="str">
        <f>IF(OR($C135="",AT$12=""),"",SUMIFS(Tbl_Registro_Insumo[cant_ent],Tbl_Registro_Insumo[proveedor],$C$8,Tbl_Registro_Insumo[descripcion_insumo],$C135,Tbl_Registro_Insumo[id_solicitud],Detalle_Mes!$C$9,Tbl_Registro_Insumo[Fecha_Corte],"&lt;="&amp;AT$12)-SUMIFS(Tbl_Registro_Insumo[cant_dev],Tbl_Registro_Insumo[proveedor],$C$8,Tbl_Registro_Insumo[descripcion_insumo],$C135,Tbl_Registro_Insumo[id_solicitud],$C$9,Tbl_Registro_Insumo[Fecha_Corte],"&lt;="&amp;AT$12))</f>
        <v/>
      </c>
      <c r="AU135" s="2" t="str">
        <f>IF(OR($C135="",AU$12=""),"",SUMIFS(Tbl_Registro_Insumo[cant_ent],Tbl_Registro_Insumo[proveedor],$C$8,Tbl_Registro_Insumo[descripcion_insumo],$C135,Tbl_Registro_Insumo[id_solicitud],Detalle_Mes!$C$9,Tbl_Registro_Insumo[Fecha_Corte],"&lt;="&amp;AU$12)-SUMIFS(Tbl_Registro_Insumo[cant_dev],Tbl_Registro_Insumo[proveedor],$C$8,Tbl_Registro_Insumo[descripcion_insumo],$C135,Tbl_Registro_Insumo[id_solicitud],$C$9,Tbl_Registro_Insumo[Fecha_Corte],"&lt;="&amp;AU$12))</f>
        <v/>
      </c>
      <c r="AV135" s="2" t="str">
        <f>IF(OR($C135="",AV$12=""),"",SUMIFS(Tbl_Registro_Insumo[cant_ent],Tbl_Registro_Insumo[proveedor],$C$8,Tbl_Registro_Insumo[descripcion_insumo],$C135,Tbl_Registro_Insumo[id_solicitud],Detalle_Mes!$C$9,Tbl_Registro_Insumo[Fecha_Corte],"&lt;="&amp;AV$12)-SUMIFS(Tbl_Registro_Insumo[cant_dev],Tbl_Registro_Insumo[proveedor],$C$8,Tbl_Registro_Insumo[descripcion_insumo],$C135,Tbl_Registro_Insumo[id_solicitud],$C$9,Tbl_Registro_Insumo[Fecha_Corte],"&lt;="&amp;AV$12))</f>
        <v/>
      </c>
      <c r="AW135" s="2" t="str">
        <f>IF(OR($C135="",AW$12=""),"",SUMIFS(Tbl_Registro_Insumo[cant_ent],Tbl_Registro_Insumo[proveedor],$C$8,Tbl_Registro_Insumo[descripcion_insumo],$C135,Tbl_Registro_Insumo[id_solicitud],Detalle_Mes!$C$9,Tbl_Registro_Insumo[Fecha_Corte],"&lt;="&amp;AW$12)-SUMIFS(Tbl_Registro_Insumo[cant_dev],Tbl_Registro_Insumo[proveedor],$C$8,Tbl_Registro_Insumo[descripcion_insumo],$C135,Tbl_Registro_Insumo[id_solicitud],$C$9,Tbl_Registro_Insumo[Fecha_Corte],"&lt;="&amp;AW$12))</f>
        <v/>
      </c>
      <c r="AX135" s="2" t="str">
        <f>IF(OR($C135="",AX$12=""),"",SUMIFS(Tbl_Registro_Insumo[cant_ent],Tbl_Registro_Insumo[proveedor],$C$8,Tbl_Registro_Insumo[descripcion_insumo],$C135,Tbl_Registro_Insumo[id_solicitud],Detalle_Mes!$C$9,Tbl_Registro_Insumo[Fecha_Corte],"&lt;="&amp;AX$12)-SUMIFS(Tbl_Registro_Insumo[cant_dev],Tbl_Registro_Insumo[proveedor],$C$8,Tbl_Registro_Insumo[descripcion_insumo],$C135,Tbl_Registro_Insumo[id_solicitud],$C$9,Tbl_Registro_Insumo[Fecha_Corte],"&lt;="&amp;AX$12))</f>
        <v/>
      </c>
      <c r="AY135" s="2" t="str">
        <f>IF(OR($C135="",AY$12=""),"",SUMIFS(Tbl_Registro_Insumo[cant_ent],Tbl_Registro_Insumo[proveedor],$C$8,Tbl_Registro_Insumo[descripcion_insumo],$C135,Tbl_Registro_Insumo[id_solicitud],Detalle_Mes!$C$9,Tbl_Registro_Insumo[Fecha_Corte],"&lt;="&amp;AY$12)-SUMIFS(Tbl_Registro_Insumo[cant_dev],Tbl_Registro_Insumo[proveedor],$C$8,Tbl_Registro_Insumo[descripcion_insumo],$C135,Tbl_Registro_Insumo[id_solicitud],$C$9,Tbl_Registro_Insumo[Fecha_Corte],"&lt;="&amp;AY$12))</f>
        <v/>
      </c>
      <c r="AZ135" s="2" t="str">
        <f>IF(OR($C135="",AZ$12=""),"",SUMIFS(Tbl_Registro_Insumo[cant_ent],Tbl_Registro_Insumo[proveedor],$C$8,Tbl_Registro_Insumo[descripcion_insumo],$C135,Tbl_Registro_Insumo[id_solicitud],Detalle_Mes!$C$9,Tbl_Registro_Insumo[Fecha_Corte],"&lt;="&amp;AZ$12)-SUMIFS(Tbl_Registro_Insumo[cant_dev],Tbl_Registro_Insumo[proveedor],$C$8,Tbl_Registro_Insumo[descripcion_insumo],$C135,Tbl_Registro_Insumo[id_solicitud],$C$9,Tbl_Registro_Insumo[Fecha_Corte],"&lt;="&amp;AZ$12))</f>
        <v/>
      </c>
      <c r="BA135" s="2" t="str">
        <f>IF(OR($C135="",BA$12=""),"",SUMIFS(Tbl_Registro_Insumo[cant_ent],Tbl_Registro_Insumo[proveedor],$C$8,Tbl_Registro_Insumo[descripcion_insumo],$C135,Tbl_Registro_Insumo[id_solicitud],Detalle_Mes!$C$9,Tbl_Registro_Insumo[Fecha_Corte],"&lt;="&amp;BA$12)-SUMIFS(Tbl_Registro_Insumo[cant_dev],Tbl_Registro_Insumo[proveedor],$C$8,Tbl_Registro_Insumo[descripcion_insumo],$C135,Tbl_Registro_Insumo[id_solicitud],$C$9,Tbl_Registro_Insumo[Fecha_Corte],"&lt;="&amp;BA$12))</f>
        <v/>
      </c>
      <c r="BB135" s="2" t="str">
        <f>IF(OR($C135="",BB$12=""),"",SUMIFS(Tbl_Registro_Insumo[cant_ent],Tbl_Registro_Insumo[proveedor],$C$8,Tbl_Registro_Insumo[descripcion_insumo],$C135,Tbl_Registro_Insumo[id_solicitud],Detalle_Mes!$C$9,Tbl_Registro_Insumo[Fecha_Corte],"&lt;="&amp;BB$12)-SUMIFS(Tbl_Registro_Insumo[cant_dev],Tbl_Registro_Insumo[proveedor],$C$8,Tbl_Registro_Insumo[descripcion_insumo],$C135,Tbl_Registro_Insumo[id_solicitud],$C$9,Tbl_Registro_Insumo[Fecha_Corte],"&lt;="&amp;BB$12))</f>
        <v/>
      </c>
      <c r="BC135" s="2" t="str">
        <f>IF(OR($C135="",BC$12=""),"",SUMIFS(Tbl_Registro_Insumo[cant_ent],Tbl_Registro_Insumo[proveedor],$C$8,Tbl_Registro_Insumo[descripcion_insumo],$C135,Tbl_Registro_Insumo[id_solicitud],Detalle_Mes!$C$9,Tbl_Registro_Insumo[Fecha_Corte],"&lt;="&amp;BC$12)-SUMIFS(Tbl_Registro_Insumo[cant_dev],Tbl_Registro_Insumo[proveedor],$C$8,Tbl_Registro_Insumo[descripcion_insumo],$C135,Tbl_Registro_Insumo[id_solicitud],$C$9,Tbl_Registro_Insumo[Fecha_Corte],"&lt;="&amp;BC$12))</f>
        <v/>
      </c>
      <c r="BD135" s="2" t="str">
        <f>IF(OR($C135="",BD$12=""),"",SUMIFS(Tbl_Registro_Insumo[cant_ent],Tbl_Registro_Insumo[proveedor],$C$8,Tbl_Registro_Insumo[descripcion_insumo],$C135,Tbl_Registro_Insumo[id_solicitud],Detalle_Mes!$C$9,Tbl_Registro_Insumo[Fecha_Corte],"&lt;="&amp;BD$12)-SUMIFS(Tbl_Registro_Insumo[cant_dev],Tbl_Registro_Insumo[proveedor],$C$8,Tbl_Registro_Insumo[descripcion_insumo],$C135,Tbl_Registro_Insumo[id_solicitud],$C$9,Tbl_Registro_Insumo[Fecha_Corte],"&lt;="&amp;BD$12))</f>
        <v/>
      </c>
      <c r="BE135" s="2" t="str">
        <f>IF(OR($C135="",BE$12=""),"",SUMIFS(Tbl_Registro_Insumo[cant_ent],Tbl_Registro_Insumo[proveedor],$C$8,Tbl_Registro_Insumo[descripcion_insumo],$C135,Tbl_Registro_Insumo[id_solicitud],Detalle_Mes!$C$9,Tbl_Registro_Insumo[Fecha_Corte],"&lt;="&amp;BE$12)-SUMIFS(Tbl_Registro_Insumo[cant_dev],Tbl_Registro_Insumo[proveedor],$C$8,Tbl_Registro_Insumo[descripcion_insumo],$C135,Tbl_Registro_Insumo[id_solicitud],$C$9,Tbl_Registro_Insumo[Fecha_Corte],"&lt;="&amp;BE$12))</f>
        <v/>
      </c>
      <c r="BF135" s="2" t="str">
        <f>IF(OR($C135="",BF$12=""),"",SUMIFS(Tbl_Registro_Insumo[cant_ent],Tbl_Registro_Insumo[proveedor],$C$8,Tbl_Registro_Insumo[descripcion_insumo],$C135,Tbl_Registro_Insumo[id_solicitud],Detalle_Mes!$C$9,Tbl_Registro_Insumo[Fecha_Corte],"&lt;="&amp;BF$12)-SUMIFS(Tbl_Registro_Insumo[cant_dev],Tbl_Registro_Insumo[proveedor],$C$8,Tbl_Registro_Insumo[descripcion_insumo],$C135,Tbl_Registro_Insumo[id_solicitud],$C$9,Tbl_Registro_Insumo[Fecha_Corte],"&lt;="&amp;BF$12))</f>
        <v/>
      </c>
      <c r="BG135" s="2" t="str">
        <f>IF(OR($C135="",BG$12=""),"",SUMIFS(Tbl_Registro_Insumo[cant_ent],Tbl_Registro_Insumo[proveedor],$C$8,Tbl_Registro_Insumo[descripcion_insumo],$C135,Tbl_Registro_Insumo[id_solicitud],Detalle_Mes!$C$9,Tbl_Registro_Insumo[Fecha_Corte],"&lt;="&amp;BG$12)-SUMIFS(Tbl_Registro_Insumo[cant_dev],Tbl_Registro_Insumo[proveedor],$C$8,Tbl_Registro_Insumo[descripcion_insumo],$C135,Tbl_Registro_Insumo[id_solicitud],$C$9,Tbl_Registro_Insumo[Fecha_Corte],"&lt;="&amp;BG$12))</f>
        <v/>
      </c>
      <c r="BH135" s="2" t="str">
        <f>IF(OR($C135="",BH$12=""),"",SUMIFS(Tbl_Registro_Insumo[cant_ent],Tbl_Registro_Insumo[proveedor],$C$8,Tbl_Registro_Insumo[descripcion_insumo],$C135,Tbl_Registro_Insumo[id_solicitud],Detalle_Mes!$C$9,Tbl_Registro_Insumo[Fecha_Corte],"&lt;="&amp;BH$12)-SUMIFS(Tbl_Registro_Insumo[cant_dev],Tbl_Registro_Insumo[proveedor],$C$8,Tbl_Registro_Insumo[descripcion_insumo],$C135,Tbl_Registro_Insumo[id_solicitud],$C$9,Tbl_Registro_Insumo[Fecha_Corte],"&lt;="&amp;BH$12))</f>
        <v/>
      </c>
      <c r="BI135" s="2" t="str">
        <f>IF(OR($C135="",BI$12=""),"",SUMIFS(Tbl_Registro_Insumo[cant_ent],Tbl_Registro_Insumo[proveedor],$C$8,Tbl_Registro_Insumo[descripcion_insumo],$C135,Tbl_Registro_Insumo[id_solicitud],Detalle_Mes!$C$9,Tbl_Registro_Insumo[Fecha_Corte],"&lt;="&amp;BI$12)-SUMIFS(Tbl_Registro_Insumo[cant_dev],Tbl_Registro_Insumo[proveedor],$C$8,Tbl_Registro_Insumo[descripcion_insumo],$C135,Tbl_Registro_Insumo[id_solicitud],$C$9,Tbl_Registro_Insumo[Fecha_Corte],"&lt;="&amp;BI$12))</f>
        <v/>
      </c>
      <c r="BJ135" s="2" t="str">
        <f>IF(OR($C135="",BJ$12=""),"",SUMIFS(Tbl_Registro_Insumo[cant_ent],Tbl_Registro_Insumo[proveedor],$C$8,Tbl_Registro_Insumo[descripcion_insumo],$C135,Tbl_Registro_Insumo[id_solicitud],Detalle_Mes!$C$9,Tbl_Registro_Insumo[Fecha_Corte],"&lt;="&amp;BJ$12)-SUMIFS(Tbl_Registro_Insumo[cant_dev],Tbl_Registro_Insumo[proveedor],$C$8,Tbl_Registro_Insumo[descripcion_insumo],$C135,Tbl_Registro_Insumo[id_solicitud],$C$9,Tbl_Registro_Insumo[Fecha_Corte],"&lt;="&amp;BJ$12))</f>
        <v/>
      </c>
      <c r="BK135" s="2" t="str">
        <f>IF(OR($C135="",BK$12=""),"",SUMIFS(Tbl_Registro_Insumo[cant_ent],Tbl_Registro_Insumo[proveedor],$C$8,Tbl_Registro_Insumo[descripcion_insumo],$C135,Tbl_Registro_Insumo[id_solicitud],Detalle_Mes!$C$9,Tbl_Registro_Insumo[Fecha_Corte],"&lt;="&amp;BK$12)-SUMIFS(Tbl_Registro_Insumo[cant_dev],Tbl_Registro_Insumo[proveedor],$C$8,Tbl_Registro_Insumo[descripcion_insumo],$C135,Tbl_Registro_Insumo[id_solicitud],$C$9,Tbl_Registro_Insumo[Fecha_Corte],"&lt;="&amp;BK$12))</f>
        <v/>
      </c>
      <c r="BL135" s="2" t="str">
        <f>IF(OR($C135="",BL$12=""),"",SUMIFS(Tbl_Registro_Insumo[cant_ent],Tbl_Registro_Insumo[proveedor],$C$8,Tbl_Registro_Insumo[descripcion_insumo],$C135,Tbl_Registro_Insumo[id_solicitud],Detalle_Mes!$C$9,Tbl_Registro_Insumo[Fecha_Corte],"&lt;="&amp;BL$12)-SUMIFS(Tbl_Registro_Insumo[cant_dev],Tbl_Registro_Insumo[proveedor],$C$8,Tbl_Registro_Insumo[descripcion_insumo],$C135,Tbl_Registro_Insumo[id_solicitud],$C$9,Tbl_Registro_Insumo[Fecha_Corte],"&lt;="&amp;BL$12))</f>
        <v/>
      </c>
      <c r="BM135" s="2" t="str">
        <f>IF(OR($C135="",BM$12=""),"",SUMIFS(Tbl_Registro_Insumo[cant_ent],Tbl_Registro_Insumo[proveedor],$C$8,Tbl_Registro_Insumo[descripcion_insumo],$C135,Tbl_Registro_Insumo[id_solicitud],Detalle_Mes!$C$9,Tbl_Registro_Insumo[Fecha_Corte],"&lt;="&amp;BM$12)-SUMIFS(Tbl_Registro_Insumo[cant_dev],Tbl_Registro_Insumo[proveedor],$C$8,Tbl_Registro_Insumo[descripcion_insumo],$C135,Tbl_Registro_Insumo[id_solicitud],$C$9,Tbl_Registro_Insumo[Fecha_Corte],"&lt;="&amp;BM$12))</f>
        <v/>
      </c>
      <c r="BN135" s="2" t="str">
        <f>IF(OR($C135="",BN$12=""),"",SUMIFS(Tbl_Registro_Insumo[cant_ent],Tbl_Registro_Insumo[proveedor],$C$8,Tbl_Registro_Insumo[descripcion_insumo],$C135,Tbl_Registro_Insumo[id_solicitud],Detalle_Mes!$C$9,Tbl_Registro_Insumo[Fecha_Corte],"&lt;="&amp;BN$12)-SUMIFS(Tbl_Registro_Insumo[cant_dev],Tbl_Registro_Insumo[proveedor],$C$8,Tbl_Registro_Insumo[descripcion_insumo],$C135,Tbl_Registro_Insumo[id_solicitud],$C$9,Tbl_Registro_Insumo[Fecha_Corte],"&lt;="&amp;BN$12))</f>
        <v/>
      </c>
      <c r="BO135" s="2" t="str">
        <f>IF(OR($C135="",BO$12=""),"",SUMIFS(Tbl_Registro_Insumo[cant_ent],Tbl_Registro_Insumo[proveedor],$C$8,Tbl_Registro_Insumo[descripcion_insumo],$C135,Tbl_Registro_Insumo[id_solicitud],Detalle_Mes!$C$9,Tbl_Registro_Insumo[Fecha_Corte],"&lt;="&amp;BO$12)-SUMIFS(Tbl_Registro_Insumo[cant_dev],Tbl_Registro_Insumo[proveedor],$C$8,Tbl_Registro_Insumo[descripcion_insumo],$C135,Tbl_Registro_Insumo[id_solicitud],$C$9,Tbl_Registro_Insumo[Fecha_Corte],"&lt;="&amp;BO$12))</f>
        <v/>
      </c>
      <c r="BP135" s="2" t="str">
        <f>IF(OR($C135="",BP$12=""),"",SUMIFS(Tbl_Registro_Insumo[cant_ent],Tbl_Registro_Insumo[proveedor],$C$8,Tbl_Registro_Insumo[descripcion_insumo],$C135,Tbl_Registro_Insumo[id_solicitud],Detalle_Mes!$C$9,Tbl_Registro_Insumo[Fecha_Corte],"&lt;="&amp;BP$12)-SUMIFS(Tbl_Registro_Insumo[cant_dev],Tbl_Registro_Insumo[proveedor],$C$8,Tbl_Registro_Insumo[descripcion_insumo],$C135,Tbl_Registro_Insumo[id_solicitud],$C$9,Tbl_Registro_Insumo[Fecha_Corte],"&lt;="&amp;BP$12))</f>
        <v/>
      </c>
      <c r="BQ135" s="2" t="str">
        <f>IF(OR($C135="",BQ$12=""),"",SUMIFS(Tbl_Registro_Insumo[cant_ent],Tbl_Registro_Insumo[proveedor],$C$8,Tbl_Registro_Insumo[descripcion_insumo],$C135,Tbl_Registro_Insumo[id_solicitud],Detalle_Mes!$C$9,Tbl_Registro_Insumo[Fecha_Corte],"&lt;="&amp;BQ$12)-SUMIFS(Tbl_Registro_Insumo[cant_dev],Tbl_Registro_Insumo[proveedor],$C$8,Tbl_Registro_Insumo[descripcion_insumo],$C135,Tbl_Registro_Insumo[id_solicitud],$C$9,Tbl_Registro_Insumo[Fecha_Corte],"&lt;="&amp;BQ$12))</f>
        <v/>
      </c>
      <c r="BR135" s="2" t="str">
        <f>IF(OR($C135="",BR$12=""),"",SUMIFS(Tbl_Registro_Insumo[cant_ent],Tbl_Registro_Insumo[proveedor],$C$8,Tbl_Registro_Insumo[descripcion_insumo],$C135,Tbl_Registro_Insumo[id_solicitud],Detalle_Mes!$C$9,Tbl_Registro_Insumo[Fecha_Corte],"&lt;="&amp;BR$12)-SUMIFS(Tbl_Registro_Insumo[cant_dev],Tbl_Registro_Insumo[proveedor],$C$8,Tbl_Registro_Insumo[descripcion_insumo],$C135,Tbl_Registro_Insumo[id_solicitud],$C$9,Tbl_Registro_Insumo[Fecha_Corte],"&lt;="&amp;BR$12))</f>
        <v/>
      </c>
      <c r="BS135" s="2" t="str">
        <f>IF(OR($C135="",BS$12=""),"",SUMIFS(Tbl_Registro_Insumo[cant_ent],Tbl_Registro_Insumo[proveedor],$C$8,Tbl_Registro_Insumo[descripcion_insumo],$C135,Tbl_Registro_Insumo[id_solicitud],Detalle_Mes!$C$9,Tbl_Registro_Insumo[Fecha_Corte],"&lt;="&amp;BS$12)-SUMIFS(Tbl_Registro_Insumo[cant_dev],Tbl_Registro_Insumo[proveedor],$C$8,Tbl_Registro_Insumo[descripcion_insumo],$C135,Tbl_Registro_Insumo[id_solicitud],$C$9,Tbl_Registro_Insumo[Fecha_Corte],"&lt;="&amp;BS$12))</f>
        <v/>
      </c>
    </row>
    <row r="136" spans="2:71" s="7" customFormat="1" ht="19.2" customHeight="1" x14ac:dyDescent="0.3">
      <c r="B136" s="2"/>
      <c r="D136" s="20" t="str">
        <f>IF(C136="","",SUMIFS(Tbl_Registro_Insumo[cant_ent],Tbl_Registro_Insumo[proveedor],Detalle_Mes!$C$8,Tbl_Registro_Insumo[id_solicitud],Detalle_Mes!$C$9,Tbl_Registro_Insumo[descripcion_insumo],Detalle_Mes!C136,Tbl_Registro_Insumo[Fecha_Corte],"&lt;"&amp;Detalle_Mes!$F$8))</f>
        <v/>
      </c>
      <c r="E136" s="20" t="str">
        <f>IF(C136="","",SUMIFS(Tbl_Registro_Insumo[cant_dev],Tbl_Registro_Insumo[proveedor],Detalle_Mes!$C$8,Tbl_Registro_Insumo[id_solicitud],Detalle_Mes!$C$9,Tbl_Registro_Insumo[descripcion_insumo],Detalle_Mes!C136,Tbl_Registro_Insumo[Fecha_Corte],"&lt;"&amp;Detalle_Mes!$F$8))</f>
        <v/>
      </c>
      <c r="F136" s="20" t="str">
        <f t="shared" si="42"/>
        <v/>
      </c>
      <c r="H136" s="41" t="str">
        <f t="shared" si="43"/>
        <v/>
      </c>
      <c r="I136" s="2" t="str">
        <f>IF(OR($C136="",I$12=""),"",SUMIFS(Tbl_Registro_Insumo[cant_ent],Tbl_Registro_Insumo[proveedor],$C$8,Tbl_Registro_Insumo[descripcion_insumo],$C136,Tbl_Registro_Insumo[id_solicitud],Detalle_Mes!$C$9,Tbl_Registro_Insumo[Fecha_Corte],"&lt;"&amp;I$12)-SUMIFS(Tbl_Registro_Insumo[cant_dev],Tbl_Registro_Insumo[proveedor],$C$8,Tbl_Registro_Insumo[descripcion_insumo],$C136,Tbl_Registro_Insumo[id_solicitud],$C$9,Tbl_Registro_Insumo[Fecha_Corte],"&lt;="&amp;I$12))</f>
        <v/>
      </c>
      <c r="J136" s="2" t="str">
        <f>IF(OR($C136="",J$12=""),"",SUMIFS(Tbl_Registro_Insumo[cant_ent],Tbl_Registro_Insumo[proveedor],$C$8,Tbl_Registro_Insumo[descripcion_insumo],$C136,Tbl_Registro_Insumo[id_solicitud],Detalle_Mes!$C$9,Tbl_Registro_Insumo[Fecha_Corte],"&lt;="&amp;J$12)-SUMIFS(Tbl_Registro_Insumo[cant_dev],Tbl_Registro_Insumo[proveedor],$C$8,Tbl_Registro_Insumo[descripcion_insumo],$C136,Tbl_Registro_Insumo[id_solicitud],$C$9,Tbl_Registro_Insumo[Fecha_Corte],"&lt;="&amp;J$12))</f>
        <v/>
      </c>
      <c r="K136" s="2" t="str">
        <f>IF(OR($C136="",K$12=""),"",SUMIFS(Tbl_Registro_Insumo[cant_ent],Tbl_Registro_Insumo[proveedor],$C$8,Tbl_Registro_Insumo[descripcion_insumo],$C136,Tbl_Registro_Insumo[id_solicitud],Detalle_Mes!$C$9,Tbl_Registro_Insumo[Fecha_Corte],"&lt;="&amp;K$12)-SUMIFS(Tbl_Registro_Insumo[cant_dev],Tbl_Registro_Insumo[proveedor],$C$8,Tbl_Registro_Insumo[descripcion_insumo],$C136,Tbl_Registro_Insumo[id_solicitud],$C$9,Tbl_Registro_Insumo[Fecha_Corte],"&lt;="&amp;K$12))</f>
        <v/>
      </c>
      <c r="L136" s="2" t="str">
        <f>IF(OR($C136="",L$12=""),"",SUMIFS(Tbl_Registro_Insumo[cant_ent],Tbl_Registro_Insumo[proveedor],$C$8,Tbl_Registro_Insumo[descripcion_insumo],$C136,Tbl_Registro_Insumo[id_solicitud],Detalle_Mes!$C$9,Tbl_Registro_Insumo[Fecha_Corte],"&lt;="&amp;L$12)-SUMIFS(Tbl_Registro_Insumo[cant_dev],Tbl_Registro_Insumo[proveedor],$C$8,Tbl_Registro_Insumo[descripcion_insumo],$C136,Tbl_Registro_Insumo[id_solicitud],$C$9,Tbl_Registro_Insumo[Fecha_Corte],"&lt;="&amp;L$12))</f>
        <v/>
      </c>
      <c r="M136" s="2" t="str">
        <f>IF(OR($C136="",M$12=""),"",SUMIFS(Tbl_Registro_Insumo[cant_ent],Tbl_Registro_Insumo[proveedor],$C$8,Tbl_Registro_Insumo[descripcion_insumo],$C136,Tbl_Registro_Insumo[id_solicitud],Detalle_Mes!$C$9,Tbl_Registro_Insumo[Fecha_Corte],"&lt;="&amp;M$12)-SUMIFS(Tbl_Registro_Insumo[cant_dev],Tbl_Registro_Insumo[proveedor],$C$8,Tbl_Registro_Insumo[descripcion_insumo],$C136,Tbl_Registro_Insumo[id_solicitud],$C$9,Tbl_Registro_Insumo[Fecha_Corte],"&lt;="&amp;M$12))</f>
        <v/>
      </c>
      <c r="N136" s="2" t="str">
        <f>IF(OR($C136="",N$12=""),"",SUMIFS(Tbl_Registro_Insumo[cant_ent],Tbl_Registro_Insumo[proveedor],$C$8,Tbl_Registro_Insumo[descripcion_insumo],$C136,Tbl_Registro_Insumo[id_solicitud],Detalle_Mes!$C$9,Tbl_Registro_Insumo[Fecha_Corte],"&lt;="&amp;N$12)-SUMIFS(Tbl_Registro_Insumo[cant_dev],Tbl_Registro_Insumo[proveedor],$C$8,Tbl_Registro_Insumo[descripcion_insumo],$C136,Tbl_Registro_Insumo[id_solicitud],$C$9,Tbl_Registro_Insumo[Fecha_Corte],"&lt;="&amp;N$12))</f>
        <v/>
      </c>
      <c r="O136" s="2" t="str">
        <f>IF(OR($C136="",O$12=""),"",SUMIFS(Tbl_Registro_Insumo[cant_ent],Tbl_Registro_Insumo[proveedor],$C$8,Tbl_Registro_Insumo[descripcion_insumo],$C136,Tbl_Registro_Insumo[id_solicitud],Detalle_Mes!$C$9,Tbl_Registro_Insumo[Fecha_Corte],"&lt;="&amp;O$12)-SUMIFS(Tbl_Registro_Insumo[cant_dev],Tbl_Registro_Insumo[proveedor],$C$8,Tbl_Registro_Insumo[descripcion_insumo],$C136,Tbl_Registro_Insumo[id_solicitud],$C$9,Tbl_Registro_Insumo[Fecha_Corte],"&lt;="&amp;O$12))</f>
        <v/>
      </c>
      <c r="P136" s="2" t="str">
        <f>IF(OR($C136="",P$12=""),"",SUMIFS(Tbl_Registro_Insumo[cant_ent],Tbl_Registro_Insumo[proveedor],$C$8,Tbl_Registro_Insumo[descripcion_insumo],$C136,Tbl_Registro_Insumo[id_solicitud],Detalle_Mes!$C$9,Tbl_Registro_Insumo[Fecha_Corte],"&lt;="&amp;P$12)-SUMIFS(Tbl_Registro_Insumo[cant_dev],Tbl_Registro_Insumo[proveedor],$C$8,Tbl_Registro_Insumo[descripcion_insumo],$C136,Tbl_Registro_Insumo[id_solicitud],$C$9,Tbl_Registro_Insumo[Fecha_Corte],"&lt;="&amp;P$12))</f>
        <v/>
      </c>
      <c r="Q136" s="2" t="str">
        <f>IF(OR($C136="",Q$12=""),"",SUMIFS(Tbl_Registro_Insumo[cant_ent],Tbl_Registro_Insumo[proveedor],$C$8,Tbl_Registro_Insumo[descripcion_insumo],$C136,Tbl_Registro_Insumo[id_solicitud],Detalle_Mes!$C$9,Tbl_Registro_Insumo[Fecha_Corte],"&lt;="&amp;Q$12)-SUMIFS(Tbl_Registro_Insumo[cant_dev],Tbl_Registro_Insumo[proveedor],$C$8,Tbl_Registro_Insumo[descripcion_insumo],$C136,Tbl_Registro_Insumo[id_solicitud],$C$9,Tbl_Registro_Insumo[Fecha_Corte],"&lt;="&amp;Q$12))</f>
        <v/>
      </c>
      <c r="R136" s="2" t="str">
        <f>IF(OR($C136="",R$12=""),"",SUMIFS(Tbl_Registro_Insumo[cant_ent],Tbl_Registro_Insumo[proveedor],$C$8,Tbl_Registro_Insumo[descripcion_insumo],$C136,Tbl_Registro_Insumo[id_solicitud],Detalle_Mes!$C$9,Tbl_Registro_Insumo[Fecha_Corte],"&lt;="&amp;R$12)-SUMIFS(Tbl_Registro_Insumo[cant_dev],Tbl_Registro_Insumo[proveedor],$C$8,Tbl_Registro_Insumo[descripcion_insumo],$C136,Tbl_Registro_Insumo[id_solicitud],$C$9,Tbl_Registro_Insumo[Fecha_Corte],"&lt;="&amp;R$12))</f>
        <v/>
      </c>
      <c r="S136" s="2" t="str">
        <f>IF(OR($C136="",S$12=""),"",SUMIFS(Tbl_Registro_Insumo[cant_ent],Tbl_Registro_Insumo[proveedor],$C$8,Tbl_Registro_Insumo[descripcion_insumo],$C136,Tbl_Registro_Insumo[id_solicitud],Detalle_Mes!$C$9,Tbl_Registro_Insumo[Fecha_Corte],"&lt;="&amp;S$12)-SUMIFS(Tbl_Registro_Insumo[cant_dev],Tbl_Registro_Insumo[proveedor],$C$8,Tbl_Registro_Insumo[descripcion_insumo],$C136,Tbl_Registro_Insumo[id_solicitud],$C$9,Tbl_Registro_Insumo[Fecha_Corte],"&lt;="&amp;S$12))</f>
        <v/>
      </c>
      <c r="T136" s="2" t="str">
        <f>IF(OR($C136="",T$12=""),"",SUMIFS(Tbl_Registro_Insumo[cant_ent],Tbl_Registro_Insumo[proveedor],$C$8,Tbl_Registro_Insumo[descripcion_insumo],$C136,Tbl_Registro_Insumo[id_solicitud],Detalle_Mes!$C$9,Tbl_Registro_Insumo[Fecha_Corte],"&lt;="&amp;T$12)-SUMIFS(Tbl_Registro_Insumo[cant_dev],Tbl_Registro_Insumo[proveedor],$C$8,Tbl_Registro_Insumo[descripcion_insumo],$C136,Tbl_Registro_Insumo[id_solicitud],$C$9,Tbl_Registro_Insumo[Fecha_Corte],"&lt;="&amp;T$12))</f>
        <v/>
      </c>
      <c r="U136" s="2" t="str">
        <f>IF(OR($C136="",U$12=""),"",SUMIFS(Tbl_Registro_Insumo[cant_ent],Tbl_Registro_Insumo[proveedor],$C$8,Tbl_Registro_Insumo[descripcion_insumo],$C136,Tbl_Registro_Insumo[id_solicitud],Detalle_Mes!$C$9,Tbl_Registro_Insumo[Fecha_Corte],"&lt;="&amp;U$12)-SUMIFS(Tbl_Registro_Insumo[cant_dev],Tbl_Registro_Insumo[proveedor],$C$8,Tbl_Registro_Insumo[descripcion_insumo],$C136,Tbl_Registro_Insumo[id_solicitud],$C$9,Tbl_Registro_Insumo[Fecha_Corte],"&lt;="&amp;U$12))</f>
        <v/>
      </c>
      <c r="V136" s="2" t="str">
        <f>IF(OR($C136="",V$12=""),"",SUMIFS(Tbl_Registro_Insumo[cant_ent],Tbl_Registro_Insumo[proveedor],$C$8,Tbl_Registro_Insumo[descripcion_insumo],$C136,Tbl_Registro_Insumo[id_solicitud],Detalle_Mes!$C$9,Tbl_Registro_Insumo[Fecha_Corte],"&lt;="&amp;V$12)-SUMIFS(Tbl_Registro_Insumo[cant_dev],Tbl_Registro_Insumo[proveedor],$C$8,Tbl_Registro_Insumo[descripcion_insumo],$C136,Tbl_Registro_Insumo[id_solicitud],$C$9,Tbl_Registro_Insumo[Fecha_Corte],"&lt;="&amp;V$12))</f>
        <v/>
      </c>
      <c r="W136" s="2" t="str">
        <f>IF(OR($C136="",W$12=""),"",SUMIFS(Tbl_Registro_Insumo[cant_ent],Tbl_Registro_Insumo[proveedor],$C$8,Tbl_Registro_Insumo[descripcion_insumo],$C136,Tbl_Registro_Insumo[id_solicitud],Detalle_Mes!$C$9,Tbl_Registro_Insumo[Fecha_Corte],"&lt;="&amp;W$12)-SUMIFS(Tbl_Registro_Insumo[cant_dev],Tbl_Registro_Insumo[proveedor],$C$8,Tbl_Registro_Insumo[descripcion_insumo],$C136,Tbl_Registro_Insumo[id_solicitud],$C$9,Tbl_Registro_Insumo[Fecha_Corte],"&lt;="&amp;W$12))</f>
        <v/>
      </c>
      <c r="X136" s="2" t="str">
        <f>IF(OR($C136="",X$12=""),"",SUMIFS(Tbl_Registro_Insumo[cant_ent],Tbl_Registro_Insumo[proveedor],$C$8,Tbl_Registro_Insumo[descripcion_insumo],$C136,Tbl_Registro_Insumo[id_solicitud],Detalle_Mes!$C$9,Tbl_Registro_Insumo[Fecha_Corte],"&lt;="&amp;X$12)-SUMIFS(Tbl_Registro_Insumo[cant_dev],Tbl_Registro_Insumo[proveedor],$C$8,Tbl_Registro_Insumo[descripcion_insumo],$C136,Tbl_Registro_Insumo[id_solicitud],$C$9,Tbl_Registro_Insumo[Fecha_Corte],"&lt;="&amp;X$12))</f>
        <v/>
      </c>
      <c r="Y136" s="2" t="str">
        <f>IF(OR($C136="",Y$12=""),"",SUMIFS(Tbl_Registro_Insumo[cant_ent],Tbl_Registro_Insumo[proveedor],$C$8,Tbl_Registro_Insumo[descripcion_insumo],$C136,Tbl_Registro_Insumo[id_solicitud],Detalle_Mes!$C$9,Tbl_Registro_Insumo[Fecha_Corte],"&lt;="&amp;Y$12)-SUMIFS(Tbl_Registro_Insumo[cant_dev],Tbl_Registro_Insumo[proveedor],$C$8,Tbl_Registro_Insumo[descripcion_insumo],$C136,Tbl_Registro_Insumo[id_solicitud],$C$9,Tbl_Registro_Insumo[Fecha_Corte],"&lt;="&amp;Y$12))</f>
        <v/>
      </c>
      <c r="Z136" s="2" t="str">
        <f>IF(OR($C136="",Z$12=""),"",SUMIFS(Tbl_Registro_Insumo[cant_ent],Tbl_Registro_Insumo[proveedor],$C$8,Tbl_Registro_Insumo[descripcion_insumo],$C136,Tbl_Registro_Insumo[id_solicitud],Detalle_Mes!$C$9,Tbl_Registro_Insumo[Fecha_Corte],"&lt;="&amp;Z$12)-SUMIFS(Tbl_Registro_Insumo[cant_dev],Tbl_Registro_Insumo[proveedor],$C$8,Tbl_Registro_Insumo[descripcion_insumo],$C136,Tbl_Registro_Insumo[id_solicitud],$C$9,Tbl_Registro_Insumo[Fecha_Corte],"&lt;="&amp;Z$12))</f>
        <v/>
      </c>
      <c r="AA136" s="2" t="str">
        <f>IF(OR($C136="",AA$12=""),"",SUMIFS(Tbl_Registro_Insumo[cant_ent],Tbl_Registro_Insumo[proveedor],$C$8,Tbl_Registro_Insumo[descripcion_insumo],$C136,Tbl_Registro_Insumo[id_solicitud],Detalle_Mes!$C$9,Tbl_Registro_Insumo[Fecha_Corte],"&lt;="&amp;AA$12)-SUMIFS(Tbl_Registro_Insumo[cant_dev],Tbl_Registro_Insumo[proveedor],$C$8,Tbl_Registro_Insumo[descripcion_insumo],$C136,Tbl_Registro_Insumo[id_solicitud],$C$9,Tbl_Registro_Insumo[Fecha_Corte],"&lt;="&amp;AA$12))</f>
        <v/>
      </c>
      <c r="AB136" s="2" t="str">
        <f>IF(OR($C136="",AB$12=""),"",SUMIFS(Tbl_Registro_Insumo[cant_ent],Tbl_Registro_Insumo[proveedor],$C$8,Tbl_Registro_Insumo[descripcion_insumo],$C136,Tbl_Registro_Insumo[id_solicitud],Detalle_Mes!$C$9,Tbl_Registro_Insumo[Fecha_Corte],"&lt;="&amp;AB$12)-SUMIFS(Tbl_Registro_Insumo[cant_dev],Tbl_Registro_Insumo[proveedor],$C$8,Tbl_Registro_Insumo[descripcion_insumo],$C136,Tbl_Registro_Insumo[id_solicitud],$C$9,Tbl_Registro_Insumo[Fecha_Corte],"&lt;="&amp;AB$12))</f>
        <v/>
      </c>
      <c r="AC136" s="2" t="str">
        <f>IF(OR($C136="",AC$12=""),"",SUMIFS(Tbl_Registro_Insumo[cant_ent],Tbl_Registro_Insumo[proveedor],$C$8,Tbl_Registro_Insumo[descripcion_insumo],$C136,Tbl_Registro_Insumo[id_solicitud],Detalle_Mes!$C$9,Tbl_Registro_Insumo[Fecha_Corte],"&lt;="&amp;AC$12)-SUMIFS(Tbl_Registro_Insumo[cant_dev],Tbl_Registro_Insumo[proveedor],$C$8,Tbl_Registro_Insumo[descripcion_insumo],$C136,Tbl_Registro_Insumo[id_solicitud],$C$9,Tbl_Registro_Insumo[Fecha_Corte],"&lt;="&amp;AC$12))</f>
        <v/>
      </c>
      <c r="AD136" s="2" t="str">
        <f>IF(OR($C136="",AD$12=""),"",SUMIFS(Tbl_Registro_Insumo[cant_ent],Tbl_Registro_Insumo[proveedor],$C$8,Tbl_Registro_Insumo[descripcion_insumo],$C136,Tbl_Registro_Insumo[id_solicitud],Detalle_Mes!$C$9,Tbl_Registro_Insumo[Fecha_Corte],"&lt;="&amp;AD$12)-SUMIFS(Tbl_Registro_Insumo[cant_dev],Tbl_Registro_Insumo[proveedor],$C$8,Tbl_Registro_Insumo[descripcion_insumo],$C136,Tbl_Registro_Insumo[id_solicitud],$C$9,Tbl_Registro_Insumo[Fecha_Corte],"&lt;="&amp;AD$12))</f>
        <v/>
      </c>
      <c r="AE136" s="2" t="str">
        <f>IF(OR($C136="",AE$12=""),"",SUMIFS(Tbl_Registro_Insumo[cant_ent],Tbl_Registro_Insumo[proveedor],$C$8,Tbl_Registro_Insumo[descripcion_insumo],$C136,Tbl_Registro_Insumo[id_solicitud],Detalle_Mes!$C$9,Tbl_Registro_Insumo[Fecha_Corte],"&lt;="&amp;AE$12)-SUMIFS(Tbl_Registro_Insumo[cant_dev],Tbl_Registro_Insumo[proveedor],$C$8,Tbl_Registro_Insumo[descripcion_insumo],$C136,Tbl_Registro_Insumo[id_solicitud],$C$9,Tbl_Registro_Insumo[Fecha_Corte],"&lt;="&amp;AE$12))</f>
        <v/>
      </c>
      <c r="AF136" s="2" t="str">
        <f>IF(OR($C136="",AF$12=""),"",SUMIFS(Tbl_Registro_Insumo[cant_ent],Tbl_Registro_Insumo[proveedor],$C$8,Tbl_Registro_Insumo[descripcion_insumo],$C136,Tbl_Registro_Insumo[id_solicitud],Detalle_Mes!$C$9,Tbl_Registro_Insumo[Fecha_Corte],"&lt;="&amp;AF$12)-SUMIFS(Tbl_Registro_Insumo[cant_dev],Tbl_Registro_Insumo[proveedor],$C$8,Tbl_Registro_Insumo[descripcion_insumo],$C136,Tbl_Registro_Insumo[id_solicitud],$C$9,Tbl_Registro_Insumo[Fecha_Corte],"&lt;="&amp;AF$12))</f>
        <v/>
      </c>
      <c r="AG136" s="2" t="str">
        <f>IF(OR($C136="",AG$12=""),"",SUMIFS(Tbl_Registro_Insumo[cant_ent],Tbl_Registro_Insumo[proveedor],$C$8,Tbl_Registro_Insumo[descripcion_insumo],$C136,Tbl_Registro_Insumo[id_solicitud],Detalle_Mes!$C$9,Tbl_Registro_Insumo[Fecha_Corte],"&lt;="&amp;AG$12)-SUMIFS(Tbl_Registro_Insumo[cant_dev],Tbl_Registro_Insumo[proveedor],$C$8,Tbl_Registro_Insumo[descripcion_insumo],$C136,Tbl_Registro_Insumo[id_solicitud],$C$9,Tbl_Registro_Insumo[Fecha_Corte],"&lt;="&amp;AG$12))</f>
        <v/>
      </c>
      <c r="AH136" s="2" t="str">
        <f>IF(OR($C136="",AH$12=""),"",SUMIFS(Tbl_Registro_Insumo[cant_ent],Tbl_Registro_Insumo[proveedor],$C$8,Tbl_Registro_Insumo[descripcion_insumo],$C136,Tbl_Registro_Insumo[id_solicitud],Detalle_Mes!$C$9,Tbl_Registro_Insumo[Fecha_Corte],"&lt;="&amp;AH$12)-SUMIFS(Tbl_Registro_Insumo[cant_dev],Tbl_Registro_Insumo[proveedor],$C$8,Tbl_Registro_Insumo[descripcion_insumo],$C136,Tbl_Registro_Insumo[id_solicitud],$C$9,Tbl_Registro_Insumo[Fecha_Corte],"&lt;="&amp;AH$12))</f>
        <v/>
      </c>
      <c r="AI136" s="2" t="str">
        <f>IF(OR($C136="",AI$12=""),"",SUMIFS(Tbl_Registro_Insumo[cant_ent],Tbl_Registro_Insumo[proveedor],$C$8,Tbl_Registro_Insumo[descripcion_insumo],$C136,Tbl_Registro_Insumo[id_solicitud],Detalle_Mes!$C$9,Tbl_Registro_Insumo[Fecha_Corte],"&lt;="&amp;AI$12)-SUMIFS(Tbl_Registro_Insumo[cant_dev],Tbl_Registro_Insumo[proveedor],$C$8,Tbl_Registro_Insumo[descripcion_insumo],$C136,Tbl_Registro_Insumo[id_solicitud],$C$9,Tbl_Registro_Insumo[Fecha_Corte],"&lt;="&amp;AI$12))</f>
        <v/>
      </c>
      <c r="AJ136" s="2" t="str">
        <f>IF(OR($C136="",AJ$12=""),"",SUMIFS(Tbl_Registro_Insumo[cant_ent],Tbl_Registro_Insumo[proveedor],$C$8,Tbl_Registro_Insumo[descripcion_insumo],$C136,Tbl_Registro_Insumo[id_solicitud],Detalle_Mes!$C$9,Tbl_Registro_Insumo[Fecha_Corte],"&lt;="&amp;AJ$12)-SUMIFS(Tbl_Registro_Insumo[cant_dev],Tbl_Registro_Insumo[proveedor],$C$8,Tbl_Registro_Insumo[descripcion_insumo],$C136,Tbl_Registro_Insumo[id_solicitud],$C$9,Tbl_Registro_Insumo[Fecha_Corte],"&lt;="&amp;AJ$12))</f>
        <v/>
      </c>
      <c r="AK136" s="2" t="str">
        <f>IF(OR($C136="",AK$12=""),"",SUMIFS(Tbl_Registro_Insumo[cant_ent],Tbl_Registro_Insumo[proveedor],$C$8,Tbl_Registro_Insumo[descripcion_insumo],$C136,Tbl_Registro_Insumo[id_solicitud],Detalle_Mes!$C$9,Tbl_Registro_Insumo[Fecha_Corte],"&lt;="&amp;AK$12)-SUMIFS(Tbl_Registro_Insumo[cant_dev],Tbl_Registro_Insumo[proveedor],$C$8,Tbl_Registro_Insumo[descripcion_insumo],$C136,Tbl_Registro_Insumo[id_solicitud],$C$9,Tbl_Registro_Insumo[Fecha_Corte],"&lt;="&amp;AK$12))</f>
        <v/>
      </c>
      <c r="AL136" s="2" t="str">
        <f>IF(OR($C136="",AL$12=""),"",SUMIFS(Tbl_Registro_Insumo[cant_ent],Tbl_Registro_Insumo[proveedor],$C$8,Tbl_Registro_Insumo[descripcion_insumo],$C136,Tbl_Registro_Insumo[id_solicitud],Detalle_Mes!$C$9,Tbl_Registro_Insumo[Fecha_Corte],"&lt;="&amp;AL$12)-SUMIFS(Tbl_Registro_Insumo[cant_dev],Tbl_Registro_Insumo[proveedor],$C$8,Tbl_Registro_Insumo[descripcion_insumo],$C136,Tbl_Registro_Insumo[id_solicitud],$C$9,Tbl_Registro_Insumo[Fecha_Corte],"&lt;="&amp;AL$12))</f>
        <v/>
      </c>
      <c r="AM136" s="2" t="str">
        <f>IF(OR($C136="",AM$12=""),"",SUMIFS(Tbl_Registro_Insumo[cant_ent],Tbl_Registro_Insumo[proveedor],$C$8,Tbl_Registro_Insumo[descripcion_insumo],$C136,Tbl_Registro_Insumo[id_solicitud],Detalle_Mes!$C$9,Tbl_Registro_Insumo[Fecha_Corte],"&lt;="&amp;AM$12)-SUMIFS(Tbl_Registro_Insumo[cant_dev],Tbl_Registro_Insumo[proveedor],$C$8,Tbl_Registro_Insumo[descripcion_insumo],$C136,Tbl_Registro_Insumo[id_solicitud],$C$9,Tbl_Registro_Insumo[Fecha_Corte],"&lt;="&amp;AM$12))</f>
        <v/>
      </c>
      <c r="AN136" s="2" t="str">
        <f>IF(OR($C136="",AN$12=""),"",SUMIFS(Tbl_Registro_Insumo[cant_ent],Tbl_Registro_Insumo[proveedor],$C$8,Tbl_Registro_Insumo[descripcion_insumo],$C136,Tbl_Registro_Insumo[id_solicitud],Detalle_Mes!$C$9,Tbl_Registro_Insumo[Fecha_Corte],"&lt;="&amp;AN$12)-SUMIFS(Tbl_Registro_Insumo[cant_dev],Tbl_Registro_Insumo[proveedor],$C$8,Tbl_Registro_Insumo[descripcion_insumo],$C136,Tbl_Registro_Insumo[id_solicitud],$C$9,Tbl_Registro_Insumo[Fecha_Corte],"&lt;="&amp;AN$12))</f>
        <v/>
      </c>
      <c r="AO136" s="2" t="str">
        <f>IF(OR($C136="",AO$12=""),"",SUMIFS(Tbl_Registro_Insumo[cant_ent],Tbl_Registro_Insumo[proveedor],$C$8,Tbl_Registro_Insumo[descripcion_insumo],$C136,Tbl_Registro_Insumo[id_solicitud],Detalle_Mes!$C$9,Tbl_Registro_Insumo[Fecha_Corte],"&lt;="&amp;AO$12)-SUMIFS(Tbl_Registro_Insumo[cant_dev],Tbl_Registro_Insumo[proveedor],$C$8,Tbl_Registro_Insumo[descripcion_insumo],$C136,Tbl_Registro_Insumo[id_solicitud],$C$9,Tbl_Registro_Insumo[Fecha_Corte],"&lt;="&amp;AO$12))</f>
        <v/>
      </c>
      <c r="AP136" s="2" t="str">
        <f>IF(OR($C136="",AP$12=""),"",SUMIFS(Tbl_Registro_Insumo[cant_ent],Tbl_Registro_Insumo[proveedor],$C$8,Tbl_Registro_Insumo[descripcion_insumo],$C136,Tbl_Registro_Insumo[id_solicitud],Detalle_Mes!$C$9,Tbl_Registro_Insumo[Fecha_Corte],"&lt;="&amp;AP$12)-SUMIFS(Tbl_Registro_Insumo[cant_dev],Tbl_Registro_Insumo[proveedor],$C$8,Tbl_Registro_Insumo[descripcion_insumo],$C136,Tbl_Registro_Insumo[id_solicitud],$C$9,Tbl_Registro_Insumo[Fecha_Corte],"&lt;="&amp;AP$12))</f>
        <v/>
      </c>
      <c r="AQ136" s="2" t="str">
        <f>IF(OR($C136="",AQ$12=""),"",SUMIFS(Tbl_Registro_Insumo[cant_ent],Tbl_Registro_Insumo[proveedor],$C$8,Tbl_Registro_Insumo[descripcion_insumo],$C136,Tbl_Registro_Insumo[id_solicitud],Detalle_Mes!$C$9,Tbl_Registro_Insumo[Fecha_Corte],"&lt;="&amp;AQ$12)-SUMIFS(Tbl_Registro_Insumo[cant_dev],Tbl_Registro_Insumo[proveedor],$C$8,Tbl_Registro_Insumo[descripcion_insumo],$C136,Tbl_Registro_Insumo[id_solicitud],$C$9,Tbl_Registro_Insumo[Fecha_Corte],"&lt;="&amp;AQ$12))</f>
        <v/>
      </c>
      <c r="AR136" s="2" t="str">
        <f>IF(OR($C136="",AR$12=""),"",SUMIFS(Tbl_Registro_Insumo[cant_ent],Tbl_Registro_Insumo[proveedor],$C$8,Tbl_Registro_Insumo[descripcion_insumo],$C136,Tbl_Registro_Insumo[id_solicitud],Detalle_Mes!$C$9,Tbl_Registro_Insumo[Fecha_Corte],"&lt;="&amp;AR$12)-SUMIFS(Tbl_Registro_Insumo[cant_dev],Tbl_Registro_Insumo[proveedor],$C$8,Tbl_Registro_Insumo[descripcion_insumo],$C136,Tbl_Registro_Insumo[id_solicitud],$C$9,Tbl_Registro_Insumo[Fecha_Corte],"&lt;="&amp;AR$12))</f>
        <v/>
      </c>
      <c r="AS136" s="2" t="str">
        <f>IF(OR($C136="",AS$12=""),"",SUMIFS(Tbl_Registro_Insumo[cant_ent],Tbl_Registro_Insumo[proveedor],$C$8,Tbl_Registro_Insumo[descripcion_insumo],$C136,Tbl_Registro_Insumo[id_solicitud],Detalle_Mes!$C$9,Tbl_Registro_Insumo[Fecha_Corte],"&lt;="&amp;AS$12)-SUMIFS(Tbl_Registro_Insumo[cant_dev],Tbl_Registro_Insumo[proveedor],$C$8,Tbl_Registro_Insumo[descripcion_insumo],$C136,Tbl_Registro_Insumo[id_solicitud],$C$9,Tbl_Registro_Insumo[Fecha_Corte],"&lt;="&amp;AS$12))</f>
        <v/>
      </c>
      <c r="AT136" s="2" t="str">
        <f>IF(OR($C136="",AT$12=""),"",SUMIFS(Tbl_Registro_Insumo[cant_ent],Tbl_Registro_Insumo[proveedor],$C$8,Tbl_Registro_Insumo[descripcion_insumo],$C136,Tbl_Registro_Insumo[id_solicitud],Detalle_Mes!$C$9,Tbl_Registro_Insumo[Fecha_Corte],"&lt;="&amp;AT$12)-SUMIFS(Tbl_Registro_Insumo[cant_dev],Tbl_Registro_Insumo[proveedor],$C$8,Tbl_Registro_Insumo[descripcion_insumo],$C136,Tbl_Registro_Insumo[id_solicitud],$C$9,Tbl_Registro_Insumo[Fecha_Corte],"&lt;="&amp;AT$12))</f>
        <v/>
      </c>
      <c r="AU136" s="2" t="str">
        <f>IF(OR($C136="",AU$12=""),"",SUMIFS(Tbl_Registro_Insumo[cant_ent],Tbl_Registro_Insumo[proveedor],$C$8,Tbl_Registro_Insumo[descripcion_insumo],$C136,Tbl_Registro_Insumo[id_solicitud],Detalle_Mes!$C$9,Tbl_Registro_Insumo[Fecha_Corte],"&lt;="&amp;AU$12)-SUMIFS(Tbl_Registro_Insumo[cant_dev],Tbl_Registro_Insumo[proveedor],$C$8,Tbl_Registro_Insumo[descripcion_insumo],$C136,Tbl_Registro_Insumo[id_solicitud],$C$9,Tbl_Registro_Insumo[Fecha_Corte],"&lt;="&amp;AU$12))</f>
        <v/>
      </c>
      <c r="AV136" s="2" t="str">
        <f>IF(OR($C136="",AV$12=""),"",SUMIFS(Tbl_Registro_Insumo[cant_ent],Tbl_Registro_Insumo[proveedor],$C$8,Tbl_Registro_Insumo[descripcion_insumo],$C136,Tbl_Registro_Insumo[id_solicitud],Detalle_Mes!$C$9,Tbl_Registro_Insumo[Fecha_Corte],"&lt;="&amp;AV$12)-SUMIFS(Tbl_Registro_Insumo[cant_dev],Tbl_Registro_Insumo[proveedor],$C$8,Tbl_Registro_Insumo[descripcion_insumo],$C136,Tbl_Registro_Insumo[id_solicitud],$C$9,Tbl_Registro_Insumo[Fecha_Corte],"&lt;="&amp;AV$12))</f>
        <v/>
      </c>
      <c r="AW136" s="2" t="str">
        <f>IF(OR($C136="",AW$12=""),"",SUMIFS(Tbl_Registro_Insumo[cant_ent],Tbl_Registro_Insumo[proveedor],$C$8,Tbl_Registro_Insumo[descripcion_insumo],$C136,Tbl_Registro_Insumo[id_solicitud],Detalle_Mes!$C$9,Tbl_Registro_Insumo[Fecha_Corte],"&lt;="&amp;AW$12)-SUMIFS(Tbl_Registro_Insumo[cant_dev],Tbl_Registro_Insumo[proveedor],$C$8,Tbl_Registro_Insumo[descripcion_insumo],$C136,Tbl_Registro_Insumo[id_solicitud],$C$9,Tbl_Registro_Insumo[Fecha_Corte],"&lt;="&amp;AW$12))</f>
        <v/>
      </c>
      <c r="AX136" s="2" t="str">
        <f>IF(OR($C136="",AX$12=""),"",SUMIFS(Tbl_Registro_Insumo[cant_ent],Tbl_Registro_Insumo[proveedor],$C$8,Tbl_Registro_Insumo[descripcion_insumo],$C136,Tbl_Registro_Insumo[id_solicitud],Detalle_Mes!$C$9,Tbl_Registro_Insumo[Fecha_Corte],"&lt;="&amp;AX$12)-SUMIFS(Tbl_Registro_Insumo[cant_dev],Tbl_Registro_Insumo[proveedor],$C$8,Tbl_Registro_Insumo[descripcion_insumo],$C136,Tbl_Registro_Insumo[id_solicitud],$C$9,Tbl_Registro_Insumo[Fecha_Corte],"&lt;="&amp;AX$12))</f>
        <v/>
      </c>
      <c r="AY136" s="2" t="str">
        <f>IF(OR($C136="",AY$12=""),"",SUMIFS(Tbl_Registro_Insumo[cant_ent],Tbl_Registro_Insumo[proveedor],$C$8,Tbl_Registro_Insumo[descripcion_insumo],$C136,Tbl_Registro_Insumo[id_solicitud],Detalle_Mes!$C$9,Tbl_Registro_Insumo[Fecha_Corte],"&lt;="&amp;AY$12)-SUMIFS(Tbl_Registro_Insumo[cant_dev],Tbl_Registro_Insumo[proveedor],$C$8,Tbl_Registro_Insumo[descripcion_insumo],$C136,Tbl_Registro_Insumo[id_solicitud],$C$9,Tbl_Registro_Insumo[Fecha_Corte],"&lt;="&amp;AY$12))</f>
        <v/>
      </c>
      <c r="AZ136" s="2" t="str">
        <f>IF(OR($C136="",AZ$12=""),"",SUMIFS(Tbl_Registro_Insumo[cant_ent],Tbl_Registro_Insumo[proveedor],$C$8,Tbl_Registro_Insumo[descripcion_insumo],$C136,Tbl_Registro_Insumo[id_solicitud],Detalle_Mes!$C$9,Tbl_Registro_Insumo[Fecha_Corte],"&lt;="&amp;AZ$12)-SUMIFS(Tbl_Registro_Insumo[cant_dev],Tbl_Registro_Insumo[proveedor],$C$8,Tbl_Registro_Insumo[descripcion_insumo],$C136,Tbl_Registro_Insumo[id_solicitud],$C$9,Tbl_Registro_Insumo[Fecha_Corte],"&lt;="&amp;AZ$12))</f>
        <v/>
      </c>
      <c r="BA136" s="2" t="str">
        <f>IF(OR($C136="",BA$12=""),"",SUMIFS(Tbl_Registro_Insumo[cant_ent],Tbl_Registro_Insumo[proveedor],$C$8,Tbl_Registro_Insumo[descripcion_insumo],$C136,Tbl_Registro_Insumo[id_solicitud],Detalle_Mes!$C$9,Tbl_Registro_Insumo[Fecha_Corte],"&lt;="&amp;BA$12)-SUMIFS(Tbl_Registro_Insumo[cant_dev],Tbl_Registro_Insumo[proveedor],$C$8,Tbl_Registro_Insumo[descripcion_insumo],$C136,Tbl_Registro_Insumo[id_solicitud],$C$9,Tbl_Registro_Insumo[Fecha_Corte],"&lt;="&amp;BA$12))</f>
        <v/>
      </c>
      <c r="BB136" s="2" t="str">
        <f>IF(OR($C136="",BB$12=""),"",SUMIFS(Tbl_Registro_Insumo[cant_ent],Tbl_Registro_Insumo[proveedor],$C$8,Tbl_Registro_Insumo[descripcion_insumo],$C136,Tbl_Registro_Insumo[id_solicitud],Detalle_Mes!$C$9,Tbl_Registro_Insumo[Fecha_Corte],"&lt;="&amp;BB$12)-SUMIFS(Tbl_Registro_Insumo[cant_dev],Tbl_Registro_Insumo[proveedor],$C$8,Tbl_Registro_Insumo[descripcion_insumo],$C136,Tbl_Registro_Insumo[id_solicitud],$C$9,Tbl_Registro_Insumo[Fecha_Corte],"&lt;="&amp;BB$12))</f>
        <v/>
      </c>
      <c r="BC136" s="2" t="str">
        <f>IF(OR($C136="",BC$12=""),"",SUMIFS(Tbl_Registro_Insumo[cant_ent],Tbl_Registro_Insumo[proveedor],$C$8,Tbl_Registro_Insumo[descripcion_insumo],$C136,Tbl_Registro_Insumo[id_solicitud],Detalle_Mes!$C$9,Tbl_Registro_Insumo[Fecha_Corte],"&lt;="&amp;BC$12)-SUMIFS(Tbl_Registro_Insumo[cant_dev],Tbl_Registro_Insumo[proveedor],$C$8,Tbl_Registro_Insumo[descripcion_insumo],$C136,Tbl_Registro_Insumo[id_solicitud],$C$9,Tbl_Registro_Insumo[Fecha_Corte],"&lt;="&amp;BC$12))</f>
        <v/>
      </c>
      <c r="BD136" s="2" t="str">
        <f>IF(OR($C136="",BD$12=""),"",SUMIFS(Tbl_Registro_Insumo[cant_ent],Tbl_Registro_Insumo[proveedor],$C$8,Tbl_Registro_Insumo[descripcion_insumo],$C136,Tbl_Registro_Insumo[id_solicitud],Detalle_Mes!$C$9,Tbl_Registro_Insumo[Fecha_Corte],"&lt;="&amp;BD$12)-SUMIFS(Tbl_Registro_Insumo[cant_dev],Tbl_Registro_Insumo[proveedor],$C$8,Tbl_Registro_Insumo[descripcion_insumo],$C136,Tbl_Registro_Insumo[id_solicitud],$C$9,Tbl_Registro_Insumo[Fecha_Corte],"&lt;="&amp;BD$12))</f>
        <v/>
      </c>
      <c r="BE136" s="2" t="str">
        <f>IF(OR($C136="",BE$12=""),"",SUMIFS(Tbl_Registro_Insumo[cant_ent],Tbl_Registro_Insumo[proveedor],$C$8,Tbl_Registro_Insumo[descripcion_insumo],$C136,Tbl_Registro_Insumo[id_solicitud],Detalle_Mes!$C$9,Tbl_Registro_Insumo[Fecha_Corte],"&lt;="&amp;BE$12)-SUMIFS(Tbl_Registro_Insumo[cant_dev],Tbl_Registro_Insumo[proveedor],$C$8,Tbl_Registro_Insumo[descripcion_insumo],$C136,Tbl_Registro_Insumo[id_solicitud],$C$9,Tbl_Registro_Insumo[Fecha_Corte],"&lt;="&amp;BE$12))</f>
        <v/>
      </c>
      <c r="BF136" s="2" t="str">
        <f>IF(OR($C136="",BF$12=""),"",SUMIFS(Tbl_Registro_Insumo[cant_ent],Tbl_Registro_Insumo[proveedor],$C$8,Tbl_Registro_Insumo[descripcion_insumo],$C136,Tbl_Registro_Insumo[id_solicitud],Detalle_Mes!$C$9,Tbl_Registro_Insumo[Fecha_Corte],"&lt;="&amp;BF$12)-SUMIFS(Tbl_Registro_Insumo[cant_dev],Tbl_Registro_Insumo[proveedor],$C$8,Tbl_Registro_Insumo[descripcion_insumo],$C136,Tbl_Registro_Insumo[id_solicitud],$C$9,Tbl_Registro_Insumo[Fecha_Corte],"&lt;="&amp;BF$12))</f>
        <v/>
      </c>
      <c r="BG136" s="2" t="str">
        <f>IF(OR($C136="",BG$12=""),"",SUMIFS(Tbl_Registro_Insumo[cant_ent],Tbl_Registro_Insumo[proveedor],$C$8,Tbl_Registro_Insumo[descripcion_insumo],$C136,Tbl_Registro_Insumo[id_solicitud],Detalle_Mes!$C$9,Tbl_Registro_Insumo[Fecha_Corte],"&lt;="&amp;BG$12)-SUMIFS(Tbl_Registro_Insumo[cant_dev],Tbl_Registro_Insumo[proveedor],$C$8,Tbl_Registro_Insumo[descripcion_insumo],$C136,Tbl_Registro_Insumo[id_solicitud],$C$9,Tbl_Registro_Insumo[Fecha_Corte],"&lt;="&amp;BG$12))</f>
        <v/>
      </c>
      <c r="BH136" s="2" t="str">
        <f>IF(OR($C136="",BH$12=""),"",SUMIFS(Tbl_Registro_Insumo[cant_ent],Tbl_Registro_Insumo[proveedor],$C$8,Tbl_Registro_Insumo[descripcion_insumo],$C136,Tbl_Registro_Insumo[id_solicitud],Detalle_Mes!$C$9,Tbl_Registro_Insumo[Fecha_Corte],"&lt;="&amp;BH$12)-SUMIFS(Tbl_Registro_Insumo[cant_dev],Tbl_Registro_Insumo[proveedor],$C$8,Tbl_Registro_Insumo[descripcion_insumo],$C136,Tbl_Registro_Insumo[id_solicitud],$C$9,Tbl_Registro_Insumo[Fecha_Corte],"&lt;="&amp;BH$12))</f>
        <v/>
      </c>
      <c r="BI136" s="2" t="str">
        <f>IF(OR($C136="",BI$12=""),"",SUMIFS(Tbl_Registro_Insumo[cant_ent],Tbl_Registro_Insumo[proveedor],$C$8,Tbl_Registro_Insumo[descripcion_insumo],$C136,Tbl_Registro_Insumo[id_solicitud],Detalle_Mes!$C$9,Tbl_Registro_Insumo[Fecha_Corte],"&lt;="&amp;BI$12)-SUMIFS(Tbl_Registro_Insumo[cant_dev],Tbl_Registro_Insumo[proveedor],$C$8,Tbl_Registro_Insumo[descripcion_insumo],$C136,Tbl_Registro_Insumo[id_solicitud],$C$9,Tbl_Registro_Insumo[Fecha_Corte],"&lt;="&amp;BI$12))</f>
        <v/>
      </c>
      <c r="BJ136" s="2" t="str">
        <f>IF(OR($C136="",BJ$12=""),"",SUMIFS(Tbl_Registro_Insumo[cant_ent],Tbl_Registro_Insumo[proveedor],$C$8,Tbl_Registro_Insumo[descripcion_insumo],$C136,Tbl_Registro_Insumo[id_solicitud],Detalle_Mes!$C$9,Tbl_Registro_Insumo[Fecha_Corte],"&lt;="&amp;BJ$12)-SUMIFS(Tbl_Registro_Insumo[cant_dev],Tbl_Registro_Insumo[proveedor],$C$8,Tbl_Registro_Insumo[descripcion_insumo],$C136,Tbl_Registro_Insumo[id_solicitud],$C$9,Tbl_Registro_Insumo[Fecha_Corte],"&lt;="&amp;BJ$12))</f>
        <v/>
      </c>
      <c r="BK136" s="2" t="str">
        <f>IF(OR($C136="",BK$12=""),"",SUMIFS(Tbl_Registro_Insumo[cant_ent],Tbl_Registro_Insumo[proveedor],$C$8,Tbl_Registro_Insumo[descripcion_insumo],$C136,Tbl_Registro_Insumo[id_solicitud],Detalle_Mes!$C$9,Tbl_Registro_Insumo[Fecha_Corte],"&lt;="&amp;BK$12)-SUMIFS(Tbl_Registro_Insumo[cant_dev],Tbl_Registro_Insumo[proveedor],$C$8,Tbl_Registro_Insumo[descripcion_insumo],$C136,Tbl_Registro_Insumo[id_solicitud],$C$9,Tbl_Registro_Insumo[Fecha_Corte],"&lt;="&amp;BK$12))</f>
        <v/>
      </c>
      <c r="BL136" s="2" t="str">
        <f>IF(OR($C136="",BL$12=""),"",SUMIFS(Tbl_Registro_Insumo[cant_ent],Tbl_Registro_Insumo[proveedor],$C$8,Tbl_Registro_Insumo[descripcion_insumo],$C136,Tbl_Registro_Insumo[id_solicitud],Detalle_Mes!$C$9,Tbl_Registro_Insumo[Fecha_Corte],"&lt;="&amp;BL$12)-SUMIFS(Tbl_Registro_Insumo[cant_dev],Tbl_Registro_Insumo[proveedor],$C$8,Tbl_Registro_Insumo[descripcion_insumo],$C136,Tbl_Registro_Insumo[id_solicitud],$C$9,Tbl_Registro_Insumo[Fecha_Corte],"&lt;="&amp;BL$12))</f>
        <v/>
      </c>
      <c r="BM136" s="2" t="str">
        <f>IF(OR($C136="",BM$12=""),"",SUMIFS(Tbl_Registro_Insumo[cant_ent],Tbl_Registro_Insumo[proveedor],$C$8,Tbl_Registro_Insumo[descripcion_insumo],$C136,Tbl_Registro_Insumo[id_solicitud],Detalle_Mes!$C$9,Tbl_Registro_Insumo[Fecha_Corte],"&lt;="&amp;BM$12)-SUMIFS(Tbl_Registro_Insumo[cant_dev],Tbl_Registro_Insumo[proveedor],$C$8,Tbl_Registro_Insumo[descripcion_insumo],$C136,Tbl_Registro_Insumo[id_solicitud],$C$9,Tbl_Registro_Insumo[Fecha_Corte],"&lt;="&amp;BM$12))</f>
        <v/>
      </c>
      <c r="BN136" s="2" t="str">
        <f>IF(OR($C136="",BN$12=""),"",SUMIFS(Tbl_Registro_Insumo[cant_ent],Tbl_Registro_Insumo[proveedor],$C$8,Tbl_Registro_Insumo[descripcion_insumo],$C136,Tbl_Registro_Insumo[id_solicitud],Detalle_Mes!$C$9,Tbl_Registro_Insumo[Fecha_Corte],"&lt;="&amp;BN$12)-SUMIFS(Tbl_Registro_Insumo[cant_dev],Tbl_Registro_Insumo[proveedor],$C$8,Tbl_Registro_Insumo[descripcion_insumo],$C136,Tbl_Registro_Insumo[id_solicitud],$C$9,Tbl_Registro_Insumo[Fecha_Corte],"&lt;="&amp;BN$12))</f>
        <v/>
      </c>
      <c r="BO136" s="2" t="str">
        <f>IF(OR($C136="",BO$12=""),"",SUMIFS(Tbl_Registro_Insumo[cant_ent],Tbl_Registro_Insumo[proveedor],$C$8,Tbl_Registro_Insumo[descripcion_insumo],$C136,Tbl_Registro_Insumo[id_solicitud],Detalle_Mes!$C$9,Tbl_Registro_Insumo[Fecha_Corte],"&lt;="&amp;BO$12)-SUMIFS(Tbl_Registro_Insumo[cant_dev],Tbl_Registro_Insumo[proveedor],$C$8,Tbl_Registro_Insumo[descripcion_insumo],$C136,Tbl_Registro_Insumo[id_solicitud],$C$9,Tbl_Registro_Insumo[Fecha_Corte],"&lt;="&amp;BO$12))</f>
        <v/>
      </c>
      <c r="BP136" s="2" t="str">
        <f>IF(OR($C136="",BP$12=""),"",SUMIFS(Tbl_Registro_Insumo[cant_ent],Tbl_Registro_Insumo[proveedor],$C$8,Tbl_Registro_Insumo[descripcion_insumo],$C136,Tbl_Registro_Insumo[id_solicitud],Detalle_Mes!$C$9,Tbl_Registro_Insumo[Fecha_Corte],"&lt;="&amp;BP$12)-SUMIFS(Tbl_Registro_Insumo[cant_dev],Tbl_Registro_Insumo[proveedor],$C$8,Tbl_Registro_Insumo[descripcion_insumo],$C136,Tbl_Registro_Insumo[id_solicitud],$C$9,Tbl_Registro_Insumo[Fecha_Corte],"&lt;="&amp;BP$12))</f>
        <v/>
      </c>
      <c r="BQ136" s="2" t="str">
        <f>IF(OR($C136="",BQ$12=""),"",SUMIFS(Tbl_Registro_Insumo[cant_ent],Tbl_Registro_Insumo[proveedor],$C$8,Tbl_Registro_Insumo[descripcion_insumo],$C136,Tbl_Registro_Insumo[id_solicitud],Detalle_Mes!$C$9,Tbl_Registro_Insumo[Fecha_Corte],"&lt;="&amp;BQ$12)-SUMIFS(Tbl_Registro_Insumo[cant_dev],Tbl_Registro_Insumo[proveedor],$C$8,Tbl_Registro_Insumo[descripcion_insumo],$C136,Tbl_Registro_Insumo[id_solicitud],$C$9,Tbl_Registro_Insumo[Fecha_Corte],"&lt;="&amp;BQ$12))</f>
        <v/>
      </c>
      <c r="BR136" s="2" t="str">
        <f>IF(OR($C136="",BR$12=""),"",SUMIFS(Tbl_Registro_Insumo[cant_ent],Tbl_Registro_Insumo[proveedor],$C$8,Tbl_Registro_Insumo[descripcion_insumo],$C136,Tbl_Registro_Insumo[id_solicitud],Detalle_Mes!$C$9,Tbl_Registro_Insumo[Fecha_Corte],"&lt;="&amp;BR$12)-SUMIFS(Tbl_Registro_Insumo[cant_dev],Tbl_Registro_Insumo[proveedor],$C$8,Tbl_Registro_Insumo[descripcion_insumo],$C136,Tbl_Registro_Insumo[id_solicitud],$C$9,Tbl_Registro_Insumo[Fecha_Corte],"&lt;="&amp;BR$12))</f>
        <v/>
      </c>
      <c r="BS136" s="2" t="str">
        <f>IF(OR($C136="",BS$12=""),"",SUMIFS(Tbl_Registro_Insumo[cant_ent],Tbl_Registro_Insumo[proveedor],$C$8,Tbl_Registro_Insumo[descripcion_insumo],$C136,Tbl_Registro_Insumo[id_solicitud],Detalle_Mes!$C$9,Tbl_Registro_Insumo[Fecha_Corte],"&lt;="&amp;BS$12)-SUMIFS(Tbl_Registro_Insumo[cant_dev],Tbl_Registro_Insumo[proveedor],$C$8,Tbl_Registro_Insumo[descripcion_insumo],$C136,Tbl_Registro_Insumo[id_solicitud],$C$9,Tbl_Registro_Insumo[Fecha_Corte],"&lt;="&amp;BS$12))</f>
        <v/>
      </c>
    </row>
    <row r="137" spans="2:71" s="7" customFormat="1" ht="19.2" customHeight="1" x14ac:dyDescent="0.3">
      <c r="B137" s="2"/>
      <c r="D137" s="20" t="str">
        <f>IF(C137="","",SUMIFS(Tbl_Registro_Insumo[cant_ent],Tbl_Registro_Insumo[proveedor],Detalle_Mes!$C$8,Tbl_Registro_Insumo[id_solicitud],Detalle_Mes!$C$9,Tbl_Registro_Insumo[descripcion_insumo],Detalle_Mes!C137,Tbl_Registro_Insumo[Fecha_Corte],"&lt;"&amp;Detalle_Mes!$F$8))</f>
        <v/>
      </c>
      <c r="E137" s="20" t="str">
        <f>IF(C137="","",SUMIFS(Tbl_Registro_Insumo[cant_dev],Tbl_Registro_Insumo[proveedor],Detalle_Mes!$C$8,Tbl_Registro_Insumo[id_solicitud],Detalle_Mes!$C$9,Tbl_Registro_Insumo[descripcion_insumo],Detalle_Mes!C137,Tbl_Registro_Insumo[Fecha_Corte],"&lt;"&amp;Detalle_Mes!$F$8))</f>
        <v/>
      </c>
      <c r="F137" s="20" t="str">
        <f t="shared" si="42"/>
        <v/>
      </c>
      <c r="H137" s="41" t="str">
        <f t="shared" si="43"/>
        <v/>
      </c>
      <c r="I137" s="2" t="str">
        <f>IF(OR($C137="",I$12=""),"",SUMIFS(Tbl_Registro_Insumo[cant_ent],Tbl_Registro_Insumo[proveedor],$C$8,Tbl_Registro_Insumo[descripcion_insumo],$C137,Tbl_Registro_Insumo[id_solicitud],Detalle_Mes!$C$9,Tbl_Registro_Insumo[Fecha_Corte],"&lt;"&amp;I$12)-SUMIFS(Tbl_Registro_Insumo[cant_dev],Tbl_Registro_Insumo[proveedor],$C$8,Tbl_Registro_Insumo[descripcion_insumo],$C137,Tbl_Registro_Insumo[id_solicitud],$C$9,Tbl_Registro_Insumo[Fecha_Corte],"&lt;="&amp;I$12))</f>
        <v/>
      </c>
      <c r="J137" s="2" t="str">
        <f>IF(OR($C137="",J$12=""),"",SUMIFS(Tbl_Registro_Insumo[cant_ent],Tbl_Registro_Insumo[proveedor],$C$8,Tbl_Registro_Insumo[descripcion_insumo],$C137,Tbl_Registro_Insumo[id_solicitud],Detalle_Mes!$C$9,Tbl_Registro_Insumo[Fecha_Corte],"&lt;="&amp;J$12)-SUMIFS(Tbl_Registro_Insumo[cant_dev],Tbl_Registro_Insumo[proveedor],$C$8,Tbl_Registro_Insumo[descripcion_insumo],$C137,Tbl_Registro_Insumo[id_solicitud],$C$9,Tbl_Registro_Insumo[Fecha_Corte],"&lt;="&amp;J$12))</f>
        <v/>
      </c>
      <c r="K137" s="2" t="str">
        <f>IF(OR($C137="",K$12=""),"",SUMIFS(Tbl_Registro_Insumo[cant_ent],Tbl_Registro_Insumo[proveedor],$C$8,Tbl_Registro_Insumo[descripcion_insumo],$C137,Tbl_Registro_Insumo[id_solicitud],Detalle_Mes!$C$9,Tbl_Registro_Insumo[Fecha_Corte],"&lt;="&amp;K$12)-SUMIFS(Tbl_Registro_Insumo[cant_dev],Tbl_Registro_Insumo[proveedor],$C$8,Tbl_Registro_Insumo[descripcion_insumo],$C137,Tbl_Registro_Insumo[id_solicitud],$C$9,Tbl_Registro_Insumo[Fecha_Corte],"&lt;="&amp;K$12))</f>
        <v/>
      </c>
      <c r="L137" s="2" t="str">
        <f>IF(OR($C137="",L$12=""),"",SUMIFS(Tbl_Registro_Insumo[cant_ent],Tbl_Registro_Insumo[proveedor],$C$8,Tbl_Registro_Insumo[descripcion_insumo],$C137,Tbl_Registro_Insumo[id_solicitud],Detalle_Mes!$C$9,Tbl_Registro_Insumo[Fecha_Corte],"&lt;="&amp;L$12)-SUMIFS(Tbl_Registro_Insumo[cant_dev],Tbl_Registro_Insumo[proveedor],$C$8,Tbl_Registro_Insumo[descripcion_insumo],$C137,Tbl_Registro_Insumo[id_solicitud],$C$9,Tbl_Registro_Insumo[Fecha_Corte],"&lt;="&amp;L$12))</f>
        <v/>
      </c>
      <c r="M137" s="2" t="str">
        <f>IF(OR($C137="",M$12=""),"",SUMIFS(Tbl_Registro_Insumo[cant_ent],Tbl_Registro_Insumo[proveedor],$C$8,Tbl_Registro_Insumo[descripcion_insumo],$C137,Tbl_Registro_Insumo[id_solicitud],Detalle_Mes!$C$9,Tbl_Registro_Insumo[Fecha_Corte],"&lt;="&amp;M$12)-SUMIFS(Tbl_Registro_Insumo[cant_dev],Tbl_Registro_Insumo[proveedor],$C$8,Tbl_Registro_Insumo[descripcion_insumo],$C137,Tbl_Registro_Insumo[id_solicitud],$C$9,Tbl_Registro_Insumo[Fecha_Corte],"&lt;="&amp;M$12))</f>
        <v/>
      </c>
      <c r="N137" s="2" t="str">
        <f>IF(OR($C137="",N$12=""),"",SUMIFS(Tbl_Registro_Insumo[cant_ent],Tbl_Registro_Insumo[proveedor],$C$8,Tbl_Registro_Insumo[descripcion_insumo],$C137,Tbl_Registro_Insumo[id_solicitud],Detalle_Mes!$C$9,Tbl_Registro_Insumo[Fecha_Corte],"&lt;="&amp;N$12)-SUMIFS(Tbl_Registro_Insumo[cant_dev],Tbl_Registro_Insumo[proveedor],$C$8,Tbl_Registro_Insumo[descripcion_insumo],$C137,Tbl_Registro_Insumo[id_solicitud],$C$9,Tbl_Registro_Insumo[Fecha_Corte],"&lt;="&amp;N$12))</f>
        <v/>
      </c>
      <c r="O137" s="2" t="str">
        <f>IF(OR($C137="",O$12=""),"",SUMIFS(Tbl_Registro_Insumo[cant_ent],Tbl_Registro_Insumo[proveedor],$C$8,Tbl_Registro_Insumo[descripcion_insumo],$C137,Tbl_Registro_Insumo[id_solicitud],Detalle_Mes!$C$9,Tbl_Registro_Insumo[Fecha_Corte],"&lt;="&amp;O$12)-SUMIFS(Tbl_Registro_Insumo[cant_dev],Tbl_Registro_Insumo[proveedor],$C$8,Tbl_Registro_Insumo[descripcion_insumo],$C137,Tbl_Registro_Insumo[id_solicitud],$C$9,Tbl_Registro_Insumo[Fecha_Corte],"&lt;="&amp;O$12))</f>
        <v/>
      </c>
      <c r="P137" s="2" t="str">
        <f>IF(OR($C137="",P$12=""),"",SUMIFS(Tbl_Registro_Insumo[cant_ent],Tbl_Registro_Insumo[proveedor],$C$8,Tbl_Registro_Insumo[descripcion_insumo],$C137,Tbl_Registro_Insumo[id_solicitud],Detalle_Mes!$C$9,Tbl_Registro_Insumo[Fecha_Corte],"&lt;="&amp;P$12)-SUMIFS(Tbl_Registro_Insumo[cant_dev],Tbl_Registro_Insumo[proveedor],$C$8,Tbl_Registro_Insumo[descripcion_insumo],$C137,Tbl_Registro_Insumo[id_solicitud],$C$9,Tbl_Registro_Insumo[Fecha_Corte],"&lt;="&amp;P$12))</f>
        <v/>
      </c>
      <c r="Q137" s="2" t="str">
        <f>IF(OR($C137="",Q$12=""),"",SUMIFS(Tbl_Registro_Insumo[cant_ent],Tbl_Registro_Insumo[proveedor],$C$8,Tbl_Registro_Insumo[descripcion_insumo],$C137,Tbl_Registro_Insumo[id_solicitud],Detalle_Mes!$C$9,Tbl_Registro_Insumo[Fecha_Corte],"&lt;="&amp;Q$12)-SUMIFS(Tbl_Registro_Insumo[cant_dev],Tbl_Registro_Insumo[proveedor],$C$8,Tbl_Registro_Insumo[descripcion_insumo],$C137,Tbl_Registro_Insumo[id_solicitud],$C$9,Tbl_Registro_Insumo[Fecha_Corte],"&lt;="&amp;Q$12))</f>
        <v/>
      </c>
      <c r="R137" s="2" t="str">
        <f>IF(OR($C137="",R$12=""),"",SUMIFS(Tbl_Registro_Insumo[cant_ent],Tbl_Registro_Insumo[proveedor],$C$8,Tbl_Registro_Insumo[descripcion_insumo],$C137,Tbl_Registro_Insumo[id_solicitud],Detalle_Mes!$C$9,Tbl_Registro_Insumo[Fecha_Corte],"&lt;="&amp;R$12)-SUMIFS(Tbl_Registro_Insumo[cant_dev],Tbl_Registro_Insumo[proveedor],$C$8,Tbl_Registro_Insumo[descripcion_insumo],$C137,Tbl_Registro_Insumo[id_solicitud],$C$9,Tbl_Registro_Insumo[Fecha_Corte],"&lt;="&amp;R$12))</f>
        <v/>
      </c>
      <c r="S137" s="2" t="str">
        <f>IF(OR($C137="",S$12=""),"",SUMIFS(Tbl_Registro_Insumo[cant_ent],Tbl_Registro_Insumo[proveedor],$C$8,Tbl_Registro_Insumo[descripcion_insumo],$C137,Tbl_Registro_Insumo[id_solicitud],Detalle_Mes!$C$9,Tbl_Registro_Insumo[Fecha_Corte],"&lt;="&amp;S$12)-SUMIFS(Tbl_Registro_Insumo[cant_dev],Tbl_Registro_Insumo[proveedor],$C$8,Tbl_Registro_Insumo[descripcion_insumo],$C137,Tbl_Registro_Insumo[id_solicitud],$C$9,Tbl_Registro_Insumo[Fecha_Corte],"&lt;="&amp;S$12))</f>
        <v/>
      </c>
      <c r="T137" s="2" t="str">
        <f>IF(OR($C137="",T$12=""),"",SUMIFS(Tbl_Registro_Insumo[cant_ent],Tbl_Registro_Insumo[proveedor],$C$8,Tbl_Registro_Insumo[descripcion_insumo],$C137,Tbl_Registro_Insumo[id_solicitud],Detalle_Mes!$C$9,Tbl_Registro_Insumo[Fecha_Corte],"&lt;="&amp;T$12)-SUMIFS(Tbl_Registro_Insumo[cant_dev],Tbl_Registro_Insumo[proveedor],$C$8,Tbl_Registro_Insumo[descripcion_insumo],$C137,Tbl_Registro_Insumo[id_solicitud],$C$9,Tbl_Registro_Insumo[Fecha_Corte],"&lt;="&amp;T$12))</f>
        <v/>
      </c>
      <c r="U137" s="2" t="str">
        <f>IF(OR($C137="",U$12=""),"",SUMIFS(Tbl_Registro_Insumo[cant_ent],Tbl_Registro_Insumo[proveedor],$C$8,Tbl_Registro_Insumo[descripcion_insumo],$C137,Tbl_Registro_Insumo[id_solicitud],Detalle_Mes!$C$9,Tbl_Registro_Insumo[Fecha_Corte],"&lt;="&amp;U$12)-SUMIFS(Tbl_Registro_Insumo[cant_dev],Tbl_Registro_Insumo[proveedor],$C$8,Tbl_Registro_Insumo[descripcion_insumo],$C137,Tbl_Registro_Insumo[id_solicitud],$C$9,Tbl_Registro_Insumo[Fecha_Corte],"&lt;="&amp;U$12))</f>
        <v/>
      </c>
      <c r="V137" s="2" t="str">
        <f>IF(OR($C137="",V$12=""),"",SUMIFS(Tbl_Registro_Insumo[cant_ent],Tbl_Registro_Insumo[proveedor],$C$8,Tbl_Registro_Insumo[descripcion_insumo],$C137,Tbl_Registro_Insumo[id_solicitud],Detalle_Mes!$C$9,Tbl_Registro_Insumo[Fecha_Corte],"&lt;="&amp;V$12)-SUMIFS(Tbl_Registro_Insumo[cant_dev],Tbl_Registro_Insumo[proveedor],$C$8,Tbl_Registro_Insumo[descripcion_insumo],$C137,Tbl_Registro_Insumo[id_solicitud],$C$9,Tbl_Registro_Insumo[Fecha_Corte],"&lt;="&amp;V$12))</f>
        <v/>
      </c>
      <c r="W137" s="2" t="str">
        <f>IF(OR($C137="",W$12=""),"",SUMIFS(Tbl_Registro_Insumo[cant_ent],Tbl_Registro_Insumo[proveedor],$C$8,Tbl_Registro_Insumo[descripcion_insumo],$C137,Tbl_Registro_Insumo[id_solicitud],Detalle_Mes!$C$9,Tbl_Registro_Insumo[Fecha_Corte],"&lt;="&amp;W$12)-SUMIFS(Tbl_Registro_Insumo[cant_dev],Tbl_Registro_Insumo[proveedor],$C$8,Tbl_Registro_Insumo[descripcion_insumo],$C137,Tbl_Registro_Insumo[id_solicitud],$C$9,Tbl_Registro_Insumo[Fecha_Corte],"&lt;="&amp;W$12))</f>
        <v/>
      </c>
      <c r="X137" s="2" t="str">
        <f>IF(OR($C137="",X$12=""),"",SUMIFS(Tbl_Registro_Insumo[cant_ent],Tbl_Registro_Insumo[proveedor],$C$8,Tbl_Registro_Insumo[descripcion_insumo],$C137,Tbl_Registro_Insumo[id_solicitud],Detalle_Mes!$C$9,Tbl_Registro_Insumo[Fecha_Corte],"&lt;="&amp;X$12)-SUMIFS(Tbl_Registro_Insumo[cant_dev],Tbl_Registro_Insumo[proveedor],$C$8,Tbl_Registro_Insumo[descripcion_insumo],$C137,Tbl_Registro_Insumo[id_solicitud],$C$9,Tbl_Registro_Insumo[Fecha_Corte],"&lt;="&amp;X$12))</f>
        <v/>
      </c>
      <c r="Y137" s="2" t="str">
        <f>IF(OR($C137="",Y$12=""),"",SUMIFS(Tbl_Registro_Insumo[cant_ent],Tbl_Registro_Insumo[proveedor],$C$8,Tbl_Registro_Insumo[descripcion_insumo],$C137,Tbl_Registro_Insumo[id_solicitud],Detalle_Mes!$C$9,Tbl_Registro_Insumo[Fecha_Corte],"&lt;="&amp;Y$12)-SUMIFS(Tbl_Registro_Insumo[cant_dev],Tbl_Registro_Insumo[proveedor],$C$8,Tbl_Registro_Insumo[descripcion_insumo],$C137,Tbl_Registro_Insumo[id_solicitud],$C$9,Tbl_Registro_Insumo[Fecha_Corte],"&lt;="&amp;Y$12))</f>
        <v/>
      </c>
      <c r="Z137" s="2" t="str">
        <f>IF(OR($C137="",Z$12=""),"",SUMIFS(Tbl_Registro_Insumo[cant_ent],Tbl_Registro_Insumo[proveedor],$C$8,Tbl_Registro_Insumo[descripcion_insumo],$C137,Tbl_Registro_Insumo[id_solicitud],Detalle_Mes!$C$9,Tbl_Registro_Insumo[Fecha_Corte],"&lt;="&amp;Z$12)-SUMIFS(Tbl_Registro_Insumo[cant_dev],Tbl_Registro_Insumo[proveedor],$C$8,Tbl_Registro_Insumo[descripcion_insumo],$C137,Tbl_Registro_Insumo[id_solicitud],$C$9,Tbl_Registro_Insumo[Fecha_Corte],"&lt;="&amp;Z$12))</f>
        <v/>
      </c>
      <c r="AA137" s="2" t="str">
        <f>IF(OR($C137="",AA$12=""),"",SUMIFS(Tbl_Registro_Insumo[cant_ent],Tbl_Registro_Insumo[proveedor],$C$8,Tbl_Registro_Insumo[descripcion_insumo],$C137,Tbl_Registro_Insumo[id_solicitud],Detalle_Mes!$C$9,Tbl_Registro_Insumo[Fecha_Corte],"&lt;="&amp;AA$12)-SUMIFS(Tbl_Registro_Insumo[cant_dev],Tbl_Registro_Insumo[proveedor],$C$8,Tbl_Registro_Insumo[descripcion_insumo],$C137,Tbl_Registro_Insumo[id_solicitud],$C$9,Tbl_Registro_Insumo[Fecha_Corte],"&lt;="&amp;AA$12))</f>
        <v/>
      </c>
      <c r="AB137" s="2" t="str">
        <f>IF(OR($C137="",AB$12=""),"",SUMIFS(Tbl_Registro_Insumo[cant_ent],Tbl_Registro_Insumo[proveedor],$C$8,Tbl_Registro_Insumo[descripcion_insumo],$C137,Tbl_Registro_Insumo[id_solicitud],Detalle_Mes!$C$9,Tbl_Registro_Insumo[Fecha_Corte],"&lt;="&amp;AB$12)-SUMIFS(Tbl_Registro_Insumo[cant_dev],Tbl_Registro_Insumo[proveedor],$C$8,Tbl_Registro_Insumo[descripcion_insumo],$C137,Tbl_Registro_Insumo[id_solicitud],$C$9,Tbl_Registro_Insumo[Fecha_Corte],"&lt;="&amp;AB$12))</f>
        <v/>
      </c>
      <c r="AC137" s="2" t="str">
        <f>IF(OR($C137="",AC$12=""),"",SUMIFS(Tbl_Registro_Insumo[cant_ent],Tbl_Registro_Insumo[proveedor],$C$8,Tbl_Registro_Insumo[descripcion_insumo],$C137,Tbl_Registro_Insumo[id_solicitud],Detalle_Mes!$C$9,Tbl_Registro_Insumo[Fecha_Corte],"&lt;="&amp;AC$12)-SUMIFS(Tbl_Registro_Insumo[cant_dev],Tbl_Registro_Insumo[proveedor],$C$8,Tbl_Registro_Insumo[descripcion_insumo],$C137,Tbl_Registro_Insumo[id_solicitud],$C$9,Tbl_Registro_Insumo[Fecha_Corte],"&lt;="&amp;AC$12))</f>
        <v/>
      </c>
      <c r="AD137" s="2" t="str">
        <f>IF(OR($C137="",AD$12=""),"",SUMIFS(Tbl_Registro_Insumo[cant_ent],Tbl_Registro_Insumo[proveedor],$C$8,Tbl_Registro_Insumo[descripcion_insumo],$C137,Tbl_Registro_Insumo[id_solicitud],Detalle_Mes!$C$9,Tbl_Registro_Insumo[Fecha_Corte],"&lt;="&amp;AD$12)-SUMIFS(Tbl_Registro_Insumo[cant_dev],Tbl_Registro_Insumo[proveedor],$C$8,Tbl_Registro_Insumo[descripcion_insumo],$C137,Tbl_Registro_Insumo[id_solicitud],$C$9,Tbl_Registro_Insumo[Fecha_Corte],"&lt;="&amp;AD$12))</f>
        <v/>
      </c>
      <c r="AE137" s="2" t="str">
        <f>IF(OR($C137="",AE$12=""),"",SUMIFS(Tbl_Registro_Insumo[cant_ent],Tbl_Registro_Insumo[proveedor],$C$8,Tbl_Registro_Insumo[descripcion_insumo],$C137,Tbl_Registro_Insumo[id_solicitud],Detalle_Mes!$C$9,Tbl_Registro_Insumo[Fecha_Corte],"&lt;="&amp;AE$12)-SUMIFS(Tbl_Registro_Insumo[cant_dev],Tbl_Registro_Insumo[proveedor],$C$8,Tbl_Registro_Insumo[descripcion_insumo],$C137,Tbl_Registro_Insumo[id_solicitud],$C$9,Tbl_Registro_Insumo[Fecha_Corte],"&lt;="&amp;AE$12))</f>
        <v/>
      </c>
      <c r="AF137" s="2" t="str">
        <f>IF(OR($C137="",AF$12=""),"",SUMIFS(Tbl_Registro_Insumo[cant_ent],Tbl_Registro_Insumo[proveedor],$C$8,Tbl_Registro_Insumo[descripcion_insumo],$C137,Tbl_Registro_Insumo[id_solicitud],Detalle_Mes!$C$9,Tbl_Registro_Insumo[Fecha_Corte],"&lt;="&amp;AF$12)-SUMIFS(Tbl_Registro_Insumo[cant_dev],Tbl_Registro_Insumo[proveedor],$C$8,Tbl_Registro_Insumo[descripcion_insumo],$C137,Tbl_Registro_Insumo[id_solicitud],$C$9,Tbl_Registro_Insumo[Fecha_Corte],"&lt;="&amp;AF$12))</f>
        <v/>
      </c>
      <c r="AG137" s="2" t="str">
        <f>IF(OR($C137="",AG$12=""),"",SUMIFS(Tbl_Registro_Insumo[cant_ent],Tbl_Registro_Insumo[proveedor],$C$8,Tbl_Registro_Insumo[descripcion_insumo],$C137,Tbl_Registro_Insumo[id_solicitud],Detalle_Mes!$C$9,Tbl_Registro_Insumo[Fecha_Corte],"&lt;="&amp;AG$12)-SUMIFS(Tbl_Registro_Insumo[cant_dev],Tbl_Registro_Insumo[proveedor],$C$8,Tbl_Registro_Insumo[descripcion_insumo],$C137,Tbl_Registro_Insumo[id_solicitud],$C$9,Tbl_Registro_Insumo[Fecha_Corte],"&lt;="&amp;AG$12))</f>
        <v/>
      </c>
      <c r="AH137" s="2" t="str">
        <f>IF(OR($C137="",AH$12=""),"",SUMIFS(Tbl_Registro_Insumo[cant_ent],Tbl_Registro_Insumo[proveedor],$C$8,Tbl_Registro_Insumo[descripcion_insumo],$C137,Tbl_Registro_Insumo[id_solicitud],Detalle_Mes!$C$9,Tbl_Registro_Insumo[Fecha_Corte],"&lt;="&amp;AH$12)-SUMIFS(Tbl_Registro_Insumo[cant_dev],Tbl_Registro_Insumo[proveedor],$C$8,Tbl_Registro_Insumo[descripcion_insumo],$C137,Tbl_Registro_Insumo[id_solicitud],$C$9,Tbl_Registro_Insumo[Fecha_Corte],"&lt;="&amp;AH$12))</f>
        <v/>
      </c>
      <c r="AI137" s="2" t="str">
        <f>IF(OR($C137="",AI$12=""),"",SUMIFS(Tbl_Registro_Insumo[cant_ent],Tbl_Registro_Insumo[proveedor],$C$8,Tbl_Registro_Insumo[descripcion_insumo],$C137,Tbl_Registro_Insumo[id_solicitud],Detalle_Mes!$C$9,Tbl_Registro_Insumo[Fecha_Corte],"&lt;="&amp;AI$12)-SUMIFS(Tbl_Registro_Insumo[cant_dev],Tbl_Registro_Insumo[proveedor],$C$8,Tbl_Registro_Insumo[descripcion_insumo],$C137,Tbl_Registro_Insumo[id_solicitud],$C$9,Tbl_Registro_Insumo[Fecha_Corte],"&lt;="&amp;AI$12))</f>
        <v/>
      </c>
      <c r="AJ137" s="2" t="str">
        <f>IF(OR($C137="",AJ$12=""),"",SUMIFS(Tbl_Registro_Insumo[cant_ent],Tbl_Registro_Insumo[proveedor],$C$8,Tbl_Registro_Insumo[descripcion_insumo],$C137,Tbl_Registro_Insumo[id_solicitud],Detalle_Mes!$C$9,Tbl_Registro_Insumo[Fecha_Corte],"&lt;="&amp;AJ$12)-SUMIFS(Tbl_Registro_Insumo[cant_dev],Tbl_Registro_Insumo[proveedor],$C$8,Tbl_Registro_Insumo[descripcion_insumo],$C137,Tbl_Registro_Insumo[id_solicitud],$C$9,Tbl_Registro_Insumo[Fecha_Corte],"&lt;="&amp;AJ$12))</f>
        <v/>
      </c>
      <c r="AK137" s="2" t="str">
        <f>IF(OR($C137="",AK$12=""),"",SUMIFS(Tbl_Registro_Insumo[cant_ent],Tbl_Registro_Insumo[proveedor],$C$8,Tbl_Registro_Insumo[descripcion_insumo],$C137,Tbl_Registro_Insumo[id_solicitud],Detalle_Mes!$C$9,Tbl_Registro_Insumo[Fecha_Corte],"&lt;="&amp;AK$12)-SUMIFS(Tbl_Registro_Insumo[cant_dev],Tbl_Registro_Insumo[proveedor],$C$8,Tbl_Registro_Insumo[descripcion_insumo],$C137,Tbl_Registro_Insumo[id_solicitud],$C$9,Tbl_Registro_Insumo[Fecha_Corte],"&lt;="&amp;AK$12))</f>
        <v/>
      </c>
      <c r="AL137" s="2" t="str">
        <f>IF(OR($C137="",AL$12=""),"",SUMIFS(Tbl_Registro_Insumo[cant_ent],Tbl_Registro_Insumo[proveedor],$C$8,Tbl_Registro_Insumo[descripcion_insumo],$C137,Tbl_Registro_Insumo[id_solicitud],Detalle_Mes!$C$9,Tbl_Registro_Insumo[Fecha_Corte],"&lt;="&amp;AL$12)-SUMIFS(Tbl_Registro_Insumo[cant_dev],Tbl_Registro_Insumo[proveedor],$C$8,Tbl_Registro_Insumo[descripcion_insumo],$C137,Tbl_Registro_Insumo[id_solicitud],$C$9,Tbl_Registro_Insumo[Fecha_Corte],"&lt;="&amp;AL$12))</f>
        <v/>
      </c>
      <c r="AM137" s="2" t="str">
        <f>IF(OR($C137="",AM$12=""),"",SUMIFS(Tbl_Registro_Insumo[cant_ent],Tbl_Registro_Insumo[proveedor],$C$8,Tbl_Registro_Insumo[descripcion_insumo],$C137,Tbl_Registro_Insumo[id_solicitud],Detalle_Mes!$C$9,Tbl_Registro_Insumo[Fecha_Corte],"&lt;="&amp;AM$12)-SUMIFS(Tbl_Registro_Insumo[cant_dev],Tbl_Registro_Insumo[proveedor],$C$8,Tbl_Registro_Insumo[descripcion_insumo],$C137,Tbl_Registro_Insumo[id_solicitud],$C$9,Tbl_Registro_Insumo[Fecha_Corte],"&lt;="&amp;AM$12))</f>
        <v/>
      </c>
      <c r="AN137" s="2" t="str">
        <f>IF(OR($C137="",AN$12=""),"",SUMIFS(Tbl_Registro_Insumo[cant_ent],Tbl_Registro_Insumo[proveedor],$C$8,Tbl_Registro_Insumo[descripcion_insumo],$C137,Tbl_Registro_Insumo[id_solicitud],Detalle_Mes!$C$9,Tbl_Registro_Insumo[Fecha_Corte],"&lt;="&amp;AN$12)-SUMIFS(Tbl_Registro_Insumo[cant_dev],Tbl_Registro_Insumo[proveedor],$C$8,Tbl_Registro_Insumo[descripcion_insumo],$C137,Tbl_Registro_Insumo[id_solicitud],$C$9,Tbl_Registro_Insumo[Fecha_Corte],"&lt;="&amp;AN$12))</f>
        <v/>
      </c>
      <c r="AO137" s="2" t="str">
        <f>IF(OR($C137="",AO$12=""),"",SUMIFS(Tbl_Registro_Insumo[cant_ent],Tbl_Registro_Insumo[proveedor],$C$8,Tbl_Registro_Insumo[descripcion_insumo],$C137,Tbl_Registro_Insumo[id_solicitud],Detalle_Mes!$C$9,Tbl_Registro_Insumo[Fecha_Corte],"&lt;="&amp;AO$12)-SUMIFS(Tbl_Registro_Insumo[cant_dev],Tbl_Registro_Insumo[proveedor],$C$8,Tbl_Registro_Insumo[descripcion_insumo],$C137,Tbl_Registro_Insumo[id_solicitud],$C$9,Tbl_Registro_Insumo[Fecha_Corte],"&lt;="&amp;AO$12))</f>
        <v/>
      </c>
      <c r="AP137" s="2" t="str">
        <f>IF(OR($C137="",AP$12=""),"",SUMIFS(Tbl_Registro_Insumo[cant_ent],Tbl_Registro_Insumo[proveedor],$C$8,Tbl_Registro_Insumo[descripcion_insumo],$C137,Tbl_Registro_Insumo[id_solicitud],Detalle_Mes!$C$9,Tbl_Registro_Insumo[Fecha_Corte],"&lt;="&amp;AP$12)-SUMIFS(Tbl_Registro_Insumo[cant_dev],Tbl_Registro_Insumo[proveedor],$C$8,Tbl_Registro_Insumo[descripcion_insumo],$C137,Tbl_Registro_Insumo[id_solicitud],$C$9,Tbl_Registro_Insumo[Fecha_Corte],"&lt;="&amp;AP$12))</f>
        <v/>
      </c>
      <c r="AQ137" s="2" t="str">
        <f>IF(OR($C137="",AQ$12=""),"",SUMIFS(Tbl_Registro_Insumo[cant_ent],Tbl_Registro_Insumo[proveedor],$C$8,Tbl_Registro_Insumo[descripcion_insumo],$C137,Tbl_Registro_Insumo[id_solicitud],Detalle_Mes!$C$9,Tbl_Registro_Insumo[Fecha_Corte],"&lt;="&amp;AQ$12)-SUMIFS(Tbl_Registro_Insumo[cant_dev],Tbl_Registro_Insumo[proveedor],$C$8,Tbl_Registro_Insumo[descripcion_insumo],$C137,Tbl_Registro_Insumo[id_solicitud],$C$9,Tbl_Registro_Insumo[Fecha_Corte],"&lt;="&amp;AQ$12))</f>
        <v/>
      </c>
      <c r="AR137" s="2" t="str">
        <f>IF(OR($C137="",AR$12=""),"",SUMIFS(Tbl_Registro_Insumo[cant_ent],Tbl_Registro_Insumo[proveedor],$C$8,Tbl_Registro_Insumo[descripcion_insumo],$C137,Tbl_Registro_Insumo[id_solicitud],Detalle_Mes!$C$9,Tbl_Registro_Insumo[Fecha_Corte],"&lt;="&amp;AR$12)-SUMIFS(Tbl_Registro_Insumo[cant_dev],Tbl_Registro_Insumo[proveedor],$C$8,Tbl_Registro_Insumo[descripcion_insumo],$C137,Tbl_Registro_Insumo[id_solicitud],$C$9,Tbl_Registro_Insumo[Fecha_Corte],"&lt;="&amp;AR$12))</f>
        <v/>
      </c>
      <c r="AS137" s="2" t="str">
        <f>IF(OR($C137="",AS$12=""),"",SUMIFS(Tbl_Registro_Insumo[cant_ent],Tbl_Registro_Insumo[proveedor],$C$8,Tbl_Registro_Insumo[descripcion_insumo],$C137,Tbl_Registro_Insumo[id_solicitud],Detalle_Mes!$C$9,Tbl_Registro_Insumo[Fecha_Corte],"&lt;="&amp;AS$12)-SUMIFS(Tbl_Registro_Insumo[cant_dev],Tbl_Registro_Insumo[proveedor],$C$8,Tbl_Registro_Insumo[descripcion_insumo],$C137,Tbl_Registro_Insumo[id_solicitud],$C$9,Tbl_Registro_Insumo[Fecha_Corte],"&lt;="&amp;AS$12))</f>
        <v/>
      </c>
      <c r="AT137" s="2" t="str">
        <f>IF(OR($C137="",AT$12=""),"",SUMIFS(Tbl_Registro_Insumo[cant_ent],Tbl_Registro_Insumo[proveedor],$C$8,Tbl_Registro_Insumo[descripcion_insumo],$C137,Tbl_Registro_Insumo[id_solicitud],Detalle_Mes!$C$9,Tbl_Registro_Insumo[Fecha_Corte],"&lt;="&amp;AT$12)-SUMIFS(Tbl_Registro_Insumo[cant_dev],Tbl_Registro_Insumo[proveedor],$C$8,Tbl_Registro_Insumo[descripcion_insumo],$C137,Tbl_Registro_Insumo[id_solicitud],$C$9,Tbl_Registro_Insumo[Fecha_Corte],"&lt;="&amp;AT$12))</f>
        <v/>
      </c>
      <c r="AU137" s="2" t="str">
        <f>IF(OR($C137="",AU$12=""),"",SUMIFS(Tbl_Registro_Insumo[cant_ent],Tbl_Registro_Insumo[proveedor],$C$8,Tbl_Registro_Insumo[descripcion_insumo],$C137,Tbl_Registro_Insumo[id_solicitud],Detalle_Mes!$C$9,Tbl_Registro_Insumo[Fecha_Corte],"&lt;="&amp;AU$12)-SUMIFS(Tbl_Registro_Insumo[cant_dev],Tbl_Registro_Insumo[proveedor],$C$8,Tbl_Registro_Insumo[descripcion_insumo],$C137,Tbl_Registro_Insumo[id_solicitud],$C$9,Tbl_Registro_Insumo[Fecha_Corte],"&lt;="&amp;AU$12))</f>
        <v/>
      </c>
      <c r="AV137" s="2" t="str">
        <f>IF(OR($C137="",AV$12=""),"",SUMIFS(Tbl_Registro_Insumo[cant_ent],Tbl_Registro_Insumo[proveedor],$C$8,Tbl_Registro_Insumo[descripcion_insumo],$C137,Tbl_Registro_Insumo[id_solicitud],Detalle_Mes!$C$9,Tbl_Registro_Insumo[Fecha_Corte],"&lt;="&amp;AV$12)-SUMIFS(Tbl_Registro_Insumo[cant_dev],Tbl_Registro_Insumo[proveedor],$C$8,Tbl_Registro_Insumo[descripcion_insumo],$C137,Tbl_Registro_Insumo[id_solicitud],$C$9,Tbl_Registro_Insumo[Fecha_Corte],"&lt;="&amp;AV$12))</f>
        <v/>
      </c>
      <c r="AW137" s="2" t="str">
        <f>IF(OR($C137="",AW$12=""),"",SUMIFS(Tbl_Registro_Insumo[cant_ent],Tbl_Registro_Insumo[proveedor],$C$8,Tbl_Registro_Insumo[descripcion_insumo],$C137,Tbl_Registro_Insumo[id_solicitud],Detalle_Mes!$C$9,Tbl_Registro_Insumo[Fecha_Corte],"&lt;="&amp;AW$12)-SUMIFS(Tbl_Registro_Insumo[cant_dev],Tbl_Registro_Insumo[proveedor],$C$8,Tbl_Registro_Insumo[descripcion_insumo],$C137,Tbl_Registro_Insumo[id_solicitud],$C$9,Tbl_Registro_Insumo[Fecha_Corte],"&lt;="&amp;AW$12))</f>
        <v/>
      </c>
      <c r="AX137" s="2" t="str">
        <f>IF(OR($C137="",AX$12=""),"",SUMIFS(Tbl_Registro_Insumo[cant_ent],Tbl_Registro_Insumo[proveedor],$C$8,Tbl_Registro_Insumo[descripcion_insumo],$C137,Tbl_Registro_Insumo[id_solicitud],Detalle_Mes!$C$9,Tbl_Registro_Insumo[Fecha_Corte],"&lt;="&amp;AX$12)-SUMIFS(Tbl_Registro_Insumo[cant_dev],Tbl_Registro_Insumo[proveedor],$C$8,Tbl_Registro_Insumo[descripcion_insumo],$C137,Tbl_Registro_Insumo[id_solicitud],$C$9,Tbl_Registro_Insumo[Fecha_Corte],"&lt;="&amp;AX$12))</f>
        <v/>
      </c>
      <c r="AY137" s="2" t="str">
        <f>IF(OR($C137="",AY$12=""),"",SUMIFS(Tbl_Registro_Insumo[cant_ent],Tbl_Registro_Insumo[proveedor],$C$8,Tbl_Registro_Insumo[descripcion_insumo],$C137,Tbl_Registro_Insumo[id_solicitud],Detalle_Mes!$C$9,Tbl_Registro_Insumo[Fecha_Corte],"&lt;="&amp;AY$12)-SUMIFS(Tbl_Registro_Insumo[cant_dev],Tbl_Registro_Insumo[proveedor],$C$8,Tbl_Registro_Insumo[descripcion_insumo],$C137,Tbl_Registro_Insumo[id_solicitud],$C$9,Tbl_Registro_Insumo[Fecha_Corte],"&lt;="&amp;AY$12))</f>
        <v/>
      </c>
      <c r="AZ137" s="2" t="str">
        <f>IF(OR($C137="",AZ$12=""),"",SUMIFS(Tbl_Registro_Insumo[cant_ent],Tbl_Registro_Insumo[proveedor],$C$8,Tbl_Registro_Insumo[descripcion_insumo],$C137,Tbl_Registro_Insumo[id_solicitud],Detalle_Mes!$C$9,Tbl_Registro_Insumo[Fecha_Corte],"&lt;="&amp;AZ$12)-SUMIFS(Tbl_Registro_Insumo[cant_dev],Tbl_Registro_Insumo[proveedor],$C$8,Tbl_Registro_Insumo[descripcion_insumo],$C137,Tbl_Registro_Insumo[id_solicitud],$C$9,Tbl_Registro_Insumo[Fecha_Corte],"&lt;="&amp;AZ$12))</f>
        <v/>
      </c>
      <c r="BA137" s="2" t="str">
        <f>IF(OR($C137="",BA$12=""),"",SUMIFS(Tbl_Registro_Insumo[cant_ent],Tbl_Registro_Insumo[proveedor],$C$8,Tbl_Registro_Insumo[descripcion_insumo],$C137,Tbl_Registro_Insumo[id_solicitud],Detalle_Mes!$C$9,Tbl_Registro_Insumo[Fecha_Corte],"&lt;="&amp;BA$12)-SUMIFS(Tbl_Registro_Insumo[cant_dev],Tbl_Registro_Insumo[proveedor],$C$8,Tbl_Registro_Insumo[descripcion_insumo],$C137,Tbl_Registro_Insumo[id_solicitud],$C$9,Tbl_Registro_Insumo[Fecha_Corte],"&lt;="&amp;BA$12))</f>
        <v/>
      </c>
      <c r="BB137" s="2" t="str">
        <f>IF(OR($C137="",BB$12=""),"",SUMIFS(Tbl_Registro_Insumo[cant_ent],Tbl_Registro_Insumo[proveedor],$C$8,Tbl_Registro_Insumo[descripcion_insumo],$C137,Tbl_Registro_Insumo[id_solicitud],Detalle_Mes!$C$9,Tbl_Registro_Insumo[Fecha_Corte],"&lt;="&amp;BB$12)-SUMIFS(Tbl_Registro_Insumo[cant_dev],Tbl_Registro_Insumo[proveedor],$C$8,Tbl_Registro_Insumo[descripcion_insumo],$C137,Tbl_Registro_Insumo[id_solicitud],$C$9,Tbl_Registro_Insumo[Fecha_Corte],"&lt;="&amp;BB$12))</f>
        <v/>
      </c>
      <c r="BC137" s="2" t="str">
        <f>IF(OR($C137="",BC$12=""),"",SUMIFS(Tbl_Registro_Insumo[cant_ent],Tbl_Registro_Insumo[proveedor],$C$8,Tbl_Registro_Insumo[descripcion_insumo],$C137,Tbl_Registro_Insumo[id_solicitud],Detalle_Mes!$C$9,Tbl_Registro_Insumo[Fecha_Corte],"&lt;="&amp;BC$12)-SUMIFS(Tbl_Registro_Insumo[cant_dev],Tbl_Registro_Insumo[proveedor],$C$8,Tbl_Registro_Insumo[descripcion_insumo],$C137,Tbl_Registro_Insumo[id_solicitud],$C$9,Tbl_Registro_Insumo[Fecha_Corte],"&lt;="&amp;BC$12))</f>
        <v/>
      </c>
      <c r="BD137" s="2" t="str">
        <f>IF(OR($C137="",BD$12=""),"",SUMIFS(Tbl_Registro_Insumo[cant_ent],Tbl_Registro_Insumo[proveedor],$C$8,Tbl_Registro_Insumo[descripcion_insumo],$C137,Tbl_Registro_Insumo[id_solicitud],Detalle_Mes!$C$9,Tbl_Registro_Insumo[Fecha_Corte],"&lt;="&amp;BD$12)-SUMIFS(Tbl_Registro_Insumo[cant_dev],Tbl_Registro_Insumo[proveedor],$C$8,Tbl_Registro_Insumo[descripcion_insumo],$C137,Tbl_Registro_Insumo[id_solicitud],$C$9,Tbl_Registro_Insumo[Fecha_Corte],"&lt;="&amp;BD$12))</f>
        <v/>
      </c>
      <c r="BE137" s="2" t="str">
        <f>IF(OR($C137="",BE$12=""),"",SUMIFS(Tbl_Registro_Insumo[cant_ent],Tbl_Registro_Insumo[proveedor],$C$8,Tbl_Registro_Insumo[descripcion_insumo],$C137,Tbl_Registro_Insumo[id_solicitud],Detalle_Mes!$C$9,Tbl_Registro_Insumo[Fecha_Corte],"&lt;="&amp;BE$12)-SUMIFS(Tbl_Registro_Insumo[cant_dev],Tbl_Registro_Insumo[proveedor],$C$8,Tbl_Registro_Insumo[descripcion_insumo],$C137,Tbl_Registro_Insumo[id_solicitud],$C$9,Tbl_Registro_Insumo[Fecha_Corte],"&lt;="&amp;BE$12))</f>
        <v/>
      </c>
      <c r="BF137" s="2" t="str">
        <f>IF(OR($C137="",BF$12=""),"",SUMIFS(Tbl_Registro_Insumo[cant_ent],Tbl_Registro_Insumo[proveedor],$C$8,Tbl_Registro_Insumo[descripcion_insumo],$C137,Tbl_Registro_Insumo[id_solicitud],Detalle_Mes!$C$9,Tbl_Registro_Insumo[Fecha_Corte],"&lt;="&amp;BF$12)-SUMIFS(Tbl_Registro_Insumo[cant_dev],Tbl_Registro_Insumo[proveedor],$C$8,Tbl_Registro_Insumo[descripcion_insumo],$C137,Tbl_Registro_Insumo[id_solicitud],$C$9,Tbl_Registro_Insumo[Fecha_Corte],"&lt;="&amp;BF$12))</f>
        <v/>
      </c>
      <c r="BG137" s="2" t="str">
        <f>IF(OR($C137="",BG$12=""),"",SUMIFS(Tbl_Registro_Insumo[cant_ent],Tbl_Registro_Insumo[proveedor],$C$8,Tbl_Registro_Insumo[descripcion_insumo],$C137,Tbl_Registro_Insumo[id_solicitud],Detalle_Mes!$C$9,Tbl_Registro_Insumo[Fecha_Corte],"&lt;="&amp;BG$12)-SUMIFS(Tbl_Registro_Insumo[cant_dev],Tbl_Registro_Insumo[proveedor],$C$8,Tbl_Registro_Insumo[descripcion_insumo],$C137,Tbl_Registro_Insumo[id_solicitud],$C$9,Tbl_Registro_Insumo[Fecha_Corte],"&lt;="&amp;BG$12))</f>
        <v/>
      </c>
      <c r="BH137" s="2" t="str">
        <f>IF(OR($C137="",BH$12=""),"",SUMIFS(Tbl_Registro_Insumo[cant_ent],Tbl_Registro_Insumo[proveedor],$C$8,Tbl_Registro_Insumo[descripcion_insumo],$C137,Tbl_Registro_Insumo[id_solicitud],Detalle_Mes!$C$9,Tbl_Registro_Insumo[Fecha_Corte],"&lt;="&amp;BH$12)-SUMIFS(Tbl_Registro_Insumo[cant_dev],Tbl_Registro_Insumo[proveedor],$C$8,Tbl_Registro_Insumo[descripcion_insumo],$C137,Tbl_Registro_Insumo[id_solicitud],$C$9,Tbl_Registro_Insumo[Fecha_Corte],"&lt;="&amp;BH$12))</f>
        <v/>
      </c>
      <c r="BI137" s="2" t="str">
        <f>IF(OR($C137="",BI$12=""),"",SUMIFS(Tbl_Registro_Insumo[cant_ent],Tbl_Registro_Insumo[proveedor],$C$8,Tbl_Registro_Insumo[descripcion_insumo],$C137,Tbl_Registro_Insumo[id_solicitud],Detalle_Mes!$C$9,Tbl_Registro_Insumo[Fecha_Corte],"&lt;="&amp;BI$12)-SUMIFS(Tbl_Registro_Insumo[cant_dev],Tbl_Registro_Insumo[proveedor],$C$8,Tbl_Registro_Insumo[descripcion_insumo],$C137,Tbl_Registro_Insumo[id_solicitud],$C$9,Tbl_Registro_Insumo[Fecha_Corte],"&lt;="&amp;BI$12))</f>
        <v/>
      </c>
      <c r="BJ137" s="2" t="str">
        <f>IF(OR($C137="",BJ$12=""),"",SUMIFS(Tbl_Registro_Insumo[cant_ent],Tbl_Registro_Insumo[proveedor],$C$8,Tbl_Registro_Insumo[descripcion_insumo],$C137,Tbl_Registro_Insumo[id_solicitud],Detalle_Mes!$C$9,Tbl_Registro_Insumo[Fecha_Corte],"&lt;="&amp;BJ$12)-SUMIFS(Tbl_Registro_Insumo[cant_dev],Tbl_Registro_Insumo[proveedor],$C$8,Tbl_Registro_Insumo[descripcion_insumo],$C137,Tbl_Registro_Insumo[id_solicitud],$C$9,Tbl_Registro_Insumo[Fecha_Corte],"&lt;="&amp;BJ$12))</f>
        <v/>
      </c>
      <c r="BK137" s="2" t="str">
        <f>IF(OR($C137="",BK$12=""),"",SUMIFS(Tbl_Registro_Insumo[cant_ent],Tbl_Registro_Insumo[proveedor],$C$8,Tbl_Registro_Insumo[descripcion_insumo],$C137,Tbl_Registro_Insumo[id_solicitud],Detalle_Mes!$C$9,Tbl_Registro_Insumo[Fecha_Corte],"&lt;="&amp;BK$12)-SUMIFS(Tbl_Registro_Insumo[cant_dev],Tbl_Registro_Insumo[proveedor],$C$8,Tbl_Registro_Insumo[descripcion_insumo],$C137,Tbl_Registro_Insumo[id_solicitud],$C$9,Tbl_Registro_Insumo[Fecha_Corte],"&lt;="&amp;BK$12))</f>
        <v/>
      </c>
      <c r="BL137" s="2" t="str">
        <f>IF(OR($C137="",BL$12=""),"",SUMIFS(Tbl_Registro_Insumo[cant_ent],Tbl_Registro_Insumo[proveedor],$C$8,Tbl_Registro_Insumo[descripcion_insumo],$C137,Tbl_Registro_Insumo[id_solicitud],Detalle_Mes!$C$9,Tbl_Registro_Insumo[Fecha_Corte],"&lt;="&amp;BL$12)-SUMIFS(Tbl_Registro_Insumo[cant_dev],Tbl_Registro_Insumo[proveedor],$C$8,Tbl_Registro_Insumo[descripcion_insumo],$C137,Tbl_Registro_Insumo[id_solicitud],$C$9,Tbl_Registro_Insumo[Fecha_Corte],"&lt;="&amp;BL$12))</f>
        <v/>
      </c>
      <c r="BM137" s="2" t="str">
        <f>IF(OR($C137="",BM$12=""),"",SUMIFS(Tbl_Registro_Insumo[cant_ent],Tbl_Registro_Insumo[proveedor],$C$8,Tbl_Registro_Insumo[descripcion_insumo],$C137,Tbl_Registro_Insumo[id_solicitud],Detalle_Mes!$C$9,Tbl_Registro_Insumo[Fecha_Corte],"&lt;="&amp;BM$12)-SUMIFS(Tbl_Registro_Insumo[cant_dev],Tbl_Registro_Insumo[proveedor],$C$8,Tbl_Registro_Insumo[descripcion_insumo],$C137,Tbl_Registro_Insumo[id_solicitud],$C$9,Tbl_Registro_Insumo[Fecha_Corte],"&lt;="&amp;BM$12))</f>
        <v/>
      </c>
      <c r="BN137" s="2" t="str">
        <f>IF(OR($C137="",BN$12=""),"",SUMIFS(Tbl_Registro_Insumo[cant_ent],Tbl_Registro_Insumo[proveedor],$C$8,Tbl_Registro_Insumo[descripcion_insumo],$C137,Tbl_Registro_Insumo[id_solicitud],Detalle_Mes!$C$9,Tbl_Registro_Insumo[Fecha_Corte],"&lt;="&amp;BN$12)-SUMIFS(Tbl_Registro_Insumo[cant_dev],Tbl_Registro_Insumo[proveedor],$C$8,Tbl_Registro_Insumo[descripcion_insumo],$C137,Tbl_Registro_Insumo[id_solicitud],$C$9,Tbl_Registro_Insumo[Fecha_Corte],"&lt;="&amp;BN$12))</f>
        <v/>
      </c>
      <c r="BO137" s="2" t="str">
        <f>IF(OR($C137="",BO$12=""),"",SUMIFS(Tbl_Registro_Insumo[cant_ent],Tbl_Registro_Insumo[proveedor],$C$8,Tbl_Registro_Insumo[descripcion_insumo],$C137,Tbl_Registro_Insumo[id_solicitud],Detalle_Mes!$C$9,Tbl_Registro_Insumo[Fecha_Corte],"&lt;="&amp;BO$12)-SUMIFS(Tbl_Registro_Insumo[cant_dev],Tbl_Registro_Insumo[proveedor],$C$8,Tbl_Registro_Insumo[descripcion_insumo],$C137,Tbl_Registro_Insumo[id_solicitud],$C$9,Tbl_Registro_Insumo[Fecha_Corte],"&lt;="&amp;BO$12))</f>
        <v/>
      </c>
      <c r="BP137" s="2" t="str">
        <f>IF(OR($C137="",BP$12=""),"",SUMIFS(Tbl_Registro_Insumo[cant_ent],Tbl_Registro_Insumo[proveedor],$C$8,Tbl_Registro_Insumo[descripcion_insumo],$C137,Tbl_Registro_Insumo[id_solicitud],Detalle_Mes!$C$9,Tbl_Registro_Insumo[Fecha_Corte],"&lt;="&amp;BP$12)-SUMIFS(Tbl_Registro_Insumo[cant_dev],Tbl_Registro_Insumo[proveedor],$C$8,Tbl_Registro_Insumo[descripcion_insumo],$C137,Tbl_Registro_Insumo[id_solicitud],$C$9,Tbl_Registro_Insumo[Fecha_Corte],"&lt;="&amp;BP$12))</f>
        <v/>
      </c>
      <c r="BQ137" s="2" t="str">
        <f>IF(OR($C137="",BQ$12=""),"",SUMIFS(Tbl_Registro_Insumo[cant_ent],Tbl_Registro_Insumo[proveedor],$C$8,Tbl_Registro_Insumo[descripcion_insumo],$C137,Tbl_Registro_Insumo[id_solicitud],Detalle_Mes!$C$9,Tbl_Registro_Insumo[Fecha_Corte],"&lt;="&amp;BQ$12)-SUMIFS(Tbl_Registro_Insumo[cant_dev],Tbl_Registro_Insumo[proveedor],$C$8,Tbl_Registro_Insumo[descripcion_insumo],$C137,Tbl_Registro_Insumo[id_solicitud],$C$9,Tbl_Registro_Insumo[Fecha_Corte],"&lt;="&amp;BQ$12))</f>
        <v/>
      </c>
      <c r="BR137" s="2" t="str">
        <f>IF(OR($C137="",BR$12=""),"",SUMIFS(Tbl_Registro_Insumo[cant_ent],Tbl_Registro_Insumo[proveedor],$C$8,Tbl_Registro_Insumo[descripcion_insumo],$C137,Tbl_Registro_Insumo[id_solicitud],Detalle_Mes!$C$9,Tbl_Registro_Insumo[Fecha_Corte],"&lt;="&amp;BR$12)-SUMIFS(Tbl_Registro_Insumo[cant_dev],Tbl_Registro_Insumo[proveedor],$C$8,Tbl_Registro_Insumo[descripcion_insumo],$C137,Tbl_Registro_Insumo[id_solicitud],$C$9,Tbl_Registro_Insumo[Fecha_Corte],"&lt;="&amp;BR$12))</f>
        <v/>
      </c>
      <c r="BS137" s="2" t="str">
        <f>IF(OR($C137="",BS$12=""),"",SUMIFS(Tbl_Registro_Insumo[cant_ent],Tbl_Registro_Insumo[proveedor],$C$8,Tbl_Registro_Insumo[descripcion_insumo],$C137,Tbl_Registro_Insumo[id_solicitud],Detalle_Mes!$C$9,Tbl_Registro_Insumo[Fecha_Corte],"&lt;="&amp;BS$12)-SUMIFS(Tbl_Registro_Insumo[cant_dev],Tbl_Registro_Insumo[proveedor],$C$8,Tbl_Registro_Insumo[descripcion_insumo],$C137,Tbl_Registro_Insumo[id_solicitud],$C$9,Tbl_Registro_Insumo[Fecha_Corte],"&lt;="&amp;BS$12))</f>
        <v/>
      </c>
    </row>
    <row r="138" spans="2:71" s="7" customFormat="1" ht="19.2" customHeight="1" x14ac:dyDescent="0.3">
      <c r="B138" s="2"/>
      <c r="D138" s="20" t="str">
        <f>IF(C138="","",SUMIFS(Tbl_Registro_Insumo[cant_ent],Tbl_Registro_Insumo[proveedor],Detalle_Mes!$C$8,Tbl_Registro_Insumo[id_solicitud],Detalle_Mes!$C$9,Tbl_Registro_Insumo[descripcion_insumo],Detalle_Mes!C138,Tbl_Registro_Insumo[Fecha_Corte],"&lt;"&amp;Detalle_Mes!$F$8))</f>
        <v/>
      </c>
      <c r="E138" s="20" t="str">
        <f>IF(C138="","",SUMIFS(Tbl_Registro_Insumo[cant_dev],Tbl_Registro_Insumo[proveedor],Detalle_Mes!$C$8,Tbl_Registro_Insumo[id_solicitud],Detalle_Mes!$C$9,Tbl_Registro_Insumo[descripcion_insumo],Detalle_Mes!C138,Tbl_Registro_Insumo[Fecha_Corte],"&lt;"&amp;Detalle_Mes!$F$8))</f>
        <v/>
      </c>
      <c r="F138" s="20" t="str">
        <f t="shared" si="42"/>
        <v/>
      </c>
      <c r="H138" s="41" t="str">
        <f t="shared" si="43"/>
        <v/>
      </c>
      <c r="I138" s="2" t="str">
        <f>IF(OR($C138="",I$12=""),"",SUMIFS(Tbl_Registro_Insumo[cant_ent],Tbl_Registro_Insumo[proveedor],$C$8,Tbl_Registro_Insumo[descripcion_insumo],$C138,Tbl_Registro_Insumo[id_solicitud],Detalle_Mes!$C$9,Tbl_Registro_Insumo[Fecha_Corte],"&lt;"&amp;I$12)-SUMIFS(Tbl_Registro_Insumo[cant_dev],Tbl_Registro_Insumo[proveedor],$C$8,Tbl_Registro_Insumo[descripcion_insumo],$C138,Tbl_Registro_Insumo[id_solicitud],$C$9,Tbl_Registro_Insumo[Fecha_Corte],"&lt;="&amp;I$12))</f>
        <v/>
      </c>
      <c r="J138" s="2" t="str">
        <f>IF(OR($C138="",J$12=""),"",SUMIFS(Tbl_Registro_Insumo[cant_ent],Tbl_Registro_Insumo[proveedor],$C$8,Tbl_Registro_Insumo[descripcion_insumo],$C138,Tbl_Registro_Insumo[id_solicitud],Detalle_Mes!$C$9,Tbl_Registro_Insumo[Fecha_Corte],"&lt;="&amp;J$12)-SUMIFS(Tbl_Registro_Insumo[cant_dev],Tbl_Registro_Insumo[proveedor],$C$8,Tbl_Registro_Insumo[descripcion_insumo],$C138,Tbl_Registro_Insumo[id_solicitud],$C$9,Tbl_Registro_Insumo[Fecha_Corte],"&lt;="&amp;J$12))</f>
        <v/>
      </c>
      <c r="K138" s="2" t="str">
        <f>IF(OR($C138="",K$12=""),"",SUMIFS(Tbl_Registro_Insumo[cant_ent],Tbl_Registro_Insumo[proveedor],$C$8,Tbl_Registro_Insumo[descripcion_insumo],$C138,Tbl_Registro_Insumo[id_solicitud],Detalle_Mes!$C$9,Tbl_Registro_Insumo[Fecha_Corte],"&lt;="&amp;K$12)-SUMIFS(Tbl_Registro_Insumo[cant_dev],Tbl_Registro_Insumo[proveedor],$C$8,Tbl_Registro_Insumo[descripcion_insumo],$C138,Tbl_Registro_Insumo[id_solicitud],$C$9,Tbl_Registro_Insumo[Fecha_Corte],"&lt;="&amp;K$12))</f>
        <v/>
      </c>
      <c r="L138" s="2" t="str">
        <f>IF(OR($C138="",L$12=""),"",SUMIFS(Tbl_Registro_Insumo[cant_ent],Tbl_Registro_Insumo[proveedor],$C$8,Tbl_Registro_Insumo[descripcion_insumo],$C138,Tbl_Registro_Insumo[id_solicitud],Detalle_Mes!$C$9,Tbl_Registro_Insumo[Fecha_Corte],"&lt;="&amp;L$12)-SUMIFS(Tbl_Registro_Insumo[cant_dev],Tbl_Registro_Insumo[proveedor],$C$8,Tbl_Registro_Insumo[descripcion_insumo],$C138,Tbl_Registro_Insumo[id_solicitud],$C$9,Tbl_Registro_Insumo[Fecha_Corte],"&lt;="&amp;L$12))</f>
        <v/>
      </c>
      <c r="M138" s="2" t="str">
        <f>IF(OR($C138="",M$12=""),"",SUMIFS(Tbl_Registro_Insumo[cant_ent],Tbl_Registro_Insumo[proveedor],$C$8,Tbl_Registro_Insumo[descripcion_insumo],$C138,Tbl_Registro_Insumo[id_solicitud],Detalle_Mes!$C$9,Tbl_Registro_Insumo[Fecha_Corte],"&lt;="&amp;M$12)-SUMIFS(Tbl_Registro_Insumo[cant_dev],Tbl_Registro_Insumo[proveedor],$C$8,Tbl_Registro_Insumo[descripcion_insumo],$C138,Tbl_Registro_Insumo[id_solicitud],$C$9,Tbl_Registro_Insumo[Fecha_Corte],"&lt;="&amp;M$12))</f>
        <v/>
      </c>
      <c r="N138" s="2" t="str">
        <f>IF(OR($C138="",N$12=""),"",SUMIFS(Tbl_Registro_Insumo[cant_ent],Tbl_Registro_Insumo[proveedor],$C$8,Tbl_Registro_Insumo[descripcion_insumo],$C138,Tbl_Registro_Insumo[id_solicitud],Detalle_Mes!$C$9,Tbl_Registro_Insumo[Fecha_Corte],"&lt;="&amp;N$12)-SUMIFS(Tbl_Registro_Insumo[cant_dev],Tbl_Registro_Insumo[proveedor],$C$8,Tbl_Registro_Insumo[descripcion_insumo],$C138,Tbl_Registro_Insumo[id_solicitud],$C$9,Tbl_Registro_Insumo[Fecha_Corte],"&lt;="&amp;N$12))</f>
        <v/>
      </c>
      <c r="O138" s="2" t="str">
        <f>IF(OR($C138="",O$12=""),"",SUMIFS(Tbl_Registro_Insumo[cant_ent],Tbl_Registro_Insumo[proveedor],$C$8,Tbl_Registro_Insumo[descripcion_insumo],$C138,Tbl_Registro_Insumo[id_solicitud],Detalle_Mes!$C$9,Tbl_Registro_Insumo[Fecha_Corte],"&lt;="&amp;O$12)-SUMIFS(Tbl_Registro_Insumo[cant_dev],Tbl_Registro_Insumo[proveedor],$C$8,Tbl_Registro_Insumo[descripcion_insumo],$C138,Tbl_Registro_Insumo[id_solicitud],$C$9,Tbl_Registro_Insumo[Fecha_Corte],"&lt;="&amp;O$12))</f>
        <v/>
      </c>
      <c r="P138" s="2" t="str">
        <f>IF(OR($C138="",P$12=""),"",SUMIFS(Tbl_Registro_Insumo[cant_ent],Tbl_Registro_Insumo[proveedor],$C$8,Tbl_Registro_Insumo[descripcion_insumo],$C138,Tbl_Registro_Insumo[id_solicitud],Detalle_Mes!$C$9,Tbl_Registro_Insumo[Fecha_Corte],"&lt;="&amp;P$12)-SUMIFS(Tbl_Registro_Insumo[cant_dev],Tbl_Registro_Insumo[proveedor],$C$8,Tbl_Registro_Insumo[descripcion_insumo],$C138,Tbl_Registro_Insumo[id_solicitud],$C$9,Tbl_Registro_Insumo[Fecha_Corte],"&lt;="&amp;P$12))</f>
        <v/>
      </c>
      <c r="Q138" s="2" t="str">
        <f>IF(OR($C138="",Q$12=""),"",SUMIFS(Tbl_Registro_Insumo[cant_ent],Tbl_Registro_Insumo[proveedor],$C$8,Tbl_Registro_Insumo[descripcion_insumo],$C138,Tbl_Registro_Insumo[id_solicitud],Detalle_Mes!$C$9,Tbl_Registro_Insumo[Fecha_Corte],"&lt;="&amp;Q$12)-SUMIFS(Tbl_Registro_Insumo[cant_dev],Tbl_Registro_Insumo[proveedor],$C$8,Tbl_Registro_Insumo[descripcion_insumo],$C138,Tbl_Registro_Insumo[id_solicitud],$C$9,Tbl_Registro_Insumo[Fecha_Corte],"&lt;="&amp;Q$12))</f>
        <v/>
      </c>
      <c r="R138" s="2" t="str">
        <f>IF(OR($C138="",R$12=""),"",SUMIFS(Tbl_Registro_Insumo[cant_ent],Tbl_Registro_Insumo[proveedor],$C$8,Tbl_Registro_Insumo[descripcion_insumo],$C138,Tbl_Registro_Insumo[id_solicitud],Detalle_Mes!$C$9,Tbl_Registro_Insumo[Fecha_Corte],"&lt;="&amp;R$12)-SUMIFS(Tbl_Registro_Insumo[cant_dev],Tbl_Registro_Insumo[proveedor],$C$8,Tbl_Registro_Insumo[descripcion_insumo],$C138,Tbl_Registro_Insumo[id_solicitud],$C$9,Tbl_Registro_Insumo[Fecha_Corte],"&lt;="&amp;R$12))</f>
        <v/>
      </c>
      <c r="S138" s="2" t="str">
        <f>IF(OR($C138="",S$12=""),"",SUMIFS(Tbl_Registro_Insumo[cant_ent],Tbl_Registro_Insumo[proveedor],$C$8,Tbl_Registro_Insumo[descripcion_insumo],$C138,Tbl_Registro_Insumo[id_solicitud],Detalle_Mes!$C$9,Tbl_Registro_Insumo[Fecha_Corte],"&lt;="&amp;S$12)-SUMIFS(Tbl_Registro_Insumo[cant_dev],Tbl_Registro_Insumo[proveedor],$C$8,Tbl_Registro_Insumo[descripcion_insumo],$C138,Tbl_Registro_Insumo[id_solicitud],$C$9,Tbl_Registro_Insumo[Fecha_Corte],"&lt;="&amp;S$12))</f>
        <v/>
      </c>
      <c r="T138" s="2" t="str">
        <f>IF(OR($C138="",T$12=""),"",SUMIFS(Tbl_Registro_Insumo[cant_ent],Tbl_Registro_Insumo[proveedor],$C$8,Tbl_Registro_Insumo[descripcion_insumo],$C138,Tbl_Registro_Insumo[id_solicitud],Detalle_Mes!$C$9,Tbl_Registro_Insumo[Fecha_Corte],"&lt;="&amp;T$12)-SUMIFS(Tbl_Registro_Insumo[cant_dev],Tbl_Registro_Insumo[proveedor],$C$8,Tbl_Registro_Insumo[descripcion_insumo],$C138,Tbl_Registro_Insumo[id_solicitud],$C$9,Tbl_Registro_Insumo[Fecha_Corte],"&lt;="&amp;T$12))</f>
        <v/>
      </c>
      <c r="U138" s="2" t="str">
        <f>IF(OR($C138="",U$12=""),"",SUMIFS(Tbl_Registro_Insumo[cant_ent],Tbl_Registro_Insumo[proveedor],$C$8,Tbl_Registro_Insumo[descripcion_insumo],$C138,Tbl_Registro_Insumo[id_solicitud],Detalle_Mes!$C$9,Tbl_Registro_Insumo[Fecha_Corte],"&lt;="&amp;U$12)-SUMIFS(Tbl_Registro_Insumo[cant_dev],Tbl_Registro_Insumo[proveedor],$C$8,Tbl_Registro_Insumo[descripcion_insumo],$C138,Tbl_Registro_Insumo[id_solicitud],$C$9,Tbl_Registro_Insumo[Fecha_Corte],"&lt;="&amp;U$12))</f>
        <v/>
      </c>
      <c r="V138" s="2" t="str">
        <f>IF(OR($C138="",V$12=""),"",SUMIFS(Tbl_Registro_Insumo[cant_ent],Tbl_Registro_Insumo[proveedor],$C$8,Tbl_Registro_Insumo[descripcion_insumo],$C138,Tbl_Registro_Insumo[id_solicitud],Detalle_Mes!$C$9,Tbl_Registro_Insumo[Fecha_Corte],"&lt;="&amp;V$12)-SUMIFS(Tbl_Registro_Insumo[cant_dev],Tbl_Registro_Insumo[proveedor],$C$8,Tbl_Registro_Insumo[descripcion_insumo],$C138,Tbl_Registro_Insumo[id_solicitud],$C$9,Tbl_Registro_Insumo[Fecha_Corte],"&lt;="&amp;V$12))</f>
        <v/>
      </c>
      <c r="W138" s="2" t="str">
        <f>IF(OR($C138="",W$12=""),"",SUMIFS(Tbl_Registro_Insumo[cant_ent],Tbl_Registro_Insumo[proveedor],$C$8,Tbl_Registro_Insumo[descripcion_insumo],$C138,Tbl_Registro_Insumo[id_solicitud],Detalle_Mes!$C$9,Tbl_Registro_Insumo[Fecha_Corte],"&lt;="&amp;W$12)-SUMIFS(Tbl_Registro_Insumo[cant_dev],Tbl_Registro_Insumo[proveedor],$C$8,Tbl_Registro_Insumo[descripcion_insumo],$C138,Tbl_Registro_Insumo[id_solicitud],$C$9,Tbl_Registro_Insumo[Fecha_Corte],"&lt;="&amp;W$12))</f>
        <v/>
      </c>
      <c r="X138" s="2" t="str">
        <f>IF(OR($C138="",X$12=""),"",SUMIFS(Tbl_Registro_Insumo[cant_ent],Tbl_Registro_Insumo[proveedor],$C$8,Tbl_Registro_Insumo[descripcion_insumo],$C138,Tbl_Registro_Insumo[id_solicitud],Detalle_Mes!$C$9,Tbl_Registro_Insumo[Fecha_Corte],"&lt;="&amp;X$12)-SUMIFS(Tbl_Registro_Insumo[cant_dev],Tbl_Registro_Insumo[proveedor],$C$8,Tbl_Registro_Insumo[descripcion_insumo],$C138,Tbl_Registro_Insumo[id_solicitud],$C$9,Tbl_Registro_Insumo[Fecha_Corte],"&lt;="&amp;X$12))</f>
        <v/>
      </c>
      <c r="Y138" s="2" t="str">
        <f>IF(OR($C138="",Y$12=""),"",SUMIFS(Tbl_Registro_Insumo[cant_ent],Tbl_Registro_Insumo[proveedor],$C$8,Tbl_Registro_Insumo[descripcion_insumo],$C138,Tbl_Registro_Insumo[id_solicitud],Detalle_Mes!$C$9,Tbl_Registro_Insumo[Fecha_Corte],"&lt;="&amp;Y$12)-SUMIFS(Tbl_Registro_Insumo[cant_dev],Tbl_Registro_Insumo[proveedor],$C$8,Tbl_Registro_Insumo[descripcion_insumo],$C138,Tbl_Registro_Insumo[id_solicitud],$C$9,Tbl_Registro_Insumo[Fecha_Corte],"&lt;="&amp;Y$12))</f>
        <v/>
      </c>
      <c r="Z138" s="2" t="str">
        <f>IF(OR($C138="",Z$12=""),"",SUMIFS(Tbl_Registro_Insumo[cant_ent],Tbl_Registro_Insumo[proveedor],$C$8,Tbl_Registro_Insumo[descripcion_insumo],$C138,Tbl_Registro_Insumo[id_solicitud],Detalle_Mes!$C$9,Tbl_Registro_Insumo[Fecha_Corte],"&lt;="&amp;Z$12)-SUMIFS(Tbl_Registro_Insumo[cant_dev],Tbl_Registro_Insumo[proveedor],$C$8,Tbl_Registro_Insumo[descripcion_insumo],$C138,Tbl_Registro_Insumo[id_solicitud],$C$9,Tbl_Registro_Insumo[Fecha_Corte],"&lt;="&amp;Z$12))</f>
        <v/>
      </c>
      <c r="AA138" s="2" t="str">
        <f>IF(OR($C138="",AA$12=""),"",SUMIFS(Tbl_Registro_Insumo[cant_ent],Tbl_Registro_Insumo[proveedor],$C$8,Tbl_Registro_Insumo[descripcion_insumo],$C138,Tbl_Registro_Insumo[id_solicitud],Detalle_Mes!$C$9,Tbl_Registro_Insumo[Fecha_Corte],"&lt;="&amp;AA$12)-SUMIFS(Tbl_Registro_Insumo[cant_dev],Tbl_Registro_Insumo[proveedor],$C$8,Tbl_Registro_Insumo[descripcion_insumo],$C138,Tbl_Registro_Insumo[id_solicitud],$C$9,Tbl_Registro_Insumo[Fecha_Corte],"&lt;="&amp;AA$12))</f>
        <v/>
      </c>
      <c r="AB138" s="2" t="str">
        <f>IF(OR($C138="",AB$12=""),"",SUMIFS(Tbl_Registro_Insumo[cant_ent],Tbl_Registro_Insumo[proveedor],$C$8,Tbl_Registro_Insumo[descripcion_insumo],$C138,Tbl_Registro_Insumo[id_solicitud],Detalle_Mes!$C$9,Tbl_Registro_Insumo[Fecha_Corte],"&lt;="&amp;AB$12)-SUMIFS(Tbl_Registro_Insumo[cant_dev],Tbl_Registro_Insumo[proveedor],$C$8,Tbl_Registro_Insumo[descripcion_insumo],$C138,Tbl_Registro_Insumo[id_solicitud],$C$9,Tbl_Registro_Insumo[Fecha_Corte],"&lt;="&amp;AB$12))</f>
        <v/>
      </c>
      <c r="AC138" s="2" t="str">
        <f>IF(OR($C138="",AC$12=""),"",SUMIFS(Tbl_Registro_Insumo[cant_ent],Tbl_Registro_Insumo[proveedor],$C$8,Tbl_Registro_Insumo[descripcion_insumo],$C138,Tbl_Registro_Insumo[id_solicitud],Detalle_Mes!$C$9,Tbl_Registro_Insumo[Fecha_Corte],"&lt;="&amp;AC$12)-SUMIFS(Tbl_Registro_Insumo[cant_dev],Tbl_Registro_Insumo[proveedor],$C$8,Tbl_Registro_Insumo[descripcion_insumo],$C138,Tbl_Registro_Insumo[id_solicitud],$C$9,Tbl_Registro_Insumo[Fecha_Corte],"&lt;="&amp;AC$12))</f>
        <v/>
      </c>
      <c r="AD138" s="2" t="str">
        <f>IF(OR($C138="",AD$12=""),"",SUMIFS(Tbl_Registro_Insumo[cant_ent],Tbl_Registro_Insumo[proveedor],$C$8,Tbl_Registro_Insumo[descripcion_insumo],$C138,Tbl_Registro_Insumo[id_solicitud],Detalle_Mes!$C$9,Tbl_Registro_Insumo[Fecha_Corte],"&lt;="&amp;AD$12)-SUMIFS(Tbl_Registro_Insumo[cant_dev],Tbl_Registro_Insumo[proveedor],$C$8,Tbl_Registro_Insumo[descripcion_insumo],$C138,Tbl_Registro_Insumo[id_solicitud],$C$9,Tbl_Registro_Insumo[Fecha_Corte],"&lt;="&amp;AD$12))</f>
        <v/>
      </c>
      <c r="AE138" s="2" t="str">
        <f>IF(OR($C138="",AE$12=""),"",SUMIFS(Tbl_Registro_Insumo[cant_ent],Tbl_Registro_Insumo[proveedor],$C$8,Tbl_Registro_Insumo[descripcion_insumo],$C138,Tbl_Registro_Insumo[id_solicitud],Detalle_Mes!$C$9,Tbl_Registro_Insumo[Fecha_Corte],"&lt;="&amp;AE$12)-SUMIFS(Tbl_Registro_Insumo[cant_dev],Tbl_Registro_Insumo[proveedor],$C$8,Tbl_Registro_Insumo[descripcion_insumo],$C138,Tbl_Registro_Insumo[id_solicitud],$C$9,Tbl_Registro_Insumo[Fecha_Corte],"&lt;="&amp;AE$12))</f>
        <v/>
      </c>
      <c r="AF138" s="2" t="str">
        <f>IF(OR($C138="",AF$12=""),"",SUMIFS(Tbl_Registro_Insumo[cant_ent],Tbl_Registro_Insumo[proveedor],$C$8,Tbl_Registro_Insumo[descripcion_insumo],$C138,Tbl_Registro_Insumo[id_solicitud],Detalle_Mes!$C$9,Tbl_Registro_Insumo[Fecha_Corte],"&lt;="&amp;AF$12)-SUMIFS(Tbl_Registro_Insumo[cant_dev],Tbl_Registro_Insumo[proveedor],$C$8,Tbl_Registro_Insumo[descripcion_insumo],$C138,Tbl_Registro_Insumo[id_solicitud],$C$9,Tbl_Registro_Insumo[Fecha_Corte],"&lt;="&amp;AF$12))</f>
        <v/>
      </c>
      <c r="AG138" s="2" t="str">
        <f>IF(OR($C138="",AG$12=""),"",SUMIFS(Tbl_Registro_Insumo[cant_ent],Tbl_Registro_Insumo[proveedor],$C$8,Tbl_Registro_Insumo[descripcion_insumo],$C138,Tbl_Registro_Insumo[id_solicitud],Detalle_Mes!$C$9,Tbl_Registro_Insumo[Fecha_Corte],"&lt;="&amp;AG$12)-SUMIFS(Tbl_Registro_Insumo[cant_dev],Tbl_Registro_Insumo[proveedor],$C$8,Tbl_Registro_Insumo[descripcion_insumo],$C138,Tbl_Registro_Insumo[id_solicitud],$C$9,Tbl_Registro_Insumo[Fecha_Corte],"&lt;="&amp;AG$12))</f>
        <v/>
      </c>
      <c r="AH138" s="2" t="str">
        <f>IF(OR($C138="",AH$12=""),"",SUMIFS(Tbl_Registro_Insumo[cant_ent],Tbl_Registro_Insumo[proveedor],$C$8,Tbl_Registro_Insumo[descripcion_insumo],$C138,Tbl_Registro_Insumo[id_solicitud],Detalle_Mes!$C$9,Tbl_Registro_Insumo[Fecha_Corte],"&lt;="&amp;AH$12)-SUMIFS(Tbl_Registro_Insumo[cant_dev],Tbl_Registro_Insumo[proveedor],$C$8,Tbl_Registro_Insumo[descripcion_insumo],$C138,Tbl_Registro_Insumo[id_solicitud],$C$9,Tbl_Registro_Insumo[Fecha_Corte],"&lt;="&amp;AH$12))</f>
        <v/>
      </c>
      <c r="AI138" s="2" t="str">
        <f>IF(OR($C138="",AI$12=""),"",SUMIFS(Tbl_Registro_Insumo[cant_ent],Tbl_Registro_Insumo[proveedor],$C$8,Tbl_Registro_Insumo[descripcion_insumo],$C138,Tbl_Registro_Insumo[id_solicitud],Detalle_Mes!$C$9,Tbl_Registro_Insumo[Fecha_Corte],"&lt;="&amp;AI$12)-SUMIFS(Tbl_Registro_Insumo[cant_dev],Tbl_Registro_Insumo[proveedor],$C$8,Tbl_Registro_Insumo[descripcion_insumo],$C138,Tbl_Registro_Insumo[id_solicitud],$C$9,Tbl_Registro_Insumo[Fecha_Corte],"&lt;="&amp;AI$12))</f>
        <v/>
      </c>
      <c r="AJ138" s="2" t="str">
        <f>IF(OR($C138="",AJ$12=""),"",SUMIFS(Tbl_Registro_Insumo[cant_ent],Tbl_Registro_Insumo[proveedor],$C$8,Tbl_Registro_Insumo[descripcion_insumo],$C138,Tbl_Registro_Insumo[id_solicitud],Detalle_Mes!$C$9,Tbl_Registro_Insumo[Fecha_Corte],"&lt;="&amp;AJ$12)-SUMIFS(Tbl_Registro_Insumo[cant_dev],Tbl_Registro_Insumo[proveedor],$C$8,Tbl_Registro_Insumo[descripcion_insumo],$C138,Tbl_Registro_Insumo[id_solicitud],$C$9,Tbl_Registro_Insumo[Fecha_Corte],"&lt;="&amp;AJ$12))</f>
        <v/>
      </c>
      <c r="AK138" s="2" t="str">
        <f>IF(OR($C138="",AK$12=""),"",SUMIFS(Tbl_Registro_Insumo[cant_ent],Tbl_Registro_Insumo[proveedor],$C$8,Tbl_Registro_Insumo[descripcion_insumo],$C138,Tbl_Registro_Insumo[id_solicitud],Detalle_Mes!$C$9,Tbl_Registro_Insumo[Fecha_Corte],"&lt;="&amp;AK$12)-SUMIFS(Tbl_Registro_Insumo[cant_dev],Tbl_Registro_Insumo[proveedor],$C$8,Tbl_Registro_Insumo[descripcion_insumo],$C138,Tbl_Registro_Insumo[id_solicitud],$C$9,Tbl_Registro_Insumo[Fecha_Corte],"&lt;="&amp;AK$12))</f>
        <v/>
      </c>
      <c r="AL138" s="2" t="str">
        <f>IF(OR($C138="",AL$12=""),"",SUMIFS(Tbl_Registro_Insumo[cant_ent],Tbl_Registro_Insumo[proveedor],$C$8,Tbl_Registro_Insumo[descripcion_insumo],$C138,Tbl_Registro_Insumo[id_solicitud],Detalle_Mes!$C$9,Tbl_Registro_Insumo[Fecha_Corte],"&lt;="&amp;AL$12)-SUMIFS(Tbl_Registro_Insumo[cant_dev],Tbl_Registro_Insumo[proveedor],$C$8,Tbl_Registro_Insumo[descripcion_insumo],$C138,Tbl_Registro_Insumo[id_solicitud],$C$9,Tbl_Registro_Insumo[Fecha_Corte],"&lt;="&amp;AL$12))</f>
        <v/>
      </c>
      <c r="AM138" s="2" t="str">
        <f>IF(OR($C138="",AM$12=""),"",SUMIFS(Tbl_Registro_Insumo[cant_ent],Tbl_Registro_Insumo[proveedor],$C$8,Tbl_Registro_Insumo[descripcion_insumo],$C138,Tbl_Registro_Insumo[id_solicitud],Detalle_Mes!$C$9,Tbl_Registro_Insumo[Fecha_Corte],"&lt;="&amp;AM$12)-SUMIFS(Tbl_Registro_Insumo[cant_dev],Tbl_Registro_Insumo[proveedor],$C$8,Tbl_Registro_Insumo[descripcion_insumo],$C138,Tbl_Registro_Insumo[id_solicitud],$C$9,Tbl_Registro_Insumo[Fecha_Corte],"&lt;="&amp;AM$12))</f>
        <v/>
      </c>
      <c r="AN138" s="2" t="str">
        <f>IF(OR($C138="",AN$12=""),"",SUMIFS(Tbl_Registro_Insumo[cant_ent],Tbl_Registro_Insumo[proveedor],$C$8,Tbl_Registro_Insumo[descripcion_insumo],$C138,Tbl_Registro_Insumo[id_solicitud],Detalle_Mes!$C$9,Tbl_Registro_Insumo[Fecha_Corte],"&lt;="&amp;AN$12)-SUMIFS(Tbl_Registro_Insumo[cant_dev],Tbl_Registro_Insumo[proveedor],$C$8,Tbl_Registro_Insumo[descripcion_insumo],$C138,Tbl_Registro_Insumo[id_solicitud],$C$9,Tbl_Registro_Insumo[Fecha_Corte],"&lt;="&amp;AN$12))</f>
        <v/>
      </c>
      <c r="AO138" s="2" t="str">
        <f>IF(OR($C138="",AO$12=""),"",SUMIFS(Tbl_Registro_Insumo[cant_ent],Tbl_Registro_Insumo[proveedor],$C$8,Tbl_Registro_Insumo[descripcion_insumo],$C138,Tbl_Registro_Insumo[id_solicitud],Detalle_Mes!$C$9,Tbl_Registro_Insumo[Fecha_Corte],"&lt;="&amp;AO$12)-SUMIFS(Tbl_Registro_Insumo[cant_dev],Tbl_Registro_Insumo[proveedor],$C$8,Tbl_Registro_Insumo[descripcion_insumo],$C138,Tbl_Registro_Insumo[id_solicitud],$C$9,Tbl_Registro_Insumo[Fecha_Corte],"&lt;="&amp;AO$12))</f>
        <v/>
      </c>
      <c r="AP138" s="2" t="str">
        <f>IF(OR($C138="",AP$12=""),"",SUMIFS(Tbl_Registro_Insumo[cant_ent],Tbl_Registro_Insumo[proveedor],$C$8,Tbl_Registro_Insumo[descripcion_insumo],$C138,Tbl_Registro_Insumo[id_solicitud],Detalle_Mes!$C$9,Tbl_Registro_Insumo[Fecha_Corte],"&lt;="&amp;AP$12)-SUMIFS(Tbl_Registro_Insumo[cant_dev],Tbl_Registro_Insumo[proveedor],$C$8,Tbl_Registro_Insumo[descripcion_insumo],$C138,Tbl_Registro_Insumo[id_solicitud],$C$9,Tbl_Registro_Insumo[Fecha_Corte],"&lt;="&amp;AP$12))</f>
        <v/>
      </c>
      <c r="AQ138" s="2" t="str">
        <f>IF(OR($C138="",AQ$12=""),"",SUMIFS(Tbl_Registro_Insumo[cant_ent],Tbl_Registro_Insumo[proveedor],$C$8,Tbl_Registro_Insumo[descripcion_insumo],$C138,Tbl_Registro_Insumo[id_solicitud],Detalle_Mes!$C$9,Tbl_Registro_Insumo[Fecha_Corte],"&lt;="&amp;AQ$12)-SUMIFS(Tbl_Registro_Insumo[cant_dev],Tbl_Registro_Insumo[proveedor],$C$8,Tbl_Registro_Insumo[descripcion_insumo],$C138,Tbl_Registro_Insumo[id_solicitud],$C$9,Tbl_Registro_Insumo[Fecha_Corte],"&lt;="&amp;AQ$12))</f>
        <v/>
      </c>
      <c r="AR138" s="2" t="str">
        <f>IF(OR($C138="",AR$12=""),"",SUMIFS(Tbl_Registro_Insumo[cant_ent],Tbl_Registro_Insumo[proveedor],$C$8,Tbl_Registro_Insumo[descripcion_insumo],$C138,Tbl_Registro_Insumo[id_solicitud],Detalle_Mes!$C$9,Tbl_Registro_Insumo[Fecha_Corte],"&lt;="&amp;AR$12)-SUMIFS(Tbl_Registro_Insumo[cant_dev],Tbl_Registro_Insumo[proveedor],$C$8,Tbl_Registro_Insumo[descripcion_insumo],$C138,Tbl_Registro_Insumo[id_solicitud],$C$9,Tbl_Registro_Insumo[Fecha_Corte],"&lt;="&amp;AR$12))</f>
        <v/>
      </c>
      <c r="AS138" s="2" t="str">
        <f>IF(OR($C138="",AS$12=""),"",SUMIFS(Tbl_Registro_Insumo[cant_ent],Tbl_Registro_Insumo[proveedor],$C$8,Tbl_Registro_Insumo[descripcion_insumo],$C138,Tbl_Registro_Insumo[id_solicitud],Detalle_Mes!$C$9,Tbl_Registro_Insumo[Fecha_Corte],"&lt;="&amp;AS$12)-SUMIFS(Tbl_Registro_Insumo[cant_dev],Tbl_Registro_Insumo[proveedor],$C$8,Tbl_Registro_Insumo[descripcion_insumo],$C138,Tbl_Registro_Insumo[id_solicitud],$C$9,Tbl_Registro_Insumo[Fecha_Corte],"&lt;="&amp;AS$12))</f>
        <v/>
      </c>
      <c r="AT138" s="2" t="str">
        <f>IF(OR($C138="",AT$12=""),"",SUMIFS(Tbl_Registro_Insumo[cant_ent],Tbl_Registro_Insumo[proveedor],$C$8,Tbl_Registro_Insumo[descripcion_insumo],$C138,Tbl_Registro_Insumo[id_solicitud],Detalle_Mes!$C$9,Tbl_Registro_Insumo[Fecha_Corte],"&lt;="&amp;AT$12)-SUMIFS(Tbl_Registro_Insumo[cant_dev],Tbl_Registro_Insumo[proveedor],$C$8,Tbl_Registro_Insumo[descripcion_insumo],$C138,Tbl_Registro_Insumo[id_solicitud],$C$9,Tbl_Registro_Insumo[Fecha_Corte],"&lt;="&amp;AT$12))</f>
        <v/>
      </c>
      <c r="AU138" s="2" t="str">
        <f>IF(OR($C138="",AU$12=""),"",SUMIFS(Tbl_Registro_Insumo[cant_ent],Tbl_Registro_Insumo[proveedor],$C$8,Tbl_Registro_Insumo[descripcion_insumo],$C138,Tbl_Registro_Insumo[id_solicitud],Detalle_Mes!$C$9,Tbl_Registro_Insumo[Fecha_Corte],"&lt;="&amp;AU$12)-SUMIFS(Tbl_Registro_Insumo[cant_dev],Tbl_Registro_Insumo[proveedor],$C$8,Tbl_Registro_Insumo[descripcion_insumo],$C138,Tbl_Registro_Insumo[id_solicitud],$C$9,Tbl_Registro_Insumo[Fecha_Corte],"&lt;="&amp;AU$12))</f>
        <v/>
      </c>
      <c r="AV138" s="2" t="str">
        <f>IF(OR($C138="",AV$12=""),"",SUMIFS(Tbl_Registro_Insumo[cant_ent],Tbl_Registro_Insumo[proveedor],$C$8,Tbl_Registro_Insumo[descripcion_insumo],$C138,Tbl_Registro_Insumo[id_solicitud],Detalle_Mes!$C$9,Tbl_Registro_Insumo[Fecha_Corte],"&lt;="&amp;AV$12)-SUMIFS(Tbl_Registro_Insumo[cant_dev],Tbl_Registro_Insumo[proveedor],$C$8,Tbl_Registro_Insumo[descripcion_insumo],$C138,Tbl_Registro_Insumo[id_solicitud],$C$9,Tbl_Registro_Insumo[Fecha_Corte],"&lt;="&amp;AV$12))</f>
        <v/>
      </c>
      <c r="AW138" s="2" t="str">
        <f>IF(OR($C138="",AW$12=""),"",SUMIFS(Tbl_Registro_Insumo[cant_ent],Tbl_Registro_Insumo[proveedor],$C$8,Tbl_Registro_Insumo[descripcion_insumo],$C138,Tbl_Registro_Insumo[id_solicitud],Detalle_Mes!$C$9,Tbl_Registro_Insumo[Fecha_Corte],"&lt;="&amp;AW$12)-SUMIFS(Tbl_Registro_Insumo[cant_dev],Tbl_Registro_Insumo[proveedor],$C$8,Tbl_Registro_Insumo[descripcion_insumo],$C138,Tbl_Registro_Insumo[id_solicitud],$C$9,Tbl_Registro_Insumo[Fecha_Corte],"&lt;="&amp;AW$12))</f>
        <v/>
      </c>
      <c r="AX138" s="2" t="str">
        <f>IF(OR($C138="",AX$12=""),"",SUMIFS(Tbl_Registro_Insumo[cant_ent],Tbl_Registro_Insumo[proveedor],$C$8,Tbl_Registro_Insumo[descripcion_insumo],$C138,Tbl_Registro_Insumo[id_solicitud],Detalle_Mes!$C$9,Tbl_Registro_Insumo[Fecha_Corte],"&lt;="&amp;AX$12)-SUMIFS(Tbl_Registro_Insumo[cant_dev],Tbl_Registro_Insumo[proveedor],$C$8,Tbl_Registro_Insumo[descripcion_insumo],$C138,Tbl_Registro_Insumo[id_solicitud],$C$9,Tbl_Registro_Insumo[Fecha_Corte],"&lt;="&amp;AX$12))</f>
        <v/>
      </c>
      <c r="AY138" s="2" t="str">
        <f>IF(OR($C138="",AY$12=""),"",SUMIFS(Tbl_Registro_Insumo[cant_ent],Tbl_Registro_Insumo[proveedor],$C$8,Tbl_Registro_Insumo[descripcion_insumo],$C138,Tbl_Registro_Insumo[id_solicitud],Detalle_Mes!$C$9,Tbl_Registro_Insumo[Fecha_Corte],"&lt;="&amp;AY$12)-SUMIFS(Tbl_Registro_Insumo[cant_dev],Tbl_Registro_Insumo[proveedor],$C$8,Tbl_Registro_Insumo[descripcion_insumo],$C138,Tbl_Registro_Insumo[id_solicitud],$C$9,Tbl_Registro_Insumo[Fecha_Corte],"&lt;="&amp;AY$12))</f>
        <v/>
      </c>
      <c r="AZ138" s="2" t="str">
        <f>IF(OR($C138="",AZ$12=""),"",SUMIFS(Tbl_Registro_Insumo[cant_ent],Tbl_Registro_Insumo[proveedor],$C$8,Tbl_Registro_Insumo[descripcion_insumo],$C138,Tbl_Registro_Insumo[id_solicitud],Detalle_Mes!$C$9,Tbl_Registro_Insumo[Fecha_Corte],"&lt;="&amp;AZ$12)-SUMIFS(Tbl_Registro_Insumo[cant_dev],Tbl_Registro_Insumo[proveedor],$C$8,Tbl_Registro_Insumo[descripcion_insumo],$C138,Tbl_Registro_Insumo[id_solicitud],$C$9,Tbl_Registro_Insumo[Fecha_Corte],"&lt;="&amp;AZ$12))</f>
        <v/>
      </c>
      <c r="BA138" s="2" t="str">
        <f>IF(OR($C138="",BA$12=""),"",SUMIFS(Tbl_Registro_Insumo[cant_ent],Tbl_Registro_Insumo[proveedor],$C$8,Tbl_Registro_Insumo[descripcion_insumo],$C138,Tbl_Registro_Insumo[id_solicitud],Detalle_Mes!$C$9,Tbl_Registro_Insumo[Fecha_Corte],"&lt;="&amp;BA$12)-SUMIFS(Tbl_Registro_Insumo[cant_dev],Tbl_Registro_Insumo[proveedor],$C$8,Tbl_Registro_Insumo[descripcion_insumo],$C138,Tbl_Registro_Insumo[id_solicitud],$C$9,Tbl_Registro_Insumo[Fecha_Corte],"&lt;="&amp;BA$12))</f>
        <v/>
      </c>
      <c r="BB138" s="2" t="str">
        <f>IF(OR($C138="",BB$12=""),"",SUMIFS(Tbl_Registro_Insumo[cant_ent],Tbl_Registro_Insumo[proveedor],$C$8,Tbl_Registro_Insumo[descripcion_insumo],$C138,Tbl_Registro_Insumo[id_solicitud],Detalle_Mes!$C$9,Tbl_Registro_Insumo[Fecha_Corte],"&lt;="&amp;BB$12)-SUMIFS(Tbl_Registro_Insumo[cant_dev],Tbl_Registro_Insumo[proveedor],$C$8,Tbl_Registro_Insumo[descripcion_insumo],$C138,Tbl_Registro_Insumo[id_solicitud],$C$9,Tbl_Registro_Insumo[Fecha_Corte],"&lt;="&amp;BB$12))</f>
        <v/>
      </c>
      <c r="BC138" s="2" t="str">
        <f>IF(OR($C138="",BC$12=""),"",SUMIFS(Tbl_Registro_Insumo[cant_ent],Tbl_Registro_Insumo[proveedor],$C$8,Tbl_Registro_Insumo[descripcion_insumo],$C138,Tbl_Registro_Insumo[id_solicitud],Detalle_Mes!$C$9,Tbl_Registro_Insumo[Fecha_Corte],"&lt;="&amp;BC$12)-SUMIFS(Tbl_Registro_Insumo[cant_dev],Tbl_Registro_Insumo[proveedor],$C$8,Tbl_Registro_Insumo[descripcion_insumo],$C138,Tbl_Registro_Insumo[id_solicitud],$C$9,Tbl_Registro_Insumo[Fecha_Corte],"&lt;="&amp;BC$12))</f>
        <v/>
      </c>
      <c r="BD138" s="2" t="str">
        <f>IF(OR($C138="",BD$12=""),"",SUMIFS(Tbl_Registro_Insumo[cant_ent],Tbl_Registro_Insumo[proveedor],$C$8,Tbl_Registro_Insumo[descripcion_insumo],$C138,Tbl_Registro_Insumo[id_solicitud],Detalle_Mes!$C$9,Tbl_Registro_Insumo[Fecha_Corte],"&lt;="&amp;BD$12)-SUMIFS(Tbl_Registro_Insumo[cant_dev],Tbl_Registro_Insumo[proveedor],$C$8,Tbl_Registro_Insumo[descripcion_insumo],$C138,Tbl_Registro_Insumo[id_solicitud],$C$9,Tbl_Registro_Insumo[Fecha_Corte],"&lt;="&amp;BD$12))</f>
        <v/>
      </c>
      <c r="BE138" s="2" t="str">
        <f>IF(OR($C138="",BE$12=""),"",SUMIFS(Tbl_Registro_Insumo[cant_ent],Tbl_Registro_Insumo[proveedor],$C$8,Tbl_Registro_Insumo[descripcion_insumo],$C138,Tbl_Registro_Insumo[id_solicitud],Detalle_Mes!$C$9,Tbl_Registro_Insumo[Fecha_Corte],"&lt;="&amp;BE$12)-SUMIFS(Tbl_Registro_Insumo[cant_dev],Tbl_Registro_Insumo[proveedor],$C$8,Tbl_Registro_Insumo[descripcion_insumo],$C138,Tbl_Registro_Insumo[id_solicitud],$C$9,Tbl_Registro_Insumo[Fecha_Corte],"&lt;="&amp;BE$12))</f>
        <v/>
      </c>
      <c r="BF138" s="2" t="str">
        <f>IF(OR($C138="",BF$12=""),"",SUMIFS(Tbl_Registro_Insumo[cant_ent],Tbl_Registro_Insumo[proveedor],$C$8,Tbl_Registro_Insumo[descripcion_insumo],$C138,Tbl_Registro_Insumo[id_solicitud],Detalle_Mes!$C$9,Tbl_Registro_Insumo[Fecha_Corte],"&lt;="&amp;BF$12)-SUMIFS(Tbl_Registro_Insumo[cant_dev],Tbl_Registro_Insumo[proveedor],$C$8,Tbl_Registro_Insumo[descripcion_insumo],$C138,Tbl_Registro_Insumo[id_solicitud],$C$9,Tbl_Registro_Insumo[Fecha_Corte],"&lt;="&amp;BF$12))</f>
        <v/>
      </c>
      <c r="BG138" s="2" t="str">
        <f>IF(OR($C138="",BG$12=""),"",SUMIFS(Tbl_Registro_Insumo[cant_ent],Tbl_Registro_Insumo[proveedor],$C$8,Tbl_Registro_Insumo[descripcion_insumo],$C138,Tbl_Registro_Insumo[id_solicitud],Detalle_Mes!$C$9,Tbl_Registro_Insumo[Fecha_Corte],"&lt;="&amp;BG$12)-SUMIFS(Tbl_Registro_Insumo[cant_dev],Tbl_Registro_Insumo[proveedor],$C$8,Tbl_Registro_Insumo[descripcion_insumo],$C138,Tbl_Registro_Insumo[id_solicitud],$C$9,Tbl_Registro_Insumo[Fecha_Corte],"&lt;="&amp;BG$12))</f>
        <v/>
      </c>
      <c r="BH138" s="2" t="str">
        <f>IF(OR($C138="",BH$12=""),"",SUMIFS(Tbl_Registro_Insumo[cant_ent],Tbl_Registro_Insumo[proveedor],$C$8,Tbl_Registro_Insumo[descripcion_insumo],$C138,Tbl_Registro_Insumo[id_solicitud],Detalle_Mes!$C$9,Tbl_Registro_Insumo[Fecha_Corte],"&lt;="&amp;BH$12)-SUMIFS(Tbl_Registro_Insumo[cant_dev],Tbl_Registro_Insumo[proveedor],$C$8,Tbl_Registro_Insumo[descripcion_insumo],$C138,Tbl_Registro_Insumo[id_solicitud],$C$9,Tbl_Registro_Insumo[Fecha_Corte],"&lt;="&amp;BH$12))</f>
        <v/>
      </c>
      <c r="BI138" s="2" t="str">
        <f>IF(OR($C138="",BI$12=""),"",SUMIFS(Tbl_Registro_Insumo[cant_ent],Tbl_Registro_Insumo[proveedor],$C$8,Tbl_Registro_Insumo[descripcion_insumo],$C138,Tbl_Registro_Insumo[id_solicitud],Detalle_Mes!$C$9,Tbl_Registro_Insumo[Fecha_Corte],"&lt;="&amp;BI$12)-SUMIFS(Tbl_Registro_Insumo[cant_dev],Tbl_Registro_Insumo[proveedor],$C$8,Tbl_Registro_Insumo[descripcion_insumo],$C138,Tbl_Registro_Insumo[id_solicitud],$C$9,Tbl_Registro_Insumo[Fecha_Corte],"&lt;="&amp;BI$12))</f>
        <v/>
      </c>
      <c r="BJ138" s="2" t="str">
        <f>IF(OR($C138="",BJ$12=""),"",SUMIFS(Tbl_Registro_Insumo[cant_ent],Tbl_Registro_Insumo[proveedor],$C$8,Tbl_Registro_Insumo[descripcion_insumo],$C138,Tbl_Registro_Insumo[id_solicitud],Detalle_Mes!$C$9,Tbl_Registro_Insumo[Fecha_Corte],"&lt;="&amp;BJ$12)-SUMIFS(Tbl_Registro_Insumo[cant_dev],Tbl_Registro_Insumo[proveedor],$C$8,Tbl_Registro_Insumo[descripcion_insumo],$C138,Tbl_Registro_Insumo[id_solicitud],$C$9,Tbl_Registro_Insumo[Fecha_Corte],"&lt;="&amp;BJ$12))</f>
        <v/>
      </c>
      <c r="BK138" s="2" t="str">
        <f>IF(OR($C138="",BK$12=""),"",SUMIFS(Tbl_Registro_Insumo[cant_ent],Tbl_Registro_Insumo[proveedor],$C$8,Tbl_Registro_Insumo[descripcion_insumo],$C138,Tbl_Registro_Insumo[id_solicitud],Detalle_Mes!$C$9,Tbl_Registro_Insumo[Fecha_Corte],"&lt;="&amp;BK$12)-SUMIFS(Tbl_Registro_Insumo[cant_dev],Tbl_Registro_Insumo[proveedor],$C$8,Tbl_Registro_Insumo[descripcion_insumo],$C138,Tbl_Registro_Insumo[id_solicitud],$C$9,Tbl_Registro_Insumo[Fecha_Corte],"&lt;="&amp;BK$12))</f>
        <v/>
      </c>
      <c r="BL138" s="2" t="str">
        <f>IF(OR($C138="",BL$12=""),"",SUMIFS(Tbl_Registro_Insumo[cant_ent],Tbl_Registro_Insumo[proveedor],$C$8,Tbl_Registro_Insumo[descripcion_insumo],$C138,Tbl_Registro_Insumo[id_solicitud],Detalle_Mes!$C$9,Tbl_Registro_Insumo[Fecha_Corte],"&lt;="&amp;BL$12)-SUMIFS(Tbl_Registro_Insumo[cant_dev],Tbl_Registro_Insumo[proveedor],$C$8,Tbl_Registro_Insumo[descripcion_insumo],$C138,Tbl_Registro_Insumo[id_solicitud],$C$9,Tbl_Registro_Insumo[Fecha_Corte],"&lt;="&amp;BL$12))</f>
        <v/>
      </c>
      <c r="BM138" s="2" t="str">
        <f>IF(OR($C138="",BM$12=""),"",SUMIFS(Tbl_Registro_Insumo[cant_ent],Tbl_Registro_Insumo[proveedor],$C$8,Tbl_Registro_Insumo[descripcion_insumo],$C138,Tbl_Registro_Insumo[id_solicitud],Detalle_Mes!$C$9,Tbl_Registro_Insumo[Fecha_Corte],"&lt;="&amp;BM$12)-SUMIFS(Tbl_Registro_Insumo[cant_dev],Tbl_Registro_Insumo[proveedor],$C$8,Tbl_Registro_Insumo[descripcion_insumo],$C138,Tbl_Registro_Insumo[id_solicitud],$C$9,Tbl_Registro_Insumo[Fecha_Corte],"&lt;="&amp;BM$12))</f>
        <v/>
      </c>
      <c r="BN138" s="2" t="str">
        <f>IF(OR($C138="",BN$12=""),"",SUMIFS(Tbl_Registro_Insumo[cant_ent],Tbl_Registro_Insumo[proveedor],$C$8,Tbl_Registro_Insumo[descripcion_insumo],$C138,Tbl_Registro_Insumo[id_solicitud],Detalle_Mes!$C$9,Tbl_Registro_Insumo[Fecha_Corte],"&lt;="&amp;BN$12)-SUMIFS(Tbl_Registro_Insumo[cant_dev],Tbl_Registro_Insumo[proveedor],$C$8,Tbl_Registro_Insumo[descripcion_insumo],$C138,Tbl_Registro_Insumo[id_solicitud],$C$9,Tbl_Registro_Insumo[Fecha_Corte],"&lt;="&amp;BN$12))</f>
        <v/>
      </c>
      <c r="BO138" s="2" t="str">
        <f>IF(OR($C138="",BO$12=""),"",SUMIFS(Tbl_Registro_Insumo[cant_ent],Tbl_Registro_Insumo[proveedor],$C$8,Tbl_Registro_Insumo[descripcion_insumo],$C138,Tbl_Registro_Insumo[id_solicitud],Detalle_Mes!$C$9,Tbl_Registro_Insumo[Fecha_Corte],"&lt;="&amp;BO$12)-SUMIFS(Tbl_Registro_Insumo[cant_dev],Tbl_Registro_Insumo[proveedor],$C$8,Tbl_Registro_Insumo[descripcion_insumo],$C138,Tbl_Registro_Insumo[id_solicitud],$C$9,Tbl_Registro_Insumo[Fecha_Corte],"&lt;="&amp;BO$12))</f>
        <v/>
      </c>
      <c r="BP138" s="2" t="str">
        <f>IF(OR($C138="",BP$12=""),"",SUMIFS(Tbl_Registro_Insumo[cant_ent],Tbl_Registro_Insumo[proveedor],$C$8,Tbl_Registro_Insumo[descripcion_insumo],$C138,Tbl_Registro_Insumo[id_solicitud],Detalle_Mes!$C$9,Tbl_Registro_Insumo[Fecha_Corte],"&lt;="&amp;BP$12)-SUMIFS(Tbl_Registro_Insumo[cant_dev],Tbl_Registro_Insumo[proveedor],$C$8,Tbl_Registro_Insumo[descripcion_insumo],$C138,Tbl_Registro_Insumo[id_solicitud],$C$9,Tbl_Registro_Insumo[Fecha_Corte],"&lt;="&amp;BP$12))</f>
        <v/>
      </c>
      <c r="BQ138" s="2" t="str">
        <f>IF(OR($C138="",BQ$12=""),"",SUMIFS(Tbl_Registro_Insumo[cant_ent],Tbl_Registro_Insumo[proveedor],$C$8,Tbl_Registro_Insumo[descripcion_insumo],$C138,Tbl_Registro_Insumo[id_solicitud],Detalle_Mes!$C$9,Tbl_Registro_Insumo[Fecha_Corte],"&lt;="&amp;BQ$12)-SUMIFS(Tbl_Registro_Insumo[cant_dev],Tbl_Registro_Insumo[proveedor],$C$8,Tbl_Registro_Insumo[descripcion_insumo],$C138,Tbl_Registro_Insumo[id_solicitud],$C$9,Tbl_Registro_Insumo[Fecha_Corte],"&lt;="&amp;BQ$12))</f>
        <v/>
      </c>
      <c r="BR138" s="2" t="str">
        <f>IF(OR($C138="",BR$12=""),"",SUMIFS(Tbl_Registro_Insumo[cant_ent],Tbl_Registro_Insumo[proveedor],$C$8,Tbl_Registro_Insumo[descripcion_insumo],$C138,Tbl_Registro_Insumo[id_solicitud],Detalle_Mes!$C$9,Tbl_Registro_Insumo[Fecha_Corte],"&lt;="&amp;BR$12)-SUMIFS(Tbl_Registro_Insumo[cant_dev],Tbl_Registro_Insumo[proveedor],$C$8,Tbl_Registro_Insumo[descripcion_insumo],$C138,Tbl_Registro_Insumo[id_solicitud],$C$9,Tbl_Registro_Insumo[Fecha_Corte],"&lt;="&amp;BR$12))</f>
        <v/>
      </c>
      <c r="BS138" s="2" t="str">
        <f>IF(OR($C138="",BS$12=""),"",SUMIFS(Tbl_Registro_Insumo[cant_ent],Tbl_Registro_Insumo[proveedor],$C$8,Tbl_Registro_Insumo[descripcion_insumo],$C138,Tbl_Registro_Insumo[id_solicitud],Detalle_Mes!$C$9,Tbl_Registro_Insumo[Fecha_Corte],"&lt;="&amp;BS$12)-SUMIFS(Tbl_Registro_Insumo[cant_dev],Tbl_Registro_Insumo[proveedor],$C$8,Tbl_Registro_Insumo[descripcion_insumo],$C138,Tbl_Registro_Insumo[id_solicitud],$C$9,Tbl_Registro_Insumo[Fecha_Corte],"&lt;="&amp;BS$12))</f>
        <v/>
      </c>
    </row>
    <row r="139" spans="2:71" s="7" customFormat="1" ht="19.2" customHeight="1" x14ac:dyDescent="0.3">
      <c r="B139" s="2"/>
      <c r="D139" s="20" t="str">
        <f>IF(C139="","",SUMIFS(Tbl_Registro_Insumo[cant_ent],Tbl_Registro_Insumo[proveedor],Detalle_Mes!$C$8,Tbl_Registro_Insumo[id_solicitud],Detalle_Mes!$C$9,Tbl_Registro_Insumo[descripcion_insumo],Detalle_Mes!C139,Tbl_Registro_Insumo[Fecha_Corte],"&lt;"&amp;Detalle_Mes!$F$8))</f>
        <v/>
      </c>
      <c r="E139" s="20" t="str">
        <f>IF(C139="","",SUMIFS(Tbl_Registro_Insumo[cant_dev],Tbl_Registro_Insumo[proveedor],Detalle_Mes!$C$8,Tbl_Registro_Insumo[id_solicitud],Detalle_Mes!$C$9,Tbl_Registro_Insumo[descripcion_insumo],Detalle_Mes!C139,Tbl_Registro_Insumo[Fecha_Corte],"&lt;"&amp;Detalle_Mes!$F$8))</f>
        <v/>
      </c>
      <c r="F139" s="20" t="str">
        <f t="shared" si="42"/>
        <v/>
      </c>
      <c r="H139" s="41" t="str">
        <f t="shared" si="43"/>
        <v/>
      </c>
      <c r="I139" s="2" t="str">
        <f>IF(OR($C139="",I$12=""),"",SUMIFS(Tbl_Registro_Insumo[cant_ent],Tbl_Registro_Insumo[proveedor],$C$8,Tbl_Registro_Insumo[descripcion_insumo],$C139,Tbl_Registro_Insumo[id_solicitud],Detalle_Mes!$C$9,Tbl_Registro_Insumo[Fecha_Corte],"&lt;"&amp;I$12)-SUMIFS(Tbl_Registro_Insumo[cant_dev],Tbl_Registro_Insumo[proveedor],$C$8,Tbl_Registro_Insumo[descripcion_insumo],$C139,Tbl_Registro_Insumo[id_solicitud],$C$9,Tbl_Registro_Insumo[Fecha_Corte],"&lt;="&amp;I$12))</f>
        <v/>
      </c>
      <c r="J139" s="2" t="str">
        <f>IF(OR($C139="",J$12=""),"",SUMIFS(Tbl_Registro_Insumo[cant_ent],Tbl_Registro_Insumo[proveedor],$C$8,Tbl_Registro_Insumo[descripcion_insumo],$C139,Tbl_Registro_Insumo[id_solicitud],Detalle_Mes!$C$9,Tbl_Registro_Insumo[Fecha_Corte],"&lt;="&amp;J$12)-SUMIFS(Tbl_Registro_Insumo[cant_dev],Tbl_Registro_Insumo[proveedor],$C$8,Tbl_Registro_Insumo[descripcion_insumo],$C139,Tbl_Registro_Insumo[id_solicitud],$C$9,Tbl_Registro_Insumo[Fecha_Corte],"&lt;="&amp;J$12))</f>
        <v/>
      </c>
      <c r="K139" s="2" t="str">
        <f>IF(OR($C139="",K$12=""),"",SUMIFS(Tbl_Registro_Insumo[cant_ent],Tbl_Registro_Insumo[proveedor],$C$8,Tbl_Registro_Insumo[descripcion_insumo],$C139,Tbl_Registro_Insumo[id_solicitud],Detalle_Mes!$C$9,Tbl_Registro_Insumo[Fecha_Corte],"&lt;="&amp;K$12)-SUMIFS(Tbl_Registro_Insumo[cant_dev],Tbl_Registro_Insumo[proveedor],$C$8,Tbl_Registro_Insumo[descripcion_insumo],$C139,Tbl_Registro_Insumo[id_solicitud],$C$9,Tbl_Registro_Insumo[Fecha_Corte],"&lt;="&amp;K$12))</f>
        <v/>
      </c>
      <c r="L139" s="2" t="str">
        <f>IF(OR($C139="",L$12=""),"",SUMIFS(Tbl_Registro_Insumo[cant_ent],Tbl_Registro_Insumo[proveedor],$C$8,Tbl_Registro_Insumo[descripcion_insumo],$C139,Tbl_Registro_Insumo[id_solicitud],Detalle_Mes!$C$9,Tbl_Registro_Insumo[Fecha_Corte],"&lt;="&amp;L$12)-SUMIFS(Tbl_Registro_Insumo[cant_dev],Tbl_Registro_Insumo[proveedor],$C$8,Tbl_Registro_Insumo[descripcion_insumo],$C139,Tbl_Registro_Insumo[id_solicitud],$C$9,Tbl_Registro_Insumo[Fecha_Corte],"&lt;="&amp;L$12))</f>
        <v/>
      </c>
      <c r="M139" s="2" t="str">
        <f>IF(OR($C139="",M$12=""),"",SUMIFS(Tbl_Registro_Insumo[cant_ent],Tbl_Registro_Insumo[proveedor],$C$8,Tbl_Registro_Insumo[descripcion_insumo],$C139,Tbl_Registro_Insumo[id_solicitud],Detalle_Mes!$C$9,Tbl_Registro_Insumo[Fecha_Corte],"&lt;="&amp;M$12)-SUMIFS(Tbl_Registro_Insumo[cant_dev],Tbl_Registro_Insumo[proveedor],$C$8,Tbl_Registro_Insumo[descripcion_insumo],$C139,Tbl_Registro_Insumo[id_solicitud],$C$9,Tbl_Registro_Insumo[Fecha_Corte],"&lt;="&amp;M$12))</f>
        <v/>
      </c>
      <c r="N139" s="2" t="str">
        <f>IF(OR($C139="",N$12=""),"",SUMIFS(Tbl_Registro_Insumo[cant_ent],Tbl_Registro_Insumo[proveedor],$C$8,Tbl_Registro_Insumo[descripcion_insumo],$C139,Tbl_Registro_Insumo[id_solicitud],Detalle_Mes!$C$9,Tbl_Registro_Insumo[Fecha_Corte],"&lt;="&amp;N$12)-SUMIFS(Tbl_Registro_Insumo[cant_dev],Tbl_Registro_Insumo[proveedor],$C$8,Tbl_Registro_Insumo[descripcion_insumo],$C139,Tbl_Registro_Insumo[id_solicitud],$C$9,Tbl_Registro_Insumo[Fecha_Corte],"&lt;="&amp;N$12))</f>
        <v/>
      </c>
      <c r="O139" s="2" t="str">
        <f>IF(OR($C139="",O$12=""),"",SUMIFS(Tbl_Registro_Insumo[cant_ent],Tbl_Registro_Insumo[proveedor],$C$8,Tbl_Registro_Insumo[descripcion_insumo],$C139,Tbl_Registro_Insumo[id_solicitud],Detalle_Mes!$C$9,Tbl_Registro_Insumo[Fecha_Corte],"&lt;="&amp;O$12)-SUMIFS(Tbl_Registro_Insumo[cant_dev],Tbl_Registro_Insumo[proveedor],$C$8,Tbl_Registro_Insumo[descripcion_insumo],$C139,Tbl_Registro_Insumo[id_solicitud],$C$9,Tbl_Registro_Insumo[Fecha_Corte],"&lt;="&amp;O$12))</f>
        <v/>
      </c>
      <c r="P139" s="2" t="str">
        <f>IF(OR($C139="",P$12=""),"",SUMIFS(Tbl_Registro_Insumo[cant_ent],Tbl_Registro_Insumo[proveedor],$C$8,Tbl_Registro_Insumo[descripcion_insumo],$C139,Tbl_Registro_Insumo[id_solicitud],Detalle_Mes!$C$9,Tbl_Registro_Insumo[Fecha_Corte],"&lt;="&amp;P$12)-SUMIFS(Tbl_Registro_Insumo[cant_dev],Tbl_Registro_Insumo[proveedor],$C$8,Tbl_Registro_Insumo[descripcion_insumo],$C139,Tbl_Registro_Insumo[id_solicitud],$C$9,Tbl_Registro_Insumo[Fecha_Corte],"&lt;="&amp;P$12))</f>
        <v/>
      </c>
      <c r="Q139" s="2" t="str">
        <f>IF(OR($C139="",Q$12=""),"",SUMIFS(Tbl_Registro_Insumo[cant_ent],Tbl_Registro_Insumo[proveedor],$C$8,Tbl_Registro_Insumo[descripcion_insumo],$C139,Tbl_Registro_Insumo[id_solicitud],Detalle_Mes!$C$9,Tbl_Registro_Insumo[Fecha_Corte],"&lt;="&amp;Q$12)-SUMIFS(Tbl_Registro_Insumo[cant_dev],Tbl_Registro_Insumo[proveedor],$C$8,Tbl_Registro_Insumo[descripcion_insumo],$C139,Tbl_Registro_Insumo[id_solicitud],$C$9,Tbl_Registro_Insumo[Fecha_Corte],"&lt;="&amp;Q$12))</f>
        <v/>
      </c>
      <c r="R139" s="2" t="str">
        <f>IF(OR($C139="",R$12=""),"",SUMIFS(Tbl_Registro_Insumo[cant_ent],Tbl_Registro_Insumo[proveedor],$C$8,Tbl_Registro_Insumo[descripcion_insumo],$C139,Tbl_Registro_Insumo[id_solicitud],Detalle_Mes!$C$9,Tbl_Registro_Insumo[Fecha_Corte],"&lt;="&amp;R$12)-SUMIFS(Tbl_Registro_Insumo[cant_dev],Tbl_Registro_Insumo[proveedor],$C$8,Tbl_Registro_Insumo[descripcion_insumo],$C139,Tbl_Registro_Insumo[id_solicitud],$C$9,Tbl_Registro_Insumo[Fecha_Corte],"&lt;="&amp;R$12))</f>
        <v/>
      </c>
      <c r="S139" s="2" t="str">
        <f>IF(OR($C139="",S$12=""),"",SUMIFS(Tbl_Registro_Insumo[cant_ent],Tbl_Registro_Insumo[proveedor],$C$8,Tbl_Registro_Insumo[descripcion_insumo],$C139,Tbl_Registro_Insumo[id_solicitud],Detalle_Mes!$C$9,Tbl_Registro_Insumo[Fecha_Corte],"&lt;="&amp;S$12)-SUMIFS(Tbl_Registro_Insumo[cant_dev],Tbl_Registro_Insumo[proveedor],$C$8,Tbl_Registro_Insumo[descripcion_insumo],$C139,Tbl_Registro_Insumo[id_solicitud],$C$9,Tbl_Registro_Insumo[Fecha_Corte],"&lt;="&amp;S$12))</f>
        <v/>
      </c>
      <c r="T139" s="2" t="str">
        <f>IF(OR($C139="",T$12=""),"",SUMIFS(Tbl_Registro_Insumo[cant_ent],Tbl_Registro_Insumo[proveedor],$C$8,Tbl_Registro_Insumo[descripcion_insumo],$C139,Tbl_Registro_Insumo[id_solicitud],Detalle_Mes!$C$9,Tbl_Registro_Insumo[Fecha_Corte],"&lt;="&amp;T$12)-SUMIFS(Tbl_Registro_Insumo[cant_dev],Tbl_Registro_Insumo[proveedor],$C$8,Tbl_Registro_Insumo[descripcion_insumo],$C139,Tbl_Registro_Insumo[id_solicitud],$C$9,Tbl_Registro_Insumo[Fecha_Corte],"&lt;="&amp;T$12))</f>
        <v/>
      </c>
      <c r="U139" s="2" t="str">
        <f>IF(OR($C139="",U$12=""),"",SUMIFS(Tbl_Registro_Insumo[cant_ent],Tbl_Registro_Insumo[proveedor],$C$8,Tbl_Registro_Insumo[descripcion_insumo],$C139,Tbl_Registro_Insumo[id_solicitud],Detalle_Mes!$C$9,Tbl_Registro_Insumo[Fecha_Corte],"&lt;="&amp;U$12)-SUMIFS(Tbl_Registro_Insumo[cant_dev],Tbl_Registro_Insumo[proveedor],$C$8,Tbl_Registro_Insumo[descripcion_insumo],$C139,Tbl_Registro_Insumo[id_solicitud],$C$9,Tbl_Registro_Insumo[Fecha_Corte],"&lt;="&amp;U$12))</f>
        <v/>
      </c>
      <c r="V139" s="2" t="str">
        <f>IF(OR($C139="",V$12=""),"",SUMIFS(Tbl_Registro_Insumo[cant_ent],Tbl_Registro_Insumo[proveedor],$C$8,Tbl_Registro_Insumo[descripcion_insumo],$C139,Tbl_Registro_Insumo[id_solicitud],Detalle_Mes!$C$9,Tbl_Registro_Insumo[Fecha_Corte],"&lt;="&amp;V$12)-SUMIFS(Tbl_Registro_Insumo[cant_dev],Tbl_Registro_Insumo[proveedor],$C$8,Tbl_Registro_Insumo[descripcion_insumo],$C139,Tbl_Registro_Insumo[id_solicitud],$C$9,Tbl_Registro_Insumo[Fecha_Corte],"&lt;="&amp;V$12))</f>
        <v/>
      </c>
      <c r="W139" s="2" t="str">
        <f>IF(OR($C139="",W$12=""),"",SUMIFS(Tbl_Registro_Insumo[cant_ent],Tbl_Registro_Insumo[proveedor],$C$8,Tbl_Registro_Insumo[descripcion_insumo],$C139,Tbl_Registro_Insumo[id_solicitud],Detalle_Mes!$C$9,Tbl_Registro_Insumo[Fecha_Corte],"&lt;="&amp;W$12)-SUMIFS(Tbl_Registro_Insumo[cant_dev],Tbl_Registro_Insumo[proveedor],$C$8,Tbl_Registro_Insumo[descripcion_insumo],$C139,Tbl_Registro_Insumo[id_solicitud],$C$9,Tbl_Registro_Insumo[Fecha_Corte],"&lt;="&amp;W$12))</f>
        <v/>
      </c>
      <c r="X139" s="2" t="str">
        <f>IF(OR($C139="",X$12=""),"",SUMIFS(Tbl_Registro_Insumo[cant_ent],Tbl_Registro_Insumo[proveedor],$C$8,Tbl_Registro_Insumo[descripcion_insumo],$C139,Tbl_Registro_Insumo[id_solicitud],Detalle_Mes!$C$9,Tbl_Registro_Insumo[Fecha_Corte],"&lt;="&amp;X$12)-SUMIFS(Tbl_Registro_Insumo[cant_dev],Tbl_Registro_Insumo[proveedor],$C$8,Tbl_Registro_Insumo[descripcion_insumo],$C139,Tbl_Registro_Insumo[id_solicitud],$C$9,Tbl_Registro_Insumo[Fecha_Corte],"&lt;="&amp;X$12))</f>
        <v/>
      </c>
      <c r="Y139" s="2" t="str">
        <f>IF(OR($C139="",Y$12=""),"",SUMIFS(Tbl_Registro_Insumo[cant_ent],Tbl_Registro_Insumo[proveedor],$C$8,Tbl_Registro_Insumo[descripcion_insumo],$C139,Tbl_Registro_Insumo[id_solicitud],Detalle_Mes!$C$9,Tbl_Registro_Insumo[Fecha_Corte],"&lt;="&amp;Y$12)-SUMIFS(Tbl_Registro_Insumo[cant_dev],Tbl_Registro_Insumo[proveedor],$C$8,Tbl_Registro_Insumo[descripcion_insumo],$C139,Tbl_Registro_Insumo[id_solicitud],$C$9,Tbl_Registro_Insumo[Fecha_Corte],"&lt;="&amp;Y$12))</f>
        <v/>
      </c>
      <c r="Z139" s="2" t="str">
        <f>IF(OR($C139="",Z$12=""),"",SUMIFS(Tbl_Registro_Insumo[cant_ent],Tbl_Registro_Insumo[proveedor],$C$8,Tbl_Registro_Insumo[descripcion_insumo],$C139,Tbl_Registro_Insumo[id_solicitud],Detalle_Mes!$C$9,Tbl_Registro_Insumo[Fecha_Corte],"&lt;="&amp;Z$12)-SUMIFS(Tbl_Registro_Insumo[cant_dev],Tbl_Registro_Insumo[proveedor],$C$8,Tbl_Registro_Insumo[descripcion_insumo],$C139,Tbl_Registro_Insumo[id_solicitud],$C$9,Tbl_Registro_Insumo[Fecha_Corte],"&lt;="&amp;Z$12))</f>
        <v/>
      </c>
      <c r="AA139" s="2" t="str">
        <f>IF(OR($C139="",AA$12=""),"",SUMIFS(Tbl_Registro_Insumo[cant_ent],Tbl_Registro_Insumo[proveedor],$C$8,Tbl_Registro_Insumo[descripcion_insumo],$C139,Tbl_Registro_Insumo[id_solicitud],Detalle_Mes!$C$9,Tbl_Registro_Insumo[Fecha_Corte],"&lt;="&amp;AA$12)-SUMIFS(Tbl_Registro_Insumo[cant_dev],Tbl_Registro_Insumo[proveedor],$C$8,Tbl_Registro_Insumo[descripcion_insumo],$C139,Tbl_Registro_Insumo[id_solicitud],$C$9,Tbl_Registro_Insumo[Fecha_Corte],"&lt;="&amp;AA$12))</f>
        <v/>
      </c>
      <c r="AB139" s="2" t="str">
        <f>IF(OR($C139="",AB$12=""),"",SUMIFS(Tbl_Registro_Insumo[cant_ent],Tbl_Registro_Insumo[proveedor],$C$8,Tbl_Registro_Insumo[descripcion_insumo],$C139,Tbl_Registro_Insumo[id_solicitud],Detalle_Mes!$C$9,Tbl_Registro_Insumo[Fecha_Corte],"&lt;="&amp;AB$12)-SUMIFS(Tbl_Registro_Insumo[cant_dev],Tbl_Registro_Insumo[proveedor],$C$8,Tbl_Registro_Insumo[descripcion_insumo],$C139,Tbl_Registro_Insumo[id_solicitud],$C$9,Tbl_Registro_Insumo[Fecha_Corte],"&lt;="&amp;AB$12))</f>
        <v/>
      </c>
      <c r="AC139" s="2" t="str">
        <f>IF(OR($C139="",AC$12=""),"",SUMIFS(Tbl_Registro_Insumo[cant_ent],Tbl_Registro_Insumo[proveedor],$C$8,Tbl_Registro_Insumo[descripcion_insumo],$C139,Tbl_Registro_Insumo[id_solicitud],Detalle_Mes!$C$9,Tbl_Registro_Insumo[Fecha_Corte],"&lt;="&amp;AC$12)-SUMIFS(Tbl_Registro_Insumo[cant_dev],Tbl_Registro_Insumo[proveedor],$C$8,Tbl_Registro_Insumo[descripcion_insumo],$C139,Tbl_Registro_Insumo[id_solicitud],$C$9,Tbl_Registro_Insumo[Fecha_Corte],"&lt;="&amp;AC$12))</f>
        <v/>
      </c>
      <c r="AD139" s="2" t="str">
        <f>IF(OR($C139="",AD$12=""),"",SUMIFS(Tbl_Registro_Insumo[cant_ent],Tbl_Registro_Insumo[proveedor],$C$8,Tbl_Registro_Insumo[descripcion_insumo],$C139,Tbl_Registro_Insumo[id_solicitud],Detalle_Mes!$C$9,Tbl_Registro_Insumo[Fecha_Corte],"&lt;="&amp;AD$12)-SUMIFS(Tbl_Registro_Insumo[cant_dev],Tbl_Registro_Insumo[proveedor],$C$8,Tbl_Registro_Insumo[descripcion_insumo],$C139,Tbl_Registro_Insumo[id_solicitud],$C$9,Tbl_Registro_Insumo[Fecha_Corte],"&lt;="&amp;AD$12))</f>
        <v/>
      </c>
      <c r="AE139" s="2" t="str">
        <f>IF(OR($C139="",AE$12=""),"",SUMIFS(Tbl_Registro_Insumo[cant_ent],Tbl_Registro_Insumo[proveedor],$C$8,Tbl_Registro_Insumo[descripcion_insumo],$C139,Tbl_Registro_Insumo[id_solicitud],Detalle_Mes!$C$9,Tbl_Registro_Insumo[Fecha_Corte],"&lt;="&amp;AE$12)-SUMIFS(Tbl_Registro_Insumo[cant_dev],Tbl_Registro_Insumo[proveedor],$C$8,Tbl_Registro_Insumo[descripcion_insumo],$C139,Tbl_Registro_Insumo[id_solicitud],$C$9,Tbl_Registro_Insumo[Fecha_Corte],"&lt;="&amp;AE$12))</f>
        <v/>
      </c>
      <c r="AF139" s="2" t="str">
        <f>IF(OR($C139="",AF$12=""),"",SUMIFS(Tbl_Registro_Insumo[cant_ent],Tbl_Registro_Insumo[proveedor],$C$8,Tbl_Registro_Insumo[descripcion_insumo],$C139,Tbl_Registro_Insumo[id_solicitud],Detalle_Mes!$C$9,Tbl_Registro_Insumo[Fecha_Corte],"&lt;="&amp;AF$12)-SUMIFS(Tbl_Registro_Insumo[cant_dev],Tbl_Registro_Insumo[proveedor],$C$8,Tbl_Registro_Insumo[descripcion_insumo],$C139,Tbl_Registro_Insumo[id_solicitud],$C$9,Tbl_Registro_Insumo[Fecha_Corte],"&lt;="&amp;AF$12))</f>
        <v/>
      </c>
      <c r="AG139" s="2" t="str">
        <f>IF(OR($C139="",AG$12=""),"",SUMIFS(Tbl_Registro_Insumo[cant_ent],Tbl_Registro_Insumo[proveedor],$C$8,Tbl_Registro_Insumo[descripcion_insumo],$C139,Tbl_Registro_Insumo[id_solicitud],Detalle_Mes!$C$9,Tbl_Registro_Insumo[Fecha_Corte],"&lt;="&amp;AG$12)-SUMIFS(Tbl_Registro_Insumo[cant_dev],Tbl_Registro_Insumo[proveedor],$C$8,Tbl_Registro_Insumo[descripcion_insumo],$C139,Tbl_Registro_Insumo[id_solicitud],$C$9,Tbl_Registro_Insumo[Fecha_Corte],"&lt;="&amp;AG$12))</f>
        <v/>
      </c>
      <c r="AH139" s="2" t="str">
        <f>IF(OR($C139="",AH$12=""),"",SUMIFS(Tbl_Registro_Insumo[cant_ent],Tbl_Registro_Insumo[proveedor],$C$8,Tbl_Registro_Insumo[descripcion_insumo],$C139,Tbl_Registro_Insumo[id_solicitud],Detalle_Mes!$C$9,Tbl_Registro_Insumo[Fecha_Corte],"&lt;="&amp;AH$12)-SUMIFS(Tbl_Registro_Insumo[cant_dev],Tbl_Registro_Insumo[proveedor],$C$8,Tbl_Registro_Insumo[descripcion_insumo],$C139,Tbl_Registro_Insumo[id_solicitud],$C$9,Tbl_Registro_Insumo[Fecha_Corte],"&lt;="&amp;AH$12))</f>
        <v/>
      </c>
      <c r="AI139" s="2" t="str">
        <f>IF(OR($C139="",AI$12=""),"",SUMIFS(Tbl_Registro_Insumo[cant_ent],Tbl_Registro_Insumo[proveedor],$C$8,Tbl_Registro_Insumo[descripcion_insumo],$C139,Tbl_Registro_Insumo[id_solicitud],Detalle_Mes!$C$9,Tbl_Registro_Insumo[Fecha_Corte],"&lt;="&amp;AI$12)-SUMIFS(Tbl_Registro_Insumo[cant_dev],Tbl_Registro_Insumo[proveedor],$C$8,Tbl_Registro_Insumo[descripcion_insumo],$C139,Tbl_Registro_Insumo[id_solicitud],$C$9,Tbl_Registro_Insumo[Fecha_Corte],"&lt;="&amp;AI$12))</f>
        <v/>
      </c>
      <c r="AJ139" s="2" t="str">
        <f>IF(OR($C139="",AJ$12=""),"",SUMIFS(Tbl_Registro_Insumo[cant_ent],Tbl_Registro_Insumo[proveedor],$C$8,Tbl_Registro_Insumo[descripcion_insumo],$C139,Tbl_Registro_Insumo[id_solicitud],Detalle_Mes!$C$9,Tbl_Registro_Insumo[Fecha_Corte],"&lt;="&amp;AJ$12)-SUMIFS(Tbl_Registro_Insumo[cant_dev],Tbl_Registro_Insumo[proveedor],$C$8,Tbl_Registro_Insumo[descripcion_insumo],$C139,Tbl_Registro_Insumo[id_solicitud],$C$9,Tbl_Registro_Insumo[Fecha_Corte],"&lt;="&amp;AJ$12))</f>
        <v/>
      </c>
      <c r="AK139" s="2" t="str">
        <f>IF(OR($C139="",AK$12=""),"",SUMIFS(Tbl_Registro_Insumo[cant_ent],Tbl_Registro_Insumo[proveedor],$C$8,Tbl_Registro_Insumo[descripcion_insumo],$C139,Tbl_Registro_Insumo[id_solicitud],Detalle_Mes!$C$9,Tbl_Registro_Insumo[Fecha_Corte],"&lt;="&amp;AK$12)-SUMIFS(Tbl_Registro_Insumo[cant_dev],Tbl_Registro_Insumo[proveedor],$C$8,Tbl_Registro_Insumo[descripcion_insumo],$C139,Tbl_Registro_Insumo[id_solicitud],$C$9,Tbl_Registro_Insumo[Fecha_Corte],"&lt;="&amp;AK$12))</f>
        <v/>
      </c>
      <c r="AL139" s="2" t="str">
        <f>IF(OR($C139="",AL$12=""),"",SUMIFS(Tbl_Registro_Insumo[cant_ent],Tbl_Registro_Insumo[proveedor],$C$8,Tbl_Registro_Insumo[descripcion_insumo],$C139,Tbl_Registro_Insumo[id_solicitud],Detalle_Mes!$C$9,Tbl_Registro_Insumo[Fecha_Corte],"&lt;="&amp;AL$12)-SUMIFS(Tbl_Registro_Insumo[cant_dev],Tbl_Registro_Insumo[proveedor],$C$8,Tbl_Registro_Insumo[descripcion_insumo],$C139,Tbl_Registro_Insumo[id_solicitud],$C$9,Tbl_Registro_Insumo[Fecha_Corte],"&lt;="&amp;AL$12))</f>
        <v/>
      </c>
      <c r="AM139" s="2" t="str">
        <f>IF(OR($C139="",AM$12=""),"",SUMIFS(Tbl_Registro_Insumo[cant_ent],Tbl_Registro_Insumo[proveedor],$C$8,Tbl_Registro_Insumo[descripcion_insumo],$C139,Tbl_Registro_Insumo[id_solicitud],Detalle_Mes!$C$9,Tbl_Registro_Insumo[Fecha_Corte],"&lt;="&amp;AM$12)-SUMIFS(Tbl_Registro_Insumo[cant_dev],Tbl_Registro_Insumo[proveedor],$C$8,Tbl_Registro_Insumo[descripcion_insumo],$C139,Tbl_Registro_Insumo[id_solicitud],$C$9,Tbl_Registro_Insumo[Fecha_Corte],"&lt;="&amp;AM$12))</f>
        <v/>
      </c>
      <c r="AN139" s="2" t="str">
        <f>IF(OR($C139="",AN$12=""),"",SUMIFS(Tbl_Registro_Insumo[cant_ent],Tbl_Registro_Insumo[proveedor],$C$8,Tbl_Registro_Insumo[descripcion_insumo],$C139,Tbl_Registro_Insumo[id_solicitud],Detalle_Mes!$C$9,Tbl_Registro_Insumo[Fecha_Corte],"&lt;="&amp;AN$12)-SUMIFS(Tbl_Registro_Insumo[cant_dev],Tbl_Registro_Insumo[proveedor],$C$8,Tbl_Registro_Insumo[descripcion_insumo],$C139,Tbl_Registro_Insumo[id_solicitud],$C$9,Tbl_Registro_Insumo[Fecha_Corte],"&lt;="&amp;AN$12))</f>
        <v/>
      </c>
      <c r="AO139" s="2" t="str">
        <f>IF(OR($C139="",AO$12=""),"",SUMIFS(Tbl_Registro_Insumo[cant_ent],Tbl_Registro_Insumo[proveedor],$C$8,Tbl_Registro_Insumo[descripcion_insumo],$C139,Tbl_Registro_Insumo[id_solicitud],Detalle_Mes!$C$9,Tbl_Registro_Insumo[Fecha_Corte],"&lt;="&amp;AO$12)-SUMIFS(Tbl_Registro_Insumo[cant_dev],Tbl_Registro_Insumo[proveedor],$C$8,Tbl_Registro_Insumo[descripcion_insumo],$C139,Tbl_Registro_Insumo[id_solicitud],$C$9,Tbl_Registro_Insumo[Fecha_Corte],"&lt;="&amp;AO$12))</f>
        <v/>
      </c>
      <c r="AP139" s="2" t="str">
        <f>IF(OR($C139="",AP$12=""),"",SUMIFS(Tbl_Registro_Insumo[cant_ent],Tbl_Registro_Insumo[proveedor],$C$8,Tbl_Registro_Insumo[descripcion_insumo],$C139,Tbl_Registro_Insumo[id_solicitud],Detalle_Mes!$C$9,Tbl_Registro_Insumo[Fecha_Corte],"&lt;="&amp;AP$12)-SUMIFS(Tbl_Registro_Insumo[cant_dev],Tbl_Registro_Insumo[proveedor],$C$8,Tbl_Registro_Insumo[descripcion_insumo],$C139,Tbl_Registro_Insumo[id_solicitud],$C$9,Tbl_Registro_Insumo[Fecha_Corte],"&lt;="&amp;AP$12))</f>
        <v/>
      </c>
      <c r="AQ139" s="2" t="str">
        <f>IF(OR($C139="",AQ$12=""),"",SUMIFS(Tbl_Registro_Insumo[cant_ent],Tbl_Registro_Insumo[proveedor],$C$8,Tbl_Registro_Insumo[descripcion_insumo],$C139,Tbl_Registro_Insumo[id_solicitud],Detalle_Mes!$C$9,Tbl_Registro_Insumo[Fecha_Corte],"&lt;="&amp;AQ$12)-SUMIFS(Tbl_Registro_Insumo[cant_dev],Tbl_Registro_Insumo[proveedor],$C$8,Tbl_Registro_Insumo[descripcion_insumo],$C139,Tbl_Registro_Insumo[id_solicitud],$C$9,Tbl_Registro_Insumo[Fecha_Corte],"&lt;="&amp;AQ$12))</f>
        <v/>
      </c>
      <c r="AR139" s="2" t="str">
        <f>IF(OR($C139="",AR$12=""),"",SUMIFS(Tbl_Registro_Insumo[cant_ent],Tbl_Registro_Insumo[proveedor],$C$8,Tbl_Registro_Insumo[descripcion_insumo],$C139,Tbl_Registro_Insumo[id_solicitud],Detalle_Mes!$C$9,Tbl_Registro_Insumo[Fecha_Corte],"&lt;="&amp;AR$12)-SUMIFS(Tbl_Registro_Insumo[cant_dev],Tbl_Registro_Insumo[proveedor],$C$8,Tbl_Registro_Insumo[descripcion_insumo],$C139,Tbl_Registro_Insumo[id_solicitud],$C$9,Tbl_Registro_Insumo[Fecha_Corte],"&lt;="&amp;AR$12))</f>
        <v/>
      </c>
      <c r="AS139" s="2" t="str">
        <f>IF(OR($C139="",AS$12=""),"",SUMIFS(Tbl_Registro_Insumo[cant_ent],Tbl_Registro_Insumo[proveedor],$C$8,Tbl_Registro_Insumo[descripcion_insumo],$C139,Tbl_Registro_Insumo[id_solicitud],Detalle_Mes!$C$9,Tbl_Registro_Insumo[Fecha_Corte],"&lt;="&amp;AS$12)-SUMIFS(Tbl_Registro_Insumo[cant_dev],Tbl_Registro_Insumo[proveedor],$C$8,Tbl_Registro_Insumo[descripcion_insumo],$C139,Tbl_Registro_Insumo[id_solicitud],$C$9,Tbl_Registro_Insumo[Fecha_Corte],"&lt;="&amp;AS$12))</f>
        <v/>
      </c>
      <c r="AT139" s="2" t="str">
        <f>IF(OR($C139="",AT$12=""),"",SUMIFS(Tbl_Registro_Insumo[cant_ent],Tbl_Registro_Insumo[proveedor],$C$8,Tbl_Registro_Insumo[descripcion_insumo],$C139,Tbl_Registro_Insumo[id_solicitud],Detalle_Mes!$C$9,Tbl_Registro_Insumo[Fecha_Corte],"&lt;="&amp;AT$12)-SUMIFS(Tbl_Registro_Insumo[cant_dev],Tbl_Registro_Insumo[proveedor],$C$8,Tbl_Registro_Insumo[descripcion_insumo],$C139,Tbl_Registro_Insumo[id_solicitud],$C$9,Tbl_Registro_Insumo[Fecha_Corte],"&lt;="&amp;AT$12))</f>
        <v/>
      </c>
      <c r="AU139" s="2" t="str">
        <f>IF(OR($C139="",AU$12=""),"",SUMIFS(Tbl_Registro_Insumo[cant_ent],Tbl_Registro_Insumo[proveedor],$C$8,Tbl_Registro_Insumo[descripcion_insumo],$C139,Tbl_Registro_Insumo[id_solicitud],Detalle_Mes!$C$9,Tbl_Registro_Insumo[Fecha_Corte],"&lt;="&amp;AU$12)-SUMIFS(Tbl_Registro_Insumo[cant_dev],Tbl_Registro_Insumo[proveedor],$C$8,Tbl_Registro_Insumo[descripcion_insumo],$C139,Tbl_Registro_Insumo[id_solicitud],$C$9,Tbl_Registro_Insumo[Fecha_Corte],"&lt;="&amp;AU$12))</f>
        <v/>
      </c>
      <c r="AV139" s="2" t="str">
        <f>IF(OR($C139="",AV$12=""),"",SUMIFS(Tbl_Registro_Insumo[cant_ent],Tbl_Registro_Insumo[proveedor],$C$8,Tbl_Registro_Insumo[descripcion_insumo],$C139,Tbl_Registro_Insumo[id_solicitud],Detalle_Mes!$C$9,Tbl_Registro_Insumo[Fecha_Corte],"&lt;="&amp;AV$12)-SUMIFS(Tbl_Registro_Insumo[cant_dev],Tbl_Registro_Insumo[proveedor],$C$8,Tbl_Registro_Insumo[descripcion_insumo],$C139,Tbl_Registro_Insumo[id_solicitud],$C$9,Tbl_Registro_Insumo[Fecha_Corte],"&lt;="&amp;AV$12))</f>
        <v/>
      </c>
      <c r="AW139" s="2" t="str">
        <f>IF(OR($C139="",AW$12=""),"",SUMIFS(Tbl_Registro_Insumo[cant_ent],Tbl_Registro_Insumo[proveedor],$C$8,Tbl_Registro_Insumo[descripcion_insumo],$C139,Tbl_Registro_Insumo[id_solicitud],Detalle_Mes!$C$9,Tbl_Registro_Insumo[Fecha_Corte],"&lt;="&amp;AW$12)-SUMIFS(Tbl_Registro_Insumo[cant_dev],Tbl_Registro_Insumo[proveedor],$C$8,Tbl_Registro_Insumo[descripcion_insumo],$C139,Tbl_Registro_Insumo[id_solicitud],$C$9,Tbl_Registro_Insumo[Fecha_Corte],"&lt;="&amp;AW$12))</f>
        <v/>
      </c>
      <c r="AX139" s="2" t="str">
        <f>IF(OR($C139="",AX$12=""),"",SUMIFS(Tbl_Registro_Insumo[cant_ent],Tbl_Registro_Insumo[proveedor],$C$8,Tbl_Registro_Insumo[descripcion_insumo],$C139,Tbl_Registro_Insumo[id_solicitud],Detalle_Mes!$C$9,Tbl_Registro_Insumo[Fecha_Corte],"&lt;="&amp;AX$12)-SUMIFS(Tbl_Registro_Insumo[cant_dev],Tbl_Registro_Insumo[proveedor],$C$8,Tbl_Registro_Insumo[descripcion_insumo],$C139,Tbl_Registro_Insumo[id_solicitud],$C$9,Tbl_Registro_Insumo[Fecha_Corte],"&lt;="&amp;AX$12))</f>
        <v/>
      </c>
      <c r="AY139" s="2" t="str">
        <f>IF(OR($C139="",AY$12=""),"",SUMIFS(Tbl_Registro_Insumo[cant_ent],Tbl_Registro_Insumo[proveedor],$C$8,Tbl_Registro_Insumo[descripcion_insumo],$C139,Tbl_Registro_Insumo[id_solicitud],Detalle_Mes!$C$9,Tbl_Registro_Insumo[Fecha_Corte],"&lt;="&amp;AY$12)-SUMIFS(Tbl_Registro_Insumo[cant_dev],Tbl_Registro_Insumo[proveedor],$C$8,Tbl_Registro_Insumo[descripcion_insumo],$C139,Tbl_Registro_Insumo[id_solicitud],$C$9,Tbl_Registro_Insumo[Fecha_Corte],"&lt;="&amp;AY$12))</f>
        <v/>
      </c>
      <c r="AZ139" s="2" t="str">
        <f>IF(OR($C139="",AZ$12=""),"",SUMIFS(Tbl_Registro_Insumo[cant_ent],Tbl_Registro_Insumo[proveedor],$C$8,Tbl_Registro_Insumo[descripcion_insumo],$C139,Tbl_Registro_Insumo[id_solicitud],Detalle_Mes!$C$9,Tbl_Registro_Insumo[Fecha_Corte],"&lt;="&amp;AZ$12)-SUMIFS(Tbl_Registro_Insumo[cant_dev],Tbl_Registro_Insumo[proveedor],$C$8,Tbl_Registro_Insumo[descripcion_insumo],$C139,Tbl_Registro_Insumo[id_solicitud],$C$9,Tbl_Registro_Insumo[Fecha_Corte],"&lt;="&amp;AZ$12))</f>
        <v/>
      </c>
      <c r="BA139" s="2" t="str">
        <f>IF(OR($C139="",BA$12=""),"",SUMIFS(Tbl_Registro_Insumo[cant_ent],Tbl_Registro_Insumo[proveedor],$C$8,Tbl_Registro_Insumo[descripcion_insumo],$C139,Tbl_Registro_Insumo[id_solicitud],Detalle_Mes!$C$9,Tbl_Registro_Insumo[Fecha_Corte],"&lt;="&amp;BA$12)-SUMIFS(Tbl_Registro_Insumo[cant_dev],Tbl_Registro_Insumo[proveedor],$C$8,Tbl_Registro_Insumo[descripcion_insumo],$C139,Tbl_Registro_Insumo[id_solicitud],$C$9,Tbl_Registro_Insumo[Fecha_Corte],"&lt;="&amp;BA$12))</f>
        <v/>
      </c>
      <c r="BB139" s="2" t="str">
        <f>IF(OR($C139="",BB$12=""),"",SUMIFS(Tbl_Registro_Insumo[cant_ent],Tbl_Registro_Insumo[proveedor],$C$8,Tbl_Registro_Insumo[descripcion_insumo],$C139,Tbl_Registro_Insumo[id_solicitud],Detalle_Mes!$C$9,Tbl_Registro_Insumo[Fecha_Corte],"&lt;="&amp;BB$12)-SUMIFS(Tbl_Registro_Insumo[cant_dev],Tbl_Registro_Insumo[proveedor],$C$8,Tbl_Registro_Insumo[descripcion_insumo],$C139,Tbl_Registro_Insumo[id_solicitud],$C$9,Tbl_Registro_Insumo[Fecha_Corte],"&lt;="&amp;BB$12))</f>
        <v/>
      </c>
      <c r="BC139" s="2" t="str">
        <f>IF(OR($C139="",BC$12=""),"",SUMIFS(Tbl_Registro_Insumo[cant_ent],Tbl_Registro_Insumo[proveedor],$C$8,Tbl_Registro_Insumo[descripcion_insumo],$C139,Tbl_Registro_Insumo[id_solicitud],Detalle_Mes!$C$9,Tbl_Registro_Insumo[Fecha_Corte],"&lt;="&amp;BC$12)-SUMIFS(Tbl_Registro_Insumo[cant_dev],Tbl_Registro_Insumo[proveedor],$C$8,Tbl_Registro_Insumo[descripcion_insumo],$C139,Tbl_Registro_Insumo[id_solicitud],$C$9,Tbl_Registro_Insumo[Fecha_Corte],"&lt;="&amp;BC$12))</f>
        <v/>
      </c>
      <c r="BD139" s="2" t="str">
        <f>IF(OR($C139="",BD$12=""),"",SUMIFS(Tbl_Registro_Insumo[cant_ent],Tbl_Registro_Insumo[proveedor],$C$8,Tbl_Registro_Insumo[descripcion_insumo],$C139,Tbl_Registro_Insumo[id_solicitud],Detalle_Mes!$C$9,Tbl_Registro_Insumo[Fecha_Corte],"&lt;="&amp;BD$12)-SUMIFS(Tbl_Registro_Insumo[cant_dev],Tbl_Registro_Insumo[proveedor],$C$8,Tbl_Registro_Insumo[descripcion_insumo],$C139,Tbl_Registro_Insumo[id_solicitud],$C$9,Tbl_Registro_Insumo[Fecha_Corte],"&lt;="&amp;BD$12))</f>
        <v/>
      </c>
      <c r="BE139" s="2" t="str">
        <f>IF(OR($C139="",BE$12=""),"",SUMIFS(Tbl_Registro_Insumo[cant_ent],Tbl_Registro_Insumo[proveedor],$C$8,Tbl_Registro_Insumo[descripcion_insumo],$C139,Tbl_Registro_Insumo[id_solicitud],Detalle_Mes!$C$9,Tbl_Registro_Insumo[Fecha_Corte],"&lt;="&amp;BE$12)-SUMIFS(Tbl_Registro_Insumo[cant_dev],Tbl_Registro_Insumo[proveedor],$C$8,Tbl_Registro_Insumo[descripcion_insumo],$C139,Tbl_Registro_Insumo[id_solicitud],$C$9,Tbl_Registro_Insumo[Fecha_Corte],"&lt;="&amp;BE$12))</f>
        <v/>
      </c>
      <c r="BF139" s="2" t="str">
        <f>IF(OR($C139="",BF$12=""),"",SUMIFS(Tbl_Registro_Insumo[cant_ent],Tbl_Registro_Insumo[proveedor],$C$8,Tbl_Registro_Insumo[descripcion_insumo],$C139,Tbl_Registro_Insumo[id_solicitud],Detalle_Mes!$C$9,Tbl_Registro_Insumo[Fecha_Corte],"&lt;="&amp;BF$12)-SUMIFS(Tbl_Registro_Insumo[cant_dev],Tbl_Registro_Insumo[proveedor],$C$8,Tbl_Registro_Insumo[descripcion_insumo],$C139,Tbl_Registro_Insumo[id_solicitud],$C$9,Tbl_Registro_Insumo[Fecha_Corte],"&lt;="&amp;BF$12))</f>
        <v/>
      </c>
      <c r="BG139" s="2" t="str">
        <f>IF(OR($C139="",BG$12=""),"",SUMIFS(Tbl_Registro_Insumo[cant_ent],Tbl_Registro_Insumo[proveedor],$C$8,Tbl_Registro_Insumo[descripcion_insumo],$C139,Tbl_Registro_Insumo[id_solicitud],Detalle_Mes!$C$9,Tbl_Registro_Insumo[Fecha_Corte],"&lt;="&amp;BG$12)-SUMIFS(Tbl_Registro_Insumo[cant_dev],Tbl_Registro_Insumo[proveedor],$C$8,Tbl_Registro_Insumo[descripcion_insumo],$C139,Tbl_Registro_Insumo[id_solicitud],$C$9,Tbl_Registro_Insumo[Fecha_Corte],"&lt;="&amp;BG$12))</f>
        <v/>
      </c>
      <c r="BH139" s="2" t="str">
        <f>IF(OR($C139="",BH$12=""),"",SUMIFS(Tbl_Registro_Insumo[cant_ent],Tbl_Registro_Insumo[proveedor],$C$8,Tbl_Registro_Insumo[descripcion_insumo],$C139,Tbl_Registro_Insumo[id_solicitud],Detalle_Mes!$C$9,Tbl_Registro_Insumo[Fecha_Corte],"&lt;="&amp;BH$12)-SUMIFS(Tbl_Registro_Insumo[cant_dev],Tbl_Registro_Insumo[proveedor],$C$8,Tbl_Registro_Insumo[descripcion_insumo],$C139,Tbl_Registro_Insumo[id_solicitud],$C$9,Tbl_Registro_Insumo[Fecha_Corte],"&lt;="&amp;BH$12))</f>
        <v/>
      </c>
      <c r="BI139" s="2" t="str">
        <f>IF(OR($C139="",BI$12=""),"",SUMIFS(Tbl_Registro_Insumo[cant_ent],Tbl_Registro_Insumo[proveedor],$C$8,Tbl_Registro_Insumo[descripcion_insumo],$C139,Tbl_Registro_Insumo[id_solicitud],Detalle_Mes!$C$9,Tbl_Registro_Insumo[Fecha_Corte],"&lt;="&amp;BI$12)-SUMIFS(Tbl_Registro_Insumo[cant_dev],Tbl_Registro_Insumo[proveedor],$C$8,Tbl_Registro_Insumo[descripcion_insumo],$C139,Tbl_Registro_Insumo[id_solicitud],$C$9,Tbl_Registro_Insumo[Fecha_Corte],"&lt;="&amp;BI$12))</f>
        <v/>
      </c>
      <c r="BJ139" s="2" t="str">
        <f>IF(OR($C139="",BJ$12=""),"",SUMIFS(Tbl_Registro_Insumo[cant_ent],Tbl_Registro_Insumo[proveedor],$C$8,Tbl_Registro_Insumo[descripcion_insumo],$C139,Tbl_Registro_Insumo[id_solicitud],Detalle_Mes!$C$9,Tbl_Registro_Insumo[Fecha_Corte],"&lt;="&amp;BJ$12)-SUMIFS(Tbl_Registro_Insumo[cant_dev],Tbl_Registro_Insumo[proveedor],$C$8,Tbl_Registro_Insumo[descripcion_insumo],$C139,Tbl_Registro_Insumo[id_solicitud],$C$9,Tbl_Registro_Insumo[Fecha_Corte],"&lt;="&amp;BJ$12))</f>
        <v/>
      </c>
      <c r="BK139" s="2" t="str">
        <f>IF(OR($C139="",BK$12=""),"",SUMIFS(Tbl_Registro_Insumo[cant_ent],Tbl_Registro_Insumo[proveedor],$C$8,Tbl_Registro_Insumo[descripcion_insumo],$C139,Tbl_Registro_Insumo[id_solicitud],Detalle_Mes!$C$9,Tbl_Registro_Insumo[Fecha_Corte],"&lt;="&amp;BK$12)-SUMIFS(Tbl_Registro_Insumo[cant_dev],Tbl_Registro_Insumo[proveedor],$C$8,Tbl_Registro_Insumo[descripcion_insumo],$C139,Tbl_Registro_Insumo[id_solicitud],$C$9,Tbl_Registro_Insumo[Fecha_Corte],"&lt;="&amp;BK$12))</f>
        <v/>
      </c>
      <c r="BL139" s="2" t="str">
        <f>IF(OR($C139="",BL$12=""),"",SUMIFS(Tbl_Registro_Insumo[cant_ent],Tbl_Registro_Insumo[proveedor],$C$8,Tbl_Registro_Insumo[descripcion_insumo],$C139,Tbl_Registro_Insumo[id_solicitud],Detalle_Mes!$C$9,Tbl_Registro_Insumo[Fecha_Corte],"&lt;="&amp;BL$12)-SUMIFS(Tbl_Registro_Insumo[cant_dev],Tbl_Registro_Insumo[proveedor],$C$8,Tbl_Registro_Insumo[descripcion_insumo],$C139,Tbl_Registro_Insumo[id_solicitud],$C$9,Tbl_Registro_Insumo[Fecha_Corte],"&lt;="&amp;BL$12))</f>
        <v/>
      </c>
      <c r="BM139" s="2" t="str">
        <f>IF(OR($C139="",BM$12=""),"",SUMIFS(Tbl_Registro_Insumo[cant_ent],Tbl_Registro_Insumo[proveedor],$C$8,Tbl_Registro_Insumo[descripcion_insumo],$C139,Tbl_Registro_Insumo[id_solicitud],Detalle_Mes!$C$9,Tbl_Registro_Insumo[Fecha_Corte],"&lt;="&amp;BM$12)-SUMIFS(Tbl_Registro_Insumo[cant_dev],Tbl_Registro_Insumo[proveedor],$C$8,Tbl_Registro_Insumo[descripcion_insumo],$C139,Tbl_Registro_Insumo[id_solicitud],$C$9,Tbl_Registro_Insumo[Fecha_Corte],"&lt;="&amp;BM$12))</f>
        <v/>
      </c>
      <c r="BN139" s="2" t="str">
        <f>IF(OR($C139="",BN$12=""),"",SUMIFS(Tbl_Registro_Insumo[cant_ent],Tbl_Registro_Insumo[proveedor],$C$8,Tbl_Registro_Insumo[descripcion_insumo],$C139,Tbl_Registro_Insumo[id_solicitud],Detalle_Mes!$C$9,Tbl_Registro_Insumo[Fecha_Corte],"&lt;="&amp;BN$12)-SUMIFS(Tbl_Registro_Insumo[cant_dev],Tbl_Registro_Insumo[proveedor],$C$8,Tbl_Registro_Insumo[descripcion_insumo],$C139,Tbl_Registro_Insumo[id_solicitud],$C$9,Tbl_Registro_Insumo[Fecha_Corte],"&lt;="&amp;BN$12))</f>
        <v/>
      </c>
      <c r="BO139" s="2" t="str">
        <f>IF(OR($C139="",BO$12=""),"",SUMIFS(Tbl_Registro_Insumo[cant_ent],Tbl_Registro_Insumo[proveedor],$C$8,Tbl_Registro_Insumo[descripcion_insumo],$C139,Tbl_Registro_Insumo[id_solicitud],Detalle_Mes!$C$9,Tbl_Registro_Insumo[Fecha_Corte],"&lt;="&amp;BO$12)-SUMIFS(Tbl_Registro_Insumo[cant_dev],Tbl_Registro_Insumo[proveedor],$C$8,Tbl_Registro_Insumo[descripcion_insumo],$C139,Tbl_Registro_Insumo[id_solicitud],$C$9,Tbl_Registro_Insumo[Fecha_Corte],"&lt;="&amp;BO$12))</f>
        <v/>
      </c>
      <c r="BP139" s="2" t="str">
        <f>IF(OR($C139="",BP$12=""),"",SUMIFS(Tbl_Registro_Insumo[cant_ent],Tbl_Registro_Insumo[proveedor],$C$8,Tbl_Registro_Insumo[descripcion_insumo],$C139,Tbl_Registro_Insumo[id_solicitud],Detalle_Mes!$C$9,Tbl_Registro_Insumo[Fecha_Corte],"&lt;="&amp;BP$12)-SUMIFS(Tbl_Registro_Insumo[cant_dev],Tbl_Registro_Insumo[proveedor],$C$8,Tbl_Registro_Insumo[descripcion_insumo],$C139,Tbl_Registro_Insumo[id_solicitud],$C$9,Tbl_Registro_Insumo[Fecha_Corte],"&lt;="&amp;BP$12))</f>
        <v/>
      </c>
      <c r="BQ139" s="2" t="str">
        <f>IF(OR($C139="",BQ$12=""),"",SUMIFS(Tbl_Registro_Insumo[cant_ent],Tbl_Registro_Insumo[proveedor],$C$8,Tbl_Registro_Insumo[descripcion_insumo],$C139,Tbl_Registro_Insumo[id_solicitud],Detalle_Mes!$C$9,Tbl_Registro_Insumo[Fecha_Corte],"&lt;="&amp;BQ$12)-SUMIFS(Tbl_Registro_Insumo[cant_dev],Tbl_Registro_Insumo[proveedor],$C$8,Tbl_Registro_Insumo[descripcion_insumo],$C139,Tbl_Registro_Insumo[id_solicitud],$C$9,Tbl_Registro_Insumo[Fecha_Corte],"&lt;="&amp;BQ$12))</f>
        <v/>
      </c>
      <c r="BR139" s="2" t="str">
        <f>IF(OR($C139="",BR$12=""),"",SUMIFS(Tbl_Registro_Insumo[cant_ent],Tbl_Registro_Insumo[proveedor],$C$8,Tbl_Registro_Insumo[descripcion_insumo],$C139,Tbl_Registro_Insumo[id_solicitud],Detalle_Mes!$C$9,Tbl_Registro_Insumo[Fecha_Corte],"&lt;="&amp;BR$12)-SUMIFS(Tbl_Registro_Insumo[cant_dev],Tbl_Registro_Insumo[proveedor],$C$8,Tbl_Registro_Insumo[descripcion_insumo],$C139,Tbl_Registro_Insumo[id_solicitud],$C$9,Tbl_Registro_Insumo[Fecha_Corte],"&lt;="&amp;BR$12))</f>
        <v/>
      </c>
      <c r="BS139" s="2" t="str">
        <f>IF(OR($C139="",BS$12=""),"",SUMIFS(Tbl_Registro_Insumo[cant_ent],Tbl_Registro_Insumo[proveedor],$C$8,Tbl_Registro_Insumo[descripcion_insumo],$C139,Tbl_Registro_Insumo[id_solicitud],Detalle_Mes!$C$9,Tbl_Registro_Insumo[Fecha_Corte],"&lt;="&amp;BS$12)-SUMIFS(Tbl_Registro_Insumo[cant_dev],Tbl_Registro_Insumo[proveedor],$C$8,Tbl_Registro_Insumo[descripcion_insumo],$C139,Tbl_Registro_Insumo[id_solicitud],$C$9,Tbl_Registro_Insumo[Fecha_Corte],"&lt;="&amp;BS$12))</f>
        <v/>
      </c>
    </row>
    <row r="140" spans="2:71" s="7" customFormat="1" ht="19.2" customHeight="1" x14ac:dyDescent="0.3">
      <c r="B140" s="2"/>
      <c r="D140" s="20" t="str">
        <f>IF(C140="","",SUMIFS(Tbl_Registro_Insumo[cant_ent],Tbl_Registro_Insumo[proveedor],Detalle_Mes!$C$8,Tbl_Registro_Insumo[id_solicitud],Detalle_Mes!$C$9,Tbl_Registro_Insumo[descripcion_insumo],Detalle_Mes!C140,Tbl_Registro_Insumo[Fecha_Corte],"&lt;"&amp;Detalle_Mes!$F$8))</f>
        <v/>
      </c>
      <c r="E140" s="20" t="str">
        <f>IF(C140="","",SUMIFS(Tbl_Registro_Insumo[cant_dev],Tbl_Registro_Insumo[proveedor],Detalle_Mes!$C$8,Tbl_Registro_Insumo[id_solicitud],Detalle_Mes!$C$9,Tbl_Registro_Insumo[descripcion_insumo],Detalle_Mes!C140,Tbl_Registro_Insumo[Fecha_Corte],"&lt;"&amp;Detalle_Mes!$F$8))</f>
        <v/>
      </c>
      <c r="F140" s="20" t="str">
        <f t="shared" si="42"/>
        <v/>
      </c>
      <c r="H140" s="41" t="str">
        <f t="shared" si="43"/>
        <v/>
      </c>
      <c r="I140" s="2" t="str">
        <f>IF(OR($C140="",I$12=""),"",SUMIFS(Tbl_Registro_Insumo[cant_ent],Tbl_Registro_Insumo[proveedor],$C$8,Tbl_Registro_Insumo[descripcion_insumo],$C140,Tbl_Registro_Insumo[id_solicitud],Detalle_Mes!$C$9,Tbl_Registro_Insumo[Fecha_Corte],"&lt;"&amp;I$12)-SUMIFS(Tbl_Registro_Insumo[cant_dev],Tbl_Registro_Insumo[proveedor],$C$8,Tbl_Registro_Insumo[descripcion_insumo],$C140,Tbl_Registro_Insumo[id_solicitud],$C$9,Tbl_Registro_Insumo[Fecha_Corte],"&lt;="&amp;I$12))</f>
        <v/>
      </c>
      <c r="J140" s="2" t="str">
        <f>IF(OR($C140="",J$12=""),"",SUMIFS(Tbl_Registro_Insumo[cant_ent],Tbl_Registro_Insumo[proveedor],$C$8,Tbl_Registro_Insumo[descripcion_insumo],$C140,Tbl_Registro_Insumo[id_solicitud],Detalle_Mes!$C$9,Tbl_Registro_Insumo[Fecha_Corte],"&lt;="&amp;J$12)-SUMIFS(Tbl_Registro_Insumo[cant_dev],Tbl_Registro_Insumo[proveedor],$C$8,Tbl_Registro_Insumo[descripcion_insumo],$C140,Tbl_Registro_Insumo[id_solicitud],$C$9,Tbl_Registro_Insumo[Fecha_Corte],"&lt;="&amp;J$12))</f>
        <v/>
      </c>
      <c r="K140" s="2" t="str">
        <f>IF(OR($C140="",K$12=""),"",SUMIFS(Tbl_Registro_Insumo[cant_ent],Tbl_Registro_Insumo[proveedor],$C$8,Tbl_Registro_Insumo[descripcion_insumo],$C140,Tbl_Registro_Insumo[id_solicitud],Detalle_Mes!$C$9,Tbl_Registro_Insumo[Fecha_Corte],"&lt;="&amp;K$12)-SUMIFS(Tbl_Registro_Insumo[cant_dev],Tbl_Registro_Insumo[proveedor],$C$8,Tbl_Registro_Insumo[descripcion_insumo],$C140,Tbl_Registro_Insumo[id_solicitud],$C$9,Tbl_Registro_Insumo[Fecha_Corte],"&lt;="&amp;K$12))</f>
        <v/>
      </c>
      <c r="L140" s="2" t="str">
        <f>IF(OR($C140="",L$12=""),"",SUMIFS(Tbl_Registro_Insumo[cant_ent],Tbl_Registro_Insumo[proveedor],$C$8,Tbl_Registro_Insumo[descripcion_insumo],$C140,Tbl_Registro_Insumo[id_solicitud],Detalle_Mes!$C$9,Tbl_Registro_Insumo[Fecha_Corte],"&lt;="&amp;L$12)-SUMIFS(Tbl_Registro_Insumo[cant_dev],Tbl_Registro_Insumo[proveedor],$C$8,Tbl_Registro_Insumo[descripcion_insumo],$C140,Tbl_Registro_Insumo[id_solicitud],$C$9,Tbl_Registro_Insumo[Fecha_Corte],"&lt;="&amp;L$12))</f>
        <v/>
      </c>
      <c r="M140" s="2" t="str">
        <f>IF(OR($C140="",M$12=""),"",SUMIFS(Tbl_Registro_Insumo[cant_ent],Tbl_Registro_Insumo[proveedor],$C$8,Tbl_Registro_Insumo[descripcion_insumo],$C140,Tbl_Registro_Insumo[id_solicitud],Detalle_Mes!$C$9,Tbl_Registro_Insumo[Fecha_Corte],"&lt;="&amp;M$12)-SUMIFS(Tbl_Registro_Insumo[cant_dev],Tbl_Registro_Insumo[proveedor],$C$8,Tbl_Registro_Insumo[descripcion_insumo],$C140,Tbl_Registro_Insumo[id_solicitud],$C$9,Tbl_Registro_Insumo[Fecha_Corte],"&lt;="&amp;M$12))</f>
        <v/>
      </c>
      <c r="N140" s="2" t="str">
        <f>IF(OR($C140="",N$12=""),"",SUMIFS(Tbl_Registro_Insumo[cant_ent],Tbl_Registro_Insumo[proveedor],$C$8,Tbl_Registro_Insumo[descripcion_insumo],$C140,Tbl_Registro_Insumo[id_solicitud],Detalle_Mes!$C$9,Tbl_Registro_Insumo[Fecha_Corte],"&lt;="&amp;N$12)-SUMIFS(Tbl_Registro_Insumo[cant_dev],Tbl_Registro_Insumo[proveedor],$C$8,Tbl_Registro_Insumo[descripcion_insumo],$C140,Tbl_Registro_Insumo[id_solicitud],$C$9,Tbl_Registro_Insumo[Fecha_Corte],"&lt;="&amp;N$12))</f>
        <v/>
      </c>
      <c r="O140" s="2" t="str">
        <f>IF(OR($C140="",O$12=""),"",SUMIFS(Tbl_Registro_Insumo[cant_ent],Tbl_Registro_Insumo[proveedor],$C$8,Tbl_Registro_Insumo[descripcion_insumo],$C140,Tbl_Registro_Insumo[id_solicitud],Detalle_Mes!$C$9,Tbl_Registro_Insumo[Fecha_Corte],"&lt;="&amp;O$12)-SUMIFS(Tbl_Registro_Insumo[cant_dev],Tbl_Registro_Insumo[proveedor],$C$8,Tbl_Registro_Insumo[descripcion_insumo],$C140,Tbl_Registro_Insumo[id_solicitud],$C$9,Tbl_Registro_Insumo[Fecha_Corte],"&lt;="&amp;O$12))</f>
        <v/>
      </c>
      <c r="P140" s="2" t="str">
        <f>IF(OR($C140="",P$12=""),"",SUMIFS(Tbl_Registro_Insumo[cant_ent],Tbl_Registro_Insumo[proveedor],$C$8,Tbl_Registro_Insumo[descripcion_insumo],$C140,Tbl_Registro_Insumo[id_solicitud],Detalle_Mes!$C$9,Tbl_Registro_Insumo[Fecha_Corte],"&lt;="&amp;P$12)-SUMIFS(Tbl_Registro_Insumo[cant_dev],Tbl_Registro_Insumo[proveedor],$C$8,Tbl_Registro_Insumo[descripcion_insumo],$C140,Tbl_Registro_Insumo[id_solicitud],$C$9,Tbl_Registro_Insumo[Fecha_Corte],"&lt;="&amp;P$12))</f>
        <v/>
      </c>
      <c r="Q140" s="2" t="str">
        <f>IF(OR($C140="",Q$12=""),"",SUMIFS(Tbl_Registro_Insumo[cant_ent],Tbl_Registro_Insumo[proveedor],$C$8,Tbl_Registro_Insumo[descripcion_insumo],$C140,Tbl_Registro_Insumo[id_solicitud],Detalle_Mes!$C$9,Tbl_Registro_Insumo[Fecha_Corte],"&lt;="&amp;Q$12)-SUMIFS(Tbl_Registro_Insumo[cant_dev],Tbl_Registro_Insumo[proveedor],$C$8,Tbl_Registro_Insumo[descripcion_insumo],$C140,Tbl_Registro_Insumo[id_solicitud],$C$9,Tbl_Registro_Insumo[Fecha_Corte],"&lt;="&amp;Q$12))</f>
        <v/>
      </c>
      <c r="R140" s="2" t="str">
        <f>IF(OR($C140="",R$12=""),"",SUMIFS(Tbl_Registro_Insumo[cant_ent],Tbl_Registro_Insumo[proveedor],$C$8,Tbl_Registro_Insumo[descripcion_insumo],$C140,Tbl_Registro_Insumo[id_solicitud],Detalle_Mes!$C$9,Tbl_Registro_Insumo[Fecha_Corte],"&lt;="&amp;R$12)-SUMIFS(Tbl_Registro_Insumo[cant_dev],Tbl_Registro_Insumo[proveedor],$C$8,Tbl_Registro_Insumo[descripcion_insumo],$C140,Tbl_Registro_Insumo[id_solicitud],$C$9,Tbl_Registro_Insumo[Fecha_Corte],"&lt;="&amp;R$12))</f>
        <v/>
      </c>
      <c r="S140" s="2" t="str">
        <f>IF(OR($C140="",S$12=""),"",SUMIFS(Tbl_Registro_Insumo[cant_ent],Tbl_Registro_Insumo[proveedor],$C$8,Tbl_Registro_Insumo[descripcion_insumo],$C140,Tbl_Registro_Insumo[id_solicitud],Detalle_Mes!$C$9,Tbl_Registro_Insumo[Fecha_Corte],"&lt;="&amp;S$12)-SUMIFS(Tbl_Registro_Insumo[cant_dev],Tbl_Registro_Insumo[proveedor],$C$8,Tbl_Registro_Insumo[descripcion_insumo],$C140,Tbl_Registro_Insumo[id_solicitud],$C$9,Tbl_Registro_Insumo[Fecha_Corte],"&lt;="&amp;S$12))</f>
        <v/>
      </c>
      <c r="T140" s="2" t="str">
        <f>IF(OR($C140="",T$12=""),"",SUMIFS(Tbl_Registro_Insumo[cant_ent],Tbl_Registro_Insumo[proveedor],$C$8,Tbl_Registro_Insumo[descripcion_insumo],$C140,Tbl_Registro_Insumo[id_solicitud],Detalle_Mes!$C$9,Tbl_Registro_Insumo[Fecha_Corte],"&lt;="&amp;T$12)-SUMIFS(Tbl_Registro_Insumo[cant_dev],Tbl_Registro_Insumo[proveedor],$C$8,Tbl_Registro_Insumo[descripcion_insumo],$C140,Tbl_Registro_Insumo[id_solicitud],$C$9,Tbl_Registro_Insumo[Fecha_Corte],"&lt;="&amp;T$12))</f>
        <v/>
      </c>
      <c r="U140" s="2" t="str">
        <f>IF(OR($C140="",U$12=""),"",SUMIFS(Tbl_Registro_Insumo[cant_ent],Tbl_Registro_Insumo[proveedor],$C$8,Tbl_Registro_Insumo[descripcion_insumo],$C140,Tbl_Registro_Insumo[id_solicitud],Detalle_Mes!$C$9,Tbl_Registro_Insumo[Fecha_Corte],"&lt;="&amp;U$12)-SUMIFS(Tbl_Registro_Insumo[cant_dev],Tbl_Registro_Insumo[proveedor],$C$8,Tbl_Registro_Insumo[descripcion_insumo],$C140,Tbl_Registro_Insumo[id_solicitud],$C$9,Tbl_Registro_Insumo[Fecha_Corte],"&lt;="&amp;U$12))</f>
        <v/>
      </c>
      <c r="V140" s="2" t="str">
        <f>IF(OR($C140="",V$12=""),"",SUMIFS(Tbl_Registro_Insumo[cant_ent],Tbl_Registro_Insumo[proveedor],$C$8,Tbl_Registro_Insumo[descripcion_insumo],$C140,Tbl_Registro_Insumo[id_solicitud],Detalle_Mes!$C$9,Tbl_Registro_Insumo[Fecha_Corte],"&lt;="&amp;V$12)-SUMIFS(Tbl_Registro_Insumo[cant_dev],Tbl_Registro_Insumo[proveedor],$C$8,Tbl_Registro_Insumo[descripcion_insumo],$C140,Tbl_Registro_Insumo[id_solicitud],$C$9,Tbl_Registro_Insumo[Fecha_Corte],"&lt;="&amp;V$12))</f>
        <v/>
      </c>
      <c r="W140" s="2" t="str">
        <f>IF(OR($C140="",W$12=""),"",SUMIFS(Tbl_Registro_Insumo[cant_ent],Tbl_Registro_Insumo[proveedor],$C$8,Tbl_Registro_Insumo[descripcion_insumo],$C140,Tbl_Registro_Insumo[id_solicitud],Detalle_Mes!$C$9,Tbl_Registro_Insumo[Fecha_Corte],"&lt;="&amp;W$12)-SUMIFS(Tbl_Registro_Insumo[cant_dev],Tbl_Registro_Insumo[proveedor],$C$8,Tbl_Registro_Insumo[descripcion_insumo],$C140,Tbl_Registro_Insumo[id_solicitud],$C$9,Tbl_Registro_Insumo[Fecha_Corte],"&lt;="&amp;W$12))</f>
        <v/>
      </c>
      <c r="X140" s="2" t="str">
        <f>IF(OR($C140="",X$12=""),"",SUMIFS(Tbl_Registro_Insumo[cant_ent],Tbl_Registro_Insumo[proveedor],$C$8,Tbl_Registro_Insumo[descripcion_insumo],$C140,Tbl_Registro_Insumo[id_solicitud],Detalle_Mes!$C$9,Tbl_Registro_Insumo[Fecha_Corte],"&lt;="&amp;X$12)-SUMIFS(Tbl_Registro_Insumo[cant_dev],Tbl_Registro_Insumo[proveedor],$C$8,Tbl_Registro_Insumo[descripcion_insumo],$C140,Tbl_Registro_Insumo[id_solicitud],$C$9,Tbl_Registro_Insumo[Fecha_Corte],"&lt;="&amp;X$12))</f>
        <v/>
      </c>
      <c r="Y140" s="2" t="str">
        <f>IF(OR($C140="",Y$12=""),"",SUMIFS(Tbl_Registro_Insumo[cant_ent],Tbl_Registro_Insumo[proveedor],$C$8,Tbl_Registro_Insumo[descripcion_insumo],$C140,Tbl_Registro_Insumo[id_solicitud],Detalle_Mes!$C$9,Tbl_Registro_Insumo[Fecha_Corte],"&lt;="&amp;Y$12)-SUMIFS(Tbl_Registro_Insumo[cant_dev],Tbl_Registro_Insumo[proveedor],$C$8,Tbl_Registro_Insumo[descripcion_insumo],$C140,Tbl_Registro_Insumo[id_solicitud],$C$9,Tbl_Registro_Insumo[Fecha_Corte],"&lt;="&amp;Y$12))</f>
        <v/>
      </c>
      <c r="Z140" s="2" t="str">
        <f>IF(OR($C140="",Z$12=""),"",SUMIFS(Tbl_Registro_Insumo[cant_ent],Tbl_Registro_Insumo[proveedor],$C$8,Tbl_Registro_Insumo[descripcion_insumo],$C140,Tbl_Registro_Insumo[id_solicitud],Detalle_Mes!$C$9,Tbl_Registro_Insumo[Fecha_Corte],"&lt;="&amp;Z$12)-SUMIFS(Tbl_Registro_Insumo[cant_dev],Tbl_Registro_Insumo[proveedor],$C$8,Tbl_Registro_Insumo[descripcion_insumo],$C140,Tbl_Registro_Insumo[id_solicitud],$C$9,Tbl_Registro_Insumo[Fecha_Corte],"&lt;="&amp;Z$12))</f>
        <v/>
      </c>
      <c r="AA140" s="2" t="str">
        <f>IF(OR($C140="",AA$12=""),"",SUMIFS(Tbl_Registro_Insumo[cant_ent],Tbl_Registro_Insumo[proveedor],$C$8,Tbl_Registro_Insumo[descripcion_insumo],$C140,Tbl_Registro_Insumo[id_solicitud],Detalle_Mes!$C$9,Tbl_Registro_Insumo[Fecha_Corte],"&lt;="&amp;AA$12)-SUMIFS(Tbl_Registro_Insumo[cant_dev],Tbl_Registro_Insumo[proveedor],$C$8,Tbl_Registro_Insumo[descripcion_insumo],$C140,Tbl_Registro_Insumo[id_solicitud],$C$9,Tbl_Registro_Insumo[Fecha_Corte],"&lt;="&amp;AA$12))</f>
        <v/>
      </c>
      <c r="AB140" s="2" t="str">
        <f>IF(OR($C140="",AB$12=""),"",SUMIFS(Tbl_Registro_Insumo[cant_ent],Tbl_Registro_Insumo[proveedor],$C$8,Tbl_Registro_Insumo[descripcion_insumo],$C140,Tbl_Registro_Insumo[id_solicitud],Detalle_Mes!$C$9,Tbl_Registro_Insumo[Fecha_Corte],"&lt;="&amp;AB$12)-SUMIFS(Tbl_Registro_Insumo[cant_dev],Tbl_Registro_Insumo[proveedor],$C$8,Tbl_Registro_Insumo[descripcion_insumo],$C140,Tbl_Registro_Insumo[id_solicitud],$C$9,Tbl_Registro_Insumo[Fecha_Corte],"&lt;="&amp;AB$12))</f>
        <v/>
      </c>
      <c r="AC140" s="2" t="str">
        <f>IF(OR($C140="",AC$12=""),"",SUMIFS(Tbl_Registro_Insumo[cant_ent],Tbl_Registro_Insumo[proveedor],$C$8,Tbl_Registro_Insumo[descripcion_insumo],$C140,Tbl_Registro_Insumo[id_solicitud],Detalle_Mes!$C$9,Tbl_Registro_Insumo[Fecha_Corte],"&lt;="&amp;AC$12)-SUMIFS(Tbl_Registro_Insumo[cant_dev],Tbl_Registro_Insumo[proveedor],$C$8,Tbl_Registro_Insumo[descripcion_insumo],$C140,Tbl_Registro_Insumo[id_solicitud],$C$9,Tbl_Registro_Insumo[Fecha_Corte],"&lt;="&amp;AC$12))</f>
        <v/>
      </c>
      <c r="AD140" s="2" t="str">
        <f>IF(OR($C140="",AD$12=""),"",SUMIFS(Tbl_Registro_Insumo[cant_ent],Tbl_Registro_Insumo[proveedor],$C$8,Tbl_Registro_Insumo[descripcion_insumo],$C140,Tbl_Registro_Insumo[id_solicitud],Detalle_Mes!$C$9,Tbl_Registro_Insumo[Fecha_Corte],"&lt;="&amp;AD$12)-SUMIFS(Tbl_Registro_Insumo[cant_dev],Tbl_Registro_Insumo[proveedor],$C$8,Tbl_Registro_Insumo[descripcion_insumo],$C140,Tbl_Registro_Insumo[id_solicitud],$C$9,Tbl_Registro_Insumo[Fecha_Corte],"&lt;="&amp;AD$12))</f>
        <v/>
      </c>
      <c r="AE140" s="2" t="str">
        <f>IF(OR($C140="",AE$12=""),"",SUMIFS(Tbl_Registro_Insumo[cant_ent],Tbl_Registro_Insumo[proveedor],$C$8,Tbl_Registro_Insumo[descripcion_insumo],$C140,Tbl_Registro_Insumo[id_solicitud],Detalle_Mes!$C$9,Tbl_Registro_Insumo[Fecha_Corte],"&lt;="&amp;AE$12)-SUMIFS(Tbl_Registro_Insumo[cant_dev],Tbl_Registro_Insumo[proveedor],$C$8,Tbl_Registro_Insumo[descripcion_insumo],$C140,Tbl_Registro_Insumo[id_solicitud],$C$9,Tbl_Registro_Insumo[Fecha_Corte],"&lt;="&amp;AE$12))</f>
        <v/>
      </c>
      <c r="AF140" s="2" t="str">
        <f>IF(OR($C140="",AF$12=""),"",SUMIFS(Tbl_Registro_Insumo[cant_ent],Tbl_Registro_Insumo[proveedor],$C$8,Tbl_Registro_Insumo[descripcion_insumo],$C140,Tbl_Registro_Insumo[id_solicitud],Detalle_Mes!$C$9,Tbl_Registro_Insumo[Fecha_Corte],"&lt;="&amp;AF$12)-SUMIFS(Tbl_Registro_Insumo[cant_dev],Tbl_Registro_Insumo[proveedor],$C$8,Tbl_Registro_Insumo[descripcion_insumo],$C140,Tbl_Registro_Insumo[id_solicitud],$C$9,Tbl_Registro_Insumo[Fecha_Corte],"&lt;="&amp;AF$12))</f>
        <v/>
      </c>
      <c r="AG140" s="2" t="str">
        <f>IF(OR($C140="",AG$12=""),"",SUMIFS(Tbl_Registro_Insumo[cant_ent],Tbl_Registro_Insumo[proveedor],$C$8,Tbl_Registro_Insumo[descripcion_insumo],$C140,Tbl_Registro_Insumo[id_solicitud],Detalle_Mes!$C$9,Tbl_Registro_Insumo[Fecha_Corte],"&lt;="&amp;AG$12)-SUMIFS(Tbl_Registro_Insumo[cant_dev],Tbl_Registro_Insumo[proveedor],$C$8,Tbl_Registro_Insumo[descripcion_insumo],$C140,Tbl_Registro_Insumo[id_solicitud],$C$9,Tbl_Registro_Insumo[Fecha_Corte],"&lt;="&amp;AG$12))</f>
        <v/>
      </c>
      <c r="AH140" s="2" t="str">
        <f>IF(OR($C140="",AH$12=""),"",SUMIFS(Tbl_Registro_Insumo[cant_ent],Tbl_Registro_Insumo[proveedor],$C$8,Tbl_Registro_Insumo[descripcion_insumo],$C140,Tbl_Registro_Insumo[id_solicitud],Detalle_Mes!$C$9,Tbl_Registro_Insumo[Fecha_Corte],"&lt;="&amp;AH$12)-SUMIFS(Tbl_Registro_Insumo[cant_dev],Tbl_Registro_Insumo[proveedor],$C$8,Tbl_Registro_Insumo[descripcion_insumo],$C140,Tbl_Registro_Insumo[id_solicitud],$C$9,Tbl_Registro_Insumo[Fecha_Corte],"&lt;="&amp;AH$12))</f>
        <v/>
      </c>
      <c r="AI140" s="2" t="str">
        <f>IF(OR($C140="",AI$12=""),"",SUMIFS(Tbl_Registro_Insumo[cant_ent],Tbl_Registro_Insumo[proveedor],$C$8,Tbl_Registro_Insumo[descripcion_insumo],$C140,Tbl_Registro_Insumo[id_solicitud],Detalle_Mes!$C$9,Tbl_Registro_Insumo[Fecha_Corte],"&lt;="&amp;AI$12)-SUMIFS(Tbl_Registro_Insumo[cant_dev],Tbl_Registro_Insumo[proveedor],$C$8,Tbl_Registro_Insumo[descripcion_insumo],$C140,Tbl_Registro_Insumo[id_solicitud],$C$9,Tbl_Registro_Insumo[Fecha_Corte],"&lt;="&amp;AI$12))</f>
        <v/>
      </c>
      <c r="AJ140" s="2" t="str">
        <f>IF(OR($C140="",AJ$12=""),"",SUMIFS(Tbl_Registro_Insumo[cant_ent],Tbl_Registro_Insumo[proveedor],$C$8,Tbl_Registro_Insumo[descripcion_insumo],$C140,Tbl_Registro_Insumo[id_solicitud],Detalle_Mes!$C$9,Tbl_Registro_Insumo[Fecha_Corte],"&lt;="&amp;AJ$12)-SUMIFS(Tbl_Registro_Insumo[cant_dev],Tbl_Registro_Insumo[proveedor],$C$8,Tbl_Registro_Insumo[descripcion_insumo],$C140,Tbl_Registro_Insumo[id_solicitud],$C$9,Tbl_Registro_Insumo[Fecha_Corte],"&lt;="&amp;AJ$12))</f>
        <v/>
      </c>
      <c r="AK140" s="2" t="str">
        <f>IF(OR($C140="",AK$12=""),"",SUMIFS(Tbl_Registro_Insumo[cant_ent],Tbl_Registro_Insumo[proveedor],$C$8,Tbl_Registro_Insumo[descripcion_insumo],$C140,Tbl_Registro_Insumo[id_solicitud],Detalle_Mes!$C$9,Tbl_Registro_Insumo[Fecha_Corte],"&lt;="&amp;AK$12)-SUMIFS(Tbl_Registro_Insumo[cant_dev],Tbl_Registro_Insumo[proveedor],$C$8,Tbl_Registro_Insumo[descripcion_insumo],$C140,Tbl_Registro_Insumo[id_solicitud],$C$9,Tbl_Registro_Insumo[Fecha_Corte],"&lt;="&amp;AK$12))</f>
        <v/>
      </c>
      <c r="AL140" s="2" t="str">
        <f>IF(OR($C140="",AL$12=""),"",SUMIFS(Tbl_Registro_Insumo[cant_ent],Tbl_Registro_Insumo[proveedor],$C$8,Tbl_Registro_Insumo[descripcion_insumo],$C140,Tbl_Registro_Insumo[id_solicitud],Detalle_Mes!$C$9,Tbl_Registro_Insumo[Fecha_Corte],"&lt;="&amp;AL$12)-SUMIFS(Tbl_Registro_Insumo[cant_dev],Tbl_Registro_Insumo[proveedor],$C$8,Tbl_Registro_Insumo[descripcion_insumo],$C140,Tbl_Registro_Insumo[id_solicitud],$C$9,Tbl_Registro_Insumo[Fecha_Corte],"&lt;="&amp;AL$12))</f>
        <v/>
      </c>
      <c r="AM140" s="2" t="str">
        <f>IF(OR($C140="",AM$12=""),"",SUMIFS(Tbl_Registro_Insumo[cant_ent],Tbl_Registro_Insumo[proveedor],$C$8,Tbl_Registro_Insumo[descripcion_insumo],$C140,Tbl_Registro_Insumo[id_solicitud],Detalle_Mes!$C$9,Tbl_Registro_Insumo[Fecha_Corte],"&lt;="&amp;AM$12)-SUMIFS(Tbl_Registro_Insumo[cant_dev],Tbl_Registro_Insumo[proveedor],$C$8,Tbl_Registro_Insumo[descripcion_insumo],$C140,Tbl_Registro_Insumo[id_solicitud],$C$9,Tbl_Registro_Insumo[Fecha_Corte],"&lt;="&amp;AM$12))</f>
        <v/>
      </c>
      <c r="AN140" s="2" t="str">
        <f>IF(OR($C140="",AN$12=""),"",SUMIFS(Tbl_Registro_Insumo[cant_ent],Tbl_Registro_Insumo[proveedor],$C$8,Tbl_Registro_Insumo[descripcion_insumo],$C140,Tbl_Registro_Insumo[id_solicitud],Detalle_Mes!$C$9,Tbl_Registro_Insumo[Fecha_Corte],"&lt;="&amp;AN$12)-SUMIFS(Tbl_Registro_Insumo[cant_dev],Tbl_Registro_Insumo[proveedor],$C$8,Tbl_Registro_Insumo[descripcion_insumo],$C140,Tbl_Registro_Insumo[id_solicitud],$C$9,Tbl_Registro_Insumo[Fecha_Corte],"&lt;="&amp;AN$12))</f>
        <v/>
      </c>
      <c r="AO140" s="2" t="str">
        <f>IF(OR($C140="",AO$12=""),"",SUMIFS(Tbl_Registro_Insumo[cant_ent],Tbl_Registro_Insumo[proveedor],$C$8,Tbl_Registro_Insumo[descripcion_insumo],$C140,Tbl_Registro_Insumo[id_solicitud],Detalle_Mes!$C$9,Tbl_Registro_Insumo[Fecha_Corte],"&lt;="&amp;AO$12)-SUMIFS(Tbl_Registro_Insumo[cant_dev],Tbl_Registro_Insumo[proveedor],$C$8,Tbl_Registro_Insumo[descripcion_insumo],$C140,Tbl_Registro_Insumo[id_solicitud],$C$9,Tbl_Registro_Insumo[Fecha_Corte],"&lt;="&amp;AO$12))</f>
        <v/>
      </c>
      <c r="AP140" s="2" t="str">
        <f>IF(OR($C140="",AP$12=""),"",SUMIFS(Tbl_Registro_Insumo[cant_ent],Tbl_Registro_Insumo[proveedor],$C$8,Tbl_Registro_Insumo[descripcion_insumo],$C140,Tbl_Registro_Insumo[id_solicitud],Detalle_Mes!$C$9,Tbl_Registro_Insumo[Fecha_Corte],"&lt;="&amp;AP$12)-SUMIFS(Tbl_Registro_Insumo[cant_dev],Tbl_Registro_Insumo[proveedor],$C$8,Tbl_Registro_Insumo[descripcion_insumo],$C140,Tbl_Registro_Insumo[id_solicitud],$C$9,Tbl_Registro_Insumo[Fecha_Corte],"&lt;="&amp;AP$12))</f>
        <v/>
      </c>
      <c r="AQ140" s="2" t="str">
        <f>IF(OR($C140="",AQ$12=""),"",SUMIFS(Tbl_Registro_Insumo[cant_ent],Tbl_Registro_Insumo[proveedor],$C$8,Tbl_Registro_Insumo[descripcion_insumo],$C140,Tbl_Registro_Insumo[id_solicitud],Detalle_Mes!$C$9,Tbl_Registro_Insumo[Fecha_Corte],"&lt;="&amp;AQ$12)-SUMIFS(Tbl_Registro_Insumo[cant_dev],Tbl_Registro_Insumo[proveedor],$C$8,Tbl_Registro_Insumo[descripcion_insumo],$C140,Tbl_Registro_Insumo[id_solicitud],$C$9,Tbl_Registro_Insumo[Fecha_Corte],"&lt;="&amp;AQ$12))</f>
        <v/>
      </c>
      <c r="AR140" s="2" t="str">
        <f>IF(OR($C140="",AR$12=""),"",SUMIFS(Tbl_Registro_Insumo[cant_ent],Tbl_Registro_Insumo[proveedor],$C$8,Tbl_Registro_Insumo[descripcion_insumo],$C140,Tbl_Registro_Insumo[id_solicitud],Detalle_Mes!$C$9,Tbl_Registro_Insumo[Fecha_Corte],"&lt;="&amp;AR$12)-SUMIFS(Tbl_Registro_Insumo[cant_dev],Tbl_Registro_Insumo[proveedor],$C$8,Tbl_Registro_Insumo[descripcion_insumo],$C140,Tbl_Registro_Insumo[id_solicitud],$C$9,Tbl_Registro_Insumo[Fecha_Corte],"&lt;="&amp;AR$12))</f>
        <v/>
      </c>
      <c r="AS140" s="2" t="str">
        <f>IF(OR($C140="",AS$12=""),"",SUMIFS(Tbl_Registro_Insumo[cant_ent],Tbl_Registro_Insumo[proveedor],$C$8,Tbl_Registro_Insumo[descripcion_insumo],$C140,Tbl_Registro_Insumo[id_solicitud],Detalle_Mes!$C$9,Tbl_Registro_Insumo[Fecha_Corte],"&lt;="&amp;AS$12)-SUMIFS(Tbl_Registro_Insumo[cant_dev],Tbl_Registro_Insumo[proveedor],$C$8,Tbl_Registro_Insumo[descripcion_insumo],$C140,Tbl_Registro_Insumo[id_solicitud],$C$9,Tbl_Registro_Insumo[Fecha_Corte],"&lt;="&amp;AS$12))</f>
        <v/>
      </c>
      <c r="AT140" s="2" t="str">
        <f>IF(OR($C140="",AT$12=""),"",SUMIFS(Tbl_Registro_Insumo[cant_ent],Tbl_Registro_Insumo[proveedor],$C$8,Tbl_Registro_Insumo[descripcion_insumo],$C140,Tbl_Registro_Insumo[id_solicitud],Detalle_Mes!$C$9,Tbl_Registro_Insumo[Fecha_Corte],"&lt;="&amp;AT$12)-SUMIFS(Tbl_Registro_Insumo[cant_dev],Tbl_Registro_Insumo[proveedor],$C$8,Tbl_Registro_Insumo[descripcion_insumo],$C140,Tbl_Registro_Insumo[id_solicitud],$C$9,Tbl_Registro_Insumo[Fecha_Corte],"&lt;="&amp;AT$12))</f>
        <v/>
      </c>
      <c r="AU140" s="2" t="str">
        <f>IF(OR($C140="",AU$12=""),"",SUMIFS(Tbl_Registro_Insumo[cant_ent],Tbl_Registro_Insumo[proveedor],$C$8,Tbl_Registro_Insumo[descripcion_insumo],$C140,Tbl_Registro_Insumo[id_solicitud],Detalle_Mes!$C$9,Tbl_Registro_Insumo[Fecha_Corte],"&lt;="&amp;AU$12)-SUMIFS(Tbl_Registro_Insumo[cant_dev],Tbl_Registro_Insumo[proveedor],$C$8,Tbl_Registro_Insumo[descripcion_insumo],$C140,Tbl_Registro_Insumo[id_solicitud],$C$9,Tbl_Registro_Insumo[Fecha_Corte],"&lt;="&amp;AU$12))</f>
        <v/>
      </c>
      <c r="AV140" s="2" t="str">
        <f>IF(OR($C140="",AV$12=""),"",SUMIFS(Tbl_Registro_Insumo[cant_ent],Tbl_Registro_Insumo[proveedor],$C$8,Tbl_Registro_Insumo[descripcion_insumo],$C140,Tbl_Registro_Insumo[id_solicitud],Detalle_Mes!$C$9,Tbl_Registro_Insumo[Fecha_Corte],"&lt;="&amp;AV$12)-SUMIFS(Tbl_Registro_Insumo[cant_dev],Tbl_Registro_Insumo[proveedor],$C$8,Tbl_Registro_Insumo[descripcion_insumo],$C140,Tbl_Registro_Insumo[id_solicitud],$C$9,Tbl_Registro_Insumo[Fecha_Corte],"&lt;="&amp;AV$12))</f>
        <v/>
      </c>
      <c r="AW140" s="2" t="str">
        <f>IF(OR($C140="",AW$12=""),"",SUMIFS(Tbl_Registro_Insumo[cant_ent],Tbl_Registro_Insumo[proveedor],$C$8,Tbl_Registro_Insumo[descripcion_insumo],$C140,Tbl_Registro_Insumo[id_solicitud],Detalle_Mes!$C$9,Tbl_Registro_Insumo[Fecha_Corte],"&lt;="&amp;AW$12)-SUMIFS(Tbl_Registro_Insumo[cant_dev],Tbl_Registro_Insumo[proveedor],$C$8,Tbl_Registro_Insumo[descripcion_insumo],$C140,Tbl_Registro_Insumo[id_solicitud],$C$9,Tbl_Registro_Insumo[Fecha_Corte],"&lt;="&amp;AW$12))</f>
        <v/>
      </c>
      <c r="AX140" s="2" t="str">
        <f>IF(OR($C140="",AX$12=""),"",SUMIFS(Tbl_Registro_Insumo[cant_ent],Tbl_Registro_Insumo[proveedor],$C$8,Tbl_Registro_Insumo[descripcion_insumo],$C140,Tbl_Registro_Insumo[id_solicitud],Detalle_Mes!$C$9,Tbl_Registro_Insumo[Fecha_Corte],"&lt;="&amp;AX$12)-SUMIFS(Tbl_Registro_Insumo[cant_dev],Tbl_Registro_Insumo[proveedor],$C$8,Tbl_Registro_Insumo[descripcion_insumo],$C140,Tbl_Registro_Insumo[id_solicitud],$C$9,Tbl_Registro_Insumo[Fecha_Corte],"&lt;="&amp;AX$12))</f>
        <v/>
      </c>
      <c r="AY140" s="2" t="str">
        <f>IF(OR($C140="",AY$12=""),"",SUMIFS(Tbl_Registro_Insumo[cant_ent],Tbl_Registro_Insumo[proveedor],$C$8,Tbl_Registro_Insumo[descripcion_insumo],$C140,Tbl_Registro_Insumo[id_solicitud],Detalle_Mes!$C$9,Tbl_Registro_Insumo[Fecha_Corte],"&lt;="&amp;AY$12)-SUMIFS(Tbl_Registro_Insumo[cant_dev],Tbl_Registro_Insumo[proveedor],$C$8,Tbl_Registro_Insumo[descripcion_insumo],$C140,Tbl_Registro_Insumo[id_solicitud],$C$9,Tbl_Registro_Insumo[Fecha_Corte],"&lt;="&amp;AY$12))</f>
        <v/>
      </c>
      <c r="AZ140" s="2" t="str">
        <f>IF(OR($C140="",AZ$12=""),"",SUMIFS(Tbl_Registro_Insumo[cant_ent],Tbl_Registro_Insumo[proveedor],$C$8,Tbl_Registro_Insumo[descripcion_insumo],$C140,Tbl_Registro_Insumo[id_solicitud],Detalle_Mes!$C$9,Tbl_Registro_Insumo[Fecha_Corte],"&lt;="&amp;AZ$12)-SUMIFS(Tbl_Registro_Insumo[cant_dev],Tbl_Registro_Insumo[proveedor],$C$8,Tbl_Registro_Insumo[descripcion_insumo],$C140,Tbl_Registro_Insumo[id_solicitud],$C$9,Tbl_Registro_Insumo[Fecha_Corte],"&lt;="&amp;AZ$12))</f>
        <v/>
      </c>
      <c r="BA140" s="2" t="str">
        <f>IF(OR($C140="",BA$12=""),"",SUMIFS(Tbl_Registro_Insumo[cant_ent],Tbl_Registro_Insumo[proveedor],$C$8,Tbl_Registro_Insumo[descripcion_insumo],$C140,Tbl_Registro_Insumo[id_solicitud],Detalle_Mes!$C$9,Tbl_Registro_Insumo[Fecha_Corte],"&lt;="&amp;BA$12)-SUMIFS(Tbl_Registro_Insumo[cant_dev],Tbl_Registro_Insumo[proveedor],$C$8,Tbl_Registro_Insumo[descripcion_insumo],$C140,Tbl_Registro_Insumo[id_solicitud],$C$9,Tbl_Registro_Insumo[Fecha_Corte],"&lt;="&amp;BA$12))</f>
        <v/>
      </c>
      <c r="BB140" s="2" t="str">
        <f>IF(OR($C140="",BB$12=""),"",SUMIFS(Tbl_Registro_Insumo[cant_ent],Tbl_Registro_Insumo[proveedor],$C$8,Tbl_Registro_Insumo[descripcion_insumo],$C140,Tbl_Registro_Insumo[id_solicitud],Detalle_Mes!$C$9,Tbl_Registro_Insumo[Fecha_Corte],"&lt;="&amp;BB$12)-SUMIFS(Tbl_Registro_Insumo[cant_dev],Tbl_Registro_Insumo[proveedor],$C$8,Tbl_Registro_Insumo[descripcion_insumo],$C140,Tbl_Registro_Insumo[id_solicitud],$C$9,Tbl_Registro_Insumo[Fecha_Corte],"&lt;="&amp;BB$12))</f>
        <v/>
      </c>
      <c r="BC140" s="2" t="str">
        <f>IF(OR($C140="",BC$12=""),"",SUMIFS(Tbl_Registro_Insumo[cant_ent],Tbl_Registro_Insumo[proveedor],$C$8,Tbl_Registro_Insumo[descripcion_insumo],$C140,Tbl_Registro_Insumo[id_solicitud],Detalle_Mes!$C$9,Tbl_Registro_Insumo[Fecha_Corte],"&lt;="&amp;BC$12)-SUMIFS(Tbl_Registro_Insumo[cant_dev],Tbl_Registro_Insumo[proveedor],$C$8,Tbl_Registro_Insumo[descripcion_insumo],$C140,Tbl_Registro_Insumo[id_solicitud],$C$9,Tbl_Registro_Insumo[Fecha_Corte],"&lt;="&amp;BC$12))</f>
        <v/>
      </c>
      <c r="BD140" s="2" t="str">
        <f>IF(OR($C140="",BD$12=""),"",SUMIFS(Tbl_Registro_Insumo[cant_ent],Tbl_Registro_Insumo[proveedor],$C$8,Tbl_Registro_Insumo[descripcion_insumo],$C140,Tbl_Registro_Insumo[id_solicitud],Detalle_Mes!$C$9,Tbl_Registro_Insumo[Fecha_Corte],"&lt;="&amp;BD$12)-SUMIFS(Tbl_Registro_Insumo[cant_dev],Tbl_Registro_Insumo[proveedor],$C$8,Tbl_Registro_Insumo[descripcion_insumo],$C140,Tbl_Registro_Insumo[id_solicitud],$C$9,Tbl_Registro_Insumo[Fecha_Corte],"&lt;="&amp;BD$12))</f>
        <v/>
      </c>
      <c r="BE140" s="2" t="str">
        <f>IF(OR($C140="",BE$12=""),"",SUMIFS(Tbl_Registro_Insumo[cant_ent],Tbl_Registro_Insumo[proveedor],$C$8,Tbl_Registro_Insumo[descripcion_insumo],$C140,Tbl_Registro_Insumo[id_solicitud],Detalle_Mes!$C$9,Tbl_Registro_Insumo[Fecha_Corte],"&lt;="&amp;BE$12)-SUMIFS(Tbl_Registro_Insumo[cant_dev],Tbl_Registro_Insumo[proveedor],$C$8,Tbl_Registro_Insumo[descripcion_insumo],$C140,Tbl_Registro_Insumo[id_solicitud],$C$9,Tbl_Registro_Insumo[Fecha_Corte],"&lt;="&amp;BE$12))</f>
        <v/>
      </c>
      <c r="BF140" s="2" t="str">
        <f>IF(OR($C140="",BF$12=""),"",SUMIFS(Tbl_Registro_Insumo[cant_ent],Tbl_Registro_Insumo[proveedor],$C$8,Tbl_Registro_Insumo[descripcion_insumo],$C140,Tbl_Registro_Insumo[id_solicitud],Detalle_Mes!$C$9,Tbl_Registro_Insumo[Fecha_Corte],"&lt;="&amp;BF$12)-SUMIFS(Tbl_Registro_Insumo[cant_dev],Tbl_Registro_Insumo[proveedor],$C$8,Tbl_Registro_Insumo[descripcion_insumo],$C140,Tbl_Registro_Insumo[id_solicitud],$C$9,Tbl_Registro_Insumo[Fecha_Corte],"&lt;="&amp;BF$12))</f>
        <v/>
      </c>
      <c r="BG140" s="2" t="str">
        <f>IF(OR($C140="",BG$12=""),"",SUMIFS(Tbl_Registro_Insumo[cant_ent],Tbl_Registro_Insumo[proveedor],$C$8,Tbl_Registro_Insumo[descripcion_insumo],$C140,Tbl_Registro_Insumo[id_solicitud],Detalle_Mes!$C$9,Tbl_Registro_Insumo[Fecha_Corte],"&lt;="&amp;BG$12)-SUMIFS(Tbl_Registro_Insumo[cant_dev],Tbl_Registro_Insumo[proveedor],$C$8,Tbl_Registro_Insumo[descripcion_insumo],$C140,Tbl_Registro_Insumo[id_solicitud],$C$9,Tbl_Registro_Insumo[Fecha_Corte],"&lt;="&amp;BG$12))</f>
        <v/>
      </c>
      <c r="BH140" s="2" t="str">
        <f>IF(OR($C140="",BH$12=""),"",SUMIFS(Tbl_Registro_Insumo[cant_ent],Tbl_Registro_Insumo[proveedor],$C$8,Tbl_Registro_Insumo[descripcion_insumo],$C140,Tbl_Registro_Insumo[id_solicitud],Detalle_Mes!$C$9,Tbl_Registro_Insumo[Fecha_Corte],"&lt;="&amp;BH$12)-SUMIFS(Tbl_Registro_Insumo[cant_dev],Tbl_Registro_Insumo[proveedor],$C$8,Tbl_Registro_Insumo[descripcion_insumo],$C140,Tbl_Registro_Insumo[id_solicitud],$C$9,Tbl_Registro_Insumo[Fecha_Corte],"&lt;="&amp;BH$12))</f>
        <v/>
      </c>
      <c r="BI140" s="2" t="str">
        <f>IF(OR($C140="",BI$12=""),"",SUMIFS(Tbl_Registro_Insumo[cant_ent],Tbl_Registro_Insumo[proveedor],$C$8,Tbl_Registro_Insumo[descripcion_insumo],$C140,Tbl_Registro_Insumo[id_solicitud],Detalle_Mes!$C$9,Tbl_Registro_Insumo[Fecha_Corte],"&lt;="&amp;BI$12)-SUMIFS(Tbl_Registro_Insumo[cant_dev],Tbl_Registro_Insumo[proveedor],$C$8,Tbl_Registro_Insumo[descripcion_insumo],$C140,Tbl_Registro_Insumo[id_solicitud],$C$9,Tbl_Registro_Insumo[Fecha_Corte],"&lt;="&amp;BI$12))</f>
        <v/>
      </c>
      <c r="BJ140" s="2" t="str">
        <f>IF(OR($C140="",BJ$12=""),"",SUMIFS(Tbl_Registro_Insumo[cant_ent],Tbl_Registro_Insumo[proveedor],$C$8,Tbl_Registro_Insumo[descripcion_insumo],$C140,Tbl_Registro_Insumo[id_solicitud],Detalle_Mes!$C$9,Tbl_Registro_Insumo[Fecha_Corte],"&lt;="&amp;BJ$12)-SUMIFS(Tbl_Registro_Insumo[cant_dev],Tbl_Registro_Insumo[proveedor],$C$8,Tbl_Registro_Insumo[descripcion_insumo],$C140,Tbl_Registro_Insumo[id_solicitud],$C$9,Tbl_Registro_Insumo[Fecha_Corte],"&lt;="&amp;BJ$12))</f>
        <v/>
      </c>
      <c r="BK140" s="2" t="str">
        <f>IF(OR($C140="",BK$12=""),"",SUMIFS(Tbl_Registro_Insumo[cant_ent],Tbl_Registro_Insumo[proveedor],$C$8,Tbl_Registro_Insumo[descripcion_insumo],$C140,Tbl_Registro_Insumo[id_solicitud],Detalle_Mes!$C$9,Tbl_Registro_Insumo[Fecha_Corte],"&lt;="&amp;BK$12)-SUMIFS(Tbl_Registro_Insumo[cant_dev],Tbl_Registro_Insumo[proveedor],$C$8,Tbl_Registro_Insumo[descripcion_insumo],$C140,Tbl_Registro_Insumo[id_solicitud],$C$9,Tbl_Registro_Insumo[Fecha_Corte],"&lt;="&amp;BK$12))</f>
        <v/>
      </c>
      <c r="BL140" s="2" t="str">
        <f>IF(OR($C140="",BL$12=""),"",SUMIFS(Tbl_Registro_Insumo[cant_ent],Tbl_Registro_Insumo[proveedor],$C$8,Tbl_Registro_Insumo[descripcion_insumo],$C140,Tbl_Registro_Insumo[id_solicitud],Detalle_Mes!$C$9,Tbl_Registro_Insumo[Fecha_Corte],"&lt;="&amp;BL$12)-SUMIFS(Tbl_Registro_Insumo[cant_dev],Tbl_Registro_Insumo[proveedor],$C$8,Tbl_Registro_Insumo[descripcion_insumo],$C140,Tbl_Registro_Insumo[id_solicitud],$C$9,Tbl_Registro_Insumo[Fecha_Corte],"&lt;="&amp;BL$12))</f>
        <v/>
      </c>
      <c r="BM140" s="2" t="str">
        <f>IF(OR($C140="",BM$12=""),"",SUMIFS(Tbl_Registro_Insumo[cant_ent],Tbl_Registro_Insumo[proveedor],$C$8,Tbl_Registro_Insumo[descripcion_insumo],$C140,Tbl_Registro_Insumo[id_solicitud],Detalle_Mes!$C$9,Tbl_Registro_Insumo[Fecha_Corte],"&lt;="&amp;BM$12)-SUMIFS(Tbl_Registro_Insumo[cant_dev],Tbl_Registro_Insumo[proveedor],$C$8,Tbl_Registro_Insumo[descripcion_insumo],$C140,Tbl_Registro_Insumo[id_solicitud],$C$9,Tbl_Registro_Insumo[Fecha_Corte],"&lt;="&amp;BM$12))</f>
        <v/>
      </c>
      <c r="BN140" s="2" t="str">
        <f>IF(OR($C140="",BN$12=""),"",SUMIFS(Tbl_Registro_Insumo[cant_ent],Tbl_Registro_Insumo[proveedor],$C$8,Tbl_Registro_Insumo[descripcion_insumo],$C140,Tbl_Registro_Insumo[id_solicitud],Detalle_Mes!$C$9,Tbl_Registro_Insumo[Fecha_Corte],"&lt;="&amp;BN$12)-SUMIFS(Tbl_Registro_Insumo[cant_dev],Tbl_Registro_Insumo[proveedor],$C$8,Tbl_Registro_Insumo[descripcion_insumo],$C140,Tbl_Registro_Insumo[id_solicitud],$C$9,Tbl_Registro_Insumo[Fecha_Corte],"&lt;="&amp;BN$12))</f>
        <v/>
      </c>
      <c r="BO140" s="2" t="str">
        <f>IF(OR($C140="",BO$12=""),"",SUMIFS(Tbl_Registro_Insumo[cant_ent],Tbl_Registro_Insumo[proveedor],$C$8,Tbl_Registro_Insumo[descripcion_insumo],$C140,Tbl_Registro_Insumo[id_solicitud],Detalle_Mes!$C$9,Tbl_Registro_Insumo[Fecha_Corte],"&lt;="&amp;BO$12)-SUMIFS(Tbl_Registro_Insumo[cant_dev],Tbl_Registro_Insumo[proveedor],$C$8,Tbl_Registro_Insumo[descripcion_insumo],$C140,Tbl_Registro_Insumo[id_solicitud],$C$9,Tbl_Registro_Insumo[Fecha_Corte],"&lt;="&amp;BO$12))</f>
        <v/>
      </c>
      <c r="BP140" s="2" t="str">
        <f>IF(OR($C140="",BP$12=""),"",SUMIFS(Tbl_Registro_Insumo[cant_ent],Tbl_Registro_Insumo[proveedor],$C$8,Tbl_Registro_Insumo[descripcion_insumo],$C140,Tbl_Registro_Insumo[id_solicitud],Detalle_Mes!$C$9,Tbl_Registro_Insumo[Fecha_Corte],"&lt;="&amp;BP$12)-SUMIFS(Tbl_Registro_Insumo[cant_dev],Tbl_Registro_Insumo[proveedor],$C$8,Tbl_Registro_Insumo[descripcion_insumo],$C140,Tbl_Registro_Insumo[id_solicitud],$C$9,Tbl_Registro_Insumo[Fecha_Corte],"&lt;="&amp;BP$12))</f>
        <v/>
      </c>
      <c r="BQ140" s="2" t="str">
        <f>IF(OR($C140="",BQ$12=""),"",SUMIFS(Tbl_Registro_Insumo[cant_ent],Tbl_Registro_Insumo[proveedor],$C$8,Tbl_Registro_Insumo[descripcion_insumo],$C140,Tbl_Registro_Insumo[id_solicitud],Detalle_Mes!$C$9,Tbl_Registro_Insumo[Fecha_Corte],"&lt;="&amp;BQ$12)-SUMIFS(Tbl_Registro_Insumo[cant_dev],Tbl_Registro_Insumo[proveedor],$C$8,Tbl_Registro_Insumo[descripcion_insumo],$C140,Tbl_Registro_Insumo[id_solicitud],$C$9,Tbl_Registro_Insumo[Fecha_Corte],"&lt;="&amp;BQ$12))</f>
        <v/>
      </c>
      <c r="BR140" s="2" t="str">
        <f>IF(OR($C140="",BR$12=""),"",SUMIFS(Tbl_Registro_Insumo[cant_ent],Tbl_Registro_Insumo[proveedor],$C$8,Tbl_Registro_Insumo[descripcion_insumo],$C140,Tbl_Registro_Insumo[id_solicitud],Detalle_Mes!$C$9,Tbl_Registro_Insumo[Fecha_Corte],"&lt;="&amp;BR$12)-SUMIFS(Tbl_Registro_Insumo[cant_dev],Tbl_Registro_Insumo[proveedor],$C$8,Tbl_Registro_Insumo[descripcion_insumo],$C140,Tbl_Registro_Insumo[id_solicitud],$C$9,Tbl_Registro_Insumo[Fecha_Corte],"&lt;="&amp;BR$12))</f>
        <v/>
      </c>
      <c r="BS140" s="2" t="str">
        <f>IF(OR($C140="",BS$12=""),"",SUMIFS(Tbl_Registro_Insumo[cant_ent],Tbl_Registro_Insumo[proveedor],$C$8,Tbl_Registro_Insumo[descripcion_insumo],$C140,Tbl_Registro_Insumo[id_solicitud],Detalle_Mes!$C$9,Tbl_Registro_Insumo[Fecha_Corte],"&lt;="&amp;BS$12)-SUMIFS(Tbl_Registro_Insumo[cant_dev],Tbl_Registro_Insumo[proveedor],$C$8,Tbl_Registro_Insumo[descripcion_insumo],$C140,Tbl_Registro_Insumo[id_solicitud],$C$9,Tbl_Registro_Insumo[Fecha_Corte],"&lt;="&amp;BS$12))</f>
        <v/>
      </c>
    </row>
    <row r="141" spans="2:71" s="7" customFormat="1" ht="19.2" customHeight="1" x14ac:dyDescent="0.3">
      <c r="B141" s="2"/>
      <c r="D141" s="20" t="str">
        <f>IF(C141="","",SUMIFS(Tbl_Registro_Insumo[cant_ent],Tbl_Registro_Insumo[proveedor],Detalle_Mes!$C$8,Tbl_Registro_Insumo[id_solicitud],Detalle_Mes!$C$9,Tbl_Registro_Insumo[descripcion_insumo],Detalle_Mes!C141,Tbl_Registro_Insumo[Fecha_Corte],"&lt;"&amp;Detalle_Mes!$F$8))</f>
        <v/>
      </c>
      <c r="E141" s="20" t="str">
        <f>IF(C141="","",SUMIFS(Tbl_Registro_Insumo[cant_dev],Tbl_Registro_Insumo[proveedor],Detalle_Mes!$C$8,Tbl_Registro_Insumo[id_solicitud],Detalle_Mes!$C$9,Tbl_Registro_Insumo[descripcion_insumo],Detalle_Mes!C141,Tbl_Registro_Insumo[Fecha_Corte],"&lt;"&amp;Detalle_Mes!$F$8))</f>
        <v/>
      </c>
      <c r="F141" s="20" t="str">
        <f t="shared" si="42"/>
        <v/>
      </c>
      <c r="H141" s="41" t="str">
        <f t="shared" ref="H141:H166" si="44">IF(C141="","",SUM(J141:BS141))</f>
        <v/>
      </c>
      <c r="I141" s="2" t="str">
        <f>IF(OR($C141="",I$12=""),"",SUMIFS(Tbl_Registro_Insumo[cant_ent],Tbl_Registro_Insumo[proveedor],$C$8,Tbl_Registro_Insumo[descripcion_insumo],$C141,Tbl_Registro_Insumo[id_solicitud],Detalle_Mes!$C$9,Tbl_Registro_Insumo[Fecha_Corte],"&lt;"&amp;I$12)-SUMIFS(Tbl_Registro_Insumo[cant_dev],Tbl_Registro_Insumo[proveedor],$C$8,Tbl_Registro_Insumo[descripcion_insumo],$C141,Tbl_Registro_Insumo[id_solicitud],$C$9,Tbl_Registro_Insumo[Fecha_Corte],"&lt;="&amp;I$12))</f>
        <v/>
      </c>
      <c r="J141" s="2" t="str">
        <f>IF(OR($C141="",J$12=""),"",SUMIFS(Tbl_Registro_Insumo[cant_ent],Tbl_Registro_Insumo[proveedor],$C$8,Tbl_Registro_Insumo[descripcion_insumo],$C141,Tbl_Registro_Insumo[id_solicitud],Detalle_Mes!$C$9,Tbl_Registro_Insumo[Fecha_Corte],"&lt;="&amp;J$12)-SUMIFS(Tbl_Registro_Insumo[cant_dev],Tbl_Registro_Insumo[proveedor],$C$8,Tbl_Registro_Insumo[descripcion_insumo],$C141,Tbl_Registro_Insumo[id_solicitud],$C$9,Tbl_Registro_Insumo[Fecha_Corte],"&lt;="&amp;J$12))</f>
        <v/>
      </c>
      <c r="K141" s="2" t="str">
        <f>IF(OR($C141="",K$12=""),"",SUMIFS(Tbl_Registro_Insumo[cant_ent],Tbl_Registro_Insumo[proveedor],$C$8,Tbl_Registro_Insumo[descripcion_insumo],$C141,Tbl_Registro_Insumo[id_solicitud],Detalle_Mes!$C$9,Tbl_Registro_Insumo[Fecha_Corte],"&lt;="&amp;K$12)-SUMIFS(Tbl_Registro_Insumo[cant_dev],Tbl_Registro_Insumo[proveedor],$C$8,Tbl_Registro_Insumo[descripcion_insumo],$C141,Tbl_Registro_Insumo[id_solicitud],$C$9,Tbl_Registro_Insumo[Fecha_Corte],"&lt;="&amp;K$12))</f>
        <v/>
      </c>
      <c r="L141" s="2" t="str">
        <f>IF(OR($C141="",L$12=""),"",SUMIFS(Tbl_Registro_Insumo[cant_ent],Tbl_Registro_Insumo[proveedor],$C$8,Tbl_Registro_Insumo[descripcion_insumo],$C141,Tbl_Registro_Insumo[id_solicitud],Detalle_Mes!$C$9,Tbl_Registro_Insumo[Fecha_Corte],"&lt;="&amp;L$12)-SUMIFS(Tbl_Registro_Insumo[cant_dev],Tbl_Registro_Insumo[proveedor],$C$8,Tbl_Registro_Insumo[descripcion_insumo],$C141,Tbl_Registro_Insumo[id_solicitud],$C$9,Tbl_Registro_Insumo[Fecha_Corte],"&lt;="&amp;L$12))</f>
        <v/>
      </c>
      <c r="M141" s="2" t="str">
        <f>IF(OR($C141="",M$12=""),"",SUMIFS(Tbl_Registro_Insumo[cant_ent],Tbl_Registro_Insumo[proveedor],$C$8,Tbl_Registro_Insumo[descripcion_insumo],$C141,Tbl_Registro_Insumo[id_solicitud],Detalle_Mes!$C$9,Tbl_Registro_Insumo[Fecha_Corte],"&lt;="&amp;M$12)-SUMIFS(Tbl_Registro_Insumo[cant_dev],Tbl_Registro_Insumo[proveedor],$C$8,Tbl_Registro_Insumo[descripcion_insumo],$C141,Tbl_Registro_Insumo[id_solicitud],$C$9,Tbl_Registro_Insumo[Fecha_Corte],"&lt;="&amp;M$12))</f>
        <v/>
      </c>
      <c r="N141" s="2" t="str">
        <f>IF(OR($C141="",N$12=""),"",SUMIFS(Tbl_Registro_Insumo[cant_ent],Tbl_Registro_Insumo[proveedor],$C$8,Tbl_Registro_Insumo[descripcion_insumo],$C141,Tbl_Registro_Insumo[id_solicitud],Detalle_Mes!$C$9,Tbl_Registro_Insumo[Fecha_Corte],"&lt;="&amp;N$12)-SUMIFS(Tbl_Registro_Insumo[cant_dev],Tbl_Registro_Insumo[proveedor],$C$8,Tbl_Registro_Insumo[descripcion_insumo],$C141,Tbl_Registro_Insumo[id_solicitud],$C$9,Tbl_Registro_Insumo[Fecha_Corte],"&lt;="&amp;N$12))</f>
        <v/>
      </c>
      <c r="O141" s="2" t="str">
        <f>IF(OR($C141="",O$12=""),"",SUMIFS(Tbl_Registro_Insumo[cant_ent],Tbl_Registro_Insumo[proveedor],$C$8,Tbl_Registro_Insumo[descripcion_insumo],$C141,Tbl_Registro_Insumo[id_solicitud],Detalle_Mes!$C$9,Tbl_Registro_Insumo[Fecha_Corte],"&lt;="&amp;O$12)-SUMIFS(Tbl_Registro_Insumo[cant_dev],Tbl_Registro_Insumo[proveedor],$C$8,Tbl_Registro_Insumo[descripcion_insumo],$C141,Tbl_Registro_Insumo[id_solicitud],$C$9,Tbl_Registro_Insumo[Fecha_Corte],"&lt;="&amp;O$12))</f>
        <v/>
      </c>
      <c r="P141" s="2" t="str">
        <f>IF(OR($C141="",P$12=""),"",SUMIFS(Tbl_Registro_Insumo[cant_ent],Tbl_Registro_Insumo[proveedor],$C$8,Tbl_Registro_Insumo[descripcion_insumo],$C141,Tbl_Registro_Insumo[id_solicitud],Detalle_Mes!$C$9,Tbl_Registro_Insumo[Fecha_Corte],"&lt;="&amp;P$12)-SUMIFS(Tbl_Registro_Insumo[cant_dev],Tbl_Registro_Insumo[proveedor],$C$8,Tbl_Registro_Insumo[descripcion_insumo],$C141,Tbl_Registro_Insumo[id_solicitud],$C$9,Tbl_Registro_Insumo[Fecha_Corte],"&lt;="&amp;P$12))</f>
        <v/>
      </c>
      <c r="Q141" s="2" t="str">
        <f>IF(OR($C141="",Q$12=""),"",SUMIFS(Tbl_Registro_Insumo[cant_ent],Tbl_Registro_Insumo[proveedor],$C$8,Tbl_Registro_Insumo[descripcion_insumo],$C141,Tbl_Registro_Insumo[id_solicitud],Detalle_Mes!$C$9,Tbl_Registro_Insumo[Fecha_Corte],"&lt;="&amp;Q$12)-SUMIFS(Tbl_Registro_Insumo[cant_dev],Tbl_Registro_Insumo[proveedor],$C$8,Tbl_Registro_Insumo[descripcion_insumo],$C141,Tbl_Registro_Insumo[id_solicitud],$C$9,Tbl_Registro_Insumo[Fecha_Corte],"&lt;="&amp;Q$12))</f>
        <v/>
      </c>
      <c r="R141" s="2" t="str">
        <f>IF(OR($C141="",R$12=""),"",SUMIFS(Tbl_Registro_Insumo[cant_ent],Tbl_Registro_Insumo[proveedor],$C$8,Tbl_Registro_Insumo[descripcion_insumo],$C141,Tbl_Registro_Insumo[id_solicitud],Detalle_Mes!$C$9,Tbl_Registro_Insumo[Fecha_Corte],"&lt;="&amp;R$12)-SUMIFS(Tbl_Registro_Insumo[cant_dev],Tbl_Registro_Insumo[proveedor],$C$8,Tbl_Registro_Insumo[descripcion_insumo],$C141,Tbl_Registro_Insumo[id_solicitud],$C$9,Tbl_Registro_Insumo[Fecha_Corte],"&lt;="&amp;R$12))</f>
        <v/>
      </c>
      <c r="S141" s="2" t="str">
        <f>IF(OR($C141="",S$12=""),"",SUMIFS(Tbl_Registro_Insumo[cant_ent],Tbl_Registro_Insumo[proveedor],$C$8,Tbl_Registro_Insumo[descripcion_insumo],$C141,Tbl_Registro_Insumo[id_solicitud],Detalle_Mes!$C$9,Tbl_Registro_Insumo[Fecha_Corte],"&lt;="&amp;S$12)-SUMIFS(Tbl_Registro_Insumo[cant_dev],Tbl_Registro_Insumo[proveedor],$C$8,Tbl_Registro_Insumo[descripcion_insumo],$C141,Tbl_Registro_Insumo[id_solicitud],$C$9,Tbl_Registro_Insumo[Fecha_Corte],"&lt;="&amp;S$12))</f>
        <v/>
      </c>
      <c r="T141" s="2" t="str">
        <f>IF(OR($C141="",T$12=""),"",SUMIFS(Tbl_Registro_Insumo[cant_ent],Tbl_Registro_Insumo[proveedor],$C$8,Tbl_Registro_Insumo[descripcion_insumo],$C141,Tbl_Registro_Insumo[id_solicitud],Detalle_Mes!$C$9,Tbl_Registro_Insumo[Fecha_Corte],"&lt;="&amp;T$12)-SUMIFS(Tbl_Registro_Insumo[cant_dev],Tbl_Registro_Insumo[proveedor],$C$8,Tbl_Registro_Insumo[descripcion_insumo],$C141,Tbl_Registro_Insumo[id_solicitud],$C$9,Tbl_Registro_Insumo[Fecha_Corte],"&lt;="&amp;T$12))</f>
        <v/>
      </c>
      <c r="U141" s="2" t="str">
        <f>IF(OR($C141="",U$12=""),"",SUMIFS(Tbl_Registro_Insumo[cant_ent],Tbl_Registro_Insumo[proveedor],$C$8,Tbl_Registro_Insumo[descripcion_insumo],$C141,Tbl_Registro_Insumo[id_solicitud],Detalle_Mes!$C$9,Tbl_Registro_Insumo[Fecha_Corte],"&lt;="&amp;U$12)-SUMIFS(Tbl_Registro_Insumo[cant_dev],Tbl_Registro_Insumo[proveedor],$C$8,Tbl_Registro_Insumo[descripcion_insumo],$C141,Tbl_Registro_Insumo[id_solicitud],$C$9,Tbl_Registro_Insumo[Fecha_Corte],"&lt;="&amp;U$12))</f>
        <v/>
      </c>
      <c r="V141" s="2" t="str">
        <f>IF(OR($C141="",V$12=""),"",SUMIFS(Tbl_Registro_Insumo[cant_ent],Tbl_Registro_Insumo[proveedor],$C$8,Tbl_Registro_Insumo[descripcion_insumo],$C141,Tbl_Registro_Insumo[id_solicitud],Detalle_Mes!$C$9,Tbl_Registro_Insumo[Fecha_Corte],"&lt;="&amp;V$12)-SUMIFS(Tbl_Registro_Insumo[cant_dev],Tbl_Registro_Insumo[proveedor],$C$8,Tbl_Registro_Insumo[descripcion_insumo],$C141,Tbl_Registro_Insumo[id_solicitud],$C$9,Tbl_Registro_Insumo[Fecha_Corte],"&lt;="&amp;V$12))</f>
        <v/>
      </c>
      <c r="W141" s="2" t="str">
        <f>IF(OR($C141="",W$12=""),"",SUMIFS(Tbl_Registro_Insumo[cant_ent],Tbl_Registro_Insumo[proveedor],$C$8,Tbl_Registro_Insumo[descripcion_insumo],$C141,Tbl_Registro_Insumo[id_solicitud],Detalle_Mes!$C$9,Tbl_Registro_Insumo[Fecha_Corte],"&lt;="&amp;W$12)-SUMIFS(Tbl_Registro_Insumo[cant_dev],Tbl_Registro_Insumo[proveedor],$C$8,Tbl_Registro_Insumo[descripcion_insumo],$C141,Tbl_Registro_Insumo[id_solicitud],$C$9,Tbl_Registro_Insumo[Fecha_Corte],"&lt;="&amp;W$12))</f>
        <v/>
      </c>
      <c r="X141" s="2" t="str">
        <f>IF(OR($C141="",X$12=""),"",SUMIFS(Tbl_Registro_Insumo[cant_ent],Tbl_Registro_Insumo[proveedor],$C$8,Tbl_Registro_Insumo[descripcion_insumo],$C141,Tbl_Registro_Insumo[id_solicitud],Detalle_Mes!$C$9,Tbl_Registro_Insumo[Fecha_Corte],"&lt;="&amp;X$12)-SUMIFS(Tbl_Registro_Insumo[cant_dev],Tbl_Registro_Insumo[proveedor],$C$8,Tbl_Registro_Insumo[descripcion_insumo],$C141,Tbl_Registro_Insumo[id_solicitud],$C$9,Tbl_Registro_Insumo[Fecha_Corte],"&lt;="&amp;X$12))</f>
        <v/>
      </c>
      <c r="Y141" s="2" t="str">
        <f>IF(OR($C141="",Y$12=""),"",SUMIFS(Tbl_Registro_Insumo[cant_ent],Tbl_Registro_Insumo[proveedor],$C$8,Tbl_Registro_Insumo[descripcion_insumo],$C141,Tbl_Registro_Insumo[id_solicitud],Detalle_Mes!$C$9,Tbl_Registro_Insumo[Fecha_Corte],"&lt;="&amp;Y$12)-SUMIFS(Tbl_Registro_Insumo[cant_dev],Tbl_Registro_Insumo[proveedor],$C$8,Tbl_Registro_Insumo[descripcion_insumo],$C141,Tbl_Registro_Insumo[id_solicitud],$C$9,Tbl_Registro_Insumo[Fecha_Corte],"&lt;="&amp;Y$12))</f>
        <v/>
      </c>
      <c r="Z141" s="2" t="str">
        <f>IF(OR($C141="",Z$12=""),"",SUMIFS(Tbl_Registro_Insumo[cant_ent],Tbl_Registro_Insumo[proveedor],$C$8,Tbl_Registro_Insumo[descripcion_insumo],$C141,Tbl_Registro_Insumo[id_solicitud],Detalle_Mes!$C$9,Tbl_Registro_Insumo[Fecha_Corte],"&lt;="&amp;Z$12)-SUMIFS(Tbl_Registro_Insumo[cant_dev],Tbl_Registro_Insumo[proveedor],$C$8,Tbl_Registro_Insumo[descripcion_insumo],$C141,Tbl_Registro_Insumo[id_solicitud],$C$9,Tbl_Registro_Insumo[Fecha_Corte],"&lt;="&amp;Z$12))</f>
        <v/>
      </c>
      <c r="AA141" s="2" t="str">
        <f>IF(OR($C141="",AA$12=""),"",SUMIFS(Tbl_Registro_Insumo[cant_ent],Tbl_Registro_Insumo[proveedor],$C$8,Tbl_Registro_Insumo[descripcion_insumo],$C141,Tbl_Registro_Insumo[id_solicitud],Detalle_Mes!$C$9,Tbl_Registro_Insumo[Fecha_Corte],"&lt;="&amp;AA$12)-SUMIFS(Tbl_Registro_Insumo[cant_dev],Tbl_Registro_Insumo[proveedor],$C$8,Tbl_Registro_Insumo[descripcion_insumo],$C141,Tbl_Registro_Insumo[id_solicitud],$C$9,Tbl_Registro_Insumo[Fecha_Corte],"&lt;="&amp;AA$12))</f>
        <v/>
      </c>
      <c r="AB141" s="2" t="str">
        <f>IF(OR($C141="",AB$12=""),"",SUMIFS(Tbl_Registro_Insumo[cant_ent],Tbl_Registro_Insumo[proveedor],$C$8,Tbl_Registro_Insumo[descripcion_insumo],$C141,Tbl_Registro_Insumo[id_solicitud],Detalle_Mes!$C$9,Tbl_Registro_Insumo[Fecha_Corte],"&lt;="&amp;AB$12)-SUMIFS(Tbl_Registro_Insumo[cant_dev],Tbl_Registro_Insumo[proveedor],$C$8,Tbl_Registro_Insumo[descripcion_insumo],$C141,Tbl_Registro_Insumo[id_solicitud],$C$9,Tbl_Registro_Insumo[Fecha_Corte],"&lt;="&amp;AB$12))</f>
        <v/>
      </c>
      <c r="AC141" s="2" t="str">
        <f>IF(OR($C141="",AC$12=""),"",SUMIFS(Tbl_Registro_Insumo[cant_ent],Tbl_Registro_Insumo[proveedor],$C$8,Tbl_Registro_Insumo[descripcion_insumo],$C141,Tbl_Registro_Insumo[id_solicitud],Detalle_Mes!$C$9,Tbl_Registro_Insumo[Fecha_Corte],"&lt;="&amp;AC$12)-SUMIFS(Tbl_Registro_Insumo[cant_dev],Tbl_Registro_Insumo[proveedor],$C$8,Tbl_Registro_Insumo[descripcion_insumo],$C141,Tbl_Registro_Insumo[id_solicitud],$C$9,Tbl_Registro_Insumo[Fecha_Corte],"&lt;="&amp;AC$12))</f>
        <v/>
      </c>
      <c r="AD141" s="2" t="str">
        <f>IF(OR($C141="",AD$12=""),"",SUMIFS(Tbl_Registro_Insumo[cant_ent],Tbl_Registro_Insumo[proveedor],$C$8,Tbl_Registro_Insumo[descripcion_insumo],$C141,Tbl_Registro_Insumo[id_solicitud],Detalle_Mes!$C$9,Tbl_Registro_Insumo[Fecha_Corte],"&lt;="&amp;AD$12)-SUMIFS(Tbl_Registro_Insumo[cant_dev],Tbl_Registro_Insumo[proveedor],$C$8,Tbl_Registro_Insumo[descripcion_insumo],$C141,Tbl_Registro_Insumo[id_solicitud],$C$9,Tbl_Registro_Insumo[Fecha_Corte],"&lt;="&amp;AD$12))</f>
        <v/>
      </c>
      <c r="AE141" s="2" t="str">
        <f>IF(OR($C141="",AE$12=""),"",SUMIFS(Tbl_Registro_Insumo[cant_ent],Tbl_Registro_Insumo[proveedor],$C$8,Tbl_Registro_Insumo[descripcion_insumo],$C141,Tbl_Registro_Insumo[id_solicitud],Detalle_Mes!$C$9,Tbl_Registro_Insumo[Fecha_Corte],"&lt;="&amp;AE$12)-SUMIFS(Tbl_Registro_Insumo[cant_dev],Tbl_Registro_Insumo[proveedor],$C$8,Tbl_Registro_Insumo[descripcion_insumo],$C141,Tbl_Registro_Insumo[id_solicitud],$C$9,Tbl_Registro_Insumo[Fecha_Corte],"&lt;="&amp;AE$12))</f>
        <v/>
      </c>
      <c r="AF141" s="2" t="str">
        <f>IF(OR($C141="",AF$12=""),"",SUMIFS(Tbl_Registro_Insumo[cant_ent],Tbl_Registro_Insumo[proveedor],$C$8,Tbl_Registro_Insumo[descripcion_insumo],$C141,Tbl_Registro_Insumo[id_solicitud],Detalle_Mes!$C$9,Tbl_Registro_Insumo[Fecha_Corte],"&lt;="&amp;AF$12)-SUMIFS(Tbl_Registro_Insumo[cant_dev],Tbl_Registro_Insumo[proveedor],$C$8,Tbl_Registro_Insumo[descripcion_insumo],$C141,Tbl_Registro_Insumo[id_solicitud],$C$9,Tbl_Registro_Insumo[Fecha_Corte],"&lt;="&amp;AF$12))</f>
        <v/>
      </c>
      <c r="AG141" s="2" t="str">
        <f>IF(OR($C141="",AG$12=""),"",SUMIFS(Tbl_Registro_Insumo[cant_ent],Tbl_Registro_Insumo[proveedor],$C$8,Tbl_Registro_Insumo[descripcion_insumo],$C141,Tbl_Registro_Insumo[id_solicitud],Detalle_Mes!$C$9,Tbl_Registro_Insumo[Fecha_Corte],"&lt;="&amp;AG$12)-SUMIFS(Tbl_Registro_Insumo[cant_dev],Tbl_Registro_Insumo[proveedor],$C$8,Tbl_Registro_Insumo[descripcion_insumo],$C141,Tbl_Registro_Insumo[id_solicitud],$C$9,Tbl_Registro_Insumo[Fecha_Corte],"&lt;="&amp;AG$12))</f>
        <v/>
      </c>
      <c r="AH141" s="2" t="str">
        <f>IF(OR($C141="",AH$12=""),"",SUMIFS(Tbl_Registro_Insumo[cant_ent],Tbl_Registro_Insumo[proveedor],$C$8,Tbl_Registro_Insumo[descripcion_insumo],$C141,Tbl_Registro_Insumo[id_solicitud],Detalle_Mes!$C$9,Tbl_Registro_Insumo[Fecha_Corte],"&lt;="&amp;AH$12)-SUMIFS(Tbl_Registro_Insumo[cant_dev],Tbl_Registro_Insumo[proveedor],$C$8,Tbl_Registro_Insumo[descripcion_insumo],$C141,Tbl_Registro_Insumo[id_solicitud],$C$9,Tbl_Registro_Insumo[Fecha_Corte],"&lt;="&amp;AH$12))</f>
        <v/>
      </c>
      <c r="AI141" s="2" t="str">
        <f>IF(OR($C141="",AI$12=""),"",SUMIFS(Tbl_Registro_Insumo[cant_ent],Tbl_Registro_Insumo[proveedor],$C$8,Tbl_Registro_Insumo[descripcion_insumo],$C141,Tbl_Registro_Insumo[id_solicitud],Detalle_Mes!$C$9,Tbl_Registro_Insumo[Fecha_Corte],"&lt;="&amp;AI$12)-SUMIFS(Tbl_Registro_Insumo[cant_dev],Tbl_Registro_Insumo[proveedor],$C$8,Tbl_Registro_Insumo[descripcion_insumo],$C141,Tbl_Registro_Insumo[id_solicitud],$C$9,Tbl_Registro_Insumo[Fecha_Corte],"&lt;="&amp;AI$12))</f>
        <v/>
      </c>
      <c r="AJ141" s="2" t="str">
        <f>IF(OR($C141="",AJ$12=""),"",SUMIFS(Tbl_Registro_Insumo[cant_ent],Tbl_Registro_Insumo[proveedor],$C$8,Tbl_Registro_Insumo[descripcion_insumo],$C141,Tbl_Registro_Insumo[id_solicitud],Detalle_Mes!$C$9,Tbl_Registro_Insumo[Fecha_Corte],"&lt;="&amp;AJ$12)-SUMIFS(Tbl_Registro_Insumo[cant_dev],Tbl_Registro_Insumo[proveedor],$C$8,Tbl_Registro_Insumo[descripcion_insumo],$C141,Tbl_Registro_Insumo[id_solicitud],$C$9,Tbl_Registro_Insumo[Fecha_Corte],"&lt;="&amp;AJ$12))</f>
        <v/>
      </c>
      <c r="AK141" s="2" t="str">
        <f>IF(OR($C141="",AK$12=""),"",SUMIFS(Tbl_Registro_Insumo[cant_ent],Tbl_Registro_Insumo[proveedor],$C$8,Tbl_Registro_Insumo[descripcion_insumo],$C141,Tbl_Registro_Insumo[id_solicitud],Detalle_Mes!$C$9,Tbl_Registro_Insumo[Fecha_Corte],"&lt;="&amp;AK$12)-SUMIFS(Tbl_Registro_Insumo[cant_dev],Tbl_Registro_Insumo[proveedor],$C$8,Tbl_Registro_Insumo[descripcion_insumo],$C141,Tbl_Registro_Insumo[id_solicitud],$C$9,Tbl_Registro_Insumo[Fecha_Corte],"&lt;="&amp;AK$12))</f>
        <v/>
      </c>
      <c r="AL141" s="2" t="str">
        <f>IF(OR($C141="",AL$12=""),"",SUMIFS(Tbl_Registro_Insumo[cant_ent],Tbl_Registro_Insumo[proveedor],$C$8,Tbl_Registro_Insumo[descripcion_insumo],$C141,Tbl_Registro_Insumo[id_solicitud],Detalle_Mes!$C$9,Tbl_Registro_Insumo[Fecha_Corte],"&lt;="&amp;AL$12)-SUMIFS(Tbl_Registro_Insumo[cant_dev],Tbl_Registro_Insumo[proveedor],$C$8,Tbl_Registro_Insumo[descripcion_insumo],$C141,Tbl_Registro_Insumo[id_solicitud],$C$9,Tbl_Registro_Insumo[Fecha_Corte],"&lt;="&amp;AL$12))</f>
        <v/>
      </c>
      <c r="AM141" s="2" t="str">
        <f>IF(OR($C141="",AM$12=""),"",SUMIFS(Tbl_Registro_Insumo[cant_ent],Tbl_Registro_Insumo[proveedor],$C$8,Tbl_Registro_Insumo[descripcion_insumo],$C141,Tbl_Registro_Insumo[id_solicitud],Detalle_Mes!$C$9,Tbl_Registro_Insumo[Fecha_Corte],"&lt;="&amp;AM$12)-SUMIFS(Tbl_Registro_Insumo[cant_dev],Tbl_Registro_Insumo[proveedor],$C$8,Tbl_Registro_Insumo[descripcion_insumo],$C141,Tbl_Registro_Insumo[id_solicitud],$C$9,Tbl_Registro_Insumo[Fecha_Corte],"&lt;="&amp;AM$12))</f>
        <v/>
      </c>
      <c r="AN141" s="2" t="str">
        <f>IF(OR($C141="",AN$12=""),"",SUMIFS(Tbl_Registro_Insumo[cant_ent],Tbl_Registro_Insumo[proveedor],$C$8,Tbl_Registro_Insumo[descripcion_insumo],$C141,Tbl_Registro_Insumo[id_solicitud],Detalle_Mes!$C$9,Tbl_Registro_Insumo[Fecha_Corte],"&lt;="&amp;AN$12)-SUMIFS(Tbl_Registro_Insumo[cant_dev],Tbl_Registro_Insumo[proveedor],$C$8,Tbl_Registro_Insumo[descripcion_insumo],$C141,Tbl_Registro_Insumo[id_solicitud],$C$9,Tbl_Registro_Insumo[Fecha_Corte],"&lt;="&amp;AN$12))</f>
        <v/>
      </c>
      <c r="AO141" s="2" t="str">
        <f>IF(OR($C141="",AO$12=""),"",SUMIFS(Tbl_Registro_Insumo[cant_ent],Tbl_Registro_Insumo[proveedor],$C$8,Tbl_Registro_Insumo[descripcion_insumo],$C141,Tbl_Registro_Insumo[id_solicitud],Detalle_Mes!$C$9,Tbl_Registro_Insumo[Fecha_Corte],"&lt;="&amp;AO$12)-SUMIFS(Tbl_Registro_Insumo[cant_dev],Tbl_Registro_Insumo[proveedor],$C$8,Tbl_Registro_Insumo[descripcion_insumo],$C141,Tbl_Registro_Insumo[id_solicitud],$C$9,Tbl_Registro_Insumo[Fecha_Corte],"&lt;="&amp;AO$12))</f>
        <v/>
      </c>
      <c r="AP141" s="2" t="str">
        <f>IF(OR($C141="",AP$12=""),"",SUMIFS(Tbl_Registro_Insumo[cant_ent],Tbl_Registro_Insumo[proveedor],$C$8,Tbl_Registro_Insumo[descripcion_insumo],$C141,Tbl_Registro_Insumo[id_solicitud],Detalle_Mes!$C$9,Tbl_Registro_Insumo[Fecha_Corte],"&lt;="&amp;AP$12)-SUMIFS(Tbl_Registro_Insumo[cant_dev],Tbl_Registro_Insumo[proveedor],$C$8,Tbl_Registro_Insumo[descripcion_insumo],$C141,Tbl_Registro_Insumo[id_solicitud],$C$9,Tbl_Registro_Insumo[Fecha_Corte],"&lt;="&amp;AP$12))</f>
        <v/>
      </c>
      <c r="AQ141" s="2" t="str">
        <f>IF(OR($C141="",AQ$12=""),"",SUMIFS(Tbl_Registro_Insumo[cant_ent],Tbl_Registro_Insumo[proveedor],$C$8,Tbl_Registro_Insumo[descripcion_insumo],$C141,Tbl_Registro_Insumo[id_solicitud],Detalle_Mes!$C$9,Tbl_Registro_Insumo[Fecha_Corte],"&lt;="&amp;AQ$12)-SUMIFS(Tbl_Registro_Insumo[cant_dev],Tbl_Registro_Insumo[proveedor],$C$8,Tbl_Registro_Insumo[descripcion_insumo],$C141,Tbl_Registro_Insumo[id_solicitud],$C$9,Tbl_Registro_Insumo[Fecha_Corte],"&lt;="&amp;AQ$12))</f>
        <v/>
      </c>
      <c r="AR141" s="2" t="str">
        <f>IF(OR($C141="",AR$12=""),"",SUMIFS(Tbl_Registro_Insumo[cant_ent],Tbl_Registro_Insumo[proveedor],$C$8,Tbl_Registro_Insumo[descripcion_insumo],$C141,Tbl_Registro_Insumo[id_solicitud],Detalle_Mes!$C$9,Tbl_Registro_Insumo[Fecha_Corte],"&lt;="&amp;AR$12)-SUMIFS(Tbl_Registro_Insumo[cant_dev],Tbl_Registro_Insumo[proveedor],$C$8,Tbl_Registro_Insumo[descripcion_insumo],$C141,Tbl_Registro_Insumo[id_solicitud],$C$9,Tbl_Registro_Insumo[Fecha_Corte],"&lt;="&amp;AR$12))</f>
        <v/>
      </c>
      <c r="AS141" s="2" t="str">
        <f>IF(OR($C141="",AS$12=""),"",SUMIFS(Tbl_Registro_Insumo[cant_ent],Tbl_Registro_Insumo[proveedor],$C$8,Tbl_Registro_Insumo[descripcion_insumo],$C141,Tbl_Registro_Insumo[id_solicitud],Detalle_Mes!$C$9,Tbl_Registro_Insumo[Fecha_Corte],"&lt;="&amp;AS$12)-SUMIFS(Tbl_Registro_Insumo[cant_dev],Tbl_Registro_Insumo[proveedor],$C$8,Tbl_Registro_Insumo[descripcion_insumo],$C141,Tbl_Registro_Insumo[id_solicitud],$C$9,Tbl_Registro_Insumo[Fecha_Corte],"&lt;="&amp;AS$12))</f>
        <v/>
      </c>
      <c r="AT141" s="2" t="str">
        <f>IF(OR($C141="",AT$12=""),"",SUMIFS(Tbl_Registro_Insumo[cant_ent],Tbl_Registro_Insumo[proveedor],$C$8,Tbl_Registro_Insumo[descripcion_insumo],$C141,Tbl_Registro_Insumo[id_solicitud],Detalle_Mes!$C$9,Tbl_Registro_Insumo[Fecha_Corte],"&lt;="&amp;AT$12)-SUMIFS(Tbl_Registro_Insumo[cant_dev],Tbl_Registro_Insumo[proveedor],$C$8,Tbl_Registro_Insumo[descripcion_insumo],$C141,Tbl_Registro_Insumo[id_solicitud],$C$9,Tbl_Registro_Insumo[Fecha_Corte],"&lt;="&amp;AT$12))</f>
        <v/>
      </c>
      <c r="AU141" s="2" t="str">
        <f>IF(OR($C141="",AU$12=""),"",SUMIFS(Tbl_Registro_Insumo[cant_ent],Tbl_Registro_Insumo[proveedor],$C$8,Tbl_Registro_Insumo[descripcion_insumo],$C141,Tbl_Registro_Insumo[id_solicitud],Detalle_Mes!$C$9,Tbl_Registro_Insumo[Fecha_Corte],"&lt;="&amp;AU$12)-SUMIFS(Tbl_Registro_Insumo[cant_dev],Tbl_Registro_Insumo[proveedor],$C$8,Tbl_Registro_Insumo[descripcion_insumo],$C141,Tbl_Registro_Insumo[id_solicitud],$C$9,Tbl_Registro_Insumo[Fecha_Corte],"&lt;="&amp;AU$12))</f>
        <v/>
      </c>
      <c r="AV141" s="2" t="str">
        <f>IF(OR($C141="",AV$12=""),"",SUMIFS(Tbl_Registro_Insumo[cant_ent],Tbl_Registro_Insumo[proveedor],$C$8,Tbl_Registro_Insumo[descripcion_insumo],$C141,Tbl_Registro_Insumo[id_solicitud],Detalle_Mes!$C$9,Tbl_Registro_Insumo[Fecha_Corte],"&lt;="&amp;AV$12)-SUMIFS(Tbl_Registro_Insumo[cant_dev],Tbl_Registro_Insumo[proveedor],$C$8,Tbl_Registro_Insumo[descripcion_insumo],$C141,Tbl_Registro_Insumo[id_solicitud],$C$9,Tbl_Registro_Insumo[Fecha_Corte],"&lt;="&amp;AV$12))</f>
        <v/>
      </c>
      <c r="AW141" s="2" t="str">
        <f>IF(OR($C141="",AW$12=""),"",SUMIFS(Tbl_Registro_Insumo[cant_ent],Tbl_Registro_Insumo[proveedor],$C$8,Tbl_Registro_Insumo[descripcion_insumo],$C141,Tbl_Registro_Insumo[id_solicitud],Detalle_Mes!$C$9,Tbl_Registro_Insumo[Fecha_Corte],"&lt;="&amp;AW$12)-SUMIFS(Tbl_Registro_Insumo[cant_dev],Tbl_Registro_Insumo[proveedor],$C$8,Tbl_Registro_Insumo[descripcion_insumo],$C141,Tbl_Registro_Insumo[id_solicitud],$C$9,Tbl_Registro_Insumo[Fecha_Corte],"&lt;="&amp;AW$12))</f>
        <v/>
      </c>
      <c r="AX141" s="2" t="str">
        <f>IF(OR($C141="",AX$12=""),"",SUMIFS(Tbl_Registro_Insumo[cant_ent],Tbl_Registro_Insumo[proveedor],$C$8,Tbl_Registro_Insumo[descripcion_insumo],$C141,Tbl_Registro_Insumo[id_solicitud],Detalle_Mes!$C$9,Tbl_Registro_Insumo[Fecha_Corte],"&lt;="&amp;AX$12)-SUMIFS(Tbl_Registro_Insumo[cant_dev],Tbl_Registro_Insumo[proveedor],$C$8,Tbl_Registro_Insumo[descripcion_insumo],$C141,Tbl_Registro_Insumo[id_solicitud],$C$9,Tbl_Registro_Insumo[Fecha_Corte],"&lt;="&amp;AX$12))</f>
        <v/>
      </c>
      <c r="AY141" s="2" t="str">
        <f>IF(OR($C141="",AY$12=""),"",SUMIFS(Tbl_Registro_Insumo[cant_ent],Tbl_Registro_Insumo[proveedor],$C$8,Tbl_Registro_Insumo[descripcion_insumo],$C141,Tbl_Registro_Insumo[id_solicitud],Detalle_Mes!$C$9,Tbl_Registro_Insumo[Fecha_Corte],"&lt;="&amp;AY$12)-SUMIFS(Tbl_Registro_Insumo[cant_dev],Tbl_Registro_Insumo[proveedor],$C$8,Tbl_Registro_Insumo[descripcion_insumo],$C141,Tbl_Registro_Insumo[id_solicitud],$C$9,Tbl_Registro_Insumo[Fecha_Corte],"&lt;="&amp;AY$12))</f>
        <v/>
      </c>
      <c r="AZ141" s="2" t="str">
        <f>IF(OR($C141="",AZ$12=""),"",SUMIFS(Tbl_Registro_Insumo[cant_ent],Tbl_Registro_Insumo[proveedor],$C$8,Tbl_Registro_Insumo[descripcion_insumo],$C141,Tbl_Registro_Insumo[id_solicitud],Detalle_Mes!$C$9,Tbl_Registro_Insumo[Fecha_Corte],"&lt;="&amp;AZ$12)-SUMIFS(Tbl_Registro_Insumo[cant_dev],Tbl_Registro_Insumo[proveedor],$C$8,Tbl_Registro_Insumo[descripcion_insumo],$C141,Tbl_Registro_Insumo[id_solicitud],$C$9,Tbl_Registro_Insumo[Fecha_Corte],"&lt;="&amp;AZ$12))</f>
        <v/>
      </c>
      <c r="BA141" s="2" t="str">
        <f>IF(OR($C141="",BA$12=""),"",SUMIFS(Tbl_Registro_Insumo[cant_ent],Tbl_Registro_Insumo[proveedor],$C$8,Tbl_Registro_Insumo[descripcion_insumo],$C141,Tbl_Registro_Insumo[id_solicitud],Detalle_Mes!$C$9,Tbl_Registro_Insumo[Fecha_Corte],"&lt;="&amp;BA$12)-SUMIFS(Tbl_Registro_Insumo[cant_dev],Tbl_Registro_Insumo[proveedor],$C$8,Tbl_Registro_Insumo[descripcion_insumo],$C141,Tbl_Registro_Insumo[id_solicitud],$C$9,Tbl_Registro_Insumo[Fecha_Corte],"&lt;="&amp;BA$12))</f>
        <v/>
      </c>
      <c r="BB141" s="2" t="str">
        <f>IF(OR($C141="",BB$12=""),"",SUMIFS(Tbl_Registro_Insumo[cant_ent],Tbl_Registro_Insumo[proveedor],$C$8,Tbl_Registro_Insumo[descripcion_insumo],$C141,Tbl_Registro_Insumo[id_solicitud],Detalle_Mes!$C$9,Tbl_Registro_Insumo[Fecha_Corte],"&lt;="&amp;BB$12)-SUMIFS(Tbl_Registro_Insumo[cant_dev],Tbl_Registro_Insumo[proveedor],$C$8,Tbl_Registro_Insumo[descripcion_insumo],$C141,Tbl_Registro_Insumo[id_solicitud],$C$9,Tbl_Registro_Insumo[Fecha_Corte],"&lt;="&amp;BB$12))</f>
        <v/>
      </c>
      <c r="BC141" s="2" t="str">
        <f>IF(OR($C141="",BC$12=""),"",SUMIFS(Tbl_Registro_Insumo[cant_ent],Tbl_Registro_Insumo[proveedor],$C$8,Tbl_Registro_Insumo[descripcion_insumo],$C141,Tbl_Registro_Insumo[id_solicitud],Detalle_Mes!$C$9,Tbl_Registro_Insumo[Fecha_Corte],"&lt;="&amp;BC$12)-SUMIFS(Tbl_Registro_Insumo[cant_dev],Tbl_Registro_Insumo[proveedor],$C$8,Tbl_Registro_Insumo[descripcion_insumo],$C141,Tbl_Registro_Insumo[id_solicitud],$C$9,Tbl_Registro_Insumo[Fecha_Corte],"&lt;="&amp;BC$12))</f>
        <v/>
      </c>
      <c r="BD141" s="2" t="str">
        <f>IF(OR($C141="",BD$12=""),"",SUMIFS(Tbl_Registro_Insumo[cant_ent],Tbl_Registro_Insumo[proveedor],$C$8,Tbl_Registro_Insumo[descripcion_insumo],$C141,Tbl_Registro_Insumo[id_solicitud],Detalle_Mes!$C$9,Tbl_Registro_Insumo[Fecha_Corte],"&lt;="&amp;BD$12)-SUMIFS(Tbl_Registro_Insumo[cant_dev],Tbl_Registro_Insumo[proveedor],$C$8,Tbl_Registro_Insumo[descripcion_insumo],$C141,Tbl_Registro_Insumo[id_solicitud],$C$9,Tbl_Registro_Insumo[Fecha_Corte],"&lt;="&amp;BD$12))</f>
        <v/>
      </c>
      <c r="BE141" s="2" t="str">
        <f>IF(OR($C141="",BE$12=""),"",SUMIFS(Tbl_Registro_Insumo[cant_ent],Tbl_Registro_Insumo[proveedor],$C$8,Tbl_Registro_Insumo[descripcion_insumo],$C141,Tbl_Registro_Insumo[id_solicitud],Detalle_Mes!$C$9,Tbl_Registro_Insumo[Fecha_Corte],"&lt;="&amp;BE$12)-SUMIFS(Tbl_Registro_Insumo[cant_dev],Tbl_Registro_Insumo[proveedor],$C$8,Tbl_Registro_Insumo[descripcion_insumo],$C141,Tbl_Registro_Insumo[id_solicitud],$C$9,Tbl_Registro_Insumo[Fecha_Corte],"&lt;="&amp;BE$12))</f>
        <v/>
      </c>
      <c r="BF141" s="2" t="str">
        <f>IF(OR($C141="",BF$12=""),"",SUMIFS(Tbl_Registro_Insumo[cant_ent],Tbl_Registro_Insumo[proveedor],$C$8,Tbl_Registro_Insumo[descripcion_insumo],$C141,Tbl_Registro_Insumo[id_solicitud],Detalle_Mes!$C$9,Tbl_Registro_Insumo[Fecha_Corte],"&lt;="&amp;BF$12)-SUMIFS(Tbl_Registro_Insumo[cant_dev],Tbl_Registro_Insumo[proveedor],$C$8,Tbl_Registro_Insumo[descripcion_insumo],$C141,Tbl_Registro_Insumo[id_solicitud],$C$9,Tbl_Registro_Insumo[Fecha_Corte],"&lt;="&amp;BF$12))</f>
        <v/>
      </c>
      <c r="BG141" s="2" t="str">
        <f>IF(OR($C141="",BG$12=""),"",SUMIFS(Tbl_Registro_Insumo[cant_ent],Tbl_Registro_Insumo[proveedor],$C$8,Tbl_Registro_Insumo[descripcion_insumo],$C141,Tbl_Registro_Insumo[id_solicitud],Detalle_Mes!$C$9,Tbl_Registro_Insumo[Fecha_Corte],"&lt;="&amp;BG$12)-SUMIFS(Tbl_Registro_Insumo[cant_dev],Tbl_Registro_Insumo[proveedor],$C$8,Tbl_Registro_Insumo[descripcion_insumo],$C141,Tbl_Registro_Insumo[id_solicitud],$C$9,Tbl_Registro_Insumo[Fecha_Corte],"&lt;="&amp;BG$12))</f>
        <v/>
      </c>
      <c r="BH141" s="2" t="str">
        <f>IF(OR($C141="",BH$12=""),"",SUMIFS(Tbl_Registro_Insumo[cant_ent],Tbl_Registro_Insumo[proveedor],$C$8,Tbl_Registro_Insumo[descripcion_insumo],$C141,Tbl_Registro_Insumo[id_solicitud],Detalle_Mes!$C$9,Tbl_Registro_Insumo[Fecha_Corte],"&lt;="&amp;BH$12)-SUMIFS(Tbl_Registro_Insumo[cant_dev],Tbl_Registro_Insumo[proveedor],$C$8,Tbl_Registro_Insumo[descripcion_insumo],$C141,Tbl_Registro_Insumo[id_solicitud],$C$9,Tbl_Registro_Insumo[Fecha_Corte],"&lt;="&amp;BH$12))</f>
        <v/>
      </c>
      <c r="BI141" s="2" t="str">
        <f>IF(OR($C141="",BI$12=""),"",SUMIFS(Tbl_Registro_Insumo[cant_ent],Tbl_Registro_Insumo[proveedor],$C$8,Tbl_Registro_Insumo[descripcion_insumo],$C141,Tbl_Registro_Insumo[id_solicitud],Detalle_Mes!$C$9,Tbl_Registro_Insumo[Fecha_Corte],"&lt;="&amp;BI$12)-SUMIFS(Tbl_Registro_Insumo[cant_dev],Tbl_Registro_Insumo[proveedor],$C$8,Tbl_Registro_Insumo[descripcion_insumo],$C141,Tbl_Registro_Insumo[id_solicitud],$C$9,Tbl_Registro_Insumo[Fecha_Corte],"&lt;="&amp;BI$12))</f>
        <v/>
      </c>
      <c r="BJ141" s="2" t="str">
        <f>IF(OR($C141="",BJ$12=""),"",SUMIFS(Tbl_Registro_Insumo[cant_ent],Tbl_Registro_Insumo[proveedor],$C$8,Tbl_Registro_Insumo[descripcion_insumo],$C141,Tbl_Registro_Insumo[id_solicitud],Detalle_Mes!$C$9,Tbl_Registro_Insumo[Fecha_Corte],"&lt;="&amp;BJ$12)-SUMIFS(Tbl_Registro_Insumo[cant_dev],Tbl_Registro_Insumo[proveedor],$C$8,Tbl_Registro_Insumo[descripcion_insumo],$C141,Tbl_Registro_Insumo[id_solicitud],$C$9,Tbl_Registro_Insumo[Fecha_Corte],"&lt;="&amp;BJ$12))</f>
        <v/>
      </c>
      <c r="BK141" s="2" t="str">
        <f>IF(OR($C141="",BK$12=""),"",SUMIFS(Tbl_Registro_Insumo[cant_ent],Tbl_Registro_Insumo[proveedor],$C$8,Tbl_Registro_Insumo[descripcion_insumo],$C141,Tbl_Registro_Insumo[id_solicitud],Detalle_Mes!$C$9,Tbl_Registro_Insumo[Fecha_Corte],"&lt;="&amp;BK$12)-SUMIFS(Tbl_Registro_Insumo[cant_dev],Tbl_Registro_Insumo[proveedor],$C$8,Tbl_Registro_Insumo[descripcion_insumo],$C141,Tbl_Registro_Insumo[id_solicitud],$C$9,Tbl_Registro_Insumo[Fecha_Corte],"&lt;="&amp;BK$12))</f>
        <v/>
      </c>
      <c r="BL141" s="2" t="str">
        <f>IF(OR($C141="",BL$12=""),"",SUMIFS(Tbl_Registro_Insumo[cant_ent],Tbl_Registro_Insumo[proveedor],$C$8,Tbl_Registro_Insumo[descripcion_insumo],$C141,Tbl_Registro_Insumo[id_solicitud],Detalle_Mes!$C$9,Tbl_Registro_Insumo[Fecha_Corte],"&lt;="&amp;BL$12)-SUMIFS(Tbl_Registro_Insumo[cant_dev],Tbl_Registro_Insumo[proveedor],$C$8,Tbl_Registro_Insumo[descripcion_insumo],$C141,Tbl_Registro_Insumo[id_solicitud],$C$9,Tbl_Registro_Insumo[Fecha_Corte],"&lt;="&amp;BL$12))</f>
        <v/>
      </c>
      <c r="BM141" s="2" t="str">
        <f>IF(OR($C141="",BM$12=""),"",SUMIFS(Tbl_Registro_Insumo[cant_ent],Tbl_Registro_Insumo[proveedor],$C$8,Tbl_Registro_Insumo[descripcion_insumo],$C141,Tbl_Registro_Insumo[id_solicitud],Detalle_Mes!$C$9,Tbl_Registro_Insumo[Fecha_Corte],"&lt;="&amp;BM$12)-SUMIFS(Tbl_Registro_Insumo[cant_dev],Tbl_Registro_Insumo[proveedor],$C$8,Tbl_Registro_Insumo[descripcion_insumo],$C141,Tbl_Registro_Insumo[id_solicitud],$C$9,Tbl_Registro_Insumo[Fecha_Corte],"&lt;="&amp;BM$12))</f>
        <v/>
      </c>
      <c r="BN141" s="2" t="str">
        <f>IF(OR($C141="",BN$12=""),"",SUMIFS(Tbl_Registro_Insumo[cant_ent],Tbl_Registro_Insumo[proveedor],$C$8,Tbl_Registro_Insumo[descripcion_insumo],$C141,Tbl_Registro_Insumo[id_solicitud],Detalle_Mes!$C$9,Tbl_Registro_Insumo[Fecha_Corte],"&lt;="&amp;BN$12)-SUMIFS(Tbl_Registro_Insumo[cant_dev],Tbl_Registro_Insumo[proveedor],$C$8,Tbl_Registro_Insumo[descripcion_insumo],$C141,Tbl_Registro_Insumo[id_solicitud],$C$9,Tbl_Registro_Insumo[Fecha_Corte],"&lt;="&amp;BN$12))</f>
        <v/>
      </c>
      <c r="BO141" s="2" t="str">
        <f>IF(OR($C141="",BO$12=""),"",SUMIFS(Tbl_Registro_Insumo[cant_ent],Tbl_Registro_Insumo[proveedor],$C$8,Tbl_Registro_Insumo[descripcion_insumo],$C141,Tbl_Registro_Insumo[id_solicitud],Detalle_Mes!$C$9,Tbl_Registro_Insumo[Fecha_Corte],"&lt;="&amp;BO$12)-SUMIFS(Tbl_Registro_Insumo[cant_dev],Tbl_Registro_Insumo[proveedor],$C$8,Tbl_Registro_Insumo[descripcion_insumo],$C141,Tbl_Registro_Insumo[id_solicitud],$C$9,Tbl_Registro_Insumo[Fecha_Corte],"&lt;="&amp;BO$12))</f>
        <v/>
      </c>
      <c r="BP141" s="2" t="str">
        <f>IF(OR($C141="",BP$12=""),"",SUMIFS(Tbl_Registro_Insumo[cant_ent],Tbl_Registro_Insumo[proveedor],$C$8,Tbl_Registro_Insumo[descripcion_insumo],$C141,Tbl_Registro_Insumo[id_solicitud],Detalle_Mes!$C$9,Tbl_Registro_Insumo[Fecha_Corte],"&lt;="&amp;BP$12)-SUMIFS(Tbl_Registro_Insumo[cant_dev],Tbl_Registro_Insumo[proveedor],$C$8,Tbl_Registro_Insumo[descripcion_insumo],$C141,Tbl_Registro_Insumo[id_solicitud],$C$9,Tbl_Registro_Insumo[Fecha_Corte],"&lt;="&amp;BP$12))</f>
        <v/>
      </c>
      <c r="BQ141" s="2" t="str">
        <f>IF(OR($C141="",BQ$12=""),"",SUMIFS(Tbl_Registro_Insumo[cant_ent],Tbl_Registro_Insumo[proveedor],$C$8,Tbl_Registro_Insumo[descripcion_insumo],$C141,Tbl_Registro_Insumo[id_solicitud],Detalle_Mes!$C$9,Tbl_Registro_Insumo[Fecha_Corte],"&lt;="&amp;BQ$12)-SUMIFS(Tbl_Registro_Insumo[cant_dev],Tbl_Registro_Insumo[proveedor],$C$8,Tbl_Registro_Insumo[descripcion_insumo],$C141,Tbl_Registro_Insumo[id_solicitud],$C$9,Tbl_Registro_Insumo[Fecha_Corte],"&lt;="&amp;BQ$12))</f>
        <v/>
      </c>
      <c r="BR141" s="2" t="str">
        <f>IF(OR($C141="",BR$12=""),"",SUMIFS(Tbl_Registro_Insumo[cant_ent],Tbl_Registro_Insumo[proveedor],$C$8,Tbl_Registro_Insumo[descripcion_insumo],$C141,Tbl_Registro_Insumo[id_solicitud],Detalle_Mes!$C$9,Tbl_Registro_Insumo[Fecha_Corte],"&lt;="&amp;BR$12)-SUMIFS(Tbl_Registro_Insumo[cant_dev],Tbl_Registro_Insumo[proveedor],$C$8,Tbl_Registro_Insumo[descripcion_insumo],$C141,Tbl_Registro_Insumo[id_solicitud],$C$9,Tbl_Registro_Insumo[Fecha_Corte],"&lt;="&amp;BR$12))</f>
        <v/>
      </c>
      <c r="BS141" s="2" t="str">
        <f>IF(OR($C141="",BS$12=""),"",SUMIFS(Tbl_Registro_Insumo[cant_ent],Tbl_Registro_Insumo[proveedor],$C$8,Tbl_Registro_Insumo[descripcion_insumo],$C141,Tbl_Registro_Insumo[id_solicitud],Detalle_Mes!$C$9,Tbl_Registro_Insumo[Fecha_Corte],"&lt;="&amp;BS$12)-SUMIFS(Tbl_Registro_Insumo[cant_dev],Tbl_Registro_Insumo[proveedor],$C$8,Tbl_Registro_Insumo[descripcion_insumo],$C141,Tbl_Registro_Insumo[id_solicitud],$C$9,Tbl_Registro_Insumo[Fecha_Corte],"&lt;="&amp;BS$12))</f>
        <v/>
      </c>
    </row>
    <row r="142" spans="2:71" s="7" customFormat="1" ht="19.2" customHeight="1" x14ac:dyDescent="0.3">
      <c r="B142" s="2"/>
      <c r="D142" s="20" t="str">
        <f>IF(C142="","",SUMIFS(Tbl_Registro_Insumo[cant_ent],Tbl_Registro_Insumo[proveedor],Detalle_Mes!$C$8,Tbl_Registro_Insumo[id_solicitud],Detalle_Mes!$C$9,Tbl_Registro_Insumo[descripcion_insumo],Detalle_Mes!C142,Tbl_Registro_Insumo[Fecha_Corte],"&lt;"&amp;Detalle_Mes!$F$8))</f>
        <v/>
      </c>
      <c r="E142" s="20" t="str">
        <f>IF(C142="","",SUMIFS(Tbl_Registro_Insumo[cant_dev],Tbl_Registro_Insumo[proveedor],Detalle_Mes!$C$8,Tbl_Registro_Insumo[id_solicitud],Detalle_Mes!$C$9,Tbl_Registro_Insumo[descripcion_insumo],Detalle_Mes!C142,Tbl_Registro_Insumo[Fecha_Corte],"&lt;"&amp;Detalle_Mes!$F$8))</f>
        <v/>
      </c>
      <c r="F142" s="20" t="str">
        <f t="shared" ref="F142:F166" si="45">IF(C142="","",D142-E142)</f>
        <v/>
      </c>
      <c r="H142" s="41" t="str">
        <f t="shared" si="44"/>
        <v/>
      </c>
      <c r="I142" s="2" t="str">
        <f>IF(OR($C142="",I$12=""),"",SUMIFS(Tbl_Registro_Insumo[cant_ent],Tbl_Registro_Insumo[proveedor],$C$8,Tbl_Registro_Insumo[descripcion_insumo],$C142,Tbl_Registro_Insumo[id_solicitud],Detalle_Mes!$C$9,Tbl_Registro_Insumo[Fecha_Corte],"&lt;"&amp;I$12)-SUMIFS(Tbl_Registro_Insumo[cant_dev],Tbl_Registro_Insumo[proveedor],$C$8,Tbl_Registro_Insumo[descripcion_insumo],$C142,Tbl_Registro_Insumo[id_solicitud],$C$9,Tbl_Registro_Insumo[Fecha_Corte],"&lt;="&amp;I$12))</f>
        <v/>
      </c>
      <c r="J142" s="2" t="str">
        <f>IF(OR($C142="",J$12=""),"",SUMIFS(Tbl_Registro_Insumo[cant_ent],Tbl_Registro_Insumo[proveedor],$C$8,Tbl_Registro_Insumo[descripcion_insumo],$C142,Tbl_Registro_Insumo[id_solicitud],Detalle_Mes!$C$9,Tbl_Registro_Insumo[Fecha_Corte],"&lt;="&amp;J$12)-SUMIFS(Tbl_Registro_Insumo[cant_dev],Tbl_Registro_Insumo[proveedor],$C$8,Tbl_Registro_Insumo[descripcion_insumo],$C142,Tbl_Registro_Insumo[id_solicitud],$C$9,Tbl_Registro_Insumo[Fecha_Corte],"&lt;="&amp;J$12))</f>
        <v/>
      </c>
      <c r="K142" s="2" t="str">
        <f>IF(OR($C142="",K$12=""),"",SUMIFS(Tbl_Registro_Insumo[cant_ent],Tbl_Registro_Insumo[proveedor],$C$8,Tbl_Registro_Insumo[descripcion_insumo],$C142,Tbl_Registro_Insumo[id_solicitud],Detalle_Mes!$C$9,Tbl_Registro_Insumo[Fecha_Corte],"&lt;="&amp;K$12)-SUMIFS(Tbl_Registro_Insumo[cant_dev],Tbl_Registro_Insumo[proveedor],$C$8,Tbl_Registro_Insumo[descripcion_insumo],$C142,Tbl_Registro_Insumo[id_solicitud],$C$9,Tbl_Registro_Insumo[Fecha_Corte],"&lt;="&amp;K$12))</f>
        <v/>
      </c>
      <c r="L142" s="2" t="str">
        <f>IF(OR($C142="",L$12=""),"",SUMIFS(Tbl_Registro_Insumo[cant_ent],Tbl_Registro_Insumo[proveedor],$C$8,Tbl_Registro_Insumo[descripcion_insumo],$C142,Tbl_Registro_Insumo[id_solicitud],Detalle_Mes!$C$9,Tbl_Registro_Insumo[Fecha_Corte],"&lt;="&amp;L$12)-SUMIFS(Tbl_Registro_Insumo[cant_dev],Tbl_Registro_Insumo[proveedor],$C$8,Tbl_Registro_Insumo[descripcion_insumo],$C142,Tbl_Registro_Insumo[id_solicitud],$C$9,Tbl_Registro_Insumo[Fecha_Corte],"&lt;="&amp;L$12))</f>
        <v/>
      </c>
      <c r="M142" s="2" t="str">
        <f>IF(OR($C142="",M$12=""),"",SUMIFS(Tbl_Registro_Insumo[cant_ent],Tbl_Registro_Insumo[proveedor],$C$8,Tbl_Registro_Insumo[descripcion_insumo],$C142,Tbl_Registro_Insumo[id_solicitud],Detalle_Mes!$C$9,Tbl_Registro_Insumo[Fecha_Corte],"&lt;="&amp;M$12)-SUMIFS(Tbl_Registro_Insumo[cant_dev],Tbl_Registro_Insumo[proveedor],$C$8,Tbl_Registro_Insumo[descripcion_insumo],$C142,Tbl_Registro_Insumo[id_solicitud],$C$9,Tbl_Registro_Insumo[Fecha_Corte],"&lt;="&amp;M$12))</f>
        <v/>
      </c>
      <c r="N142" s="2" t="str">
        <f>IF(OR($C142="",N$12=""),"",SUMIFS(Tbl_Registro_Insumo[cant_ent],Tbl_Registro_Insumo[proveedor],$C$8,Tbl_Registro_Insumo[descripcion_insumo],$C142,Tbl_Registro_Insumo[id_solicitud],Detalle_Mes!$C$9,Tbl_Registro_Insumo[Fecha_Corte],"&lt;="&amp;N$12)-SUMIFS(Tbl_Registro_Insumo[cant_dev],Tbl_Registro_Insumo[proveedor],$C$8,Tbl_Registro_Insumo[descripcion_insumo],$C142,Tbl_Registro_Insumo[id_solicitud],$C$9,Tbl_Registro_Insumo[Fecha_Corte],"&lt;="&amp;N$12))</f>
        <v/>
      </c>
      <c r="O142" s="2" t="str">
        <f>IF(OR($C142="",O$12=""),"",SUMIFS(Tbl_Registro_Insumo[cant_ent],Tbl_Registro_Insumo[proveedor],$C$8,Tbl_Registro_Insumo[descripcion_insumo],$C142,Tbl_Registro_Insumo[id_solicitud],Detalle_Mes!$C$9,Tbl_Registro_Insumo[Fecha_Corte],"&lt;="&amp;O$12)-SUMIFS(Tbl_Registro_Insumo[cant_dev],Tbl_Registro_Insumo[proveedor],$C$8,Tbl_Registro_Insumo[descripcion_insumo],$C142,Tbl_Registro_Insumo[id_solicitud],$C$9,Tbl_Registro_Insumo[Fecha_Corte],"&lt;="&amp;O$12))</f>
        <v/>
      </c>
      <c r="P142" s="2" t="str">
        <f>IF(OR($C142="",P$12=""),"",SUMIFS(Tbl_Registro_Insumo[cant_ent],Tbl_Registro_Insumo[proveedor],$C$8,Tbl_Registro_Insumo[descripcion_insumo],$C142,Tbl_Registro_Insumo[id_solicitud],Detalle_Mes!$C$9,Tbl_Registro_Insumo[Fecha_Corte],"&lt;="&amp;P$12)-SUMIFS(Tbl_Registro_Insumo[cant_dev],Tbl_Registro_Insumo[proveedor],$C$8,Tbl_Registro_Insumo[descripcion_insumo],$C142,Tbl_Registro_Insumo[id_solicitud],$C$9,Tbl_Registro_Insumo[Fecha_Corte],"&lt;="&amp;P$12))</f>
        <v/>
      </c>
      <c r="Q142" s="2" t="str">
        <f>IF(OR($C142="",Q$12=""),"",SUMIFS(Tbl_Registro_Insumo[cant_ent],Tbl_Registro_Insumo[proveedor],$C$8,Tbl_Registro_Insumo[descripcion_insumo],$C142,Tbl_Registro_Insumo[id_solicitud],Detalle_Mes!$C$9,Tbl_Registro_Insumo[Fecha_Corte],"&lt;="&amp;Q$12)-SUMIFS(Tbl_Registro_Insumo[cant_dev],Tbl_Registro_Insumo[proveedor],$C$8,Tbl_Registro_Insumo[descripcion_insumo],$C142,Tbl_Registro_Insumo[id_solicitud],$C$9,Tbl_Registro_Insumo[Fecha_Corte],"&lt;="&amp;Q$12))</f>
        <v/>
      </c>
      <c r="R142" s="2" t="str">
        <f>IF(OR($C142="",R$12=""),"",SUMIFS(Tbl_Registro_Insumo[cant_ent],Tbl_Registro_Insumo[proveedor],$C$8,Tbl_Registro_Insumo[descripcion_insumo],$C142,Tbl_Registro_Insumo[id_solicitud],Detalle_Mes!$C$9,Tbl_Registro_Insumo[Fecha_Corte],"&lt;="&amp;R$12)-SUMIFS(Tbl_Registro_Insumo[cant_dev],Tbl_Registro_Insumo[proveedor],$C$8,Tbl_Registro_Insumo[descripcion_insumo],$C142,Tbl_Registro_Insumo[id_solicitud],$C$9,Tbl_Registro_Insumo[Fecha_Corte],"&lt;="&amp;R$12))</f>
        <v/>
      </c>
      <c r="S142" s="2" t="str">
        <f>IF(OR($C142="",S$12=""),"",SUMIFS(Tbl_Registro_Insumo[cant_ent],Tbl_Registro_Insumo[proveedor],$C$8,Tbl_Registro_Insumo[descripcion_insumo],$C142,Tbl_Registro_Insumo[id_solicitud],Detalle_Mes!$C$9,Tbl_Registro_Insumo[Fecha_Corte],"&lt;="&amp;S$12)-SUMIFS(Tbl_Registro_Insumo[cant_dev],Tbl_Registro_Insumo[proveedor],$C$8,Tbl_Registro_Insumo[descripcion_insumo],$C142,Tbl_Registro_Insumo[id_solicitud],$C$9,Tbl_Registro_Insumo[Fecha_Corte],"&lt;="&amp;S$12))</f>
        <v/>
      </c>
      <c r="T142" s="2" t="str">
        <f>IF(OR($C142="",T$12=""),"",SUMIFS(Tbl_Registro_Insumo[cant_ent],Tbl_Registro_Insumo[proveedor],$C$8,Tbl_Registro_Insumo[descripcion_insumo],$C142,Tbl_Registro_Insumo[id_solicitud],Detalle_Mes!$C$9,Tbl_Registro_Insumo[Fecha_Corte],"&lt;="&amp;T$12)-SUMIFS(Tbl_Registro_Insumo[cant_dev],Tbl_Registro_Insumo[proveedor],$C$8,Tbl_Registro_Insumo[descripcion_insumo],$C142,Tbl_Registro_Insumo[id_solicitud],$C$9,Tbl_Registro_Insumo[Fecha_Corte],"&lt;="&amp;T$12))</f>
        <v/>
      </c>
      <c r="U142" s="2" t="str">
        <f>IF(OR($C142="",U$12=""),"",SUMIFS(Tbl_Registro_Insumo[cant_ent],Tbl_Registro_Insumo[proveedor],$C$8,Tbl_Registro_Insumo[descripcion_insumo],$C142,Tbl_Registro_Insumo[id_solicitud],Detalle_Mes!$C$9,Tbl_Registro_Insumo[Fecha_Corte],"&lt;="&amp;U$12)-SUMIFS(Tbl_Registro_Insumo[cant_dev],Tbl_Registro_Insumo[proveedor],$C$8,Tbl_Registro_Insumo[descripcion_insumo],$C142,Tbl_Registro_Insumo[id_solicitud],$C$9,Tbl_Registro_Insumo[Fecha_Corte],"&lt;="&amp;U$12))</f>
        <v/>
      </c>
      <c r="V142" s="2" t="str">
        <f>IF(OR($C142="",V$12=""),"",SUMIFS(Tbl_Registro_Insumo[cant_ent],Tbl_Registro_Insumo[proveedor],$C$8,Tbl_Registro_Insumo[descripcion_insumo],$C142,Tbl_Registro_Insumo[id_solicitud],Detalle_Mes!$C$9,Tbl_Registro_Insumo[Fecha_Corte],"&lt;="&amp;V$12)-SUMIFS(Tbl_Registro_Insumo[cant_dev],Tbl_Registro_Insumo[proveedor],$C$8,Tbl_Registro_Insumo[descripcion_insumo],$C142,Tbl_Registro_Insumo[id_solicitud],$C$9,Tbl_Registro_Insumo[Fecha_Corte],"&lt;="&amp;V$12))</f>
        <v/>
      </c>
      <c r="W142" s="2" t="str">
        <f>IF(OR($C142="",W$12=""),"",SUMIFS(Tbl_Registro_Insumo[cant_ent],Tbl_Registro_Insumo[proveedor],$C$8,Tbl_Registro_Insumo[descripcion_insumo],$C142,Tbl_Registro_Insumo[id_solicitud],Detalle_Mes!$C$9,Tbl_Registro_Insumo[Fecha_Corte],"&lt;="&amp;W$12)-SUMIFS(Tbl_Registro_Insumo[cant_dev],Tbl_Registro_Insumo[proveedor],$C$8,Tbl_Registro_Insumo[descripcion_insumo],$C142,Tbl_Registro_Insumo[id_solicitud],$C$9,Tbl_Registro_Insumo[Fecha_Corte],"&lt;="&amp;W$12))</f>
        <v/>
      </c>
      <c r="X142" s="2" t="str">
        <f>IF(OR($C142="",X$12=""),"",SUMIFS(Tbl_Registro_Insumo[cant_ent],Tbl_Registro_Insumo[proveedor],$C$8,Tbl_Registro_Insumo[descripcion_insumo],$C142,Tbl_Registro_Insumo[id_solicitud],Detalle_Mes!$C$9,Tbl_Registro_Insumo[Fecha_Corte],"&lt;="&amp;X$12)-SUMIFS(Tbl_Registro_Insumo[cant_dev],Tbl_Registro_Insumo[proveedor],$C$8,Tbl_Registro_Insumo[descripcion_insumo],$C142,Tbl_Registro_Insumo[id_solicitud],$C$9,Tbl_Registro_Insumo[Fecha_Corte],"&lt;="&amp;X$12))</f>
        <v/>
      </c>
      <c r="Y142" s="2" t="str">
        <f>IF(OR($C142="",Y$12=""),"",SUMIFS(Tbl_Registro_Insumo[cant_ent],Tbl_Registro_Insumo[proveedor],$C$8,Tbl_Registro_Insumo[descripcion_insumo],$C142,Tbl_Registro_Insumo[id_solicitud],Detalle_Mes!$C$9,Tbl_Registro_Insumo[Fecha_Corte],"&lt;="&amp;Y$12)-SUMIFS(Tbl_Registro_Insumo[cant_dev],Tbl_Registro_Insumo[proveedor],$C$8,Tbl_Registro_Insumo[descripcion_insumo],$C142,Tbl_Registro_Insumo[id_solicitud],$C$9,Tbl_Registro_Insumo[Fecha_Corte],"&lt;="&amp;Y$12))</f>
        <v/>
      </c>
      <c r="Z142" s="2" t="str">
        <f>IF(OR($C142="",Z$12=""),"",SUMIFS(Tbl_Registro_Insumo[cant_ent],Tbl_Registro_Insumo[proveedor],$C$8,Tbl_Registro_Insumo[descripcion_insumo],$C142,Tbl_Registro_Insumo[id_solicitud],Detalle_Mes!$C$9,Tbl_Registro_Insumo[Fecha_Corte],"&lt;="&amp;Z$12)-SUMIFS(Tbl_Registro_Insumo[cant_dev],Tbl_Registro_Insumo[proveedor],$C$8,Tbl_Registro_Insumo[descripcion_insumo],$C142,Tbl_Registro_Insumo[id_solicitud],$C$9,Tbl_Registro_Insumo[Fecha_Corte],"&lt;="&amp;Z$12))</f>
        <v/>
      </c>
      <c r="AA142" s="2" t="str">
        <f>IF(OR($C142="",AA$12=""),"",SUMIFS(Tbl_Registro_Insumo[cant_ent],Tbl_Registro_Insumo[proveedor],$C$8,Tbl_Registro_Insumo[descripcion_insumo],$C142,Tbl_Registro_Insumo[id_solicitud],Detalle_Mes!$C$9,Tbl_Registro_Insumo[Fecha_Corte],"&lt;="&amp;AA$12)-SUMIFS(Tbl_Registro_Insumo[cant_dev],Tbl_Registro_Insumo[proveedor],$C$8,Tbl_Registro_Insumo[descripcion_insumo],$C142,Tbl_Registro_Insumo[id_solicitud],$C$9,Tbl_Registro_Insumo[Fecha_Corte],"&lt;="&amp;AA$12))</f>
        <v/>
      </c>
      <c r="AB142" s="2" t="str">
        <f>IF(OR($C142="",AB$12=""),"",SUMIFS(Tbl_Registro_Insumo[cant_ent],Tbl_Registro_Insumo[proveedor],$C$8,Tbl_Registro_Insumo[descripcion_insumo],$C142,Tbl_Registro_Insumo[id_solicitud],Detalle_Mes!$C$9,Tbl_Registro_Insumo[Fecha_Corte],"&lt;="&amp;AB$12)-SUMIFS(Tbl_Registro_Insumo[cant_dev],Tbl_Registro_Insumo[proveedor],$C$8,Tbl_Registro_Insumo[descripcion_insumo],$C142,Tbl_Registro_Insumo[id_solicitud],$C$9,Tbl_Registro_Insumo[Fecha_Corte],"&lt;="&amp;AB$12))</f>
        <v/>
      </c>
      <c r="AC142" s="2" t="str">
        <f>IF(OR($C142="",AC$12=""),"",SUMIFS(Tbl_Registro_Insumo[cant_ent],Tbl_Registro_Insumo[proveedor],$C$8,Tbl_Registro_Insumo[descripcion_insumo],$C142,Tbl_Registro_Insumo[id_solicitud],Detalle_Mes!$C$9,Tbl_Registro_Insumo[Fecha_Corte],"&lt;="&amp;AC$12)-SUMIFS(Tbl_Registro_Insumo[cant_dev],Tbl_Registro_Insumo[proveedor],$C$8,Tbl_Registro_Insumo[descripcion_insumo],$C142,Tbl_Registro_Insumo[id_solicitud],$C$9,Tbl_Registro_Insumo[Fecha_Corte],"&lt;="&amp;AC$12))</f>
        <v/>
      </c>
      <c r="AD142" s="2" t="str">
        <f>IF(OR($C142="",AD$12=""),"",SUMIFS(Tbl_Registro_Insumo[cant_ent],Tbl_Registro_Insumo[proveedor],$C$8,Tbl_Registro_Insumo[descripcion_insumo],$C142,Tbl_Registro_Insumo[id_solicitud],Detalle_Mes!$C$9,Tbl_Registro_Insumo[Fecha_Corte],"&lt;="&amp;AD$12)-SUMIFS(Tbl_Registro_Insumo[cant_dev],Tbl_Registro_Insumo[proveedor],$C$8,Tbl_Registro_Insumo[descripcion_insumo],$C142,Tbl_Registro_Insumo[id_solicitud],$C$9,Tbl_Registro_Insumo[Fecha_Corte],"&lt;="&amp;AD$12))</f>
        <v/>
      </c>
      <c r="AE142" s="2" t="str">
        <f>IF(OR($C142="",AE$12=""),"",SUMIFS(Tbl_Registro_Insumo[cant_ent],Tbl_Registro_Insumo[proveedor],$C$8,Tbl_Registro_Insumo[descripcion_insumo],$C142,Tbl_Registro_Insumo[id_solicitud],Detalle_Mes!$C$9,Tbl_Registro_Insumo[Fecha_Corte],"&lt;="&amp;AE$12)-SUMIFS(Tbl_Registro_Insumo[cant_dev],Tbl_Registro_Insumo[proveedor],$C$8,Tbl_Registro_Insumo[descripcion_insumo],$C142,Tbl_Registro_Insumo[id_solicitud],$C$9,Tbl_Registro_Insumo[Fecha_Corte],"&lt;="&amp;AE$12))</f>
        <v/>
      </c>
      <c r="AF142" s="2" t="str">
        <f>IF(OR($C142="",AF$12=""),"",SUMIFS(Tbl_Registro_Insumo[cant_ent],Tbl_Registro_Insumo[proveedor],$C$8,Tbl_Registro_Insumo[descripcion_insumo],$C142,Tbl_Registro_Insumo[id_solicitud],Detalle_Mes!$C$9,Tbl_Registro_Insumo[Fecha_Corte],"&lt;="&amp;AF$12)-SUMIFS(Tbl_Registro_Insumo[cant_dev],Tbl_Registro_Insumo[proveedor],$C$8,Tbl_Registro_Insumo[descripcion_insumo],$C142,Tbl_Registro_Insumo[id_solicitud],$C$9,Tbl_Registro_Insumo[Fecha_Corte],"&lt;="&amp;AF$12))</f>
        <v/>
      </c>
      <c r="AG142" s="2" t="str">
        <f>IF(OR($C142="",AG$12=""),"",SUMIFS(Tbl_Registro_Insumo[cant_ent],Tbl_Registro_Insumo[proveedor],$C$8,Tbl_Registro_Insumo[descripcion_insumo],$C142,Tbl_Registro_Insumo[id_solicitud],Detalle_Mes!$C$9,Tbl_Registro_Insumo[Fecha_Corte],"&lt;="&amp;AG$12)-SUMIFS(Tbl_Registro_Insumo[cant_dev],Tbl_Registro_Insumo[proveedor],$C$8,Tbl_Registro_Insumo[descripcion_insumo],$C142,Tbl_Registro_Insumo[id_solicitud],$C$9,Tbl_Registro_Insumo[Fecha_Corte],"&lt;="&amp;AG$12))</f>
        <v/>
      </c>
      <c r="AH142" s="2" t="str">
        <f>IF(OR($C142="",AH$12=""),"",SUMIFS(Tbl_Registro_Insumo[cant_ent],Tbl_Registro_Insumo[proveedor],$C$8,Tbl_Registro_Insumo[descripcion_insumo],$C142,Tbl_Registro_Insumo[id_solicitud],Detalle_Mes!$C$9,Tbl_Registro_Insumo[Fecha_Corte],"&lt;="&amp;AH$12)-SUMIFS(Tbl_Registro_Insumo[cant_dev],Tbl_Registro_Insumo[proveedor],$C$8,Tbl_Registro_Insumo[descripcion_insumo],$C142,Tbl_Registro_Insumo[id_solicitud],$C$9,Tbl_Registro_Insumo[Fecha_Corte],"&lt;="&amp;AH$12))</f>
        <v/>
      </c>
      <c r="AI142" s="2" t="str">
        <f>IF(OR($C142="",AI$12=""),"",SUMIFS(Tbl_Registro_Insumo[cant_ent],Tbl_Registro_Insumo[proveedor],$C$8,Tbl_Registro_Insumo[descripcion_insumo],$C142,Tbl_Registro_Insumo[id_solicitud],Detalle_Mes!$C$9,Tbl_Registro_Insumo[Fecha_Corte],"&lt;="&amp;AI$12)-SUMIFS(Tbl_Registro_Insumo[cant_dev],Tbl_Registro_Insumo[proveedor],$C$8,Tbl_Registro_Insumo[descripcion_insumo],$C142,Tbl_Registro_Insumo[id_solicitud],$C$9,Tbl_Registro_Insumo[Fecha_Corte],"&lt;="&amp;AI$12))</f>
        <v/>
      </c>
      <c r="AJ142" s="2" t="str">
        <f>IF(OR($C142="",AJ$12=""),"",SUMIFS(Tbl_Registro_Insumo[cant_ent],Tbl_Registro_Insumo[proveedor],$C$8,Tbl_Registro_Insumo[descripcion_insumo],$C142,Tbl_Registro_Insumo[id_solicitud],Detalle_Mes!$C$9,Tbl_Registro_Insumo[Fecha_Corte],"&lt;="&amp;AJ$12)-SUMIFS(Tbl_Registro_Insumo[cant_dev],Tbl_Registro_Insumo[proveedor],$C$8,Tbl_Registro_Insumo[descripcion_insumo],$C142,Tbl_Registro_Insumo[id_solicitud],$C$9,Tbl_Registro_Insumo[Fecha_Corte],"&lt;="&amp;AJ$12))</f>
        <v/>
      </c>
      <c r="AK142" s="2" t="str">
        <f>IF(OR($C142="",AK$12=""),"",SUMIFS(Tbl_Registro_Insumo[cant_ent],Tbl_Registro_Insumo[proveedor],$C$8,Tbl_Registro_Insumo[descripcion_insumo],$C142,Tbl_Registro_Insumo[id_solicitud],Detalle_Mes!$C$9,Tbl_Registro_Insumo[Fecha_Corte],"&lt;="&amp;AK$12)-SUMIFS(Tbl_Registro_Insumo[cant_dev],Tbl_Registro_Insumo[proveedor],$C$8,Tbl_Registro_Insumo[descripcion_insumo],$C142,Tbl_Registro_Insumo[id_solicitud],$C$9,Tbl_Registro_Insumo[Fecha_Corte],"&lt;="&amp;AK$12))</f>
        <v/>
      </c>
      <c r="AL142" s="2" t="str">
        <f>IF(OR($C142="",AL$12=""),"",SUMIFS(Tbl_Registro_Insumo[cant_ent],Tbl_Registro_Insumo[proveedor],$C$8,Tbl_Registro_Insumo[descripcion_insumo],$C142,Tbl_Registro_Insumo[id_solicitud],Detalle_Mes!$C$9,Tbl_Registro_Insumo[Fecha_Corte],"&lt;="&amp;AL$12)-SUMIFS(Tbl_Registro_Insumo[cant_dev],Tbl_Registro_Insumo[proveedor],$C$8,Tbl_Registro_Insumo[descripcion_insumo],$C142,Tbl_Registro_Insumo[id_solicitud],$C$9,Tbl_Registro_Insumo[Fecha_Corte],"&lt;="&amp;AL$12))</f>
        <v/>
      </c>
      <c r="AM142" s="2" t="str">
        <f>IF(OR($C142="",AM$12=""),"",SUMIFS(Tbl_Registro_Insumo[cant_ent],Tbl_Registro_Insumo[proveedor],$C$8,Tbl_Registro_Insumo[descripcion_insumo],$C142,Tbl_Registro_Insumo[id_solicitud],Detalle_Mes!$C$9,Tbl_Registro_Insumo[Fecha_Corte],"&lt;="&amp;AM$12)-SUMIFS(Tbl_Registro_Insumo[cant_dev],Tbl_Registro_Insumo[proveedor],$C$8,Tbl_Registro_Insumo[descripcion_insumo],$C142,Tbl_Registro_Insumo[id_solicitud],$C$9,Tbl_Registro_Insumo[Fecha_Corte],"&lt;="&amp;AM$12))</f>
        <v/>
      </c>
      <c r="AN142" s="2" t="str">
        <f>IF(OR($C142="",AN$12=""),"",SUMIFS(Tbl_Registro_Insumo[cant_ent],Tbl_Registro_Insumo[proveedor],$C$8,Tbl_Registro_Insumo[descripcion_insumo],$C142,Tbl_Registro_Insumo[id_solicitud],Detalle_Mes!$C$9,Tbl_Registro_Insumo[Fecha_Corte],"&lt;="&amp;AN$12)-SUMIFS(Tbl_Registro_Insumo[cant_dev],Tbl_Registro_Insumo[proveedor],$C$8,Tbl_Registro_Insumo[descripcion_insumo],$C142,Tbl_Registro_Insumo[id_solicitud],$C$9,Tbl_Registro_Insumo[Fecha_Corte],"&lt;="&amp;AN$12))</f>
        <v/>
      </c>
      <c r="AO142" s="2" t="str">
        <f>IF(OR($C142="",AO$12=""),"",SUMIFS(Tbl_Registro_Insumo[cant_ent],Tbl_Registro_Insumo[proveedor],$C$8,Tbl_Registro_Insumo[descripcion_insumo],$C142,Tbl_Registro_Insumo[id_solicitud],Detalle_Mes!$C$9,Tbl_Registro_Insumo[Fecha_Corte],"&lt;="&amp;AO$12)-SUMIFS(Tbl_Registro_Insumo[cant_dev],Tbl_Registro_Insumo[proveedor],$C$8,Tbl_Registro_Insumo[descripcion_insumo],$C142,Tbl_Registro_Insumo[id_solicitud],$C$9,Tbl_Registro_Insumo[Fecha_Corte],"&lt;="&amp;AO$12))</f>
        <v/>
      </c>
      <c r="AP142" s="2" t="str">
        <f>IF(OR($C142="",AP$12=""),"",SUMIFS(Tbl_Registro_Insumo[cant_ent],Tbl_Registro_Insumo[proveedor],$C$8,Tbl_Registro_Insumo[descripcion_insumo],$C142,Tbl_Registro_Insumo[id_solicitud],Detalle_Mes!$C$9,Tbl_Registro_Insumo[Fecha_Corte],"&lt;="&amp;AP$12)-SUMIFS(Tbl_Registro_Insumo[cant_dev],Tbl_Registro_Insumo[proveedor],$C$8,Tbl_Registro_Insumo[descripcion_insumo],$C142,Tbl_Registro_Insumo[id_solicitud],$C$9,Tbl_Registro_Insumo[Fecha_Corte],"&lt;="&amp;AP$12))</f>
        <v/>
      </c>
      <c r="AQ142" s="2" t="str">
        <f>IF(OR($C142="",AQ$12=""),"",SUMIFS(Tbl_Registro_Insumo[cant_ent],Tbl_Registro_Insumo[proveedor],$C$8,Tbl_Registro_Insumo[descripcion_insumo],$C142,Tbl_Registro_Insumo[id_solicitud],Detalle_Mes!$C$9,Tbl_Registro_Insumo[Fecha_Corte],"&lt;="&amp;AQ$12)-SUMIFS(Tbl_Registro_Insumo[cant_dev],Tbl_Registro_Insumo[proveedor],$C$8,Tbl_Registro_Insumo[descripcion_insumo],$C142,Tbl_Registro_Insumo[id_solicitud],$C$9,Tbl_Registro_Insumo[Fecha_Corte],"&lt;="&amp;AQ$12))</f>
        <v/>
      </c>
      <c r="AR142" s="2" t="str">
        <f>IF(OR($C142="",AR$12=""),"",SUMIFS(Tbl_Registro_Insumo[cant_ent],Tbl_Registro_Insumo[proveedor],$C$8,Tbl_Registro_Insumo[descripcion_insumo],$C142,Tbl_Registro_Insumo[id_solicitud],Detalle_Mes!$C$9,Tbl_Registro_Insumo[Fecha_Corte],"&lt;="&amp;AR$12)-SUMIFS(Tbl_Registro_Insumo[cant_dev],Tbl_Registro_Insumo[proveedor],$C$8,Tbl_Registro_Insumo[descripcion_insumo],$C142,Tbl_Registro_Insumo[id_solicitud],$C$9,Tbl_Registro_Insumo[Fecha_Corte],"&lt;="&amp;AR$12))</f>
        <v/>
      </c>
      <c r="AS142" s="2" t="str">
        <f>IF(OR($C142="",AS$12=""),"",SUMIFS(Tbl_Registro_Insumo[cant_ent],Tbl_Registro_Insumo[proveedor],$C$8,Tbl_Registro_Insumo[descripcion_insumo],$C142,Tbl_Registro_Insumo[id_solicitud],Detalle_Mes!$C$9,Tbl_Registro_Insumo[Fecha_Corte],"&lt;="&amp;AS$12)-SUMIFS(Tbl_Registro_Insumo[cant_dev],Tbl_Registro_Insumo[proveedor],$C$8,Tbl_Registro_Insumo[descripcion_insumo],$C142,Tbl_Registro_Insumo[id_solicitud],$C$9,Tbl_Registro_Insumo[Fecha_Corte],"&lt;="&amp;AS$12))</f>
        <v/>
      </c>
      <c r="AT142" s="2" t="str">
        <f>IF(OR($C142="",AT$12=""),"",SUMIFS(Tbl_Registro_Insumo[cant_ent],Tbl_Registro_Insumo[proveedor],$C$8,Tbl_Registro_Insumo[descripcion_insumo],$C142,Tbl_Registro_Insumo[id_solicitud],Detalle_Mes!$C$9,Tbl_Registro_Insumo[Fecha_Corte],"&lt;="&amp;AT$12)-SUMIFS(Tbl_Registro_Insumo[cant_dev],Tbl_Registro_Insumo[proveedor],$C$8,Tbl_Registro_Insumo[descripcion_insumo],$C142,Tbl_Registro_Insumo[id_solicitud],$C$9,Tbl_Registro_Insumo[Fecha_Corte],"&lt;="&amp;AT$12))</f>
        <v/>
      </c>
      <c r="AU142" s="2" t="str">
        <f>IF(OR($C142="",AU$12=""),"",SUMIFS(Tbl_Registro_Insumo[cant_ent],Tbl_Registro_Insumo[proveedor],$C$8,Tbl_Registro_Insumo[descripcion_insumo],$C142,Tbl_Registro_Insumo[id_solicitud],Detalle_Mes!$C$9,Tbl_Registro_Insumo[Fecha_Corte],"&lt;="&amp;AU$12)-SUMIFS(Tbl_Registro_Insumo[cant_dev],Tbl_Registro_Insumo[proveedor],$C$8,Tbl_Registro_Insumo[descripcion_insumo],$C142,Tbl_Registro_Insumo[id_solicitud],$C$9,Tbl_Registro_Insumo[Fecha_Corte],"&lt;="&amp;AU$12))</f>
        <v/>
      </c>
      <c r="AV142" s="2" t="str">
        <f>IF(OR($C142="",AV$12=""),"",SUMIFS(Tbl_Registro_Insumo[cant_ent],Tbl_Registro_Insumo[proveedor],$C$8,Tbl_Registro_Insumo[descripcion_insumo],$C142,Tbl_Registro_Insumo[id_solicitud],Detalle_Mes!$C$9,Tbl_Registro_Insumo[Fecha_Corte],"&lt;="&amp;AV$12)-SUMIFS(Tbl_Registro_Insumo[cant_dev],Tbl_Registro_Insumo[proveedor],$C$8,Tbl_Registro_Insumo[descripcion_insumo],$C142,Tbl_Registro_Insumo[id_solicitud],$C$9,Tbl_Registro_Insumo[Fecha_Corte],"&lt;="&amp;AV$12))</f>
        <v/>
      </c>
      <c r="AW142" s="2" t="str">
        <f>IF(OR($C142="",AW$12=""),"",SUMIFS(Tbl_Registro_Insumo[cant_ent],Tbl_Registro_Insumo[proveedor],$C$8,Tbl_Registro_Insumo[descripcion_insumo],$C142,Tbl_Registro_Insumo[id_solicitud],Detalle_Mes!$C$9,Tbl_Registro_Insumo[Fecha_Corte],"&lt;="&amp;AW$12)-SUMIFS(Tbl_Registro_Insumo[cant_dev],Tbl_Registro_Insumo[proveedor],$C$8,Tbl_Registro_Insumo[descripcion_insumo],$C142,Tbl_Registro_Insumo[id_solicitud],$C$9,Tbl_Registro_Insumo[Fecha_Corte],"&lt;="&amp;AW$12))</f>
        <v/>
      </c>
      <c r="AX142" s="2" t="str">
        <f>IF(OR($C142="",AX$12=""),"",SUMIFS(Tbl_Registro_Insumo[cant_ent],Tbl_Registro_Insumo[proveedor],$C$8,Tbl_Registro_Insumo[descripcion_insumo],$C142,Tbl_Registro_Insumo[id_solicitud],Detalle_Mes!$C$9,Tbl_Registro_Insumo[Fecha_Corte],"&lt;="&amp;AX$12)-SUMIFS(Tbl_Registro_Insumo[cant_dev],Tbl_Registro_Insumo[proveedor],$C$8,Tbl_Registro_Insumo[descripcion_insumo],$C142,Tbl_Registro_Insumo[id_solicitud],$C$9,Tbl_Registro_Insumo[Fecha_Corte],"&lt;="&amp;AX$12))</f>
        <v/>
      </c>
      <c r="AY142" s="2" t="str">
        <f>IF(OR($C142="",AY$12=""),"",SUMIFS(Tbl_Registro_Insumo[cant_ent],Tbl_Registro_Insumo[proveedor],$C$8,Tbl_Registro_Insumo[descripcion_insumo],$C142,Tbl_Registro_Insumo[id_solicitud],Detalle_Mes!$C$9,Tbl_Registro_Insumo[Fecha_Corte],"&lt;="&amp;AY$12)-SUMIFS(Tbl_Registro_Insumo[cant_dev],Tbl_Registro_Insumo[proveedor],$C$8,Tbl_Registro_Insumo[descripcion_insumo],$C142,Tbl_Registro_Insumo[id_solicitud],$C$9,Tbl_Registro_Insumo[Fecha_Corte],"&lt;="&amp;AY$12))</f>
        <v/>
      </c>
      <c r="AZ142" s="2" t="str">
        <f>IF(OR($C142="",AZ$12=""),"",SUMIFS(Tbl_Registro_Insumo[cant_ent],Tbl_Registro_Insumo[proveedor],$C$8,Tbl_Registro_Insumo[descripcion_insumo],$C142,Tbl_Registro_Insumo[id_solicitud],Detalle_Mes!$C$9,Tbl_Registro_Insumo[Fecha_Corte],"&lt;="&amp;AZ$12)-SUMIFS(Tbl_Registro_Insumo[cant_dev],Tbl_Registro_Insumo[proveedor],$C$8,Tbl_Registro_Insumo[descripcion_insumo],$C142,Tbl_Registro_Insumo[id_solicitud],$C$9,Tbl_Registro_Insumo[Fecha_Corte],"&lt;="&amp;AZ$12))</f>
        <v/>
      </c>
      <c r="BA142" s="2" t="str">
        <f>IF(OR($C142="",BA$12=""),"",SUMIFS(Tbl_Registro_Insumo[cant_ent],Tbl_Registro_Insumo[proveedor],$C$8,Tbl_Registro_Insumo[descripcion_insumo],$C142,Tbl_Registro_Insumo[id_solicitud],Detalle_Mes!$C$9,Tbl_Registro_Insumo[Fecha_Corte],"&lt;="&amp;BA$12)-SUMIFS(Tbl_Registro_Insumo[cant_dev],Tbl_Registro_Insumo[proveedor],$C$8,Tbl_Registro_Insumo[descripcion_insumo],$C142,Tbl_Registro_Insumo[id_solicitud],$C$9,Tbl_Registro_Insumo[Fecha_Corte],"&lt;="&amp;BA$12))</f>
        <v/>
      </c>
      <c r="BB142" s="2" t="str">
        <f>IF(OR($C142="",BB$12=""),"",SUMIFS(Tbl_Registro_Insumo[cant_ent],Tbl_Registro_Insumo[proveedor],$C$8,Tbl_Registro_Insumo[descripcion_insumo],$C142,Tbl_Registro_Insumo[id_solicitud],Detalle_Mes!$C$9,Tbl_Registro_Insumo[Fecha_Corte],"&lt;="&amp;BB$12)-SUMIFS(Tbl_Registro_Insumo[cant_dev],Tbl_Registro_Insumo[proveedor],$C$8,Tbl_Registro_Insumo[descripcion_insumo],$C142,Tbl_Registro_Insumo[id_solicitud],$C$9,Tbl_Registro_Insumo[Fecha_Corte],"&lt;="&amp;BB$12))</f>
        <v/>
      </c>
      <c r="BC142" s="2" t="str">
        <f>IF(OR($C142="",BC$12=""),"",SUMIFS(Tbl_Registro_Insumo[cant_ent],Tbl_Registro_Insumo[proveedor],$C$8,Tbl_Registro_Insumo[descripcion_insumo],$C142,Tbl_Registro_Insumo[id_solicitud],Detalle_Mes!$C$9,Tbl_Registro_Insumo[Fecha_Corte],"&lt;="&amp;BC$12)-SUMIFS(Tbl_Registro_Insumo[cant_dev],Tbl_Registro_Insumo[proveedor],$C$8,Tbl_Registro_Insumo[descripcion_insumo],$C142,Tbl_Registro_Insumo[id_solicitud],$C$9,Tbl_Registro_Insumo[Fecha_Corte],"&lt;="&amp;BC$12))</f>
        <v/>
      </c>
      <c r="BD142" s="2" t="str">
        <f>IF(OR($C142="",BD$12=""),"",SUMIFS(Tbl_Registro_Insumo[cant_ent],Tbl_Registro_Insumo[proveedor],$C$8,Tbl_Registro_Insumo[descripcion_insumo],$C142,Tbl_Registro_Insumo[id_solicitud],Detalle_Mes!$C$9,Tbl_Registro_Insumo[Fecha_Corte],"&lt;="&amp;BD$12)-SUMIFS(Tbl_Registro_Insumo[cant_dev],Tbl_Registro_Insumo[proveedor],$C$8,Tbl_Registro_Insumo[descripcion_insumo],$C142,Tbl_Registro_Insumo[id_solicitud],$C$9,Tbl_Registro_Insumo[Fecha_Corte],"&lt;="&amp;BD$12))</f>
        <v/>
      </c>
      <c r="BE142" s="2" t="str">
        <f>IF(OR($C142="",BE$12=""),"",SUMIFS(Tbl_Registro_Insumo[cant_ent],Tbl_Registro_Insumo[proveedor],$C$8,Tbl_Registro_Insumo[descripcion_insumo],$C142,Tbl_Registro_Insumo[id_solicitud],Detalle_Mes!$C$9,Tbl_Registro_Insumo[Fecha_Corte],"&lt;="&amp;BE$12)-SUMIFS(Tbl_Registro_Insumo[cant_dev],Tbl_Registro_Insumo[proveedor],$C$8,Tbl_Registro_Insumo[descripcion_insumo],$C142,Tbl_Registro_Insumo[id_solicitud],$C$9,Tbl_Registro_Insumo[Fecha_Corte],"&lt;="&amp;BE$12))</f>
        <v/>
      </c>
      <c r="BF142" s="2" t="str">
        <f>IF(OR($C142="",BF$12=""),"",SUMIFS(Tbl_Registro_Insumo[cant_ent],Tbl_Registro_Insumo[proveedor],$C$8,Tbl_Registro_Insumo[descripcion_insumo],$C142,Tbl_Registro_Insumo[id_solicitud],Detalle_Mes!$C$9,Tbl_Registro_Insumo[Fecha_Corte],"&lt;="&amp;BF$12)-SUMIFS(Tbl_Registro_Insumo[cant_dev],Tbl_Registro_Insumo[proveedor],$C$8,Tbl_Registro_Insumo[descripcion_insumo],$C142,Tbl_Registro_Insumo[id_solicitud],$C$9,Tbl_Registro_Insumo[Fecha_Corte],"&lt;="&amp;BF$12))</f>
        <v/>
      </c>
      <c r="BG142" s="2" t="str">
        <f>IF(OR($C142="",BG$12=""),"",SUMIFS(Tbl_Registro_Insumo[cant_ent],Tbl_Registro_Insumo[proveedor],$C$8,Tbl_Registro_Insumo[descripcion_insumo],$C142,Tbl_Registro_Insumo[id_solicitud],Detalle_Mes!$C$9,Tbl_Registro_Insumo[Fecha_Corte],"&lt;="&amp;BG$12)-SUMIFS(Tbl_Registro_Insumo[cant_dev],Tbl_Registro_Insumo[proveedor],$C$8,Tbl_Registro_Insumo[descripcion_insumo],$C142,Tbl_Registro_Insumo[id_solicitud],$C$9,Tbl_Registro_Insumo[Fecha_Corte],"&lt;="&amp;BG$12))</f>
        <v/>
      </c>
      <c r="BH142" s="2" t="str">
        <f>IF(OR($C142="",BH$12=""),"",SUMIFS(Tbl_Registro_Insumo[cant_ent],Tbl_Registro_Insumo[proveedor],$C$8,Tbl_Registro_Insumo[descripcion_insumo],$C142,Tbl_Registro_Insumo[id_solicitud],Detalle_Mes!$C$9,Tbl_Registro_Insumo[Fecha_Corte],"&lt;="&amp;BH$12)-SUMIFS(Tbl_Registro_Insumo[cant_dev],Tbl_Registro_Insumo[proveedor],$C$8,Tbl_Registro_Insumo[descripcion_insumo],$C142,Tbl_Registro_Insumo[id_solicitud],$C$9,Tbl_Registro_Insumo[Fecha_Corte],"&lt;="&amp;BH$12))</f>
        <v/>
      </c>
      <c r="BI142" s="2" t="str">
        <f>IF(OR($C142="",BI$12=""),"",SUMIFS(Tbl_Registro_Insumo[cant_ent],Tbl_Registro_Insumo[proveedor],$C$8,Tbl_Registro_Insumo[descripcion_insumo],$C142,Tbl_Registro_Insumo[id_solicitud],Detalle_Mes!$C$9,Tbl_Registro_Insumo[Fecha_Corte],"&lt;="&amp;BI$12)-SUMIFS(Tbl_Registro_Insumo[cant_dev],Tbl_Registro_Insumo[proveedor],$C$8,Tbl_Registro_Insumo[descripcion_insumo],$C142,Tbl_Registro_Insumo[id_solicitud],$C$9,Tbl_Registro_Insumo[Fecha_Corte],"&lt;="&amp;BI$12))</f>
        <v/>
      </c>
      <c r="BJ142" s="2" t="str">
        <f>IF(OR($C142="",BJ$12=""),"",SUMIFS(Tbl_Registro_Insumo[cant_ent],Tbl_Registro_Insumo[proveedor],$C$8,Tbl_Registro_Insumo[descripcion_insumo],$C142,Tbl_Registro_Insumo[id_solicitud],Detalle_Mes!$C$9,Tbl_Registro_Insumo[Fecha_Corte],"&lt;="&amp;BJ$12)-SUMIFS(Tbl_Registro_Insumo[cant_dev],Tbl_Registro_Insumo[proveedor],$C$8,Tbl_Registro_Insumo[descripcion_insumo],$C142,Tbl_Registro_Insumo[id_solicitud],$C$9,Tbl_Registro_Insumo[Fecha_Corte],"&lt;="&amp;BJ$12))</f>
        <v/>
      </c>
      <c r="BK142" s="2" t="str">
        <f>IF(OR($C142="",BK$12=""),"",SUMIFS(Tbl_Registro_Insumo[cant_ent],Tbl_Registro_Insumo[proveedor],$C$8,Tbl_Registro_Insumo[descripcion_insumo],$C142,Tbl_Registro_Insumo[id_solicitud],Detalle_Mes!$C$9,Tbl_Registro_Insumo[Fecha_Corte],"&lt;="&amp;BK$12)-SUMIFS(Tbl_Registro_Insumo[cant_dev],Tbl_Registro_Insumo[proveedor],$C$8,Tbl_Registro_Insumo[descripcion_insumo],$C142,Tbl_Registro_Insumo[id_solicitud],$C$9,Tbl_Registro_Insumo[Fecha_Corte],"&lt;="&amp;BK$12))</f>
        <v/>
      </c>
      <c r="BL142" s="2" t="str">
        <f>IF(OR($C142="",BL$12=""),"",SUMIFS(Tbl_Registro_Insumo[cant_ent],Tbl_Registro_Insumo[proveedor],$C$8,Tbl_Registro_Insumo[descripcion_insumo],$C142,Tbl_Registro_Insumo[id_solicitud],Detalle_Mes!$C$9,Tbl_Registro_Insumo[Fecha_Corte],"&lt;="&amp;BL$12)-SUMIFS(Tbl_Registro_Insumo[cant_dev],Tbl_Registro_Insumo[proveedor],$C$8,Tbl_Registro_Insumo[descripcion_insumo],$C142,Tbl_Registro_Insumo[id_solicitud],$C$9,Tbl_Registro_Insumo[Fecha_Corte],"&lt;="&amp;BL$12))</f>
        <v/>
      </c>
      <c r="BM142" s="2" t="str">
        <f>IF(OR($C142="",BM$12=""),"",SUMIFS(Tbl_Registro_Insumo[cant_ent],Tbl_Registro_Insumo[proveedor],$C$8,Tbl_Registro_Insumo[descripcion_insumo],$C142,Tbl_Registro_Insumo[id_solicitud],Detalle_Mes!$C$9,Tbl_Registro_Insumo[Fecha_Corte],"&lt;="&amp;BM$12)-SUMIFS(Tbl_Registro_Insumo[cant_dev],Tbl_Registro_Insumo[proveedor],$C$8,Tbl_Registro_Insumo[descripcion_insumo],$C142,Tbl_Registro_Insumo[id_solicitud],$C$9,Tbl_Registro_Insumo[Fecha_Corte],"&lt;="&amp;BM$12))</f>
        <v/>
      </c>
      <c r="BN142" s="2" t="str">
        <f>IF(OR($C142="",BN$12=""),"",SUMIFS(Tbl_Registro_Insumo[cant_ent],Tbl_Registro_Insumo[proveedor],$C$8,Tbl_Registro_Insumo[descripcion_insumo],$C142,Tbl_Registro_Insumo[id_solicitud],Detalle_Mes!$C$9,Tbl_Registro_Insumo[Fecha_Corte],"&lt;="&amp;BN$12)-SUMIFS(Tbl_Registro_Insumo[cant_dev],Tbl_Registro_Insumo[proveedor],$C$8,Tbl_Registro_Insumo[descripcion_insumo],$C142,Tbl_Registro_Insumo[id_solicitud],$C$9,Tbl_Registro_Insumo[Fecha_Corte],"&lt;="&amp;BN$12))</f>
        <v/>
      </c>
      <c r="BO142" s="2" t="str">
        <f>IF(OR($C142="",BO$12=""),"",SUMIFS(Tbl_Registro_Insumo[cant_ent],Tbl_Registro_Insumo[proveedor],$C$8,Tbl_Registro_Insumo[descripcion_insumo],$C142,Tbl_Registro_Insumo[id_solicitud],Detalle_Mes!$C$9,Tbl_Registro_Insumo[Fecha_Corte],"&lt;="&amp;BO$12)-SUMIFS(Tbl_Registro_Insumo[cant_dev],Tbl_Registro_Insumo[proveedor],$C$8,Tbl_Registro_Insumo[descripcion_insumo],$C142,Tbl_Registro_Insumo[id_solicitud],$C$9,Tbl_Registro_Insumo[Fecha_Corte],"&lt;="&amp;BO$12))</f>
        <v/>
      </c>
      <c r="BP142" s="2" t="str">
        <f>IF(OR($C142="",BP$12=""),"",SUMIFS(Tbl_Registro_Insumo[cant_ent],Tbl_Registro_Insumo[proveedor],$C$8,Tbl_Registro_Insumo[descripcion_insumo],$C142,Tbl_Registro_Insumo[id_solicitud],Detalle_Mes!$C$9,Tbl_Registro_Insumo[Fecha_Corte],"&lt;="&amp;BP$12)-SUMIFS(Tbl_Registro_Insumo[cant_dev],Tbl_Registro_Insumo[proveedor],$C$8,Tbl_Registro_Insumo[descripcion_insumo],$C142,Tbl_Registro_Insumo[id_solicitud],$C$9,Tbl_Registro_Insumo[Fecha_Corte],"&lt;="&amp;BP$12))</f>
        <v/>
      </c>
      <c r="BQ142" s="2" t="str">
        <f>IF(OR($C142="",BQ$12=""),"",SUMIFS(Tbl_Registro_Insumo[cant_ent],Tbl_Registro_Insumo[proveedor],$C$8,Tbl_Registro_Insumo[descripcion_insumo],$C142,Tbl_Registro_Insumo[id_solicitud],Detalle_Mes!$C$9,Tbl_Registro_Insumo[Fecha_Corte],"&lt;="&amp;BQ$12)-SUMIFS(Tbl_Registro_Insumo[cant_dev],Tbl_Registro_Insumo[proveedor],$C$8,Tbl_Registro_Insumo[descripcion_insumo],$C142,Tbl_Registro_Insumo[id_solicitud],$C$9,Tbl_Registro_Insumo[Fecha_Corte],"&lt;="&amp;BQ$12))</f>
        <v/>
      </c>
      <c r="BR142" s="2" t="str">
        <f>IF(OR($C142="",BR$12=""),"",SUMIFS(Tbl_Registro_Insumo[cant_ent],Tbl_Registro_Insumo[proveedor],$C$8,Tbl_Registro_Insumo[descripcion_insumo],$C142,Tbl_Registro_Insumo[id_solicitud],Detalle_Mes!$C$9,Tbl_Registro_Insumo[Fecha_Corte],"&lt;="&amp;BR$12)-SUMIFS(Tbl_Registro_Insumo[cant_dev],Tbl_Registro_Insumo[proveedor],$C$8,Tbl_Registro_Insumo[descripcion_insumo],$C142,Tbl_Registro_Insumo[id_solicitud],$C$9,Tbl_Registro_Insumo[Fecha_Corte],"&lt;="&amp;BR$12))</f>
        <v/>
      </c>
      <c r="BS142" s="2" t="str">
        <f>IF(OR($C142="",BS$12=""),"",SUMIFS(Tbl_Registro_Insumo[cant_ent],Tbl_Registro_Insumo[proveedor],$C$8,Tbl_Registro_Insumo[descripcion_insumo],$C142,Tbl_Registro_Insumo[id_solicitud],Detalle_Mes!$C$9,Tbl_Registro_Insumo[Fecha_Corte],"&lt;="&amp;BS$12)-SUMIFS(Tbl_Registro_Insumo[cant_dev],Tbl_Registro_Insumo[proveedor],$C$8,Tbl_Registro_Insumo[descripcion_insumo],$C142,Tbl_Registro_Insumo[id_solicitud],$C$9,Tbl_Registro_Insumo[Fecha_Corte],"&lt;="&amp;BS$12))</f>
        <v/>
      </c>
    </row>
    <row r="143" spans="2:71" s="7" customFormat="1" ht="19.2" customHeight="1" x14ac:dyDescent="0.3">
      <c r="B143" s="2"/>
      <c r="D143" s="20" t="str">
        <f>IF(C143="","",SUMIFS(Tbl_Registro_Insumo[cant_ent],Tbl_Registro_Insumo[proveedor],Detalle_Mes!$C$8,Tbl_Registro_Insumo[id_solicitud],Detalle_Mes!$C$9,Tbl_Registro_Insumo[descripcion_insumo],Detalle_Mes!C143,Tbl_Registro_Insumo[Fecha_Corte],"&lt;"&amp;Detalle_Mes!$F$8))</f>
        <v/>
      </c>
      <c r="E143" s="20" t="str">
        <f>IF(C143="","",SUMIFS(Tbl_Registro_Insumo[cant_dev],Tbl_Registro_Insumo[proveedor],Detalle_Mes!$C$8,Tbl_Registro_Insumo[id_solicitud],Detalle_Mes!$C$9,Tbl_Registro_Insumo[descripcion_insumo],Detalle_Mes!C143,Tbl_Registro_Insumo[Fecha_Corte],"&lt;"&amp;Detalle_Mes!$F$8))</f>
        <v/>
      </c>
      <c r="F143" s="20" t="str">
        <f t="shared" si="45"/>
        <v/>
      </c>
      <c r="H143" s="41" t="str">
        <f t="shared" si="44"/>
        <v/>
      </c>
      <c r="I143" s="2" t="str">
        <f>IF(OR($C143="",I$12=""),"",SUMIFS(Tbl_Registro_Insumo[cant_ent],Tbl_Registro_Insumo[proveedor],$C$8,Tbl_Registro_Insumo[descripcion_insumo],$C143,Tbl_Registro_Insumo[id_solicitud],Detalle_Mes!$C$9,Tbl_Registro_Insumo[Fecha_Corte],"&lt;"&amp;I$12)-SUMIFS(Tbl_Registro_Insumo[cant_dev],Tbl_Registro_Insumo[proveedor],$C$8,Tbl_Registro_Insumo[descripcion_insumo],$C143,Tbl_Registro_Insumo[id_solicitud],$C$9,Tbl_Registro_Insumo[Fecha_Corte],"&lt;="&amp;I$12))</f>
        <v/>
      </c>
      <c r="J143" s="2" t="str">
        <f>IF(OR($C143="",J$12=""),"",SUMIFS(Tbl_Registro_Insumo[cant_ent],Tbl_Registro_Insumo[proveedor],$C$8,Tbl_Registro_Insumo[descripcion_insumo],$C143,Tbl_Registro_Insumo[id_solicitud],Detalle_Mes!$C$9,Tbl_Registro_Insumo[Fecha_Corte],"&lt;="&amp;J$12)-SUMIFS(Tbl_Registro_Insumo[cant_dev],Tbl_Registro_Insumo[proveedor],$C$8,Tbl_Registro_Insumo[descripcion_insumo],$C143,Tbl_Registro_Insumo[id_solicitud],$C$9,Tbl_Registro_Insumo[Fecha_Corte],"&lt;="&amp;J$12))</f>
        <v/>
      </c>
      <c r="K143" s="2" t="str">
        <f>IF(OR($C143="",K$12=""),"",SUMIFS(Tbl_Registro_Insumo[cant_ent],Tbl_Registro_Insumo[proveedor],$C$8,Tbl_Registro_Insumo[descripcion_insumo],$C143,Tbl_Registro_Insumo[id_solicitud],Detalle_Mes!$C$9,Tbl_Registro_Insumo[Fecha_Corte],"&lt;="&amp;K$12)-SUMIFS(Tbl_Registro_Insumo[cant_dev],Tbl_Registro_Insumo[proveedor],$C$8,Tbl_Registro_Insumo[descripcion_insumo],$C143,Tbl_Registro_Insumo[id_solicitud],$C$9,Tbl_Registro_Insumo[Fecha_Corte],"&lt;="&amp;K$12))</f>
        <v/>
      </c>
      <c r="L143" s="2" t="str">
        <f>IF(OR($C143="",L$12=""),"",SUMIFS(Tbl_Registro_Insumo[cant_ent],Tbl_Registro_Insumo[proveedor],$C$8,Tbl_Registro_Insumo[descripcion_insumo],$C143,Tbl_Registro_Insumo[id_solicitud],Detalle_Mes!$C$9,Tbl_Registro_Insumo[Fecha_Corte],"&lt;="&amp;L$12)-SUMIFS(Tbl_Registro_Insumo[cant_dev],Tbl_Registro_Insumo[proveedor],$C$8,Tbl_Registro_Insumo[descripcion_insumo],$C143,Tbl_Registro_Insumo[id_solicitud],$C$9,Tbl_Registro_Insumo[Fecha_Corte],"&lt;="&amp;L$12))</f>
        <v/>
      </c>
      <c r="M143" s="2" t="str">
        <f>IF(OR($C143="",M$12=""),"",SUMIFS(Tbl_Registro_Insumo[cant_ent],Tbl_Registro_Insumo[proveedor],$C$8,Tbl_Registro_Insumo[descripcion_insumo],$C143,Tbl_Registro_Insumo[id_solicitud],Detalle_Mes!$C$9,Tbl_Registro_Insumo[Fecha_Corte],"&lt;="&amp;M$12)-SUMIFS(Tbl_Registro_Insumo[cant_dev],Tbl_Registro_Insumo[proveedor],$C$8,Tbl_Registro_Insumo[descripcion_insumo],$C143,Tbl_Registro_Insumo[id_solicitud],$C$9,Tbl_Registro_Insumo[Fecha_Corte],"&lt;="&amp;M$12))</f>
        <v/>
      </c>
      <c r="N143" s="2" t="str">
        <f>IF(OR($C143="",N$12=""),"",SUMIFS(Tbl_Registro_Insumo[cant_ent],Tbl_Registro_Insumo[proveedor],$C$8,Tbl_Registro_Insumo[descripcion_insumo],$C143,Tbl_Registro_Insumo[id_solicitud],Detalle_Mes!$C$9,Tbl_Registro_Insumo[Fecha_Corte],"&lt;="&amp;N$12)-SUMIFS(Tbl_Registro_Insumo[cant_dev],Tbl_Registro_Insumo[proveedor],$C$8,Tbl_Registro_Insumo[descripcion_insumo],$C143,Tbl_Registro_Insumo[id_solicitud],$C$9,Tbl_Registro_Insumo[Fecha_Corte],"&lt;="&amp;N$12))</f>
        <v/>
      </c>
      <c r="O143" s="2" t="str">
        <f>IF(OR($C143="",O$12=""),"",SUMIFS(Tbl_Registro_Insumo[cant_ent],Tbl_Registro_Insumo[proveedor],$C$8,Tbl_Registro_Insumo[descripcion_insumo],$C143,Tbl_Registro_Insumo[id_solicitud],Detalle_Mes!$C$9,Tbl_Registro_Insumo[Fecha_Corte],"&lt;="&amp;O$12)-SUMIFS(Tbl_Registro_Insumo[cant_dev],Tbl_Registro_Insumo[proveedor],$C$8,Tbl_Registro_Insumo[descripcion_insumo],$C143,Tbl_Registro_Insumo[id_solicitud],$C$9,Tbl_Registro_Insumo[Fecha_Corte],"&lt;="&amp;O$12))</f>
        <v/>
      </c>
      <c r="P143" s="2" t="str">
        <f>IF(OR($C143="",P$12=""),"",SUMIFS(Tbl_Registro_Insumo[cant_ent],Tbl_Registro_Insumo[proveedor],$C$8,Tbl_Registro_Insumo[descripcion_insumo],$C143,Tbl_Registro_Insumo[id_solicitud],Detalle_Mes!$C$9,Tbl_Registro_Insumo[Fecha_Corte],"&lt;="&amp;P$12)-SUMIFS(Tbl_Registro_Insumo[cant_dev],Tbl_Registro_Insumo[proveedor],$C$8,Tbl_Registro_Insumo[descripcion_insumo],$C143,Tbl_Registro_Insumo[id_solicitud],$C$9,Tbl_Registro_Insumo[Fecha_Corte],"&lt;="&amp;P$12))</f>
        <v/>
      </c>
      <c r="Q143" s="2" t="str">
        <f>IF(OR($C143="",Q$12=""),"",SUMIFS(Tbl_Registro_Insumo[cant_ent],Tbl_Registro_Insumo[proveedor],$C$8,Tbl_Registro_Insumo[descripcion_insumo],$C143,Tbl_Registro_Insumo[id_solicitud],Detalle_Mes!$C$9,Tbl_Registro_Insumo[Fecha_Corte],"&lt;="&amp;Q$12)-SUMIFS(Tbl_Registro_Insumo[cant_dev],Tbl_Registro_Insumo[proveedor],$C$8,Tbl_Registro_Insumo[descripcion_insumo],$C143,Tbl_Registro_Insumo[id_solicitud],$C$9,Tbl_Registro_Insumo[Fecha_Corte],"&lt;="&amp;Q$12))</f>
        <v/>
      </c>
      <c r="R143" s="2" t="str">
        <f>IF(OR($C143="",R$12=""),"",SUMIFS(Tbl_Registro_Insumo[cant_ent],Tbl_Registro_Insumo[proveedor],$C$8,Tbl_Registro_Insumo[descripcion_insumo],$C143,Tbl_Registro_Insumo[id_solicitud],Detalle_Mes!$C$9,Tbl_Registro_Insumo[Fecha_Corte],"&lt;="&amp;R$12)-SUMIFS(Tbl_Registro_Insumo[cant_dev],Tbl_Registro_Insumo[proveedor],$C$8,Tbl_Registro_Insumo[descripcion_insumo],$C143,Tbl_Registro_Insumo[id_solicitud],$C$9,Tbl_Registro_Insumo[Fecha_Corte],"&lt;="&amp;R$12))</f>
        <v/>
      </c>
      <c r="S143" s="2" t="str">
        <f>IF(OR($C143="",S$12=""),"",SUMIFS(Tbl_Registro_Insumo[cant_ent],Tbl_Registro_Insumo[proveedor],$C$8,Tbl_Registro_Insumo[descripcion_insumo],$C143,Tbl_Registro_Insumo[id_solicitud],Detalle_Mes!$C$9,Tbl_Registro_Insumo[Fecha_Corte],"&lt;="&amp;S$12)-SUMIFS(Tbl_Registro_Insumo[cant_dev],Tbl_Registro_Insumo[proveedor],$C$8,Tbl_Registro_Insumo[descripcion_insumo],$C143,Tbl_Registro_Insumo[id_solicitud],$C$9,Tbl_Registro_Insumo[Fecha_Corte],"&lt;="&amp;S$12))</f>
        <v/>
      </c>
      <c r="T143" s="2" t="str">
        <f>IF(OR($C143="",T$12=""),"",SUMIFS(Tbl_Registro_Insumo[cant_ent],Tbl_Registro_Insumo[proveedor],$C$8,Tbl_Registro_Insumo[descripcion_insumo],$C143,Tbl_Registro_Insumo[id_solicitud],Detalle_Mes!$C$9,Tbl_Registro_Insumo[Fecha_Corte],"&lt;="&amp;T$12)-SUMIFS(Tbl_Registro_Insumo[cant_dev],Tbl_Registro_Insumo[proveedor],$C$8,Tbl_Registro_Insumo[descripcion_insumo],$C143,Tbl_Registro_Insumo[id_solicitud],$C$9,Tbl_Registro_Insumo[Fecha_Corte],"&lt;="&amp;T$12))</f>
        <v/>
      </c>
      <c r="U143" s="2" t="str">
        <f>IF(OR($C143="",U$12=""),"",SUMIFS(Tbl_Registro_Insumo[cant_ent],Tbl_Registro_Insumo[proveedor],$C$8,Tbl_Registro_Insumo[descripcion_insumo],$C143,Tbl_Registro_Insumo[id_solicitud],Detalle_Mes!$C$9,Tbl_Registro_Insumo[Fecha_Corte],"&lt;="&amp;U$12)-SUMIFS(Tbl_Registro_Insumo[cant_dev],Tbl_Registro_Insumo[proveedor],$C$8,Tbl_Registro_Insumo[descripcion_insumo],$C143,Tbl_Registro_Insumo[id_solicitud],$C$9,Tbl_Registro_Insumo[Fecha_Corte],"&lt;="&amp;U$12))</f>
        <v/>
      </c>
      <c r="V143" s="2" t="str">
        <f>IF(OR($C143="",V$12=""),"",SUMIFS(Tbl_Registro_Insumo[cant_ent],Tbl_Registro_Insumo[proveedor],$C$8,Tbl_Registro_Insumo[descripcion_insumo],$C143,Tbl_Registro_Insumo[id_solicitud],Detalle_Mes!$C$9,Tbl_Registro_Insumo[Fecha_Corte],"&lt;="&amp;V$12)-SUMIFS(Tbl_Registro_Insumo[cant_dev],Tbl_Registro_Insumo[proveedor],$C$8,Tbl_Registro_Insumo[descripcion_insumo],$C143,Tbl_Registro_Insumo[id_solicitud],$C$9,Tbl_Registro_Insumo[Fecha_Corte],"&lt;="&amp;V$12))</f>
        <v/>
      </c>
      <c r="W143" s="2" t="str">
        <f>IF(OR($C143="",W$12=""),"",SUMIFS(Tbl_Registro_Insumo[cant_ent],Tbl_Registro_Insumo[proveedor],$C$8,Tbl_Registro_Insumo[descripcion_insumo],$C143,Tbl_Registro_Insumo[id_solicitud],Detalle_Mes!$C$9,Tbl_Registro_Insumo[Fecha_Corte],"&lt;="&amp;W$12)-SUMIFS(Tbl_Registro_Insumo[cant_dev],Tbl_Registro_Insumo[proveedor],$C$8,Tbl_Registro_Insumo[descripcion_insumo],$C143,Tbl_Registro_Insumo[id_solicitud],$C$9,Tbl_Registro_Insumo[Fecha_Corte],"&lt;="&amp;W$12))</f>
        <v/>
      </c>
      <c r="X143" s="2" t="str">
        <f>IF(OR($C143="",X$12=""),"",SUMIFS(Tbl_Registro_Insumo[cant_ent],Tbl_Registro_Insumo[proveedor],$C$8,Tbl_Registro_Insumo[descripcion_insumo],$C143,Tbl_Registro_Insumo[id_solicitud],Detalle_Mes!$C$9,Tbl_Registro_Insumo[Fecha_Corte],"&lt;="&amp;X$12)-SUMIFS(Tbl_Registro_Insumo[cant_dev],Tbl_Registro_Insumo[proveedor],$C$8,Tbl_Registro_Insumo[descripcion_insumo],$C143,Tbl_Registro_Insumo[id_solicitud],$C$9,Tbl_Registro_Insumo[Fecha_Corte],"&lt;="&amp;X$12))</f>
        <v/>
      </c>
      <c r="Y143" s="2" t="str">
        <f>IF(OR($C143="",Y$12=""),"",SUMIFS(Tbl_Registro_Insumo[cant_ent],Tbl_Registro_Insumo[proveedor],$C$8,Tbl_Registro_Insumo[descripcion_insumo],$C143,Tbl_Registro_Insumo[id_solicitud],Detalle_Mes!$C$9,Tbl_Registro_Insumo[Fecha_Corte],"&lt;="&amp;Y$12)-SUMIFS(Tbl_Registro_Insumo[cant_dev],Tbl_Registro_Insumo[proveedor],$C$8,Tbl_Registro_Insumo[descripcion_insumo],$C143,Tbl_Registro_Insumo[id_solicitud],$C$9,Tbl_Registro_Insumo[Fecha_Corte],"&lt;="&amp;Y$12))</f>
        <v/>
      </c>
      <c r="Z143" s="2" t="str">
        <f>IF(OR($C143="",Z$12=""),"",SUMIFS(Tbl_Registro_Insumo[cant_ent],Tbl_Registro_Insumo[proveedor],$C$8,Tbl_Registro_Insumo[descripcion_insumo],$C143,Tbl_Registro_Insumo[id_solicitud],Detalle_Mes!$C$9,Tbl_Registro_Insumo[Fecha_Corte],"&lt;="&amp;Z$12)-SUMIFS(Tbl_Registro_Insumo[cant_dev],Tbl_Registro_Insumo[proveedor],$C$8,Tbl_Registro_Insumo[descripcion_insumo],$C143,Tbl_Registro_Insumo[id_solicitud],$C$9,Tbl_Registro_Insumo[Fecha_Corte],"&lt;="&amp;Z$12))</f>
        <v/>
      </c>
      <c r="AA143" s="2" t="str">
        <f>IF(OR($C143="",AA$12=""),"",SUMIFS(Tbl_Registro_Insumo[cant_ent],Tbl_Registro_Insumo[proveedor],$C$8,Tbl_Registro_Insumo[descripcion_insumo],$C143,Tbl_Registro_Insumo[id_solicitud],Detalle_Mes!$C$9,Tbl_Registro_Insumo[Fecha_Corte],"&lt;="&amp;AA$12)-SUMIFS(Tbl_Registro_Insumo[cant_dev],Tbl_Registro_Insumo[proveedor],$C$8,Tbl_Registro_Insumo[descripcion_insumo],$C143,Tbl_Registro_Insumo[id_solicitud],$C$9,Tbl_Registro_Insumo[Fecha_Corte],"&lt;="&amp;AA$12))</f>
        <v/>
      </c>
      <c r="AB143" s="2" t="str">
        <f>IF(OR($C143="",AB$12=""),"",SUMIFS(Tbl_Registro_Insumo[cant_ent],Tbl_Registro_Insumo[proveedor],$C$8,Tbl_Registro_Insumo[descripcion_insumo],$C143,Tbl_Registro_Insumo[id_solicitud],Detalle_Mes!$C$9,Tbl_Registro_Insumo[Fecha_Corte],"&lt;="&amp;AB$12)-SUMIFS(Tbl_Registro_Insumo[cant_dev],Tbl_Registro_Insumo[proveedor],$C$8,Tbl_Registro_Insumo[descripcion_insumo],$C143,Tbl_Registro_Insumo[id_solicitud],$C$9,Tbl_Registro_Insumo[Fecha_Corte],"&lt;="&amp;AB$12))</f>
        <v/>
      </c>
      <c r="AC143" s="2" t="str">
        <f>IF(OR($C143="",AC$12=""),"",SUMIFS(Tbl_Registro_Insumo[cant_ent],Tbl_Registro_Insumo[proveedor],$C$8,Tbl_Registro_Insumo[descripcion_insumo],$C143,Tbl_Registro_Insumo[id_solicitud],Detalle_Mes!$C$9,Tbl_Registro_Insumo[Fecha_Corte],"&lt;="&amp;AC$12)-SUMIFS(Tbl_Registro_Insumo[cant_dev],Tbl_Registro_Insumo[proveedor],$C$8,Tbl_Registro_Insumo[descripcion_insumo],$C143,Tbl_Registro_Insumo[id_solicitud],$C$9,Tbl_Registro_Insumo[Fecha_Corte],"&lt;="&amp;AC$12))</f>
        <v/>
      </c>
      <c r="AD143" s="2" t="str">
        <f>IF(OR($C143="",AD$12=""),"",SUMIFS(Tbl_Registro_Insumo[cant_ent],Tbl_Registro_Insumo[proveedor],$C$8,Tbl_Registro_Insumo[descripcion_insumo],$C143,Tbl_Registro_Insumo[id_solicitud],Detalle_Mes!$C$9,Tbl_Registro_Insumo[Fecha_Corte],"&lt;="&amp;AD$12)-SUMIFS(Tbl_Registro_Insumo[cant_dev],Tbl_Registro_Insumo[proveedor],$C$8,Tbl_Registro_Insumo[descripcion_insumo],$C143,Tbl_Registro_Insumo[id_solicitud],$C$9,Tbl_Registro_Insumo[Fecha_Corte],"&lt;="&amp;AD$12))</f>
        <v/>
      </c>
      <c r="AE143" s="2" t="str">
        <f>IF(OR($C143="",AE$12=""),"",SUMIFS(Tbl_Registro_Insumo[cant_ent],Tbl_Registro_Insumo[proveedor],$C$8,Tbl_Registro_Insumo[descripcion_insumo],$C143,Tbl_Registro_Insumo[id_solicitud],Detalle_Mes!$C$9,Tbl_Registro_Insumo[Fecha_Corte],"&lt;="&amp;AE$12)-SUMIFS(Tbl_Registro_Insumo[cant_dev],Tbl_Registro_Insumo[proveedor],$C$8,Tbl_Registro_Insumo[descripcion_insumo],$C143,Tbl_Registro_Insumo[id_solicitud],$C$9,Tbl_Registro_Insumo[Fecha_Corte],"&lt;="&amp;AE$12))</f>
        <v/>
      </c>
      <c r="AF143" s="2" t="str">
        <f>IF(OR($C143="",AF$12=""),"",SUMIFS(Tbl_Registro_Insumo[cant_ent],Tbl_Registro_Insumo[proveedor],$C$8,Tbl_Registro_Insumo[descripcion_insumo],$C143,Tbl_Registro_Insumo[id_solicitud],Detalle_Mes!$C$9,Tbl_Registro_Insumo[Fecha_Corte],"&lt;="&amp;AF$12)-SUMIFS(Tbl_Registro_Insumo[cant_dev],Tbl_Registro_Insumo[proveedor],$C$8,Tbl_Registro_Insumo[descripcion_insumo],$C143,Tbl_Registro_Insumo[id_solicitud],$C$9,Tbl_Registro_Insumo[Fecha_Corte],"&lt;="&amp;AF$12))</f>
        <v/>
      </c>
      <c r="AG143" s="2" t="str">
        <f>IF(OR($C143="",AG$12=""),"",SUMIFS(Tbl_Registro_Insumo[cant_ent],Tbl_Registro_Insumo[proveedor],$C$8,Tbl_Registro_Insumo[descripcion_insumo],$C143,Tbl_Registro_Insumo[id_solicitud],Detalle_Mes!$C$9,Tbl_Registro_Insumo[Fecha_Corte],"&lt;="&amp;AG$12)-SUMIFS(Tbl_Registro_Insumo[cant_dev],Tbl_Registro_Insumo[proveedor],$C$8,Tbl_Registro_Insumo[descripcion_insumo],$C143,Tbl_Registro_Insumo[id_solicitud],$C$9,Tbl_Registro_Insumo[Fecha_Corte],"&lt;="&amp;AG$12))</f>
        <v/>
      </c>
      <c r="AH143" s="2" t="str">
        <f>IF(OR($C143="",AH$12=""),"",SUMIFS(Tbl_Registro_Insumo[cant_ent],Tbl_Registro_Insumo[proveedor],$C$8,Tbl_Registro_Insumo[descripcion_insumo],$C143,Tbl_Registro_Insumo[id_solicitud],Detalle_Mes!$C$9,Tbl_Registro_Insumo[Fecha_Corte],"&lt;="&amp;AH$12)-SUMIFS(Tbl_Registro_Insumo[cant_dev],Tbl_Registro_Insumo[proveedor],$C$8,Tbl_Registro_Insumo[descripcion_insumo],$C143,Tbl_Registro_Insumo[id_solicitud],$C$9,Tbl_Registro_Insumo[Fecha_Corte],"&lt;="&amp;AH$12))</f>
        <v/>
      </c>
      <c r="AI143" s="2" t="str">
        <f>IF(OR($C143="",AI$12=""),"",SUMIFS(Tbl_Registro_Insumo[cant_ent],Tbl_Registro_Insumo[proveedor],$C$8,Tbl_Registro_Insumo[descripcion_insumo],$C143,Tbl_Registro_Insumo[id_solicitud],Detalle_Mes!$C$9,Tbl_Registro_Insumo[Fecha_Corte],"&lt;="&amp;AI$12)-SUMIFS(Tbl_Registro_Insumo[cant_dev],Tbl_Registro_Insumo[proveedor],$C$8,Tbl_Registro_Insumo[descripcion_insumo],$C143,Tbl_Registro_Insumo[id_solicitud],$C$9,Tbl_Registro_Insumo[Fecha_Corte],"&lt;="&amp;AI$12))</f>
        <v/>
      </c>
      <c r="AJ143" s="2" t="str">
        <f>IF(OR($C143="",AJ$12=""),"",SUMIFS(Tbl_Registro_Insumo[cant_ent],Tbl_Registro_Insumo[proveedor],$C$8,Tbl_Registro_Insumo[descripcion_insumo],$C143,Tbl_Registro_Insumo[id_solicitud],Detalle_Mes!$C$9,Tbl_Registro_Insumo[Fecha_Corte],"&lt;="&amp;AJ$12)-SUMIFS(Tbl_Registro_Insumo[cant_dev],Tbl_Registro_Insumo[proveedor],$C$8,Tbl_Registro_Insumo[descripcion_insumo],$C143,Tbl_Registro_Insumo[id_solicitud],$C$9,Tbl_Registro_Insumo[Fecha_Corte],"&lt;="&amp;AJ$12))</f>
        <v/>
      </c>
      <c r="AK143" s="2" t="str">
        <f>IF(OR($C143="",AK$12=""),"",SUMIFS(Tbl_Registro_Insumo[cant_ent],Tbl_Registro_Insumo[proveedor],$C$8,Tbl_Registro_Insumo[descripcion_insumo],$C143,Tbl_Registro_Insumo[id_solicitud],Detalle_Mes!$C$9,Tbl_Registro_Insumo[Fecha_Corte],"&lt;="&amp;AK$12)-SUMIFS(Tbl_Registro_Insumo[cant_dev],Tbl_Registro_Insumo[proveedor],$C$8,Tbl_Registro_Insumo[descripcion_insumo],$C143,Tbl_Registro_Insumo[id_solicitud],$C$9,Tbl_Registro_Insumo[Fecha_Corte],"&lt;="&amp;AK$12))</f>
        <v/>
      </c>
      <c r="AL143" s="2" t="str">
        <f>IF(OR($C143="",AL$12=""),"",SUMIFS(Tbl_Registro_Insumo[cant_ent],Tbl_Registro_Insumo[proveedor],$C$8,Tbl_Registro_Insumo[descripcion_insumo],$C143,Tbl_Registro_Insumo[id_solicitud],Detalle_Mes!$C$9,Tbl_Registro_Insumo[Fecha_Corte],"&lt;="&amp;AL$12)-SUMIFS(Tbl_Registro_Insumo[cant_dev],Tbl_Registro_Insumo[proveedor],$C$8,Tbl_Registro_Insumo[descripcion_insumo],$C143,Tbl_Registro_Insumo[id_solicitud],$C$9,Tbl_Registro_Insumo[Fecha_Corte],"&lt;="&amp;AL$12))</f>
        <v/>
      </c>
      <c r="AM143" s="2" t="str">
        <f>IF(OR($C143="",AM$12=""),"",SUMIFS(Tbl_Registro_Insumo[cant_ent],Tbl_Registro_Insumo[proveedor],$C$8,Tbl_Registro_Insumo[descripcion_insumo],$C143,Tbl_Registro_Insumo[id_solicitud],Detalle_Mes!$C$9,Tbl_Registro_Insumo[Fecha_Corte],"&lt;="&amp;AM$12)-SUMIFS(Tbl_Registro_Insumo[cant_dev],Tbl_Registro_Insumo[proveedor],$C$8,Tbl_Registro_Insumo[descripcion_insumo],$C143,Tbl_Registro_Insumo[id_solicitud],$C$9,Tbl_Registro_Insumo[Fecha_Corte],"&lt;="&amp;AM$12))</f>
        <v/>
      </c>
      <c r="AN143" s="2" t="str">
        <f>IF(OR($C143="",AN$12=""),"",SUMIFS(Tbl_Registro_Insumo[cant_ent],Tbl_Registro_Insumo[proveedor],$C$8,Tbl_Registro_Insumo[descripcion_insumo],$C143,Tbl_Registro_Insumo[id_solicitud],Detalle_Mes!$C$9,Tbl_Registro_Insumo[Fecha_Corte],"&lt;="&amp;AN$12)-SUMIFS(Tbl_Registro_Insumo[cant_dev],Tbl_Registro_Insumo[proveedor],$C$8,Tbl_Registro_Insumo[descripcion_insumo],$C143,Tbl_Registro_Insumo[id_solicitud],$C$9,Tbl_Registro_Insumo[Fecha_Corte],"&lt;="&amp;AN$12))</f>
        <v/>
      </c>
      <c r="AO143" s="2" t="str">
        <f>IF(OR($C143="",AO$12=""),"",SUMIFS(Tbl_Registro_Insumo[cant_ent],Tbl_Registro_Insumo[proveedor],$C$8,Tbl_Registro_Insumo[descripcion_insumo],$C143,Tbl_Registro_Insumo[id_solicitud],Detalle_Mes!$C$9,Tbl_Registro_Insumo[Fecha_Corte],"&lt;="&amp;AO$12)-SUMIFS(Tbl_Registro_Insumo[cant_dev],Tbl_Registro_Insumo[proveedor],$C$8,Tbl_Registro_Insumo[descripcion_insumo],$C143,Tbl_Registro_Insumo[id_solicitud],$C$9,Tbl_Registro_Insumo[Fecha_Corte],"&lt;="&amp;AO$12))</f>
        <v/>
      </c>
      <c r="AP143" s="2" t="str">
        <f>IF(OR($C143="",AP$12=""),"",SUMIFS(Tbl_Registro_Insumo[cant_ent],Tbl_Registro_Insumo[proveedor],$C$8,Tbl_Registro_Insumo[descripcion_insumo],$C143,Tbl_Registro_Insumo[id_solicitud],Detalle_Mes!$C$9,Tbl_Registro_Insumo[Fecha_Corte],"&lt;="&amp;AP$12)-SUMIFS(Tbl_Registro_Insumo[cant_dev],Tbl_Registro_Insumo[proveedor],$C$8,Tbl_Registro_Insumo[descripcion_insumo],$C143,Tbl_Registro_Insumo[id_solicitud],$C$9,Tbl_Registro_Insumo[Fecha_Corte],"&lt;="&amp;AP$12))</f>
        <v/>
      </c>
      <c r="AQ143" s="2" t="str">
        <f>IF(OR($C143="",AQ$12=""),"",SUMIFS(Tbl_Registro_Insumo[cant_ent],Tbl_Registro_Insumo[proveedor],$C$8,Tbl_Registro_Insumo[descripcion_insumo],$C143,Tbl_Registro_Insumo[id_solicitud],Detalle_Mes!$C$9,Tbl_Registro_Insumo[Fecha_Corte],"&lt;="&amp;AQ$12)-SUMIFS(Tbl_Registro_Insumo[cant_dev],Tbl_Registro_Insumo[proveedor],$C$8,Tbl_Registro_Insumo[descripcion_insumo],$C143,Tbl_Registro_Insumo[id_solicitud],$C$9,Tbl_Registro_Insumo[Fecha_Corte],"&lt;="&amp;AQ$12))</f>
        <v/>
      </c>
      <c r="AR143" s="2" t="str">
        <f>IF(OR($C143="",AR$12=""),"",SUMIFS(Tbl_Registro_Insumo[cant_ent],Tbl_Registro_Insumo[proveedor],$C$8,Tbl_Registro_Insumo[descripcion_insumo],$C143,Tbl_Registro_Insumo[id_solicitud],Detalle_Mes!$C$9,Tbl_Registro_Insumo[Fecha_Corte],"&lt;="&amp;AR$12)-SUMIFS(Tbl_Registro_Insumo[cant_dev],Tbl_Registro_Insumo[proveedor],$C$8,Tbl_Registro_Insumo[descripcion_insumo],$C143,Tbl_Registro_Insumo[id_solicitud],$C$9,Tbl_Registro_Insumo[Fecha_Corte],"&lt;="&amp;AR$12))</f>
        <v/>
      </c>
      <c r="AS143" s="2" t="str">
        <f>IF(OR($C143="",AS$12=""),"",SUMIFS(Tbl_Registro_Insumo[cant_ent],Tbl_Registro_Insumo[proveedor],$C$8,Tbl_Registro_Insumo[descripcion_insumo],$C143,Tbl_Registro_Insumo[id_solicitud],Detalle_Mes!$C$9,Tbl_Registro_Insumo[Fecha_Corte],"&lt;="&amp;AS$12)-SUMIFS(Tbl_Registro_Insumo[cant_dev],Tbl_Registro_Insumo[proveedor],$C$8,Tbl_Registro_Insumo[descripcion_insumo],$C143,Tbl_Registro_Insumo[id_solicitud],$C$9,Tbl_Registro_Insumo[Fecha_Corte],"&lt;="&amp;AS$12))</f>
        <v/>
      </c>
      <c r="AT143" s="2" t="str">
        <f>IF(OR($C143="",AT$12=""),"",SUMIFS(Tbl_Registro_Insumo[cant_ent],Tbl_Registro_Insumo[proveedor],$C$8,Tbl_Registro_Insumo[descripcion_insumo],$C143,Tbl_Registro_Insumo[id_solicitud],Detalle_Mes!$C$9,Tbl_Registro_Insumo[Fecha_Corte],"&lt;="&amp;AT$12)-SUMIFS(Tbl_Registro_Insumo[cant_dev],Tbl_Registro_Insumo[proveedor],$C$8,Tbl_Registro_Insumo[descripcion_insumo],$C143,Tbl_Registro_Insumo[id_solicitud],$C$9,Tbl_Registro_Insumo[Fecha_Corte],"&lt;="&amp;AT$12))</f>
        <v/>
      </c>
      <c r="AU143" s="2" t="str">
        <f>IF(OR($C143="",AU$12=""),"",SUMIFS(Tbl_Registro_Insumo[cant_ent],Tbl_Registro_Insumo[proveedor],$C$8,Tbl_Registro_Insumo[descripcion_insumo],$C143,Tbl_Registro_Insumo[id_solicitud],Detalle_Mes!$C$9,Tbl_Registro_Insumo[Fecha_Corte],"&lt;="&amp;AU$12)-SUMIFS(Tbl_Registro_Insumo[cant_dev],Tbl_Registro_Insumo[proveedor],$C$8,Tbl_Registro_Insumo[descripcion_insumo],$C143,Tbl_Registro_Insumo[id_solicitud],$C$9,Tbl_Registro_Insumo[Fecha_Corte],"&lt;="&amp;AU$12))</f>
        <v/>
      </c>
      <c r="AV143" s="2" t="str">
        <f>IF(OR($C143="",AV$12=""),"",SUMIFS(Tbl_Registro_Insumo[cant_ent],Tbl_Registro_Insumo[proveedor],$C$8,Tbl_Registro_Insumo[descripcion_insumo],$C143,Tbl_Registro_Insumo[id_solicitud],Detalle_Mes!$C$9,Tbl_Registro_Insumo[Fecha_Corte],"&lt;="&amp;AV$12)-SUMIFS(Tbl_Registro_Insumo[cant_dev],Tbl_Registro_Insumo[proveedor],$C$8,Tbl_Registro_Insumo[descripcion_insumo],$C143,Tbl_Registro_Insumo[id_solicitud],$C$9,Tbl_Registro_Insumo[Fecha_Corte],"&lt;="&amp;AV$12))</f>
        <v/>
      </c>
      <c r="AW143" s="2" t="str">
        <f>IF(OR($C143="",AW$12=""),"",SUMIFS(Tbl_Registro_Insumo[cant_ent],Tbl_Registro_Insumo[proveedor],$C$8,Tbl_Registro_Insumo[descripcion_insumo],$C143,Tbl_Registro_Insumo[id_solicitud],Detalle_Mes!$C$9,Tbl_Registro_Insumo[Fecha_Corte],"&lt;="&amp;AW$12)-SUMIFS(Tbl_Registro_Insumo[cant_dev],Tbl_Registro_Insumo[proveedor],$C$8,Tbl_Registro_Insumo[descripcion_insumo],$C143,Tbl_Registro_Insumo[id_solicitud],$C$9,Tbl_Registro_Insumo[Fecha_Corte],"&lt;="&amp;AW$12))</f>
        <v/>
      </c>
      <c r="AX143" s="2" t="str">
        <f>IF(OR($C143="",AX$12=""),"",SUMIFS(Tbl_Registro_Insumo[cant_ent],Tbl_Registro_Insumo[proveedor],$C$8,Tbl_Registro_Insumo[descripcion_insumo],$C143,Tbl_Registro_Insumo[id_solicitud],Detalle_Mes!$C$9,Tbl_Registro_Insumo[Fecha_Corte],"&lt;="&amp;AX$12)-SUMIFS(Tbl_Registro_Insumo[cant_dev],Tbl_Registro_Insumo[proveedor],$C$8,Tbl_Registro_Insumo[descripcion_insumo],$C143,Tbl_Registro_Insumo[id_solicitud],$C$9,Tbl_Registro_Insumo[Fecha_Corte],"&lt;="&amp;AX$12))</f>
        <v/>
      </c>
      <c r="AY143" s="2" t="str">
        <f>IF(OR($C143="",AY$12=""),"",SUMIFS(Tbl_Registro_Insumo[cant_ent],Tbl_Registro_Insumo[proveedor],$C$8,Tbl_Registro_Insumo[descripcion_insumo],$C143,Tbl_Registro_Insumo[id_solicitud],Detalle_Mes!$C$9,Tbl_Registro_Insumo[Fecha_Corte],"&lt;="&amp;AY$12)-SUMIFS(Tbl_Registro_Insumo[cant_dev],Tbl_Registro_Insumo[proveedor],$C$8,Tbl_Registro_Insumo[descripcion_insumo],$C143,Tbl_Registro_Insumo[id_solicitud],$C$9,Tbl_Registro_Insumo[Fecha_Corte],"&lt;="&amp;AY$12))</f>
        <v/>
      </c>
      <c r="AZ143" s="2" t="str">
        <f>IF(OR($C143="",AZ$12=""),"",SUMIFS(Tbl_Registro_Insumo[cant_ent],Tbl_Registro_Insumo[proveedor],$C$8,Tbl_Registro_Insumo[descripcion_insumo],$C143,Tbl_Registro_Insumo[id_solicitud],Detalle_Mes!$C$9,Tbl_Registro_Insumo[Fecha_Corte],"&lt;="&amp;AZ$12)-SUMIFS(Tbl_Registro_Insumo[cant_dev],Tbl_Registro_Insumo[proveedor],$C$8,Tbl_Registro_Insumo[descripcion_insumo],$C143,Tbl_Registro_Insumo[id_solicitud],$C$9,Tbl_Registro_Insumo[Fecha_Corte],"&lt;="&amp;AZ$12))</f>
        <v/>
      </c>
      <c r="BA143" s="2" t="str">
        <f>IF(OR($C143="",BA$12=""),"",SUMIFS(Tbl_Registro_Insumo[cant_ent],Tbl_Registro_Insumo[proveedor],$C$8,Tbl_Registro_Insumo[descripcion_insumo],$C143,Tbl_Registro_Insumo[id_solicitud],Detalle_Mes!$C$9,Tbl_Registro_Insumo[Fecha_Corte],"&lt;="&amp;BA$12)-SUMIFS(Tbl_Registro_Insumo[cant_dev],Tbl_Registro_Insumo[proveedor],$C$8,Tbl_Registro_Insumo[descripcion_insumo],$C143,Tbl_Registro_Insumo[id_solicitud],$C$9,Tbl_Registro_Insumo[Fecha_Corte],"&lt;="&amp;BA$12))</f>
        <v/>
      </c>
      <c r="BB143" s="2" t="str">
        <f>IF(OR($C143="",BB$12=""),"",SUMIFS(Tbl_Registro_Insumo[cant_ent],Tbl_Registro_Insumo[proveedor],$C$8,Tbl_Registro_Insumo[descripcion_insumo],$C143,Tbl_Registro_Insumo[id_solicitud],Detalle_Mes!$C$9,Tbl_Registro_Insumo[Fecha_Corte],"&lt;="&amp;BB$12)-SUMIFS(Tbl_Registro_Insumo[cant_dev],Tbl_Registro_Insumo[proveedor],$C$8,Tbl_Registro_Insumo[descripcion_insumo],$C143,Tbl_Registro_Insumo[id_solicitud],$C$9,Tbl_Registro_Insumo[Fecha_Corte],"&lt;="&amp;BB$12))</f>
        <v/>
      </c>
      <c r="BC143" s="2" t="str">
        <f>IF(OR($C143="",BC$12=""),"",SUMIFS(Tbl_Registro_Insumo[cant_ent],Tbl_Registro_Insumo[proveedor],$C$8,Tbl_Registro_Insumo[descripcion_insumo],$C143,Tbl_Registro_Insumo[id_solicitud],Detalle_Mes!$C$9,Tbl_Registro_Insumo[Fecha_Corte],"&lt;="&amp;BC$12)-SUMIFS(Tbl_Registro_Insumo[cant_dev],Tbl_Registro_Insumo[proveedor],$C$8,Tbl_Registro_Insumo[descripcion_insumo],$C143,Tbl_Registro_Insumo[id_solicitud],$C$9,Tbl_Registro_Insumo[Fecha_Corte],"&lt;="&amp;BC$12))</f>
        <v/>
      </c>
      <c r="BD143" s="2" t="str">
        <f>IF(OR($C143="",BD$12=""),"",SUMIFS(Tbl_Registro_Insumo[cant_ent],Tbl_Registro_Insumo[proveedor],$C$8,Tbl_Registro_Insumo[descripcion_insumo],$C143,Tbl_Registro_Insumo[id_solicitud],Detalle_Mes!$C$9,Tbl_Registro_Insumo[Fecha_Corte],"&lt;="&amp;BD$12)-SUMIFS(Tbl_Registro_Insumo[cant_dev],Tbl_Registro_Insumo[proveedor],$C$8,Tbl_Registro_Insumo[descripcion_insumo],$C143,Tbl_Registro_Insumo[id_solicitud],$C$9,Tbl_Registro_Insumo[Fecha_Corte],"&lt;="&amp;BD$12))</f>
        <v/>
      </c>
      <c r="BE143" s="2" t="str">
        <f>IF(OR($C143="",BE$12=""),"",SUMIFS(Tbl_Registro_Insumo[cant_ent],Tbl_Registro_Insumo[proveedor],$C$8,Tbl_Registro_Insumo[descripcion_insumo],$C143,Tbl_Registro_Insumo[id_solicitud],Detalle_Mes!$C$9,Tbl_Registro_Insumo[Fecha_Corte],"&lt;="&amp;BE$12)-SUMIFS(Tbl_Registro_Insumo[cant_dev],Tbl_Registro_Insumo[proveedor],$C$8,Tbl_Registro_Insumo[descripcion_insumo],$C143,Tbl_Registro_Insumo[id_solicitud],$C$9,Tbl_Registro_Insumo[Fecha_Corte],"&lt;="&amp;BE$12))</f>
        <v/>
      </c>
      <c r="BF143" s="2" t="str">
        <f>IF(OR($C143="",BF$12=""),"",SUMIFS(Tbl_Registro_Insumo[cant_ent],Tbl_Registro_Insumo[proveedor],$C$8,Tbl_Registro_Insumo[descripcion_insumo],$C143,Tbl_Registro_Insumo[id_solicitud],Detalle_Mes!$C$9,Tbl_Registro_Insumo[Fecha_Corte],"&lt;="&amp;BF$12)-SUMIFS(Tbl_Registro_Insumo[cant_dev],Tbl_Registro_Insumo[proveedor],$C$8,Tbl_Registro_Insumo[descripcion_insumo],$C143,Tbl_Registro_Insumo[id_solicitud],$C$9,Tbl_Registro_Insumo[Fecha_Corte],"&lt;="&amp;BF$12))</f>
        <v/>
      </c>
      <c r="BG143" s="2" t="str">
        <f>IF(OR($C143="",BG$12=""),"",SUMIFS(Tbl_Registro_Insumo[cant_ent],Tbl_Registro_Insumo[proveedor],$C$8,Tbl_Registro_Insumo[descripcion_insumo],$C143,Tbl_Registro_Insumo[id_solicitud],Detalle_Mes!$C$9,Tbl_Registro_Insumo[Fecha_Corte],"&lt;="&amp;BG$12)-SUMIFS(Tbl_Registro_Insumo[cant_dev],Tbl_Registro_Insumo[proveedor],$C$8,Tbl_Registro_Insumo[descripcion_insumo],$C143,Tbl_Registro_Insumo[id_solicitud],$C$9,Tbl_Registro_Insumo[Fecha_Corte],"&lt;="&amp;BG$12))</f>
        <v/>
      </c>
      <c r="BH143" s="2" t="str">
        <f>IF(OR($C143="",BH$12=""),"",SUMIFS(Tbl_Registro_Insumo[cant_ent],Tbl_Registro_Insumo[proveedor],$C$8,Tbl_Registro_Insumo[descripcion_insumo],$C143,Tbl_Registro_Insumo[id_solicitud],Detalle_Mes!$C$9,Tbl_Registro_Insumo[Fecha_Corte],"&lt;="&amp;BH$12)-SUMIFS(Tbl_Registro_Insumo[cant_dev],Tbl_Registro_Insumo[proveedor],$C$8,Tbl_Registro_Insumo[descripcion_insumo],$C143,Tbl_Registro_Insumo[id_solicitud],$C$9,Tbl_Registro_Insumo[Fecha_Corte],"&lt;="&amp;BH$12))</f>
        <v/>
      </c>
      <c r="BI143" s="2" t="str">
        <f>IF(OR($C143="",BI$12=""),"",SUMIFS(Tbl_Registro_Insumo[cant_ent],Tbl_Registro_Insumo[proveedor],$C$8,Tbl_Registro_Insumo[descripcion_insumo],$C143,Tbl_Registro_Insumo[id_solicitud],Detalle_Mes!$C$9,Tbl_Registro_Insumo[Fecha_Corte],"&lt;="&amp;BI$12)-SUMIFS(Tbl_Registro_Insumo[cant_dev],Tbl_Registro_Insumo[proveedor],$C$8,Tbl_Registro_Insumo[descripcion_insumo],$C143,Tbl_Registro_Insumo[id_solicitud],$C$9,Tbl_Registro_Insumo[Fecha_Corte],"&lt;="&amp;BI$12))</f>
        <v/>
      </c>
      <c r="BJ143" s="2" t="str">
        <f>IF(OR($C143="",BJ$12=""),"",SUMIFS(Tbl_Registro_Insumo[cant_ent],Tbl_Registro_Insumo[proveedor],$C$8,Tbl_Registro_Insumo[descripcion_insumo],$C143,Tbl_Registro_Insumo[id_solicitud],Detalle_Mes!$C$9,Tbl_Registro_Insumo[Fecha_Corte],"&lt;="&amp;BJ$12)-SUMIFS(Tbl_Registro_Insumo[cant_dev],Tbl_Registro_Insumo[proveedor],$C$8,Tbl_Registro_Insumo[descripcion_insumo],$C143,Tbl_Registro_Insumo[id_solicitud],$C$9,Tbl_Registro_Insumo[Fecha_Corte],"&lt;="&amp;BJ$12))</f>
        <v/>
      </c>
      <c r="BK143" s="2" t="str">
        <f>IF(OR($C143="",BK$12=""),"",SUMIFS(Tbl_Registro_Insumo[cant_ent],Tbl_Registro_Insumo[proveedor],$C$8,Tbl_Registro_Insumo[descripcion_insumo],$C143,Tbl_Registro_Insumo[id_solicitud],Detalle_Mes!$C$9,Tbl_Registro_Insumo[Fecha_Corte],"&lt;="&amp;BK$12)-SUMIFS(Tbl_Registro_Insumo[cant_dev],Tbl_Registro_Insumo[proveedor],$C$8,Tbl_Registro_Insumo[descripcion_insumo],$C143,Tbl_Registro_Insumo[id_solicitud],$C$9,Tbl_Registro_Insumo[Fecha_Corte],"&lt;="&amp;BK$12))</f>
        <v/>
      </c>
      <c r="BL143" s="2" t="str">
        <f>IF(OR($C143="",BL$12=""),"",SUMIFS(Tbl_Registro_Insumo[cant_ent],Tbl_Registro_Insumo[proveedor],$C$8,Tbl_Registro_Insumo[descripcion_insumo],$C143,Tbl_Registro_Insumo[id_solicitud],Detalle_Mes!$C$9,Tbl_Registro_Insumo[Fecha_Corte],"&lt;="&amp;BL$12)-SUMIFS(Tbl_Registro_Insumo[cant_dev],Tbl_Registro_Insumo[proveedor],$C$8,Tbl_Registro_Insumo[descripcion_insumo],$C143,Tbl_Registro_Insumo[id_solicitud],$C$9,Tbl_Registro_Insumo[Fecha_Corte],"&lt;="&amp;BL$12))</f>
        <v/>
      </c>
      <c r="BM143" s="2" t="str">
        <f>IF(OR($C143="",BM$12=""),"",SUMIFS(Tbl_Registro_Insumo[cant_ent],Tbl_Registro_Insumo[proveedor],$C$8,Tbl_Registro_Insumo[descripcion_insumo],$C143,Tbl_Registro_Insumo[id_solicitud],Detalle_Mes!$C$9,Tbl_Registro_Insumo[Fecha_Corte],"&lt;="&amp;BM$12)-SUMIFS(Tbl_Registro_Insumo[cant_dev],Tbl_Registro_Insumo[proveedor],$C$8,Tbl_Registro_Insumo[descripcion_insumo],$C143,Tbl_Registro_Insumo[id_solicitud],$C$9,Tbl_Registro_Insumo[Fecha_Corte],"&lt;="&amp;BM$12))</f>
        <v/>
      </c>
      <c r="BN143" s="2" t="str">
        <f>IF(OR($C143="",BN$12=""),"",SUMIFS(Tbl_Registro_Insumo[cant_ent],Tbl_Registro_Insumo[proveedor],$C$8,Tbl_Registro_Insumo[descripcion_insumo],$C143,Tbl_Registro_Insumo[id_solicitud],Detalle_Mes!$C$9,Tbl_Registro_Insumo[Fecha_Corte],"&lt;="&amp;BN$12)-SUMIFS(Tbl_Registro_Insumo[cant_dev],Tbl_Registro_Insumo[proveedor],$C$8,Tbl_Registro_Insumo[descripcion_insumo],$C143,Tbl_Registro_Insumo[id_solicitud],$C$9,Tbl_Registro_Insumo[Fecha_Corte],"&lt;="&amp;BN$12))</f>
        <v/>
      </c>
      <c r="BO143" s="2" t="str">
        <f>IF(OR($C143="",BO$12=""),"",SUMIFS(Tbl_Registro_Insumo[cant_ent],Tbl_Registro_Insumo[proveedor],$C$8,Tbl_Registro_Insumo[descripcion_insumo],$C143,Tbl_Registro_Insumo[id_solicitud],Detalle_Mes!$C$9,Tbl_Registro_Insumo[Fecha_Corte],"&lt;="&amp;BO$12)-SUMIFS(Tbl_Registro_Insumo[cant_dev],Tbl_Registro_Insumo[proveedor],$C$8,Tbl_Registro_Insumo[descripcion_insumo],$C143,Tbl_Registro_Insumo[id_solicitud],$C$9,Tbl_Registro_Insumo[Fecha_Corte],"&lt;="&amp;BO$12))</f>
        <v/>
      </c>
      <c r="BP143" s="2" t="str">
        <f>IF(OR($C143="",BP$12=""),"",SUMIFS(Tbl_Registro_Insumo[cant_ent],Tbl_Registro_Insumo[proveedor],$C$8,Tbl_Registro_Insumo[descripcion_insumo],$C143,Tbl_Registro_Insumo[id_solicitud],Detalle_Mes!$C$9,Tbl_Registro_Insumo[Fecha_Corte],"&lt;="&amp;BP$12)-SUMIFS(Tbl_Registro_Insumo[cant_dev],Tbl_Registro_Insumo[proveedor],$C$8,Tbl_Registro_Insumo[descripcion_insumo],$C143,Tbl_Registro_Insumo[id_solicitud],$C$9,Tbl_Registro_Insumo[Fecha_Corte],"&lt;="&amp;BP$12))</f>
        <v/>
      </c>
      <c r="BQ143" s="2" t="str">
        <f>IF(OR($C143="",BQ$12=""),"",SUMIFS(Tbl_Registro_Insumo[cant_ent],Tbl_Registro_Insumo[proveedor],$C$8,Tbl_Registro_Insumo[descripcion_insumo],$C143,Tbl_Registro_Insumo[id_solicitud],Detalle_Mes!$C$9,Tbl_Registro_Insumo[Fecha_Corte],"&lt;="&amp;BQ$12)-SUMIFS(Tbl_Registro_Insumo[cant_dev],Tbl_Registro_Insumo[proveedor],$C$8,Tbl_Registro_Insumo[descripcion_insumo],$C143,Tbl_Registro_Insumo[id_solicitud],$C$9,Tbl_Registro_Insumo[Fecha_Corte],"&lt;="&amp;BQ$12))</f>
        <v/>
      </c>
      <c r="BR143" s="2" t="str">
        <f>IF(OR($C143="",BR$12=""),"",SUMIFS(Tbl_Registro_Insumo[cant_ent],Tbl_Registro_Insumo[proveedor],$C$8,Tbl_Registro_Insumo[descripcion_insumo],$C143,Tbl_Registro_Insumo[id_solicitud],Detalle_Mes!$C$9,Tbl_Registro_Insumo[Fecha_Corte],"&lt;="&amp;BR$12)-SUMIFS(Tbl_Registro_Insumo[cant_dev],Tbl_Registro_Insumo[proveedor],$C$8,Tbl_Registro_Insumo[descripcion_insumo],$C143,Tbl_Registro_Insumo[id_solicitud],$C$9,Tbl_Registro_Insumo[Fecha_Corte],"&lt;="&amp;BR$12))</f>
        <v/>
      </c>
      <c r="BS143" s="2" t="str">
        <f>IF(OR($C143="",BS$12=""),"",SUMIFS(Tbl_Registro_Insumo[cant_ent],Tbl_Registro_Insumo[proveedor],$C$8,Tbl_Registro_Insumo[descripcion_insumo],$C143,Tbl_Registro_Insumo[id_solicitud],Detalle_Mes!$C$9,Tbl_Registro_Insumo[Fecha_Corte],"&lt;="&amp;BS$12)-SUMIFS(Tbl_Registro_Insumo[cant_dev],Tbl_Registro_Insumo[proveedor],$C$8,Tbl_Registro_Insumo[descripcion_insumo],$C143,Tbl_Registro_Insumo[id_solicitud],$C$9,Tbl_Registro_Insumo[Fecha_Corte],"&lt;="&amp;BS$12))</f>
        <v/>
      </c>
    </row>
    <row r="144" spans="2:71" s="7" customFormat="1" ht="19.2" customHeight="1" x14ac:dyDescent="0.3">
      <c r="B144" s="2"/>
      <c r="D144" s="20" t="str">
        <f>IF(C144="","",SUMIFS(Tbl_Registro_Insumo[cant_ent],Tbl_Registro_Insumo[proveedor],Detalle_Mes!$C$8,Tbl_Registro_Insumo[id_solicitud],Detalle_Mes!$C$9,Tbl_Registro_Insumo[descripcion_insumo],Detalle_Mes!C144,Tbl_Registro_Insumo[Fecha_Corte],"&lt;"&amp;Detalle_Mes!$F$8))</f>
        <v/>
      </c>
      <c r="E144" s="20" t="str">
        <f>IF(C144="","",SUMIFS(Tbl_Registro_Insumo[cant_dev],Tbl_Registro_Insumo[proveedor],Detalle_Mes!$C$8,Tbl_Registro_Insumo[id_solicitud],Detalle_Mes!$C$9,Tbl_Registro_Insumo[descripcion_insumo],Detalle_Mes!C144,Tbl_Registro_Insumo[Fecha_Corte],"&lt;"&amp;Detalle_Mes!$F$8))</f>
        <v/>
      </c>
      <c r="F144" s="20" t="str">
        <f t="shared" si="45"/>
        <v/>
      </c>
      <c r="H144" s="41" t="str">
        <f t="shared" si="44"/>
        <v/>
      </c>
      <c r="I144" s="2" t="str">
        <f>IF(OR($C144="",I$12=""),"",SUMIFS(Tbl_Registro_Insumo[cant_ent],Tbl_Registro_Insumo[proveedor],$C$8,Tbl_Registro_Insumo[descripcion_insumo],$C144,Tbl_Registro_Insumo[id_solicitud],Detalle_Mes!$C$9,Tbl_Registro_Insumo[Fecha_Corte],"&lt;"&amp;I$12)-SUMIFS(Tbl_Registro_Insumo[cant_dev],Tbl_Registro_Insumo[proveedor],$C$8,Tbl_Registro_Insumo[descripcion_insumo],$C144,Tbl_Registro_Insumo[id_solicitud],$C$9,Tbl_Registro_Insumo[Fecha_Corte],"&lt;="&amp;I$12))</f>
        <v/>
      </c>
      <c r="J144" s="2" t="str">
        <f>IF(OR($C144="",J$12=""),"",SUMIFS(Tbl_Registro_Insumo[cant_ent],Tbl_Registro_Insumo[proveedor],$C$8,Tbl_Registro_Insumo[descripcion_insumo],$C144,Tbl_Registro_Insumo[id_solicitud],Detalle_Mes!$C$9,Tbl_Registro_Insumo[Fecha_Corte],"&lt;="&amp;J$12)-SUMIFS(Tbl_Registro_Insumo[cant_dev],Tbl_Registro_Insumo[proveedor],$C$8,Tbl_Registro_Insumo[descripcion_insumo],$C144,Tbl_Registro_Insumo[id_solicitud],$C$9,Tbl_Registro_Insumo[Fecha_Corte],"&lt;="&amp;J$12))</f>
        <v/>
      </c>
      <c r="K144" s="2" t="str">
        <f>IF(OR($C144="",K$12=""),"",SUMIFS(Tbl_Registro_Insumo[cant_ent],Tbl_Registro_Insumo[proveedor],$C$8,Tbl_Registro_Insumo[descripcion_insumo],$C144,Tbl_Registro_Insumo[id_solicitud],Detalle_Mes!$C$9,Tbl_Registro_Insumo[Fecha_Corte],"&lt;="&amp;K$12)-SUMIFS(Tbl_Registro_Insumo[cant_dev],Tbl_Registro_Insumo[proveedor],$C$8,Tbl_Registro_Insumo[descripcion_insumo],$C144,Tbl_Registro_Insumo[id_solicitud],$C$9,Tbl_Registro_Insumo[Fecha_Corte],"&lt;="&amp;K$12))</f>
        <v/>
      </c>
      <c r="L144" s="2" t="str">
        <f>IF(OR($C144="",L$12=""),"",SUMIFS(Tbl_Registro_Insumo[cant_ent],Tbl_Registro_Insumo[proveedor],$C$8,Tbl_Registro_Insumo[descripcion_insumo],$C144,Tbl_Registro_Insumo[id_solicitud],Detalle_Mes!$C$9,Tbl_Registro_Insumo[Fecha_Corte],"&lt;="&amp;L$12)-SUMIFS(Tbl_Registro_Insumo[cant_dev],Tbl_Registro_Insumo[proveedor],$C$8,Tbl_Registro_Insumo[descripcion_insumo],$C144,Tbl_Registro_Insumo[id_solicitud],$C$9,Tbl_Registro_Insumo[Fecha_Corte],"&lt;="&amp;L$12))</f>
        <v/>
      </c>
      <c r="M144" s="2" t="str">
        <f>IF(OR($C144="",M$12=""),"",SUMIFS(Tbl_Registro_Insumo[cant_ent],Tbl_Registro_Insumo[proveedor],$C$8,Tbl_Registro_Insumo[descripcion_insumo],$C144,Tbl_Registro_Insumo[id_solicitud],Detalle_Mes!$C$9,Tbl_Registro_Insumo[Fecha_Corte],"&lt;="&amp;M$12)-SUMIFS(Tbl_Registro_Insumo[cant_dev],Tbl_Registro_Insumo[proveedor],$C$8,Tbl_Registro_Insumo[descripcion_insumo],$C144,Tbl_Registro_Insumo[id_solicitud],$C$9,Tbl_Registro_Insumo[Fecha_Corte],"&lt;="&amp;M$12))</f>
        <v/>
      </c>
      <c r="N144" s="2" t="str">
        <f>IF(OR($C144="",N$12=""),"",SUMIFS(Tbl_Registro_Insumo[cant_ent],Tbl_Registro_Insumo[proveedor],$C$8,Tbl_Registro_Insumo[descripcion_insumo],$C144,Tbl_Registro_Insumo[id_solicitud],Detalle_Mes!$C$9,Tbl_Registro_Insumo[Fecha_Corte],"&lt;="&amp;N$12)-SUMIFS(Tbl_Registro_Insumo[cant_dev],Tbl_Registro_Insumo[proveedor],$C$8,Tbl_Registro_Insumo[descripcion_insumo],$C144,Tbl_Registro_Insumo[id_solicitud],$C$9,Tbl_Registro_Insumo[Fecha_Corte],"&lt;="&amp;N$12))</f>
        <v/>
      </c>
      <c r="O144" s="2" t="str">
        <f>IF(OR($C144="",O$12=""),"",SUMIFS(Tbl_Registro_Insumo[cant_ent],Tbl_Registro_Insumo[proveedor],$C$8,Tbl_Registro_Insumo[descripcion_insumo],$C144,Tbl_Registro_Insumo[id_solicitud],Detalle_Mes!$C$9,Tbl_Registro_Insumo[Fecha_Corte],"&lt;="&amp;O$12)-SUMIFS(Tbl_Registro_Insumo[cant_dev],Tbl_Registro_Insumo[proveedor],$C$8,Tbl_Registro_Insumo[descripcion_insumo],$C144,Tbl_Registro_Insumo[id_solicitud],$C$9,Tbl_Registro_Insumo[Fecha_Corte],"&lt;="&amp;O$12))</f>
        <v/>
      </c>
      <c r="P144" s="2" t="str">
        <f>IF(OR($C144="",P$12=""),"",SUMIFS(Tbl_Registro_Insumo[cant_ent],Tbl_Registro_Insumo[proveedor],$C$8,Tbl_Registro_Insumo[descripcion_insumo],$C144,Tbl_Registro_Insumo[id_solicitud],Detalle_Mes!$C$9,Tbl_Registro_Insumo[Fecha_Corte],"&lt;="&amp;P$12)-SUMIFS(Tbl_Registro_Insumo[cant_dev],Tbl_Registro_Insumo[proveedor],$C$8,Tbl_Registro_Insumo[descripcion_insumo],$C144,Tbl_Registro_Insumo[id_solicitud],$C$9,Tbl_Registro_Insumo[Fecha_Corte],"&lt;="&amp;P$12))</f>
        <v/>
      </c>
      <c r="Q144" s="2" t="str">
        <f>IF(OR($C144="",Q$12=""),"",SUMIFS(Tbl_Registro_Insumo[cant_ent],Tbl_Registro_Insumo[proveedor],$C$8,Tbl_Registro_Insumo[descripcion_insumo],$C144,Tbl_Registro_Insumo[id_solicitud],Detalle_Mes!$C$9,Tbl_Registro_Insumo[Fecha_Corte],"&lt;="&amp;Q$12)-SUMIFS(Tbl_Registro_Insumo[cant_dev],Tbl_Registro_Insumo[proveedor],$C$8,Tbl_Registro_Insumo[descripcion_insumo],$C144,Tbl_Registro_Insumo[id_solicitud],$C$9,Tbl_Registro_Insumo[Fecha_Corte],"&lt;="&amp;Q$12))</f>
        <v/>
      </c>
      <c r="R144" s="2" t="str">
        <f>IF(OR($C144="",R$12=""),"",SUMIFS(Tbl_Registro_Insumo[cant_ent],Tbl_Registro_Insumo[proveedor],$C$8,Tbl_Registro_Insumo[descripcion_insumo],$C144,Tbl_Registro_Insumo[id_solicitud],Detalle_Mes!$C$9,Tbl_Registro_Insumo[Fecha_Corte],"&lt;="&amp;R$12)-SUMIFS(Tbl_Registro_Insumo[cant_dev],Tbl_Registro_Insumo[proveedor],$C$8,Tbl_Registro_Insumo[descripcion_insumo],$C144,Tbl_Registro_Insumo[id_solicitud],$C$9,Tbl_Registro_Insumo[Fecha_Corte],"&lt;="&amp;R$12))</f>
        <v/>
      </c>
      <c r="S144" s="2" t="str">
        <f>IF(OR($C144="",S$12=""),"",SUMIFS(Tbl_Registro_Insumo[cant_ent],Tbl_Registro_Insumo[proveedor],$C$8,Tbl_Registro_Insumo[descripcion_insumo],$C144,Tbl_Registro_Insumo[id_solicitud],Detalle_Mes!$C$9,Tbl_Registro_Insumo[Fecha_Corte],"&lt;="&amp;S$12)-SUMIFS(Tbl_Registro_Insumo[cant_dev],Tbl_Registro_Insumo[proveedor],$C$8,Tbl_Registro_Insumo[descripcion_insumo],$C144,Tbl_Registro_Insumo[id_solicitud],$C$9,Tbl_Registro_Insumo[Fecha_Corte],"&lt;="&amp;S$12))</f>
        <v/>
      </c>
      <c r="T144" s="2" t="str">
        <f>IF(OR($C144="",T$12=""),"",SUMIFS(Tbl_Registro_Insumo[cant_ent],Tbl_Registro_Insumo[proveedor],$C$8,Tbl_Registro_Insumo[descripcion_insumo],$C144,Tbl_Registro_Insumo[id_solicitud],Detalle_Mes!$C$9,Tbl_Registro_Insumo[Fecha_Corte],"&lt;="&amp;T$12)-SUMIFS(Tbl_Registro_Insumo[cant_dev],Tbl_Registro_Insumo[proveedor],$C$8,Tbl_Registro_Insumo[descripcion_insumo],$C144,Tbl_Registro_Insumo[id_solicitud],$C$9,Tbl_Registro_Insumo[Fecha_Corte],"&lt;="&amp;T$12))</f>
        <v/>
      </c>
      <c r="U144" s="2" t="str">
        <f>IF(OR($C144="",U$12=""),"",SUMIFS(Tbl_Registro_Insumo[cant_ent],Tbl_Registro_Insumo[proveedor],$C$8,Tbl_Registro_Insumo[descripcion_insumo],$C144,Tbl_Registro_Insumo[id_solicitud],Detalle_Mes!$C$9,Tbl_Registro_Insumo[Fecha_Corte],"&lt;="&amp;U$12)-SUMIFS(Tbl_Registro_Insumo[cant_dev],Tbl_Registro_Insumo[proveedor],$C$8,Tbl_Registro_Insumo[descripcion_insumo],$C144,Tbl_Registro_Insumo[id_solicitud],$C$9,Tbl_Registro_Insumo[Fecha_Corte],"&lt;="&amp;U$12))</f>
        <v/>
      </c>
      <c r="V144" s="2" t="str">
        <f>IF(OR($C144="",V$12=""),"",SUMIFS(Tbl_Registro_Insumo[cant_ent],Tbl_Registro_Insumo[proveedor],$C$8,Tbl_Registro_Insumo[descripcion_insumo],$C144,Tbl_Registro_Insumo[id_solicitud],Detalle_Mes!$C$9,Tbl_Registro_Insumo[Fecha_Corte],"&lt;="&amp;V$12)-SUMIFS(Tbl_Registro_Insumo[cant_dev],Tbl_Registro_Insumo[proveedor],$C$8,Tbl_Registro_Insumo[descripcion_insumo],$C144,Tbl_Registro_Insumo[id_solicitud],$C$9,Tbl_Registro_Insumo[Fecha_Corte],"&lt;="&amp;V$12))</f>
        <v/>
      </c>
      <c r="W144" s="2" t="str">
        <f>IF(OR($C144="",W$12=""),"",SUMIFS(Tbl_Registro_Insumo[cant_ent],Tbl_Registro_Insumo[proveedor],$C$8,Tbl_Registro_Insumo[descripcion_insumo],$C144,Tbl_Registro_Insumo[id_solicitud],Detalle_Mes!$C$9,Tbl_Registro_Insumo[Fecha_Corte],"&lt;="&amp;W$12)-SUMIFS(Tbl_Registro_Insumo[cant_dev],Tbl_Registro_Insumo[proveedor],$C$8,Tbl_Registro_Insumo[descripcion_insumo],$C144,Tbl_Registro_Insumo[id_solicitud],$C$9,Tbl_Registro_Insumo[Fecha_Corte],"&lt;="&amp;W$12))</f>
        <v/>
      </c>
      <c r="X144" s="2" t="str">
        <f>IF(OR($C144="",X$12=""),"",SUMIFS(Tbl_Registro_Insumo[cant_ent],Tbl_Registro_Insumo[proveedor],$C$8,Tbl_Registro_Insumo[descripcion_insumo],$C144,Tbl_Registro_Insumo[id_solicitud],Detalle_Mes!$C$9,Tbl_Registro_Insumo[Fecha_Corte],"&lt;="&amp;X$12)-SUMIFS(Tbl_Registro_Insumo[cant_dev],Tbl_Registro_Insumo[proveedor],$C$8,Tbl_Registro_Insumo[descripcion_insumo],$C144,Tbl_Registro_Insumo[id_solicitud],$C$9,Tbl_Registro_Insumo[Fecha_Corte],"&lt;="&amp;X$12))</f>
        <v/>
      </c>
      <c r="Y144" s="2" t="str">
        <f>IF(OR($C144="",Y$12=""),"",SUMIFS(Tbl_Registro_Insumo[cant_ent],Tbl_Registro_Insumo[proveedor],$C$8,Tbl_Registro_Insumo[descripcion_insumo],$C144,Tbl_Registro_Insumo[id_solicitud],Detalle_Mes!$C$9,Tbl_Registro_Insumo[Fecha_Corte],"&lt;="&amp;Y$12)-SUMIFS(Tbl_Registro_Insumo[cant_dev],Tbl_Registro_Insumo[proveedor],$C$8,Tbl_Registro_Insumo[descripcion_insumo],$C144,Tbl_Registro_Insumo[id_solicitud],$C$9,Tbl_Registro_Insumo[Fecha_Corte],"&lt;="&amp;Y$12))</f>
        <v/>
      </c>
      <c r="Z144" s="2" t="str">
        <f>IF(OR($C144="",Z$12=""),"",SUMIFS(Tbl_Registro_Insumo[cant_ent],Tbl_Registro_Insumo[proveedor],$C$8,Tbl_Registro_Insumo[descripcion_insumo],$C144,Tbl_Registro_Insumo[id_solicitud],Detalle_Mes!$C$9,Tbl_Registro_Insumo[Fecha_Corte],"&lt;="&amp;Z$12)-SUMIFS(Tbl_Registro_Insumo[cant_dev],Tbl_Registro_Insumo[proveedor],$C$8,Tbl_Registro_Insumo[descripcion_insumo],$C144,Tbl_Registro_Insumo[id_solicitud],$C$9,Tbl_Registro_Insumo[Fecha_Corte],"&lt;="&amp;Z$12))</f>
        <v/>
      </c>
      <c r="AA144" s="2" t="str">
        <f>IF(OR($C144="",AA$12=""),"",SUMIFS(Tbl_Registro_Insumo[cant_ent],Tbl_Registro_Insumo[proveedor],$C$8,Tbl_Registro_Insumo[descripcion_insumo],$C144,Tbl_Registro_Insumo[id_solicitud],Detalle_Mes!$C$9,Tbl_Registro_Insumo[Fecha_Corte],"&lt;="&amp;AA$12)-SUMIFS(Tbl_Registro_Insumo[cant_dev],Tbl_Registro_Insumo[proveedor],$C$8,Tbl_Registro_Insumo[descripcion_insumo],$C144,Tbl_Registro_Insumo[id_solicitud],$C$9,Tbl_Registro_Insumo[Fecha_Corte],"&lt;="&amp;AA$12))</f>
        <v/>
      </c>
      <c r="AB144" s="2" t="str">
        <f>IF(OR($C144="",AB$12=""),"",SUMIFS(Tbl_Registro_Insumo[cant_ent],Tbl_Registro_Insumo[proveedor],$C$8,Tbl_Registro_Insumo[descripcion_insumo],$C144,Tbl_Registro_Insumo[id_solicitud],Detalle_Mes!$C$9,Tbl_Registro_Insumo[Fecha_Corte],"&lt;="&amp;AB$12)-SUMIFS(Tbl_Registro_Insumo[cant_dev],Tbl_Registro_Insumo[proveedor],$C$8,Tbl_Registro_Insumo[descripcion_insumo],$C144,Tbl_Registro_Insumo[id_solicitud],$C$9,Tbl_Registro_Insumo[Fecha_Corte],"&lt;="&amp;AB$12))</f>
        <v/>
      </c>
      <c r="AC144" s="2" t="str">
        <f>IF(OR($C144="",AC$12=""),"",SUMIFS(Tbl_Registro_Insumo[cant_ent],Tbl_Registro_Insumo[proveedor],$C$8,Tbl_Registro_Insumo[descripcion_insumo],$C144,Tbl_Registro_Insumo[id_solicitud],Detalle_Mes!$C$9,Tbl_Registro_Insumo[Fecha_Corte],"&lt;="&amp;AC$12)-SUMIFS(Tbl_Registro_Insumo[cant_dev],Tbl_Registro_Insumo[proveedor],$C$8,Tbl_Registro_Insumo[descripcion_insumo],$C144,Tbl_Registro_Insumo[id_solicitud],$C$9,Tbl_Registro_Insumo[Fecha_Corte],"&lt;="&amp;AC$12))</f>
        <v/>
      </c>
      <c r="AD144" s="2" t="str">
        <f>IF(OR($C144="",AD$12=""),"",SUMIFS(Tbl_Registro_Insumo[cant_ent],Tbl_Registro_Insumo[proveedor],$C$8,Tbl_Registro_Insumo[descripcion_insumo],$C144,Tbl_Registro_Insumo[id_solicitud],Detalle_Mes!$C$9,Tbl_Registro_Insumo[Fecha_Corte],"&lt;="&amp;AD$12)-SUMIFS(Tbl_Registro_Insumo[cant_dev],Tbl_Registro_Insumo[proveedor],$C$8,Tbl_Registro_Insumo[descripcion_insumo],$C144,Tbl_Registro_Insumo[id_solicitud],$C$9,Tbl_Registro_Insumo[Fecha_Corte],"&lt;="&amp;AD$12))</f>
        <v/>
      </c>
      <c r="AE144" s="2" t="str">
        <f>IF(OR($C144="",AE$12=""),"",SUMIFS(Tbl_Registro_Insumo[cant_ent],Tbl_Registro_Insumo[proveedor],$C$8,Tbl_Registro_Insumo[descripcion_insumo],$C144,Tbl_Registro_Insumo[id_solicitud],Detalle_Mes!$C$9,Tbl_Registro_Insumo[Fecha_Corte],"&lt;="&amp;AE$12)-SUMIFS(Tbl_Registro_Insumo[cant_dev],Tbl_Registro_Insumo[proveedor],$C$8,Tbl_Registro_Insumo[descripcion_insumo],$C144,Tbl_Registro_Insumo[id_solicitud],$C$9,Tbl_Registro_Insumo[Fecha_Corte],"&lt;="&amp;AE$12))</f>
        <v/>
      </c>
      <c r="AF144" s="2" t="str">
        <f>IF(OR($C144="",AF$12=""),"",SUMIFS(Tbl_Registro_Insumo[cant_ent],Tbl_Registro_Insumo[proveedor],$C$8,Tbl_Registro_Insumo[descripcion_insumo],$C144,Tbl_Registro_Insumo[id_solicitud],Detalle_Mes!$C$9,Tbl_Registro_Insumo[Fecha_Corte],"&lt;="&amp;AF$12)-SUMIFS(Tbl_Registro_Insumo[cant_dev],Tbl_Registro_Insumo[proveedor],$C$8,Tbl_Registro_Insumo[descripcion_insumo],$C144,Tbl_Registro_Insumo[id_solicitud],$C$9,Tbl_Registro_Insumo[Fecha_Corte],"&lt;="&amp;AF$12))</f>
        <v/>
      </c>
      <c r="AG144" s="2" t="str">
        <f>IF(OR($C144="",AG$12=""),"",SUMIFS(Tbl_Registro_Insumo[cant_ent],Tbl_Registro_Insumo[proveedor],$C$8,Tbl_Registro_Insumo[descripcion_insumo],$C144,Tbl_Registro_Insumo[id_solicitud],Detalle_Mes!$C$9,Tbl_Registro_Insumo[Fecha_Corte],"&lt;="&amp;AG$12)-SUMIFS(Tbl_Registro_Insumo[cant_dev],Tbl_Registro_Insumo[proveedor],$C$8,Tbl_Registro_Insumo[descripcion_insumo],$C144,Tbl_Registro_Insumo[id_solicitud],$C$9,Tbl_Registro_Insumo[Fecha_Corte],"&lt;="&amp;AG$12))</f>
        <v/>
      </c>
      <c r="AH144" s="2" t="str">
        <f>IF(OR($C144="",AH$12=""),"",SUMIFS(Tbl_Registro_Insumo[cant_ent],Tbl_Registro_Insumo[proveedor],$C$8,Tbl_Registro_Insumo[descripcion_insumo],$C144,Tbl_Registro_Insumo[id_solicitud],Detalle_Mes!$C$9,Tbl_Registro_Insumo[Fecha_Corte],"&lt;="&amp;AH$12)-SUMIFS(Tbl_Registro_Insumo[cant_dev],Tbl_Registro_Insumo[proveedor],$C$8,Tbl_Registro_Insumo[descripcion_insumo],$C144,Tbl_Registro_Insumo[id_solicitud],$C$9,Tbl_Registro_Insumo[Fecha_Corte],"&lt;="&amp;AH$12))</f>
        <v/>
      </c>
      <c r="AI144" s="2" t="str">
        <f>IF(OR($C144="",AI$12=""),"",SUMIFS(Tbl_Registro_Insumo[cant_ent],Tbl_Registro_Insumo[proveedor],$C$8,Tbl_Registro_Insumo[descripcion_insumo],$C144,Tbl_Registro_Insumo[id_solicitud],Detalle_Mes!$C$9,Tbl_Registro_Insumo[Fecha_Corte],"&lt;="&amp;AI$12)-SUMIFS(Tbl_Registro_Insumo[cant_dev],Tbl_Registro_Insumo[proveedor],$C$8,Tbl_Registro_Insumo[descripcion_insumo],$C144,Tbl_Registro_Insumo[id_solicitud],$C$9,Tbl_Registro_Insumo[Fecha_Corte],"&lt;="&amp;AI$12))</f>
        <v/>
      </c>
      <c r="AJ144" s="2" t="str">
        <f>IF(OR($C144="",AJ$12=""),"",SUMIFS(Tbl_Registro_Insumo[cant_ent],Tbl_Registro_Insumo[proveedor],$C$8,Tbl_Registro_Insumo[descripcion_insumo],$C144,Tbl_Registro_Insumo[id_solicitud],Detalle_Mes!$C$9,Tbl_Registro_Insumo[Fecha_Corte],"&lt;="&amp;AJ$12)-SUMIFS(Tbl_Registro_Insumo[cant_dev],Tbl_Registro_Insumo[proveedor],$C$8,Tbl_Registro_Insumo[descripcion_insumo],$C144,Tbl_Registro_Insumo[id_solicitud],$C$9,Tbl_Registro_Insumo[Fecha_Corte],"&lt;="&amp;AJ$12))</f>
        <v/>
      </c>
      <c r="AK144" s="2" t="str">
        <f>IF(OR($C144="",AK$12=""),"",SUMIFS(Tbl_Registro_Insumo[cant_ent],Tbl_Registro_Insumo[proveedor],$C$8,Tbl_Registro_Insumo[descripcion_insumo],$C144,Tbl_Registro_Insumo[id_solicitud],Detalle_Mes!$C$9,Tbl_Registro_Insumo[Fecha_Corte],"&lt;="&amp;AK$12)-SUMIFS(Tbl_Registro_Insumo[cant_dev],Tbl_Registro_Insumo[proveedor],$C$8,Tbl_Registro_Insumo[descripcion_insumo],$C144,Tbl_Registro_Insumo[id_solicitud],$C$9,Tbl_Registro_Insumo[Fecha_Corte],"&lt;="&amp;AK$12))</f>
        <v/>
      </c>
      <c r="AL144" s="2" t="str">
        <f>IF(OR($C144="",AL$12=""),"",SUMIFS(Tbl_Registro_Insumo[cant_ent],Tbl_Registro_Insumo[proveedor],$C$8,Tbl_Registro_Insumo[descripcion_insumo],$C144,Tbl_Registro_Insumo[id_solicitud],Detalle_Mes!$C$9,Tbl_Registro_Insumo[Fecha_Corte],"&lt;="&amp;AL$12)-SUMIFS(Tbl_Registro_Insumo[cant_dev],Tbl_Registro_Insumo[proveedor],$C$8,Tbl_Registro_Insumo[descripcion_insumo],$C144,Tbl_Registro_Insumo[id_solicitud],$C$9,Tbl_Registro_Insumo[Fecha_Corte],"&lt;="&amp;AL$12))</f>
        <v/>
      </c>
      <c r="AM144" s="2" t="str">
        <f>IF(OR($C144="",AM$12=""),"",SUMIFS(Tbl_Registro_Insumo[cant_ent],Tbl_Registro_Insumo[proveedor],$C$8,Tbl_Registro_Insumo[descripcion_insumo],$C144,Tbl_Registro_Insumo[id_solicitud],Detalle_Mes!$C$9,Tbl_Registro_Insumo[Fecha_Corte],"&lt;="&amp;AM$12)-SUMIFS(Tbl_Registro_Insumo[cant_dev],Tbl_Registro_Insumo[proveedor],$C$8,Tbl_Registro_Insumo[descripcion_insumo],$C144,Tbl_Registro_Insumo[id_solicitud],$C$9,Tbl_Registro_Insumo[Fecha_Corte],"&lt;="&amp;AM$12))</f>
        <v/>
      </c>
      <c r="AN144" s="2" t="str">
        <f>IF(OR($C144="",AN$12=""),"",SUMIFS(Tbl_Registro_Insumo[cant_ent],Tbl_Registro_Insumo[proveedor],$C$8,Tbl_Registro_Insumo[descripcion_insumo],$C144,Tbl_Registro_Insumo[id_solicitud],Detalle_Mes!$C$9,Tbl_Registro_Insumo[Fecha_Corte],"&lt;="&amp;AN$12)-SUMIFS(Tbl_Registro_Insumo[cant_dev],Tbl_Registro_Insumo[proveedor],$C$8,Tbl_Registro_Insumo[descripcion_insumo],$C144,Tbl_Registro_Insumo[id_solicitud],$C$9,Tbl_Registro_Insumo[Fecha_Corte],"&lt;="&amp;AN$12))</f>
        <v/>
      </c>
      <c r="AO144" s="2" t="str">
        <f>IF(OR($C144="",AO$12=""),"",SUMIFS(Tbl_Registro_Insumo[cant_ent],Tbl_Registro_Insumo[proveedor],$C$8,Tbl_Registro_Insumo[descripcion_insumo],$C144,Tbl_Registro_Insumo[id_solicitud],Detalle_Mes!$C$9,Tbl_Registro_Insumo[Fecha_Corte],"&lt;="&amp;AO$12)-SUMIFS(Tbl_Registro_Insumo[cant_dev],Tbl_Registro_Insumo[proveedor],$C$8,Tbl_Registro_Insumo[descripcion_insumo],$C144,Tbl_Registro_Insumo[id_solicitud],$C$9,Tbl_Registro_Insumo[Fecha_Corte],"&lt;="&amp;AO$12))</f>
        <v/>
      </c>
      <c r="AP144" s="2" t="str">
        <f>IF(OR($C144="",AP$12=""),"",SUMIFS(Tbl_Registro_Insumo[cant_ent],Tbl_Registro_Insumo[proveedor],$C$8,Tbl_Registro_Insumo[descripcion_insumo],$C144,Tbl_Registro_Insumo[id_solicitud],Detalle_Mes!$C$9,Tbl_Registro_Insumo[Fecha_Corte],"&lt;="&amp;AP$12)-SUMIFS(Tbl_Registro_Insumo[cant_dev],Tbl_Registro_Insumo[proveedor],$C$8,Tbl_Registro_Insumo[descripcion_insumo],$C144,Tbl_Registro_Insumo[id_solicitud],$C$9,Tbl_Registro_Insumo[Fecha_Corte],"&lt;="&amp;AP$12))</f>
        <v/>
      </c>
      <c r="AQ144" s="2" t="str">
        <f>IF(OR($C144="",AQ$12=""),"",SUMIFS(Tbl_Registro_Insumo[cant_ent],Tbl_Registro_Insumo[proveedor],$C$8,Tbl_Registro_Insumo[descripcion_insumo],$C144,Tbl_Registro_Insumo[id_solicitud],Detalle_Mes!$C$9,Tbl_Registro_Insumo[Fecha_Corte],"&lt;="&amp;AQ$12)-SUMIFS(Tbl_Registro_Insumo[cant_dev],Tbl_Registro_Insumo[proveedor],$C$8,Tbl_Registro_Insumo[descripcion_insumo],$C144,Tbl_Registro_Insumo[id_solicitud],$C$9,Tbl_Registro_Insumo[Fecha_Corte],"&lt;="&amp;AQ$12))</f>
        <v/>
      </c>
      <c r="AR144" s="2" t="str">
        <f>IF(OR($C144="",AR$12=""),"",SUMIFS(Tbl_Registro_Insumo[cant_ent],Tbl_Registro_Insumo[proveedor],$C$8,Tbl_Registro_Insumo[descripcion_insumo],$C144,Tbl_Registro_Insumo[id_solicitud],Detalle_Mes!$C$9,Tbl_Registro_Insumo[Fecha_Corte],"&lt;="&amp;AR$12)-SUMIFS(Tbl_Registro_Insumo[cant_dev],Tbl_Registro_Insumo[proveedor],$C$8,Tbl_Registro_Insumo[descripcion_insumo],$C144,Tbl_Registro_Insumo[id_solicitud],$C$9,Tbl_Registro_Insumo[Fecha_Corte],"&lt;="&amp;AR$12))</f>
        <v/>
      </c>
      <c r="AS144" s="2" t="str">
        <f>IF(OR($C144="",AS$12=""),"",SUMIFS(Tbl_Registro_Insumo[cant_ent],Tbl_Registro_Insumo[proveedor],$C$8,Tbl_Registro_Insumo[descripcion_insumo],$C144,Tbl_Registro_Insumo[id_solicitud],Detalle_Mes!$C$9,Tbl_Registro_Insumo[Fecha_Corte],"&lt;="&amp;AS$12)-SUMIFS(Tbl_Registro_Insumo[cant_dev],Tbl_Registro_Insumo[proveedor],$C$8,Tbl_Registro_Insumo[descripcion_insumo],$C144,Tbl_Registro_Insumo[id_solicitud],$C$9,Tbl_Registro_Insumo[Fecha_Corte],"&lt;="&amp;AS$12))</f>
        <v/>
      </c>
      <c r="AT144" s="2" t="str">
        <f>IF(OR($C144="",AT$12=""),"",SUMIFS(Tbl_Registro_Insumo[cant_ent],Tbl_Registro_Insumo[proveedor],$C$8,Tbl_Registro_Insumo[descripcion_insumo],$C144,Tbl_Registro_Insumo[id_solicitud],Detalle_Mes!$C$9,Tbl_Registro_Insumo[Fecha_Corte],"&lt;="&amp;AT$12)-SUMIFS(Tbl_Registro_Insumo[cant_dev],Tbl_Registro_Insumo[proveedor],$C$8,Tbl_Registro_Insumo[descripcion_insumo],$C144,Tbl_Registro_Insumo[id_solicitud],$C$9,Tbl_Registro_Insumo[Fecha_Corte],"&lt;="&amp;AT$12))</f>
        <v/>
      </c>
      <c r="AU144" s="2" t="str">
        <f>IF(OR($C144="",AU$12=""),"",SUMIFS(Tbl_Registro_Insumo[cant_ent],Tbl_Registro_Insumo[proveedor],$C$8,Tbl_Registro_Insumo[descripcion_insumo],$C144,Tbl_Registro_Insumo[id_solicitud],Detalle_Mes!$C$9,Tbl_Registro_Insumo[Fecha_Corte],"&lt;="&amp;AU$12)-SUMIFS(Tbl_Registro_Insumo[cant_dev],Tbl_Registro_Insumo[proveedor],$C$8,Tbl_Registro_Insumo[descripcion_insumo],$C144,Tbl_Registro_Insumo[id_solicitud],$C$9,Tbl_Registro_Insumo[Fecha_Corte],"&lt;="&amp;AU$12))</f>
        <v/>
      </c>
      <c r="AV144" s="2" t="str">
        <f>IF(OR($C144="",AV$12=""),"",SUMIFS(Tbl_Registro_Insumo[cant_ent],Tbl_Registro_Insumo[proveedor],$C$8,Tbl_Registro_Insumo[descripcion_insumo],$C144,Tbl_Registro_Insumo[id_solicitud],Detalle_Mes!$C$9,Tbl_Registro_Insumo[Fecha_Corte],"&lt;="&amp;AV$12)-SUMIFS(Tbl_Registro_Insumo[cant_dev],Tbl_Registro_Insumo[proveedor],$C$8,Tbl_Registro_Insumo[descripcion_insumo],$C144,Tbl_Registro_Insumo[id_solicitud],$C$9,Tbl_Registro_Insumo[Fecha_Corte],"&lt;="&amp;AV$12))</f>
        <v/>
      </c>
      <c r="AW144" s="2" t="str">
        <f>IF(OR($C144="",AW$12=""),"",SUMIFS(Tbl_Registro_Insumo[cant_ent],Tbl_Registro_Insumo[proveedor],$C$8,Tbl_Registro_Insumo[descripcion_insumo],$C144,Tbl_Registro_Insumo[id_solicitud],Detalle_Mes!$C$9,Tbl_Registro_Insumo[Fecha_Corte],"&lt;="&amp;AW$12)-SUMIFS(Tbl_Registro_Insumo[cant_dev],Tbl_Registro_Insumo[proveedor],$C$8,Tbl_Registro_Insumo[descripcion_insumo],$C144,Tbl_Registro_Insumo[id_solicitud],$C$9,Tbl_Registro_Insumo[Fecha_Corte],"&lt;="&amp;AW$12))</f>
        <v/>
      </c>
      <c r="AX144" s="2" t="str">
        <f>IF(OR($C144="",AX$12=""),"",SUMIFS(Tbl_Registro_Insumo[cant_ent],Tbl_Registro_Insumo[proveedor],$C$8,Tbl_Registro_Insumo[descripcion_insumo],$C144,Tbl_Registro_Insumo[id_solicitud],Detalle_Mes!$C$9,Tbl_Registro_Insumo[Fecha_Corte],"&lt;="&amp;AX$12)-SUMIFS(Tbl_Registro_Insumo[cant_dev],Tbl_Registro_Insumo[proveedor],$C$8,Tbl_Registro_Insumo[descripcion_insumo],$C144,Tbl_Registro_Insumo[id_solicitud],$C$9,Tbl_Registro_Insumo[Fecha_Corte],"&lt;="&amp;AX$12))</f>
        <v/>
      </c>
      <c r="AY144" s="2" t="str">
        <f>IF(OR($C144="",AY$12=""),"",SUMIFS(Tbl_Registro_Insumo[cant_ent],Tbl_Registro_Insumo[proveedor],$C$8,Tbl_Registro_Insumo[descripcion_insumo],$C144,Tbl_Registro_Insumo[id_solicitud],Detalle_Mes!$C$9,Tbl_Registro_Insumo[Fecha_Corte],"&lt;="&amp;AY$12)-SUMIFS(Tbl_Registro_Insumo[cant_dev],Tbl_Registro_Insumo[proveedor],$C$8,Tbl_Registro_Insumo[descripcion_insumo],$C144,Tbl_Registro_Insumo[id_solicitud],$C$9,Tbl_Registro_Insumo[Fecha_Corte],"&lt;="&amp;AY$12))</f>
        <v/>
      </c>
      <c r="AZ144" s="2" t="str">
        <f>IF(OR($C144="",AZ$12=""),"",SUMIFS(Tbl_Registro_Insumo[cant_ent],Tbl_Registro_Insumo[proveedor],$C$8,Tbl_Registro_Insumo[descripcion_insumo],$C144,Tbl_Registro_Insumo[id_solicitud],Detalle_Mes!$C$9,Tbl_Registro_Insumo[Fecha_Corte],"&lt;="&amp;AZ$12)-SUMIFS(Tbl_Registro_Insumo[cant_dev],Tbl_Registro_Insumo[proveedor],$C$8,Tbl_Registro_Insumo[descripcion_insumo],$C144,Tbl_Registro_Insumo[id_solicitud],$C$9,Tbl_Registro_Insumo[Fecha_Corte],"&lt;="&amp;AZ$12))</f>
        <v/>
      </c>
      <c r="BA144" s="2" t="str">
        <f>IF(OR($C144="",BA$12=""),"",SUMIFS(Tbl_Registro_Insumo[cant_ent],Tbl_Registro_Insumo[proveedor],$C$8,Tbl_Registro_Insumo[descripcion_insumo],$C144,Tbl_Registro_Insumo[id_solicitud],Detalle_Mes!$C$9,Tbl_Registro_Insumo[Fecha_Corte],"&lt;="&amp;BA$12)-SUMIFS(Tbl_Registro_Insumo[cant_dev],Tbl_Registro_Insumo[proveedor],$C$8,Tbl_Registro_Insumo[descripcion_insumo],$C144,Tbl_Registro_Insumo[id_solicitud],$C$9,Tbl_Registro_Insumo[Fecha_Corte],"&lt;="&amp;BA$12))</f>
        <v/>
      </c>
      <c r="BB144" s="2" t="str">
        <f>IF(OR($C144="",BB$12=""),"",SUMIFS(Tbl_Registro_Insumo[cant_ent],Tbl_Registro_Insumo[proveedor],$C$8,Tbl_Registro_Insumo[descripcion_insumo],$C144,Tbl_Registro_Insumo[id_solicitud],Detalle_Mes!$C$9,Tbl_Registro_Insumo[Fecha_Corte],"&lt;="&amp;BB$12)-SUMIFS(Tbl_Registro_Insumo[cant_dev],Tbl_Registro_Insumo[proveedor],$C$8,Tbl_Registro_Insumo[descripcion_insumo],$C144,Tbl_Registro_Insumo[id_solicitud],$C$9,Tbl_Registro_Insumo[Fecha_Corte],"&lt;="&amp;BB$12))</f>
        <v/>
      </c>
      <c r="BC144" s="2" t="str">
        <f>IF(OR($C144="",BC$12=""),"",SUMIFS(Tbl_Registro_Insumo[cant_ent],Tbl_Registro_Insumo[proveedor],$C$8,Tbl_Registro_Insumo[descripcion_insumo],$C144,Tbl_Registro_Insumo[id_solicitud],Detalle_Mes!$C$9,Tbl_Registro_Insumo[Fecha_Corte],"&lt;="&amp;BC$12)-SUMIFS(Tbl_Registro_Insumo[cant_dev],Tbl_Registro_Insumo[proveedor],$C$8,Tbl_Registro_Insumo[descripcion_insumo],$C144,Tbl_Registro_Insumo[id_solicitud],$C$9,Tbl_Registro_Insumo[Fecha_Corte],"&lt;="&amp;BC$12))</f>
        <v/>
      </c>
      <c r="BD144" s="2" t="str">
        <f>IF(OR($C144="",BD$12=""),"",SUMIFS(Tbl_Registro_Insumo[cant_ent],Tbl_Registro_Insumo[proveedor],$C$8,Tbl_Registro_Insumo[descripcion_insumo],$C144,Tbl_Registro_Insumo[id_solicitud],Detalle_Mes!$C$9,Tbl_Registro_Insumo[Fecha_Corte],"&lt;="&amp;BD$12)-SUMIFS(Tbl_Registro_Insumo[cant_dev],Tbl_Registro_Insumo[proveedor],$C$8,Tbl_Registro_Insumo[descripcion_insumo],$C144,Tbl_Registro_Insumo[id_solicitud],$C$9,Tbl_Registro_Insumo[Fecha_Corte],"&lt;="&amp;BD$12))</f>
        <v/>
      </c>
      <c r="BE144" s="2" t="str">
        <f>IF(OR($C144="",BE$12=""),"",SUMIFS(Tbl_Registro_Insumo[cant_ent],Tbl_Registro_Insumo[proveedor],$C$8,Tbl_Registro_Insumo[descripcion_insumo],$C144,Tbl_Registro_Insumo[id_solicitud],Detalle_Mes!$C$9,Tbl_Registro_Insumo[Fecha_Corte],"&lt;="&amp;BE$12)-SUMIFS(Tbl_Registro_Insumo[cant_dev],Tbl_Registro_Insumo[proveedor],$C$8,Tbl_Registro_Insumo[descripcion_insumo],$C144,Tbl_Registro_Insumo[id_solicitud],$C$9,Tbl_Registro_Insumo[Fecha_Corte],"&lt;="&amp;BE$12))</f>
        <v/>
      </c>
      <c r="BF144" s="2" t="str">
        <f>IF(OR($C144="",BF$12=""),"",SUMIFS(Tbl_Registro_Insumo[cant_ent],Tbl_Registro_Insumo[proveedor],$C$8,Tbl_Registro_Insumo[descripcion_insumo],$C144,Tbl_Registro_Insumo[id_solicitud],Detalle_Mes!$C$9,Tbl_Registro_Insumo[Fecha_Corte],"&lt;="&amp;BF$12)-SUMIFS(Tbl_Registro_Insumo[cant_dev],Tbl_Registro_Insumo[proveedor],$C$8,Tbl_Registro_Insumo[descripcion_insumo],$C144,Tbl_Registro_Insumo[id_solicitud],$C$9,Tbl_Registro_Insumo[Fecha_Corte],"&lt;="&amp;BF$12))</f>
        <v/>
      </c>
      <c r="BG144" s="2" t="str">
        <f>IF(OR($C144="",BG$12=""),"",SUMIFS(Tbl_Registro_Insumo[cant_ent],Tbl_Registro_Insumo[proveedor],$C$8,Tbl_Registro_Insumo[descripcion_insumo],$C144,Tbl_Registro_Insumo[id_solicitud],Detalle_Mes!$C$9,Tbl_Registro_Insumo[Fecha_Corte],"&lt;="&amp;BG$12)-SUMIFS(Tbl_Registro_Insumo[cant_dev],Tbl_Registro_Insumo[proveedor],$C$8,Tbl_Registro_Insumo[descripcion_insumo],$C144,Tbl_Registro_Insumo[id_solicitud],$C$9,Tbl_Registro_Insumo[Fecha_Corte],"&lt;="&amp;BG$12))</f>
        <v/>
      </c>
      <c r="BH144" s="2" t="str">
        <f>IF(OR($C144="",BH$12=""),"",SUMIFS(Tbl_Registro_Insumo[cant_ent],Tbl_Registro_Insumo[proveedor],$C$8,Tbl_Registro_Insumo[descripcion_insumo],$C144,Tbl_Registro_Insumo[id_solicitud],Detalle_Mes!$C$9,Tbl_Registro_Insumo[Fecha_Corte],"&lt;="&amp;BH$12)-SUMIFS(Tbl_Registro_Insumo[cant_dev],Tbl_Registro_Insumo[proveedor],$C$8,Tbl_Registro_Insumo[descripcion_insumo],$C144,Tbl_Registro_Insumo[id_solicitud],$C$9,Tbl_Registro_Insumo[Fecha_Corte],"&lt;="&amp;BH$12))</f>
        <v/>
      </c>
      <c r="BI144" s="2" t="str">
        <f>IF(OR($C144="",BI$12=""),"",SUMIFS(Tbl_Registro_Insumo[cant_ent],Tbl_Registro_Insumo[proveedor],$C$8,Tbl_Registro_Insumo[descripcion_insumo],$C144,Tbl_Registro_Insumo[id_solicitud],Detalle_Mes!$C$9,Tbl_Registro_Insumo[Fecha_Corte],"&lt;="&amp;BI$12)-SUMIFS(Tbl_Registro_Insumo[cant_dev],Tbl_Registro_Insumo[proveedor],$C$8,Tbl_Registro_Insumo[descripcion_insumo],$C144,Tbl_Registro_Insumo[id_solicitud],$C$9,Tbl_Registro_Insumo[Fecha_Corte],"&lt;="&amp;BI$12))</f>
        <v/>
      </c>
      <c r="BJ144" s="2" t="str">
        <f>IF(OR($C144="",BJ$12=""),"",SUMIFS(Tbl_Registro_Insumo[cant_ent],Tbl_Registro_Insumo[proveedor],$C$8,Tbl_Registro_Insumo[descripcion_insumo],$C144,Tbl_Registro_Insumo[id_solicitud],Detalle_Mes!$C$9,Tbl_Registro_Insumo[Fecha_Corte],"&lt;="&amp;BJ$12)-SUMIFS(Tbl_Registro_Insumo[cant_dev],Tbl_Registro_Insumo[proveedor],$C$8,Tbl_Registro_Insumo[descripcion_insumo],$C144,Tbl_Registro_Insumo[id_solicitud],$C$9,Tbl_Registro_Insumo[Fecha_Corte],"&lt;="&amp;BJ$12))</f>
        <v/>
      </c>
      <c r="BK144" s="2" t="str">
        <f>IF(OR($C144="",BK$12=""),"",SUMIFS(Tbl_Registro_Insumo[cant_ent],Tbl_Registro_Insumo[proveedor],$C$8,Tbl_Registro_Insumo[descripcion_insumo],$C144,Tbl_Registro_Insumo[id_solicitud],Detalle_Mes!$C$9,Tbl_Registro_Insumo[Fecha_Corte],"&lt;="&amp;BK$12)-SUMIFS(Tbl_Registro_Insumo[cant_dev],Tbl_Registro_Insumo[proveedor],$C$8,Tbl_Registro_Insumo[descripcion_insumo],$C144,Tbl_Registro_Insumo[id_solicitud],$C$9,Tbl_Registro_Insumo[Fecha_Corte],"&lt;="&amp;BK$12))</f>
        <v/>
      </c>
      <c r="BL144" s="2" t="str">
        <f>IF(OR($C144="",BL$12=""),"",SUMIFS(Tbl_Registro_Insumo[cant_ent],Tbl_Registro_Insumo[proveedor],$C$8,Tbl_Registro_Insumo[descripcion_insumo],$C144,Tbl_Registro_Insumo[id_solicitud],Detalle_Mes!$C$9,Tbl_Registro_Insumo[Fecha_Corte],"&lt;="&amp;BL$12)-SUMIFS(Tbl_Registro_Insumo[cant_dev],Tbl_Registro_Insumo[proveedor],$C$8,Tbl_Registro_Insumo[descripcion_insumo],$C144,Tbl_Registro_Insumo[id_solicitud],$C$9,Tbl_Registro_Insumo[Fecha_Corte],"&lt;="&amp;BL$12))</f>
        <v/>
      </c>
      <c r="BM144" s="2" t="str">
        <f>IF(OR($C144="",BM$12=""),"",SUMIFS(Tbl_Registro_Insumo[cant_ent],Tbl_Registro_Insumo[proveedor],$C$8,Tbl_Registro_Insumo[descripcion_insumo],$C144,Tbl_Registro_Insumo[id_solicitud],Detalle_Mes!$C$9,Tbl_Registro_Insumo[Fecha_Corte],"&lt;="&amp;BM$12)-SUMIFS(Tbl_Registro_Insumo[cant_dev],Tbl_Registro_Insumo[proveedor],$C$8,Tbl_Registro_Insumo[descripcion_insumo],$C144,Tbl_Registro_Insumo[id_solicitud],$C$9,Tbl_Registro_Insumo[Fecha_Corte],"&lt;="&amp;BM$12))</f>
        <v/>
      </c>
      <c r="BN144" s="2" t="str">
        <f>IF(OR($C144="",BN$12=""),"",SUMIFS(Tbl_Registro_Insumo[cant_ent],Tbl_Registro_Insumo[proveedor],$C$8,Tbl_Registro_Insumo[descripcion_insumo],$C144,Tbl_Registro_Insumo[id_solicitud],Detalle_Mes!$C$9,Tbl_Registro_Insumo[Fecha_Corte],"&lt;="&amp;BN$12)-SUMIFS(Tbl_Registro_Insumo[cant_dev],Tbl_Registro_Insumo[proveedor],$C$8,Tbl_Registro_Insumo[descripcion_insumo],$C144,Tbl_Registro_Insumo[id_solicitud],$C$9,Tbl_Registro_Insumo[Fecha_Corte],"&lt;="&amp;BN$12))</f>
        <v/>
      </c>
      <c r="BO144" s="2" t="str">
        <f>IF(OR($C144="",BO$12=""),"",SUMIFS(Tbl_Registro_Insumo[cant_ent],Tbl_Registro_Insumo[proveedor],$C$8,Tbl_Registro_Insumo[descripcion_insumo],$C144,Tbl_Registro_Insumo[id_solicitud],Detalle_Mes!$C$9,Tbl_Registro_Insumo[Fecha_Corte],"&lt;="&amp;BO$12)-SUMIFS(Tbl_Registro_Insumo[cant_dev],Tbl_Registro_Insumo[proveedor],$C$8,Tbl_Registro_Insumo[descripcion_insumo],$C144,Tbl_Registro_Insumo[id_solicitud],$C$9,Tbl_Registro_Insumo[Fecha_Corte],"&lt;="&amp;BO$12))</f>
        <v/>
      </c>
      <c r="BP144" s="2" t="str">
        <f>IF(OR($C144="",BP$12=""),"",SUMIFS(Tbl_Registro_Insumo[cant_ent],Tbl_Registro_Insumo[proveedor],$C$8,Tbl_Registro_Insumo[descripcion_insumo],$C144,Tbl_Registro_Insumo[id_solicitud],Detalle_Mes!$C$9,Tbl_Registro_Insumo[Fecha_Corte],"&lt;="&amp;BP$12)-SUMIFS(Tbl_Registro_Insumo[cant_dev],Tbl_Registro_Insumo[proveedor],$C$8,Tbl_Registro_Insumo[descripcion_insumo],$C144,Tbl_Registro_Insumo[id_solicitud],$C$9,Tbl_Registro_Insumo[Fecha_Corte],"&lt;="&amp;BP$12))</f>
        <v/>
      </c>
      <c r="BQ144" s="2" t="str">
        <f>IF(OR($C144="",BQ$12=""),"",SUMIFS(Tbl_Registro_Insumo[cant_ent],Tbl_Registro_Insumo[proveedor],$C$8,Tbl_Registro_Insumo[descripcion_insumo],$C144,Tbl_Registro_Insumo[id_solicitud],Detalle_Mes!$C$9,Tbl_Registro_Insumo[Fecha_Corte],"&lt;="&amp;BQ$12)-SUMIFS(Tbl_Registro_Insumo[cant_dev],Tbl_Registro_Insumo[proveedor],$C$8,Tbl_Registro_Insumo[descripcion_insumo],$C144,Tbl_Registro_Insumo[id_solicitud],$C$9,Tbl_Registro_Insumo[Fecha_Corte],"&lt;="&amp;BQ$12))</f>
        <v/>
      </c>
      <c r="BR144" s="2" t="str">
        <f>IF(OR($C144="",BR$12=""),"",SUMIFS(Tbl_Registro_Insumo[cant_ent],Tbl_Registro_Insumo[proveedor],$C$8,Tbl_Registro_Insumo[descripcion_insumo],$C144,Tbl_Registro_Insumo[id_solicitud],Detalle_Mes!$C$9,Tbl_Registro_Insumo[Fecha_Corte],"&lt;="&amp;BR$12)-SUMIFS(Tbl_Registro_Insumo[cant_dev],Tbl_Registro_Insumo[proveedor],$C$8,Tbl_Registro_Insumo[descripcion_insumo],$C144,Tbl_Registro_Insumo[id_solicitud],$C$9,Tbl_Registro_Insumo[Fecha_Corte],"&lt;="&amp;BR$12))</f>
        <v/>
      </c>
      <c r="BS144" s="2" t="str">
        <f>IF(OR($C144="",BS$12=""),"",SUMIFS(Tbl_Registro_Insumo[cant_ent],Tbl_Registro_Insumo[proveedor],$C$8,Tbl_Registro_Insumo[descripcion_insumo],$C144,Tbl_Registro_Insumo[id_solicitud],Detalle_Mes!$C$9,Tbl_Registro_Insumo[Fecha_Corte],"&lt;="&amp;BS$12)-SUMIFS(Tbl_Registro_Insumo[cant_dev],Tbl_Registro_Insumo[proveedor],$C$8,Tbl_Registro_Insumo[descripcion_insumo],$C144,Tbl_Registro_Insumo[id_solicitud],$C$9,Tbl_Registro_Insumo[Fecha_Corte],"&lt;="&amp;BS$12))</f>
        <v/>
      </c>
    </row>
    <row r="145" spans="2:71" s="7" customFormat="1" ht="19.2" customHeight="1" x14ac:dyDescent="0.3">
      <c r="B145" s="2"/>
      <c r="D145" s="20" t="str">
        <f>IF(C145="","",SUMIFS(Tbl_Registro_Insumo[cant_ent],Tbl_Registro_Insumo[proveedor],Detalle_Mes!$C$8,Tbl_Registro_Insumo[id_solicitud],Detalle_Mes!$C$9,Tbl_Registro_Insumo[descripcion_insumo],Detalle_Mes!C145,Tbl_Registro_Insumo[Fecha_Corte],"&lt;"&amp;Detalle_Mes!$F$8))</f>
        <v/>
      </c>
      <c r="E145" s="20" t="str">
        <f>IF(C145="","",SUMIFS(Tbl_Registro_Insumo[cant_dev],Tbl_Registro_Insumo[proveedor],Detalle_Mes!$C$8,Tbl_Registro_Insumo[id_solicitud],Detalle_Mes!$C$9,Tbl_Registro_Insumo[descripcion_insumo],Detalle_Mes!C145,Tbl_Registro_Insumo[Fecha_Corte],"&lt;"&amp;Detalle_Mes!$F$8))</f>
        <v/>
      </c>
      <c r="F145" s="20" t="str">
        <f t="shared" si="45"/>
        <v/>
      </c>
      <c r="H145" s="41" t="str">
        <f t="shared" si="44"/>
        <v/>
      </c>
      <c r="I145" s="2" t="str">
        <f>IF(OR($C145="",I$12=""),"",SUMIFS(Tbl_Registro_Insumo[cant_ent],Tbl_Registro_Insumo[proveedor],$C$8,Tbl_Registro_Insumo[descripcion_insumo],$C145,Tbl_Registro_Insumo[id_solicitud],Detalle_Mes!$C$9,Tbl_Registro_Insumo[Fecha_Corte],"&lt;"&amp;I$12)-SUMIFS(Tbl_Registro_Insumo[cant_dev],Tbl_Registro_Insumo[proveedor],$C$8,Tbl_Registro_Insumo[descripcion_insumo],$C145,Tbl_Registro_Insumo[id_solicitud],$C$9,Tbl_Registro_Insumo[Fecha_Corte],"&lt;="&amp;I$12))</f>
        <v/>
      </c>
      <c r="J145" s="2" t="str">
        <f>IF(OR($C145="",J$12=""),"",SUMIFS(Tbl_Registro_Insumo[cant_ent],Tbl_Registro_Insumo[proveedor],$C$8,Tbl_Registro_Insumo[descripcion_insumo],$C145,Tbl_Registro_Insumo[id_solicitud],Detalle_Mes!$C$9,Tbl_Registro_Insumo[Fecha_Corte],"&lt;="&amp;J$12)-SUMIFS(Tbl_Registro_Insumo[cant_dev],Tbl_Registro_Insumo[proveedor],$C$8,Tbl_Registro_Insumo[descripcion_insumo],$C145,Tbl_Registro_Insumo[id_solicitud],$C$9,Tbl_Registro_Insumo[Fecha_Corte],"&lt;="&amp;J$12))</f>
        <v/>
      </c>
      <c r="K145" s="2" t="str">
        <f>IF(OR($C145="",K$12=""),"",SUMIFS(Tbl_Registro_Insumo[cant_ent],Tbl_Registro_Insumo[proveedor],$C$8,Tbl_Registro_Insumo[descripcion_insumo],$C145,Tbl_Registro_Insumo[id_solicitud],Detalle_Mes!$C$9,Tbl_Registro_Insumo[Fecha_Corte],"&lt;="&amp;K$12)-SUMIFS(Tbl_Registro_Insumo[cant_dev],Tbl_Registro_Insumo[proveedor],$C$8,Tbl_Registro_Insumo[descripcion_insumo],$C145,Tbl_Registro_Insumo[id_solicitud],$C$9,Tbl_Registro_Insumo[Fecha_Corte],"&lt;="&amp;K$12))</f>
        <v/>
      </c>
      <c r="L145" s="2" t="str">
        <f>IF(OR($C145="",L$12=""),"",SUMIFS(Tbl_Registro_Insumo[cant_ent],Tbl_Registro_Insumo[proveedor],$C$8,Tbl_Registro_Insumo[descripcion_insumo],$C145,Tbl_Registro_Insumo[id_solicitud],Detalle_Mes!$C$9,Tbl_Registro_Insumo[Fecha_Corte],"&lt;="&amp;L$12)-SUMIFS(Tbl_Registro_Insumo[cant_dev],Tbl_Registro_Insumo[proveedor],$C$8,Tbl_Registro_Insumo[descripcion_insumo],$C145,Tbl_Registro_Insumo[id_solicitud],$C$9,Tbl_Registro_Insumo[Fecha_Corte],"&lt;="&amp;L$12))</f>
        <v/>
      </c>
      <c r="M145" s="2" t="str">
        <f>IF(OR($C145="",M$12=""),"",SUMIFS(Tbl_Registro_Insumo[cant_ent],Tbl_Registro_Insumo[proveedor],$C$8,Tbl_Registro_Insumo[descripcion_insumo],$C145,Tbl_Registro_Insumo[id_solicitud],Detalle_Mes!$C$9,Tbl_Registro_Insumo[Fecha_Corte],"&lt;="&amp;M$12)-SUMIFS(Tbl_Registro_Insumo[cant_dev],Tbl_Registro_Insumo[proveedor],$C$8,Tbl_Registro_Insumo[descripcion_insumo],$C145,Tbl_Registro_Insumo[id_solicitud],$C$9,Tbl_Registro_Insumo[Fecha_Corte],"&lt;="&amp;M$12))</f>
        <v/>
      </c>
      <c r="N145" s="2" t="str">
        <f>IF(OR($C145="",N$12=""),"",SUMIFS(Tbl_Registro_Insumo[cant_ent],Tbl_Registro_Insumo[proveedor],$C$8,Tbl_Registro_Insumo[descripcion_insumo],$C145,Tbl_Registro_Insumo[id_solicitud],Detalle_Mes!$C$9,Tbl_Registro_Insumo[Fecha_Corte],"&lt;="&amp;N$12)-SUMIFS(Tbl_Registro_Insumo[cant_dev],Tbl_Registro_Insumo[proveedor],$C$8,Tbl_Registro_Insumo[descripcion_insumo],$C145,Tbl_Registro_Insumo[id_solicitud],$C$9,Tbl_Registro_Insumo[Fecha_Corte],"&lt;="&amp;N$12))</f>
        <v/>
      </c>
      <c r="O145" s="2" t="str">
        <f>IF(OR($C145="",O$12=""),"",SUMIFS(Tbl_Registro_Insumo[cant_ent],Tbl_Registro_Insumo[proveedor],$C$8,Tbl_Registro_Insumo[descripcion_insumo],$C145,Tbl_Registro_Insumo[id_solicitud],Detalle_Mes!$C$9,Tbl_Registro_Insumo[Fecha_Corte],"&lt;="&amp;O$12)-SUMIFS(Tbl_Registro_Insumo[cant_dev],Tbl_Registro_Insumo[proveedor],$C$8,Tbl_Registro_Insumo[descripcion_insumo],$C145,Tbl_Registro_Insumo[id_solicitud],$C$9,Tbl_Registro_Insumo[Fecha_Corte],"&lt;="&amp;O$12))</f>
        <v/>
      </c>
      <c r="P145" s="2" t="str">
        <f>IF(OR($C145="",P$12=""),"",SUMIFS(Tbl_Registro_Insumo[cant_ent],Tbl_Registro_Insumo[proveedor],$C$8,Tbl_Registro_Insumo[descripcion_insumo],$C145,Tbl_Registro_Insumo[id_solicitud],Detalle_Mes!$C$9,Tbl_Registro_Insumo[Fecha_Corte],"&lt;="&amp;P$12)-SUMIFS(Tbl_Registro_Insumo[cant_dev],Tbl_Registro_Insumo[proveedor],$C$8,Tbl_Registro_Insumo[descripcion_insumo],$C145,Tbl_Registro_Insumo[id_solicitud],$C$9,Tbl_Registro_Insumo[Fecha_Corte],"&lt;="&amp;P$12))</f>
        <v/>
      </c>
      <c r="Q145" s="2" t="str">
        <f>IF(OR($C145="",Q$12=""),"",SUMIFS(Tbl_Registro_Insumo[cant_ent],Tbl_Registro_Insumo[proveedor],$C$8,Tbl_Registro_Insumo[descripcion_insumo],$C145,Tbl_Registro_Insumo[id_solicitud],Detalle_Mes!$C$9,Tbl_Registro_Insumo[Fecha_Corte],"&lt;="&amp;Q$12)-SUMIFS(Tbl_Registro_Insumo[cant_dev],Tbl_Registro_Insumo[proveedor],$C$8,Tbl_Registro_Insumo[descripcion_insumo],$C145,Tbl_Registro_Insumo[id_solicitud],$C$9,Tbl_Registro_Insumo[Fecha_Corte],"&lt;="&amp;Q$12))</f>
        <v/>
      </c>
      <c r="R145" s="2" t="str">
        <f>IF(OR($C145="",R$12=""),"",SUMIFS(Tbl_Registro_Insumo[cant_ent],Tbl_Registro_Insumo[proveedor],$C$8,Tbl_Registro_Insumo[descripcion_insumo],$C145,Tbl_Registro_Insumo[id_solicitud],Detalle_Mes!$C$9,Tbl_Registro_Insumo[Fecha_Corte],"&lt;="&amp;R$12)-SUMIFS(Tbl_Registro_Insumo[cant_dev],Tbl_Registro_Insumo[proveedor],$C$8,Tbl_Registro_Insumo[descripcion_insumo],$C145,Tbl_Registro_Insumo[id_solicitud],$C$9,Tbl_Registro_Insumo[Fecha_Corte],"&lt;="&amp;R$12))</f>
        <v/>
      </c>
      <c r="S145" s="2" t="str">
        <f>IF(OR($C145="",S$12=""),"",SUMIFS(Tbl_Registro_Insumo[cant_ent],Tbl_Registro_Insumo[proveedor],$C$8,Tbl_Registro_Insumo[descripcion_insumo],$C145,Tbl_Registro_Insumo[id_solicitud],Detalle_Mes!$C$9,Tbl_Registro_Insumo[Fecha_Corte],"&lt;="&amp;S$12)-SUMIFS(Tbl_Registro_Insumo[cant_dev],Tbl_Registro_Insumo[proveedor],$C$8,Tbl_Registro_Insumo[descripcion_insumo],$C145,Tbl_Registro_Insumo[id_solicitud],$C$9,Tbl_Registro_Insumo[Fecha_Corte],"&lt;="&amp;S$12))</f>
        <v/>
      </c>
      <c r="T145" s="2" t="str">
        <f>IF(OR($C145="",T$12=""),"",SUMIFS(Tbl_Registro_Insumo[cant_ent],Tbl_Registro_Insumo[proveedor],$C$8,Tbl_Registro_Insumo[descripcion_insumo],$C145,Tbl_Registro_Insumo[id_solicitud],Detalle_Mes!$C$9,Tbl_Registro_Insumo[Fecha_Corte],"&lt;="&amp;T$12)-SUMIFS(Tbl_Registro_Insumo[cant_dev],Tbl_Registro_Insumo[proveedor],$C$8,Tbl_Registro_Insumo[descripcion_insumo],$C145,Tbl_Registro_Insumo[id_solicitud],$C$9,Tbl_Registro_Insumo[Fecha_Corte],"&lt;="&amp;T$12))</f>
        <v/>
      </c>
      <c r="U145" s="2" t="str">
        <f>IF(OR($C145="",U$12=""),"",SUMIFS(Tbl_Registro_Insumo[cant_ent],Tbl_Registro_Insumo[proveedor],$C$8,Tbl_Registro_Insumo[descripcion_insumo],$C145,Tbl_Registro_Insumo[id_solicitud],Detalle_Mes!$C$9,Tbl_Registro_Insumo[Fecha_Corte],"&lt;="&amp;U$12)-SUMIFS(Tbl_Registro_Insumo[cant_dev],Tbl_Registro_Insumo[proveedor],$C$8,Tbl_Registro_Insumo[descripcion_insumo],$C145,Tbl_Registro_Insumo[id_solicitud],$C$9,Tbl_Registro_Insumo[Fecha_Corte],"&lt;="&amp;U$12))</f>
        <v/>
      </c>
      <c r="V145" s="2" t="str">
        <f>IF(OR($C145="",V$12=""),"",SUMIFS(Tbl_Registro_Insumo[cant_ent],Tbl_Registro_Insumo[proveedor],$C$8,Tbl_Registro_Insumo[descripcion_insumo],$C145,Tbl_Registro_Insumo[id_solicitud],Detalle_Mes!$C$9,Tbl_Registro_Insumo[Fecha_Corte],"&lt;="&amp;V$12)-SUMIFS(Tbl_Registro_Insumo[cant_dev],Tbl_Registro_Insumo[proveedor],$C$8,Tbl_Registro_Insumo[descripcion_insumo],$C145,Tbl_Registro_Insumo[id_solicitud],$C$9,Tbl_Registro_Insumo[Fecha_Corte],"&lt;="&amp;V$12))</f>
        <v/>
      </c>
      <c r="W145" s="2" t="str">
        <f>IF(OR($C145="",W$12=""),"",SUMIFS(Tbl_Registro_Insumo[cant_ent],Tbl_Registro_Insumo[proveedor],$C$8,Tbl_Registro_Insumo[descripcion_insumo],$C145,Tbl_Registro_Insumo[id_solicitud],Detalle_Mes!$C$9,Tbl_Registro_Insumo[Fecha_Corte],"&lt;="&amp;W$12)-SUMIFS(Tbl_Registro_Insumo[cant_dev],Tbl_Registro_Insumo[proveedor],$C$8,Tbl_Registro_Insumo[descripcion_insumo],$C145,Tbl_Registro_Insumo[id_solicitud],$C$9,Tbl_Registro_Insumo[Fecha_Corte],"&lt;="&amp;W$12))</f>
        <v/>
      </c>
      <c r="X145" s="2" t="str">
        <f>IF(OR($C145="",X$12=""),"",SUMIFS(Tbl_Registro_Insumo[cant_ent],Tbl_Registro_Insumo[proveedor],$C$8,Tbl_Registro_Insumo[descripcion_insumo],$C145,Tbl_Registro_Insumo[id_solicitud],Detalle_Mes!$C$9,Tbl_Registro_Insumo[Fecha_Corte],"&lt;="&amp;X$12)-SUMIFS(Tbl_Registro_Insumo[cant_dev],Tbl_Registro_Insumo[proveedor],$C$8,Tbl_Registro_Insumo[descripcion_insumo],$C145,Tbl_Registro_Insumo[id_solicitud],$C$9,Tbl_Registro_Insumo[Fecha_Corte],"&lt;="&amp;X$12))</f>
        <v/>
      </c>
      <c r="Y145" s="2" t="str">
        <f>IF(OR($C145="",Y$12=""),"",SUMIFS(Tbl_Registro_Insumo[cant_ent],Tbl_Registro_Insumo[proveedor],$C$8,Tbl_Registro_Insumo[descripcion_insumo],$C145,Tbl_Registro_Insumo[id_solicitud],Detalle_Mes!$C$9,Tbl_Registro_Insumo[Fecha_Corte],"&lt;="&amp;Y$12)-SUMIFS(Tbl_Registro_Insumo[cant_dev],Tbl_Registro_Insumo[proveedor],$C$8,Tbl_Registro_Insumo[descripcion_insumo],$C145,Tbl_Registro_Insumo[id_solicitud],$C$9,Tbl_Registro_Insumo[Fecha_Corte],"&lt;="&amp;Y$12))</f>
        <v/>
      </c>
      <c r="Z145" s="2" t="str">
        <f>IF(OR($C145="",Z$12=""),"",SUMIFS(Tbl_Registro_Insumo[cant_ent],Tbl_Registro_Insumo[proveedor],$C$8,Tbl_Registro_Insumo[descripcion_insumo],$C145,Tbl_Registro_Insumo[id_solicitud],Detalle_Mes!$C$9,Tbl_Registro_Insumo[Fecha_Corte],"&lt;="&amp;Z$12)-SUMIFS(Tbl_Registro_Insumo[cant_dev],Tbl_Registro_Insumo[proveedor],$C$8,Tbl_Registro_Insumo[descripcion_insumo],$C145,Tbl_Registro_Insumo[id_solicitud],$C$9,Tbl_Registro_Insumo[Fecha_Corte],"&lt;="&amp;Z$12))</f>
        <v/>
      </c>
      <c r="AA145" s="2" t="str">
        <f>IF(OR($C145="",AA$12=""),"",SUMIFS(Tbl_Registro_Insumo[cant_ent],Tbl_Registro_Insumo[proveedor],$C$8,Tbl_Registro_Insumo[descripcion_insumo],$C145,Tbl_Registro_Insumo[id_solicitud],Detalle_Mes!$C$9,Tbl_Registro_Insumo[Fecha_Corte],"&lt;="&amp;AA$12)-SUMIFS(Tbl_Registro_Insumo[cant_dev],Tbl_Registro_Insumo[proveedor],$C$8,Tbl_Registro_Insumo[descripcion_insumo],$C145,Tbl_Registro_Insumo[id_solicitud],$C$9,Tbl_Registro_Insumo[Fecha_Corte],"&lt;="&amp;AA$12))</f>
        <v/>
      </c>
      <c r="AB145" s="2" t="str">
        <f>IF(OR($C145="",AB$12=""),"",SUMIFS(Tbl_Registro_Insumo[cant_ent],Tbl_Registro_Insumo[proveedor],$C$8,Tbl_Registro_Insumo[descripcion_insumo],$C145,Tbl_Registro_Insumo[id_solicitud],Detalle_Mes!$C$9,Tbl_Registro_Insumo[Fecha_Corte],"&lt;="&amp;AB$12)-SUMIFS(Tbl_Registro_Insumo[cant_dev],Tbl_Registro_Insumo[proveedor],$C$8,Tbl_Registro_Insumo[descripcion_insumo],$C145,Tbl_Registro_Insumo[id_solicitud],$C$9,Tbl_Registro_Insumo[Fecha_Corte],"&lt;="&amp;AB$12))</f>
        <v/>
      </c>
      <c r="AC145" s="2" t="str">
        <f>IF(OR($C145="",AC$12=""),"",SUMIFS(Tbl_Registro_Insumo[cant_ent],Tbl_Registro_Insumo[proveedor],$C$8,Tbl_Registro_Insumo[descripcion_insumo],$C145,Tbl_Registro_Insumo[id_solicitud],Detalle_Mes!$C$9,Tbl_Registro_Insumo[Fecha_Corte],"&lt;="&amp;AC$12)-SUMIFS(Tbl_Registro_Insumo[cant_dev],Tbl_Registro_Insumo[proveedor],$C$8,Tbl_Registro_Insumo[descripcion_insumo],$C145,Tbl_Registro_Insumo[id_solicitud],$C$9,Tbl_Registro_Insumo[Fecha_Corte],"&lt;="&amp;AC$12))</f>
        <v/>
      </c>
      <c r="AD145" s="2" t="str">
        <f>IF(OR($C145="",AD$12=""),"",SUMIFS(Tbl_Registro_Insumo[cant_ent],Tbl_Registro_Insumo[proveedor],$C$8,Tbl_Registro_Insumo[descripcion_insumo],$C145,Tbl_Registro_Insumo[id_solicitud],Detalle_Mes!$C$9,Tbl_Registro_Insumo[Fecha_Corte],"&lt;="&amp;AD$12)-SUMIFS(Tbl_Registro_Insumo[cant_dev],Tbl_Registro_Insumo[proveedor],$C$8,Tbl_Registro_Insumo[descripcion_insumo],$C145,Tbl_Registro_Insumo[id_solicitud],$C$9,Tbl_Registro_Insumo[Fecha_Corte],"&lt;="&amp;AD$12))</f>
        <v/>
      </c>
      <c r="AE145" s="2" t="str">
        <f>IF(OR($C145="",AE$12=""),"",SUMIFS(Tbl_Registro_Insumo[cant_ent],Tbl_Registro_Insumo[proveedor],$C$8,Tbl_Registro_Insumo[descripcion_insumo],$C145,Tbl_Registro_Insumo[id_solicitud],Detalle_Mes!$C$9,Tbl_Registro_Insumo[Fecha_Corte],"&lt;="&amp;AE$12)-SUMIFS(Tbl_Registro_Insumo[cant_dev],Tbl_Registro_Insumo[proveedor],$C$8,Tbl_Registro_Insumo[descripcion_insumo],$C145,Tbl_Registro_Insumo[id_solicitud],$C$9,Tbl_Registro_Insumo[Fecha_Corte],"&lt;="&amp;AE$12))</f>
        <v/>
      </c>
      <c r="AF145" s="2" t="str">
        <f>IF(OR($C145="",AF$12=""),"",SUMIFS(Tbl_Registro_Insumo[cant_ent],Tbl_Registro_Insumo[proveedor],$C$8,Tbl_Registro_Insumo[descripcion_insumo],$C145,Tbl_Registro_Insumo[id_solicitud],Detalle_Mes!$C$9,Tbl_Registro_Insumo[Fecha_Corte],"&lt;="&amp;AF$12)-SUMIFS(Tbl_Registro_Insumo[cant_dev],Tbl_Registro_Insumo[proveedor],$C$8,Tbl_Registro_Insumo[descripcion_insumo],$C145,Tbl_Registro_Insumo[id_solicitud],$C$9,Tbl_Registro_Insumo[Fecha_Corte],"&lt;="&amp;AF$12))</f>
        <v/>
      </c>
      <c r="AG145" s="2" t="str">
        <f>IF(OR($C145="",AG$12=""),"",SUMIFS(Tbl_Registro_Insumo[cant_ent],Tbl_Registro_Insumo[proveedor],$C$8,Tbl_Registro_Insumo[descripcion_insumo],$C145,Tbl_Registro_Insumo[id_solicitud],Detalle_Mes!$C$9,Tbl_Registro_Insumo[Fecha_Corte],"&lt;="&amp;AG$12)-SUMIFS(Tbl_Registro_Insumo[cant_dev],Tbl_Registro_Insumo[proveedor],$C$8,Tbl_Registro_Insumo[descripcion_insumo],$C145,Tbl_Registro_Insumo[id_solicitud],$C$9,Tbl_Registro_Insumo[Fecha_Corte],"&lt;="&amp;AG$12))</f>
        <v/>
      </c>
      <c r="AH145" s="2" t="str">
        <f>IF(OR($C145="",AH$12=""),"",SUMIFS(Tbl_Registro_Insumo[cant_ent],Tbl_Registro_Insumo[proveedor],$C$8,Tbl_Registro_Insumo[descripcion_insumo],$C145,Tbl_Registro_Insumo[id_solicitud],Detalle_Mes!$C$9,Tbl_Registro_Insumo[Fecha_Corte],"&lt;="&amp;AH$12)-SUMIFS(Tbl_Registro_Insumo[cant_dev],Tbl_Registro_Insumo[proveedor],$C$8,Tbl_Registro_Insumo[descripcion_insumo],$C145,Tbl_Registro_Insumo[id_solicitud],$C$9,Tbl_Registro_Insumo[Fecha_Corte],"&lt;="&amp;AH$12))</f>
        <v/>
      </c>
      <c r="AI145" s="2" t="str">
        <f>IF(OR($C145="",AI$12=""),"",SUMIFS(Tbl_Registro_Insumo[cant_ent],Tbl_Registro_Insumo[proveedor],$C$8,Tbl_Registro_Insumo[descripcion_insumo],$C145,Tbl_Registro_Insumo[id_solicitud],Detalle_Mes!$C$9,Tbl_Registro_Insumo[Fecha_Corte],"&lt;="&amp;AI$12)-SUMIFS(Tbl_Registro_Insumo[cant_dev],Tbl_Registro_Insumo[proveedor],$C$8,Tbl_Registro_Insumo[descripcion_insumo],$C145,Tbl_Registro_Insumo[id_solicitud],$C$9,Tbl_Registro_Insumo[Fecha_Corte],"&lt;="&amp;AI$12))</f>
        <v/>
      </c>
      <c r="AJ145" s="2" t="str">
        <f>IF(OR($C145="",AJ$12=""),"",SUMIFS(Tbl_Registro_Insumo[cant_ent],Tbl_Registro_Insumo[proveedor],$C$8,Tbl_Registro_Insumo[descripcion_insumo],$C145,Tbl_Registro_Insumo[id_solicitud],Detalle_Mes!$C$9,Tbl_Registro_Insumo[Fecha_Corte],"&lt;="&amp;AJ$12)-SUMIFS(Tbl_Registro_Insumo[cant_dev],Tbl_Registro_Insumo[proveedor],$C$8,Tbl_Registro_Insumo[descripcion_insumo],$C145,Tbl_Registro_Insumo[id_solicitud],$C$9,Tbl_Registro_Insumo[Fecha_Corte],"&lt;="&amp;AJ$12))</f>
        <v/>
      </c>
      <c r="AK145" s="2" t="str">
        <f>IF(OR($C145="",AK$12=""),"",SUMIFS(Tbl_Registro_Insumo[cant_ent],Tbl_Registro_Insumo[proveedor],$C$8,Tbl_Registro_Insumo[descripcion_insumo],$C145,Tbl_Registro_Insumo[id_solicitud],Detalle_Mes!$C$9,Tbl_Registro_Insumo[Fecha_Corte],"&lt;="&amp;AK$12)-SUMIFS(Tbl_Registro_Insumo[cant_dev],Tbl_Registro_Insumo[proveedor],$C$8,Tbl_Registro_Insumo[descripcion_insumo],$C145,Tbl_Registro_Insumo[id_solicitud],$C$9,Tbl_Registro_Insumo[Fecha_Corte],"&lt;="&amp;AK$12))</f>
        <v/>
      </c>
      <c r="AL145" s="2" t="str">
        <f>IF(OR($C145="",AL$12=""),"",SUMIFS(Tbl_Registro_Insumo[cant_ent],Tbl_Registro_Insumo[proveedor],$C$8,Tbl_Registro_Insumo[descripcion_insumo],$C145,Tbl_Registro_Insumo[id_solicitud],Detalle_Mes!$C$9,Tbl_Registro_Insumo[Fecha_Corte],"&lt;="&amp;AL$12)-SUMIFS(Tbl_Registro_Insumo[cant_dev],Tbl_Registro_Insumo[proveedor],$C$8,Tbl_Registro_Insumo[descripcion_insumo],$C145,Tbl_Registro_Insumo[id_solicitud],$C$9,Tbl_Registro_Insumo[Fecha_Corte],"&lt;="&amp;AL$12))</f>
        <v/>
      </c>
      <c r="AM145" s="2" t="str">
        <f>IF(OR($C145="",AM$12=""),"",SUMIFS(Tbl_Registro_Insumo[cant_ent],Tbl_Registro_Insumo[proveedor],$C$8,Tbl_Registro_Insumo[descripcion_insumo],$C145,Tbl_Registro_Insumo[id_solicitud],Detalle_Mes!$C$9,Tbl_Registro_Insumo[Fecha_Corte],"&lt;="&amp;AM$12)-SUMIFS(Tbl_Registro_Insumo[cant_dev],Tbl_Registro_Insumo[proveedor],$C$8,Tbl_Registro_Insumo[descripcion_insumo],$C145,Tbl_Registro_Insumo[id_solicitud],$C$9,Tbl_Registro_Insumo[Fecha_Corte],"&lt;="&amp;AM$12))</f>
        <v/>
      </c>
      <c r="AN145" s="2" t="str">
        <f>IF(OR($C145="",AN$12=""),"",SUMIFS(Tbl_Registro_Insumo[cant_ent],Tbl_Registro_Insumo[proveedor],$C$8,Tbl_Registro_Insumo[descripcion_insumo],$C145,Tbl_Registro_Insumo[id_solicitud],Detalle_Mes!$C$9,Tbl_Registro_Insumo[Fecha_Corte],"&lt;="&amp;AN$12)-SUMIFS(Tbl_Registro_Insumo[cant_dev],Tbl_Registro_Insumo[proveedor],$C$8,Tbl_Registro_Insumo[descripcion_insumo],$C145,Tbl_Registro_Insumo[id_solicitud],$C$9,Tbl_Registro_Insumo[Fecha_Corte],"&lt;="&amp;AN$12))</f>
        <v/>
      </c>
      <c r="AO145" s="2" t="str">
        <f>IF(OR($C145="",AO$12=""),"",SUMIFS(Tbl_Registro_Insumo[cant_ent],Tbl_Registro_Insumo[proveedor],$C$8,Tbl_Registro_Insumo[descripcion_insumo],$C145,Tbl_Registro_Insumo[id_solicitud],Detalle_Mes!$C$9,Tbl_Registro_Insumo[Fecha_Corte],"&lt;="&amp;AO$12)-SUMIFS(Tbl_Registro_Insumo[cant_dev],Tbl_Registro_Insumo[proveedor],$C$8,Tbl_Registro_Insumo[descripcion_insumo],$C145,Tbl_Registro_Insumo[id_solicitud],$C$9,Tbl_Registro_Insumo[Fecha_Corte],"&lt;="&amp;AO$12))</f>
        <v/>
      </c>
      <c r="AP145" s="2" t="str">
        <f>IF(OR($C145="",AP$12=""),"",SUMIFS(Tbl_Registro_Insumo[cant_ent],Tbl_Registro_Insumo[proveedor],$C$8,Tbl_Registro_Insumo[descripcion_insumo],$C145,Tbl_Registro_Insumo[id_solicitud],Detalle_Mes!$C$9,Tbl_Registro_Insumo[Fecha_Corte],"&lt;="&amp;AP$12)-SUMIFS(Tbl_Registro_Insumo[cant_dev],Tbl_Registro_Insumo[proveedor],$C$8,Tbl_Registro_Insumo[descripcion_insumo],$C145,Tbl_Registro_Insumo[id_solicitud],$C$9,Tbl_Registro_Insumo[Fecha_Corte],"&lt;="&amp;AP$12))</f>
        <v/>
      </c>
      <c r="AQ145" s="2" t="str">
        <f>IF(OR($C145="",AQ$12=""),"",SUMIFS(Tbl_Registro_Insumo[cant_ent],Tbl_Registro_Insumo[proveedor],$C$8,Tbl_Registro_Insumo[descripcion_insumo],$C145,Tbl_Registro_Insumo[id_solicitud],Detalle_Mes!$C$9,Tbl_Registro_Insumo[Fecha_Corte],"&lt;="&amp;AQ$12)-SUMIFS(Tbl_Registro_Insumo[cant_dev],Tbl_Registro_Insumo[proveedor],$C$8,Tbl_Registro_Insumo[descripcion_insumo],$C145,Tbl_Registro_Insumo[id_solicitud],$C$9,Tbl_Registro_Insumo[Fecha_Corte],"&lt;="&amp;AQ$12))</f>
        <v/>
      </c>
      <c r="AR145" s="2" t="str">
        <f>IF(OR($C145="",AR$12=""),"",SUMIFS(Tbl_Registro_Insumo[cant_ent],Tbl_Registro_Insumo[proveedor],$C$8,Tbl_Registro_Insumo[descripcion_insumo],$C145,Tbl_Registro_Insumo[id_solicitud],Detalle_Mes!$C$9,Tbl_Registro_Insumo[Fecha_Corte],"&lt;="&amp;AR$12)-SUMIFS(Tbl_Registro_Insumo[cant_dev],Tbl_Registro_Insumo[proveedor],$C$8,Tbl_Registro_Insumo[descripcion_insumo],$C145,Tbl_Registro_Insumo[id_solicitud],$C$9,Tbl_Registro_Insumo[Fecha_Corte],"&lt;="&amp;AR$12))</f>
        <v/>
      </c>
      <c r="AS145" s="2" t="str">
        <f>IF(OR($C145="",AS$12=""),"",SUMIFS(Tbl_Registro_Insumo[cant_ent],Tbl_Registro_Insumo[proveedor],$C$8,Tbl_Registro_Insumo[descripcion_insumo],$C145,Tbl_Registro_Insumo[id_solicitud],Detalle_Mes!$C$9,Tbl_Registro_Insumo[Fecha_Corte],"&lt;="&amp;AS$12)-SUMIFS(Tbl_Registro_Insumo[cant_dev],Tbl_Registro_Insumo[proveedor],$C$8,Tbl_Registro_Insumo[descripcion_insumo],$C145,Tbl_Registro_Insumo[id_solicitud],$C$9,Tbl_Registro_Insumo[Fecha_Corte],"&lt;="&amp;AS$12))</f>
        <v/>
      </c>
      <c r="AT145" s="2" t="str">
        <f>IF(OR($C145="",AT$12=""),"",SUMIFS(Tbl_Registro_Insumo[cant_ent],Tbl_Registro_Insumo[proveedor],$C$8,Tbl_Registro_Insumo[descripcion_insumo],$C145,Tbl_Registro_Insumo[id_solicitud],Detalle_Mes!$C$9,Tbl_Registro_Insumo[Fecha_Corte],"&lt;="&amp;AT$12)-SUMIFS(Tbl_Registro_Insumo[cant_dev],Tbl_Registro_Insumo[proveedor],$C$8,Tbl_Registro_Insumo[descripcion_insumo],$C145,Tbl_Registro_Insumo[id_solicitud],$C$9,Tbl_Registro_Insumo[Fecha_Corte],"&lt;="&amp;AT$12))</f>
        <v/>
      </c>
      <c r="AU145" s="2" t="str">
        <f>IF(OR($C145="",AU$12=""),"",SUMIFS(Tbl_Registro_Insumo[cant_ent],Tbl_Registro_Insumo[proveedor],$C$8,Tbl_Registro_Insumo[descripcion_insumo],$C145,Tbl_Registro_Insumo[id_solicitud],Detalle_Mes!$C$9,Tbl_Registro_Insumo[Fecha_Corte],"&lt;="&amp;AU$12)-SUMIFS(Tbl_Registro_Insumo[cant_dev],Tbl_Registro_Insumo[proveedor],$C$8,Tbl_Registro_Insumo[descripcion_insumo],$C145,Tbl_Registro_Insumo[id_solicitud],$C$9,Tbl_Registro_Insumo[Fecha_Corte],"&lt;="&amp;AU$12))</f>
        <v/>
      </c>
      <c r="AV145" s="2" t="str">
        <f>IF(OR($C145="",AV$12=""),"",SUMIFS(Tbl_Registro_Insumo[cant_ent],Tbl_Registro_Insumo[proveedor],$C$8,Tbl_Registro_Insumo[descripcion_insumo],$C145,Tbl_Registro_Insumo[id_solicitud],Detalle_Mes!$C$9,Tbl_Registro_Insumo[Fecha_Corte],"&lt;="&amp;AV$12)-SUMIFS(Tbl_Registro_Insumo[cant_dev],Tbl_Registro_Insumo[proveedor],$C$8,Tbl_Registro_Insumo[descripcion_insumo],$C145,Tbl_Registro_Insumo[id_solicitud],$C$9,Tbl_Registro_Insumo[Fecha_Corte],"&lt;="&amp;AV$12))</f>
        <v/>
      </c>
      <c r="AW145" s="2" t="str">
        <f>IF(OR($C145="",AW$12=""),"",SUMIFS(Tbl_Registro_Insumo[cant_ent],Tbl_Registro_Insumo[proveedor],$C$8,Tbl_Registro_Insumo[descripcion_insumo],$C145,Tbl_Registro_Insumo[id_solicitud],Detalle_Mes!$C$9,Tbl_Registro_Insumo[Fecha_Corte],"&lt;="&amp;AW$12)-SUMIFS(Tbl_Registro_Insumo[cant_dev],Tbl_Registro_Insumo[proveedor],$C$8,Tbl_Registro_Insumo[descripcion_insumo],$C145,Tbl_Registro_Insumo[id_solicitud],$C$9,Tbl_Registro_Insumo[Fecha_Corte],"&lt;="&amp;AW$12))</f>
        <v/>
      </c>
      <c r="AX145" s="2" t="str">
        <f>IF(OR($C145="",AX$12=""),"",SUMIFS(Tbl_Registro_Insumo[cant_ent],Tbl_Registro_Insumo[proveedor],$C$8,Tbl_Registro_Insumo[descripcion_insumo],$C145,Tbl_Registro_Insumo[id_solicitud],Detalle_Mes!$C$9,Tbl_Registro_Insumo[Fecha_Corte],"&lt;="&amp;AX$12)-SUMIFS(Tbl_Registro_Insumo[cant_dev],Tbl_Registro_Insumo[proveedor],$C$8,Tbl_Registro_Insumo[descripcion_insumo],$C145,Tbl_Registro_Insumo[id_solicitud],$C$9,Tbl_Registro_Insumo[Fecha_Corte],"&lt;="&amp;AX$12))</f>
        <v/>
      </c>
      <c r="AY145" s="2" t="str">
        <f>IF(OR($C145="",AY$12=""),"",SUMIFS(Tbl_Registro_Insumo[cant_ent],Tbl_Registro_Insumo[proveedor],$C$8,Tbl_Registro_Insumo[descripcion_insumo],$C145,Tbl_Registro_Insumo[id_solicitud],Detalle_Mes!$C$9,Tbl_Registro_Insumo[Fecha_Corte],"&lt;="&amp;AY$12)-SUMIFS(Tbl_Registro_Insumo[cant_dev],Tbl_Registro_Insumo[proveedor],$C$8,Tbl_Registro_Insumo[descripcion_insumo],$C145,Tbl_Registro_Insumo[id_solicitud],$C$9,Tbl_Registro_Insumo[Fecha_Corte],"&lt;="&amp;AY$12))</f>
        <v/>
      </c>
      <c r="AZ145" s="2" t="str">
        <f>IF(OR($C145="",AZ$12=""),"",SUMIFS(Tbl_Registro_Insumo[cant_ent],Tbl_Registro_Insumo[proveedor],$C$8,Tbl_Registro_Insumo[descripcion_insumo],$C145,Tbl_Registro_Insumo[id_solicitud],Detalle_Mes!$C$9,Tbl_Registro_Insumo[Fecha_Corte],"&lt;="&amp;AZ$12)-SUMIFS(Tbl_Registro_Insumo[cant_dev],Tbl_Registro_Insumo[proveedor],$C$8,Tbl_Registro_Insumo[descripcion_insumo],$C145,Tbl_Registro_Insumo[id_solicitud],$C$9,Tbl_Registro_Insumo[Fecha_Corte],"&lt;="&amp;AZ$12))</f>
        <v/>
      </c>
      <c r="BA145" s="2" t="str">
        <f>IF(OR($C145="",BA$12=""),"",SUMIFS(Tbl_Registro_Insumo[cant_ent],Tbl_Registro_Insumo[proveedor],$C$8,Tbl_Registro_Insumo[descripcion_insumo],$C145,Tbl_Registro_Insumo[id_solicitud],Detalle_Mes!$C$9,Tbl_Registro_Insumo[Fecha_Corte],"&lt;="&amp;BA$12)-SUMIFS(Tbl_Registro_Insumo[cant_dev],Tbl_Registro_Insumo[proveedor],$C$8,Tbl_Registro_Insumo[descripcion_insumo],$C145,Tbl_Registro_Insumo[id_solicitud],$C$9,Tbl_Registro_Insumo[Fecha_Corte],"&lt;="&amp;BA$12))</f>
        <v/>
      </c>
      <c r="BB145" s="2" t="str">
        <f>IF(OR($C145="",BB$12=""),"",SUMIFS(Tbl_Registro_Insumo[cant_ent],Tbl_Registro_Insumo[proveedor],$C$8,Tbl_Registro_Insumo[descripcion_insumo],$C145,Tbl_Registro_Insumo[id_solicitud],Detalle_Mes!$C$9,Tbl_Registro_Insumo[Fecha_Corte],"&lt;="&amp;BB$12)-SUMIFS(Tbl_Registro_Insumo[cant_dev],Tbl_Registro_Insumo[proveedor],$C$8,Tbl_Registro_Insumo[descripcion_insumo],$C145,Tbl_Registro_Insumo[id_solicitud],$C$9,Tbl_Registro_Insumo[Fecha_Corte],"&lt;="&amp;BB$12))</f>
        <v/>
      </c>
      <c r="BC145" s="2" t="str">
        <f>IF(OR($C145="",BC$12=""),"",SUMIFS(Tbl_Registro_Insumo[cant_ent],Tbl_Registro_Insumo[proveedor],$C$8,Tbl_Registro_Insumo[descripcion_insumo],$C145,Tbl_Registro_Insumo[id_solicitud],Detalle_Mes!$C$9,Tbl_Registro_Insumo[Fecha_Corte],"&lt;="&amp;BC$12)-SUMIFS(Tbl_Registro_Insumo[cant_dev],Tbl_Registro_Insumo[proveedor],$C$8,Tbl_Registro_Insumo[descripcion_insumo],$C145,Tbl_Registro_Insumo[id_solicitud],$C$9,Tbl_Registro_Insumo[Fecha_Corte],"&lt;="&amp;BC$12))</f>
        <v/>
      </c>
      <c r="BD145" s="2" t="str">
        <f>IF(OR($C145="",BD$12=""),"",SUMIFS(Tbl_Registro_Insumo[cant_ent],Tbl_Registro_Insumo[proveedor],$C$8,Tbl_Registro_Insumo[descripcion_insumo],$C145,Tbl_Registro_Insumo[id_solicitud],Detalle_Mes!$C$9,Tbl_Registro_Insumo[Fecha_Corte],"&lt;="&amp;BD$12)-SUMIFS(Tbl_Registro_Insumo[cant_dev],Tbl_Registro_Insumo[proveedor],$C$8,Tbl_Registro_Insumo[descripcion_insumo],$C145,Tbl_Registro_Insumo[id_solicitud],$C$9,Tbl_Registro_Insumo[Fecha_Corte],"&lt;="&amp;BD$12))</f>
        <v/>
      </c>
      <c r="BE145" s="2" t="str">
        <f>IF(OR($C145="",BE$12=""),"",SUMIFS(Tbl_Registro_Insumo[cant_ent],Tbl_Registro_Insumo[proveedor],$C$8,Tbl_Registro_Insumo[descripcion_insumo],$C145,Tbl_Registro_Insumo[id_solicitud],Detalle_Mes!$C$9,Tbl_Registro_Insumo[Fecha_Corte],"&lt;="&amp;BE$12)-SUMIFS(Tbl_Registro_Insumo[cant_dev],Tbl_Registro_Insumo[proveedor],$C$8,Tbl_Registro_Insumo[descripcion_insumo],$C145,Tbl_Registro_Insumo[id_solicitud],$C$9,Tbl_Registro_Insumo[Fecha_Corte],"&lt;="&amp;BE$12))</f>
        <v/>
      </c>
      <c r="BF145" s="2" t="str">
        <f>IF(OR($C145="",BF$12=""),"",SUMIFS(Tbl_Registro_Insumo[cant_ent],Tbl_Registro_Insumo[proveedor],$C$8,Tbl_Registro_Insumo[descripcion_insumo],$C145,Tbl_Registro_Insumo[id_solicitud],Detalle_Mes!$C$9,Tbl_Registro_Insumo[Fecha_Corte],"&lt;="&amp;BF$12)-SUMIFS(Tbl_Registro_Insumo[cant_dev],Tbl_Registro_Insumo[proveedor],$C$8,Tbl_Registro_Insumo[descripcion_insumo],$C145,Tbl_Registro_Insumo[id_solicitud],$C$9,Tbl_Registro_Insumo[Fecha_Corte],"&lt;="&amp;BF$12))</f>
        <v/>
      </c>
      <c r="BG145" s="2" t="str">
        <f>IF(OR($C145="",BG$12=""),"",SUMIFS(Tbl_Registro_Insumo[cant_ent],Tbl_Registro_Insumo[proveedor],$C$8,Tbl_Registro_Insumo[descripcion_insumo],$C145,Tbl_Registro_Insumo[id_solicitud],Detalle_Mes!$C$9,Tbl_Registro_Insumo[Fecha_Corte],"&lt;="&amp;BG$12)-SUMIFS(Tbl_Registro_Insumo[cant_dev],Tbl_Registro_Insumo[proveedor],$C$8,Tbl_Registro_Insumo[descripcion_insumo],$C145,Tbl_Registro_Insumo[id_solicitud],$C$9,Tbl_Registro_Insumo[Fecha_Corte],"&lt;="&amp;BG$12))</f>
        <v/>
      </c>
      <c r="BH145" s="2" t="str">
        <f>IF(OR($C145="",BH$12=""),"",SUMIFS(Tbl_Registro_Insumo[cant_ent],Tbl_Registro_Insumo[proveedor],$C$8,Tbl_Registro_Insumo[descripcion_insumo],$C145,Tbl_Registro_Insumo[id_solicitud],Detalle_Mes!$C$9,Tbl_Registro_Insumo[Fecha_Corte],"&lt;="&amp;BH$12)-SUMIFS(Tbl_Registro_Insumo[cant_dev],Tbl_Registro_Insumo[proveedor],$C$8,Tbl_Registro_Insumo[descripcion_insumo],$C145,Tbl_Registro_Insumo[id_solicitud],$C$9,Tbl_Registro_Insumo[Fecha_Corte],"&lt;="&amp;BH$12))</f>
        <v/>
      </c>
      <c r="BI145" s="2" t="str">
        <f>IF(OR($C145="",BI$12=""),"",SUMIFS(Tbl_Registro_Insumo[cant_ent],Tbl_Registro_Insumo[proveedor],$C$8,Tbl_Registro_Insumo[descripcion_insumo],$C145,Tbl_Registro_Insumo[id_solicitud],Detalle_Mes!$C$9,Tbl_Registro_Insumo[Fecha_Corte],"&lt;="&amp;BI$12)-SUMIFS(Tbl_Registro_Insumo[cant_dev],Tbl_Registro_Insumo[proveedor],$C$8,Tbl_Registro_Insumo[descripcion_insumo],$C145,Tbl_Registro_Insumo[id_solicitud],$C$9,Tbl_Registro_Insumo[Fecha_Corte],"&lt;="&amp;BI$12))</f>
        <v/>
      </c>
      <c r="BJ145" s="2" t="str">
        <f>IF(OR($C145="",BJ$12=""),"",SUMIFS(Tbl_Registro_Insumo[cant_ent],Tbl_Registro_Insumo[proveedor],$C$8,Tbl_Registro_Insumo[descripcion_insumo],$C145,Tbl_Registro_Insumo[id_solicitud],Detalle_Mes!$C$9,Tbl_Registro_Insumo[Fecha_Corte],"&lt;="&amp;BJ$12)-SUMIFS(Tbl_Registro_Insumo[cant_dev],Tbl_Registro_Insumo[proveedor],$C$8,Tbl_Registro_Insumo[descripcion_insumo],$C145,Tbl_Registro_Insumo[id_solicitud],$C$9,Tbl_Registro_Insumo[Fecha_Corte],"&lt;="&amp;BJ$12))</f>
        <v/>
      </c>
      <c r="BK145" s="2" t="str">
        <f>IF(OR($C145="",BK$12=""),"",SUMIFS(Tbl_Registro_Insumo[cant_ent],Tbl_Registro_Insumo[proveedor],$C$8,Tbl_Registro_Insumo[descripcion_insumo],$C145,Tbl_Registro_Insumo[id_solicitud],Detalle_Mes!$C$9,Tbl_Registro_Insumo[Fecha_Corte],"&lt;="&amp;BK$12)-SUMIFS(Tbl_Registro_Insumo[cant_dev],Tbl_Registro_Insumo[proveedor],$C$8,Tbl_Registro_Insumo[descripcion_insumo],$C145,Tbl_Registro_Insumo[id_solicitud],$C$9,Tbl_Registro_Insumo[Fecha_Corte],"&lt;="&amp;BK$12))</f>
        <v/>
      </c>
      <c r="BL145" s="2" t="str">
        <f>IF(OR($C145="",BL$12=""),"",SUMIFS(Tbl_Registro_Insumo[cant_ent],Tbl_Registro_Insumo[proveedor],$C$8,Tbl_Registro_Insumo[descripcion_insumo],$C145,Tbl_Registro_Insumo[id_solicitud],Detalle_Mes!$C$9,Tbl_Registro_Insumo[Fecha_Corte],"&lt;="&amp;BL$12)-SUMIFS(Tbl_Registro_Insumo[cant_dev],Tbl_Registro_Insumo[proveedor],$C$8,Tbl_Registro_Insumo[descripcion_insumo],$C145,Tbl_Registro_Insumo[id_solicitud],$C$9,Tbl_Registro_Insumo[Fecha_Corte],"&lt;="&amp;BL$12))</f>
        <v/>
      </c>
      <c r="BM145" s="2" t="str">
        <f>IF(OR($C145="",BM$12=""),"",SUMIFS(Tbl_Registro_Insumo[cant_ent],Tbl_Registro_Insumo[proveedor],$C$8,Tbl_Registro_Insumo[descripcion_insumo],$C145,Tbl_Registro_Insumo[id_solicitud],Detalle_Mes!$C$9,Tbl_Registro_Insumo[Fecha_Corte],"&lt;="&amp;BM$12)-SUMIFS(Tbl_Registro_Insumo[cant_dev],Tbl_Registro_Insumo[proveedor],$C$8,Tbl_Registro_Insumo[descripcion_insumo],$C145,Tbl_Registro_Insumo[id_solicitud],$C$9,Tbl_Registro_Insumo[Fecha_Corte],"&lt;="&amp;BM$12))</f>
        <v/>
      </c>
      <c r="BN145" s="2" t="str">
        <f>IF(OR($C145="",BN$12=""),"",SUMIFS(Tbl_Registro_Insumo[cant_ent],Tbl_Registro_Insumo[proveedor],$C$8,Tbl_Registro_Insumo[descripcion_insumo],$C145,Tbl_Registro_Insumo[id_solicitud],Detalle_Mes!$C$9,Tbl_Registro_Insumo[Fecha_Corte],"&lt;="&amp;BN$12)-SUMIFS(Tbl_Registro_Insumo[cant_dev],Tbl_Registro_Insumo[proveedor],$C$8,Tbl_Registro_Insumo[descripcion_insumo],$C145,Tbl_Registro_Insumo[id_solicitud],$C$9,Tbl_Registro_Insumo[Fecha_Corte],"&lt;="&amp;BN$12))</f>
        <v/>
      </c>
      <c r="BO145" s="2" t="str">
        <f>IF(OR($C145="",BO$12=""),"",SUMIFS(Tbl_Registro_Insumo[cant_ent],Tbl_Registro_Insumo[proveedor],$C$8,Tbl_Registro_Insumo[descripcion_insumo],$C145,Tbl_Registro_Insumo[id_solicitud],Detalle_Mes!$C$9,Tbl_Registro_Insumo[Fecha_Corte],"&lt;="&amp;BO$12)-SUMIFS(Tbl_Registro_Insumo[cant_dev],Tbl_Registro_Insumo[proveedor],$C$8,Tbl_Registro_Insumo[descripcion_insumo],$C145,Tbl_Registro_Insumo[id_solicitud],$C$9,Tbl_Registro_Insumo[Fecha_Corte],"&lt;="&amp;BO$12))</f>
        <v/>
      </c>
      <c r="BP145" s="2" t="str">
        <f>IF(OR($C145="",BP$12=""),"",SUMIFS(Tbl_Registro_Insumo[cant_ent],Tbl_Registro_Insumo[proveedor],$C$8,Tbl_Registro_Insumo[descripcion_insumo],$C145,Tbl_Registro_Insumo[id_solicitud],Detalle_Mes!$C$9,Tbl_Registro_Insumo[Fecha_Corte],"&lt;="&amp;BP$12)-SUMIFS(Tbl_Registro_Insumo[cant_dev],Tbl_Registro_Insumo[proveedor],$C$8,Tbl_Registro_Insumo[descripcion_insumo],$C145,Tbl_Registro_Insumo[id_solicitud],$C$9,Tbl_Registro_Insumo[Fecha_Corte],"&lt;="&amp;BP$12))</f>
        <v/>
      </c>
      <c r="BQ145" s="2" t="str">
        <f>IF(OR($C145="",BQ$12=""),"",SUMIFS(Tbl_Registro_Insumo[cant_ent],Tbl_Registro_Insumo[proveedor],$C$8,Tbl_Registro_Insumo[descripcion_insumo],$C145,Tbl_Registro_Insumo[id_solicitud],Detalle_Mes!$C$9,Tbl_Registro_Insumo[Fecha_Corte],"&lt;="&amp;BQ$12)-SUMIFS(Tbl_Registro_Insumo[cant_dev],Tbl_Registro_Insumo[proveedor],$C$8,Tbl_Registro_Insumo[descripcion_insumo],$C145,Tbl_Registro_Insumo[id_solicitud],$C$9,Tbl_Registro_Insumo[Fecha_Corte],"&lt;="&amp;BQ$12))</f>
        <v/>
      </c>
      <c r="BR145" s="2" t="str">
        <f>IF(OR($C145="",BR$12=""),"",SUMIFS(Tbl_Registro_Insumo[cant_ent],Tbl_Registro_Insumo[proveedor],$C$8,Tbl_Registro_Insumo[descripcion_insumo],$C145,Tbl_Registro_Insumo[id_solicitud],Detalle_Mes!$C$9,Tbl_Registro_Insumo[Fecha_Corte],"&lt;="&amp;BR$12)-SUMIFS(Tbl_Registro_Insumo[cant_dev],Tbl_Registro_Insumo[proveedor],$C$8,Tbl_Registro_Insumo[descripcion_insumo],$C145,Tbl_Registro_Insumo[id_solicitud],$C$9,Tbl_Registro_Insumo[Fecha_Corte],"&lt;="&amp;BR$12))</f>
        <v/>
      </c>
      <c r="BS145" s="2" t="str">
        <f>IF(OR($C145="",BS$12=""),"",SUMIFS(Tbl_Registro_Insumo[cant_ent],Tbl_Registro_Insumo[proveedor],$C$8,Tbl_Registro_Insumo[descripcion_insumo],$C145,Tbl_Registro_Insumo[id_solicitud],Detalle_Mes!$C$9,Tbl_Registro_Insumo[Fecha_Corte],"&lt;="&amp;BS$12)-SUMIFS(Tbl_Registro_Insumo[cant_dev],Tbl_Registro_Insumo[proveedor],$C$8,Tbl_Registro_Insumo[descripcion_insumo],$C145,Tbl_Registro_Insumo[id_solicitud],$C$9,Tbl_Registro_Insumo[Fecha_Corte],"&lt;="&amp;BS$12))</f>
        <v/>
      </c>
    </row>
    <row r="146" spans="2:71" s="7" customFormat="1" ht="19.2" customHeight="1" x14ac:dyDescent="0.3">
      <c r="B146" s="2"/>
      <c r="D146" s="20" t="str">
        <f>IF(C146="","",SUMIFS(Tbl_Registro_Insumo[cant_ent],Tbl_Registro_Insumo[proveedor],Detalle_Mes!$C$8,Tbl_Registro_Insumo[id_solicitud],Detalle_Mes!$C$9,Tbl_Registro_Insumo[descripcion_insumo],Detalle_Mes!C146,Tbl_Registro_Insumo[Fecha_Corte],"&lt;"&amp;Detalle_Mes!$F$8))</f>
        <v/>
      </c>
      <c r="E146" s="20" t="str">
        <f>IF(C146="","",SUMIFS(Tbl_Registro_Insumo[cant_dev],Tbl_Registro_Insumo[proveedor],Detalle_Mes!$C$8,Tbl_Registro_Insumo[id_solicitud],Detalle_Mes!$C$9,Tbl_Registro_Insumo[descripcion_insumo],Detalle_Mes!C146,Tbl_Registro_Insumo[Fecha_Corte],"&lt;"&amp;Detalle_Mes!$F$8))</f>
        <v/>
      </c>
      <c r="F146" s="20" t="str">
        <f t="shared" si="45"/>
        <v/>
      </c>
      <c r="H146" s="41" t="str">
        <f t="shared" si="44"/>
        <v/>
      </c>
      <c r="I146" s="2" t="str">
        <f>IF(OR($C146="",I$12=""),"",SUMIFS(Tbl_Registro_Insumo[cant_ent],Tbl_Registro_Insumo[proveedor],$C$8,Tbl_Registro_Insumo[descripcion_insumo],$C146,Tbl_Registro_Insumo[id_solicitud],Detalle_Mes!$C$9,Tbl_Registro_Insumo[Fecha_Corte],"&lt;"&amp;I$12)-SUMIFS(Tbl_Registro_Insumo[cant_dev],Tbl_Registro_Insumo[proveedor],$C$8,Tbl_Registro_Insumo[descripcion_insumo],$C146,Tbl_Registro_Insumo[id_solicitud],$C$9,Tbl_Registro_Insumo[Fecha_Corte],"&lt;="&amp;I$12))</f>
        <v/>
      </c>
      <c r="J146" s="2" t="str">
        <f>IF(OR($C146="",J$12=""),"",SUMIFS(Tbl_Registro_Insumo[cant_ent],Tbl_Registro_Insumo[proveedor],$C$8,Tbl_Registro_Insumo[descripcion_insumo],$C146,Tbl_Registro_Insumo[id_solicitud],Detalle_Mes!$C$9,Tbl_Registro_Insumo[Fecha_Corte],"&lt;="&amp;J$12)-SUMIFS(Tbl_Registro_Insumo[cant_dev],Tbl_Registro_Insumo[proveedor],$C$8,Tbl_Registro_Insumo[descripcion_insumo],$C146,Tbl_Registro_Insumo[id_solicitud],$C$9,Tbl_Registro_Insumo[Fecha_Corte],"&lt;="&amp;J$12))</f>
        <v/>
      </c>
      <c r="K146" s="2" t="str">
        <f>IF(OR($C146="",K$12=""),"",SUMIFS(Tbl_Registro_Insumo[cant_ent],Tbl_Registro_Insumo[proveedor],$C$8,Tbl_Registro_Insumo[descripcion_insumo],$C146,Tbl_Registro_Insumo[id_solicitud],Detalle_Mes!$C$9,Tbl_Registro_Insumo[Fecha_Corte],"&lt;="&amp;K$12)-SUMIFS(Tbl_Registro_Insumo[cant_dev],Tbl_Registro_Insumo[proveedor],$C$8,Tbl_Registro_Insumo[descripcion_insumo],$C146,Tbl_Registro_Insumo[id_solicitud],$C$9,Tbl_Registro_Insumo[Fecha_Corte],"&lt;="&amp;K$12))</f>
        <v/>
      </c>
      <c r="L146" s="2" t="str">
        <f>IF(OR($C146="",L$12=""),"",SUMIFS(Tbl_Registro_Insumo[cant_ent],Tbl_Registro_Insumo[proveedor],$C$8,Tbl_Registro_Insumo[descripcion_insumo],$C146,Tbl_Registro_Insumo[id_solicitud],Detalle_Mes!$C$9,Tbl_Registro_Insumo[Fecha_Corte],"&lt;="&amp;L$12)-SUMIFS(Tbl_Registro_Insumo[cant_dev],Tbl_Registro_Insumo[proveedor],$C$8,Tbl_Registro_Insumo[descripcion_insumo],$C146,Tbl_Registro_Insumo[id_solicitud],$C$9,Tbl_Registro_Insumo[Fecha_Corte],"&lt;="&amp;L$12))</f>
        <v/>
      </c>
      <c r="M146" s="2" t="str">
        <f>IF(OR($C146="",M$12=""),"",SUMIFS(Tbl_Registro_Insumo[cant_ent],Tbl_Registro_Insumo[proveedor],$C$8,Tbl_Registro_Insumo[descripcion_insumo],$C146,Tbl_Registro_Insumo[id_solicitud],Detalle_Mes!$C$9,Tbl_Registro_Insumo[Fecha_Corte],"&lt;="&amp;M$12)-SUMIFS(Tbl_Registro_Insumo[cant_dev],Tbl_Registro_Insumo[proveedor],$C$8,Tbl_Registro_Insumo[descripcion_insumo],$C146,Tbl_Registro_Insumo[id_solicitud],$C$9,Tbl_Registro_Insumo[Fecha_Corte],"&lt;="&amp;M$12))</f>
        <v/>
      </c>
      <c r="N146" s="2" t="str">
        <f>IF(OR($C146="",N$12=""),"",SUMIFS(Tbl_Registro_Insumo[cant_ent],Tbl_Registro_Insumo[proveedor],$C$8,Tbl_Registro_Insumo[descripcion_insumo],$C146,Tbl_Registro_Insumo[id_solicitud],Detalle_Mes!$C$9,Tbl_Registro_Insumo[Fecha_Corte],"&lt;="&amp;N$12)-SUMIFS(Tbl_Registro_Insumo[cant_dev],Tbl_Registro_Insumo[proveedor],$C$8,Tbl_Registro_Insumo[descripcion_insumo],$C146,Tbl_Registro_Insumo[id_solicitud],$C$9,Tbl_Registro_Insumo[Fecha_Corte],"&lt;="&amp;N$12))</f>
        <v/>
      </c>
      <c r="O146" s="2" t="str">
        <f>IF(OR($C146="",O$12=""),"",SUMIFS(Tbl_Registro_Insumo[cant_ent],Tbl_Registro_Insumo[proveedor],$C$8,Tbl_Registro_Insumo[descripcion_insumo],$C146,Tbl_Registro_Insumo[id_solicitud],Detalle_Mes!$C$9,Tbl_Registro_Insumo[Fecha_Corte],"&lt;="&amp;O$12)-SUMIFS(Tbl_Registro_Insumo[cant_dev],Tbl_Registro_Insumo[proveedor],$C$8,Tbl_Registro_Insumo[descripcion_insumo],$C146,Tbl_Registro_Insumo[id_solicitud],$C$9,Tbl_Registro_Insumo[Fecha_Corte],"&lt;="&amp;O$12))</f>
        <v/>
      </c>
      <c r="P146" s="2" t="str">
        <f>IF(OR($C146="",P$12=""),"",SUMIFS(Tbl_Registro_Insumo[cant_ent],Tbl_Registro_Insumo[proveedor],$C$8,Tbl_Registro_Insumo[descripcion_insumo],$C146,Tbl_Registro_Insumo[id_solicitud],Detalle_Mes!$C$9,Tbl_Registro_Insumo[Fecha_Corte],"&lt;="&amp;P$12)-SUMIFS(Tbl_Registro_Insumo[cant_dev],Tbl_Registro_Insumo[proveedor],$C$8,Tbl_Registro_Insumo[descripcion_insumo],$C146,Tbl_Registro_Insumo[id_solicitud],$C$9,Tbl_Registro_Insumo[Fecha_Corte],"&lt;="&amp;P$12))</f>
        <v/>
      </c>
      <c r="Q146" s="2" t="str">
        <f>IF(OR($C146="",Q$12=""),"",SUMIFS(Tbl_Registro_Insumo[cant_ent],Tbl_Registro_Insumo[proveedor],$C$8,Tbl_Registro_Insumo[descripcion_insumo],$C146,Tbl_Registro_Insumo[id_solicitud],Detalle_Mes!$C$9,Tbl_Registro_Insumo[Fecha_Corte],"&lt;="&amp;Q$12)-SUMIFS(Tbl_Registro_Insumo[cant_dev],Tbl_Registro_Insumo[proveedor],$C$8,Tbl_Registro_Insumo[descripcion_insumo],$C146,Tbl_Registro_Insumo[id_solicitud],$C$9,Tbl_Registro_Insumo[Fecha_Corte],"&lt;="&amp;Q$12))</f>
        <v/>
      </c>
      <c r="R146" s="2" t="str">
        <f>IF(OR($C146="",R$12=""),"",SUMIFS(Tbl_Registro_Insumo[cant_ent],Tbl_Registro_Insumo[proveedor],$C$8,Tbl_Registro_Insumo[descripcion_insumo],$C146,Tbl_Registro_Insumo[id_solicitud],Detalle_Mes!$C$9,Tbl_Registro_Insumo[Fecha_Corte],"&lt;="&amp;R$12)-SUMIFS(Tbl_Registro_Insumo[cant_dev],Tbl_Registro_Insumo[proveedor],$C$8,Tbl_Registro_Insumo[descripcion_insumo],$C146,Tbl_Registro_Insumo[id_solicitud],$C$9,Tbl_Registro_Insumo[Fecha_Corte],"&lt;="&amp;R$12))</f>
        <v/>
      </c>
      <c r="S146" s="2" t="str">
        <f>IF(OR($C146="",S$12=""),"",SUMIFS(Tbl_Registro_Insumo[cant_ent],Tbl_Registro_Insumo[proveedor],$C$8,Tbl_Registro_Insumo[descripcion_insumo],$C146,Tbl_Registro_Insumo[id_solicitud],Detalle_Mes!$C$9,Tbl_Registro_Insumo[Fecha_Corte],"&lt;="&amp;S$12)-SUMIFS(Tbl_Registro_Insumo[cant_dev],Tbl_Registro_Insumo[proveedor],$C$8,Tbl_Registro_Insumo[descripcion_insumo],$C146,Tbl_Registro_Insumo[id_solicitud],$C$9,Tbl_Registro_Insumo[Fecha_Corte],"&lt;="&amp;S$12))</f>
        <v/>
      </c>
      <c r="T146" s="2" t="str">
        <f>IF(OR($C146="",T$12=""),"",SUMIFS(Tbl_Registro_Insumo[cant_ent],Tbl_Registro_Insumo[proveedor],$C$8,Tbl_Registro_Insumo[descripcion_insumo],$C146,Tbl_Registro_Insumo[id_solicitud],Detalle_Mes!$C$9,Tbl_Registro_Insumo[Fecha_Corte],"&lt;="&amp;T$12)-SUMIFS(Tbl_Registro_Insumo[cant_dev],Tbl_Registro_Insumo[proveedor],$C$8,Tbl_Registro_Insumo[descripcion_insumo],$C146,Tbl_Registro_Insumo[id_solicitud],$C$9,Tbl_Registro_Insumo[Fecha_Corte],"&lt;="&amp;T$12))</f>
        <v/>
      </c>
      <c r="U146" s="2" t="str">
        <f>IF(OR($C146="",U$12=""),"",SUMIFS(Tbl_Registro_Insumo[cant_ent],Tbl_Registro_Insumo[proveedor],$C$8,Tbl_Registro_Insumo[descripcion_insumo],$C146,Tbl_Registro_Insumo[id_solicitud],Detalle_Mes!$C$9,Tbl_Registro_Insumo[Fecha_Corte],"&lt;="&amp;U$12)-SUMIFS(Tbl_Registro_Insumo[cant_dev],Tbl_Registro_Insumo[proveedor],$C$8,Tbl_Registro_Insumo[descripcion_insumo],$C146,Tbl_Registro_Insumo[id_solicitud],$C$9,Tbl_Registro_Insumo[Fecha_Corte],"&lt;="&amp;U$12))</f>
        <v/>
      </c>
      <c r="V146" s="2" t="str">
        <f>IF(OR($C146="",V$12=""),"",SUMIFS(Tbl_Registro_Insumo[cant_ent],Tbl_Registro_Insumo[proveedor],$C$8,Tbl_Registro_Insumo[descripcion_insumo],$C146,Tbl_Registro_Insumo[id_solicitud],Detalle_Mes!$C$9,Tbl_Registro_Insumo[Fecha_Corte],"&lt;="&amp;V$12)-SUMIFS(Tbl_Registro_Insumo[cant_dev],Tbl_Registro_Insumo[proveedor],$C$8,Tbl_Registro_Insumo[descripcion_insumo],$C146,Tbl_Registro_Insumo[id_solicitud],$C$9,Tbl_Registro_Insumo[Fecha_Corte],"&lt;="&amp;V$12))</f>
        <v/>
      </c>
      <c r="W146" s="2" t="str">
        <f>IF(OR($C146="",W$12=""),"",SUMIFS(Tbl_Registro_Insumo[cant_ent],Tbl_Registro_Insumo[proveedor],$C$8,Tbl_Registro_Insumo[descripcion_insumo],$C146,Tbl_Registro_Insumo[id_solicitud],Detalle_Mes!$C$9,Tbl_Registro_Insumo[Fecha_Corte],"&lt;="&amp;W$12)-SUMIFS(Tbl_Registro_Insumo[cant_dev],Tbl_Registro_Insumo[proveedor],$C$8,Tbl_Registro_Insumo[descripcion_insumo],$C146,Tbl_Registro_Insumo[id_solicitud],$C$9,Tbl_Registro_Insumo[Fecha_Corte],"&lt;="&amp;W$12))</f>
        <v/>
      </c>
      <c r="X146" s="2" t="str">
        <f>IF(OR($C146="",X$12=""),"",SUMIFS(Tbl_Registro_Insumo[cant_ent],Tbl_Registro_Insumo[proveedor],$C$8,Tbl_Registro_Insumo[descripcion_insumo],$C146,Tbl_Registro_Insumo[id_solicitud],Detalle_Mes!$C$9,Tbl_Registro_Insumo[Fecha_Corte],"&lt;="&amp;X$12)-SUMIFS(Tbl_Registro_Insumo[cant_dev],Tbl_Registro_Insumo[proveedor],$C$8,Tbl_Registro_Insumo[descripcion_insumo],$C146,Tbl_Registro_Insumo[id_solicitud],$C$9,Tbl_Registro_Insumo[Fecha_Corte],"&lt;="&amp;X$12))</f>
        <v/>
      </c>
      <c r="Y146" s="2" t="str">
        <f>IF(OR($C146="",Y$12=""),"",SUMIFS(Tbl_Registro_Insumo[cant_ent],Tbl_Registro_Insumo[proveedor],$C$8,Tbl_Registro_Insumo[descripcion_insumo],$C146,Tbl_Registro_Insumo[id_solicitud],Detalle_Mes!$C$9,Tbl_Registro_Insumo[Fecha_Corte],"&lt;="&amp;Y$12)-SUMIFS(Tbl_Registro_Insumo[cant_dev],Tbl_Registro_Insumo[proveedor],$C$8,Tbl_Registro_Insumo[descripcion_insumo],$C146,Tbl_Registro_Insumo[id_solicitud],$C$9,Tbl_Registro_Insumo[Fecha_Corte],"&lt;="&amp;Y$12))</f>
        <v/>
      </c>
      <c r="Z146" s="2" t="str">
        <f>IF(OR($C146="",Z$12=""),"",SUMIFS(Tbl_Registro_Insumo[cant_ent],Tbl_Registro_Insumo[proveedor],$C$8,Tbl_Registro_Insumo[descripcion_insumo],$C146,Tbl_Registro_Insumo[id_solicitud],Detalle_Mes!$C$9,Tbl_Registro_Insumo[Fecha_Corte],"&lt;="&amp;Z$12)-SUMIFS(Tbl_Registro_Insumo[cant_dev],Tbl_Registro_Insumo[proveedor],$C$8,Tbl_Registro_Insumo[descripcion_insumo],$C146,Tbl_Registro_Insumo[id_solicitud],$C$9,Tbl_Registro_Insumo[Fecha_Corte],"&lt;="&amp;Z$12))</f>
        <v/>
      </c>
      <c r="AA146" s="2" t="str">
        <f>IF(OR($C146="",AA$12=""),"",SUMIFS(Tbl_Registro_Insumo[cant_ent],Tbl_Registro_Insumo[proveedor],$C$8,Tbl_Registro_Insumo[descripcion_insumo],$C146,Tbl_Registro_Insumo[id_solicitud],Detalle_Mes!$C$9,Tbl_Registro_Insumo[Fecha_Corte],"&lt;="&amp;AA$12)-SUMIFS(Tbl_Registro_Insumo[cant_dev],Tbl_Registro_Insumo[proveedor],$C$8,Tbl_Registro_Insumo[descripcion_insumo],$C146,Tbl_Registro_Insumo[id_solicitud],$C$9,Tbl_Registro_Insumo[Fecha_Corte],"&lt;="&amp;AA$12))</f>
        <v/>
      </c>
      <c r="AB146" s="2" t="str">
        <f>IF(OR($C146="",AB$12=""),"",SUMIFS(Tbl_Registro_Insumo[cant_ent],Tbl_Registro_Insumo[proveedor],$C$8,Tbl_Registro_Insumo[descripcion_insumo],$C146,Tbl_Registro_Insumo[id_solicitud],Detalle_Mes!$C$9,Tbl_Registro_Insumo[Fecha_Corte],"&lt;="&amp;AB$12)-SUMIFS(Tbl_Registro_Insumo[cant_dev],Tbl_Registro_Insumo[proveedor],$C$8,Tbl_Registro_Insumo[descripcion_insumo],$C146,Tbl_Registro_Insumo[id_solicitud],$C$9,Tbl_Registro_Insumo[Fecha_Corte],"&lt;="&amp;AB$12))</f>
        <v/>
      </c>
      <c r="AC146" s="2" t="str">
        <f>IF(OR($C146="",AC$12=""),"",SUMIFS(Tbl_Registro_Insumo[cant_ent],Tbl_Registro_Insumo[proveedor],$C$8,Tbl_Registro_Insumo[descripcion_insumo],$C146,Tbl_Registro_Insumo[id_solicitud],Detalle_Mes!$C$9,Tbl_Registro_Insumo[Fecha_Corte],"&lt;="&amp;AC$12)-SUMIFS(Tbl_Registro_Insumo[cant_dev],Tbl_Registro_Insumo[proveedor],$C$8,Tbl_Registro_Insumo[descripcion_insumo],$C146,Tbl_Registro_Insumo[id_solicitud],$C$9,Tbl_Registro_Insumo[Fecha_Corte],"&lt;="&amp;AC$12))</f>
        <v/>
      </c>
      <c r="AD146" s="2" t="str">
        <f>IF(OR($C146="",AD$12=""),"",SUMIFS(Tbl_Registro_Insumo[cant_ent],Tbl_Registro_Insumo[proveedor],$C$8,Tbl_Registro_Insumo[descripcion_insumo],$C146,Tbl_Registro_Insumo[id_solicitud],Detalle_Mes!$C$9,Tbl_Registro_Insumo[Fecha_Corte],"&lt;="&amp;AD$12)-SUMIFS(Tbl_Registro_Insumo[cant_dev],Tbl_Registro_Insumo[proveedor],$C$8,Tbl_Registro_Insumo[descripcion_insumo],$C146,Tbl_Registro_Insumo[id_solicitud],$C$9,Tbl_Registro_Insumo[Fecha_Corte],"&lt;="&amp;AD$12))</f>
        <v/>
      </c>
      <c r="AE146" s="2" t="str">
        <f>IF(OR($C146="",AE$12=""),"",SUMIFS(Tbl_Registro_Insumo[cant_ent],Tbl_Registro_Insumo[proveedor],$C$8,Tbl_Registro_Insumo[descripcion_insumo],$C146,Tbl_Registro_Insumo[id_solicitud],Detalle_Mes!$C$9,Tbl_Registro_Insumo[Fecha_Corte],"&lt;="&amp;AE$12)-SUMIFS(Tbl_Registro_Insumo[cant_dev],Tbl_Registro_Insumo[proveedor],$C$8,Tbl_Registro_Insumo[descripcion_insumo],$C146,Tbl_Registro_Insumo[id_solicitud],$C$9,Tbl_Registro_Insumo[Fecha_Corte],"&lt;="&amp;AE$12))</f>
        <v/>
      </c>
      <c r="AF146" s="2" t="str">
        <f>IF(OR($C146="",AF$12=""),"",SUMIFS(Tbl_Registro_Insumo[cant_ent],Tbl_Registro_Insumo[proveedor],$C$8,Tbl_Registro_Insumo[descripcion_insumo],$C146,Tbl_Registro_Insumo[id_solicitud],Detalle_Mes!$C$9,Tbl_Registro_Insumo[Fecha_Corte],"&lt;="&amp;AF$12)-SUMIFS(Tbl_Registro_Insumo[cant_dev],Tbl_Registro_Insumo[proveedor],$C$8,Tbl_Registro_Insumo[descripcion_insumo],$C146,Tbl_Registro_Insumo[id_solicitud],$C$9,Tbl_Registro_Insumo[Fecha_Corte],"&lt;="&amp;AF$12))</f>
        <v/>
      </c>
      <c r="AG146" s="2" t="str">
        <f>IF(OR($C146="",AG$12=""),"",SUMIFS(Tbl_Registro_Insumo[cant_ent],Tbl_Registro_Insumo[proveedor],$C$8,Tbl_Registro_Insumo[descripcion_insumo],$C146,Tbl_Registro_Insumo[id_solicitud],Detalle_Mes!$C$9,Tbl_Registro_Insumo[Fecha_Corte],"&lt;="&amp;AG$12)-SUMIFS(Tbl_Registro_Insumo[cant_dev],Tbl_Registro_Insumo[proveedor],$C$8,Tbl_Registro_Insumo[descripcion_insumo],$C146,Tbl_Registro_Insumo[id_solicitud],$C$9,Tbl_Registro_Insumo[Fecha_Corte],"&lt;="&amp;AG$12))</f>
        <v/>
      </c>
      <c r="AH146" s="2" t="str">
        <f>IF(OR($C146="",AH$12=""),"",SUMIFS(Tbl_Registro_Insumo[cant_ent],Tbl_Registro_Insumo[proveedor],$C$8,Tbl_Registro_Insumo[descripcion_insumo],$C146,Tbl_Registro_Insumo[id_solicitud],Detalle_Mes!$C$9,Tbl_Registro_Insumo[Fecha_Corte],"&lt;="&amp;AH$12)-SUMIFS(Tbl_Registro_Insumo[cant_dev],Tbl_Registro_Insumo[proveedor],$C$8,Tbl_Registro_Insumo[descripcion_insumo],$C146,Tbl_Registro_Insumo[id_solicitud],$C$9,Tbl_Registro_Insumo[Fecha_Corte],"&lt;="&amp;AH$12))</f>
        <v/>
      </c>
      <c r="AI146" s="2" t="str">
        <f>IF(OR($C146="",AI$12=""),"",SUMIFS(Tbl_Registro_Insumo[cant_ent],Tbl_Registro_Insumo[proveedor],$C$8,Tbl_Registro_Insumo[descripcion_insumo],$C146,Tbl_Registro_Insumo[id_solicitud],Detalle_Mes!$C$9,Tbl_Registro_Insumo[Fecha_Corte],"&lt;="&amp;AI$12)-SUMIFS(Tbl_Registro_Insumo[cant_dev],Tbl_Registro_Insumo[proveedor],$C$8,Tbl_Registro_Insumo[descripcion_insumo],$C146,Tbl_Registro_Insumo[id_solicitud],$C$9,Tbl_Registro_Insumo[Fecha_Corte],"&lt;="&amp;AI$12))</f>
        <v/>
      </c>
      <c r="AJ146" s="2" t="str">
        <f>IF(OR($C146="",AJ$12=""),"",SUMIFS(Tbl_Registro_Insumo[cant_ent],Tbl_Registro_Insumo[proveedor],$C$8,Tbl_Registro_Insumo[descripcion_insumo],$C146,Tbl_Registro_Insumo[id_solicitud],Detalle_Mes!$C$9,Tbl_Registro_Insumo[Fecha_Corte],"&lt;="&amp;AJ$12)-SUMIFS(Tbl_Registro_Insumo[cant_dev],Tbl_Registro_Insumo[proveedor],$C$8,Tbl_Registro_Insumo[descripcion_insumo],$C146,Tbl_Registro_Insumo[id_solicitud],$C$9,Tbl_Registro_Insumo[Fecha_Corte],"&lt;="&amp;AJ$12))</f>
        <v/>
      </c>
      <c r="AK146" s="2" t="str">
        <f>IF(OR($C146="",AK$12=""),"",SUMIFS(Tbl_Registro_Insumo[cant_ent],Tbl_Registro_Insumo[proveedor],$C$8,Tbl_Registro_Insumo[descripcion_insumo],$C146,Tbl_Registro_Insumo[id_solicitud],Detalle_Mes!$C$9,Tbl_Registro_Insumo[Fecha_Corte],"&lt;="&amp;AK$12)-SUMIFS(Tbl_Registro_Insumo[cant_dev],Tbl_Registro_Insumo[proveedor],$C$8,Tbl_Registro_Insumo[descripcion_insumo],$C146,Tbl_Registro_Insumo[id_solicitud],$C$9,Tbl_Registro_Insumo[Fecha_Corte],"&lt;="&amp;AK$12))</f>
        <v/>
      </c>
      <c r="AL146" s="2" t="str">
        <f>IF(OR($C146="",AL$12=""),"",SUMIFS(Tbl_Registro_Insumo[cant_ent],Tbl_Registro_Insumo[proveedor],$C$8,Tbl_Registro_Insumo[descripcion_insumo],$C146,Tbl_Registro_Insumo[id_solicitud],Detalle_Mes!$C$9,Tbl_Registro_Insumo[Fecha_Corte],"&lt;="&amp;AL$12)-SUMIFS(Tbl_Registro_Insumo[cant_dev],Tbl_Registro_Insumo[proveedor],$C$8,Tbl_Registro_Insumo[descripcion_insumo],$C146,Tbl_Registro_Insumo[id_solicitud],$C$9,Tbl_Registro_Insumo[Fecha_Corte],"&lt;="&amp;AL$12))</f>
        <v/>
      </c>
      <c r="AM146" s="2" t="str">
        <f>IF(OR($C146="",AM$12=""),"",SUMIFS(Tbl_Registro_Insumo[cant_ent],Tbl_Registro_Insumo[proveedor],$C$8,Tbl_Registro_Insumo[descripcion_insumo],$C146,Tbl_Registro_Insumo[id_solicitud],Detalle_Mes!$C$9,Tbl_Registro_Insumo[Fecha_Corte],"&lt;="&amp;AM$12)-SUMIFS(Tbl_Registro_Insumo[cant_dev],Tbl_Registro_Insumo[proveedor],$C$8,Tbl_Registro_Insumo[descripcion_insumo],$C146,Tbl_Registro_Insumo[id_solicitud],$C$9,Tbl_Registro_Insumo[Fecha_Corte],"&lt;="&amp;AM$12))</f>
        <v/>
      </c>
      <c r="AN146" s="2" t="str">
        <f>IF(OR($C146="",AN$12=""),"",SUMIFS(Tbl_Registro_Insumo[cant_ent],Tbl_Registro_Insumo[proveedor],$C$8,Tbl_Registro_Insumo[descripcion_insumo],$C146,Tbl_Registro_Insumo[id_solicitud],Detalle_Mes!$C$9,Tbl_Registro_Insumo[Fecha_Corte],"&lt;="&amp;AN$12)-SUMIFS(Tbl_Registro_Insumo[cant_dev],Tbl_Registro_Insumo[proveedor],$C$8,Tbl_Registro_Insumo[descripcion_insumo],$C146,Tbl_Registro_Insumo[id_solicitud],$C$9,Tbl_Registro_Insumo[Fecha_Corte],"&lt;="&amp;AN$12))</f>
        <v/>
      </c>
      <c r="AO146" s="2" t="str">
        <f>IF(OR($C146="",AO$12=""),"",SUMIFS(Tbl_Registro_Insumo[cant_ent],Tbl_Registro_Insumo[proveedor],$C$8,Tbl_Registro_Insumo[descripcion_insumo],$C146,Tbl_Registro_Insumo[id_solicitud],Detalle_Mes!$C$9,Tbl_Registro_Insumo[Fecha_Corte],"&lt;="&amp;AO$12)-SUMIFS(Tbl_Registro_Insumo[cant_dev],Tbl_Registro_Insumo[proveedor],$C$8,Tbl_Registro_Insumo[descripcion_insumo],$C146,Tbl_Registro_Insumo[id_solicitud],$C$9,Tbl_Registro_Insumo[Fecha_Corte],"&lt;="&amp;AO$12))</f>
        <v/>
      </c>
      <c r="AP146" s="2" t="str">
        <f>IF(OR($C146="",AP$12=""),"",SUMIFS(Tbl_Registro_Insumo[cant_ent],Tbl_Registro_Insumo[proveedor],$C$8,Tbl_Registro_Insumo[descripcion_insumo],$C146,Tbl_Registro_Insumo[id_solicitud],Detalle_Mes!$C$9,Tbl_Registro_Insumo[Fecha_Corte],"&lt;="&amp;AP$12)-SUMIFS(Tbl_Registro_Insumo[cant_dev],Tbl_Registro_Insumo[proveedor],$C$8,Tbl_Registro_Insumo[descripcion_insumo],$C146,Tbl_Registro_Insumo[id_solicitud],$C$9,Tbl_Registro_Insumo[Fecha_Corte],"&lt;="&amp;AP$12))</f>
        <v/>
      </c>
      <c r="AQ146" s="2" t="str">
        <f>IF(OR($C146="",AQ$12=""),"",SUMIFS(Tbl_Registro_Insumo[cant_ent],Tbl_Registro_Insumo[proveedor],$C$8,Tbl_Registro_Insumo[descripcion_insumo],$C146,Tbl_Registro_Insumo[id_solicitud],Detalle_Mes!$C$9,Tbl_Registro_Insumo[Fecha_Corte],"&lt;="&amp;AQ$12)-SUMIFS(Tbl_Registro_Insumo[cant_dev],Tbl_Registro_Insumo[proveedor],$C$8,Tbl_Registro_Insumo[descripcion_insumo],$C146,Tbl_Registro_Insumo[id_solicitud],$C$9,Tbl_Registro_Insumo[Fecha_Corte],"&lt;="&amp;AQ$12))</f>
        <v/>
      </c>
      <c r="AR146" s="2" t="str">
        <f>IF(OR($C146="",AR$12=""),"",SUMIFS(Tbl_Registro_Insumo[cant_ent],Tbl_Registro_Insumo[proveedor],$C$8,Tbl_Registro_Insumo[descripcion_insumo],$C146,Tbl_Registro_Insumo[id_solicitud],Detalle_Mes!$C$9,Tbl_Registro_Insumo[Fecha_Corte],"&lt;="&amp;AR$12)-SUMIFS(Tbl_Registro_Insumo[cant_dev],Tbl_Registro_Insumo[proveedor],$C$8,Tbl_Registro_Insumo[descripcion_insumo],$C146,Tbl_Registro_Insumo[id_solicitud],$C$9,Tbl_Registro_Insumo[Fecha_Corte],"&lt;="&amp;AR$12))</f>
        <v/>
      </c>
      <c r="AS146" s="2" t="str">
        <f>IF(OR($C146="",AS$12=""),"",SUMIFS(Tbl_Registro_Insumo[cant_ent],Tbl_Registro_Insumo[proveedor],$C$8,Tbl_Registro_Insumo[descripcion_insumo],$C146,Tbl_Registro_Insumo[id_solicitud],Detalle_Mes!$C$9,Tbl_Registro_Insumo[Fecha_Corte],"&lt;="&amp;AS$12)-SUMIFS(Tbl_Registro_Insumo[cant_dev],Tbl_Registro_Insumo[proveedor],$C$8,Tbl_Registro_Insumo[descripcion_insumo],$C146,Tbl_Registro_Insumo[id_solicitud],$C$9,Tbl_Registro_Insumo[Fecha_Corte],"&lt;="&amp;AS$12))</f>
        <v/>
      </c>
      <c r="AT146" s="2" t="str">
        <f>IF(OR($C146="",AT$12=""),"",SUMIFS(Tbl_Registro_Insumo[cant_ent],Tbl_Registro_Insumo[proveedor],$C$8,Tbl_Registro_Insumo[descripcion_insumo],$C146,Tbl_Registro_Insumo[id_solicitud],Detalle_Mes!$C$9,Tbl_Registro_Insumo[Fecha_Corte],"&lt;="&amp;AT$12)-SUMIFS(Tbl_Registro_Insumo[cant_dev],Tbl_Registro_Insumo[proveedor],$C$8,Tbl_Registro_Insumo[descripcion_insumo],$C146,Tbl_Registro_Insumo[id_solicitud],$C$9,Tbl_Registro_Insumo[Fecha_Corte],"&lt;="&amp;AT$12))</f>
        <v/>
      </c>
      <c r="AU146" s="2" t="str">
        <f>IF(OR($C146="",AU$12=""),"",SUMIFS(Tbl_Registro_Insumo[cant_ent],Tbl_Registro_Insumo[proveedor],$C$8,Tbl_Registro_Insumo[descripcion_insumo],$C146,Tbl_Registro_Insumo[id_solicitud],Detalle_Mes!$C$9,Tbl_Registro_Insumo[Fecha_Corte],"&lt;="&amp;AU$12)-SUMIFS(Tbl_Registro_Insumo[cant_dev],Tbl_Registro_Insumo[proveedor],$C$8,Tbl_Registro_Insumo[descripcion_insumo],$C146,Tbl_Registro_Insumo[id_solicitud],$C$9,Tbl_Registro_Insumo[Fecha_Corte],"&lt;="&amp;AU$12))</f>
        <v/>
      </c>
      <c r="AV146" s="2" t="str">
        <f>IF(OR($C146="",AV$12=""),"",SUMIFS(Tbl_Registro_Insumo[cant_ent],Tbl_Registro_Insumo[proveedor],$C$8,Tbl_Registro_Insumo[descripcion_insumo],$C146,Tbl_Registro_Insumo[id_solicitud],Detalle_Mes!$C$9,Tbl_Registro_Insumo[Fecha_Corte],"&lt;="&amp;AV$12)-SUMIFS(Tbl_Registro_Insumo[cant_dev],Tbl_Registro_Insumo[proveedor],$C$8,Tbl_Registro_Insumo[descripcion_insumo],$C146,Tbl_Registro_Insumo[id_solicitud],$C$9,Tbl_Registro_Insumo[Fecha_Corte],"&lt;="&amp;AV$12))</f>
        <v/>
      </c>
      <c r="AW146" s="2" t="str">
        <f>IF(OR($C146="",AW$12=""),"",SUMIFS(Tbl_Registro_Insumo[cant_ent],Tbl_Registro_Insumo[proveedor],$C$8,Tbl_Registro_Insumo[descripcion_insumo],$C146,Tbl_Registro_Insumo[id_solicitud],Detalle_Mes!$C$9,Tbl_Registro_Insumo[Fecha_Corte],"&lt;="&amp;AW$12)-SUMIFS(Tbl_Registro_Insumo[cant_dev],Tbl_Registro_Insumo[proveedor],$C$8,Tbl_Registro_Insumo[descripcion_insumo],$C146,Tbl_Registro_Insumo[id_solicitud],$C$9,Tbl_Registro_Insumo[Fecha_Corte],"&lt;="&amp;AW$12))</f>
        <v/>
      </c>
      <c r="AX146" s="2" t="str">
        <f>IF(OR($C146="",AX$12=""),"",SUMIFS(Tbl_Registro_Insumo[cant_ent],Tbl_Registro_Insumo[proveedor],$C$8,Tbl_Registro_Insumo[descripcion_insumo],$C146,Tbl_Registro_Insumo[id_solicitud],Detalle_Mes!$C$9,Tbl_Registro_Insumo[Fecha_Corte],"&lt;="&amp;AX$12)-SUMIFS(Tbl_Registro_Insumo[cant_dev],Tbl_Registro_Insumo[proveedor],$C$8,Tbl_Registro_Insumo[descripcion_insumo],$C146,Tbl_Registro_Insumo[id_solicitud],$C$9,Tbl_Registro_Insumo[Fecha_Corte],"&lt;="&amp;AX$12))</f>
        <v/>
      </c>
      <c r="AY146" s="2" t="str">
        <f>IF(OR($C146="",AY$12=""),"",SUMIFS(Tbl_Registro_Insumo[cant_ent],Tbl_Registro_Insumo[proveedor],$C$8,Tbl_Registro_Insumo[descripcion_insumo],$C146,Tbl_Registro_Insumo[id_solicitud],Detalle_Mes!$C$9,Tbl_Registro_Insumo[Fecha_Corte],"&lt;="&amp;AY$12)-SUMIFS(Tbl_Registro_Insumo[cant_dev],Tbl_Registro_Insumo[proveedor],$C$8,Tbl_Registro_Insumo[descripcion_insumo],$C146,Tbl_Registro_Insumo[id_solicitud],$C$9,Tbl_Registro_Insumo[Fecha_Corte],"&lt;="&amp;AY$12))</f>
        <v/>
      </c>
      <c r="AZ146" s="2" t="str">
        <f>IF(OR($C146="",AZ$12=""),"",SUMIFS(Tbl_Registro_Insumo[cant_ent],Tbl_Registro_Insumo[proveedor],$C$8,Tbl_Registro_Insumo[descripcion_insumo],$C146,Tbl_Registro_Insumo[id_solicitud],Detalle_Mes!$C$9,Tbl_Registro_Insumo[Fecha_Corte],"&lt;="&amp;AZ$12)-SUMIFS(Tbl_Registro_Insumo[cant_dev],Tbl_Registro_Insumo[proveedor],$C$8,Tbl_Registro_Insumo[descripcion_insumo],$C146,Tbl_Registro_Insumo[id_solicitud],$C$9,Tbl_Registro_Insumo[Fecha_Corte],"&lt;="&amp;AZ$12))</f>
        <v/>
      </c>
      <c r="BA146" s="2" t="str">
        <f>IF(OR($C146="",BA$12=""),"",SUMIFS(Tbl_Registro_Insumo[cant_ent],Tbl_Registro_Insumo[proveedor],$C$8,Tbl_Registro_Insumo[descripcion_insumo],$C146,Tbl_Registro_Insumo[id_solicitud],Detalle_Mes!$C$9,Tbl_Registro_Insumo[Fecha_Corte],"&lt;="&amp;BA$12)-SUMIFS(Tbl_Registro_Insumo[cant_dev],Tbl_Registro_Insumo[proveedor],$C$8,Tbl_Registro_Insumo[descripcion_insumo],$C146,Tbl_Registro_Insumo[id_solicitud],$C$9,Tbl_Registro_Insumo[Fecha_Corte],"&lt;="&amp;BA$12))</f>
        <v/>
      </c>
      <c r="BB146" s="2" t="str">
        <f>IF(OR($C146="",BB$12=""),"",SUMIFS(Tbl_Registro_Insumo[cant_ent],Tbl_Registro_Insumo[proveedor],$C$8,Tbl_Registro_Insumo[descripcion_insumo],$C146,Tbl_Registro_Insumo[id_solicitud],Detalle_Mes!$C$9,Tbl_Registro_Insumo[Fecha_Corte],"&lt;="&amp;BB$12)-SUMIFS(Tbl_Registro_Insumo[cant_dev],Tbl_Registro_Insumo[proveedor],$C$8,Tbl_Registro_Insumo[descripcion_insumo],$C146,Tbl_Registro_Insumo[id_solicitud],$C$9,Tbl_Registro_Insumo[Fecha_Corte],"&lt;="&amp;BB$12))</f>
        <v/>
      </c>
      <c r="BC146" s="2" t="str">
        <f>IF(OR($C146="",BC$12=""),"",SUMIFS(Tbl_Registro_Insumo[cant_ent],Tbl_Registro_Insumo[proveedor],$C$8,Tbl_Registro_Insumo[descripcion_insumo],$C146,Tbl_Registro_Insumo[id_solicitud],Detalle_Mes!$C$9,Tbl_Registro_Insumo[Fecha_Corte],"&lt;="&amp;BC$12)-SUMIFS(Tbl_Registro_Insumo[cant_dev],Tbl_Registro_Insumo[proveedor],$C$8,Tbl_Registro_Insumo[descripcion_insumo],$C146,Tbl_Registro_Insumo[id_solicitud],$C$9,Tbl_Registro_Insumo[Fecha_Corte],"&lt;="&amp;BC$12))</f>
        <v/>
      </c>
      <c r="BD146" s="2" t="str">
        <f>IF(OR($C146="",BD$12=""),"",SUMIFS(Tbl_Registro_Insumo[cant_ent],Tbl_Registro_Insumo[proveedor],$C$8,Tbl_Registro_Insumo[descripcion_insumo],$C146,Tbl_Registro_Insumo[id_solicitud],Detalle_Mes!$C$9,Tbl_Registro_Insumo[Fecha_Corte],"&lt;="&amp;BD$12)-SUMIFS(Tbl_Registro_Insumo[cant_dev],Tbl_Registro_Insumo[proveedor],$C$8,Tbl_Registro_Insumo[descripcion_insumo],$C146,Tbl_Registro_Insumo[id_solicitud],$C$9,Tbl_Registro_Insumo[Fecha_Corte],"&lt;="&amp;BD$12))</f>
        <v/>
      </c>
      <c r="BE146" s="2" t="str">
        <f>IF(OR($C146="",BE$12=""),"",SUMIFS(Tbl_Registro_Insumo[cant_ent],Tbl_Registro_Insumo[proveedor],$C$8,Tbl_Registro_Insumo[descripcion_insumo],$C146,Tbl_Registro_Insumo[id_solicitud],Detalle_Mes!$C$9,Tbl_Registro_Insumo[Fecha_Corte],"&lt;="&amp;BE$12)-SUMIFS(Tbl_Registro_Insumo[cant_dev],Tbl_Registro_Insumo[proveedor],$C$8,Tbl_Registro_Insumo[descripcion_insumo],$C146,Tbl_Registro_Insumo[id_solicitud],$C$9,Tbl_Registro_Insumo[Fecha_Corte],"&lt;="&amp;BE$12))</f>
        <v/>
      </c>
      <c r="BF146" s="2" t="str">
        <f>IF(OR($C146="",BF$12=""),"",SUMIFS(Tbl_Registro_Insumo[cant_ent],Tbl_Registro_Insumo[proveedor],$C$8,Tbl_Registro_Insumo[descripcion_insumo],$C146,Tbl_Registro_Insumo[id_solicitud],Detalle_Mes!$C$9,Tbl_Registro_Insumo[Fecha_Corte],"&lt;="&amp;BF$12)-SUMIFS(Tbl_Registro_Insumo[cant_dev],Tbl_Registro_Insumo[proveedor],$C$8,Tbl_Registro_Insumo[descripcion_insumo],$C146,Tbl_Registro_Insumo[id_solicitud],$C$9,Tbl_Registro_Insumo[Fecha_Corte],"&lt;="&amp;BF$12))</f>
        <v/>
      </c>
      <c r="BG146" s="2" t="str">
        <f>IF(OR($C146="",BG$12=""),"",SUMIFS(Tbl_Registro_Insumo[cant_ent],Tbl_Registro_Insumo[proveedor],$C$8,Tbl_Registro_Insumo[descripcion_insumo],$C146,Tbl_Registro_Insumo[id_solicitud],Detalle_Mes!$C$9,Tbl_Registro_Insumo[Fecha_Corte],"&lt;="&amp;BG$12)-SUMIFS(Tbl_Registro_Insumo[cant_dev],Tbl_Registro_Insumo[proveedor],$C$8,Tbl_Registro_Insumo[descripcion_insumo],$C146,Tbl_Registro_Insumo[id_solicitud],$C$9,Tbl_Registro_Insumo[Fecha_Corte],"&lt;="&amp;BG$12))</f>
        <v/>
      </c>
      <c r="BH146" s="2" t="str">
        <f>IF(OR($C146="",BH$12=""),"",SUMIFS(Tbl_Registro_Insumo[cant_ent],Tbl_Registro_Insumo[proveedor],$C$8,Tbl_Registro_Insumo[descripcion_insumo],$C146,Tbl_Registro_Insumo[id_solicitud],Detalle_Mes!$C$9,Tbl_Registro_Insumo[Fecha_Corte],"&lt;="&amp;BH$12)-SUMIFS(Tbl_Registro_Insumo[cant_dev],Tbl_Registro_Insumo[proveedor],$C$8,Tbl_Registro_Insumo[descripcion_insumo],$C146,Tbl_Registro_Insumo[id_solicitud],$C$9,Tbl_Registro_Insumo[Fecha_Corte],"&lt;="&amp;BH$12))</f>
        <v/>
      </c>
      <c r="BI146" s="2" t="str">
        <f>IF(OR($C146="",BI$12=""),"",SUMIFS(Tbl_Registro_Insumo[cant_ent],Tbl_Registro_Insumo[proveedor],$C$8,Tbl_Registro_Insumo[descripcion_insumo],$C146,Tbl_Registro_Insumo[id_solicitud],Detalle_Mes!$C$9,Tbl_Registro_Insumo[Fecha_Corte],"&lt;="&amp;BI$12)-SUMIFS(Tbl_Registro_Insumo[cant_dev],Tbl_Registro_Insumo[proveedor],$C$8,Tbl_Registro_Insumo[descripcion_insumo],$C146,Tbl_Registro_Insumo[id_solicitud],$C$9,Tbl_Registro_Insumo[Fecha_Corte],"&lt;="&amp;BI$12))</f>
        <v/>
      </c>
      <c r="BJ146" s="2" t="str">
        <f>IF(OR($C146="",BJ$12=""),"",SUMIFS(Tbl_Registro_Insumo[cant_ent],Tbl_Registro_Insumo[proveedor],$C$8,Tbl_Registro_Insumo[descripcion_insumo],$C146,Tbl_Registro_Insumo[id_solicitud],Detalle_Mes!$C$9,Tbl_Registro_Insumo[Fecha_Corte],"&lt;="&amp;BJ$12)-SUMIFS(Tbl_Registro_Insumo[cant_dev],Tbl_Registro_Insumo[proveedor],$C$8,Tbl_Registro_Insumo[descripcion_insumo],$C146,Tbl_Registro_Insumo[id_solicitud],$C$9,Tbl_Registro_Insumo[Fecha_Corte],"&lt;="&amp;BJ$12))</f>
        <v/>
      </c>
      <c r="BK146" s="2" t="str">
        <f>IF(OR($C146="",BK$12=""),"",SUMIFS(Tbl_Registro_Insumo[cant_ent],Tbl_Registro_Insumo[proveedor],$C$8,Tbl_Registro_Insumo[descripcion_insumo],$C146,Tbl_Registro_Insumo[id_solicitud],Detalle_Mes!$C$9,Tbl_Registro_Insumo[Fecha_Corte],"&lt;="&amp;BK$12)-SUMIFS(Tbl_Registro_Insumo[cant_dev],Tbl_Registro_Insumo[proveedor],$C$8,Tbl_Registro_Insumo[descripcion_insumo],$C146,Tbl_Registro_Insumo[id_solicitud],$C$9,Tbl_Registro_Insumo[Fecha_Corte],"&lt;="&amp;BK$12))</f>
        <v/>
      </c>
      <c r="BL146" s="2" t="str">
        <f>IF(OR($C146="",BL$12=""),"",SUMIFS(Tbl_Registro_Insumo[cant_ent],Tbl_Registro_Insumo[proveedor],$C$8,Tbl_Registro_Insumo[descripcion_insumo],$C146,Tbl_Registro_Insumo[id_solicitud],Detalle_Mes!$C$9,Tbl_Registro_Insumo[Fecha_Corte],"&lt;="&amp;BL$12)-SUMIFS(Tbl_Registro_Insumo[cant_dev],Tbl_Registro_Insumo[proveedor],$C$8,Tbl_Registro_Insumo[descripcion_insumo],$C146,Tbl_Registro_Insumo[id_solicitud],$C$9,Tbl_Registro_Insumo[Fecha_Corte],"&lt;="&amp;BL$12))</f>
        <v/>
      </c>
      <c r="BM146" s="2" t="str">
        <f>IF(OR($C146="",BM$12=""),"",SUMIFS(Tbl_Registro_Insumo[cant_ent],Tbl_Registro_Insumo[proveedor],$C$8,Tbl_Registro_Insumo[descripcion_insumo],$C146,Tbl_Registro_Insumo[id_solicitud],Detalle_Mes!$C$9,Tbl_Registro_Insumo[Fecha_Corte],"&lt;="&amp;BM$12)-SUMIFS(Tbl_Registro_Insumo[cant_dev],Tbl_Registro_Insumo[proveedor],$C$8,Tbl_Registro_Insumo[descripcion_insumo],$C146,Tbl_Registro_Insumo[id_solicitud],$C$9,Tbl_Registro_Insumo[Fecha_Corte],"&lt;="&amp;BM$12))</f>
        <v/>
      </c>
      <c r="BN146" s="2" t="str">
        <f>IF(OR($C146="",BN$12=""),"",SUMIFS(Tbl_Registro_Insumo[cant_ent],Tbl_Registro_Insumo[proveedor],$C$8,Tbl_Registro_Insumo[descripcion_insumo],$C146,Tbl_Registro_Insumo[id_solicitud],Detalle_Mes!$C$9,Tbl_Registro_Insumo[Fecha_Corte],"&lt;="&amp;BN$12)-SUMIFS(Tbl_Registro_Insumo[cant_dev],Tbl_Registro_Insumo[proveedor],$C$8,Tbl_Registro_Insumo[descripcion_insumo],$C146,Tbl_Registro_Insumo[id_solicitud],$C$9,Tbl_Registro_Insumo[Fecha_Corte],"&lt;="&amp;BN$12))</f>
        <v/>
      </c>
      <c r="BO146" s="2" t="str">
        <f>IF(OR($C146="",BO$12=""),"",SUMIFS(Tbl_Registro_Insumo[cant_ent],Tbl_Registro_Insumo[proveedor],$C$8,Tbl_Registro_Insumo[descripcion_insumo],$C146,Tbl_Registro_Insumo[id_solicitud],Detalle_Mes!$C$9,Tbl_Registro_Insumo[Fecha_Corte],"&lt;="&amp;BO$12)-SUMIFS(Tbl_Registro_Insumo[cant_dev],Tbl_Registro_Insumo[proveedor],$C$8,Tbl_Registro_Insumo[descripcion_insumo],$C146,Tbl_Registro_Insumo[id_solicitud],$C$9,Tbl_Registro_Insumo[Fecha_Corte],"&lt;="&amp;BO$12))</f>
        <v/>
      </c>
      <c r="BP146" s="2" t="str">
        <f>IF(OR($C146="",BP$12=""),"",SUMIFS(Tbl_Registro_Insumo[cant_ent],Tbl_Registro_Insumo[proveedor],$C$8,Tbl_Registro_Insumo[descripcion_insumo],$C146,Tbl_Registro_Insumo[id_solicitud],Detalle_Mes!$C$9,Tbl_Registro_Insumo[Fecha_Corte],"&lt;="&amp;BP$12)-SUMIFS(Tbl_Registro_Insumo[cant_dev],Tbl_Registro_Insumo[proveedor],$C$8,Tbl_Registro_Insumo[descripcion_insumo],$C146,Tbl_Registro_Insumo[id_solicitud],$C$9,Tbl_Registro_Insumo[Fecha_Corte],"&lt;="&amp;BP$12))</f>
        <v/>
      </c>
      <c r="BQ146" s="2" t="str">
        <f>IF(OR($C146="",BQ$12=""),"",SUMIFS(Tbl_Registro_Insumo[cant_ent],Tbl_Registro_Insumo[proveedor],$C$8,Tbl_Registro_Insumo[descripcion_insumo],$C146,Tbl_Registro_Insumo[id_solicitud],Detalle_Mes!$C$9,Tbl_Registro_Insumo[Fecha_Corte],"&lt;="&amp;BQ$12)-SUMIFS(Tbl_Registro_Insumo[cant_dev],Tbl_Registro_Insumo[proveedor],$C$8,Tbl_Registro_Insumo[descripcion_insumo],$C146,Tbl_Registro_Insumo[id_solicitud],$C$9,Tbl_Registro_Insumo[Fecha_Corte],"&lt;="&amp;BQ$12))</f>
        <v/>
      </c>
      <c r="BR146" s="2" t="str">
        <f>IF(OR($C146="",BR$12=""),"",SUMIFS(Tbl_Registro_Insumo[cant_ent],Tbl_Registro_Insumo[proveedor],$C$8,Tbl_Registro_Insumo[descripcion_insumo],$C146,Tbl_Registro_Insumo[id_solicitud],Detalle_Mes!$C$9,Tbl_Registro_Insumo[Fecha_Corte],"&lt;="&amp;BR$12)-SUMIFS(Tbl_Registro_Insumo[cant_dev],Tbl_Registro_Insumo[proveedor],$C$8,Tbl_Registro_Insumo[descripcion_insumo],$C146,Tbl_Registro_Insumo[id_solicitud],$C$9,Tbl_Registro_Insumo[Fecha_Corte],"&lt;="&amp;BR$12))</f>
        <v/>
      </c>
      <c r="BS146" s="2" t="str">
        <f>IF(OR($C146="",BS$12=""),"",SUMIFS(Tbl_Registro_Insumo[cant_ent],Tbl_Registro_Insumo[proveedor],$C$8,Tbl_Registro_Insumo[descripcion_insumo],$C146,Tbl_Registro_Insumo[id_solicitud],Detalle_Mes!$C$9,Tbl_Registro_Insumo[Fecha_Corte],"&lt;="&amp;BS$12)-SUMIFS(Tbl_Registro_Insumo[cant_dev],Tbl_Registro_Insumo[proveedor],$C$8,Tbl_Registro_Insumo[descripcion_insumo],$C146,Tbl_Registro_Insumo[id_solicitud],$C$9,Tbl_Registro_Insumo[Fecha_Corte],"&lt;="&amp;BS$12))</f>
        <v/>
      </c>
    </row>
    <row r="147" spans="2:71" s="7" customFormat="1" ht="19.2" customHeight="1" x14ac:dyDescent="0.3">
      <c r="B147" s="2"/>
      <c r="D147" s="20" t="str">
        <f>IF(C147="","",SUMIFS(Tbl_Registro_Insumo[cant_ent],Tbl_Registro_Insumo[proveedor],Detalle_Mes!$C$8,Tbl_Registro_Insumo[id_solicitud],Detalle_Mes!$C$9,Tbl_Registro_Insumo[descripcion_insumo],Detalle_Mes!C147,Tbl_Registro_Insumo[Fecha_Corte],"&lt;"&amp;Detalle_Mes!$F$8))</f>
        <v/>
      </c>
      <c r="E147" s="20" t="str">
        <f>IF(C147="","",SUMIFS(Tbl_Registro_Insumo[cant_dev],Tbl_Registro_Insumo[proveedor],Detalle_Mes!$C$8,Tbl_Registro_Insumo[id_solicitud],Detalle_Mes!$C$9,Tbl_Registro_Insumo[descripcion_insumo],Detalle_Mes!C147,Tbl_Registro_Insumo[Fecha_Corte],"&lt;"&amp;Detalle_Mes!$F$8))</f>
        <v/>
      </c>
      <c r="F147" s="20" t="str">
        <f t="shared" si="45"/>
        <v/>
      </c>
      <c r="H147" s="41" t="str">
        <f t="shared" si="44"/>
        <v/>
      </c>
      <c r="I147" s="2" t="str">
        <f>IF(OR($C147="",I$12=""),"",SUMIFS(Tbl_Registro_Insumo[cant_ent],Tbl_Registro_Insumo[proveedor],$C$8,Tbl_Registro_Insumo[descripcion_insumo],$C147,Tbl_Registro_Insumo[id_solicitud],Detalle_Mes!$C$9,Tbl_Registro_Insumo[Fecha_Corte],"&lt;"&amp;I$12)-SUMIFS(Tbl_Registro_Insumo[cant_dev],Tbl_Registro_Insumo[proveedor],$C$8,Tbl_Registro_Insumo[descripcion_insumo],$C147,Tbl_Registro_Insumo[id_solicitud],$C$9,Tbl_Registro_Insumo[Fecha_Corte],"&lt;="&amp;I$12))</f>
        <v/>
      </c>
      <c r="J147" s="2" t="str">
        <f>IF(OR($C147="",J$12=""),"",SUMIFS(Tbl_Registro_Insumo[cant_ent],Tbl_Registro_Insumo[proveedor],$C$8,Tbl_Registro_Insumo[descripcion_insumo],$C147,Tbl_Registro_Insumo[id_solicitud],Detalle_Mes!$C$9,Tbl_Registro_Insumo[Fecha_Corte],"&lt;="&amp;J$12)-SUMIFS(Tbl_Registro_Insumo[cant_dev],Tbl_Registro_Insumo[proveedor],$C$8,Tbl_Registro_Insumo[descripcion_insumo],$C147,Tbl_Registro_Insumo[id_solicitud],$C$9,Tbl_Registro_Insumo[Fecha_Corte],"&lt;="&amp;J$12))</f>
        <v/>
      </c>
      <c r="K147" s="2" t="str">
        <f>IF(OR($C147="",K$12=""),"",SUMIFS(Tbl_Registro_Insumo[cant_ent],Tbl_Registro_Insumo[proveedor],$C$8,Tbl_Registro_Insumo[descripcion_insumo],$C147,Tbl_Registro_Insumo[id_solicitud],Detalle_Mes!$C$9,Tbl_Registro_Insumo[Fecha_Corte],"&lt;="&amp;K$12)-SUMIFS(Tbl_Registro_Insumo[cant_dev],Tbl_Registro_Insumo[proveedor],$C$8,Tbl_Registro_Insumo[descripcion_insumo],$C147,Tbl_Registro_Insumo[id_solicitud],$C$9,Tbl_Registro_Insumo[Fecha_Corte],"&lt;="&amp;K$12))</f>
        <v/>
      </c>
      <c r="L147" s="2" t="str">
        <f>IF(OR($C147="",L$12=""),"",SUMIFS(Tbl_Registro_Insumo[cant_ent],Tbl_Registro_Insumo[proveedor],$C$8,Tbl_Registro_Insumo[descripcion_insumo],$C147,Tbl_Registro_Insumo[id_solicitud],Detalle_Mes!$C$9,Tbl_Registro_Insumo[Fecha_Corte],"&lt;="&amp;L$12)-SUMIFS(Tbl_Registro_Insumo[cant_dev],Tbl_Registro_Insumo[proveedor],$C$8,Tbl_Registro_Insumo[descripcion_insumo],$C147,Tbl_Registro_Insumo[id_solicitud],$C$9,Tbl_Registro_Insumo[Fecha_Corte],"&lt;="&amp;L$12))</f>
        <v/>
      </c>
      <c r="M147" s="2" t="str">
        <f>IF(OR($C147="",M$12=""),"",SUMIFS(Tbl_Registro_Insumo[cant_ent],Tbl_Registro_Insumo[proveedor],$C$8,Tbl_Registro_Insumo[descripcion_insumo],$C147,Tbl_Registro_Insumo[id_solicitud],Detalle_Mes!$C$9,Tbl_Registro_Insumo[Fecha_Corte],"&lt;="&amp;M$12)-SUMIFS(Tbl_Registro_Insumo[cant_dev],Tbl_Registro_Insumo[proveedor],$C$8,Tbl_Registro_Insumo[descripcion_insumo],$C147,Tbl_Registro_Insumo[id_solicitud],$C$9,Tbl_Registro_Insumo[Fecha_Corte],"&lt;="&amp;M$12))</f>
        <v/>
      </c>
      <c r="N147" s="2" t="str">
        <f>IF(OR($C147="",N$12=""),"",SUMIFS(Tbl_Registro_Insumo[cant_ent],Tbl_Registro_Insumo[proveedor],$C$8,Tbl_Registro_Insumo[descripcion_insumo],$C147,Tbl_Registro_Insumo[id_solicitud],Detalle_Mes!$C$9,Tbl_Registro_Insumo[Fecha_Corte],"&lt;="&amp;N$12)-SUMIFS(Tbl_Registro_Insumo[cant_dev],Tbl_Registro_Insumo[proveedor],$C$8,Tbl_Registro_Insumo[descripcion_insumo],$C147,Tbl_Registro_Insumo[id_solicitud],$C$9,Tbl_Registro_Insumo[Fecha_Corte],"&lt;="&amp;N$12))</f>
        <v/>
      </c>
      <c r="O147" s="2" t="str">
        <f>IF(OR($C147="",O$12=""),"",SUMIFS(Tbl_Registro_Insumo[cant_ent],Tbl_Registro_Insumo[proveedor],$C$8,Tbl_Registro_Insumo[descripcion_insumo],$C147,Tbl_Registro_Insumo[id_solicitud],Detalle_Mes!$C$9,Tbl_Registro_Insumo[Fecha_Corte],"&lt;="&amp;O$12)-SUMIFS(Tbl_Registro_Insumo[cant_dev],Tbl_Registro_Insumo[proveedor],$C$8,Tbl_Registro_Insumo[descripcion_insumo],$C147,Tbl_Registro_Insumo[id_solicitud],$C$9,Tbl_Registro_Insumo[Fecha_Corte],"&lt;="&amp;O$12))</f>
        <v/>
      </c>
      <c r="P147" s="2" t="str">
        <f>IF(OR($C147="",P$12=""),"",SUMIFS(Tbl_Registro_Insumo[cant_ent],Tbl_Registro_Insumo[proveedor],$C$8,Tbl_Registro_Insumo[descripcion_insumo],$C147,Tbl_Registro_Insumo[id_solicitud],Detalle_Mes!$C$9,Tbl_Registro_Insumo[Fecha_Corte],"&lt;="&amp;P$12)-SUMIFS(Tbl_Registro_Insumo[cant_dev],Tbl_Registro_Insumo[proveedor],$C$8,Tbl_Registro_Insumo[descripcion_insumo],$C147,Tbl_Registro_Insumo[id_solicitud],$C$9,Tbl_Registro_Insumo[Fecha_Corte],"&lt;="&amp;P$12))</f>
        <v/>
      </c>
      <c r="Q147" s="2" t="str">
        <f>IF(OR($C147="",Q$12=""),"",SUMIFS(Tbl_Registro_Insumo[cant_ent],Tbl_Registro_Insumo[proveedor],$C$8,Tbl_Registro_Insumo[descripcion_insumo],$C147,Tbl_Registro_Insumo[id_solicitud],Detalle_Mes!$C$9,Tbl_Registro_Insumo[Fecha_Corte],"&lt;="&amp;Q$12)-SUMIFS(Tbl_Registro_Insumo[cant_dev],Tbl_Registro_Insumo[proveedor],$C$8,Tbl_Registro_Insumo[descripcion_insumo],$C147,Tbl_Registro_Insumo[id_solicitud],$C$9,Tbl_Registro_Insumo[Fecha_Corte],"&lt;="&amp;Q$12))</f>
        <v/>
      </c>
      <c r="R147" s="2" t="str">
        <f>IF(OR($C147="",R$12=""),"",SUMIFS(Tbl_Registro_Insumo[cant_ent],Tbl_Registro_Insumo[proveedor],$C$8,Tbl_Registro_Insumo[descripcion_insumo],$C147,Tbl_Registro_Insumo[id_solicitud],Detalle_Mes!$C$9,Tbl_Registro_Insumo[Fecha_Corte],"&lt;="&amp;R$12)-SUMIFS(Tbl_Registro_Insumo[cant_dev],Tbl_Registro_Insumo[proveedor],$C$8,Tbl_Registro_Insumo[descripcion_insumo],$C147,Tbl_Registro_Insumo[id_solicitud],$C$9,Tbl_Registro_Insumo[Fecha_Corte],"&lt;="&amp;R$12))</f>
        <v/>
      </c>
      <c r="S147" s="2" t="str">
        <f>IF(OR($C147="",S$12=""),"",SUMIFS(Tbl_Registro_Insumo[cant_ent],Tbl_Registro_Insumo[proveedor],$C$8,Tbl_Registro_Insumo[descripcion_insumo],$C147,Tbl_Registro_Insumo[id_solicitud],Detalle_Mes!$C$9,Tbl_Registro_Insumo[Fecha_Corte],"&lt;="&amp;S$12)-SUMIFS(Tbl_Registro_Insumo[cant_dev],Tbl_Registro_Insumo[proveedor],$C$8,Tbl_Registro_Insumo[descripcion_insumo],$C147,Tbl_Registro_Insumo[id_solicitud],$C$9,Tbl_Registro_Insumo[Fecha_Corte],"&lt;="&amp;S$12))</f>
        <v/>
      </c>
      <c r="T147" s="2" t="str">
        <f>IF(OR($C147="",T$12=""),"",SUMIFS(Tbl_Registro_Insumo[cant_ent],Tbl_Registro_Insumo[proveedor],$C$8,Tbl_Registro_Insumo[descripcion_insumo],$C147,Tbl_Registro_Insumo[id_solicitud],Detalle_Mes!$C$9,Tbl_Registro_Insumo[Fecha_Corte],"&lt;="&amp;T$12)-SUMIFS(Tbl_Registro_Insumo[cant_dev],Tbl_Registro_Insumo[proveedor],$C$8,Tbl_Registro_Insumo[descripcion_insumo],$C147,Tbl_Registro_Insumo[id_solicitud],$C$9,Tbl_Registro_Insumo[Fecha_Corte],"&lt;="&amp;T$12))</f>
        <v/>
      </c>
      <c r="U147" s="2" t="str">
        <f>IF(OR($C147="",U$12=""),"",SUMIFS(Tbl_Registro_Insumo[cant_ent],Tbl_Registro_Insumo[proveedor],$C$8,Tbl_Registro_Insumo[descripcion_insumo],$C147,Tbl_Registro_Insumo[id_solicitud],Detalle_Mes!$C$9,Tbl_Registro_Insumo[Fecha_Corte],"&lt;="&amp;U$12)-SUMIFS(Tbl_Registro_Insumo[cant_dev],Tbl_Registro_Insumo[proveedor],$C$8,Tbl_Registro_Insumo[descripcion_insumo],$C147,Tbl_Registro_Insumo[id_solicitud],$C$9,Tbl_Registro_Insumo[Fecha_Corte],"&lt;="&amp;U$12))</f>
        <v/>
      </c>
      <c r="V147" s="2" t="str">
        <f>IF(OR($C147="",V$12=""),"",SUMIFS(Tbl_Registro_Insumo[cant_ent],Tbl_Registro_Insumo[proveedor],$C$8,Tbl_Registro_Insumo[descripcion_insumo],$C147,Tbl_Registro_Insumo[id_solicitud],Detalle_Mes!$C$9,Tbl_Registro_Insumo[Fecha_Corte],"&lt;="&amp;V$12)-SUMIFS(Tbl_Registro_Insumo[cant_dev],Tbl_Registro_Insumo[proveedor],$C$8,Tbl_Registro_Insumo[descripcion_insumo],$C147,Tbl_Registro_Insumo[id_solicitud],$C$9,Tbl_Registro_Insumo[Fecha_Corte],"&lt;="&amp;V$12))</f>
        <v/>
      </c>
      <c r="W147" s="2" t="str">
        <f>IF(OR($C147="",W$12=""),"",SUMIFS(Tbl_Registro_Insumo[cant_ent],Tbl_Registro_Insumo[proveedor],$C$8,Tbl_Registro_Insumo[descripcion_insumo],$C147,Tbl_Registro_Insumo[id_solicitud],Detalle_Mes!$C$9,Tbl_Registro_Insumo[Fecha_Corte],"&lt;="&amp;W$12)-SUMIFS(Tbl_Registro_Insumo[cant_dev],Tbl_Registro_Insumo[proveedor],$C$8,Tbl_Registro_Insumo[descripcion_insumo],$C147,Tbl_Registro_Insumo[id_solicitud],$C$9,Tbl_Registro_Insumo[Fecha_Corte],"&lt;="&amp;W$12))</f>
        <v/>
      </c>
      <c r="X147" s="2" t="str">
        <f>IF(OR($C147="",X$12=""),"",SUMIFS(Tbl_Registro_Insumo[cant_ent],Tbl_Registro_Insumo[proveedor],$C$8,Tbl_Registro_Insumo[descripcion_insumo],$C147,Tbl_Registro_Insumo[id_solicitud],Detalle_Mes!$C$9,Tbl_Registro_Insumo[Fecha_Corte],"&lt;="&amp;X$12)-SUMIFS(Tbl_Registro_Insumo[cant_dev],Tbl_Registro_Insumo[proveedor],$C$8,Tbl_Registro_Insumo[descripcion_insumo],$C147,Tbl_Registro_Insumo[id_solicitud],$C$9,Tbl_Registro_Insumo[Fecha_Corte],"&lt;="&amp;X$12))</f>
        <v/>
      </c>
      <c r="Y147" s="2" t="str">
        <f>IF(OR($C147="",Y$12=""),"",SUMIFS(Tbl_Registro_Insumo[cant_ent],Tbl_Registro_Insumo[proveedor],$C$8,Tbl_Registro_Insumo[descripcion_insumo],$C147,Tbl_Registro_Insumo[id_solicitud],Detalle_Mes!$C$9,Tbl_Registro_Insumo[Fecha_Corte],"&lt;="&amp;Y$12)-SUMIFS(Tbl_Registro_Insumo[cant_dev],Tbl_Registro_Insumo[proveedor],$C$8,Tbl_Registro_Insumo[descripcion_insumo],$C147,Tbl_Registro_Insumo[id_solicitud],$C$9,Tbl_Registro_Insumo[Fecha_Corte],"&lt;="&amp;Y$12))</f>
        <v/>
      </c>
      <c r="Z147" s="2" t="str">
        <f>IF(OR($C147="",Z$12=""),"",SUMIFS(Tbl_Registro_Insumo[cant_ent],Tbl_Registro_Insumo[proveedor],$C$8,Tbl_Registro_Insumo[descripcion_insumo],$C147,Tbl_Registro_Insumo[id_solicitud],Detalle_Mes!$C$9,Tbl_Registro_Insumo[Fecha_Corte],"&lt;="&amp;Z$12)-SUMIFS(Tbl_Registro_Insumo[cant_dev],Tbl_Registro_Insumo[proveedor],$C$8,Tbl_Registro_Insumo[descripcion_insumo],$C147,Tbl_Registro_Insumo[id_solicitud],$C$9,Tbl_Registro_Insumo[Fecha_Corte],"&lt;="&amp;Z$12))</f>
        <v/>
      </c>
      <c r="AA147" s="2" t="str">
        <f>IF(OR($C147="",AA$12=""),"",SUMIFS(Tbl_Registro_Insumo[cant_ent],Tbl_Registro_Insumo[proveedor],$C$8,Tbl_Registro_Insumo[descripcion_insumo],$C147,Tbl_Registro_Insumo[id_solicitud],Detalle_Mes!$C$9,Tbl_Registro_Insumo[Fecha_Corte],"&lt;="&amp;AA$12)-SUMIFS(Tbl_Registro_Insumo[cant_dev],Tbl_Registro_Insumo[proveedor],$C$8,Tbl_Registro_Insumo[descripcion_insumo],$C147,Tbl_Registro_Insumo[id_solicitud],$C$9,Tbl_Registro_Insumo[Fecha_Corte],"&lt;="&amp;AA$12))</f>
        <v/>
      </c>
      <c r="AB147" s="2" t="str">
        <f>IF(OR($C147="",AB$12=""),"",SUMIFS(Tbl_Registro_Insumo[cant_ent],Tbl_Registro_Insumo[proveedor],$C$8,Tbl_Registro_Insumo[descripcion_insumo],$C147,Tbl_Registro_Insumo[id_solicitud],Detalle_Mes!$C$9,Tbl_Registro_Insumo[Fecha_Corte],"&lt;="&amp;AB$12)-SUMIFS(Tbl_Registro_Insumo[cant_dev],Tbl_Registro_Insumo[proveedor],$C$8,Tbl_Registro_Insumo[descripcion_insumo],$C147,Tbl_Registro_Insumo[id_solicitud],$C$9,Tbl_Registro_Insumo[Fecha_Corte],"&lt;="&amp;AB$12))</f>
        <v/>
      </c>
      <c r="AC147" s="2" t="str">
        <f>IF(OR($C147="",AC$12=""),"",SUMIFS(Tbl_Registro_Insumo[cant_ent],Tbl_Registro_Insumo[proveedor],$C$8,Tbl_Registro_Insumo[descripcion_insumo],$C147,Tbl_Registro_Insumo[id_solicitud],Detalle_Mes!$C$9,Tbl_Registro_Insumo[Fecha_Corte],"&lt;="&amp;AC$12)-SUMIFS(Tbl_Registro_Insumo[cant_dev],Tbl_Registro_Insumo[proveedor],$C$8,Tbl_Registro_Insumo[descripcion_insumo],$C147,Tbl_Registro_Insumo[id_solicitud],$C$9,Tbl_Registro_Insumo[Fecha_Corte],"&lt;="&amp;AC$12))</f>
        <v/>
      </c>
      <c r="AD147" s="2" t="str">
        <f>IF(OR($C147="",AD$12=""),"",SUMIFS(Tbl_Registro_Insumo[cant_ent],Tbl_Registro_Insumo[proveedor],$C$8,Tbl_Registro_Insumo[descripcion_insumo],$C147,Tbl_Registro_Insumo[id_solicitud],Detalle_Mes!$C$9,Tbl_Registro_Insumo[Fecha_Corte],"&lt;="&amp;AD$12)-SUMIFS(Tbl_Registro_Insumo[cant_dev],Tbl_Registro_Insumo[proveedor],$C$8,Tbl_Registro_Insumo[descripcion_insumo],$C147,Tbl_Registro_Insumo[id_solicitud],$C$9,Tbl_Registro_Insumo[Fecha_Corte],"&lt;="&amp;AD$12))</f>
        <v/>
      </c>
      <c r="AE147" s="2" t="str">
        <f>IF(OR($C147="",AE$12=""),"",SUMIFS(Tbl_Registro_Insumo[cant_ent],Tbl_Registro_Insumo[proveedor],$C$8,Tbl_Registro_Insumo[descripcion_insumo],$C147,Tbl_Registro_Insumo[id_solicitud],Detalle_Mes!$C$9,Tbl_Registro_Insumo[Fecha_Corte],"&lt;="&amp;AE$12)-SUMIFS(Tbl_Registro_Insumo[cant_dev],Tbl_Registro_Insumo[proveedor],$C$8,Tbl_Registro_Insumo[descripcion_insumo],$C147,Tbl_Registro_Insumo[id_solicitud],$C$9,Tbl_Registro_Insumo[Fecha_Corte],"&lt;="&amp;AE$12))</f>
        <v/>
      </c>
      <c r="AF147" s="2" t="str">
        <f>IF(OR($C147="",AF$12=""),"",SUMIFS(Tbl_Registro_Insumo[cant_ent],Tbl_Registro_Insumo[proveedor],$C$8,Tbl_Registro_Insumo[descripcion_insumo],$C147,Tbl_Registro_Insumo[id_solicitud],Detalle_Mes!$C$9,Tbl_Registro_Insumo[Fecha_Corte],"&lt;="&amp;AF$12)-SUMIFS(Tbl_Registro_Insumo[cant_dev],Tbl_Registro_Insumo[proveedor],$C$8,Tbl_Registro_Insumo[descripcion_insumo],$C147,Tbl_Registro_Insumo[id_solicitud],$C$9,Tbl_Registro_Insumo[Fecha_Corte],"&lt;="&amp;AF$12))</f>
        <v/>
      </c>
      <c r="AG147" s="2" t="str">
        <f>IF(OR($C147="",AG$12=""),"",SUMIFS(Tbl_Registro_Insumo[cant_ent],Tbl_Registro_Insumo[proveedor],$C$8,Tbl_Registro_Insumo[descripcion_insumo],$C147,Tbl_Registro_Insumo[id_solicitud],Detalle_Mes!$C$9,Tbl_Registro_Insumo[Fecha_Corte],"&lt;="&amp;AG$12)-SUMIFS(Tbl_Registro_Insumo[cant_dev],Tbl_Registro_Insumo[proveedor],$C$8,Tbl_Registro_Insumo[descripcion_insumo],$C147,Tbl_Registro_Insumo[id_solicitud],$C$9,Tbl_Registro_Insumo[Fecha_Corte],"&lt;="&amp;AG$12))</f>
        <v/>
      </c>
      <c r="AH147" s="2" t="str">
        <f>IF(OR($C147="",AH$12=""),"",SUMIFS(Tbl_Registro_Insumo[cant_ent],Tbl_Registro_Insumo[proveedor],$C$8,Tbl_Registro_Insumo[descripcion_insumo],$C147,Tbl_Registro_Insumo[id_solicitud],Detalle_Mes!$C$9,Tbl_Registro_Insumo[Fecha_Corte],"&lt;="&amp;AH$12)-SUMIFS(Tbl_Registro_Insumo[cant_dev],Tbl_Registro_Insumo[proveedor],$C$8,Tbl_Registro_Insumo[descripcion_insumo],$C147,Tbl_Registro_Insumo[id_solicitud],$C$9,Tbl_Registro_Insumo[Fecha_Corte],"&lt;="&amp;AH$12))</f>
        <v/>
      </c>
      <c r="AI147" s="2" t="str">
        <f>IF(OR($C147="",AI$12=""),"",SUMIFS(Tbl_Registro_Insumo[cant_ent],Tbl_Registro_Insumo[proveedor],$C$8,Tbl_Registro_Insumo[descripcion_insumo],$C147,Tbl_Registro_Insumo[id_solicitud],Detalle_Mes!$C$9,Tbl_Registro_Insumo[Fecha_Corte],"&lt;="&amp;AI$12)-SUMIFS(Tbl_Registro_Insumo[cant_dev],Tbl_Registro_Insumo[proveedor],$C$8,Tbl_Registro_Insumo[descripcion_insumo],$C147,Tbl_Registro_Insumo[id_solicitud],$C$9,Tbl_Registro_Insumo[Fecha_Corte],"&lt;="&amp;AI$12))</f>
        <v/>
      </c>
      <c r="AJ147" s="2" t="str">
        <f>IF(OR($C147="",AJ$12=""),"",SUMIFS(Tbl_Registro_Insumo[cant_ent],Tbl_Registro_Insumo[proveedor],$C$8,Tbl_Registro_Insumo[descripcion_insumo],$C147,Tbl_Registro_Insumo[id_solicitud],Detalle_Mes!$C$9,Tbl_Registro_Insumo[Fecha_Corte],"&lt;="&amp;AJ$12)-SUMIFS(Tbl_Registro_Insumo[cant_dev],Tbl_Registro_Insumo[proveedor],$C$8,Tbl_Registro_Insumo[descripcion_insumo],$C147,Tbl_Registro_Insumo[id_solicitud],$C$9,Tbl_Registro_Insumo[Fecha_Corte],"&lt;="&amp;AJ$12))</f>
        <v/>
      </c>
      <c r="AK147" s="2" t="str">
        <f>IF(OR($C147="",AK$12=""),"",SUMIFS(Tbl_Registro_Insumo[cant_ent],Tbl_Registro_Insumo[proveedor],$C$8,Tbl_Registro_Insumo[descripcion_insumo],$C147,Tbl_Registro_Insumo[id_solicitud],Detalle_Mes!$C$9,Tbl_Registro_Insumo[Fecha_Corte],"&lt;="&amp;AK$12)-SUMIFS(Tbl_Registro_Insumo[cant_dev],Tbl_Registro_Insumo[proveedor],$C$8,Tbl_Registro_Insumo[descripcion_insumo],$C147,Tbl_Registro_Insumo[id_solicitud],$C$9,Tbl_Registro_Insumo[Fecha_Corte],"&lt;="&amp;AK$12))</f>
        <v/>
      </c>
      <c r="AL147" s="2" t="str">
        <f>IF(OR($C147="",AL$12=""),"",SUMIFS(Tbl_Registro_Insumo[cant_ent],Tbl_Registro_Insumo[proveedor],$C$8,Tbl_Registro_Insumo[descripcion_insumo],$C147,Tbl_Registro_Insumo[id_solicitud],Detalle_Mes!$C$9,Tbl_Registro_Insumo[Fecha_Corte],"&lt;="&amp;AL$12)-SUMIFS(Tbl_Registro_Insumo[cant_dev],Tbl_Registro_Insumo[proveedor],$C$8,Tbl_Registro_Insumo[descripcion_insumo],$C147,Tbl_Registro_Insumo[id_solicitud],$C$9,Tbl_Registro_Insumo[Fecha_Corte],"&lt;="&amp;AL$12))</f>
        <v/>
      </c>
      <c r="AM147" s="2" t="str">
        <f>IF(OR($C147="",AM$12=""),"",SUMIFS(Tbl_Registro_Insumo[cant_ent],Tbl_Registro_Insumo[proveedor],$C$8,Tbl_Registro_Insumo[descripcion_insumo],$C147,Tbl_Registro_Insumo[id_solicitud],Detalle_Mes!$C$9,Tbl_Registro_Insumo[Fecha_Corte],"&lt;="&amp;AM$12)-SUMIFS(Tbl_Registro_Insumo[cant_dev],Tbl_Registro_Insumo[proveedor],$C$8,Tbl_Registro_Insumo[descripcion_insumo],$C147,Tbl_Registro_Insumo[id_solicitud],$C$9,Tbl_Registro_Insumo[Fecha_Corte],"&lt;="&amp;AM$12))</f>
        <v/>
      </c>
      <c r="AN147" s="2" t="str">
        <f>IF(OR($C147="",AN$12=""),"",SUMIFS(Tbl_Registro_Insumo[cant_ent],Tbl_Registro_Insumo[proveedor],$C$8,Tbl_Registro_Insumo[descripcion_insumo],$C147,Tbl_Registro_Insumo[id_solicitud],Detalle_Mes!$C$9,Tbl_Registro_Insumo[Fecha_Corte],"&lt;="&amp;AN$12)-SUMIFS(Tbl_Registro_Insumo[cant_dev],Tbl_Registro_Insumo[proveedor],$C$8,Tbl_Registro_Insumo[descripcion_insumo],$C147,Tbl_Registro_Insumo[id_solicitud],$C$9,Tbl_Registro_Insumo[Fecha_Corte],"&lt;="&amp;AN$12))</f>
        <v/>
      </c>
      <c r="AO147" s="2" t="str">
        <f>IF(OR($C147="",AO$12=""),"",SUMIFS(Tbl_Registro_Insumo[cant_ent],Tbl_Registro_Insumo[proveedor],$C$8,Tbl_Registro_Insumo[descripcion_insumo],$C147,Tbl_Registro_Insumo[id_solicitud],Detalle_Mes!$C$9,Tbl_Registro_Insumo[Fecha_Corte],"&lt;="&amp;AO$12)-SUMIFS(Tbl_Registro_Insumo[cant_dev],Tbl_Registro_Insumo[proveedor],$C$8,Tbl_Registro_Insumo[descripcion_insumo],$C147,Tbl_Registro_Insumo[id_solicitud],$C$9,Tbl_Registro_Insumo[Fecha_Corte],"&lt;="&amp;AO$12))</f>
        <v/>
      </c>
      <c r="AP147" s="2" t="str">
        <f>IF(OR($C147="",AP$12=""),"",SUMIFS(Tbl_Registro_Insumo[cant_ent],Tbl_Registro_Insumo[proveedor],$C$8,Tbl_Registro_Insumo[descripcion_insumo],$C147,Tbl_Registro_Insumo[id_solicitud],Detalle_Mes!$C$9,Tbl_Registro_Insumo[Fecha_Corte],"&lt;="&amp;AP$12)-SUMIFS(Tbl_Registro_Insumo[cant_dev],Tbl_Registro_Insumo[proveedor],$C$8,Tbl_Registro_Insumo[descripcion_insumo],$C147,Tbl_Registro_Insumo[id_solicitud],$C$9,Tbl_Registro_Insumo[Fecha_Corte],"&lt;="&amp;AP$12))</f>
        <v/>
      </c>
      <c r="AQ147" s="2" t="str">
        <f>IF(OR($C147="",AQ$12=""),"",SUMIFS(Tbl_Registro_Insumo[cant_ent],Tbl_Registro_Insumo[proveedor],$C$8,Tbl_Registro_Insumo[descripcion_insumo],$C147,Tbl_Registro_Insumo[id_solicitud],Detalle_Mes!$C$9,Tbl_Registro_Insumo[Fecha_Corte],"&lt;="&amp;AQ$12)-SUMIFS(Tbl_Registro_Insumo[cant_dev],Tbl_Registro_Insumo[proveedor],$C$8,Tbl_Registro_Insumo[descripcion_insumo],$C147,Tbl_Registro_Insumo[id_solicitud],$C$9,Tbl_Registro_Insumo[Fecha_Corte],"&lt;="&amp;AQ$12))</f>
        <v/>
      </c>
      <c r="AR147" s="2" t="str">
        <f>IF(OR($C147="",AR$12=""),"",SUMIFS(Tbl_Registro_Insumo[cant_ent],Tbl_Registro_Insumo[proveedor],$C$8,Tbl_Registro_Insumo[descripcion_insumo],$C147,Tbl_Registro_Insumo[id_solicitud],Detalle_Mes!$C$9,Tbl_Registro_Insumo[Fecha_Corte],"&lt;="&amp;AR$12)-SUMIFS(Tbl_Registro_Insumo[cant_dev],Tbl_Registro_Insumo[proveedor],$C$8,Tbl_Registro_Insumo[descripcion_insumo],$C147,Tbl_Registro_Insumo[id_solicitud],$C$9,Tbl_Registro_Insumo[Fecha_Corte],"&lt;="&amp;AR$12))</f>
        <v/>
      </c>
      <c r="AS147" s="2" t="str">
        <f>IF(OR($C147="",AS$12=""),"",SUMIFS(Tbl_Registro_Insumo[cant_ent],Tbl_Registro_Insumo[proveedor],$C$8,Tbl_Registro_Insumo[descripcion_insumo],$C147,Tbl_Registro_Insumo[id_solicitud],Detalle_Mes!$C$9,Tbl_Registro_Insumo[Fecha_Corte],"&lt;="&amp;AS$12)-SUMIFS(Tbl_Registro_Insumo[cant_dev],Tbl_Registro_Insumo[proveedor],$C$8,Tbl_Registro_Insumo[descripcion_insumo],$C147,Tbl_Registro_Insumo[id_solicitud],$C$9,Tbl_Registro_Insumo[Fecha_Corte],"&lt;="&amp;AS$12))</f>
        <v/>
      </c>
      <c r="AT147" s="2" t="str">
        <f>IF(OR($C147="",AT$12=""),"",SUMIFS(Tbl_Registro_Insumo[cant_ent],Tbl_Registro_Insumo[proveedor],$C$8,Tbl_Registro_Insumo[descripcion_insumo],$C147,Tbl_Registro_Insumo[id_solicitud],Detalle_Mes!$C$9,Tbl_Registro_Insumo[Fecha_Corte],"&lt;="&amp;AT$12)-SUMIFS(Tbl_Registro_Insumo[cant_dev],Tbl_Registro_Insumo[proveedor],$C$8,Tbl_Registro_Insumo[descripcion_insumo],$C147,Tbl_Registro_Insumo[id_solicitud],$C$9,Tbl_Registro_Insumo[Fecha_Corte],"&lt;="&amp;AT$12))</f>
        <v/>
      </c>
      <c r="AU147" s="2" t="str">
        <f>IF(OR($C147="",AU$12=""),"",SUMIFS(Tbl_Registro_Insumo[cant_ent],Tbl_Registro_Insumo[proveedor],$C$8,Tbl_Registro_Insumo[descripcion_insumo],$C147,Tbl_Registro_Insumo[id_solicitud],Detalle_Mes!$C$9,Tbl_Registro_Insumo[Fecha_Corte],"&lt;="&amp;AU$12)-SUMIFS(Tbl_Registro_Insumo[cant_dev],Tbl_Registro_Insumo[proveedor],$C$8,Tbl_Registro_Insumo[descripcion_insumo],$C147,Tbl_Registro_Insumo[id_solicitud],$C$9,Tbl_Registro_Insumo[Fecha_Corte],"&lt;="&amp;AU$12))</f>
        <v/>
      </c>
      <c r="AV147" s="2" t="str">
        <f>IF(OR($C147="",AV$12=""),"",SUMIFS(Tbl_Registro_Insumo[cant_ent],Tbl_Registro_Insumo[proveedor],$C$8,Tbl_Registro_Insumo[descripcion_insumo],$C147,Tbl_Registro_Insumo[id_solicitud],Detalle_Mes!$C$9,Tbl_Registro_Insumo[Fecha_Corte],"&lt;="&amp;AV$12)-SUMIFS(Tbl_Registro_Insumo[cant_dev],Tbl_Registro_Insumo[proveedor],$C$8,Tbl_Registro_Insumo[descripcion_insumo],$C147,Tbl_Registro_Insumo[id_solicitud],$C$9,Tbl_Registro_Insumo[Fecha_Corte],"&lt;="&amp;AV$12))</f>
        <v/>
      </c>
      <c r="AW147" s="2" t="str">
        <f>IF(OR($C147="",AW$12=""),"",SUMIFS(Tbl_Registro_Insumo[cant_ent],Tbl_Registro_Insumo[proveedor],$C$8,Tbl_Registro_Insumo[descripcion_insumo],$C147,Tbl_Registro_Insumo[id_solicitud],Detalle_Mes!$C$9,Tbl_Registro_Insumo[Fecha_Corte],"&lt;="&amp;AW$12)-SUMIFS(Tbl_Registro_Insumo[cant_dev],Tbl_Registro_Insumo[proveedor],$C$8,Tbl_Registro_Insumo[descripcion_insumo],$C147,Tbl_Registro_Insumo[id_solicitud],$C$9,Tbl_Registro_Insumo[Fecha_Corte],"&lt;="&amp;AW$12))</f>
        <v/>
      </c>
      <c r="AX147" s="2" t="str">
        <f>IF(OR($C147="",AX$12=""),"",SUMIFS(Tbl_Registro_Insumo[cant_ent],Tbl_Registro_Insumo[proveedor],$C$8,Tbl_Registro_Insumo[descripcion_insumo],$C147,Tbl_Registro_Insumo[id_solicitud],Detalle_Mes!$C$9,Tbl_Registro_Insumo[Fecha_Corte],"&lt;="&amp;AX$12)-SUMIFS(Tbl_Registro_Insumo[cant_dev],Tbl_Registro_Insumo[proveedor],$C$8,Tbl_Registro_Insumo[descripcion_insumo],$C147,Tbl_Registro_Insumo[id_solicitud],$C$9,Tbl_Registro_Insumo[Fecha_Corte],"&lt;="&amp;AX$12))</f>
        <v/>
      </c>
      <c r="AY147" s="2" t="str">
        <f>IF(OR($C147="",AY$12=""),"",SUMIFS(Tbl_Registro_Insumo[cant_ent],Tbl_Registro_Insumo[proveedor],$C$8,Tbl_Registro_Insumo[descripcion_insumo],$C147,Tbl_Registro_Insumo[id_solicitud],Detalle_Mes!$C$9,Tbl_Registro_Insumo[Fecha_Corte],"&lt;="&amp;AY$12)-SUMIFS(Tbl_Registro_Insumo[cant_dev],Tbl_Registro_Insumo[proveedor],$C$8,Tbl_Registro_Insumo[descripcion_insumo],$C147,Tbl_Registro_Insumo[id_solicitud],$C$9,Tbl_Registro_Insumo[Fecha_Corte],"&lt;="&amp;AY$12))</f>
        <v/>
      </c>
      <c r="AZ147" s="2" t="str">
        <f>IF(OR($C147="",AZ$12=""),"",SUMIFS(Tbl_Registro_Insumo[cant_ent],Tbl_Registro_Insumo[proveedor],$C$8,Tbl_Registro_Insumo[descripcion_insumo],$C147,Tbl_Registro_Insumo[id_solicitud],Detalle_Mes!$C$9,Tbl_Registro_Insumo[Fecha_Corte],"&lt;="&amp;AZ$12)-SUMIFS(Tbl_Registro_Insumo[cant_dev],Tbl_Registro_Insumo[proveedor],$C$8,Tbl_Registro_Insumo[descripcion_insumo],$C147,Tbl_Registro_Insumo[id_solicitud],$C$9,Tbl_Registro_Insumo[Fecha_Corte],"&lt;="&amp;AZ$12))</f>
        <v/>
      </c>
      <c r="BA147" s="2" t="str">
        <f>IF(OR($C147="",BA$12=""),"",SUMIFS(Tbl_Registro_Insumo[cant_ent],Tbl_Registro_Insumo[proveedor],$C$8,Tbl_Registro_Insumo[descripcion_insumo],$C147,Tbl_Registro_Insumo[id_solicitud],Detalle_Mes!$C$9,Tbl_Registro_Insumo[Fecha_Corte],"&lt;="&amp;BA$12)-SUMIFS(Tbl_Registro_Insumo[cant_dev],Tbl_Registro_Insumo[proveedor],$C$8,Tbl_Registro_Insumo[descripcion_insumo],$C147,Tbl_Registro_Insumo[id_solicitud],$C$9,Tbl_Registro_Insumo[Fecha_Corte],"&lt;="&amp;BA$12))</f>
        <v/>
      </c>
      <c r="BB147" s="2" t="str">
        <f>IF(OR($C147="",BB$12=""),"",SUMIFS(Tbl_Registro_Insumo[cant_ent],Tbl_Registro_Insumo[proveedor],$C$8,Tbl_Registro_Insumo[descripcion_insumo],$C147,Tbl_Registro_Insumo[id_solicitud],Detalle_Mes!$C$9,Tbl_Registro_Insumo[Fecha_Corte],"&lt;="&amp;BB$12)-SUMIFS(Tbl_Registro_Insumo[cant_dev],Tbl_Registro_Insumo[proveedor],$C$8,Tbl_Registro_Insumo[descripcion_insumo],$C147,Tbl_Registro_Insumo[id_solicitud],$C$9,Tbl_Registro_Insumo[Fecha_Corte],"&lt;="&amp;BB$12))</f>
        <v/>
      </c>
      <c r="BC147" s="2" t="str">
        <f>IF(OR($C147="",BC$12=""),"",SUMIFS(Tbl_Registro_Insumo[cant_ent],Tbl_Registro_Insumo[proveedor],$C$8,Tbl_Registro_Insumo[descripcion_insumo],$C147,Tbl_Registro_Insumo[id_solicitud],Detalle_Mes!$C$9,Tbl_Registro_Insumo[Fecha_Corte],"&lt;="&amp;BC$12)-SUMIFS(Tbl_Registro_Insumo[cant_dev],Tbl_Registro_Insumo[proveedor],$C$8,Tbl_Registro_Insumo[descripcion_insumo],$C147,Tbl_Registro_Insumo[id_solicitud],$C$9,Tbl_Registro_Insumo[Fecha_Corte],"&lt;="&amp;BC$12))</f>
        <v/>
      </c>
      <c r="BD147" s="2" t="str">
        <f>IF(OR($C147="",BD$12=""),"",SUMIFS(Tbl_Registro_Insumo[cant_ent],Tbl_Registro_Insumo[proveedor],$C$8,Tbl_Registro_Insumo[descripcion_insumo],$C147,Tbl_Registro_Insumo[id_solicitud],Detalle_Mes!$C$9,Tbl_Registro_Insumo[Fecha_Corte],"&lt;="&amp;BD$12)-SUMIFS(Tbl_Registro_Insumo[cant_dev],Tbl_Registro_Insumo[proveedor],$C$8,Tbl_Registro_Insumo[descripcion_insumo],$C147,Tbl_Registro_Insumo[id_solicitud],$C$9,Tbl_Registro_Insumo[Fecha_Corte],"&lt;="&amp;BD$12))</f>
        <v/>
      </c>
      <c r="BE147" s="2" t="str">
        <f>IF(OR($C147="",BE$12=""),"",SUMIFS(Tbl_Registro_Insumo[cant_ent],Tbl_Registro_Insumo[proveedor],$C$8,Tbl_Registro_Insumo[descripcion_insumo],$C147,Tbl_Registro_Insumo[id_solicitud],Detalle_Mes!$C$9,Tbl_Registro_Insumo[Fecha_Corte],"&lt;="&amp;BE$12)-SUMIFS(Tbl_Registro_Insumo[cant_dev],Tbl_Registro_Insumo[proveedor],$C$8,Tbl_Registro_Insumo[descripcion_insumo],$C147,Tbl_Registro_Insumo[id_solicitud],$C$9,Tbl_Registro_Insumo[Fecha_Corte],"&lt;="&amp;BE$12))</f>
        <v/>
      </c>
      <c r="BF147" s="2" t="str">
        <f>IF(OR($C147="",BF$12=""),"",SUMIFS(Tbl_Registro_Insumo[cant_ent],Tbl_Registro_Insumo[proveedor],$C$8,Tbl_Registro_Insumo[descripcion_insumo],$C147,Tbl_Registro_Insumo[id_solicitud],Detalle_Mes!$C$9,Tbl_Registro_Insumo[Fecha_Corte],"&lt;="&amp;BF$12)-SUMIFS(Tbl_Registro_Insumo[cant_dev],Tbl_Registro_Insumo[proveedor],$C$8,Tbl_Registro_Insumo[descripcion_insumo],$C147,Tbl_Registro_Insumo[id_solicitud],$C$9,Tbl_Registro_Insumo[Fecha_Corte],"&lt;="&amp;BF$12))</f>
        <v/>
      </c>
      <c r="BG147" s="2" t="str">
        <f>IF(OR($C147="",BG$12=""),"",SUMIFS(Tbl_Registro_Insumo[cant_ent],Tbl_Registro_Insumo[proveedor],$C$8,Tbl_Registro_Insumo[descripcion_insumo],$C147,Tbl_Registro_Insumo[id_solicitud],Detalle_Mes!$C$9,Tbl_Registro_Insumo[Fecha_Corte],"&lt;="&amp;BG$12)-SUMIFS(Tbl_Registro_Insumo[cant_dev],Tbl_Registro_Insumo[proveedor],$C$8,Tbl_Registro_Insumo[descripcion_insumo],$C147,Tbl_Registro_Insumo[id_solicitud],$C$9,Tbl_Registro_Insumo[Fecha_Corte],"&lt;="&amp;BG$12))</f>
        <v/>
      </c>
      <c r="BH147" s="2" t="str">
        <f>IF(OR($C147="",BH$12=""),"",SUMIFS(Tbl_Registro_Insumo[cant_ent],Tbl_Registro_Insumo[proveedor],$C$8,Tbl_Registro_Insumo[descripcion_insumo],$C147,Tbl_Registro_Insumo[id_solicitud],Detalle_Mes!$C$9,Tbl_Registro_Insumo[Fecha_Corte],"&lt;="&amp;BH$12)-SUMIFS(Tbl_Registro_Insumo[cant_dev],Tbl_Registro_Insumo[proveedor],$C$8,Tbl_Registro_Insumo[descripcion_insumo],$C147,Tbl_Registro_Insumo[id_solicitud],$C$9,Tbl_Registro_Insumo[Fecha_Corte],"&lt;="&amp;BH$12))</f>
        <v/>
      </c>
      <c r="BI147" s="2" t="str">
        <f>IF(OR($C147="",BI$12=""),"",SUMIFS(Tbl_Registro_Insumo[cant_ent],Tbl_Registro_Insumo[proveedor],$C$8,Tbl_Registro_Insumo[descripcion_insumo],$C147,Tbl_Registro_Insumo[id_solicitud],Detalle_Mes!$C$9,Tbl_Registro_Insumo[Fecha_Corte],"&lt;="&amp;BI$12)-SUMIFS(Tbl_Registro_Insumo[cant_dev],Tbl_Registro_Insumo[proveedor],$C$8,Tbl_Registro_Insumo[descripcion_insumo],$C147,Tbl_Registro_Insumo[id_solicitud],$C$9,Tbl_Registro_Insumo[Fecha_Corte],"&lt;="&amp;BI$12))</f>
        <v/>
      </c>
      <c r="BJ147" s="2" t="str">
        <f>IF(OR($C147="",BJ$12=""),"",SUMIFS(Tbl_Registro_Insumo[cant_ent],Tbl_Registro_Insumo[proveedor],$C$8,Tbl_Registro_Insumo[descripcion_insumo],$C147,Tbl_Registro_Insumo[id_solicitud],Detalle_Mes!$C$9,Tbl_Registro_Insumo[Fecha_Corte],"&lt;="&amp;BJ$12)-SUMIFS(Tbl_Registro_Insumo[cant_dev],Tbl_Registro_Insumo[proveedor],$C$8,Tbl_Registro_Insumo[descripcion_insumo],$C147,Tbl_Registro_Insumo[id_solicitud],$C$9,Tbl_Registro_Insumo[Fecha_Corte],"&lt;="&amp;BJ$12))</f>
        <v/>
      </c>
      <c r="BK147" s="2" t="str">
        <f>IF(OR($C147="",BK$12=""),"",SUMIFS(Tbl_Registro_Insumo[cant_ent],Tbl_Registro_Insumo[proveedor],$C$8,Tbl_Registro_Insumo[descripcion_insumo],$C147,Tbl_Registro_Insumo[id_solicitud],Detalle_Mes!$C$9,Tbl_Registro_Insumo[Fecha_Corte],"&lt;="&amp;BK$12)-SUMIFS(Tbl_Registro_Insumo[cant_dev],Tbl_Registro_Insumo[proveedor],$C$8,Tbl_Registro_Insumo[descripcion_insumo],$C147,Tbl_Registro_Insumo[id_solicitud],$C$9,Tbl_Registro_Insumo[Fecha_Corte],"&lt;="&amp;BK$12))</f>
        <v/>
      </c>
      <c r="BL147" s="2" t="str">
        <f>IF(OR($C147="",BL$12=""),"",SUMIFS(Tbl_Registro_Insumo[cant_ent],Tbl_Registro_Insumo[proveedor],$C$8,Tbl_Registro_Insumo[descripcion_insumo],$C147,Tbl_Registro_Insumo[id_solicitud],Detalle_Mes!$C$9,Tbl_Registro_Insumo[Fecha_Corte],"&lt;="&amp;BL$12)-SUMIFS(Tbl_Registro_Insumo[cant_dev],Tbl_Registro_Insumo[proveedor],$C$8,Tbl_Registro_Insumo[descripcion_insumo],$C147,Tbl_Registro_Insumo[id_solicitud],$C$9,Tbl_Registro_Insumo[Fecha_Corte],"&lt;="&amp;BL$12))</f>
        <v/>
      </c>
      <c r="BM147" s="2" t="str">
        <f>IF(OR($C147="",BM$12=""),"",SUMIFS(Tbl_Registro_Insumo[cant_ent],Tbl_Registro_Insumo[proveedor],$C$8,Tbl_Registro_Insumo[descripcion_insumo],$C147,Tbl_Registro_Insumo[id_solicitud],Detalle_Mes!$C$9,Tbl_Registro_Insumo[Fecha_Corte],"&lt;="&amp;BM$12)-SUMIFS(Tbl_Registro_Insumo[cant_dev],Tbl_Registro_Insumo[proveedor],$C$8,Tbl_Registro_Insumo[descripcion_insumo],$C147,Tbl_Registro_Insumo[id_solicitud],$C$9,Tbl_Registro_Insumo[Fecha_Corte],"&lt;="&amp;BM$12))</f>
        <v/>
      </c>
      <c r="BN147" s="2" t="str">
        <f>IF(OR($C147="",BN$12=""),"",SUMIFS(Tbl_Registro_Insumo[cant_ent],Tbl_Registro_Insumo[proveedor],$C$8,Tbl_Registro_Insumo[descripcion_insumo],$C147,Tbl_Registro_Insumo[id_solicitud],Detalle_Mes!$C$9,Tbl_Registro_Insumo[Fecha_Corte],"&lt;="&amp;BN$12)-SUMIFS(Tbl_Registro_Insumo[cant_dev],Tbl_Registro_Insumo[proveedor],$C$8,Tbl_Registro_Insumo[descripcion_insumo],$C147,Tbl_Registro_Insumo[id_solicitud],$C$9,Tbl_Registro_Insumo[Fecha_Corte],"&lt;="&amp;BN$12))</f>
        <v/>
      </c>
      <c r="BO147" s="2" t="str">
        <f>IF(OR($C147="",BO$12=""),"",SUMIFS(Tbl_Registro_Insumo[cant_ent],Tbl_Registro_Insumo[proveedor],$C$8,Tbl_Registro_Insumo[descripcion_insumo],$C147,Tbl_Registro_Insumo[id_solicitud],Detalle_Mes!$C$9,Tbl_Registro_Insumo[Fecha_Corte],"&lt;="&amp;BO$12)-SUMIFS(Tbl_Registro_Insumo[cant_dev],Tbl_Registro_Insumo[proveedor],$C$8,Tbl_Registro_Insumo[descripcion_insumo],$C147,Tbl_Registro_Insumo[id_solicitud],$C$9,Tbl_Registro_Insumo[Fecha_Corte],"&lt;="&amp;BO$12))</f>
        <v/>
      </c>
      <c r="BP147" s="2" t="str">
        <f>IF(OR($C147="",BP$12=""),"",SUMIFS(Tbl_Registro_Insumo[cant_ent],Tbl_Registro_Insumo[proveedor],$C$8,Tbl_Registro_Insumo[descripcion_insumo],$C147,Tbl_Registro_Insumo[id_solicitud],Detalle_Mes!$C$9,Tbl_Registro_Insumo[Fecha_Corte],"&lt;="&amp;BP$12)-SUMIFS(Tbl_Registro_Insumo[cant_dev],Tbl_Registro_Insumo[proveedor],$C$8,Tbl_Registro_Insumo[descripcion_insumo],$C147,Tbl_Registro_Insumo[id_solicitud],$C$9,Tbl_Registro_Insumo[Fecha_Corte],"&lt;="&amp;BP$12))</f>
        <v/>
      </c>
      <c r="BQ147" s="2" t="str">
        <f>IF(OR($C147="",BQ$12=""),"",SUMIFS(Tbl_Registro_Insumo[cant_ent],Tbl_Registro_Insumo[proveedor],$C$8,Tbl_Registro_Insumo[descripcion_insumo],$C147,Tbl_Registro_Insumo[id_solicitud],Detalle_Mes!$C$9,Tbl_Registro_Insumo[Fecha_Corte],"&lt;="&amp;BQ$12)-SUMIFS(Tbl_Registro_Insumo[cant_dev],Tbl_Registro_Insumo[proveedor],$C$8,Tbl_Registro_Insumo[descripcion_insumo],$C147,Tbl_Registro_Insumo[id_solicitud],$C$9,Tbl_Registro_Insumo[Fecha_Corte],"&lt;="&amp;BQ$12))</f>
        <v/>
      </c>
      <c r="BR147" s="2" t="str">
        <f>IF(OR($C147="",BR$12=""),"",SUMIFS(Tbl_Registro_Insumo[cant_ent],Tbl_Registro_Insumo[proveedor],$C$8,Tbl_Registro_Insumo[descripcion_insumo],$C147,Tbl_Registro_Insumo[id_solicitud],Detalle_Mes!$C$9,Tbl_Registro_Insumo[Fecha_Corte],"&lt;="&amp;BR$12)-SUMIFS(Tbl_Registro_Insumo[cant_dev],Tbl_Registro_Insumo[proveedor],$C$8,Tbl_Registro_Insumo[descripcion_insumo],$C147,Tbl_Registro_Insumo[id_solicitud],$C$9,Tbl_Registro_Insumo[Fecha_Corte],"&lt;="&amp;BR$12))</f>
        <v/>
      </c>
      <c r="BS147" s="2" t="str">
        <f>IF(OR($C147="",BS$12=""),"",SUMIFS(Tbl_Registro_Insumo[cant_ent],Tbl_Registro_Insumo[proveedor],$C$8,Tbl_Registro_Insumo[descripcion_insumo],$C147,Tbl_Registro_Insumo[id_solicitud],Detalle_Mes!$C$9,Tbl_Registro_Insumo[Fecha_Corte],"&lt;="&amp;BS$12)-SUMIFS(Tbl_Registro_Insumo[cant_dev],Tbl_Registro_Insumo[proveedor],$C$8,Tbl_Registro_Insumo[descripcion_insumo],$C147,Tbl_Registro_Insumo[id_solicitud],$C$9,Tbl_Registro_Insumo[Fecha_Corte],"&lt;="&amp;BS$12))</f>
        <v/>
      </c>
    </row>
    <row r="148" spans="2:71" s="7" customFormat="1" ht="19.2" customHeight="1" x14ac:dyDescent="0.3">
      <c r="B148" s="2"/>
      <c r="D148" s="20" t="str">
        <f>IF(C148="","",SUMIFS(Tbl_Registro_Insumo[cant_ent],Tbl_Registro_Insumo[proveedor],Detalle_Mes!$C$8,Tbl_Registro_Insumo[id_solicitud],Detalle_Mes!$C$9,Tbl_Registro_Insumo[descripcion_insumo],Detalle_Mes!C148,Tbl_Registro_Insumo[Fecha_Corte],"&lt;"&amp;Detalle_Mes!$F$8))</f>
        <v/>
      </c>
      <c r="E148" s="20" t="str">
        <f>IF(C148="","",SUMIFS(Tbl_Registro_Insumo[cant_dev],Tbl_Registro_Insumo[proveedor],Detalle_Mes!$C$8,Tbl_Registro_Insumo[id_solicitud],Detalle_Mes!$C$9,Tbl_Registro_Insumo[descripcion_insumo],Detalle_Mes!C148,Tbl_Registro_Insumo[Fecha_Corte],"&lt;"&amp;Detalle_Mes!$F$8))</f>
        <v/>
      </c>
      <c r="F148" s="20" t="str">
        <f t="shared" si="45"/>
        <v/>
      </c>
      <c r="H148" s="41" t="str">
        <f t="shared" si="44"/>
        <v/>
      </c>
      <c r="I148" s="2" t="str">
        <f>IF(OR($C148="",I$12=""),"",SUMIFS(Tbl_Registro_Insumo[cant_ent],Tbl_Registro_Insumo[proveedor],$C$8,Tbl_Registro_Insumo[descripcion_insumo],$C148,Tbl_Registro_Insumo[id_solicitud],Detalle_Mes!$C$9,Tbl_Registro_Insumo[Fecha_Corte],"&lt;"&amp;I$12)-SUMIFS(Tbl_Registro_Insumo[cant_dev],Tbl_Registro_Insumo[proveedor],$C$8,Tbl_Registro_Insumo[descripcion_insumo],$C148,Tbl_Registro_Insumo[id_solicitud],$C$9,Tbl_Registro_Insumo[Fecha_Corte],"&lt;="&amp;I$12))</f>
        <v/>
      </c>
      <c r="J148" s="2" t="str">
        <f>IF(OR($C148="",J$12=""),"",SUMIFS(Tbl_Registro_Insumo[cant_ent],Tbl_Registro_Insumo[proveedor],$C$8,Tbl_Registro_Insumo[descripcion_insumo],$C148,Tbl_Registro_Insumo[id_solicitud],Detalle_Mes!$C$9,Tbl_Registro_Insumo[Fecha_Corte],"&lt;="&amp;J$12)-SUMIFS(Tbl_Registro_Insumo[cant_dev],Tbl_Registro_Insumo[proveedor],$C$8,Tbl_Registro_Insumo[descripcion_insumo],$C148,Tbl_Registro_Insumo[id_solicitud],$C$9,Tbl_Registro_Insumo[Fecha_Corte],"&lt;="&amp;J$12))</f>
        <v/>
      </c>
      <c r="K148" s="2" t="str">
        <f>IF(OR($C148="",K$12=""),"",SUMIFS(Tbl_Registro_Insumo[cant_ent],Tbl_Registro_Insumo[proveedor],$C$8,Tbl_Registro_Insumo[descripcion_insumo],$C148,Tbl_Registro_Insumo[id_solicitud],Detalle_Mes!$C$9,Tbl_Registro_Insumo[Fecha_Corte],"&lt;="&amp;K$12)-SUMIFS(Tbl_Registro_Insumo[cant_dev],Tbl_Registro_Insumo[proveedor],$C$8,Tbl_Registro_Insumo[descripcion_insumo],$C148,Tbl_Registro_Insumo[id_solicitud],$C$9,Tbl_Registro_Insumo[Fecha_Corte],"&lt;="&amp;K$12))</f>
        <v/>
      </c>
      <c r="L148" s="2" t="str">
        <f>IF(OR($C148="",L$12=""),"",SUMIFS(Tbl_Registro_Insumo[cant_ent],Tbl_Registro_Insumo[proveedor],$C$8,Tbl_Registro_Insumo[descripcion_insumo],$C148,Tbl_Registro_Insumo[id_solicitud],Detalle_Mes!$C$9,Tbl_Registro_Insumo[Fecha_Corte],"&lt;="&amp;L$12)-SUMIFS(Tbl_Registro_Insumo[cant_dev],Tbl_Registro_Insumo[proveedor],$C$8,Tbl_Registro_Insumo[descripcion_insumo],$C148,Tbl_Registro_Insumo[id_solicitud],$C$9,Tbl_Registro_Insumo[Fecha_Corte],"&lt;="&amp;L$12))</f>
        <v/>
      </c>
      <c r="M148" s="2" t="str">
        <f>IF(OR($C148="",M$12=""),"",SUMIFS(Tbl_Registro_Insumo[cant_ent],Tbl_Registro_Insumo[proveedor],$C$8,Tbl_Registro_Insumo[descripcion_insumo],$C148,Tbl_Registro_Insumo[id_solicitud],Detalle_Mes!$C$9,Tbl_Registro_Insumo[Fecha_Corte],"&lt;="&amp;M$12)-SUMIFS(Tbl_Registro_Insumo[cant_dev],Tbl_Registro_Insumo[proveedor],$C$8,Tbl_Registro_Insumo[descripcion_insumo],$C148,Tbl_Registro_Insumo[id_solicitud],$C$9,Tbl_Registro_Insumo[Fecha_Corte],"&lt;="&amp;M$12))</f>
        <v/>
      </c>
      <c r="N148" s="2" t="str">
        <f>IF(OR($C148="",N$12=""),"",SUMIFS(Tbl_Registro_Insumo[cant_ent],Tbl_Registro_Insumo[proveedor],$C$8,Tbl_Registro_Insumo[descripcion_insumo],$C148,Tbl_Registro_Insumo[id_solicitud],Detalle_Mes!$C$9,Tbl_Registro_Insumo[Fecha_Corte],"&lt;="&amp;N$12)-SUMIFS(Tbl_Registro_Insumo[cant_dev],Tbl_Registro_Insumo[proveedor],$C$8,Tbl_Registro_Insumo[descripcion_insumo],$C148,Tbl_Registro_Insumo[id_solicitud],$C$9,Tbl_Registro_Insumo[Fecha_Corte],"&lt;="&amp;N$12))</f>
        <v/>
      </c>
      <c r="O148" s="2" t="str">
        <f>IF(OR($C148="",O$12=""),"",SUMIFS(Tbl_Registro_Insumo[cant_ent],Tbl_Registro_Insumo[proveedor],$C$8,Tbl_Registro_Insumo[descripcion_insumo],$C148,Tbl_Registro_Insumo[id_solicitud],Detalle_Mes!$C$9,Tbl_Registro_Insumo[Fecha_Corte],"&lt;="&amp;O$12)-SUMIFS(Tbl_Registro_Insumo[cant_dev],Tbl_Registro_Insumo[proveedor],$C$8,Tbl_Registro_Insumo[descripcion_insumo],$C148,Tbl_Registro_Insumo[id_solicitud],$C$9,Tbl_Registro_Insumo[Fecha_Corte],"&lt;="&amp;O$12))</f>
        <v/>
      </c>
      <c r="P148" s="2" t="str">
        <f>IF(OR($C148="",P$12=""),"",SUMIFS(Tbl_Registro_Insumo[cant_ent],Tbl_Registro_Insumo[proveedor],$C$8,Tbl_Registro_Insumo[descripcion_insumo],$C148,Tbl_Registro_Insumo[id_solicitud],Detalle_Mes!$C$9,Tbl_Registro_Insumo[Fecha_Corte],"&lt;="&amp;P$12)-SUMIFS(Tbl_Registro_Insumo[cant_dev],Tbl_Registro_Insumo[proveedor],$C$8,Tbl_Registro_Insumo[descripcion_insumo],$C148,Tbl_Registro_Insumo[id_solicitud],$C$9,Tbl_Registro_Insumo[Fecha_Corte],"&lt;="&amp;P$12))</f>
        <v/>
      </c>
      <c r="Q148" s="2" t="str">
        <f>IF(OR($C148="",Q$12=""),"",SUMIFS(Tbl_Registro_Insumo[cant_ent],Tbl_Registro_Insumo[proveedor],$C$8,Tbl_Registro_Insumo[descripcion_insumo],$C148,Tbl_Registro_Insumo[id_solicitud],Detalle_Mes!$C$9,Tbl_Registro_Insumo[Fecha_Corte],"&lt;="&amp;Q$12)-SUMIFS(Tbl_Registro_Insumo[cant_dev],Tbl_Registro_Insumo[proveedor],$C$8,Tbl_Registro_Insumo[descripcion_insumo],$C148,Tbl_Registro_Insumo[id_solicitud],$C$9,Tbl_Registro_Insumo[Fecha_Corte],"&lt;="&amp;Q$12))</f>
        <v/>
      </c>
      <c r="R148" s="2" t="str">
        <f>IF(OR($C148="",R$12=""),"",SUMIFS(Tbl_Registro_Insumo[cant_ent],Tbl_Registro_Insumo[proveedor],$C$8,Tbl_Registro_Insumo[descripcion_insumo],$C148,Tbl_Registro_Insumo[id_solicitud],Detalle_Mes!$C$9,Tbl_Registro_Insumo[Fecha_Corte],"&lt;="&amp;R$12)-SUMIFS(Tbl_Registro_Insumo[cant_dev],Tbl_Registro_Insumo[proveedor],$C$8,Tbl_Registro_Insumo[descripcion_insumo],$C148,Tbl_Registro_Insumo[id_solicitud],$C$9,Tbl_Registro_Insumo[Fecha_Corte],"&lt;="&amp;R$12))</f>
        <v/>
      </c>
      <c r="S148" s="2" t="str">
        <f>IF(OR($C148="",S$12=""),"",SUMIFS(Tbl_Registro_Insumo[cant_ent],Tbl_Registro_Insumo[proveedor],$C$8,Tbl_Registro_Insumo[descripcion_insumo],$C148,Tbl_Registro_Insumo[id_solicitud],Detalle_Mes!$C$9,Tbl_Registro_Insumo[Fecha_Corte],"&lt;="&amp;S$12)-SUMIFS(Tbl_Registro_Insumo[cant_dev],Tbl_Registro_Insumo[proveedor],$C$8,Tbl_Registro_Insumo[descripcion_insumo],$C148,Tbl_Registro_Insumo[id_solicitud],$C$9,Tbl_Registro_Insumo[Fecha_Corte],"&lt;="&amp;S$12))</f>
        <v/>
      </c>
      <c r="T148" s="2" t="str">
        <f>IF(OR($C148="",T$12=""),"",SUMIFS(Tbl_Registro_Insumo[cant_ent],Tbl_Registro_Insumo[proveedor],$C$8,Tbl_Registro_Insumo[descripcion_insumo],$C148,Tbl_Registro_Insumo[id_solicitud],Detalle_Mes!$C$9,Tbl_Registro_Insumo[Fecha_Corte],"&lt;="&amp;T$12)-SUMIFS(Tbl_Registro_Insumo[cant_dev],Tbl_Registro_Insumo[proveedor],$C$8,Tbl_Registro_Insumo[descripcion_insumo],$C148,Tbl_Registro_Insumo[id_solicitud],$C$9,Tbl_Registro_Insumo[Fecha_Corte],"&lt;="&amp;T$12))</f>
        <v/>
      </c>
      <c r="U148" s="2" t="str">
        <f>IF(OR($C148="",U$12=""),"",SUMIFS(Tbl_Registro_Insumo[cant_ent],Tbl_Registro_Insumo[proveedor],$C$8,Tbl_Registro_Insumo[descripcion_insumo],$C148,Tbl_Registro_Insumo[id_solicitud],Detalle_Mes!$C$9,Tbl_Registro_Insumo[Fecha_Corte],"&lt;="&amp;U$12)-SUMIFS(Tbl_Registro_Insumo[cant_dev],Tbl_Registro_Insumo[proveedor],$C$8,Tbl_Registro_Insumo[descripcion_insumo],$C148,Tbl_Registro_Insumo[id_solicitud],$C$9,Tbl_Registro_Insumo[Fecha_Corte],"&lt;="&amp;U$12))</f>
        <v/>
      </c>
      <c r="V148" s="2" t="str">
        <f>IF(OR($C148="",V$12=""),"",SUMIFS(Tbl_Registro_Insumo[cant_ent],Tbl_Registro_Insumo[proveedor],$C$8,Tbl_Registro_Insumo[descripcion_insumo],$C148,Tbl_Registro_Insumo[id_solicitud],Detalle_Mes!$C$9,Tbl_Registro_Insumo[Fecha_Corte],"&lt;="&amp;V$12)-SUMIFS(Tbl_Registro_Insumo[cant_dev],Tbl_Registro_Insumo[proveedor],$C$8,Tbl_Registro_Insumo[descripcion_insumo],$C148,Tbl_Registro_Insumo[id_solicitud],$C$9,Tbl_Registro_Insumo[Fecha_Corte],"&lt;="&amp;V$12))</f>
        <v/>
      </c>
      <c r="W148" s="2" t="str">
        <f>IF(OR($C148="",W$12=""),"",SUMIFS(Tbl_Registro_Insumo[cant_ent],Tbl_Registro_Insumo[proveedor],$C$8,Tbl_Registro_Insumo[descripcion_insumo],$C148,Tbl_Registro_Insumo[id_solicitud],Detalle_Mes!$C$9,Tbl_Registro_Insumo[Fecha_Corte],"&lt;="&amp;W$12)-SUMIFS(Tbl_Registro_Insumo[cant_dev],Tbl_Registro_Insumo[proveedor],$C$8,Tbl_Registro_Insumo[descripcion_insumo],$C148,Tbl_Registro_Insumo[id_solicitud],$C$9,Tbl_Registro_Insumo[Fecha_Corte],"&lt;="&amp;W$12))</f>
        <v/>
      </c>
      <c r="X148" s="2" t="str">
        <f>IF(OR($C148="",X$12=""),"",SUMIFS(Tbl_Registro_Insumo[cant_ent],Tbl_Registro_Insumo[proveedor],$C$8,Tbl_Registro_Insumo[descripcion_insumo],$C148,Tbl_Registro_Insumo[id_solicitud],Detalle_Mes!$C$9,Tbl_Registro_Insumo[Fecha_Corte],"&lt;="&amp;X$12)-SUMIFS(Tbl_Registro_Insumo[cant_dev],Tbl_Registro_Insumo[proveedor],$C$8,Tbl_Registro_Insumo[descripcion_insumo],$C148,Tbl_Registro_Insumo[id_solicitud],$C$9,Tbl_Registro_Insumo[Fecha_Corte],"&lt;="&amp;X$12))</f>
        <v/>
      </c>
      <c r="Y148" s="2" t="str">
        <f>IF(OR($C148="",Y$12=""),"",SUMIFS(Tbl_Registro_Insumo[cant_ent],Tbl_Registro_Insumo[proveedor],$C$8,Tbl_Registro_Insumo[descripcion_insumo],$C148,Tbl_Registro_Insumo[id_solicitud],Detalle_Mes!$C$9,Tbl_Registro_Insumo[Fecha_Corte],"&lt;="&amp;Y$12)-SUMIFS(Tbl_Registro_Insumo[cant_dev],Tbl_Registro_Insumo[proveedor],$C$8,Tbl_Registro_Insumo[descripcion_insumo],$C148,Tbl_Registro_Insumo[id_solicitud],$C$9,Tbl_Registro_Insumo[Fecha_Corte],"&lt;="&amp;Y$12))</f>
        <v/>
      </c>
      <c r="Z148" s="2" t="str">
        <f>IF(OR($C148="",Z$12=""),"",SUMIFS(Tbl_Registro_Insumo[cant_ent],Tbl_Registro_Insumo[proveedor],$C$8,Tbl_Registro_Insumo[descripcion_insumo],$C148,Tbl_Registro_Insumo[id_solicitud],Detalle_Mes!$C$9,Tbl_Registro_Insumo[Fecha_Corte],"&lt;="&amp;Z$12)-SUMIFS(Tbl_Registro_Insumo[cant_dev],Tbl_Registro_Insumo[proveedor],$C$8,Tbl_Registro_Insumo[descripcion_insumo],$C148,Tbl_Registro_Insumo[id_solicitud],$C$9,Tbl_Registro_Insumo[Fecha_Corte],"&lt;="&amp;Z$12))</f>
        <v/>
      </c>
      <c r="AA148" s="2" t="str">
        <f>IF(OR($C148="",AA$12=""),"",SUMIFS(Tbl_Registro_Insumo[cant_ent],Tbl_Registro_Insumo[proveedor],$C$8,Tbl_Registro_Insumo[descripcion_insumo],$C148,Tbl_Registro_Insumo[id_solicitud],Detalle_Mes!$C$9,Tbl_Registro_Insumo[Fecha_Corte],"&lt;="&amp;AA$12)-SUMIFS(Tbl_Registro_Insumo[cant_dev],Tbl_Registro_Insumo[proveedor],$C$8,Tbl_Registro_Insumo[descripcion_insumo],$C148,Tbl_Registro_Insumo[id_solicitud],$C$9,Tbl_Registro_Insumo[Fecha_Corte],"&lt;="&amp;AA$12))</f>
        <v/>
      </c>
      <c r="AB148" s="2" t="str">
        <f>IF(OR($C148="",AB$12=""),"",SUMIFS(Tbl_Registro_Insumo[cant_ent],Tbl_Registro_Insumo[proveedor],$C$8,Tbl_Registro_Insumo[descripcion_insumo],$C148,Tbl_Registro_Insumo[id_solicitud],Detalle_Mes!$C$9,Tbl_Registro_Insumo[Fecha_Corte],"&lt;="&amp;AB$12)-SUMIFS(Tbl_Registro_Insumo[cant_dev],Tbl_Registro_Insumo[proveedor],$C$8,Tbl_Registro_Insumo[descripcion_insumo],$C148,Tbl_Registro_Insumo[id_solicitud],$C$9,Tbl_Registro_Insumo[Fecha_Corte],"&lt;="&amp;AB$12))</f>
        <v/>
      </c>
      <c r="AC148" s="2" t="str">
        <f>IF(OR($C148="",AC$12=""),"",SUMIFS(Tbl_Registro_Insumo[cant_ent],Tbl_Registro_Insumo[proveedor],$C$8,Tbl_Registro_Insumo[descripcion_insumo],$C148,Tbl_Registro_Insumo[id_solicitud],Detalle_Mes!$C$9,Tbl_Registro_Insumo[Fecha_Corte],"&lt;="&amp;AC$12)-SUMIFS(Tbl_Registro_Insumo[cant_dev],Tbl_Registro_Insumo[proveedor],$C$8,Tbl_Registro_Insumo[descripcion_insumo],$C148,Tbl_Registro_Insumo[id_solicitud],$C$9,Tbl_Registro_Insumo[Fecha_Corte],"&lt;="&amp;AC$12))</f>
        <v/>
      </c>
      <c r="AD148" s="2" t="str">
        <f>IF(OR($C148="",AD$12=""),"",SUMIFS(Tbl_Registro_Insumo[cant_ent],Tbl_Registro_Insumo[proveedor],$C$8,Tbl_Registro_Insumo[descripcion_insumo],$C148,Tbl_Registro_Insumo[id_solicitud],Detalle_Mes!$C$9,Tbl_Registro_Insumo[Fecha_Corte],"&lt;="&amp;AD$12)-SUMIFS(Tbl_Registro_Insumo[cant_dev],Tbl_Registro_Insumo[proveedor],$C$8,Tbl_Registro_Insumo[descripcion_insumo],$C148,Tbl_Registro_Insumo[id_solicitud],$C$9,Tbl_Registro_Insumo[Fecha_Corte],"&lt;="&amp;AD$12))</f>
        <v/>
      </c>
      <c r="AE148" s="2" t="str">
        <f>IF(OR($C148="",AE$12=""),"",SUMIFS(Tbl_Registro_Insumo[cant_ent],Tbl_Registro_Insumo[proveedor],$C$8,Tbl_Registro_Insumo[descripcion_insumo],$C148,Tbl_Registro_Insumo[id_solicitud],Detalle_Mes!$C$9,Tbl_Registro_Insumo[Fecha_Corte],"&lt;="&amp;AE$12)-SUMIFS(Tbl_Registro_Insumo[cant_dev],Tbl_Registro_Insumo[proveedor],$C$8,Tbl_Registro_Insumo[descripcion_insumo],$C148,Tbl_Registro_Insumo[id_solicitud],$C$9,Tbl_Registro_Insumo[Fecha_Corte],"&lt;="&amp;AE$12))</f>
        <v/>
      </c>
      <c r="AF148" s="2" t="str">
        <f>IF(OR($C148="",AF$12=""),"",SUMIFS(Tbl_Registro_Insumo[cant_ent],Tbl_Registro_Insumo[proveedor],$C$8,Tbl_Registro_Insumo[descripcion_insumo],$C148,Tbl_Registro_Insumo[id_solicitud],Detalle_Mes!$C$9,Tbl_Registro_Insumo[Fecha_Corte],"&lt;="&amp;AF$12)-SUMIFS(Tbl_Registro_Insumo[cant_dev],Tbl_Registro_Insumo[proveedor],$C$8,Tbl_Registro_Insumo[descripcion_insumo],$C148,Tbl_Registro_Insumo[id_solicitud],$C$9,Tbl_Registro_Insumo[Fecha_Corte],"&lt;="&amp;AF$12))</f>
        <v/>
      </c>
      <c r="AG148" s="2" t="str">
        <f>IF(OR($C148="",AG$12=""),"",SUMIFS(Tbl_Registro_Insumo[cant_ent],Tbl_Registro_Insumo[proveedor],$C$8,Tbl_Registro_Insumo[descripcion_insumo],$C148,Tbl_Registro_Insumo[id_solicitud],Detalle_Mes!$C$9,Tbl_Registro_Insumo[Fecha_Corte],"&lt;="&amp;AG$12)-SUMIFS(Tbl_Registro_Insumo[cant_dev],Tbl_Registro_Insumo[proveedor],$C$8,Tbl_Registro_Insumo[descripcion_insumo],$C148,Tbl_Registro_Insumo[id_solicitud],$C$9,Tbl_Registro_Insumo[Fecha_Corte],"&lt;="&amp;AG$12))</f>
        <v/>
      </c>
      <c r="AH148" s="2" t="str">
        <f>IF(OR($C148="",AH$12=""),"",SUMIFS(Tbl_Registro_Insumo[cant_ent],Tbl_Registro_Insumo[proveedor],$C$8,Tbl_Registro_Insumo[descripcion_insumo],$C148,Tbl_Registro_Insumo[id_solicitud],Detalle_Mes!$C$9,Tbl_Registro_Insumo[Fecha_Corte],"&lt;="&amp;AH$12)-SUMIFS(Tbl_Registro_Insumo[cant_dev],Tbl_Registro_Insumo[proveedor],$C$8,Tbl_Registro_Insumo[descripcion_insumo],$C148,Tbl_Registro_Insumo[id_solicitud],$C$9,Tbl_Registro_Insumo[Fecha_Corte],"&lt;="&amp;AH$12))</f>
        <v/>
      </c>
      <c r="AI148" s="2" t="str">
        <f>IF(OR($C148="",AI$12=""),"",SUMIFS(Tbl_Registro_Insumo[cant_ent],Tbl_Registro_Insumo[proveedor],$C$8,Tbl_Registro_Insumo[descripcion_insumo],$C148,Tbl_Registro_Insumo[id_solicitud],Detalle_Mes!$C$9,Tbl_Registro_Insumo[Fecha_Corte],"&lt;="&amp;AI$12)-SUMIFS(Tbl_Registro_Insumo[cant_dev],Tbl_Registro_Insumo[proveedor],$C$8,Tbl_Registro_Insumo[descripcion_insumo],$C148,Tbl_Registro_Insumo[id_solicitud],$C$9,Tbl_Registro_Insumo[Fecha_Corte],"&lt;="&amp;AI$12))</f>
        <v/>
      </c>
      <c r="AJ148" s="2" t="str">
        <f>IF(OR($C148="",AJ$12=""),"",SUMIFS(Tbl_Registro_Insumo[cant_ent],Tbl_Registro_Insumo[proveedor],$C$8,Tbl_Registro_Insumo[descripcion_insumo],$C148,Tbl_Registro_Insumo[id_solicitud],Detalle_Mes!$C$9,Tbl_Registro_Insumo[Fecha_Corte],"&lt;="&amp;AJ$12)-SUMIFS(Tbl_Registro_Insumo[cant_dev],Tbl_Registro_Insumo[proveedor],$C$8,Tbl_Registro_Insumo[descripcion_insumo],$C148,Tbl_Registro_Insumo[id_solicitud],$C$9,Tbl_Registro_Insumo[Fecha_Corte],"&lt;="&amp;AJ$12))</f>
        <v/>
      </c>
      <c r="AK148" s="2" t="str">
        <f>IF(OR($C148="",AK$12=""),"",SUMIFS(Tbl_Registro_Insumo[cant_ent],Tbl_Registro_Insumo[proveedor],$C$8,Tbl_Registro_Insumo[descripcion_insumo],$C148,Tbl_Registro_Insumo[id_solicitud],Detalle_Mes!$C$9,Tbl_Registro_Insumo[Fecha_Corte],"&lt;="&amp;AK$12)-SUMIFS(Tbl_Registro_Insumo[cant_dev],Tbl_Registro_Insumo[proveedor],$C$8,Tbl_Registro_Insumo[descripcion_insumo],$C148,Tbl_Registro_Insumo[id_solicitud],$C$9,Tbl_Registro_Insumo[Fecha_Corte],"&lt;="&amp;AK$12))</f>
        <v/>
      </c>
      <c r="AL148" s="2" t="str">
        <f>IF(OR($C148="",AL$12=""),"",SUMIFS(Tbl_Registro_Insumo[cant_ent],Tbl_Registro_Insumo[proveedor],$C$8,Tbl_Registro_Insumo[descripcion_insumo],$C148,Tbl_Registro_Insumo[id_solicitud],Detalle_Mes!$C$9,Tbl_Registro_Insumo[Fecha_Corte],"&lt;="&amp;AL$12)-SUMIFS(Tbl_Registro_Insumo[cant_dev],Tbl_Registro_Insumo[proveedor],$C$8,Tbl_Registro_Insumo[descripcion_insumo],$C148,Tbl_Registro_Insumo[id_solicitud],$C$9,Tbl_Registro_Insumo[Fecha_Corte],"&lt;="&amp;AL$12))</f>
        <v/>
      </c>
      <c r="AM148" s="2" t="str">
        <f>IF(OR($C148="",AM$12=""),"",SUMIFS(Tbl_Registro_Insumo[cant_ent],Tbl_Registro_Insumo[proveedor],$C$8,Tbl_Registro_Insumo[descripcion_insumo],$C148,Tbl_Registro_Insumo[id_solicitud],Detalle_Mes!$C$9,Tbl_Registro_Insumo[Fecha_Corte],"&lt;="&amp;AM$12)-SUMIFS(Tbl_Registro_Insumo[cant_dev],Tbl_Registro_Insumo[proveedor],$C$8,Tbl_Registro_Insumo[descripcion_insumo],$C148,Tbl_Registro_Insumo[id_solicitud],$C$9,Tbl_Registro_Insumo[Fecha_Corte],"&lt;="&amp;AM$12))</f>
        <v/>
      </c>
      <c r="AN148" s="2" t="str">
        <f>IF(OR($C148="",AN$12=""),"",SUMIFS(Tbl_Registro_Insumo[cant_ent],Tbl_Registro_Insumo[proveedor],$C$8,Tbl_Registro_Insumo[descripcion_insumo],$C148,Tbl_Registro_Insumo[id_solicitud],Detalle_Mes!$C$9,Tbl_Registro_Insumo[Fecha_Corte],"&lt;="&amp;AN$12)-SUMIFS(Tbl_Registro_Insumo[cant_dev],Tbl_Registro_Insumo[proveedor],$C$8,Tbl_Registro_Insumo[descripcion_insumo],$C148,Tbl_Registro_Insumo[id_solicitud],$C$9,Tbl_Registro_Insumo[Fecha_Corte],"&lt;="&amp;AN$12))</f>
        <v/>
      </c>
      <c r="AO148" s="2" t="str">
        <f>IF(OR($C148="",AO$12=""),"",SUMIFS(Tbl_Registro_Insumo[cant_ent],Tbl_Registro_Insumo[proveedor],$C$8,Tbl_Registro_Insumo[descripcion_insumo],$C148,Tbl_Registro_Insumo[id_solicitud],Detalle_Mes!$C$9,Tbl_Registro_Insumo[Fecha_Corte],"&lt;="&amp;AO$12)-SUMIFS(Tbl_Registro_Insumo[cant_dev],Tbl_Registro_Insumo[proveedor],$C$8,Tbl_Registro_Insumo[descripcion_insumo],$C148,Tbl_Registro_Insumo[id_solicitud],$C$9,Tbl_Registro_Insumo[Fecha_Corte],"&lt;="&amp;AO$12))</f>
        <v/>
      </c>
      <c r="AP148" s="2" t="str">
        <f>IF(OR($C148="",AP$12=""),"",SUMIFS(Tbl_Registro_Insumo[cant_ent],Tbl_Registro_Insumo[proveedor],$C$8,Tbl_Registro_Insumo[descripcion_insumo],$C148,Tbl_Registro_Insumo[id_solicitud],Detalle_Mes!$C$9,Tbl_Registro_Insumo[Fecha_Corte],"&lt;="&amp;AP$12)-SUMIFS(Tbl_Registro_Insumo[cant_dev],Tbl_Registro_Insumo[proveedor],$C$8,Tbl_Registro_Insumo[descripcion_insumo],$C148,Tbl_Registro_Insumo[id_solicitud],$C$9,Tbl_Registro_Insumo[Fecha_Corte],"&lt;="&amp;AP$12))</f>
        <v/>
      </c>
      <c r="AQ148" s="2" t="str">
        <f>IF(OR($C148="",AQ$12=""),"",SUMIFS(Tbl_Registro_Insumo[cant_ent],Tbl_Registro_Insumo[proveedor],$C$8,Tbl_Registro_Insumo[descripcion_insumo],$C148,Tbl_Registro_Insumo[id_solicitud],Detalle_Mes!$C$9,Tbl_Registro_Insumo[Fecha_Corte],"&lt;="&amp;AQ$12)-SUMIFS(Tbl_Registro_Insumo[cant_dev],Tbl_Registro_Insumo[proveedor],$C$8,Tbl_Registro_Insumo[descripcion_insumo],$C148,Tbl_Registro_Insumo[id_solicitud],$C$9,Tbl_Registro_Insumo[Fecha_Corte],"&lt;="&amp;AQ$12))</f>
        <v/>
      </c>
      <c r="AR148" s="2" t="str">
        <f>IF(OR($C148="",AR$12=""),"",SUMIFS(Tbl_Registro_Insumo[cant_ent],Tbl_Registro_Insumo[proveedor],$C$8,Tbl_Registro_Insumo[descripcion_insumo],$C148,Tbl_Registro_Insumo[id_solicitud],Detalle_Mes!$C$9,Tbl_Registro_Insumo[Fecha_Corte],"&lt;="&amp;AR$12)-SUMIFS(Tbl_Registro_Insumo[cant_dev],Tbl_Registro_Insumo[proveedor],$C$8,Tbl_Registro_Insumo[descripcion_insumo],$C148,Tbl_Registro_Insumo[id_solicitud],$C$9,Tbl_Registro_Insumo[Fecha_Corte],"&lt;="&amp;AR$12))</f>
        <v/>
      </c>
      <c r="AS148" s="2" t="str">
        <f>IF(OR($C148="",AS$12=""),"",SUMIFS(Tbl_Registro_Insumo[cant_ent],Tbl_Registro_Insumo[proveedor],$C$8,Tbl_Registro_Insumo[descripcion_insumo],$C148,Tbl_Registro_Insumo[id_solicitud],Detalle_Mes!$C$9,Tbl_Registro_Insumo[Fecha_Corte],"&lt;="&amp;AS$12)-SUMIFS(Tbl_Registro_Insumo[cant_dev],Tbl_Registro_Insumo[proveedor],$C$8,Tbl_Registro_Insumo[descripcion_insumo],$C148,Tbl_Registro_Insumo[id_solicitud],$C$9,Tbl_Registro_Insumo[Fecha_Corte],"&lt;="&amp;AS$12))</f>
        <v/>
      </c>
      <c r="AT148" s="2" t="str">
        <f>IF(OR($C148="",AT$12=""),"",SUMIFS(Tbl_Registro_Insumo[cant_ent],Tbl_Registro_Insumo[proveedor],$C$8,Tbl_Registro_Insumo[descripcion_insumo],$C148,Tbl_Registro_Insumo[id_solicitud],Detalle_Mes!$C$9,Tbl_Registro_Insumo[Fecha_Corte],"&lt;="&amp;AT$12)-SUMIFS(Tbl_Registro_Insumo[cant_dev],Tbl_Registro_Insumo[proveedor],$C$8,Tbl_Registro_Insumo[descripcion_insumo],$C148,Tbl_Registro_Insumo[id_solicitud],$C$9,Tbl_Registro_Insumo[Fecha_Corte],"&lt;="&amp;AT$12))</f>
        <v/>
      </c>
      <c r="AU148" s="2" t="str">
        <f>IF(OR($C148="",AU$12=""),"",SUMIFS(Tbl_Registro_Insumo[cant_ent],Tbl_Registro_Insumo[proveedor],$C$8,Tbl_Registro_Insumo[descripcion_insumo],$C148,Tbl_Registro_Insumo[id_solicitud],Detalle_Mes!$C$9,Tbl_Registro_Insumo[Fecha_Corte],"&lt;="&amp;AU$12)-SUMIFS(Tbl_Registro_Insumo[cant_dev],Tbl_Registro_Insumo[proveedor],$C$8,Tbl_Registro_Insumo[descripcion_insumo],$C148,Tbl_Registro_Insumo[id_solicitud],$C$9,Tbl_Registro_Insumo[Fecha_Corte],"&lt;="&amp;AU$12))</f>
        <v/>
      </c>
      <c r="AV148" s="2" t="str">
        <f>IF(OR($C148="",AV$12=""),"",SUMIFS(Tbl_Registro_Insumo[cant_ent],Tbl_Registro_Insumo[proveedor],$C$8,Tbl_Registro_Insumo[descripcion_insumo],$C148,Tbl_Registro_Insumo[id_solicitud],Detalle_Mes!$C$9,Tbl_Registro_Insumo[Fecha_Corte],"&lt;="&amp;AV$12)-SUMIFS(Tbl_Registro_Insumo[cant_dev],Tbl_Registro_Insumo[proveedor],$C$8,Tbl_Registro_Insumo[descripcion_insumo],$C148,Tbl_Registro_Insumo[id_solicitud],$C$9,Tbl_Registro_Insumo[Fecha_Corte],"&lt;="&amp;AV$12))</f>
        <v/>
      </c>
      <c r="AW148" s="2" t="str">
        <f>IF(OR($C148="",AW$12=""),"",SUMIFS(Tbl_Registro_Insumo[cant_ent],Tbl_Registro_Insumo[proveedor],$C$8,Tbl_Registro_Insumo[descripcion_insumo],$C148,Tbl_Registro_Insumo[id_solicitud],Detalle_Mes!$C$9,Tbl_Registro_Insumo[Fecha_Corte],"&lt;="&amp;AW$12)-SUMIFS(Tbl_Registro_Insumo[cant_dev],Tbl_Registro_Insumo[proveedor],$C$8,Tbl_Registro_Insumo[descripcion_insumo],$C148,Tbl_Registro_Insumo[id_solicitud],$C$9,Tbl_Registro_Insumo[Fecha_Corte],"&lt;="&amp;AW$12))</f>
        <v/>
      </c>
      <c r="AX148" s="2" t="str">
        <f>IF(OR($C148="",AX$12=""),"",SUMIFS(Tbl_Registro_Insumo[cant_ent],Tbl_Registro_Insumo[proveedor],$C$8,Tbl_Registro_Insumo[descripcion_insumo],$C148,Tbl_Registro_Insumo[id_solicitud],Detalle_Mes!$C$9,Tbl_Registro_Insumo[Fecha_Corte],"&lt;="&amp;AX$12)-SUMIFS(Tbl_Registro_Insumo[cant_dev],Tbl_Registro_Insumo[proveedor],$C$8,Tbl_Registro_Insumo[descripcion_insumo],$C148,Tbl_Registro_Insumo[id_solicitud],$C$9,Tbl_Registro_Insumo[Fecha_Corte],"&lt;="&amp;AX$12))</f>
        <v/>
      </c>
      <c r="AY148" s="2" t="str">
        <f>IF(OR($C148="",AY$12=""),"",SUMIFS(Tbl_Registro_Insumo[cant_ent],Tbl_Registro_Insumo[proveedor],$C$8,Tbl_Registro_Insumo[descripcion_insumo],$C148,Tbl_Registro_Insumo[id_solicitud],Detalle_Mes!$C$9,Tbl_Registro_Insumo[Fecha_Corte],"&lt;="&amp;AY$12)-SUMIFS(Tbl_Registro_Insumo[cant_dev],Tbl_Registro_Insumo[proveedor],$C$8,Tbl_Registro_Insumo[descripcion_insumo],$C148,Tbl_Registro_Insumo[id_solicitud],$C$9,Tbl_Registro_Insumo[Fecha_Corte],"&lt;="&amp;AY$12))</f>
        <v/>
      </c>
      <c r="AZ148" s="2" t="str">
        <f>IF(OR($C148="",AZ$12=""),"",SUMIFS(Tbl_Registro_Insumo[cant_ent],Tbl_Registro_Insumo[proveedor],$C$8,Tbl_Registro_Insumo[descripcion_insumo],$C148,Tbl_Registro_Insumo[id_solicitud],Detalle_Mes!$C$9,Tbl_Registro_Insumo[Fecha_Corte],"&lt;="&amp;AZ$12)-SUMIFS(Tbl_Registro_Insumo[cant_dev],Tbl_Registro_Insumo[proveedor],$C$8,Tbl_Registro_Insumo[descripcion_insumo],$C148,Tbl_Registro_Insumo[id_solicitud],$C$9,Tbl_Registro_Insumo[Fecha_Corte],"&lt;="&amp;AZ$12))</f>
        <v/>
      </c>
      <c r="BA148" s="2" t="str">
        <f>IF(OR($C148="",BA$12=""),"",SUMIFS(Tbl_Registro_Insumo[cant_ent],Tbl_Registro_Insumo[proveedor],$C$8,Tbl_Registro_Insumo[descripcion_insumo],$C148,Tbl_Registro_Insumo[id_solicitud],Detalle_Mes!$C$9,Tbl_Registro_Insumo[Fecha_Corte],"&lt;="&amp;BA$12)-SUMIFS(Tbl_Registro_Insumo[cant_dev],Tbl_Registro_Insumo[proveedor],$C$8,Tbl_Registro_Insumo[descripcion_insumo],$C148,Tbl_Registro_Insumo[id_solicitud],$C$9,Tbl_Registro_Insumo[Fecha_Corte],"&lt;="&amp;BA$12))</f>
        <v/>
      </c>
      <c r="BB148" s="2" t="str">
        <f>IF(OR($C148="",BB$12=""),"",SUMIFS(Tbl_Registro_Insumo[cant_ent],Tbl_Registro_Insumo[proveedor],$C$8,Tbl_Registro_Insumo[descripcion_insumo],$C148,Tbl_Registro_Insumo[id_solicitud],Detalle_Mes!$C$9,Tbl_Registro_Insumo[Fecha_Corte],"&lt;="&amp;BB$12)-SUMIFS(Tbl_Registro_Insumo[cant_dev],Tbl_Registro_Insumo[proveedor],$C$8,Tbl_Registro_Insumo[descripcion_insumo],$C148,Tbl_Registro_Insumo[id_solicitud],$C$9,Tbl_Registro_Insumo[Fecha_Corte],"&lt;="&amp;BB$12))</f>
        <v/>
      </c>
      <c r="BC148" s="2" t="str">
        <f>IF(OR($C148="",BC$12=""),"",SUMIFS(Tbl_Registro_Insumo[cant_ent],Tbl_Registro_Insumo[proveedor],$C$8,Tbl_Registro_Insumo[descripcion_insumo],$C148,Tbl_Registro_Insumo[id_solicitud],Detalle_Mes!$C$9,Tbl_Registro_Insumo[Fecha_Corte],"&lt;="&amp;BC$12)-SUMIFS(Tbl_Registro_Insumo[cant_dev],Tbl_Registro_Insumo[proveedor],$C$8,Tbl_Registro_Insumo[descripcion_insumo],$C148,Tbl_Registro_Insumo[id_solicitud],$C$9,Tbl_Registro_Insumo[Fecha_Corte],"&lt;="&amp;BC$12))</f>
        <v/>
      </c>
      <c r="BD148" s="2" t="str">
        <f>IF(OR($C148="",BD$12=""),"",SUMIFS(Tbl_Registro_Insumo[cant_ent],Tbl_Registro_Insumo[proveedor],$C$8,Tbl_Registro_Insumo[descripcion_insumo],$C148,Tbl_Registro_Insumo[id_solicitud],Detalle_Mes!$C$9,Tbl_Registro_Insumo[Fecha_Corte],"&lt;="&amp;BD$12)-SUMIFS(Tbl_Registro_Insumo[cant_dev],Tbl_Registro_Insumo[proveedor],$C$8,Tbl_Registro_Insumo[descripcion_insumo],$C148,Tbl_Registro_Insumo[id_solicitud],$C$9,Tbl_Registro_Insumo[Fecha_Corte],"&lt;="&amp;BD$12))</f>
        <v/>
      </c>
      <c r="BE148" s="2" t="str">
        <f>IF(OR($C148="",BE$12=""),"",SUMIFS(Tbl_Registro_Insumo[cant_ent],Tbl_Registro_Insumo[proveedor],$C$8,Tbl_Registro_Insumo[descripcion_insumo],$C148,Tbl_Registro_Insumo[id_solicitud],Detalle_Mes!$C$9,Tbl_Registro_Insumo[Fecha_Corte],"&lt;="&amp;BE$12)-SUMIFS(Tbl_Registro_Insumo[cant_dev],Tbl_Registro_Insumo[proveedor],$C$8,Tbl_Registro_Insumo[descripcion_insumo],$C148,Tbl_Registro_Insumo[id_solicitud],$C$9,Tbl_Registro_Insumo[Fecha_Corte],"&lt;="&amp;BE$12))</f>
        <v/>
      </c>
      <c r="BF148" s="2" t="str">
        <f>IF(OR($C148="",BF$12=""),"",SUMIFS(Tbl_Registro_Insumo[cant_ent],Tbl_Registro_Insumo[proveedor],$C$8,Tbl_Registro_Insumo[descripcion_insumo],$C148,Tbl_Registro_Insumo[id_solicitud],Detalle_Mes!$C$9,Tbl_Registro_Insumo[Fecha_Corte],"&lt;="&amp;BF$12)-SUMIFS(Tbl_Registro_Insumo[cant_dev],Tbl_Registro_Insumo[proveedor],$C$8,Tbl_Registro_Insumo[descripcion_insumo],$C148,Tbl_Registro_Insumo[id_solicitud],$C$9,Tbl_Registro_Insumo[Fecha_Corte],"&lt;="&amp;BF$12))</f>
        <v/>
      </c>
      <c r="BG148" s="2" t="str">
        <f>IF(OR($C148="",BG$12=""),"",SUMIFS(Tbl_Registro_Insumo[cant_ent],Tbl_Registro_Insumo[proveedor],$C$8,Tbl_Registro_Insumo[descripcion_insumo],$C148,Tbl_Registro_Insumo[id_solicitud],Detalle_Mes!$C$9,Tbl_Registro_Insumo[Fecha_Corte],"&lt;="&amp;BG$12)-SUMIFS(Tbl_Registro_Insumo[cant_dev],Tbl_Registro_Insumo[proveedor],$C$8,Tbl_Registro_Insumo[descripcion_insumo],$C148,Tbl_Registro_Insumo[id_solicitud],$C$9,Tbl_Registro_Insumo[Fecha_Corte],"&lt;="&amp;BG$12))</f>
        <v/>
      </c>
      <c r="BH148" s="2" t="str">
        <f>IF(OR($C148="",BH$12=""),"",SUMIFS(Tbl_Registro_Insumo[cant_ent],Tbl_Registro_Insumo[proveedor],$C$8,Tbl_Registro_Insumo[descripcion_insumo],$C148,Tbl_Registro_Insumo[id_solicitud],Detalle_Mes!$C$9,Tbl_Registro_Insumo[Fecha_Corte],"&lt;="&amp;BH$12)-SUMIFS(Tbl_Registro_Insumo[cant_dev],Tbl_Registro_Insumo[proveedor],$C$8,Tbl_Registro_Insumo[descripcion_insumo],$C148,Tbl_Registro_Insumo[id_solicitud],$C$9,Tbl_Registro_Insumo[Fecha_Corte],"&lt;="&amp;BH$12))</f>
        <v/>
      </c>
      <c r="BI148" s="2" t="str">
        <f>IF(OR($C148="",BI$12=""),"",SUMIFS(Tbl_Registro_Insumo[cant_ent],Tbl_Registro_Insumo[proveedor],$C$8,Tbl_Registro_Insumo[descripcion_insumo],$C148,Tbl_Registro_Insumo[id_solicitud],Detalle_Mes!$C$9,Tbl_Registro_Insumo[Fecha_Corte],"&lt;="&amp;BI$12)-SUMIFS(Tbl_Registro_Insumo[cant_dev],Tbl_Registro_Insumo[proveedor],$C$8,Tbl_Registro_Insumo[descripcion_insumo],$C148,Tbl_Registro_Insumo[id_solicitud],$C$9,Tbl_Registro_Insumo[Fecha_Corte],"&lt;="&amp;BI$12))</f>
        <v/>
      </c>
      <c r="BJ148" s="2" t="str">
        <f>IF(OR($C148="",BJ$12=""),"",SUMIFS(Tbl_Registro_Insumo[cant_ent],Tbl_Registro_Insumo[proveedor],$C$8,Tbl_Registro_Insumo[descripcion_insumo],$C148,Tbl_Registro_Insumo[id_solicitud],Detalle_Mes!$C$9,Tbl_Registro_Insumo[Fecha_Corte],"&lt;="&amp;BJ$12)-SUMIFS(Tbl_Registro_Insumo[cant_dev],Tbl_Registro_Insumo[proveedor],$C$8,Tbl_Registro_Insumo[descripcion_insumo],$C148,Tbl_Registro_Insumo[id_solicitud],$C$9,Tbl_Registro_Insumo[Fecha_Corte],"&lt;="&amp;BJ$12))</f>
        <v/>
      </c>
      <c r="BK148" s="2" t="str">
        <f>IF(OR($C148="",BK$12=""),"",SUMIFS(Tbl_Registro_Insumo[cant_ent],Tbl_Registro_Insumo[proveedor],$C$8,Tbl_Registro_Insumo[descripcion_insumo],$C148,Tbl_Registro_Insumo[id_solicitud],Detalle_Mes!$C$9,Tbl_Registro_Insumo[Fecha_Corte],"&lt;="&amp;BK$12)-SUMIFS(Tbl_Registro_Insumo[cant_dev],Tbl_Registro_Insumo[proveedor],$C$8,Tbl_Registro_Insumo[descripcion_insumo],$C148,Tbl_Registro_Insumo[id_solicitud],$C$9,Tbl_Registro_Insumo[Fecha_Corte],"&lt;="&amp;BK$12))</f>
        <v/>
      </c>
      <c r="BL148" s="2" t="str">
        <f>IF(OR($C148="",BL$12=""),"",SUMIFS(Tbl_Registro_Insumo[cant_ent],Tbl_Registro_Insumo[proveedor],$C$8,Tbl_Registro_Insumo[descripcion_insumo],$C148,Tbl_Registro_Insumo[id_solicitud],Detalle_Mes!$C$9,Tbl_Registro_Insumo[Fecha_Corte],"&lt;="&amp;BL$12)-SUMIFS(Tbl_Registro_Insumo[cant_dev],Tbl_Registro_Insumo[proveedor],$C$8,Tbl_Registro_Insumo[descripcion_insumo],$C148,Tbl_Registro_Insumo[id_solicitud],$C$9,Tbl_Registro_Insumo[Fecha_Corte],"&lt;="&amp;BL$12))</f>
        <v/>
      </c>
      <c r="BM148" s="2" t="str">
        <f>IF(OR($C148="",BM$12=""),"",SUMIFS(Tbl_Registro_Insumo[cant_ent],Tbl_Registro_Insumo[proveedor],$C$8,Tbl_Registro_Insumo[descripcion_insumo],$C148,Tbl_Registro_Insumo[id_solicitud],Detalle_Mes!$C$9,Tbl_Registro_Insumo[Fecha_Corte],"&lt;="&amp;BM$12)-SUMIFS(Tbl_Registro_Insumo[cant_dev],Tbl_Registro_Insumo[proveedor],$C$8,Tbl_Registro_Insumo[descripcion_insumo],$C148,Tbl_Registro_Insumo[id_solicitud],$C$9,Tbl_Registro_Insumo[Fecha_Corte],"&lt;="&amp;BM$12))</f>
        <v/>
      </c>
      <c r="BN148" s="2" t="str">
        <f>IF(OR($C148="",BN$12=""),"",SUMIFS(Tbl_Registro_Insumo[cant_ent],Tbl_Registro_Insumo[proveedor],$C$8,Tbl_Registro_Insumo[descripcion_insumo],$C148,Tbl_Registro_Insumo[id_solicitud],Detalle_Mes!$C$9,Tbl_Registro_Insumo[Fecha_Corte],"&lt;="&amp;BN$12)-SUMIFS(Tbl_Registro_Insumo[cant_dev],Tbl_Registro_Insumo[proveedor],$C$8,Tbl_Registro_Insumo[descripcion_insumo],$C148,Tbl_Registro_Insumo[id_solicitud],$C$9,Tbl_Registro_Insumo[Fecha_Corte],"&lt;="&amp;BN$12))</f>
        <v/>
      </c>
      <c r="BO148" s="2" t="str">
        <f>IF(OR($C148="",BO$12=""),"",SUMIFS(Tbl_Registro_Insumo[cant_ent],Tbl_Registro_Insumo[proveedor],$C$8,Tbl_Registro_Insumo[descripcion_insumo],$C148,Tbl_Registro_Insumo[id_solicitud],Detalle_Mes!$C$9,Tbl_Registro_Insumo[Fecha_Corte],"&lt;="&amp;BO$12)-SUMIFS(Tbl_Registro_Insumo[cant_dev],Tbl_Registro_Insumo[proveedor],$C$8,Tbl_Registro_Insumo[descripcion_insumo],$C148,Tbl_Registro_Insumo[id_solicitud],$C$9,Tbl_Registro_Insumo[Fecha_Corte],"&lt;="&amp;BO$12))</f>
        <v/>
      </c>
      <c r="BP148" s="2" t="str">
        <f>IF(OR($C148="",BP$12=""),"",SUMIFS(Tbl_Registro_Insumo[cant_ent],Tbl_Registro_Insumo[proveedor],$C$8,Tbl_Registro_Insumo[descripcion_insumo],$C148,Tbl_Registro_Insumo[id_solicitud],Detalle_Mes!$C$9,Tbl_Registro_Insumo[Fecha_Corte],"&lt;="&amp;BP$12)-SUMIFS(Tbl_Registro_Insumo[cant_dev],Tbl_Registro_Insumo[proveedor],$C$8,Tbl_Registro_Insumo[descripcion_insumo],$C148,Tbl_Registro_Insumo[id_solicitud],$C$9,Tbl_Registro_Insumo[Fecha_Corte],"&lt;="&amp;BP$12))</f>
        <v/>
      </c>
      <c r="BQ148" s="2" t="str">
        <f>IF(OR($C148="",BQ$12=""),"",SUMIFS(Tbl_Registro_Insumo[cant_ent],Tbl_Registro_Insumo[proveedor],$C$8,Tbl_Registro_Insumo[descripcion_insumo],$C148,Tbl_Registro_Insumo[id_solicitud],Detalle_Mes!$C$9,Tbl_Registro_Insumo[Fecha_Corte],"&lt;="&amp;BQ$12)-SUMIFS(Tbl_Registro_Insumo[cant_dev],Tbl_Registro_Insumo[proveedor],$C$8,Tbl_Registro_Insumo[descripcion_insumo],$C148,Tbl_Registro_Insumo[id_solicitud],$C$9,Tbl_Registro_Insumo[Fecha_Corte],"&lt;="&amp;BQ$12))</f>
        <v/>
      </c>
      <c r="BR148" s="2" t="str">
        <f>IF(OR($C148="",BR$12=""),"",SUMIFS(Tbl_Registro_Insumo[cant_ent],Tbl_Registro_Insumo[proveedor],$C$8,Tbl_Registro_Insumo[descripcion_insumo],$C148,Tbl_Registro_Insumo[id_solicitud],Detalle_Mes!$C$9,Tbl_Registro_Insumo[Fecha_Corte],"&lt;="&amp;BR$12)-SUMIFS(Tbl_Registro_Insumo[cant_dev],Tbl_Registro_Insumo[proveedor],$C$8,Tbl_Registro_Insumo[descripcion_insumo],$C148,Tbl_Registro_Insumo[id_solicitud],$C$9,Tbl_Registro_Insumo[Fecha_Corte],"&lt;="&amp;BR$12))</f>
        <v/>
      </c>
      <c r="BS148" s="2" t="str">
        <f>IF(OR($C148="",BS$12=""),"",SUMIFS(Tbl_Registro_Insumo[cant_ent],Tbl_Registro_Insumo[proveedor],$C$8,Tbl_Registro_Insumo[descripcion_insumo],$C148,Tbl_Registro_Insumo[id_solicitud],Detalle_Mes!$C$9,Tbl_Registro_Insumo[Fecha_Corte],"&lt;="&amp;BS$12)-SUMIFS(Tbl_Registro_Insumo[cant_dev],Tbl_Registro_Insumo[proveedor],$C$8,Tbl_Registro_Insumo[descripcion_insumo],$C148,Tbl_Registro_Insumo[id_solicitud],$C$9,Tbl_Registro_Insumo[Fecha_Corte],"&lt;="&amp;BS$12))</f>
        <v/>
      </c>
    </row>
    <row r="149" spans="2:71" s="7" customFormat="1" ht="19.2" customHeight="1" x14ac:dyDescent="0.3">
      <c r="B149" s="2"/>
      <c r="D149" s="20" t="str">
        <f>IF(C149="","",SUMIFS(Tbl_Registro_Insumo[cant_ent],Tbl_Registro_Insumo[proveedor],Detalle_Mes!$C$8,Tbl_Registro_Insumo[id_solicitud],Detalle_Mes!$C$9,Tbl_Registro_Insumo[descripcion_insumo],Detalle_Mes!C149,Tbl_Registro_Insumo[Fecha_Corte],"&lt;"&amp;Detalle_Mes!$F$8))</f>
        <v/>
      </c>
      <c r="E149" s="20" t="str">
        <f>IF(C149="","",SUMIFS(Tbl_Registro_Insumo[cant_dev],Tbl_Registro_Insumo[proveedor],Detalle_Mes!$C$8,Tbl_Registro_Insumo[id_solicitud],Detalle_Mes!$C$9,Tbl_Registro_Insumo[descripcion_insumo],Detalle_Mes!C149,Tbl_Registro_Insumo[Fecha_Corte],"&lt;"&amp;Detalle_Mes!$F$8))</f>
        <v/>
      </c>
      <c r="F149" s="20" t="str">
        <f t="shared" si="45"/>
        <v/>
      </c>
      <c r="H149" s="41" t="str">
        <f t="shared" si="44"/>
        <v/>
      </c>
      <c r="I149" s="2" t="str">
        <f>IF(OR($C149="",I$12=""),"",SUMIFS(Tbl_Registro_Insumo[cant_ent],Tbl_Registro_Insumo[proveedor],$C$8,Tbl_Registro_Insumo[descripcion_insumo],$C149,Tbl_Registro_Insumo[id_solicitud],Detalle_Mes!$C$9,Tbl_Registro_Insumo[Fecha_Corte],"&lt;"&amp;I$12)-SUMIFS(Tbl_Registro_Insumo[cant_dev],Tbl_Registro_Insumo[proveedor],$C$8,Tbl_Registro_Insumo[descripcion_insumo],$C149,Tbl_Registro_Insumo[id_solicitud],$C$9,Tbl_Registro_Insumo[Fecha_Corte],"&lt;="&amp;I$12))</f>
        <v/>
      </c>
      <c r="J149" s="2" t="str">
        <f>IF(OR($C149="",J$12=""),"",SUMIFS(Tbl_Registro_Insumo[cant_ent],Tbl_Registro_Insumo[proveedor],$C$8,Tbl_Registro_Insumo[descripcion_insumo],$C149,Tbl_Registro_Insumo[id_solicitud],Detalle_Mes!$C$9,Tbl_Registro_Insumo[Fecha_Corte],"&lt;="&amp;J$12)-SUMIFS(Tbl_Registro_Insumo[cant_dev],Tbl_Registro_Insumo[proveedor],$C$8,Tbl_Registro_Insumo[descripcion_insumo],$C149,Tbl_Registro_Insumo[id_solicitud],$C$9,Tbl_Registro_Insumo[Fecha_Corte],"&lt;="&amp;J$12))</f>
        <v/>
      </c>
      <c r="K149" s="2" t="str">
        <f>IF(OR($C149="",K$12=""),"",SUMIFS(Tbl_Registro_Insumo[cant_ent],Tbl_Registro_Insumo[proveedor],$C$8,Tbl_Registro_Insumo[descripcion_insumo],$C149,Tbl_Registro_Insumo[id_solicitud],Detalle_Mes!$C$9,Tbl_Registro_Insumo[Fecha_Corte],"&lt;="&amp;K$12)-SUMIFS(Tbl_Registro_Insumo[cant_dev],Tbl_Registro_Insumo[proveedor],$C$8,Tbl_Registro_Insumo[descripcion_insumo],$C149,Tbl_Registro_Insumo[id_solicitud],$C$9,Tbl_Registro_Insumo[Fecha_Corte],"&lt;="&amp;K$12))</f>
        <v/>
      </c>
      <c r="L149" s="2" t="str">
        <f>IF(OR($C149="",L$12=""),"",SUMIFS(Tbl_Registro_Insumo[cant_ent],Tbl_Registro_Insumo[proveedor],$C$8,Tbl_Registro_Insumo[descripcion_insumo],$C149,Tbl_Registro_Insumo[id_solicitud],Detalle_Mes!$C$9,Tbl_Registro_Insumo[Fecha_Corte],"&lt;="&amp;L$12)-SUMIFS(Tbl_Registro_Insumo[cant_dev],Tbl_Registro_Insumo[proveedor],$C$8,Tbl_Registro_Insumo[descripcion_insumo],$C149,Tbl_Registro_Insumo[id_solicitud],$C$9,Tbl_Registro_Insumo[Fecha_Corte],"&lt;="&amp;L$12))</f>
        <v/>
      </c>
      <c r="M149" s="2" t="str">
        <f>IF(OR($C149="",M$12=""),"",SUMIFS(Tbl_Registro_Insumo[cant_ent],Tbl_Registro_Insumo[proveedor],$C$8,Tbl_Registro_Insumo[descripcion_insumo],$C149,Tbl_Registro_Insumo[id_solicitud],Detalle_Mes!$C$9,Tbl_Registro_Insumo[Fecha_Corte],"&lt;="&amp;M$12)-SUMIFS(Tbl_Registro_Insumo[cant_dev],Tbl_Registro_Insumo[proveedor],$C$8,Tbl_Registro_Insumo[descripcion_insumo],$C149,Tbl_Registro_Insumo[id_solicitud],$C$9,Tbl_Registro_Insumo[Fecha_Corte],"&lt;="&amp;M$12))</f>
        <v/>
      </c>
      <c r="N149" s="2" t="str">
        <f>IF(OR($C149="",N$12=""),"",SUMIFS(Tbl_Registro_Insumo[cant_ent],Tbl_Registro_Insumo[proveedor],$C$8,Tbl_Registro_Insumo[descripcion_insumo],$C149,Tbl_Registro_Insumo[id_solicitud],Detalle_Mes!$C$9,Tbl_Registro_Insumo[Fecha_Corte],"&lt;="&amp;N$12)-SUMIFS(Tbl_Registro_Insumo[cant_dev],Tbl_Registro_Insumo[proveedor],$C$8,Tbl_Registro_Insumo[descripcion_insumo],$C149,Tbl_Registro_Insumo[id_solicitud],$C$9,Tbl_Registro_Insumo[Fecha_Corte],"&lt;="&amp;N$12))</f>
        <v/>
      </c>
      <c r="O149" s="2" t="str">
        <f>IF(OR($C149="",O$12=""),"",SUMIFS(Tbl_Registro_Insumo[cant_ent],Tbl_Registro_Insumo[proveedor],$C$8,Tbl_Registro_Insumo[descripcion_insumo],$C149,Tbl_Registro_Insumo[id_solicitud],Detalle_Mes!$C$9,Tbl_Registro_Insumo[Fecha_Corte],"&lt;="&amp;O$12)-SUMIFS(Tbl_Registro_Insumo[cant_dev],Tbl_Registro_Insumo[proveedor],$C$8,Tbl_Registro_Insumo[descripcion_insumo],$C149,Tbl_Registro_Insumo[id_solicitud],$C$9,Tbl_Registro_Insumo[Fecha_Corte],"&lt;="&amp;O$12))</f>
        <v/>
      </c>
      <c r="P149" s="2" t="str">
        <f>IF(OR($C149="",P$12=""),"",SUMIFS(Tbl_Registro_Insumo[cant_ent],Tbl_Registro_Insumo[proveedor],$C$8,Tbl_Registro_Insumo[descripcion_insumo],$C149,Tbl_Registro_Insumo[id_solicitud],Detalle_Mes!$C$9,Tbl_Registro_Insumo[Fecha_Corte],"&lt;="&amp;P$12)-SUMIFS(Tbl_Registro_Insumo[cant_dev],Tbl_Registro_Insumo[proveedor],$C$8,Tbl_Registro_Insumo[descripcion_insumo],$C149,Tbl_Registro_Insumo[id_solicitud],$C$9,Tbl_Registro_Insumo[Fecha_Corte],"&lt;="&amp;P$12))</f>
        <v/>
      </c>
      <c r="Q149" s="2" t="str">
        <f>IF(OR($C149="",Q$12=""),"",SUMIFS(Tbl_Registro_Insumo[cant_ent],Tbl_Registro_Insumo[proveedor],$C$8,Tbl_Registro_Insumo[descripcion_insumo],$C149,Tbl_Registro_Insumo[id_solicitud],Detalle_Mes!$C$9,Tbl_Registro_Insumo[Fecha_Corte],"&lt;="&amp;Q$12)-SUMIFS(Tbl_Registro_Insumo[cant_dev],Tbl_Registro_Insumo[proveedor],$C$8,Tbl_Registro_Insumo[descripcion_insumo],$C149,Tbl_Registro_Insumo[id_solicitud],$C$9,Tbl_Registro_Insumo[Fecha_Corte],"&lt;="&amp;Q$12))</f>
        <v/>
      </c>
      <c r="R149" s="2" t="str">
        <f>IF(OR($C149="",R$12=""),"",SUMIFS(Tbl_Registro_Insumo[cant_ent],Tbl_Registro_Insumo[proveedor],$C$8,Tbl_Registro_Insumo[descripcion_insumo],$C149,Tbl_Registro_Insumo[id_solicitud],Detalle_Mes!$C$9,Tbl_Registro_Insumo[Fecha_Corte],"&lt;="&amp;R$12)-SUMIFS(Tbl_Registro_Insumo[cant_dev],Tbl_Registro_Insumo[proveedor],$C$8,Tbl_Registro_Insumo[descripcion_insumo],$C149,Tbl_Registro_Insumo[id_solicitud],$C$9,Tbl_Registro_Insumo[Fecha_Corte],"&lt;="&amp;R$12))</f>
        <v/>
      </c>
      <c r="S149" s="2" t="str">
        <f>IF(OR($C149="",S$12=""),"",SUMIFS(Tbl_Registro_Insumo[cant_ent],Tbl_Registro_Insumo[proveedor],$C$8,Tbl_Registro_Insumo[descripcion_insumo],$C149,Tbl_Registro_Insumo[id_solicitud],Detalle_Mes!$C$9,Tbl_Registro_Insumo[Fecha_Corte],"&lt;="&amp;S$12)-SUMIFS(Tbl_Registro_Insumo[cant_dev],Tbl_Registro_Insumo[proveedor],$C$8,Tbl_Registro_Insumo[descripcion_insumo],$C149,Tbl_Registro_Insumo[id_solicitud],$C$9,Tbl_Registro_Insumo[Fecha_Corte],"&lt;="&amp;S$12))</f>
        <v/>
      </c>
      <c r="T149" s="2" t="str">
        <f>IF(OR($C149="",T$12=""),"",SUMIFS(Tbl_Registro_Insumo[cant_ent],Tbl_Registro_Insumo[proveedor],$C$8,Tbl_Registro_Insumo[descripcion_insumo],$C149,Tbl_Registro_Insumo[id_solicitud],Detalle_Mes!$C$9,Tbl_Registro_Insumo[Fecha_Corte],"&lt;="&amp;T$12)-SUMIFS(Tbl_Registro_Insumo[cant_dev],Tbl_Registro_Insumo[proveedor],$C$8,Tbl_Registro_Insumo[descripcion_insumo],$C149,Tbl_Registro_Insumo[id_solicitud],$C$9,Tbl_Registro_Insumo[Fecha_Corte],"&lt;="&amp;T$12))</f>
        <v/>
      </c>
      <c r="U149" s="2" t="str">
        <f>IF(OR($C149="",U$12=""),"",SUMIFS(Tbl_Registro_Insumo[cant_ent],Tbl_Registro_Insumo[proveedor],$C$8,Tbl_Registro_Insumo[descripcion_insumo],$C149,Tbl_Registro_Insumo[id_solicitud],Detalle_Mes!$C$9,Tbl_Registro_Insumo[Fecha_Corte],"&lt;="&amp;U$12)-SUMIFS(Tbl_Registro_Insumo[cant_dev],Tbl_Registro_Insumo[proveedor],$C$8,Tbl_Registro_Insumo[descripcion_insumo],$C149,Tbl_Registro_Insumo[id_solicitud],$C$9,Tbl_Registro_Insumo[Fecha_Corte],"&lt;="&amp;U$12))</f>
        <v/>
      </c>
      <c r="V149" s="2" t="str">
        <f>IF(OR($C149="",V$12=""),"",SUMIFS(Tbl_Registro_Insumo[cant_ent],Tbl_Registro_Insumo[proveedor],$C$8,Tbl_Registro_Insumo[descripcion_insumo],$C149,Tbl_Registro_Insumo[id_solicitud],Detalle_Mes!$C$9,Tbl_Registro_Insumo[Fecha_Corte],"&lt;="&amp;V$12)-SUMIFS(Tbl_Registro_Insumo[cant_dev],Tbl_Registro_Insumo[proveedor],$C$8,Tbl_Registro_Insumo[descripcion_insumo],$C149,Tbl_Registro_Insumo[id_solicitud],$C$9,Tbl_Registro_Insumo[Fecha_Corte],"&lt;="&amp;V$12))</f>
        <v/>
      </c>
      <c r="W149" s="2" t="str">
        <f>IF(OR($C149="",W$12=""),"",SUMIFS(Tbl_Registro_Insumo[cant_ent],Tbl_Registro_Insumo[proveedor],$C$8,Tbl_Registro_Insumo[descripcion_insumo],$C149,Tbl_Registro_Insumo[id_solicitud],Detalle_Mes!$C$9,Tbl_Registro_Insumo[Fecha_Corte],"&lt;="&amp;W$12)-SUMIFS(Tbl_Registro_Insumo[cant_dev],Tbl_Registro_Insumo[proveedor],$C$8,Tbl_Registro_Insumo[descripcion_insumo],$C149,Tbl_Registro_Insumo[id_solicitud],$C$9,Tbl_Registro_Insumo[Fecha_Corte],"&lt;="&amp;W$12))</f>
        <v/>
      </c>
      <c r="X149" s="2" t="str">
        <f>IF(OR($C149="",X$12=""),"",SUMIFS(Tbl_Registro_Insumo[cant_ent],Tbl_Registro_Insumo[proveedor],$C$8,Tbl_Registro_Insumo[descripcion_insumo],$C149,Tbl_Registro_Insumo[id_solicitud],Detalle_Mes!$C$9,Tbl_Registro_Insumo[Fecha_Corte],"&lt;="&amp;X$12)-SUMIFS(Tbl_Registro_Insumo[cant_dev],Tbl_Registro_Insumo[proveedor],$C$8,Tbl_Registro_Insumo[descripcion_insumo],$C149,Tbl_Registro_Insumo[id_solicitud],$C$9,Tbl_Registro_Insumo[Fecha_Corte],"&lt;="&amp;X$12))</f>
        <v/>
      </c>
      <c r="Y149" s="2" t="str">
        <f>IF(OR($C149="",Y$12=""),"",SUMIFS(Tbl_Registro_Insumo[cant_ent],Tbl_Registro_Insumo[proveedor],$C$8,Tbl_Registro_Insumo[descripcion_insumo],$C149,Tbl_Registro_Insumo[id_solicitud],Detalle_Mes!$C$9,Tbl_Registro_Insumo[Fecha_Corte],"&lt;="&amp;Y$12)-SUMIFS(Tbl_Registro_Insumo[cant_dev],Tbl_Registro_Insumo[proveedor],$C$8,Tbl_Registro_Insumo[descripcion_insumo],$C149,Tbl_Registro_Insumo[id_solicitud],$C$9,Tbl_Registro_Insumo[Fecha_Corte],"&lt;="&amp;Y$12))</f>
        <v/>
      </c>
      <c r="Z149" s="2" t="str">
        <f>IF(OR($C149="",Z$12=""),"",SUMIFS(Tbl_Registro_Insumo[cant_ent],Tbl_Registro_Insumo[proveedor],$C$8,Tbl_Registro_Insumo[descripcion_insumo],$C149,Tbl_Registro_Insumo[id_solicitud],Detalle_Mes!$C$9,Tbl_Registro_Insumo[Fecha_Corte],"&lt;="&amp;Z$12)-SUMIFS(Tbl_Registro_Insumo[cant_dev],Tbl_Registro_Insumo[proveedor],$C$8,Tbl_Registro_Insumo[descripcion_insumo],$C149,Tbl_Registro_Insumo[id_solicitud],$C$9,Tbl_Registro_Insumo[Fecha_Corte],"&lt;="&amp;Z$12))</f>
        <v/>
      </c>
      <c r="AA149" s="2" t="str">
        <f>IF(OR($C149="",AA$12=""),"",SUMIFS(Tbl_Registro_Insumo[cant_ent],Tbl_Registro_Insumo[proveedor],$C$8,Tbl_Registro_Insumo[descripcion_insumo],$C149,Tbl_Registro_Insumo[id_solicitud],Detalle_Mes!$C$9,Tbl_Registro_Insumo[Fecha_Corte],"&lt;="&amp;AA$12)-SUMIFS(Tbl_Registro_Insumo[cant_dev],Tbl_Registro_Insumo[proveedor],$C$8,Tbl_Registro_Insumo[descripcion_insumo],$C149,Tbl_Registro_Insumo[id_solicitud],$C$9,Tbl_Registro_Insumo[Fecha_Corte],"&lt;="&amp;AA$12))</f>
        <v/>
      </c>
      <c r="AB149" s="2" t="str">
        <f>IF(OR($C149="",AB$12=""),"",SUMIFS(Tbl_Registro_Insumo[cant_ent],Tbl_Registro_Insumo[proveedor],$C$8,Tbl_Registro_Insumo[descripcion_insumo],$C149,Tbl_Registro_Insumo[id_solicitud],Detalle_Mes!$C$9,Tbl_Registro_Insumo[Fecha_Corte],"&lt;="&amp;AB$12)-SUMIFS(Tbl_Registro_Insumo[cant_dev],Tbl_Registro_Insumo[proveedor],$C$8,Tbl_Registro_Insumo[descripcion_insumo],$C149,Tbl_Registro_Insumo[id_solicitud],$C$9,Tbl_Registro_Insumo[Fecha_Corte],"&lt;="&amp;AB$12))</f>
        <v/>
      </c>
      <c r="AC149" s="2" t="str">
        <f>IF(OR($C149="",AC$12=""),"",SUMIFS(Tbl_Registro_Insumo[cant_ent],Tbl_Registro_Insumo[proveedor],$C$8,Tbl_Registro_Insumo[descripcion_insumo],$C149,Tbl_Registro_Insumo[id_solicitud],Detalle_Mes!$C$9,Tbl_Registro_Insumo[Fecha_Corte],"&lt;="&amp;AC$12)-SUMIFS(Tbl_Registro_Insumo[cant_dev],Tbl_Registro_Insumo[proveedor],$C$8,Tbl_Registro_Insumo[descripcion_insumo],$C149,Tbl_Registro_Insumo[id_solicitud],$C$9,Tbl_Registro_Insumo[Fecha_Corte],"&lt;="&amp;AC$12))</f>
        <v/>
      </c>
      <c r="AD149" s="2" t="str">
        <f>IF(OR($C149="",AD$12=""),"",SUMIFS(Tbl_Registro_Insumo[cant_ent],Tbl_Registro_Insumo[proveedor],$C$8,Tbl_Registro_Insumo[descripcion_insumo],$C149,Tbl_Registro_Insumo[id_solicitud],Detalle_Mes!$C$9,Tbl_Registro_Insumo[Fecha_Corte],"&lt;="&amp;AD$12)-SUMIFS(Tbl_Registro_Insumo[cant_dev],Tbl_Registro_Insumo[proveedor],$C$8,Tbl_Registro_Insumo[descripcion_insumo],$C149,Tbl_Registro_Insumo[id_solicitud],$C$9,Tbl_Registro_Insumo[Fecha_Corte],"&lt;="&amp;AD$12))</f>
        <v/>
      </c>
      <c r="AE149" s="2" t="str">
        <f>IF(OR($C149="",AE$12=""),"",SUMIFS(Tbl_Registro_Insumo[cant_ent],Tbl_Registro_Insumo[proveedor],$C$8,Tbl_Registro_Insumo[descripcion_insumo],$C149,Tbl_Registro_Insumo[id_solicitud],Detalle_Mes!$C$9,Tbl_Registro_Insumo[Fecha_Corte],"&lt;="&amp;AE$12)-SUMIFS(Tbl_Registro_Insumo[cant_dev],Tbl_Registro_Insumo[proveedor],$C$8,Tbl_Registro_Insumo[descripcion_insumo],$C149,Tbl_Registro_Insumo[id_solicitud],$C$9,Tbl_Registro_Insumo[Fecha_Corte],"&lt;="&amp;AE$12))</f>
        <v/>
      </c>
      <c r="AF149" s="2" t="str">
        <f>IF(OR($C149="",AF$12=""),"",SUMIFS(Tbl_Registro_Insumo[cant_ent],Tbl_Registro_Insumo[proveedor],$C$8,Tbl_Registro_Insumo[descripcion_insumo],$C149,Tbl_Registro_Insumo[id_solicitud],Detalle_Mes!$C$9,Tbl_Registro_Insumo[Fecha_Corte],"&lt;="&amp;AF$12)-SUMIFS(Tbl_Registro_Insumo[cant_dev],Tbl_Registro_Insumo[proveedor],$C$8,Tbl_Registro_Insumo[descripcion_insumo],$C149,Tbl_Registro_Insumo[id_solicitud],$C$9,Tbl_Registro_Insumo[Fecha_Corte],"&lt;="&amp;AF$12))</f>
        <v/>
      </c>
      <c r="AG149" s="2" t="str">
        <f>IF(OR($C149="",AG$12=""),"",SUMIFS(Tbl_Registro_Insumo[cant_ent],Tbl_Registro_Insumo[proveedor],$C$8,Tbl_Registro_Insumo[descripcion_insumo],$C149,Tbl_Registro_Insumo[id_solicitud],Detalle_Mes!$C$9,Tbl_Registro_Insumo[Fecha_Corte],"&lt;="&amp;AG$12)-SUMIFS(Tbl_Registro_Insumo[cant_dev],Tbl_Registro_Insumo[proveedor],$C$8,Tbl_Registro_Insumo[descripcion_insumo],$C149,Tbl_Registro_Insumo[id_solicitud],$C$9,Tbl_Registro_Insumo[Fecha_Corte],"&lt;="&amp;AG$12))</f>
        <v/>
      </c>
      <c r="AH149" s="2" t="str">
        <f>IF(OR($C149="",AH$12=""),"",SUMIFS(Tbl_Registro_Insumo[cant_ent],Tbl_Registro_Insumo[proveedor],$C$8,Tbl_Registro_Insumo[descripcion_insumo],$C149,Tbl_Registro_Insumo[id_solicitud],Detalle_Mes!$C$9,Tbl_Registro_Insumo[Fecha_Corte],"&lt;="&amp;AH$12)-SUMIFS(Tbl_Registro_Insumo[cant_dev],Tbl_Registro_Insumo[proveedor],$C$8,Tbl_Registro_Insumo[descripcion_insumo],$C149,Tbl_Registro_Insumo[id_solicitud],$C$9,Tbl_Registro_Insumo[Fecha_Corte],"&lt;="&amp;AH$12))</f>
        <v/>
      </c>
      <c r="AI149" s="2" t="str">
        <f>IF(OR($C149="",AI$12=""),"",SUMIFS(Tbl_Registro_Insumo[cant_ent],Tbl_Registro_Insumo[proveedor],$C$8,Tbl_Registro_Insumo[descripcion_insumo],$C149,Tbl_Registro_Insumo[id_solicitud],Detalle_Mes!$C$9,Tbl_Registro_Insumo[Fecha_Corte],"&lt;="&amp;AI$12)-SUMIFS(Tbl_Registro_Insumo[cant_dev],Tbl_Registro_Insumo[proveedor],$C$8,Tbl_Registro_Insumo[descripcion_insumo],$C149,Tbl_Registro_Insumo[id_solicitud],$C$9,Tbl_Registro_Insumo[Fecha_Corte],"&lt;="&amp;AI$12))</f>
        <v/>
      </c>
      <c r="AJ149" s="2" t="str">
        <f>IF(OR($C149="",AJ$12=""),"",SUMIFS(Tbl_Registro_Insumo[cant_ent],Tbl_Registro_Insumo[proveedor],$C$8,Tbl_Registro_Insumo[descripcion_insumo],$C149,Tbl_Registro_Insumo[id_solicitud],Detalle_Mes!$C$9,Tbl_Registro_Insumo[Fecha_Corte],"&lt;="&amp;AJ$12)-SUMIFS(Tbl_Registro_Insumo[cant_dev],Tbl_Registro_Insumo[proveedor],$C$8,Tbl_Registro_Insumo[descripcion_insumo],$C149,Tbl_Registro_Insumo[id_solicitud],$C$9,Tbl_Registro_Insumo[Fecha_Corte],"&lt;="&amp;AJ$12))</f>
        <v/>
      </c>
      <c r="AK149" s="2" t="str">
        <f>IF(OR($C149="",AK$12=""),"",SUMIFS(Tbl_Registro_Insumo[cant_ent],Tbl_Registro_Insumo[proveedor],$C$8,Tbl_Registro_Insumo[descripcion_insumo],$C149,Tbl_Registro_Insumo[id_solicitud],Detalle_Mes!$C$9,Tbl_Registro_Insumo[Fecha_Corte],"&lt;="&amp;AK$12)-SUMIFS(Tbl_Registro_Insumo[cant_dev],Tbl_Registro_Insumo[proveedor],$C$8,Tbl_Registro_Insumo[descripcion_insumo],$C149,Tbl_Registro_Insumo[id_solicitud],$C$9,Tbl_Registro_Insumo[Fecha_Corte],"&lt;="&amp;AK$12))</f>
        <v/>
      </c>
      <c r="AL149" s="2" t="str">
        <f>IF(OR($C149="",AL$12=""),"",SUMIFS(Tbl_Registro_Insumo[cant_ent],Tbl_Registro_Insumo[proveedor],$C$8,Tbl_Registro_Insumo[descripcion_insumo],$C149,Tbl_Registro_Insumo[id_solicitud],Detalle_Mes!$C$9,Tbl_Registro_Insumo[Fecha_Corte],"&lt;="&amp;AL$12)-SUMIFS(Tbl_Registro_Insumo[cant_dev],Tbl_Registro_Insumo[proveedor],$C$8,Tbl_Registro_Insumo[descripcion_insumo],$C149,Tbl_Registro_Insumo[id_solicitud],$C$9,Tbl_Registro_Insumo[Fecha_Corte],"&lt;="&amp;AL$12))</f>
        <v/>
      </c>
      <c r="AM149" s="2" t="str">
        <f>IF(OR($C149="",AM$12=""),"",SUMIFS(Tbl_Registro_Insumo[cant_ent],Tbl_Registro_Insumo[proveedor],$C$8,Tbl_Registro_Insumo[descripcion_insumo],$C149,Tbl_Registro_Insumo[id_solicitud],Detalle_Mes!$C$9,Tbl_Registro_Insumo[Fecha_Corte],"&lt;="&amp;AM$12)-SUMIFS(Tbl_Registro_Insumo[cant_dev],Tbl_Registro_Insumo[proveedor],$C$8,Tbl_Registro_Insumo[descripcion_insumo],$C149,Tbl_Registro_Insumo[id_solicitud],$C$9,Tbl_Registro_Insumo[Fecha_Corte],"&lt;="&amp;AM$12))</f>
        <v/>
      </c>
      <c r="AN149" s="2" t="str">
        <f>IF(OR($C149="",AN$12=""),"",SUMIFS(Tbl_Registro_Insumo[cant_ent],Tbl_Registro_Insumo[proveedor],$C$8,Tbl_Registro_Insumo[descripcion_insumo],$C149,Tbl_Registro_Insumo[id_solicitud],Detalle_Mes!$C$9,Tbl_Registro_Insumo[Fecha_Corte],"&lt;="&amp;AN$12)-SUMIFS(Tbl_Registro_Insumo[cant_dev],Tbl_Registro_Insumo[proveedor],$C$8,Tbl_Registro_Insumo[descripcion_insumo],$C149,Tbl_Registro_Insumo[id_solicitud],$C$9,Tbl_Registro_Insumo[Fecha_Corte],"&lt;="&amp;AN$12))</f>
        <v/>
      </c>
      <c r="AO149" s="2" t="str">
        <f>IF(OR($C149="",AO$12=""),"",SUMIFS(Tbl_Registro_Insumo[cant_ent],Tbl_Registro_Insumo[proveedor],$C$8,Tbl_Registro_Insumo[descripcion_insumo],$C149,Tbl_Registro_Insumo[id_solicitud],Detalle_Mes!$C$9,Tbl_Registro_Insumo[Fecha_Corte],"&lt;="&amp;AO$12)-SUMIFS(Tbl_Registro_Insumo[cant_dev],Tbl_Registro_Insumo[proveedor],$C$8,Tbl_Registro_Insumo[descripcion_insumo],$C149,Tbl_Registro_Insumo[id_solicitud],$C$9,Tbl_Registro_Insumo[Fecha_Corte],"&lt;="&amp;AO$12))</f>
        <v/>
      </c>
      <c r="AP149" s="2" t="str">
        <f>IF(OR($C149="",AP$12=""),"",SUMIFS(Tbl_Registro_Insumo[cant_ent],Tbl_Registro_Insumo[proveedor],$C$8,Tbl_Registro_Insumo[descripcion_insumo],$C149,Tbl_Registro_Insumo[id_solicitud],Detalle_Mes!$C$9,Tbl_Registro_Insumo[Fecha_Corte],"&lt;="&amp;AP$12)-SUMIFS(Tbl_Registro_Insumo[cant_dev],Tbl_Registro_Insumo[proveedor],$C$8,Tbl_Registro_Insumo[descripcion_insumo],$C149,Tbl_Registro_Insumo[id_solicitud],$C$9,Tbl_Registro_Insumo[Fecha_Corte],"&lt;="&amp;AP$12))</f>
        <v/>
      </c>
      <c r="AQ149" s="2" t="str">
        <f>IF(OR($C149="",AQ$12=""),"",SUMIFS(Tbl_Registro_Insumo[cant_ent],Tbl_Registro_Insumo[proveedor],$C$8,Tbl_Registro_Insumo[descripcion_insumo],$C149,Tbl_Registro_Insumo[id_solicitud],Detalle_Mes!$C$9,Tbl_Registro_Insumo[Fecha_Corte],"&lt;="&amp;AQ$12)-SUMIFS(Tbl_Registro_Insumo[cant_dev],Tbl_Registro_Insumo[proveedor],$C$8,Tbl_Registro_Insumo[descripcion_insumo],$C149,Tbl_Registro_Insumo[id_solicitud],$C$9,Tbl_Registro_Insumo[Fecha_Corte],"&lt;="&amp;AQ$12))</f>
        <v/>
      </c>
      <c r="AR149" s="2" t="str">
        <f>IF(OR($C149="",AR$12=""),"",SUMIFS(Tbl_Registro_Insumo[cant_ent],Tbl_Registro_Insumo[proveedor],$C$8,Tbl_Registro_Insumo[descripcion_insumo],$C149,Tbl_Registro_Insumo[id_solicitud],Detalle_Mes!$C$9,Tbl_Registro_Insumo[Fecha_Corte],"&lt;="&amp;AR$12)-SUMIFS(Tbl_Registro_Insumo[cant_dev],Tbl_Registro_Insumo[proveedor],$C$8,Tbl_Registro_Insumo[descripcion_insumo],$C149,Tbl_Registro_Insumo[id_solicitud],$C$9,Tbl_Registro_Insumo[Fecha_Corte],"&lt;="&amp;AR$12))</f>
        <v/>
      </c>
      <c r="AS149" s="2" t="str">
        <f>IF(OR($C149="",AS$12=""),"",SUMIFS(Tbl_Registro_Insumo[cant_ent],Tbl_Registro_Insumo[proveedor],$C$8,Tbl_Registro_Insumo[descripcion_insumo],$C149,Tbl_Registro_Insumo[id_solicitud],Detalle_Mes!$C$9,Tbl_Registro_Insumo[Fecha_Corte],"&lt;="&amp;AS$12)-SUMIFS(Tbl_Registro_Insumo[cant_dev],Tbl_Registro_Insumo[proveedor],$C$8,Tbl_Registro_Insumo[descripcion_insumo],$C149,Tbl_Registro_Insumo[id_solicitud],$C$9,Tbl_Registro_Insumo[Fecha_Corte],"&lt;="&amp;AS$12))</f>
        <v/>
      </c>
      <c r="AT149" s="2" t="str">
        <f>IF(OR($C149="",AT$12=""),"",SUMIFS(Tbl_Registro_Insumo[cant_ent],Tbl_Registro_Insumo[proveedor],$C$8,Tbl_Registro_Insumo[descripcion_insumo],$C149,Tbl_Registro_Insumo[id_solicitud],Detalle_Mes!$C$9,Tbl_Registro_Insumo[Fecha_Corte],"&lt;="&amp;AT$12)-SUMIFS(Tbl_Registro_Insumo[cant_dev],Tbl_Registro_Insumo[proveedor],$C$8,Tbl_Registro_Insumo[descripcion_insumo],$C149,Tbl_Registro_Insumo[id_solicitud],$C$9,Tbl_Registro_Insumo[Fecha_Corte],"&lt;="&amp;AT$12))</f>
        <v/>
      </c>
      <c r="AU149" s="2" t="str">
        <f>IF(OR($C149="",AU$12=""),"",SUMIFS(Tbl_Registro_Insumo[cant_ent],Tbl_Registro_Insumo[proveedor],$C$8,Tbl_Registro_Insumo[descripcion_insumo],$C149,Tbl_Registro_Insumo[id_solicitud],Detalle_Mes!$C$9,Tbl_Registro_Insumo[Fecha_Corte],"&lt;="&amp;AU$12)-SUMIFS(Tbl_Registro_Insumo[cant_dev],Tbl_Registro_Insumo[proveedor],$C$8,Tbl_Registro_Insumo[descripcion_insumo],$C149,Tbl_Registro_Insumo[id_solicitud],$C$9,Tbl_Registro_Insumo[Fecha_Corte],"&lt;="&amp;AU$12))</f>
        <v/>
      </c>
      <c r="AV149" s="2" t="str">
        <f>IF(OR($C149="",AV$12=""),"",SUMIFS(Tbl_Registro_Insumo[cant_ent],Tbl_Registro_Insumo[proveedor],$C$8,Tbl_Registro_Insumo[descripcion_insumo],$C149,Tbl_Registro_Insumo[id_solicitud],Detalle_Mes!$C$9,Tbl_Registro_Insumo[Fecha_Corte],"&lt;="&amp;AV$12)-SUMIFS(Tbl_Registro_Insumo[cant_dev],Tbl_Registro_Insumo[proveedor],$C$8,Tbl_Registro_Insumo[descripcion_insumo],$C149,Tbl_Registro_Insumo[id_solicitud],$C$9,Tbl_Registro_Insumo[Fecha_Corte],"&lt;="&amp;AV$12))</f>
        <v/>
      </c>
      <c r="AW149" s="2" t="str">
        <f>IF(OR($C149="",AW$12=""),"",SUMIFS(Tbl_Registro_Insumo[cant_ent],Tbl_Registro_Insumo[proveedor],$C$8,Tbl_Registro_Insumo[descripcion_insumo],$C149,Tbl_Registro_Insumo[id_solicitud],Detalle_Mes!$C$9,Tbl_Registro_Insumo[Fecha_Corte],"&lt;="&amp;AW$12)-SUMIFS(Tbl_Registro_Insumo[cant_dev],Tbl_Registro_Insumo[proveedor],$C$8,Tbl_Registro_Insumo[descripcion_insumo],$C149,Tbl_Registro_Insumo[id_solicitud],$C$9,Tbl_Registro_Insumo[Fecha_Corte],"&lt;="&amp;AW$12))</f>
        <v/>
      </c>
      <c r="AX149" s="2" t="str">
        <f>IF(OR($C149="",AX$12=""),"",SUMIFS(Tbl_Registro_Insumo[cant_ent],Tbl_Registro_Insumo[proveedor],$C$8,Tbl_Registro_Insumo[descripcion_insumo],$C149,Tbl_Registro_Insumo[id_solicitud],Detalle_Mes!$C$9,Tbl_Registro_Insumo[Fecha_Corte],"&lt;="&amp;AX$12)-SUMIFS(Tbl_Registro_Insumo[cant_dev],Tbl_Registro_Insumo[proveedor],$C$8,Tbl_Registro_Insumo[descripcion_insumo],$C149,Tbl_Registro_Insumo[id_solicitud],$C$9,Tbl_Registro_Insumo[Fecha_Corte],"&lt;="&amp;AX$12))</f>
        <v/>
      </c>
      <c r="AY149" s="2" t="str">
        <f>IF(OR($C149="",AY$12=""),"",SUMIFS(Tbl_Registro_Insumo[cant_ent],Tbl_Registro_Insumo[proveedor],$C$8,Tbl_Registro_Insumo[descripcion_insumo],$C149,Tbl_Registro_Insumo[id_solicitud],Detalle_Mes!$C$9,Tbl_Registro_Insumo[Fecha_Corte],"&lt;="&amp;AY$12)-SUMIFS(Tbl_Registro_Insumo[cant_dev],Tbl_Registro_Insumo[proveedor],$C$8,Tbl_Registro_Insumo[descripcion_insumo],$C149,Tbl_Registro_Insumo[id_solicitud],$C$9,Tbl_Registro_Insumo[Fecha_Corte],"&lt;="&amp;AY$12))</f>
        <v/>
      </c>
      <c r="AZ149" s="2" t="str">
        <f>IF(OR($C149="",AZ$12=""),"",SUMIFS(Tbl_Registro_Insumo[cant_ent],Tbl_Registro_Insumo[proveedor],$C$8,Tbl_Registro_Insumo[descripcion_insumo],$C149,Tbl_Registro_Insumo[id_solicitud],Detalle_Mes!$C$9,Tbl_Registro_Insumo[Fecha_Corte],"&lt;="&amp;AZ$12)-SUMIFS(Tbl_Registro_Insumo[cant_dev],Tbl_Registro_Insumo[proveedor],$C$8,Tbl_Registro_Insumo[descripcion_insumo],$C149,Tbl_Registro_Insumo[id_solicitud],$C$9,Tbl_Registro_Insumo[Fecha_Corte],"&lt;="&amp;AZ$12))</f>
        <v/>
      </c>
      <c r="BA149" s="2" t="str">
        <f>IF(OR($C149="",BA$12=""),"",SUMIFS(Tbl_Registro_Insumo[cant_ent],Tbl_Registro_Insumo[proveedor],$C$8,Tbl_Registro_Insumo[descripcion_insumo],$C149,Tbl_Registro_Insumo[id_solicitud],Detalle_Mes!$C$9,Tbl_Registro_Insumo[Fecha_Corte],"&lt;="&amp;BA$12)-SUMIFS(Tbl_Registro_Insumo[cant_dev],Tbl_Registro_Insumo[proveedor],$C$8,Tbl_Registro_Insumo[descripcion_insumo],$C149,Tbl_Registro_Insumo[id_solicitud],$C$9,Tbl_Registro_Insumo[Fecha_Corte],"&lt;="&amp;BA$12))</f>
        <v/>
      </c>
      <c r="BB149" s="2" t="str">
        <f>IF(OR($C149="",BB$12=""),"",SUMIFS(Tbl_Registro_Insumo[cant_ent],Tbl_Registro_Insumo[proveedor],$C$8,Tbl_Registro_Insumo[descripcion_insumo],$C149,Tbl_Registro_Insumo[id_solicitud],Detalle_Mes!$C$9,Tbl_Registro_Insumo[Fecha_Corte],"&lt;="&amp;BB$12)-SUMIFS(Tbl_Registro_Insumo[cant_dev],Tbl_Registro_Insumo[proveedor],$C$8,Tbl_Registro_Insumo[descripcion_insumo],$C149,Tbl_Registro_Insumo[id_solicitud],$C$9,Tbl_Registro_Insumo[Fecha_Corte],"&lt;="&amp;BB$12))</f>
        <v/>
      </c>
      <c r="BC149" s="2" t="str">
        <f>IF(OR($C149="",BC$12=""),"",SUMIFS(Tbl_Registro_Insumo[cant_ent],Tbl_Registro_Insumo[proveedor],$C$8,Tbl_Registro_Insumo[descripcion_insumo],$C149,Tbl_Registro_Insumo[id_solicitud],Detalle_Mes!$C$9,Tbl_Registro_Insumo[Fecha_Corte],"&lt;="&amp;BC$12)-SUMIFS(Tbl_Registro_Insumo[cant_dev],Tbl_Registro_Insumo[proveedor],$C$8,Tbl_Registro_Insumo[descripcion_insumo],$C149,Tbl_Registro_Insumo[id_solicitud],$C$9,Tbl_Registro_Insumo[Fecha_Corte],"&lt;="&amp;BC$12))</f>
        <v/>
      </c>
      <c r="BD149" s="2" t="str">
        <f>IF(OR($C149="",BD$12=""),"",SUMIFS(Tbl_Registro_Insumo[cant_ent],Tbl_Registro_Insumo[proveedor],$C$8,Tbl_Registro_Insumo[descripcion_insumo],$C149,Tbl_Registro_Insumo[id_solicitud],Detalle_Mes!$C$9,Tbl_Registro_Insumo[Fecha_Corte],"&lt;="&amp;BD$12)-SUMIFS(Tbl_Registro_Insumo[cant_dev],Tbl_Registro_Insumo[proveedor],$C$8,Tbl_Registro_Insumo[descripcion_insumo],$C149,Tbl_Registro_Insumo[id_solicitud],$C$9,Tbl_Registro_Insumo[Fecha_Corte],"&lt;="&amp;BD$12))</f>
        <v/>
      </c>
      <c r="BE149" s="2" t="str">
        <f>IF(OR($C149="",BE$12=""),"",SUMIFS(Tbl_Registro_Insumo[cant_ent],Tbl_Registro_Insumo[proveedor],$C$8,Tbl_Registro_Insumo[descripcion_insumo],$C149,Tbl_Registro_Insumo[id_solicitud],Detalle_Mes!$C$9,Tbl_Registro_Insumo[Fecha_Corte],"&lt;="&amp;BE$12)-SUMIFS(Tbl_Registro_Insumo[cant_dev],Tbl_Registro_Insumo[proveedor],$C$8,Tbl_Registro_Insumo[descripcion_insumo],$C149,Tbl_Registro_Insumo[id_solicitud],$C$9,Tbl_Registro_Insumo[Fecha_Corte],"&lt;="&amp;BE$12))</f>
        <v/>
      </c>
      <c r="BF149" s="2" t="str">
        <f>IF(OR($C149="",BF$12=""),"",SUMIFS(Tbl_Registro_Insumo[cant_ent],Tbl_Registro_Insumo[proveedor],$C$8,Tbl_Registro_Insumo[descripcion_insumo],$C149,Tbl_Registro_Insumo[id_solicitud],Detalle_Mes!$C$9,Tbl_Registro_Insumo[Fecha_Corte],"&lt;="&amp;BF$12)-SUMIFS(Tbl_Registro_Insumo[cant_dev],Tbl_Registro_Insumo[proveedor],$C$8,Tbl_Registro_Insumo[descripcion_insumo],$C149,Tbl_Registro_Insumo[id_solicitud],$C$9,Tbl_Registro_Insumo[Fecha_Corte],"&lt;="&amp;BF$12))</f>
        <v/>
      </c>
      <c r="BG149" s="2" t="str">
        <f>IF(OR($C149="",BG$12=""),"",SUMIFS(Tbl_Registro_Insumo[cant_ent],Tbl_Registro_Insumo[proveedor],$C$8,Tbl_Registro_Insumo[descripcion_insumo],$C149,Tbl_Registro_Insumo[id_solicitud],Detalle_Mes!$C$9,Tbl_Registro_Insumo[Fecha_Corte],"&lt;="&amp;BG$12)-SUMIFS(Tbl_Registro_Insumo[cant_dev],Tbl_Registro_Insumo[proveedor],$C$8,Tbl_Registro_Insumo[descripcion_insumo],$C149,Tbl_Registro_Insumo[id_solicitud],$C$9,Tbl_Registro_Insumo[Fecha_Corte],"&lt;="&amp;BG$12))</f>
        <v/>
      </c>
      <c r="BH149" s="2" t="str">
        <f>IF(OR($C149="",BH$12=""),"",SUMIFS(Tbl_Registro_Insumo[cant_ent],Tbl_Registro_Insumo[proveedor],$C$8,Tbl_Registro_Insumo[descripcion_insumo],$C149,Tbl_Registro_Insumo[id_solicitud],Detalle_Mes!$C$9,Tbl_Registro_Insumo[Fecha_Corte],"&lt;="&amp;BH$12)-SUMIFS(Tbl_Registro_Insumo[cant_dev],Tbl_Registro_Insumo[proveedor],$C$8,Tbl_Registro_Insumo[descripcion_insumo],$C149,Tbl_Registro_Insumo[id_solicitud],$C$9,Tbl_Registro_Insumo[Fecha_Corte],"&lt;="&amp;BH$12))</f>
        <v/>
      </c>
      <c r="BI149" s="2" t="str">
        <f>IF(OR($C149="",BI$12=""),"",SUMIFS(Tbl_Registro_Insumo[cant_ent],Tbl_Registro_Insumo[proveedor],$C$8,Tbl_Registro_Insumo[descripcion_insumo],$C149,Tbl_Registro_Insumo[id_solicitud],Detalle_Mes!$C$9,Tbl_Registro_Insumo[Fecha_Corte],"&lt;="&amp;BI$12)-SUMIFS(Tbl_Registro_Insumo[cant_dev],Tbl_Registro_Insumo[proveedor],$C$8,Tbl_Registro_Insumo[descripcion_insumo],$C149,Tbl_Registro_Insumo[id_solicitud],$C$9,Tbl_Registro_Insumo[Fecha_Corte],"&lt;="&amp;BI$12))</f>
        <v/>
      </c>
      <c r="BJ149" s="2" t="str">
        <f>IF(OR($C149="",BJ$12=""),"",SUMIFS(Tbl_Registro_Insumo[cant_ent],Tbl_Registro_Insumo[proveedor],$C$8,Tbl_Registro_Insumo[descripcion_insumo],$C149,Tbl_Registro_Insumo[id_solicitud],Detalle_Mes!$C$9,Tbl_Registro_Insumo[Fecha_Corte],"&lt;="&amp;BJ$12)-SUMIFS(Tbl_Registro_Insumo[cant_dev],Tbl_Registro_Insumo[proveedor],$C$8,Tbl_Registro_Insumo[descripcion_insumo],$C149,Tbl_Registro_Insumo[id_solicitud],$C$9,Tbl_Registro_Insumo[Fecha_Corte],"&lt;="&amp;BJ$12))</f>
        <v/>
      </c>
      <c r="BK149" s="2" t="str">
        <f>IF(OR($C149="",BK$12=""),"",SUMIFS(Tbl_Registro_Insumo[cant_ent],Tbl_Registro_Insumo[proveedor],$C$8,Tbl_Registro_Insumo[descripcion_insumo],$C149,Tbl_Registro_Insumo[id_solicitud],Detalle_Mes!$C$9,Tbl_Registro_Insumo[Fecha_Corte],"&lt;="&amp;BK$12)-SUMIFS(Tbl_Registro_Insumo[cant_dev],Tbl_Registro_Insumo[proveedor],$C$8,Tbl_Registro_Insumo[descripcion_insumo],$C149,Tbl_Registro_Insumo[id_solicitud],$C$9,Tbl_Registro_Insumo[Fecha_Corte],"&lt;="&amp;BK$12))</f>
        <v/>
      </c>
      <c r="BL149" s="2" t="str">
        <f>IF(OR($C149="",BL$12=""),"",SUMIFS(Tbl_Registro_Insumo[cant_ent],Tbl_Registro_Insumo[proveedor],$C$8,Tbl_Registro_Insumo[descripcion_insumo],$C149,Tbl_Registro_Insumo[id_solicitud],Detalle_Mes!$C$9,Tbl_Registro_Insumo[Fecha_Corte],"&lt;="&amp;BL$12)-SUMIFS(Tbl_Registro_Insumo[cant_dev],Tbl_Registro_Insumo[proveedor],$C$8,Tbl_Registro_Insumo[descripcion_insumo],$C149,Tbl_Registro_Insumo[id_solicitud],$C$9,Tbl_Registro_Insumo[Fecha_Corte],"&lt;="&amp;BL$12))</f>
        <v/>
      </c>
      <c r="BM149" s="2" t="str">
        <f>IF(OR($C149="",BM$12=""),"",SUMIFS(Tbl_Registro_Insumo[cant_ent],Tbl_Registro_Insumo[proveedor],$C$8,Tbl_Registro_Insumo[descripcion_insumo],$C149,Tbl_Registro_Insumo[id_solicitud],Detalle_Mes!$C$9,Tbl_Registro_Insumo[Fecha_Corte],"&lt;="&amp;BM$12)-SUMIFS(Tbl_Registro_Insumo[cant_dev],Tbl_Registro_Insumo[proveedor],$C$8,Tbl_Registro_Insumo[descripcion_insumo],$C149,Tbl_Registro_Insumo[id_solicitud],$C$9,Tbl_Registro_Insumo[Fecha_Corte],"&lt;="&amp;BM$12))</f>
        <v/>
      </c>
      <c r="BN149" s="2" t="str">
        <f>IF(OR($C149="",BN$12=""),"",SUMIFS(Tbl_Registro_Insumo[cant_ent],Tbl_Registro_Insumo[proveedor],$C$8,Tbl_Registro_Insumo[descripcion_insumo],$C149,Tbl_Registro_Insumo[id_solicitud],Detalle_Mes!$C$9,Tbl_Registro_Insumo[Fecha_Corte],"&lt;="&amp;BN$12)-SUMIFS(Tbl_Registro_Insumo[cant_dev],Tbl_Registro_Insumo[proveedor],$C$8,Tbl_Registro_Insumo[descripcion_insumo],$C149,Tbl_Registro_Insumo[id_solicitud],$C$9,Tbl_Registro_Insumo[Fecha_Corte],"&lt;="&amp;BN$12))</f>
        <v/>
      </c>
      <c r="BO149" s="2" t="str">
        <f>IF(OR($C149="",BO$12=""),"",SUMIFS(Tbl_Registro_Insumo[cant_ent],Tbl_Registro_Insumo[proveedor],$C$8,Tbl_Registro_Insumo[descripcion_insumo],$C149,Tbl_Registro_Insumo[id_solicitud],Detalle_Mes!$C$9,Tbl_Registro_Insumo[Fecha_Corte],"&lt;="&amp;BO$12)-SUMIFS(Tbl_Registro_Insumo[cant_dev],Tbl_Registro_Insumo[proveedor],$C$8,Tbl_Registro_Insumo[descripcion_insumo],$C149,Tbl_Registro_Insumo[id_solicitud],$C$9,Tbl_Registro_Insumo[Fecha_Corte],"&lt;="&amp;BO$12))</f>
        <v/>
      </c>
      <c r="BP149" s="2" t="str">
        <f>IF(OR($C149="",BP$12=""),"",SUMIFS(Tbl_Registro_Insumo[cant_ent],Tbl_Registro_Insumo[proveedor],$C$8,Tbl_Registro_Insumo[descripcion_insumo],$C149,Tbl_Registro_Insumo[id_solicitud],Detalle_Mes!$C$9,Tbl_Registro_Insumo[Fecha_Corte],"&lt;="&amp;BP$12)-SUMIFS(Tbl_Registro_Insumo[cant_dev],Tbl_Registro_Insumo[proveedor],$C$8,Tbl_Registro_Insumo[descripcion_insumo],$C149,Tbl_Registro_Insumo[id_solicitud],$C$9,Tbl_Registro_Insumo[Fecha_Corte],"&lt;="&amp;BP$12))</f>
        <v/>
      </c>
      <c r="BQ149" s="2" t="str">
        <f>IF(OR($C149="",BQ$12=""),"",SUMIFS(Tbl_Registro_Insumo[cant_ent],Tbl_Registro_Insumo[proveedor],$C$8,Tbl_Registro_Insumo[descripcion_insumo],$C149,Tbl_Registro_Insumo[id_solicitud],Detalle_Mes!$C$9,Tbl_Registro_Insumo[Fecha_Corte],"&lt;="&amp;BQ$12)-SUMIFS(Tbl_Registro_Insumo[cant_dev],Tbl_Registro_Insumo[proveedor],$C$8,Tbl_Registro_Insumo[descripcion_insumo],$C149,Tbl_Registro_Insumo[id_solicitud],$C$9,Tbl_Registro_Insumo[Fecha_Corte],"&lt;="&amp;BQ$12))</f>
        <v/>
      </c>
      <c r="BR149" s="2" t="str">
        <f>IF(OR($C149="",BR$12=""),"",SUMIFS(Tbl_Registro_Insumo[cant_ent],Tbl_Registro_Insumo[proveedor],$C$8,Tbl_Registro_Insumo[descripcion_insumo],$C149,Tbl_Registro_Insumo[id_solicitud],Detalle_Mes!$C$9,Tbl_Registro_Insumo[Fecha_Corte],"&lt;="&amp;BR$12)-SUMIFS(Tbl_Registro_Insumo[cant_dev],Tbl_Registro_Insumo[proveedor],$C$8,Tbl_Registro_Insumo[descripcion_insumo],$C149,Tbl_Registro_Insumo[id_solicitud],$C$9,Tbl_Registro_Insumo[Fecha_Corte],"&lt;="&amp;BR$12))</f>
        <v/>
      </c>
      <c r="BS149" s="2" t="str">
        <f>IF(OR($C149="",BS$12=""),"",SUMIFS(Tbl_Registro_Insumo[cant_ent],Tbl_Registro_Insumo[proveedor],$C$8,Tbl_Registro_Insumo[descripcion_insumo],$C149,Tbl_Registro_Insumo[id_solicitud],Detalle_Mes!$C$9,Tbl_Registro_Insumo[Fecha_Corte],"&lt;="&amp;BS$12)-SUMIFS(Tbl_Registro_Insumo[cant_dev],Tbl_Registro_Insumo[proveedor],$C$8,Tbl_Registro_Insumo[descripcion_insumo],$C149,Tbl_Registro_Insumo[id_solicitud],$C$9,Tbl_Registro_Insumo[Fecha_Corte],"&lt;="&amp;BS$12))</f>
        <v/>
      </c>
    </row>
    <row r="150" spans="2:71" s="7" customFormat="1" ht="19.2" customHeight="1" x14ac:dyDescent="0.3">
      <c r="B150" s="2"/>
      <c r="D150" s="20" t="str">
        <f>IF(C150="","",SUMIFS(Tbl_Registro_Insumo[cant_ent],Tbl_Registro_Insumo[proveedor],Detalle_Mes!$C$8,Tbl_Registro_Insumo[id_solicitud],Detalle_Mes!$C$9,Tbl_Registro_Insumo[descripcion_insumo],Detalle_Mes!C150,Tbl_Registro_Insumo[Fecha_Corte],"&lt;"&amp;Detalle_Mes!$F$8))</f>
        <v/>
      </c>
      <c r="E150" s="20" t="str">
        <f>IF(C150="","",SUMIFS(Tbl_Registro_Insumo[cant_dev],Tbl_Registro_Insumo[proveedor],Detalle_Mes!$C$8,Tbl_Registro_Insumo[id_solicitud],Detalle_Mes!$C$9,Tbl_Registro_Insumo[descripcion_insumo],Detalle_Mes!C150,Tbl_Registro_Insumo[Fecha_Corte],"&lt;"&amp;Detalle_Mes!$F$8))</f>
        <v/>
      </c>
      <c r="F150" s="20" t="str">
        <f t="shared" si="45"/>
        <v/>
      </c>
      <c r="H150" s="41" t="str">
        <f t="shared" si="44"/>
        <v/>
      </c>
      <c r="I150" s="2" t="str">
        <f>IF(OR($C150="",I$12=""),"",SUMIFS(Tbl_Registro_Insumo[cant_ent],Tbl_Registro_Insumo[proveedor],$C$8,Tbl_Registro_Insumo[descripcion_insumo],$C150,Tbl_Registro_Insumo[id_solicitud],Detalle_Mes!$C$9,Tbl_Registro_Insumo[Fecha_Corte],"&lt;"&amp;I$12)-SUMIFS(Tbl_Registro_Insumo[cant_dev],Tbl_Registro_Insumo[proveedor],$C$8,Tbl_Registro_Insumo[descripcion_insumo],$C150,Tbl_Registro_Insumo[id_solicitud],$C$9,Tbl_Registro_Insumo[Fecha_Corte],"&lt;="&amp;I$12))</f>
        <v/>
      </c>
      <c r="J150" s="2" t="str">
        <f>IF(OR($C150="",J$12=""),"",SUMIFS(Tbl_Registro_Insumo[cant_ent],Tbl_Registro_Insumo[proveedor],$C$8,Tbl_Registro_Insumo[descripcion_insumo],$C150,Tbl_Registro_Insumo[id_solicitud],Detalle_Mes!$C$9,Tbl_Registro_Insumo[Fecha_Corte],"&lt;="&amp;J$12)-SUMIFS(Tbl_Registro_Insumo[cant_dev],Tbl_Registro_Insumo[proveedor],$C$8,Tbl_Registro_Insumo[descripcion_insumo],$C150,Tbl_Registro_Insumo[id_solicitud],$C$9,Tbl_Registro_Insumo[Fecha_Corte],"&lt;="&amp;J$12))</f>
        <v/>
      </c>
      <c r="K150" s="2" t="str">
        <f>IF(OR($C150="",K$12=""),"",SUMIFS(Tbl_Registro_Insumo[cant_ent],Tbl_Registro_Insumo[proveedor],$C$8,Tbl_Registro_Insumo[descripcion_insumo],$C150,Tbl_Registro_Insumo[id_solicitud],Detalle_Mes!$C$9,Tbl_Registro_Insumo[Fecha_Corte],"&lt;="&amp;K$12)-SUMIFS(Tbl_Registro_Insumo[cant_dev],Tbl_Registro_Insumo[proveedor],$C$8,Tbl_Registro_Insumo[descripcion_insumo],$C150,Tbl_Registro_Insumo[id_solicitud],$C$9,Tbl_Registro_Insumo[Fecha_Corte],"&lt;="&amp;K$12))</f>
        <v/>
      </c>
      <c r="L150" s="2" t="str">
        <f>IF(OR($C150="",L$12=""),"",SUMIFS(Tbl_Registro_Insumo[cant_ent],Tbl_Registro_Insumo[proveedor],$C$8,Tbl_Registro_Insumo[descripcion_insumo],$C150,Tbl_Registro_Insumo[id_solicitud],Detalle_Mes!$C$9,Tbl_Registro_Insumo[Fecha_Corte],"&lt;="&amp;L$12)-SUMIFS(Tbl_Registro_Insumo[cant_dev],Tbl_Registro_Insumo[proveedor],$C$8,Tbl_Registro_Insumo[descripcion_insumo],$C150,Tbl_Registro_Insumo[id_solicitud],$C$9,Tbl_Registro_Insumo[Fecha_Corte],"&lt;="&amp;L$12))</f>
        <v/>
      </c>
      <c r="M150" s="2" t="str">
        <f>IF(OR($C150="",M$12=""),"",SUMIFS(Tbl_Registro_Insumo[cant_ent],Tbl_Registro_Insumo[proveedor],$C$8,Tbl_Registro_Insumo[descripcion_insumo],$C150,Tbl_Registro_Insumo[id_solicitud],Detalle_Mes!$C$9,Tbl_Registro_Insumo[Fecha_Corte],"&lt;="&amp;M$12)-SUMIFS(Tbl_Registro_Insumo[cant_dev],Tbl_Registro_Insumo[proveedor],$C$8,Tbl_Registro_Insumo[descripcion_insumo],$C150,Tbl_Registro_Insumo[id_solicitud],$C$9,Tbl_Registro_Insumo[Fecha_Corte],"&lt;="&amp;M$12))</f>
        <v/>
      </c>
      <c r="N150" s="2" t="str">
        <f>IF(OR($C150="",N$12=""),"",SUMIFS(Tbl_Registro_Insumo[cant_ent],Tbl_Registro_Insumo[proveedor],$C$8,Tbl_Registro_Insumo[descripcion_insumo],$C150,Tbl_Registro_Insumo[id_solicitud],Detalle_Mes!$C$9,Tbl_Registro_Insumo[Fecha_Corte],"&lt;="&amp;N$12)-SUMIFS(Tbl_Registro_Insumo[cant_dev],Tbl_Registro_Insumo[proveedor],$C$8,Tbl_Registro_Insumo[descripcion_insumo],$C150,Tbl_Registro_Insumo[id_solicitud],$C$9,Tbl_Registro_Insumo[Fecha_Corte],"&lt;="&amp;N$12))</f>
        <v/>
      </c>
      <c r="O150" s="2" t="str">
        <f>IF(OR($C150="",O$12=""),"",SUMIFS(Tbl_Registro_Insumo[cant_ent],Tbl_Registro_Insumo[proveedor],$C$8,Tbl_Registro_Insumo[descripcion_insumo],$C150,Tbl_Registro_Insumo[id_solicitud],Detalle_Mes!$C$9,Tbl_Registro_Insumo[Fecha_Corte],"&lt;="&amp;O$12)-SUMIFS(Tbl_Registro_Insumo[cant_dev],Tbl_Registro_Insumo[proveedor],$C$8,Tbl_Registro_Insumo[descripcion_insumo],$C150,Tbl_Registro_Insumo[id_solicitud],$C$9,Tbl_Registro_Insumo[Fecha_Corte],"&lt;="&amp;O$12))</f>
        <v/>
      </c>
      <c r="P150" s="2" t="str">
        <f>IF(OR($C150="",P$12=""),"",SUMIFS(Tbl_Registro_Insumo[cant_ent],Tbl_Registro_Insumo[proveedor],$C$8,Tbl_Registro_Insumo[descripcion_insumo],$C150,Tbl_Registro_Insumo[id_solicitud],Detalle_Mes!$C$9,Tbl_Registro_Insumo[Fecha_Corte],"&lt;="&amp;P$12)-SUMIFS(Tbl_Registro_Insumo[cant_dev],Tbl_Registro_Insumo[proveedor],$C$8,Tbl_Registro_Insumo[descripcion_insumo],$C150,Tbl_Registro_Insumo[id_solicitud],$C$9,Tbl_Registro_Insumo[Fecha_Corte],"&lt;="&amp;P$12))</f>
        <v/>
      </c>
      <c r="Q150" s="2" t="str">
        <f>IF(OR($C150="",Q$12=""),"",SUMIFS(Tbl_Registro_Insumo[cant_ent],Tbl_Registro_Insumo[proveedor],$C$8,Tbl_Registro_Insumo[descripcion_insumo],$C150,Tbl_Registro_Insumo[id_solicitud],Detalle_Mes!$C$9,Tbl_Registro_Insumo[Fecha_Corte],"&lt;="&amp;Q$12)-SUMIFS(Tbl_Registro_Insumo[cant_dev],Tbl_Registro_Insumo[proveedor],$C$8,Tbl_Registro_Insumo[descripcion_insumo],$C150,Tbl_Registro_Insumo[id_solicitud],$C$9,Tbl_Registro_Insumo[Fecha_Corte],"&lt;="&amp;Q$12))</f>
        <v/>
      </c>
      <c r="R150" s="2" t="str">
        <f>IF(OR($C150="",R$12=""),"",SUMIFS(Tbl_Registro_Insumo[cant_ent],Tbl_Registro_Insumo[proveedor],$C$8,Tbl_Registro_Insumo[descripcion_insumo],$C150,Tbl_Registro_Insumo[id_solicitud],Detalle_Mes!$C$9,Tbl_Registro_Insumo[Fecha_Corte],"&lt;="&amp;R$12)-SUMIFS(Tbl_Registro_Insumo[cant_dev],Tbl_Registro_Insumo[proveedor],$C$8,Tbl_Registro_Insumo[descripcion_insumo],$C150,Tbl_Registro_Insumo[id_solicitud],$C$9,Tbl_Registro_Insumo[Fecha_Corte],"&lt;="&amp;R$12))</f>
        <v/>
      </c>
      <c r="S150" s="2" t="str">
        <f>IF(OR($C150="",S$12=""),"",SUMIFS(Tbl_Registro_Insumo[cant_ent],Tbl_Registro_Insumo[proveedor],$C$8,Tbl_Registro_Insumo[descripcion_insumo],$C150,Tbl_Registro_Insumo[id_solicitud],Detalle_Mes!$C$9,Tbl_Registro_Insumo[Fecha_Corte],"&lt;="&amp;S$12)-SUMIFS(Tbl_Registro_Insumo[cant_dev],Tbl_Registro_Insumo[proveedor],$C$8,Tbl_Registro_Insumo[descripcion_insumo],$C150,Tbl_Registro_Insumo[id_solicitud],$C$9,Tbl_Registro_Insumo[Fecha_Corte],"&lt;="&amp;S$12))</f>
        <v/>
      </c>
      <c r="T150" s="2" t="str">
        <f>IF(OR($C150="",T$12=""),"",SUMIFS(Tbl_Registro_Insumo[cant_ent],Tbl_Registro_Insumo[proveedor],$C$8,Tbl_Registro_Insumo[descripcion_insumo],$C150,Tbl_Registro_Insumo[id_solicitud],Detalle_Mes!$C$9,Tbl_Registro_Insumo[Fecha_Corte],"&lt;="&amp;T$12)-SUMIFS(Tbl_Registro_Insumo[cant_dev],Tbl_Registro_Insumo[proveedor],$C$8,Tbl_Registro_Insumo[descripcion_insumo],$C150,Tbl_Registro_Insumo[id_solicitud],$C$9,Tbl_Registro_Insumo[Fecha_Corte],"&lt;="&amp;T$12))</f>
        <v/>
      </c>
      <c r="U150" s="2" t="str">
        <f>IF(OR($C150="",U$12=""),"",SUMIFS(Tbl_Registro_Insumo[cant_ent],Tbl_Registro_Insumo[proveedor],$C$8,Tbl_Registro_Insumo[descripcion_insumo],$C150,Tbl_Registro_Insumo[id_solicitud],Detalle_Mes!$C$9,Tbl_Registro_Insumo[Fecha_Corte],"&lt;="&amp;U$12)-SUMIFS(Tbl_Registro_Insumo[cant_dev],Tbl_Registro_Insumo[proveedor],$C$8,Tbl_Registro_Insumo[descripcion_insumo],$C150,Tbl_Registro_Insumo[id_solicitud],$C$9,Tbl_Registro_Insumo[Fecha_Corte],"&lt;="&amp;U$12))</f>
        <v/>
      </c>
      <c r="V150" s="2" t="str">
        <f>IF(OR($C150="",V$12=""),"",SUMIFS(Tbl_Registro_Insumo[cant_ent],Tbl_Registro_Insumo[proveedor],$C$8,Tbl_Registro_Insumo[descripcion_insumo],$C150,Tbl_Registro_Insumo[id_solicitud],Detalle_Mes!$C$9,Tbl_Registro_Insumo[Fecha_Corte],"&lt;="&amp;V$12)-SUMIFS(Tbl_Registro_Insumo[cant_dev],Tbl_Registro_Insumo[proveedor],$C$8,Tbl_Registro_Insumo[descripcion_insumo],$C150,Tbl_Registro_Insumo[id_solicitud],$C$9,Tbl_Registro_Insumo[Fecha_Corte],"&lt;="&amp;V$12))</f>
        <v/>
      </c>
      <c r="W150" s="2" t="str">
        <f>IF(OR($C150="",W$12=""),"",SUMIFS(Tbl_Registro_Insumo[cant_ent],Tbl_Registro_Insumo[proveedor],$C$8,Tbl_Registro_Insumo[descripcion_insumo],$C150,Tbl_Registro_Insumo[id_solicitud],Detalle_Mes!$C$9,Tbl_Registro_Insumo[Fecha_Corte],"&lt;="&amp;W$12)-SUMIFS(Tbl_Registro_Insumo[cant_dev],Tbl_Registro_Insumo[proveedor],$C$8,Tbl_Registro_Insumo[descripcion_insumo],$C150,Tbl_Registro_Insumo[id_solicitud],$C$9,Tbl_Registro_Insumo[Fecha_Corte],"&lt;="&amp;W$12))</f>
        <v/>
      </c>
      <c r="X150" s="2" t="str">
        <f>IF(OR($C150="",X$12=""),"",SUMIFS(Tbl_Registro_Insumo[cant_ent],Tbl_Registro_Insumo[proveedor],$C$8,Tbl_Registro_Insumo[descripcion_insumo],$C150,Tbl_Registro_Insumo[id_solicitud],Detalle_Mes!$C$9,Tbl_Registro_Insumo[Fecha_Corte],"&lt;="&amp;X$12)-SUMIFS(Tbl_Registro_Insumo[cant_dev],Tbl_Registro_Insumo[proveedor],$C$8,Tbl_Registro_Insumo[descripcion_insumo],$C150,Tbl_Registro_Insumo[id_solicitud],$C$9,Tbl_Registro_Insumo[Fecha_Corte],"&lt;="&amp;X$12))</f>
        <v/>
      </c>
      <c r="Y150" s="2" t="str">
        <f>IF(OR($C150="",Y$12=""),"",SUMIFS(Tbl_Registro_Insumo[cant_ent],Tbl_Registro_Insumo[proveedor],$C$8,Tbl_Registro_Insumo[descripcion_insumo],$C150,Tbl_Registro_Insumo[id_solicitud],Detalle_Mes!$C$9,Tbl_Registro_Insumo[Fecha_Corte],"&lt;="&amp;Y$12)-SUMIFS(Tbl_Registro_Insumo[cant_dev],Tbl_Registro_Insumo[proveedor],$C$8,Tbl_Registro_Insumo[descripcion_insumo],$C150,Tbl_Registro_Insumo[id_solicitud],$C$9,Tbl_Registro_Insumo[Fecha_Corte],"&lt;="&amp;Y$12))</f>
        <v/>
      </c>
      <c r="Z150" s="2" t="str">
        <f>IF(OR($C150="",Z$12=""),"",SUMIFS(Tbl_Registro_Insumo[cant_ent],Tbl_Registro_Insumo[proveedor],$C$8,Tbl_Registro_Insumo[descripcion_insumo],$C150,Tbl_Registro_Insumo[id_solicitud],Detalle_Mes!$C$9,Tbl_Registro_Insumo[Fecha_Corte],"&lt;="&amp;Z$12)-SUMIFS(Tbl_Registro_Insumo[cant_dev],Tbl_Registro_Insumo[proveedor],$C$8,Tbl_Registro_Insumo[descripcion_insumo],$C150,Tbl_Registro_Insumo[id_solicitud],$C$9,Tbl_Registro_Insumo[Fecha_Corte],"&lt;="&amp;Z$12))</f>
        <v/>
      </c>
      <c r="AA150" s="2" t="str">
        <f>IF(OR($C150="",AA$12=""),"",SUMIFS(Tbl_Registro_Insumo[cant_ent],Tbl_Registro_Insumo[proveedor],$C$8,Tbl_Registro_Insumo[descripcion_insumo],$C150,Tbl_Registro_Insumo[id_solicitud],Detalle_Mes!$C$9,Tbl_Registro_Insumo[Fecha_Corte],"&lt;="&amp;AA$12)-SUMIFS(Tbl_Registro_Insumo[cant_dev],Tbl_Registro_Insumo[proveedor],$C$8,Tbl_Registro_Insumo[descripcion_insumo],$C150,Tbl_Registro_Insumo[id_solicitud],$C$9,Tbl_Registro_Insumo[Fecha_Corte],"&lt;="&amp;AA$12))</f>
        <v/>
      </c>
      <c r="AB150" s="2" t="str">
        <f>IF(OR($C150="",AB$12=""),"",SUMIFS(Tbl_Registro_Insumo[cant_ent],Tbl_Registro_Insumo[proveedor],$C$8,Tbl_Registro_Insumo[descripcion_insumo],$C150,Tbl_Registro_Insumo[id_solicitud],Detalle_Mes!$C$9,Tbl_Registro_Insumo[Fecha_Corte],"&lt;="&amp;AB$12)-SUMIFS(Tbl_Registro_Insumo[cant_dev],Tbl_Registro_Insumo[proveedor],$C$8,Tbl_Registro_Insumo[descripcion_insumo],$C150,Tbl_Registro_Insumo[id_solicitud],$C$9,Tbl_Registro_Insumo[Fecha_Corte],"&lt;="&amp;AB$12))</f>
        <v/>
      </c>
      <c r="AC150" s="2" t="str">
        <f>IF(OR($C150="",AC$12=""),"",SUMIFS(Tbl_Registro_Insumo[cant_ent],Tbl_Registro_Insumo[proveedor],$C$8,Tbl_Registro_Insumo[descripcion_insumo],$C150,Tbl_Registro_Insumo[id_solicitud],Detalle_Mes!$C$9,Tbl_Registro_Insumo[Fecha_Corte],"&lt;="&amp;AC$12)-SUMIFS(Tbl_Registro_Insumo[cant_dev],Tbl_Registro_Insumo[proveedor],$C$8,Tbl_Registro_Insumo[descripcion_insumo],$C150,Tbl_Registro_Insumo[id_solicitud],$C$9,Tbl_Registro_Insumo[Fecha_Corte],"&lt;="&amp;AC$12))</f>
        <v/>
      </c>
      <c r="AD150" s="2" t="str">
        <f>IF(OR($C150="",AD$12=""),"",SUMIFS(Tbl_Registro_Insumo[cant_ent],Tbl_Registro_Insumo[proveedor],$C$8,Tbl_Registro_Insumo[descripcion_insumo],$C150,Tbl_Registro_Insumo[id_solicitud],Detalle_Mes!$C$9,Tbl_Registro_Insumo[Fecha_Corte],"&lt;="&amp;AD$12)-SUMIFS(Tbl_Registro_Insumo[cant_dev],Tbl_Registro_Insumo[proveedor],$C$8,Tbl_Registro_Insumo[descripcion_insumo],$C150,Tbl_Registro_Insumo[id_solicitud],$C$9,Tbl_Registro_Insumo[Fecha_Corte],"&lt;="&amp;AD$12))</f>
        <v/>
      </c>
      <c r="AE150" s="2" t="str">
        <f>IF(OR($C150="",AE$12=""),"",SUMIFS(Tbl_Registro_Insumo[cant_ent],Tbl_Registro_Insumo[proveedor],$C$8,Tbl_Registro_Insumo[descripcion_insumo],$C150,Tbl_Registro_Insumo[id_solicitud],Detalle_Mes!$C$9,Tbl_Registro_Insumo[Fecha_Corte],"&lt;="&amp;AE$12)-SUMIFS(Tbl_Registro_Insumo[cant_dev],Tbl_Registro_Insumo[proveedor],$C$8,Tbl_Registro_Insumo[descripcion_insumo],$C150,Tbl_Registro_Insumo[id_solicitud],$C$9,Tbl_Registro_Insumo[Fecha_Corte],"&lt;="&amp;AE$12))</f>
        <v/>
      </c>
      <c r="AF150" s="2" t="str">
        <f>IF(OR($C150="",AF$12=""),"",SUMIFS(Tbl_Registro_Insumo[cant_ent],Tbl_Registro_Insumo[proveedor],$C$8,Tbl_Registro_Insumo[descripcion_insumo],$C150,Tbl_Registro_Insumo[id_solicitud],Detalle_Mes!$C$9,Tbl_Registro_Insumo[Fecha_Corte],"&lt;="&amp;AF$12)-SUMIFS(Tbl_Registro_Insumo[cant_dev],Tbl_Registro_Insumo[proveedor],$C$8,Tbl_Registro_Insumo[descripcion_insumo],$C150,Tbl_Registro_Insumo[id_solicitud],$C$9,Tbl_Registro_Insumo[Fecha_Corte],"&lt;="&amp;AF$12))</f>
        <v/>
      </c>
      <c r="AG150" s="2" t="str">
        <f>IF(OR($C150="",AG$12=""),"",SUMIFS(Tbl_Registro_Insumo[cant_ent],Tbl_Registro_Insumo[proveedor],$C$8,Tbl_Registro_Insumo[descripcion_insumo],$C150,Tbl_Registro_Insumo[id_solicitud],Detalle_Mes!$C$9,Tbl_Registro_Insumo[Fecha_Corte],"&lt;="&amp;AG$12)-SUMIFS(Tbl_Registro_Insumo[cant_dev],Tbl_Registro_Insumo[proveedor],$C$8,Tbl_Registro_Insumo[descripcion_insumo],$C150,Tbl_Registro_Insumo[id_solicitud],$C$9,Tbl_Registro_Insumo[Fecha_Corte],"&lt;="&amp;AG$12))</f>
        <v/>
      </c>
      <c r="AH150" s="2" t="str">
        <f>IF(OR($C150="",AH$12=""),"",SUMIFS(Tbl_Registro_Insumo[cant_ent],Tbl_Registro_Insumo[proveedor],$C$8,Tbl_Registro_Insumo[descripcion_insumo],$C150,Tbl_Registro_Insumo[id_solicitud],Detalle_Mes!$C$9,Tbl_Registro_Insumo[Fecha_Corte],"&lt;="&amp;AH$12)-SUMIFS(Tbl_Registro_Insumo[cant_dev],Tbl_Registro_Insumo[proveedor],$C$8,Tbl_Registro_Insumo[descripcion_insumo],$C150,Tbl_Registro_Insumo[id_solicitud],$C$9,Tbl_Registro_Insumo[Fecha_Corte],"&lt;="&amp;AH$12))</f>
        <v/>
      </c>
      <c r="AI150" s="2" t="str">
        <f>IF(OR($C150="",AI$12=""),"",SUMIFS(Tbl_Registro_Insumo[cant_ent],Tbl_Registro_Insumo[proveedor],$C$8,Tbl_Registro_Insumo[descripcion_insumo],$C150,Tbl_Registro_Insumo[id_solicitud],Detalle_Mes!$C$9,Tbl_Registro_Insumo[Fecha_Corte],"&lt;="&amp;AI$12)-SUMIFS(Tbl_Registro_Insumo[cant_dev],Tbl_Registro_Insumo[proveedor],$C$8,Tbl_Registro_Insumo[descripcion_insumo],$C150,Tbl_Registro_Insumo[id_solicitud],$C$9,Tbl_Registro_Insumo[Fecha_Corte],"&lt;="&amp;AI$12))</f>
        <v/>
      </c>
      <c r="AJ150" s="2" t="str">
        <f>IF(OR($C150="",AJ$12=""),"",SUMIFS(Tbl_Registro_Insumo[cant_ent],Tbl_Registro_Insumo[proveedor],$C$8,Tbl_Registro_Insumo[descripcion_insumo],$C150,Tbl_Registro_Insumo[id_solicitud],Detalle_Mes!$C$9,Tbl_Registro_Insumo[Fecha_Corte],"&lt;="&amp;AJ$12)-SUMIFS(Tbl_Registro_Insumo[cant_dev],Tbl_Registro_Insumo[proveedor],$C$8,Tbl_Registro_Insumo[descripcion_insumo],$C150,Tbl_Registro_Insumo[id_solicitud],$C$9,Tbl_Registro_Insumo[Fecha_Corte],"&lt;="&amp;AJ$12))</f>
        <v/>
      </c>
      <c r="AK150" s="2" t="str">
        <f>IF(OR($C150="",AK$12=""),"",SUMIFS(Tbl_Registro_Insumo[cant_ent],Tbl_Registro_Insumo[proveedor],$C$8,Tbl_Registro_Insumo[descripcion_insumo],$C150,Tbl_Registro_Insumo[id_solicitud],Detalle_Mes!$C$9,Tbl_Registro_Insumo[Fecha_Corte],"&lt;="&amp;AK$12)-SUMIFS(Tbl_Registro_Insumo[cant_dev],Tbl_Registro_Insumo[proveedor],$C$8,Tbl_Registro_Insumo[descripcion_insumo],$C150,Tbl_Registro_Insumo[id_solicitud],$C$9,Tbl_Registro_Insumo[Fecha_Corte],"&lt;="&amp;AK$12))</f>
        <v/>
      </c>
      <c r="AL150" s="2" t="str">
        <f>IF(OR($C150="",AL$12=""),"",SUMIFS(Tbl_Registro_Insumo[cant_ent],Tbl_Registro_Insumo[proveedor],$C$8,Tbl_Registro_Insumo[descripcion_insumo],$C150,Tbl_Registro_Insumo[id_solicitud],Detalle_Mes!$C$9,Tbl_Registro_Insumo[Fecha_Corte],"&lt;="&amp;AL$12)-SUMIFS(Tbl_Registro_Insumo[cant_dev],Tbl_Registro_Insumo[proveedor],$C$8,Tbl_Registro_Insumo[descripcion_insumo],$C150,Tbl_Registro_Insumo[id_solicitud],$C$9,Tbl_Registro_Insumo[Fecha_Corte],"&lt;="&amp;AL$12))</f>
        <v/>
      </c>
      <c r="AM150" s="2" t="str">
        <f>IF(OR($C150="",AM$12=""),"",SUMIFS(Tbl_Registro_Insumo[cant_ent],Tbl_Registro_Insumo[proveedor],$C$8,Tbl_Registro_Insumo[descripcion_insumo],$C150,Tbl_Registro_Insumo[id_solicitud],Detalle_Mes!$C$9,Tbl_Registro_Insumo[Fecha_Corte],"&lt;="&amp;AM$12)-SUMIFS(Tbl_Registro_Insumo[cant_dev],Tbl_Registro_Insumo[proveedor],$C$8,Tbl_Registro_Insumo[descripcion_insumo],$C150,Tbl_Registro_Insumo[id_solicitud],$C$9,Tbl_Registro_Insumo[Fecha_Corte],"&lt;="&amp;AM$12))</f>
        <v/>
      </c>
      <c r="AN150" s="2" t="str">
        <f>IF(OR($C150="",AN$12=""),"",SUMIFS(Tbl_Registro_Insumo[cant_ent],Tbl_Registro_Insumo[proveedor],$C$8,Tbl_Registro_Insumo[descripcion_insumo],$C150,Tbl_Registro_Insumo[id_solicitud],Detalle_Mes!$C$9,Tbl_Registro_Insumo[Fecha_Corte],"&lt;="&amp;AN$12)-SUMIFS(Tbl_Registro_Insumo[cant_dev],Tbl_Registro_Insumo[proveedor],$C$8,Tbl_Registro_Insumo[descripcion_insumo],$C150,Tbl_Registro_Insumo[id_solicitud],$C$9,Tbl_Registro_Insumo[Fecha_Corte],"&lt;="&amp;AN$12))</f>
        <v/>
      </c>
      <c r="AO150" s="2" t="str">
        <f>IF(OR($C150="",AO$12=""),"",SUMIFS(Tbl_Registro_Insumo[cant_ent],Tbl_Registro_Insumo[proveedor],$C$8,Tbl_Registro_Insumo[descripcion_insumo],$C150,Tbl_Registro_Insumo[id_solicitud],Detalle_Mes!$C$9,Tbl_Registro_Insumo[Fecha_Corte],"&lt;="&amp;AO$12)-SUMIFS(Tbl_Registro_Insumo[cant_dev],Tbl_Registro_Insumo[proveedor],$C$8,Tbl_Registro_Insumo[descripcion_insumo],$C150,Tbl_Registro_Insumo[id_solicitud],$C$9,Tbl_Registro_Insumo[Fecha_Corte],"&lt;="&amp;AO$12))</f>
        <v/>
      </c>
      <c r="AP150" s="2" t="str">
        <f>IF(OR($C150="",AP$12=""),"",SUMIFS(Tbl_Registro_Insumo[cant_ent],Tbl_Registro_Insumo[proveedor],$C$8,Tbl_Registro_Insumo[descripcion_insumo],$C150,Tbl_Registro_Insumo[id_solicitud],Detalle_Mes!$C$9,Tbl_Registro_Insumo[Fecha_Corte],"&lt;="&amp;AP$12)-SUMIFS(Tbl_Registro_Insumo[cant_dev],Tbl_Registro_Insumo[proveedor],$C$8,Tbl_Registro_Insumo[descripcion_insumo],$C150,Tbl_Registro_Insumo[id_solicitud],$C$9,Tbl_Registro_Insumo[Fecha_Corte],"&lt;="&amp;AP$12))</f>
        <v/>
      </c>
      <c r="AQ150" s="2" t="str">
        <f>IF(OR($C150="",AQ$12=""),"",SUMIFS(Tbl_Registro_Insumo[cant_ent],Tbl_Registro_Insumo[proveedor],$C$8,Tbl_Registro_Insumo[descripcion_insumo],$C150,Tbl_Registro_Insumo[id_solicitud],Detalle_Mes!$C$9,Tbl_Registro_Insumo[Fecha_Corte],"&lt;="&amp;AQ$12)-SUMIFS(Tbl_Registro_Insumo[cant_dev],Tbl_Registro_Insumo[proveedor],$C$8,Tbl_Registro_Insumo[descripcion_insumo],$C150,Tbl_Registro_Insumo[id_solicitud],$C$9,Tbl_Registro_Insumo[Fecha_Corte],"&lt;="&amp;AQ$12))</f>
        <v/>
      </c>
      <c r="AR150" s="2" t="str">
        <f>IF(OR($C150="",AR$12=""),"",SUMIFS(Tbl_Registro_Insumo[cant_ent],Tbl_Registro_Insumo[proveedor],$C$8,Tbl_Registro_Insumo[descripcion_insumo],$C150,Tbl_Registro_Insumo[id_solicitud],Detalle_Mes!$C$9,Tbl_Registro_Insumo[Fecha_Corte],"&lt;="&amp;AR$12)-SUMIFS(Tbl_Registro_Insumo[cant_dev],Tbl_Registro_Insumo[proveedor],$C$8,Tbl_Registro_Insumo[descripcion_insumo],$C150,Tbl_Registro_Insumo[id_solicitud],$C$9,Tbl_Registro_Insumo[Fecha_Corte],"&lt;="&amp;AR$12))</f>
        <v/>
      </c>
      <c r="AS150" s="2" t="str">
        <f>IF(OR($C150="",AS$12=""),"",SUMIFS(Tbl_Registro_Insumo[cant_ent],Tbl_Registro_Insumo[proveedor],$C$8,Tbl_Registro_Insumo[descripcion_insumo],$C150,Tbl_Registro_Insumo[id_solicitud],Detalle_Mes!$C$9,Tbl_Registro_Insumo[Fecha_Corte],"&lt;="&amp;AS$12)-SUMIFS(Tbl_Registro_Insumo[cant_dev],Tbl_Registro_Insumo[proveedor],$C$8,Tbl_Registro_Insumo[descripcion_insumo],$C150,Tbl_Registro_Insumo[id_solicitud],$C$9,Tbl_Registro_Insumo[Fecha_Corte],"&lt;="&amp;AS$12))</f>
        <v/>
      </c>
      <c r="AT150" s="2" t="str">
        <f>IF(OR($C150="",AT$12=""),"",SUMIFS(Tbl_Registro_Insumo[cant_ent],Tbl_Registro_Insumo[proveedor],$C$8,Tbl_Registro_Insumo[descripcion_insumo],$C150,Tbl_Registro_Insumo[id_solicitud],Detalle_Mes!$C$9,Tbl_Registro_Insumo[Fecha_Corte],"&lt;="&amp;AT$12)-SUMIFS(Tbl_Registro_Insumo[cant_dev],Tbl_Registro_Insumo[proveedor],$C$8,Tbl_Registro_Insumo[descripcion_insumo],$C150,Tbl_Registro_Insumo[id_solicitud],$C$9,Tbl_Registro_Insumo[Fecha_Corte],"&lt;="&amp;AT$12))</f>
        <v/>
      </c>
      <c r="AU150" s="2" t="str">
        <f>IF(OR($C150="",AU$12=""),"",SUMIFS(Tbl_Registro_Insumo[cant_ent],Tbl_Registro_Insumo[proveedor],$C$8,Tbl_Registro_Insumo[descripcion_insumo],$C150,Tbl_Registro_Insumo[id_solicitud],Detalle_Mes!$C$9,Tbl_Registro_Insumo[Fecha_Corte],"&lt;="&amp;AU$12)-SUMIFS(Tbl_Registro_Insumo[cant_dev],Tbl_Registro_Insumo[proveedor],$C$8,Tbl_Registro_Insumo[descripcion_insumo],$C150,Tbl_Registro_Insumo[id_solicitud],$C$9,Tbl_Registro_Insumo[Fecha_Corte],"&lt;="&amp;AU$12))</f>
        <v/>
      </c>
      <c r="AV150" s="2" t="str">
        <f>IF(OR($C150="",AV$12=""),"",SUMIFS(Tbl_Registro_Insumo[cant_ent],Tbl_Registro_Insumo[proveedor],$C$8,Tbl_Registro_Insumo[descripcion_insumo],$C150,Tbl_Registro_Insumo[id_solicitud],Detalle_Mes!$C$9,Tbl_Registro_Insumo[Fecha_Corte],"&lt;="&amp;AV$12)-SUMIFS(Tbl_Registro_Insumo[cant_dev],Tbl_Registro_Insumo[proveedor],$C$8,Tbl_Registro_Insumo[descripcion_insumo],$C150,Tbl_Registro_Insumo[id_solicitud],$C$9,Tbl_Registro_Insumo[Fecha_Corte],"&lt;="&amp;AV$12))</f>
        <v/>
      </c>
      <c r="AW150" s="2" t="str">
        <f>IF(OR($C150="",AW$12=""),"",SUMIFS(Tbl_Registro_Insumo[cant_ent],Tbl_Registro_Insumo[proveedor],$C$8,Tbl_Registro_Insumo[descripcion_insumo],$C150,Tbl_Registro_Insumo[id_solicitud],Detalle_Mes!$C$9,Tbl_Registro_Insumo[Fecha_Corte],"&lt;="&amp;AW$12)-SUMIFS(Tbl_Registro_Insumo[cant_dev],Tbl_Registro_Insumo[proveedor],$C$8,Tbl_Registro_Insumo[descripcion_insumo],$C150,Tbl_Registro_Insumo[id_solicitud],$C$9,Tbl_Registro_Insumo[Fecha_Corte],"&lt;="&amp;AW$12))</f>
        <v/>
      </c>
      <c r="AX150" s="2" t="str">
        <f>IF(OR($C150="",AX$12=""),"",SUMIFS(Tbl_Registro_Insumo[cant_ent],Tbl_Registro_Insumo[proveedor],$C$8,Tbl_Registro_Insumo[descripcion_insumo],$C150,Tbl_Registro_Insumo[id_solicitud],Detalle_Mes!$C$9,Tbl_Registro_Insumo[Fecha_Corte],"&lt;="&amp;AX$12)-SUMIFS(Tbl_Registro_Insumo[cant_dev],Tbl_Registro_Insumo[proveedor],$C$8,Tbl_Registro_Insumo[descripcion_insumo],$C150,Tbl_Registro_Insumo[id_solicitud],$C$9,Tbl_Registro_Insumo[Fecha_Corte],"&lt;="&amp;AX$12))</f>
        <v/>
      </c>
      <c r="AY150" s="2" t="str">
        <f>IF(OR($C150="",AY$12=""),"",SUMIFS(Tbl_Registro_Insumo[cant_ent],Tbl_Registro_Insumo[proveedor],$C$8,Tbl_Registro_Insumo[descripcion_insumo],$C150,Tbl_Registro_Insumo[id_solicitud],Detalle_Mes!$C$9,Tbl_Registro_Insumo[Fecha_Corte],"&lt;="&amp;AY$12)-SUMIFS(Tbl_Registro_Insumo[cant_dev],Tbl_Registro_Insumo[proveedor],$C$8,Tbl_Registro_Insumo[descripcion_insumo],$C150,Tbl_Registro_Insumo[id_solicitud],$C$9,Tbl_Registro_Insumo[Fecha_Corte],"&lt;="&amp;AY$12))</f>
        <v/>
      </c>
      <c r="AZ150" s="2" t="str">
        <f>IF(OR($C150="",AZ$12=""),"",SUMIFS(Tbl_Registro_Insumo[cant_ent],Tbl_Registro_Insumo[proveedor],$C$8,Tbl_Registro_Insumo[descripcion_insumo],$C150,Tbl_Registro_Insumo[id_solicitud],Detalle_Mes!$C$9,Tbl_Registro_Insumo[Fecha_Corte],"&lt;="&amp;AZ$12)-SUMIFS(Tbl_Registro_Insumo[cant_dev],Tbl_Registro_Insumo[proveedor],$C$8,Tbl_Registro_Insumo[descripcion_insumo],$C150,Tbl_Registro_Insumo[id_solicitud],$C$9,Tbl_Registro_Insumo[Fecha_Corte],"&lt;="&amp;AZ$12))</f>
        <v/>
      </c>
      <c r="BA150" s="2" t="str">
        <f>IF(OR($C150="",BA$12=""),"",SUMIFS(Tbl_Registro_Insumo[cant_ent],Tbl_Registro_Insumo[proveedor],$C$8,Tbl_Registro_Insumo[descripcion_insumo],$C150,Tbl_Registro_Insumo[id_solicitud],Detalle_Mes!$C$9,Tbl_Registro_Insumo[Fecha_Corte],"&lt;="&amp;BA$12)-SUMIFS(Tbl_Registro_Insumo[cant_dev],Tbl_Registro_Insumo[proveedor],$C$8,Tbl_Registro_Insumo[descripcion_insumo],$C150,Tbl_Registro_Insumo[id_solicitud],$C$9,Tbl_Registro_Insumo[Fecha_Corte],"&lt;="&amp;BA$12))</f>
        <v/>
      </c>
      <c r="BB150" s="2" t="str">
        <f>IF(OR($C150="",BB$12=""),"",SUMIFS(Tbl_Registro_Insumo[cant_ent],Tbl_Registro_Insumo[proveedor],$C$8,Tbl_Registro_Insumo[descripcion_insumo],$C150,Tbl_Registro_Insumo[id_solicitud],Detalle_Mes!$C$9,Tbl_Registro_Insumo[Fecha_Corte],"&lt;="&amp;BB$12)-SUMIFS(Tbl_Registro_Insumo[cant_dev],Tbl_Registro_Insumo[proveedor],$C$8,Tbl_Registro_Insumo[descripcion_insumo],$C150,Tbl_Registro_Insumo[id_solicitud],$C$9,Tbl_Registro_Insumo[Fecha_Corte],"&lt;="&amp;BB$12))</f>
        <v/>
      </c>
      <c r="BC150" s="2" t="str">
        <f>IF(OR($C150="",BC$12=""),"",SUMIFS(Tbl_Registro_Insumo[cant_ent],Tbl_Registro_Insumo[proveedor],$C$8,Tbl_Registro_Insumo[descripcion_insumo],$C150,Tbl_Registro_Insumo[id_solicitud],Detalle_Mes!$C$9,Tbl_Registro_Insumo[Fecha_Corte],"&lt;="&amp;BC$12)-SUMIFS(Tbl_Registro_Insumo[cant_dev],Tbl_Registro_Insumo[proveedor],$C$8,Tbl_Registro_Insumo[descripcion_insumo],$C150,Tbl_Registro_Insumo[id_solicitud],$C$9,Tbl_Registro_Insumo[Fecha_Corte],"&lt;="&amp;BC$12))</f>
        <v/>
      </c>
      <c r="BD150" s="2" t="str">
        <f>IF(OR($C150="",BD$12=""),"",SUMIFS(Tbl_Registro_Insumo[cant_ent],Tbl_Registro_Insumo[proveedor],$C$8,Tbl_Registro_Insumo[descripcion_insumo],$C150,Tbl_Registro_Insumo[id_solicitud],Detalle_Mes!$C$9,Tbl_Registro_Insumo[Fecha_Corte],"&lt;="&amp;BD$12)-SUMIFS(Tbl_Registro_Insumo[cant_dev],Tbl_Registro_Insumo[proveedor],$C$8,Tbl_Registro_Insumo[descripcion_insumo],$C150,Tbl_Registro_Insumo[id_solicitud],$C$9,Tbl_Registro_Insumo[Fecha_Corte],"&lt;="&amp;BD$12))</f>
        <v/>
      </c>
      <c r="BE150" s="2" t="str">
        <f>IF(OR($C150="",BE$12=""),"",SUMIFS(Tbl_Registro_Insumo[cant_ent],Tbl_Registro_Insumo[proveedor],$C$8,Tbl_Registro_Insumo[descripcion_insumo],$C150,Tbl_Registro_Insumo[id_solicitud],Detalle_Mes!$C$9,Tbl_Registro_Insumo[Fecha_Corte],"&lt;="&amp;BE$12)-SUMIFS(Tbl_Registro_Insumo[cant_dev],Tbl_Registro_Insumo[proveedor],$C$8,Tbl_Registro_Insumo[descripcion_insumo],$C150,Tbl_Registro_Insumo[id_solicitud],$C$9,Tbl_Registro_Insumo[Fecha_Corte],"&lt;="&amp;BE$12))</f>
        <v/>
      </c>
      <c r="BF150" s="2" t="str">
        <f>IF(OR($C150="",BF$12=""),"",SUMIFS(Tbl_Registro_Insumo[cant_ent],Tbl_Registro_Insumo[proveedor],$C$8,Tbl_Registro_Insumo[descripcion_insumo],$C150,Tbl_Registro_Insumo[id_solicitud],Detalle_Mes!$C$9,Tbl_Registro_Insumo[Fecha_Corte],"&lt;="&amp;BF$12)-SUMIFS(Tbl_Registro_Insumo[cant_dev],Tbl_Registro_Insumo[proveedor],$C$8,Tbl_Registro_Insumo[descripcion_insumo],$C150,Tbl_Registro_Insumo[id_solicitud],$C$9,Tbl_Registro_Insumo[Fecha_Corte],"&lt;="&amp;BF$12))</f>
        <v/>
      </c>
      <c r="BG150" s="2" t="str">
        <f>IF(OR($C150="",BG$12=""),"",SUMIFS(Tbl_Registro_Insumo[cant_ent],Tbl_Registro_Insumo[proveedor],$C$8,Tbl_Registro_Insumo[descripcion_insumo],$C150,Tbl_Registro_Insumo[id_solicitud],Detalle_Mes!$C$9,Tbl_Registro_Insumo[Fecha_Corte],"&lt;="&amp;BG$12)-SUMIFS(Tbl_Registro_Insumo[cant_dev],Tbl_Registro_Insumo[proveedor],$C$8,Tbl_Registro_Insumo[descripcion_insumo],$C150,Tbl_Registro_Insumo[id_solicitud],$C$9,Tbl_Registro_Insumo[Fecha_Corte],"&lt;="&amp;BG$12))</f>
        <v/>
      </c>
      <c r="BH150" s="2" t="str">
        <f>IF(OR($C150="",BH$12=""),"",SUMIFS(Tbl_Registro_Insumo[cant_ent],Tbl_Registro_Insumo[proveedor],$C$8,Tbl_Registro_Insumo[descripcion_insumo],$C150,Tbl_Registro_Insumo[id_solicitud],Detalle_Mes!$C$9,Tbl_Registro_Insumo[Fecha_Corte],"&lt;="&amp;BH$12)-SUMIFS(Tbl_Registro_Insumo[cant_dev],Tbl_Registro_Insumo[proveedor],$C$8,Tbl_Registro_Insumo[descripcion_insumo],$C150,Tbl_Registro_Insumo[id_solicitud],$C$9,Tbl_Registro_Insumo[Fecha_Corte],"&lt;="&amp;BH$12))</f>
        <v/>
      </c>
      <c r="BI150" s="2" t="str">
        <f>IF(OR($C150="",BI$12=""),"",SUMIFS(Tbl_Registro_Insumo[cant_ent],Tbl_Registro_Insumo[proveedor],$C$8,Tbl_Registro_Insumo[descripcion_insumo],$C150,Tbl_Registro_Insumo[id_solicitud],Detalle_Mes!$C$9,Tbl_Registro_Insumo[Fecha_Corte],"&lt;="&amp;BI$12)-SUMIFS(Tbl_Registro_Insumo[cant_dev],Tbl_Registro_Insumo[proveedor],$C$8,Tbl_Registro_Insumo[descripcion_insumo],$C150,Tbl_Registro_Insumo[id_solicitud],$C$9,Tbl_Registro_Insumo[Fecha_Corte],"&lt;="&amp;BI$12))</f>
        <v/>
      </c>
      <c r="BJ150" s="2" t="str">
        <f>IF(OR($C150="",BJ$12=""),"",SUMIFS(Tbl_Registro_Insumo[cant_ent],Tbl_Registro_Insumo[proveedor],$C$8,Tbl_Registro_Insumo[descripcion_insumo],$C150,Tbl_Registro_Insumo[id_solicitud],Detalle_Mes!$C$9,Tbl_Registro_Insumo[Fecha_Corte],"&lt;="&amp;BJ$12)-SUMIFS(Tbl_Registro_Insumo[cant_dev],Tbl_Registro_Insumo[proveedor],$C$8,Tbl_Registro_Insumo[descripcion_insumo],$C150,Tbl_Registro_Insumo[id_solicitud],$C$9,Tbl_Registro_Insumo[Fecha_Corte],"&lt;="&amp;BJ$12))</f>
        <v/>
      </c>
      <c r="BK150" s="2" t="str">
        <f>IF(OR($C150="",BK$12=""),"",SUMIFS(Tbl_Registro_Insumo[cant_ent],Tbl_Registro_Insumo[proveedor],$C$8,Tbl_Registro_Insumo[descripcion_insumo],$C150,Tbl_Registro_Insumo[id_solicitud],Detalle_Mes!$C$9,Tbl_Registro_Insumo[Fecha_Corte],"&lt;="&amp;BK$12)-SUMIFS(Tbl_Registro_Insumo[cant_dev],Tbl_Registro_Insumo[proveedor],$C$8,Tbl_Registro_Insumo[descripcion_insumo],$C150,Tbl_Registro_Insumo[id_solicitud],$C$9,Tbl_Registro_Insumo[Fecha_Corte],"&lt;="&amp;BK$12))</f>
        <v/>
      </c>
      <c r="BL150" s="2" t="str">
        <f>IF(OR($C150="",BL$12=""),"",SUMIFS(Tbl_Registro_Insumo[cant_ent],Tbl_Registro_Insumo[proveedor],$C$8,Tbl_Registro_Insumo[descripcion_insumo],$C150,Tbl_Registro_Insumo[id_solicitud],Detalle_Mes!$C$9,Tbl_Registro_Insumo[Fecha_Corte],"&lt;="&amp;BL$12)-SUMIFS(Tbl_Registro_Insumo[cant_dev],Tbl_Registro_Insumo[proveedor],$C$8,Tbl_Registro_Insumo[descripcion_insumo],$C150,Tbl_Registro_Insumo[id_solicitud],$C$9,Tbl_Registro_Insumo[Fecha_Corte],"&lt;="&amp;BL$12))</f>
        <v/>
      </c>
      <c r="BM150" s="2" t="str">
        <f>IF(OR($C150="",BM$12=""),"",SUMIFS(Tbl_Registro_Insumo[cant_ent],Tbl_Registro_Insumo[proveedor],$C$8,Tbl_Registro_Insumo[descripcion_insumo],$C150,Tbl_Registro_Insumo[id_solicitud],Detalle_Mes!$C$9,Tbl_Registro_Insumo[Fecha_Corte],"&lt;="&amp;BM$12)-SUMIFS(Tbl_Registro_Insumo[cant_dev],Tbl_Registro_Insumo[proveedor],$C$8,Tbl_Registro_Insumo[descripcion_insumo],$C150,Tbl_Registro_Insumo[id_solicitud],$C$9,Tbl_Registro_Insumo[Fecha_Corte],"&lt;="&amp;BM$12))</f>
        <v/>
      </c>
      <c r="BN150" s="2" t="str">
        <f>IF(OR($C150="",BN$12=""),"",SUMIFS(Tbl_Registro_Insumo[cant_ent],Tbl_Registro_Insumo[proveedor],$C$8,Tbl_Registro_Insumo[descripcion_insumo],$C150,Tbl_Registro_Insumo[id_solicitud],Detalle_Mes!$C$9,Tbl_Registro_Insumo[Fecha_Corte],"&lt;="&amp;BN$12)-SUMIFS(Tbl_Registro_Insumo[cant_dev],Tbl_Registro_Insumo[proveedor],$C$8,Tbl_Registro_Insumo[descripcion_insumo],$C150,Tbl_Registro_Insumo[id_solicitud],$C$9,Tbl_Registro_Insumo[Fecha_Corte],"&lt;="&amp;BN$12))</f>
        <v/>
      </c>
      <c r="BO150" s="2" t="str">
        <f>IF(OR($C150="",BO$12=""),"",SUMIFS(Tbl_Registro_Insumo[cant_ent],Tbl_Registro_Insumo[proveedor],$C$8,Tbl_Registro_Insumo[descripcion_insumo],$C150,Tbl_Registro_Insumo[id_solicitud],Detalle_Mes!$C$9,Tbl_Registro_Insumo[Fecha_Corte],"&lt;="&amp;BO$12)-SUMIFS(Tbl_Registro_Insumo[cant_dev],Tbl_Registro_Insumo[proveedor],$C$8,Tbl_Registro_Insumo[descripcion_insumo],$C150,Tbl_Registro_Insumo[id_solicitud],$C$9,Tbl_Registro_Insumo[Fecha_Corte],"&lt;="&amp;BO$12))</f>
        <v/>
      </c>
      <c r="BP150" s="2" t="str">
        <f>IF(OR($C150="",BP$12=""),"",SUMIFS(Tbl_Registro_Insumo[cant_ent],Tbl_Registro_Insumo[proveedor],$C$8,Tbl_Registro_Insumo[descripcion_insumo],$C150,Tbl_Registro_Insumo[id_solicitud],Detalle_Mes!$C$9,Tbl_Registro_Insumo[Fecha_Corte],"&lt;="&amp;BP$12)-SUMIFS(Tbl_Registro_Insumo[cant_dev],Tbl_Registro_Insumo[proveedor],$C$8,Tbl_Registro_Insumo[descripcion_insumo],$C150,Tbl_Registro_Insumo[id_solicitud],$C$9,Tbl_Registro_Insumo[Fecha_Corte],"&lt;="&amp;BP$12))</f>
        <v/>
      </c>
      <c r="BQ150" s="2" t="str">
        <f>IF(OR($C150="",BQ$12=""),"",SUMIFS(Tbl_Registro_Insumo[cant_ent],Tbl_Registro_Insumo[proveedor],$C$8,Tbl_Registro_Insumo[descripcion_insumo],$C150,Tbl_Registro_Insumo[id_solicitud],Detalle_Mes!$C$9,Tbl_Registro_Insumo[Fecha_Corte],"&lt;="&amp;BQ$12)-SUMIFS(Tbl_Registro_Insumo[cant_dev],Tbl_Registro_Insumo[proveedor],$C$8,Tbl_Registro_Insumo[descripcion_insumo],$C150,Tbl_Registro_Insumo[id_solicitud],$C$9,Tbl_Registro_Insumo[Fecha_Corte],"&lt;="&amp;BQ$12))</f>
        <v/>
      </c>
      <c r="BR150" s="2" t="str">
        <f>IF(OR($C150="",BR$12=""),"",SUMIFS(Tbl_Registro_Insumo[cant_ent],Tbl_Registro_Insumo[proveedor],$C$8,Tbl_Registro_Insumo[descripcion_insumo],$C150,Tbl_Registro_Insumo[id_solicitud],Detalle_Mes!$C$9,Tbl_Registro_Insumo[Fecha_Corte],"&lt;="&amp;BR$12)-SUMIFS(Tbl_Registro_Insumo[cant_dev],Tbl_Registro_Insumo[proveedor],$C$8,Tbl_Registro_Insumo[descripcion_insumo],$C150,Tbl_Registro_Insumo[id_solicitud],$C$9,Tbl_Registro_Insumo[Fecha_Corte],"&lt;="&amp;BR$12))</f>
        <v/>
      </c>
      <c r="BS150" s="2" t="str">
        <f>IF(OR($C150="",BS$12=""),"",SUMIFS(Tbl_Registro_Insumo[cant_ent],Tbl_Registro_Insumo[proveedor],$C$8,Tbl_Registro_Insumo[descripcion_insumo],$C150,Tbl_Registro_Insumo[id_solicitud],Detalle_Mes!$C$9,Tbl_Registro_Insumo[Fecha_Corte],"&lt;="&amp;BS$12)-SUMIFS(Tbl_Registro_Insumo[cant_dev],Tbl_Registro_Insumo[proveedor],$C$8,Tbl_Registro_Insumo[descripcion_insumo],$C150,Tbl_Registro_Insumo[id_solicitud],$C$9,Tbl_Registro_Insumo[Fecha_Corte],"&lt;="&amp;BS$12))</f>
        <v/>
      </c>
    </row>
    <row r="151" spans="2:71" s="7" customFormat="1" ht="19.2" customHeight="1" x14ac:dyDescent="0.3">
      <c r="B151" s="2"/>
      <c r="D151" s="20" t="str">
        <f>IF(C151="","",SUMIFS(Tbl_Registro_Insumo[cant_ent],Tbl_Registro_Insumo[proveedor],Detalle_Mes!$C$8,Tbl_Registro_Insumo[id_solicitud],Detalle_Mes!$C$9,Tbl_Registro_Insumo[descripcion_insumo],Detalle_Mes!C151,Tbl_Registro_Insumo[Fecha_Corte],"&lt;"&amp;Detalle_Mes!$F$8))</f>
        <v/>
      </c>
      <c r="E151" s="20" t="str">
        <f>IF(C151="","",SUMIFS(Tbl_Registro_Insumo[cant_dev],Tbl_Registro_Insumo[proveedor],Detalle_Mes!$C$8,Tbl_Registro_Insumo[id_solicitud],Detalle_Mes!$C$9,Tbl_Registro_Insumo[descripcion_insumo],Detalle_Mes!C151,Tbl_Registro_Insumo[Fecha_Corte],"&lt;"&amp;Detalle_Mes!$F$8))</f>
        <v/>
      </c>
      <c r="F151" s="20" t="str">
        <f t="shared" si="45"/>
        <v/>
      </c>
      <c r="H151" s="41" t="str">
        <f t="shared" si="44"/>
        <v/>
      </c>
      <c r="I151" s="2" t="str">
        <f>IF(OR($C151="",I$12=""),"",SUMIFS(Tbl_Registro_Insumo[cant_ent],Tbl_Registro_Insumo[proveedor],$C$8,Tbl_Registro_Insumo[descripcion_insumo],$C151,Tbl_Registro_Insumo[id_solicitud],Detalle_Mes!$C$9,Tbl_Registro_Insumo[Fecha_Corte],"&lt;"&amp;I$12)-SUMIFS(Tbl_Registro_Insumo[cant_dev],Tbl_Registro_Insumo[proveedor],$C$8,Tbl_Registro_Insumo[descripcion_insumo],$C151,Tbl_Registro_Insumo[id_solicitud],$C$9,Tbl_Registro_Insumo[Fecha_Corte],"&lt;="&amp;I$12))</f>
        <v/>
      </c>
      <c r="J151" s="2" t="str">
        <f>IF(OR($C151="",J$12=""),"",SUMIFS(Tbl_Registro_Insumo[cant_ent],Tbl_Registro_Insumo[proveedor],$C$8,Tbl_Registro_Insumo[descripcion_insumo],$C151,Tbl_Registro_Insumo[id_solicitud],Detalle_Mes!$C$9,Tbl_Registro_Insumo[Fecha_Corte],"&lt;="&amp;J$12)-SUMIFS(Tbl_Registro_Insumo[cant_dev],Tbl_Registro_Insumo[proveedor],$C$8,Tbl_Registro_Insumo[descripcion_insumo],$C151,Tbl_Registro_Insumo[id_solicitud],$C$9,Tbl_Registro_Insumo[Fecha_Corte],"&lt;="&amp;J$12))</f>
        <v/>
      </c>
      <c r="K151" s="2" t="str">
        <f>IF(OR($C151="",K$12=""),"",SUMIFS(Tbl_Registro_Insumo[cant_ent],Tbl_Registro_Insumo[proveedor],$C$8,Tbl_Registro_Insumo[descripcion_insumo],$C151,Tbl_Registro_Insumo[id_solicitud],Detalle_Mes!$C$9,Tbl_Registro_Insumo[Fecha_Corte],"&lt;="&amp;K$12)-SUMIFS(Tbl_Registro_Insumo[cant_dev],Tbl_Registro_Insumo[proveedor],$C$8,Tbl_Registro_Insumo[descripcion_insumo],$C151,Tbl_Registro_Insumo[id_solicitud],$C$9,Tbl_Registro_Insumo[Fecha_Corte],"&lt;="&amp;K$12))</f>
        <v/>
      </c>
      <c r="L151" s="2" t="str">
        <f>IF(OR($C151="",L$12=""),"",SUMIFS(Tbl_Registro_Insumo[cant_ent],Tbl_Registro_Insumo[proveedor],$C$8,Tbl_Registro_Insumo[descripcion_insumo],$C151,Tbl_Registro_Insumo[id_solicitud],Detalle_Mes!$C$9,Tbl_Registro_Insumo[Fecha_Corte],"&lt;="&amp;L$12)-SUMIFS(Tbl_Registro_Insumo[cant_dev],Tbl_Registro_Insumo[proveedor],$C$8,Tbl_Registro_Insumo[descripcion_insumo],$C151,Tbl_Registro_Insumo[id_solicitud],$C$9,Tbl_Registro_Insumo[Fecha_Corte],"&lt;="&amp;L$12))</f>
        <v/>
      </c>
      <c r="M151" s="2" t="str">
        <f>IF(OR($C151="",M$12=""),"",SUMIFS(Tbl_Registro_Insumo[cant_ent],Tbl_Registro_Insumo[proveedor],$C$8,Tbl_Registro_Insumo[descripcion_insumo],$C151,Tbl_Registro_Insumo[id_solicitud],Detalle_Mes!$C$9,Tbl_Registro_Insumo[Fecha_Corte],"&lt;="&amp;M$12)-SUMIFS(Tbl_Registro_Insumo[cant_dev],Tbl_Registro_Insumo[proveedor],$C$8,Tbl_Registro_Insumo[descripcion_insumo],$C151,Tbl_Registro_Insumo[id_solicitud],$C$9,Tbl_Registro_Insumo[Fecha_Corte],"&lt;="&amp;M$12))</f>
        <v/>
      </c>
      <c r="N151" s="2" t="str">
        <f>IF(OR($C151="",N$12=""),"",SUMIFS(Tbl_Registro_Insumo[cant_ent],Tbl_Registro_Insumo[proveedor],$C$8,Tbl_Registro_Insumo[descripcion_insumo],$C151,Tbl_Registro_Insumo[id_solicitud],Detalle_Mes!$C$9,Tbl_Registro_Insumo[Fecha_Corte],"&lt;="&amp;N$12)-SUMIFS(Tbl_Registro_Insumo[cant_dev],Tbl_Registro_Insumo[proveedor],$C$8,Tbl_Registro_Insumo[descripcion_insumo],$C151,Tbl_Registro_Insumo[id_solicitud],$C$9,Tbl_Registro_Insumo[Fecha_Corte],"&lt;="&amp;N$12))</f>
        <v/>
      </c>
      <c r="O151" s="2" t="str">
        <f>IF(OR($C151="",O$12=""),"",SUMIFS(Tbl_Registro_Insumo[cant_ent],Tbl_Registro_Insumo[proveedor],$C$8,Tbl_Registro_Insumo[descripcion_insumo],$C151,Tbl_Registro_Insumo[id_solicitud],Detalle_Mes!$C$9,Tbl_Registro_Insumo[Fecha_Corte],"&lt;="&amp;O$12)-SUMIFS(Tbl_Registro_Insumo[cant_dev],Tbl_Registro_Insumo[proveedor],$C$8,Tbl_Registro_Insumo[descripcion_insumo],$C151,Tbl_Registro_Insumo[id_solicitud],$C$9,Tbl_Registro_Insumo[Fecha_Corte],"&lt;="&amp;O$12))</f>
        <v/>
      </c>
      <c r="P151" s="2" t="str">
        <f>IF(OR($C151="",P$12=""),"",SUMIFS(Tbl_Registro_Insumo[cant_ent],Tbl_Registro_Insumo[proveedor],$C$8,Tbl_Registro_Insumo[descripcion_insumo],$C151,Tbl_Registro_Insumo[id_solicitud],Detalle_Mes!$C$9,Tbl_Registro_Insumo[Fecha_Corte],"&lt;="&amp;P$12)-SUMIFS(Tbl_Registro_Insumo[cant_dev],Tbl_Registro_Insumo[proveedor],$C$8,Tbl_Registro_Insumo[descripcion_insumo],$C151,Tbl_Registro_Insumo[id_solicitud],$C$9,Tbl_Registro_Insumo[Fecha_Corte],"&lt;="&amp;P$12))</f>
        <v/>
      </c>
      <c r="Q151" s="2" t="str">
        <f>IF(OR($C151="",Q$12=""),"",SUMIFS(Tbl_Registro_Insumo[cant_ent],Tbl_Registro_Insumo[proveedor],$C$8,Tbl_Registro_Insumo[descripcion_insumo],$C151,Tbl_Registro_Insumo[id_solicitud],Detalle_Mes!$C$9,Tbl_Registro_Insumo[Fecha_Corte],"&lt;="&amp;Q$12)-SUMIFS(Tbl_Registro_Insumo[cant_dev],Tbl_Registro_Insumo[proveedor],$C$8,Tbl_Registro_Insumo[descripcion_insumo],$C151,Tbl_Registro_Insumo[id_solicitud],$C$9,Tbl_Registro_Insumo[Fecha_Corte],"&lt;="&amp;Q$12))</f>
        <v/>
      </c>
      <c r="R151" s="2" t="str">
        <f>IF(OR($C151="",R$12=""),"",SUMIFS(Tbl_Registro_Insumo[cant_ent],Tbl_Registro_Insumo[proveedor],$C$8,Tbl_Registro_Insumo[descripcion_insumo],$C151,Tbl_Registro_Insumo[id_solicitud],Detalle_Mes!$C$9,Tbl_Registro_Insumo[Fecha_Corte],"&lt;="&amp;R$12)-SUMIFS(Tbl_Registro_Insumo[cant_dev],Tbl_Registro_Insumo[proveedor],$C$8,Tbl_Registro_Insumo[descripcion_insumo],$C151,Tbl_Registro_Insumo[id_solicitud],$C$9,Tbl_Registro_Insumo[Fecha_Corte],"&lt;="&amp;R$12))</f>
        <v/>
      </c>
      <c r="S151" s="2" t="str">
        <f>IF(OR($C151="",S$12=""),"",SUMIFS(Tbl_Registro_Insumo[cant_ent],Tbl_Registro_Insumo[proveedor],$C$8,Tbl_Registro_Insumo[descripcion_insumo],$C151,Tbl_Registro_Insumo[id_solicitud],Detalle_Mes!$C$9,Tbl_Registro_Insumo[Fecha_Corte],"&lt;="&amp;S$12)-SUMIFS(Tbl_Registro_Insumo[cant_dev],Tbl_Registro_Insumo[proveedor],$C$8,Tbl_Registro_Insumo[descripcion_insumo],$C151,Tbl_Registro_Insumo[id_solicitud],$C$9,Tbl_Registro_Insumo[Fecha_Corte],"&lt;="&amp;S$12))</f>
        <v/>
      </c>
      <c r="T151" s="2" t="str">
        <f>IF(OR($C151="",T$12=""),"",SUMIFS(Tbl_Registro_Insumo[cant_ent],Tbl_Registro_Insumo[proveedor],$C$8,Tbl_Registro_Insumo[descripcion_insumo],$C151,Tbl_Registro_Insumo[id_solicitud],Detalle_Mes!$C$9,Tbl_Registro_Insumo[Fecha_Corte],"&lt;="&amp;T$12)-SUMIFS(Tbl_Registro_Insumo[cant_dev],Tbl_Registro_Insumo[proveedor],$C$8,Tbl_Registro_Insumo[descripcion_insumo],$C151,Tbl_Registro_Insumo[id_solicitud],$C$9,Tbl_Registro_Insumo[Fecha_Corte],"&lt;="&amp;T$12))</f>
        <v/>
      </c>
      <c r="U151" s="2" t="str">
        <f>IF(OR($C151="",U$12=""),"",SUMIFS(Tbl_Registro_Insumo[cant_ent],Tbl_Registro_Insumo[proveedor],$C$8,Tbl_Registro_Insumo[descripcion_insumo],$C151,Tbl_Registro_Insumo[id_solicitud],Detalle_Mes!$C$9,Tbl_Registro_Insumo[Fecha_Corte],"&lt;="&amp;U$12)-SUMIFS(Tbl_Registro_Insumo[cant_dev],Tbl_Registro_Insumo[proveedor],$C$8,Tbl_Registro_Insumo[descripcion_insumo],$C151,Tbl_Registro_Insumo[id_solicitud],$C$9,Tbl_Registro_Insumo[Fecha_Corte],"&lt;="&amp;U$12))</f>
        <v/>
      </c>
      <c r="V151" s="2" t="str">
        <f>IF(OR($C151="",V$12=""),"",SUMIFS(Tbl_Registro_Insumo[cant_ent],Tbl_Registro_Insumo[proveedor],$C$8,Tbl_Registro_Insumo[descripcion_insumo],$C151,Tbl_Registro_Insumo[id_solicitud],Detalle_Mes!$C$9,Tbl_Registro_Insumo[Fecha_Corte],"&lt;="&amp;V$12)-SUMIFS(Tbl_Registro_Insumo[cant_dev],Tbl_Registro_Insumo[proveedor],$C$8,Tbl_Registro_Insumo[descripcion_insumo],$C151,Tbl_Registro_Insumo[id_solicitud],$C$9,Tbl_Registro_Insumo[Fecha_Corte],"&lt;="&amp;V$12))</f>
        <v/>
      </c>
      <c r="W151" s="2" t="str">
        <f>IF(OR($C151="",W$12=""),"",SUMIFS(Tbl_Registro_Insumo[cant_ent],Tbl_Registro_Insumo[proveedor],$C$8,Tbl_Registro_Insumo[descripcion_insumo],$C151,Tbl_Registro_Insumo[id_solicitud],Detalle_Mes!$C$9,Tbl_Registro_Insumo[Fecha_Corte],"&lt;="&amp;W$12)-SUMIFS(Tbl_Registro_Insumo[cant_dev],Tbl_Registro_Insumo[proveedor],$C$8,Tbl_Registro_Insumo[descripcion_insumo],$C151,Tbl_Registro_Insumo[id_solicitud],$C$9,Tbl_Registro_Insumo[Fecha_Corte],"&lt;="&amp;W$12))</f>
        <v/>
      </c>
      <c r="X151" s="2" t="str">
        <f>IF(OR($C151="",X$12=""),"",SUMIFS(Tbl_Registro_Insumo[cant_ent],Tbl_Registro_Insumo[proveedor],$C$8,Tbl_Registro_Insumo[descripcion_insumo],$C151,Tbl_Registro_Insumo[id_solicitud],Detalle_Mes!$C$9,Tbl_Registro_Insumo[Fecha_Corte],"&lt;="&amp;X$12)-SUMIFS(Tbl_Registro_Insumo[cant_dev],Tbl_Registro_Insumo[proveedor],$C$8,Tbl_Registro_Insumo[descripcion_insumo],$C151,Tbl_Registro_Insumo[id_solicitud],$C$9,Tbl_Registro_Insumo[Fecha_Corte],"&lt;="&amp;X$12))</f>
        <v/>
      </c>
      <c r="Y151" s="2" t="str">
        <f>IF(OR($C151="",Y$12=""),"",SUMIFS(Tbl_Registro_Insumo[cant_ent],Tbl_Registro_Insumo[proveedor],$C$8,Tbl_Registro_Insumo[descripcion_insumo],$C151,Tbl_Registro_Insumo[id_solicitud],Detalle_Mes!$C$9,Tbl_Registro_Insumo[Fecha_Corte],"&lt;="&amp;Y$12)-SUMIFS(Tbl_Registro_Insumo[cant_dev],Tbl_Registro_Insumo[proveedor],$C$8,Tbl_Registro_Insumo[descripcion_insumo],$C151,Tbl_Registro_Insumo[id_solicitud],$C$9,Tbl_Registro_Insumo[Fecha_Corte],"&lt;="&amp;Y$12))</f>
        <v/>
      </c>
      <c r="Z151" s="2" t="str">
        <f>IF(OR($C151="",Z$12=""),"",SUMIFS(Tbl_Registro_Insumo[cant_ent],Tbl_Registro_Insumo[proveedor],$C$8,Tbl_Registro_Insumo[descripcion_insumo],$C151,Tbl_Registro_Insumo[id_solicitud],Detalle_Mes!$C$9,Tbl_Registro_Insumo[Fecha_Corte],"&lt;="&amp;Z$12)-SUMIFS(Tbl_Registro_Insumo[cant_dev],Tbl_Registro_Insumo[proveedor],$C$8,Tbl_Registro_Insumo[descripcion_insumo],$C151,Tbl_Registro_Insumo[id_solicitud],$C$9,Tbl_Registro_Insumo[Fecha_Corte],"&lt;="&amp;Z$12))</f>
        <v/>
      </c>
      <c r="AA151" s="2" t="str">
        <f>IF(OR($C151="",AA$12=""),"",SUMIFS(Tbl_Registro_Insumo[cant_ent],Tbl_Registro_Insumo[proveedor],$C$8,Tbl_Registro_Insumo[descripcion_insumo],$C151,Tbl_Registro_Insumo[id_solicitud],Detalle_Mes!$C$9,Tbl_Registro_Insumo[Fecha_Corte],"&lt;="&amp;AA$12)-SUMIFS(Tbl_Registro_Insumo[cant_dev],Tbl_Registro_Insumo[proveedor],$C$8,Tbl_Registro_Insumo[descripcion_insumo],$C151,Tbl_Registro_Insumo[id_solicitud],$C$9,Tbl_Registro_Insumo[Fecha_Corte],"&lt;="&amp;AA$12))</f>
        <v/>
      </c>
      <c r="AB151" s="2" t="str">
        <f>IF(OR($C151="",AB$12=""),"",SUMIFS(Tbl_Registro_Insumo[cant_ent],Tbl_Registro_Insumo[proveedor],$C$8,Tbl_Registro_Insumo[descripcion_insumo],$C151,Tbl_Registro_Insumo[id_solicitud],Detalle_Mes!$C$9,Tbl_Registro_Insumo[Fecha_Corte],"&lt;="&amp;AB$12)-SUMIFS(Tbl_Registro_Insumo[cant_dev],Tbl_Registro_Insumo[proveedor],$C$8,Tbl_Registro_Insumo[descripcion_insumo],$C151,Tbl_Registro_Insumo[id_solicitud],$C$9,Tbl_Registro_Insumo[Fecha_Corte],"&lt;="&amp;AB$12))</f>
        <v/>
      </c>
      <c r="AC151" s="2" t="str">
        <f>IF(OR($C151="",AC$12=""),"",SUMIFS(Tbl_Registro_Insumo[cant_ent],Tbl_Registro_Insumo[proveedor],$C$8,Tbl_Registro_Insumo[descripcion_insumo],$C151,Tbl_Registro_Insumo[id_solicitud],Detalle_Mes!$C$9,Tbl_Registro_Insumo[Fecha_Corte],"&lt;="&amp;AC$12)-SUMIFS(Tbl_Registro_Insumo[cant_dev],Tbl_Registro_Insumo[proveedor],$C$8,Tbl_Registro_Insumo[descripcion_insumo],$C151,Tbl_Registro_Insumo[id_solicitud],$C$9,Tbl_Registro_Insumo[Fecha_Corte],"&lt;="&amp;AC$12))</f>
        <v/>
      </c>
      <c r="AD151" s="2" t="str">
        <f>IF(OR($C151="",AD$12=""),"",SUMIFS(Tbl_Registro_Insumo[cant_ent],Tbl_Registro_Insumo[proveedor],$C$8,Tbl_Registro_Insumo[descripcion_insumo],$C151,Tbl_Registro_Insumo[id_solicitud],Detalle_Mes!$C$9,Tbl_Registro_Insumo[Fecha_Corte],"&lt;="&amp;AD$12)-SUMIFS(Tbl_Registro_Insumo[cant_dev],Tbl_Registro_Insumo[proveedor],$C$8,Tbl_Registro_Insumo[descripcion_insumo],$C151,Tbl_Registro_Insumo[id_solicitud],$C$9,Tbl_Registro_Insumo[Fecha_Corte],"&lt;="&amp;AD$12))</f>
        <v/>
      </c>
      <c r="AE151" s="2" t="str">
        <f>IF(OR($C151="",AE$12=""),"",SUMIFS(Tbl_Registro_Insumo[cant_ent],Tbl_Registro_Insumo[proveedor],$C$8,Tbl_Registro_Insumo[descripcion_insumo],$C151,Tbl_Registro_Insumo[id_solicitud],Detalle_Mes!$C$9,Tbl_Registro_Insumo[Fecha_Corte],"&lt;="&amp;AE$12)-SUMIFS(Tbl_Registro_Insumo[cant_dev],Tbl_Registro_Insumo[proveedor],$C$8,Tbl_Registro_Insumo[descripcion_insumo],$C151,Tbl_Registro_Insumo[id_solicitud],$C$9,Tbl_Registro_Insumo[Fecha_Corte],"&lt;="&amp;AE$12))</f>
        <v/>
      </c>
      <c r="AF151" s="2" t="str">
        <f>IF(OR($C151="",AF$12=""),"",SUMIFS(Tbl_Registro_Insumo[cant_ent],Tbl_Registro_Insumo[proveedor],$C$8,Tbl_Registro_Insumo[descripcion_insumo],$C151,Tbl_Registro_Insumo[id_solicitud],Detalle_Mes!$C$9,Tbl_Registro_Insumo[Fecha_Corte],"&lt;="&amp;AF$12)-SUMIFS(Tbl_Registro_Insumo[cant_dev],Tbl_Registro_Insumo[proveedor],$C$8,Tbl_Registro_Insumo[descripcion_insumo],$C151,Tbl_Registro_Insumo[id_solicitud],$C$9,Tbl_Registro_Insumo[Fecha_Corte],"&lt;="&amp;AF$12))</f>
        <v/>
      </c>
      <c r="AG151" s="2" t="str">
        <f>IF(OR($C151="",AG$12=""),"",SUMIFS(Tbl_Registro_Insumo[cant_ent],Tbl_Registro_Insumo[proveedor],$C$8,Tbl_Registro_Insumo[descripcion_insumo],$C151,Tbl_Registro_Insumo[id_solicitud],Detalle_Mes!$C$9,Tbl_Registro_Insumo[Fecha_Corte],"&lt;="&amp;AG$12)-SUMIFS(Tbl_Registro_Insumo[cant_dev],Tbl_Registro_Insumo[proveedor],$C$8,Tbl_Registro_Insumo[descripcion_insumo],$C151,Tbl_Registro_Insumo[id_solicitud],$C$9,Tbl_Registro_Insumo[Fecha_Corte],"&lt;="&amp;AG$12))</f>
        <v/>
      </c>
      <c r="AH151" s="2" t="str">
        <f>IF(OR($C151="",AH$12=""),"",SUMIFS(Tbl_Registro_Insumo[cant_ent],Tbl_Registro_Insumo[proveedor],$C$8,Tbl_Registro_Insumo[descripcion_insumo],$C151,Tbl_Registro_Insumo[id_solicitud],Detalle_Mes!$C$9,Tbl_Registro_Insumo[Fecha_Corte],"&lt;="&amp;AH$12)-SUMIFS(Tbl_Registro_Insumo[cant_dev],Tbl_Registro_Insumo[proveedor],$C$8,Tbl_Registro_Insumo[descripcion_insumo],$C151,Tbl_Registro_Insumo[id_solicitud],$C$9,Tbl_Registro_Insumo[Fecha_Corte],"&lt;="&amp;AH$12))</f>
        <v/>
      </c>
      <c r="AI151" s="2" t="str">
        <f>IF(OR($C151="",AI$12=""),"",SUMIFS(Tbl_Registro_Insumo[cant_ent],Tbl_Registro_Insumo[proveedor],$C$8,Tbl_Registro_Insumo[descripcion_insumo],$C151,Tbl_Registro_Insumo[id_solicitud],Detalle_Mes!$C$9,Tbl_Registro_Insumo[Fecha_Corte],"&lt;="&amp;AI$12)-SUMIFS(Tbl_Registro_Insumo[cant_dev],Tbl_Registro_Insumo[proveedor],$C$8,Tbl_Registro_Insumo[descripcion_insumo],$C151,Tbl_Registro_Insumo[id_solicitud],$C$9,Tbl_Registro_Insumo[Fecha_Corte],"&lt;="&amp;AI$12))</f>
        <v/>
      </c>
      <c r="AJ151" s="2" t="str">
        <f>IF(OR($C151="",AJ$12=""),"",SUMIFS(Tbl_Registro_Insumo[cant_ent],Tbl_Registro_Insumo[proveedor],$C$8,Tbl_Registro_Insumo[descripcion_insumo],$C151,Tbl_Registro_Insumo[id_solicitud],Detalle_Mes!$C$9,Tbl_Registro_Insumo[Fecha_Corte],"&lt;="&amp;AJ$12)-SUMIFS(Tbl_Registro_Insumo[cant_dev],Tbl_Registro_Insumo[proveedor],$C$8,Tbl_Registro_Insumo[descripcion_insumo],$C151,Tbl_Registro_Insumo[id_solicitud],$C$9,Tbl_Registro_Insumo[Fecha_Corte],"&lt;="&amp;AJ$12))</f>
        <v/>
      </c>
      <c r="AK151" s="2" t="str">
        <f>IF(OR($C151="",AK$12=""),"",SUMIFS(Tbl_Registro_Insumo[cant_ent],Tbl_Registro_Insumo[proveedor],$C$8,Tbl_Registro_Insumo[descripcion_insumo],$C151,Tbl_Registro_Insumo[id_solicitud],Detalle_Mes!$C$9,Tbl_Registro_Insumo[Fecha_Corte],"&lt;="&amp;AK$12)-SUMIFS(Tbl_Registro_Insumo[cant_dev],Tbl_Registro_Insumo[proveedor],$C$8,Tbl_Registro_Insumo[descripcion_insumo],$C151,Tbl_Registro_Insumo[id_solicitud],$C$9,Tbl_Registro_Insumo[Fecha_Corte],"&lt;="&amp;AK$12))</f>
        <v/>
      </c>
      <c r="AL151" s="2" t="str">
        <f>IF(OR($C151="",AL$12=""),"",SUMIFS(Tbl_Registro_Insumo[cant_ent],Tbl_Registro_Insumo[proveedor],$C$8,Tbl_Registro_Insumo[descripcion_insumo],$C151,Tbl_Registro_Insumo[id_solicitud],Detalle_Mes!$C$9,Tbl_Registro_Insumo[Fecha_Corte],"&lt;="&amp;AL$12)-SUMIFS(Tbl_Registro_Insumo[cant_dev],Tbl_Registro_Insumo[proveedor],$C$8,Tbl_Registro_Insumo[descripcion_insumo],$C151,Tbl_Registro_Insumo[id_solicitud],$C$9,Tbl_Registro_Insumo[Fecha_Corte],"&lt;="&amp;AL$12))</f>
        <v/>
      </c>
      <c r="AM151" s="2" t="str">
        <f>IF(OR($C151="",AM$12=""),"",SUMIFS(Tbl_Registro_Insumo[cant_ent],Tbl_Registro_Insumo[proveedor],$C$8,Tbl_Registro_Insumo[descripcion_insumo],$C151,Tbl_Registro_Insumo[id_solicitud],Detalle_Mes!$C$9,Tbl_Registro_Insumo[Fecha_Corte],"&lt;="&amp;AM$12)-SUMIFS(Tbl_Registro_Insumo[cant_dev],Tbl_Registro_Insumo[proveedor],$C$8,Tbl_Registro_Insumo[descripcion_insumo],$C151,Tbl_Registro_Insumo[id_solicitud],$C$9,Tbl_Registro_Insumo[Fecha_Corte],"&lt;="&amp;AM$12))</f>
        <v/>
      </c>
      <c r="AN151" s="2" t="str">
        <f>IF(OR($C151="",AN$12=""),"",SUMIFS(Tbl_Registro_Insumo[cant_ent],Tbl_Registro_Insumo[proveedor],$C$8,Tbl_Registro_Insumo[descripcion_insumo],$C151,Tbl_Registro_Insumo[id_solicitud],Detalle_Mes!$C$9,Tbl_Registro_Insumo[Fecha_Corte],"&lt;="&amp;AN$12)-SUMIFS(Tbl_Registro_Insumo[cant_dev],Tbl_Registro_Insumo[proveedor],$C$8,Tbl_Registro_Insumo[descripcion_insumo],$C151,Tbl_Registro_Insumo[id_solicitud],$C$9,Tbl_Registro_Insumo[Fecha_Corte],"&lt;="&amp;AN$12))</f>
        <v/>
      </c>
      <c r="AO151" s="2" t="str">
        <f>IF(OR($C151="",AO$12=""),"",SUMIFS(Tbl_Registro_Insumo[cant_ent],Tbl_Registro_Insumo[proveedor],$C$8,Tbl_Registro_Insumo[descripcion_insumo],$C151,Tbl_Registro_Insumo[id_solicitud],Detalle_Mes!$C$9,Tbl_Registro_Insumo[Fecha_Corte],"&lt;="&amp;AO$12)-SUMIFS(Tbl_Registro_Insumo[cant_dev],Tbl_Registro_Insumo[proveedor],$C$8,Tbl_Registro_Insumo[descripcion_insumo],$C151,Tbl_Registro_Insumo[id_solicitud],$C$9,Tbl_Registro_Insumo[Fecha_Corte],"&lt;="&amp;AO$12))</f>
        <v/>
      </c>
      <c r="AP151" s="2" t="str">
        <f>IF(OR($C151="",AP$12=""),"",SUMIFS(Tbl_Registro_Insumo[cant_ent],Tbl_Registro_Insumo[proveedor],$C$8,Tbl_Registro_Insumo[descripcion_insumo],$C151,Tbl_Registro_Insumo[id_solicitud],Detalle_Mes!$C$9,Tbl_Registro_Insumo[Fecha_Corte],"&lt;="&amp;AP$12)-SUMIFS(Tbl_Registro_Insumo[cant_dev],Tbl_Registro_Insumo[proveedor],$C$8,Tbl_Registro_Insumo[descripcion_insumo],$C151,Tbl_Registro_Insumo[id_solicitud],$C$9,Tbl_Registro_Insumo[Fecha_Corte],"&lt;="&amp;AP$12))</f>
        <v/>
      </c>
      <c r="AQ151" s="2" t="str">
        <f>IF(OR($C151="",AQ$12=""),"",SUMIFS(Tbl_Registro_Insumo[cant_ent],Tbl_Registro_Insumo[proveedor],$C$8,Tbl_Registro_Insumo[descripcion_insumo],$C151,Tbl_Registro_Insumo[id_solicitud],Detalle_Mes!$C$9,Tbl_Registro_Insumo[Fecha_Corte],"&lt;="&amp;AQ$12)-SUMIFS(Tbl_Registro_Insumo[cant_dev],Tbl_Registro_Insumo[proveedor],$C$8,Tbl_Registro_Insumo[descripcion_insumo],$C151,Tbl_Registro_Insumo[id_solicitud],$C$9,Tbl_Registro_Insumo[Fecha_Corte],"&lt;="&amp;AQ$12))</f>
        <v/>
      </c>
      <c r="AR151" s="2" t="str">
        <f>IF(OR($C151="",AR$12=""),"",SUMIFS(Tbl_Registro_Insumo[cant_ent],Tbl_Registro_Insumo[proveedor],$C$8,Tbl_Registro_Insumo[descripcion_insumo],$C151,Tbl_Registro_Insumo[id_solicitud],Detalle_Mes!$C$9,Tbl_Registro_Insumo[Fecha_Corte],"&lt;="&amp;AR$12)-SUMIFS(Tbl_Registro_Insumo[cant_dev],Tbl_Registro_Insumo[proveedor],$C$8,Tbl_Registro_Insumo[descripcion_insumo],$C151,Tbl_Registro_Insumo[id_solicitud],$C$9,Tbl_Registro_Insumo[Fecha_Corte],"&lt;="&amp;AR$12))</f>
        <v/>
      </c>
      <c r="AS151" s="2" t="str">
        <f>IF(OR($C151="",AS$12=""),"",SUMIFS(Tbl_Registro_Insumo[cant_ent],Tbl_Registro_Insumo[proveedor],$C$8,Tbl_Registro_Insumo[descripcion_insumo],$C151,Tbl_Registro_Insumo[id_solicitud],Detalle_Mes!$C$9,Tbl_Registro_Insumo[Fecha_Corte],"&lt;="&amp;AS$12)-SUMIFS(Tbl_Registro_Insumo[cant_dev],Tbl_Registro_Insumo[proveedor],$C$8,Tbl_Registro_Insumo[descripcion_insumo],$C151,Tbl_Registro_Insumo[id_solicitud],$C$9,Tbl_Registro_Insumo[Fecha_Corte],"&lt;="&amp;AS$12))</f>
        <v/>
      </c>
      <c r="AT151" s="2" t="str">
        <f>IF(OR($C151="",AT$12=""),"",SUMIFS(Tbl_Registro_Insumo[cant_ent],Tbl_Registro_Insumo[proveedor],$C$8,Tbl_Registro_Insumo[descripcion_insumo],$C151,Tbl_Registro_Insumo[id_solicitud],Detalle_Mes!$C$9,Tbl_Registro_Insumo[Fecha_Corte],"&lt;="&amp;AT$12)-SUMIFS(Tbl_Registro_Insumo[cant_dev],Tbl_Registro_Insumo[proveedor],$C$8,Tbl_Registro_Insumo[descripcion_insumo],$C151,Tbl_Registro_Insumo[id_solicitud],$C$9,Tbl_Registro_Insumo[Fecha_Corte],"&lt;="&amp;AT$12))</f>
        <v/>
      </c>
      <c r="AU151" s="2" t="str">
        <f>IF(OR($C151="",AU$12=""),"",SUMIFS(Tbl_Registro_Insumo[cant_ent],Tbl_Registro_Insumo[proveedor],$C$8,Tbl_Registro_Insumo[descripcion_insumo],$C151,Tbl_Registro_Insumo[id_solicitud],Detalle_Mes!$C$9,Tbl_Registro_Insumo[Fecha_Corte],"&lt;="&amp;AU$12)-SUMIFS(Tbl_Registro_Insumo[cant_dev],Tbl_Registro_Insumo[proveedor],$C$8,Tbl_Registro_Insumo[descripcion_insumo],$C151,Tbl_Registro_Insumo[id_solicitud],$C$9,Tbl_Registro_Insumo[Fecha_Corte],"&lt;="&amp;AU$12))</f>
        <v/>
      </c>
      <c r="AV151" s="2" t="str">
        <f>IF(OR($C151="",AV$12=""),"",SUMIFS(Tbl_Registro_Insumo[cant_ent],Tbl_Registro_Insumo[proveedor],$C$8,Tbl_Registro_Insumo[descripcion_insumo],$C151,Tbl_Registro_Insumo[id_solicitud],Detalle_Mes!$C$9,Tbl_Registro_Insumo[Fecha_Corte],"&lt;="&amp;AV$12)-SUMIFS(Tbl_Registro_Insumo[cant_dev],Tbl_Registro_Insumo[proveedor],$C$8,Tbl_Registro_Insumo[descripcion_insumo],$C151,Tbl_Registro_Insumo[id_solicitud],$C$9,Tbl_Registro_Insumo[Fecha_Corte],"&lt;="&amp;AV$12))</f>
        <v/>
      </c>
      <c r="AW151" s="2" t="str">
        <f>IF(OR($C151="",AW$12=""),"",SUMIFS(Tbl_Registro_Insumo[cant_ent],Tbl_Registro_Insumo[proveedor],$C$8,Tbl_Registro_Insumo[descripcion_insumo],$C151,Tbl_Registro_Insumo[id_solicitud],Detalle_Mes!$C$9,Tbl_Registro_Insumo[Fecha_Corte],"&lt;="&amp;AW$12)-SUMIFS(Tbl_Registro_Insumo[cant_dev],Tbl_Registro_Insumo[proveedor],$C$8,Tbl_Registro_Insumo[descripcion_insumo],$C151,Tbl_Registro_Insumo[id_solicitud],$C$9,Tbl_Registro_Insumo[Fecha_Corte],"&lt;="&amp;AW$12))</f>
        <v/>
      </c>
      <c r="AX151" s="2" t="str">
        <f>IF(OR($C151="",AX$12=""),"",SUMIFS(Tbl_Registro_Insumo[cant_ent],Tbl_Registro_Insumo[proveedor],$C$8,Tbl_Registro_Insumo[descripcion_insumo],$C151,Tbl_Registro_Insumo[id_solicitud],Detalle_Mes!$C$9,Tbl_Registro_Insumo[Fecha_Corte],"&lt;="&amp;AX$12)-SUMIFS(Tbl_Registro_Insumo[cant_dev],Tbl_Registro_Insumo[proveedor],$C$8,Tbl_Registro_Insumo[descripcion_insumo],$C151,Tbl_Registro_Insumo[id_solicitud],$C$9,Tbl_Registro_Insumo[Fecha_Corte],"&lt;="&amp;AX$12))</f>
        <v/>
      </c>
      <c r="AY151" s="2" t="str">
        <f>IF(OR($C151="",AY$12=""),"",SUMIFS(Tbl_Registro_Insumo[cant_ent],Tbl_Registro_Insumo[proveedor],$C$8,Tbl_Registro_Insumo[descripcion_insumo],$C151,Tbl_Registro_Insumo[id_solicitud],Detalle_Mes!$C$9,Tbl_Registro_Insumo[Fecha_Corte],"&lt;="&amp;AY$12)-SUMIFS(Tbl_Registro_Insumo[cant_dev],Tbl_Registro_Insumo[proveedor],$C$8,Tbl_Registro_Insumo[descripcion_insumo],$C151,Tbl_Registro_Insumo[id_solicitud],$C$9,Tbl_Registro_Insumo[Fecha_Corte],"&lt;="&amp;AY$12))</f>
        <v/>
      </c>
      <c r="AZ151" s="2" t="str">
        <f>IF(OR($C151="",AZ$12=""),"",SUMIFS(Tbl_Registro_Insumo[cant_ent],Tbl_Registro_Insumo[proveedor],$C$8,Tbl_Registro_Insumo[descripcion_insumo],$C151,Tbl_Registro_Insumo[id_solicitud],Detalle_Mes!$C$9,Tbl_Registro_Insumo[Fecha_Corte],"&lt;="&amp;AZ$12)-SUMIFS(Tbl_Registro_Insumo[cant_dev],Tbl_Registro_Insumo[proveedor],$C$8,Tbl_Registro_Insumo[descripcion_insumo],$C151,Tbl_Registro_Insumo[id_solicitud],$C$9,Tbl_Registro_Insumo[Fecha_Corte],"&lt;="&amp;AZ$12))</f>
        <v/>
      </c>
      <c r="BA151" s="2" t="str">
        <f>IF(OR($C151="",BA$12=""),"",SUMIFS(Tbl_Registro_Insumo[cant_ent],Tbl_Registro_Insumo[proveedor],$C$8,Tbl_Registro_Insumo[descripcion_insumo],$C151,Tbl_Registro_Insumo[id_solicitud],Detalle_Mes!$C$9,Tbl_Registro_Insumo[Fecha_Corte],"&lt;="&amp;BA$12)-SUMIFS(Tbl_Registro_Insumo[cant_dev],Tbl_Registro_Insumo[proveedor],$C$8,Tbl_Registro_Insumo[descripcion_insumo],$C151,Tbl_Registro_Insumo[id_solicitud],$C$9,Tbl_Registro_Insumo[Fecha_Corte],"&lt;="&amp;BA$12))</f>
        <v/>
      </c>
      <c r="BB151" s="2" t="str">
        <f>IF(OR($C151="",BB$12=""),"",SUMIFS(Tbl_Registro_Insumo[cant_ent],Tbl_Registro_Insumo[proveedor],$C$8,Tbl_Registro_Insumo[descripcion_insumo],$C151,Tbl_Registro_Insumo[id_solicitud],Detalle_Mes!$C$9,Tbl_Registro_Insumo[Fecha_Corte],"&lt;="&amp;BB$12)-SUMIFS(Tbl_Registro_Insumo[cant_dev],Tbl_Registro_Insumo[proveedor],$C$8,Tbl_Registro_Insumo[descripcion_insumo],$C151,Tbl_Registro_Insumo[id_solicitud],$C$9,Tbl_Registro_Insumo[Fecha_Corte],"&lt;="&amp;BB$12))</f>
        <v/>
      </c>
      <c r="BC151" s="2" t="str">
        <f>IF(OR($C151="",BC$12=""),"",SUMIFS(Tbl_Registro_Insumo[cant_ent],Tbl_Registro_Insumo[proveedor],$C$8,Tbl_Registro_Insumo[descripcion_insumo],$C151,Tbl_Registro_Insumo[id_solicitud],Detalle_Mes!$C$9,Tbl_Registro_Insumo[Fecha_Corte],"&lt;="&amp;BC$12)-SUMIFS(Tbl_Registro_Insumo[cant_dev],Tbl_Registro_Insumo[proveedor],$C$8,Tbl_Registro_Insumo[descripcion_insumo],$C151,Tbl_Registro_Insumo[id_solicitud],$C$9,Tbl_Registro_Insumo[Fecha_Corte],"&lt;="&amp;BC$12))</f>
        <v/>
      </c>
      <c r="BD151" s="2" t="str">
        <f>IF(OR($C151="",BD$12=""),"",SUMIFS(Tbl_Registro_Insumo[cant_ent],Tbl_Registro_Insumo[proveedor],$C$8,Tbl_Registro_Insumo[descripcion_insumo],$C151,Tbl_Registro_Insumo[id_solicitud],Detalle_Mes!$C$9,Tbl_Registro_Insumo[Fecha_Corte],"&lt;="&amp;BD$12)-SUMIFS(Tbl_Registro_Insumo[cant_dev],Tbl_Registro_Insumo[proveedor],$C$8,Tbl_Registro_Insumo[descripcion_insumo],$C151,Tbl_Registro_Insumo[id_solicitud],$C$9,Tbl_Registro_Insumo[Fecha_Corte],"&lt;="&amp;BD$12))</f>
        <v/>
      </c>
      <c r="BE151" s="2" t="str">
        <f>IF(OR($C151="",BE$12=""),"",SUMIFS(Tbl_Registro_Insumo[cant_ent],Tbl_Registro_Insumo[proveedor],$C$8,Tbl_Registro_Insumo[descripcion_insumo],$C151,Tbl_Registro_Insumo[id_solicitud],Detalle_Mes!$C$9,Tbl_Registro_Insumo[Fecha_Corte],"&lt;="&amp;BE$12)-SUMIFS(Tbl_Registro_Insumo[cant_dev],Tbl_Registro_Insumo[proveedor],$C$8,Tbl_Registro_Insumo[descripcion_insumo],$C151,Tbl_Registro_Insumo[id_solicitud],$C$9,Tbl_Registro_Insumo[Fecha_Corte],"&lt;="&amp;BE$12))</f>
        <v/>
      </c>
      <c r="BF151" s="2" t="str">
        <f>IF(OR($C151="",BF$12=""),"",SUMIFS(Tbl_Registro_Insumo[cant_ent],Tbl_Registro_Insumo[proveedor],$C$8,Tbl_Registro_Insumo[descripcion_insumo],$C151,Tbl_Registro_Insumo[id_solicitud],Detalle_Mes!$C$9,Tbl_Registro_Insumo[Fecha_Corte],"&lt;="&amp;BF$12)-SUMIFS(Tbl_Registro_Insumo[cant_dev],Tbl_Registro_Insumo[proveedor],$C$8,Tbl_Registro_Insumo[descripcion_insumo],$C151,Tbl_Registro_Insumo[id_solicitud],$C$9,Tbl_Registro_Insumo[Fecha_Corte],"&lt;="&amp;BF$12))</f>
        <v/>
      </c>
      <c r="BG151" s="2" t="str">
        <f>IF(OR($C151="",BG$12=""),"",SUMIFS(Tbl_Registro_Insumo[cant_ent],Tbl_Registro_Insumo[proveedor],$C$8,Tbl_Registro_Insumo[descripcion_insumo],$C151,Tbl_Registro_Insumo[id_solicitud],Detalle_Mes!$C$9,Tbl_Registro_Insumo[Fecha_Corte],"&lt;="&amp;BG$12)-SUMIFS(Tbl_Registro_Insumo[cant_dev],Tbl_Registro_Insumo[proveedor],$C$8,Tbl_Registro_Insumo[descripcion_insumo],$C151,Tbl_Registro_Insumo[id_solicitud],$C$9,Tbl_Registro_Insumo[Fecha_Corte],"&lt;="&amp;BG$12))</f>
        <v/>
      </c>
      <c r="BH151" s="2" t="str">
        <f>IF(OR($C151="",BH$12=""),"",SUMIFS(Tbl_Registro_Insumo[cant_ent],Tbl_Registro_Insumo[proveedor],$C$8,Tbl_Registro_Insumo[descripcion_insumo],$C151,Tbl_Registro_Insumo[id_solicitud],Detalle_Mes!$C$9,Tbl_Registro_Insumo[Fecha_Corte],"&lt;="&amp;BH$12)-SUMIFS(Tbl_Registro_Insumo[cant_dev],Tbl_Registro_Insumo[proveedor],$C$8,Tbl_Registro_Insumo[descripcion_insumo],$C151,Tbl_Registro_Insumo[id_solicitud],$C$9,Tbl_Registro_Insumo[Fecha_Corte],"&lt;="&amp;BH$12))</f>
        <v/>
      </c>
      <c r="BI151" s="2" t="str">
        <f>IF(OR($C151="",BI$12=""),"",SUMIFS(Tbl_Registro_Insumo[cant_ent],Tbl_Registro_Insumo[proveedor],$C$8,Tbl_Registro_Insumo[descripcion_insumo],$C151,Tbl_Registro_Insumo[id_solicitud],Detalle_Mes!$C$9,Tbl_Registro_Insumo[Fecha_Corte],"&lt;="&amp;BI$12)-SUMIFS(Tbl_Registro_Insumo[cant_dev],Tbl_Registro_Insumo[proveedor],$C$8,Tbl_Registro_Insumo[descripcion_insumo],$C151,Tbl_Registro_Insumo[id_solicitud],$C$9,Tbl_Registro_Insumo[Fecha_Corte],"&lt;="&amp;BI$12))</f>
        <v/>
      </c>
      <c r="BJ151" s="2" t="str">
        <f>IF(OR($C151="",BJ$12=""),"",SUMIFS(Tbl_Registro_Insumo[cant_ent],Tbl_Registro_Insumo[proveedor],$C$8,Tbl_Registro_Insumo[descripcion_insumo],$C151,Tbl_Registro_Insumo[id_solicitud],Detalle_Mes!$C$9,Tbl_Registro_Insumo[Fecha_Corte],"&lt;="&amp;BJ$12)-SUMIFS(Tbl_Registro_Insumo[cant_dev],Tbl_Registro_Insumo[proveedor],$C$8,Tbl_Registro_Insumo[descripcion_insumo],$C151,Tbl_Registro_Insumo[id_solicitud],$C$9,Tbl_Registro_Insumo[Fecha_Corte],"&lt;="&amp;BJ$12))</f>
        <v/>
      </c>
      <c r="BK151" s="2" t="str">
        <f>IF(OR($C151="",BK$12=""),"",SUMIFS(Tbl_Registro_Insumo[cant_ent],Tbl_Registro_Insumo[proveedor],$C$8,Tbl_Registro_Insumo[descripcion_insumo],$C151,Tbl_Registro_Insumo[id_solicitud],Detalle_Mes!$C$9,Tbl_Registro_Insumo[Fecha_Corte],"&lt;="&amp;BK$12)-SUMIFS(Tbl_Registro_Insumo[cant_dev],Tbl_Registro_Insumo[proveedor],$C$8,Tbl_Registro_Insumo[descripcion_insumo],$C151,Tbl_Registro_Insumo[id_solicitud],$C$9,Tbl_Registro_Insumo[Fecha_Corte],"&lt;="&amp;BK$12))</f>
        <v/>
      </c>
      <c r="BL151" s="2" t="str">
        <f>IF(OR($C151="",BL$12=""),"",SUMIFS(Tbl_Registro_Insumo[cant_ent],Tbl_Registro_Insumo[proveedor],$C$8,Tbl_Registro_Insumo[descripcion_insumo],$C151,Tbl_Registro_Insumo[id_solicitud],Detalle_Mes!$C$9,Tbl_Registro_Insumo[Fecha_Corte],"&lt;="&amp;BL$12)-SUMIFS(Tbl_Registro_Insumo[cant_dev],Tbl_Registro_Insumo[proveedor],$C$8,Tbl_Registro_Insumo[descripcion_insumo],$C151,Tbl_Registro_Insumo[id_solicitud],$C$9,Tbl_Registro_Insumo[Fecha_Corte],"&lt;="&amp;BL$12))</f>
        <v/>
      </c>
      <c r="BM151" s="2" t="str">
        <f>IF(OR($C151="",BM$12=""),"",SUMIFS(Tbl_Registro_Insumo[cant_ent],Tbl_Registro_Insumo[proveedor],$C$8,Tbl_Registro_Insumo[descripcion_insumo],$C151,Tbl_Registro_Insumo[id_solicitud],Detalle_Mes!$C$9,Tbl_Registro_Insumo[Fecha_Corte],"&lt;="&amp;BM$12)-SUMIFS(Tbl_Registro_Insumo[cant_dev],Tbl_Registro_Insumo[proveedor],$C$8,Tbl_Registro_Insumo[descripcion_insumo],$C151,Tbl_Registro_Insumo[id_solicitud],$C$9,Tbl_Registro_Insumo[Fecha_Corte],"&lt;="&amp;BM$12))</f>
        <v/>
      </c>
      <c r="BN151" s="2" t="str">
        <f>IF(OR($C151="",BN$12=""),"",SUMIFS(Tbl_Registro_Insumo[cant_ent],Tbl_Registro_Insumo[proveedor],$C$8,Tbl_Registro_Insumo[descripcion_insumo],$C151,Tbl_Registro_Insumo[id_solicitud],Detalle_Mes!$C$9,Tbl_Registro_Insumo[Fecha_Corte],"&lt;="&amp;BN$12)-SUMIFS(Tbl_Registro_Insumo[cant_dev],Tbl_Registro_Insumo[proveedor],$C$8,Tbl_Registro_Insumo[descripcion_insumo],$C151,Tbl_Registro_Insumo[id_solicitud],$C$9,Tbl_Registro_Insumo[Fecha_Corte],"&lt;="&amp;BN$12))</f>
        <v/>
      </c>
      <c r="BO151" s="2" t="str">
        <f>IF(OR($C151="",BO$12=""),"",SUMIFS(Tbl_Registro_Insumo[cant_ent],Tbl_Registro_Insumo[proveedor],$C$8,Tbl_Registro_Insumo[descripcion_insumo],$C151,Tbl_Registro_Insumo[id_solicitud],Detalle_Mes!$C$9,Tbl_Registro_Insumo[Fecha_Corte],"&lt;="&amp;BO$12)-SUMIFS(Tbl_Registro_Insumo[cant_dev],Tbl_Registro_Insumo[proveedor],$C$8,Tbl_Registro_Insumo[descripcion_insumo],$C151,Tbl_Registro_Insumo[id_solicitud],$C$9,Tbl_Registro_Insumo[Fecha_Corte],"&lt;="&amp;BO$12))</f>
        <v/>
      </c>
      <c r="BP151" s="2" t="str">
        <f>IF(OR($C151="",BP$12=""),"",SUMIFS(Tbl_Registro_Insumo[cant_ent],Tbl_Registro_Insumo[proveedor],$C$8,Tbl_Registro_Insumo[descripcion_insumo],$C151,Tbl_Registro_Insumo[id_solicitud],Detalle_Mes!$C$9,Tbl_Registro_Insumo[Fecha_Corte],"&lt;="&amp;BP$12)-SUMIFS(Tbl_Registro_Insumo[cant_dev],Tbl_Registro_Insumo[proveedor],$C$8,Tbl_Registro_Insumo[descripcion_insumo],$C151,Tbl_Registro_Insumo[id_solicitud],$C$9,Tbl_Registro_Insumo[Fecha_Corte],"&lt;="&amp;BP$12))</f>
        <v/>
      </c>
      <c r="BQ151" s="2" t="str">
        <f>IF(OR($C151="",BQ$12=""),"",SUMIFS(Tbl_Registro_Insumo[cant_ent],Tbl_Registro_Insumo[proveedor],$C$8,Tbl_Registro_Insumo[descripcion_insumo],$C151,Tbl_Registro_Insumo[id_solicitud],Detalle_Mes!$C$9,Tbl_Registro_Insumo[Fecha_Corte],"&lt;="&amp;BQ$12)-SUMIFS(Tbl_Registro_Insumo[cant_dev],Tbl_Registro_Insumo[proveedor],$C$8,Tbl_Registro_Insumo[descripcion_insumo],$C151,Tbl_Registro_Insumo[id_solicitud],$C$9,Tbl_Registro_Insumo[Fecha_Corte],"&lt;="&amp;BQ$12))</f>
        <v/>
      </c>
      <c r="BR151" s="2" t="str">
        <f>IF(OR($C151="",BR$12=""),"",SUMIFS(Tbl_Registro_Insumo[cant_ent],Tbl_Registro_Insumo[proveedor],$C$8,Tbl_Registro_Insumo[descripcion_insumo],$C151,Tbl_Registro_Insumo[id_solicitud],Detalle_Mes!$C$9,Tbl_Registro_Insumo[Fecha_Corte],"&lt;="&amp;BR$12)-SUMIFS(Tbl_Registro_Insumo[cant_dev],Tbl_Registro_Insumo[proveedor],$C$8,Tbl_Registro_Insumo[descripcion_insumo],$C151,Tbl_Registro_Insumo[id_solicitud],$C$9,Tbl_Registro_Insumo[Fecha_Corte],"&lt;="&amp;BR$12))</f>
        <v/>
      </c>
      <c r="BS151" s="2" t="str">
        <f>IF(OR($C151="",BS$12=""),"",SUMIFS(Tbl_Registro_Insumo[cant_ent],Tbl_Registro_Insumo[proveedor],$C$8,Tbl_Registro_Insumo[descripcion_insumo],$C151,Tbl_Registro_Insumo[id_solicitud],Detalle_Mes!$C$9,Tbl_Registro_Insumo[Fecha_Corte],"&lt;="&amp;BS$12)-SUMIFS(Tbl_Registro_Insumo[cant_dev],Tbl_Registro_Insumo[proveedor],$C$8,Tbl_Registro_Insumo[descripcion_insumo],$C151,Tbl_Registro_Insumo[id_solicitud],$C$9,Tbl_Registro_Insumo[Fecha_Corte],"&lt;="&amp;BS$12))</f>
        <v/>
      </c>
    </row>
    <row r="152" spans="2:71" s="7" customFormat="1" ht="19.2" customHeight="1" x14ac:dyDescent="0.3">
      <c r="B152" s="2"/>
      <c r="D152" s="20" t="str">
        <f>IF(C152="","",SUMIFS(Tbl_Registro_Insumo[cant_ent],Tbl_Registro_Insumo[proveedor],Detalle_Mes!$C$8,Tbl_Registro_Insumo[id_solicitud],Detalle_Mes!$C$9,Tbl_Registro_Insumo[descripcion_insumo],Detalle_Mes!C152,Tbl_Registro_Insumo[Fecha_Corte],"&lt;"&amp;Detalle_Mes!$F$8))</f>
        <v/>
      </c>
      <c r="E152" s="20" t="str">
        <f>IF(C152="","",SUMIFS(Tbl_Registro_Insumo[cant_dev],Tbl_Registro_Insumo[proveedor],Detalle_Mes!$C$8,Tbl_Registro_Insumo[id_solicitud],Detalle_Mes!$C$9,Tbl_Registro_Insumo[descripcion_insumo],Detalle_Mes!C152,Tbl_Registro_Insumo[Fecha_Corte],"&lt;"&amp;Detalle_Mes!$F$8))</f>
        <v/>
      </c>
      <c r="F152" s="20" t="str">
        <f t="shared" si="45"/>
        <v/>
      </c>
      <c r="H152" s="41" t="str">
        <f t="shared" si="44"/>
        <v/>
      </c>
      <c r="I152" s="2" t="str">
        <f>IF(OR($C152="",I$12=""),"",SUMIFS(Tbl_Registro_Insumo[cant_ent],Tbl_Registro_Insumo[proveedor],$C$8,Tbl_Registro_Insumo[descripcion_insumo],$C152,Tbl_Registro_Insumo[id_solicitud],Detalle_Mes!$C$9,Tbl_Registro_Insumo[Fecha_Corte],"&lt;"&amp;I$12)-SUMIFS(Tbl_Registro_Insumo[cant_dev],Tbl_Registro_Insumo[proveedor],$C$8,Tbl_Registro_Insumo[descripcion_insumo],$C152,Tbl_Registro_Insumo[id_solicitud],$C$9,Tbl_Registro_Insumo[Fecha_Corte],"&lt;="&amp;I$12))</f>
        <v/>
      </c>
      <c r="J152" s="2" t="str">
        <f>IF(OR($C152="",J$12=""),"",SUMIFS(Tbl_Registro_Insumo[cant_ent],Tbl_Registro_Insumo[proveedor],$C$8,Tbl_Registro_Insumo[descripcion_insumo],$C152,Tbl_Registro_Insumo[id_solicitud],Detalle_Mes!$C$9,Tbl_Registro_Insumo[Fecha_Corte],"&lt;="&amp;J$12)-SUMIFS(Tbl_Registro_Insumo[cant_dev],Tbl_Registro_Insumo[proveedor],$C$8,Tbl_Registro_Insumo[descripcion_insumo],$C152,Tbl_Registro_Insumo[id_solicitud],$C$9,Tbl_Registro_Insumo[Fecha_Corte],"&lt;="&amp;J$12))</f>
        <v/>
      </c>
      <c r="K152" s="2" t="str">
        <f>IF(OR($C152="",K$12=""),"",SUMIFS(Tbl_Registro_Insumo[cant_ent],Tbl_Registro_Insumo[proveedor],$C$8,Tbl_Registro_Insumo[descripcion_insumo],$C152,Tbl_Registro_Insumo[id_solicitud],Detalle_Mes!$C$9,Tbl_Registro_Insumo[Fecha_Corte],"&lt;="&amp;K$12)-SUMIFS(Tbl_Registro_Insumo[cant_dev],Tbl_Registro_Insumo[proveedor],$C$8,Tbl_Registro_Insumo[descripcion_insumo],$C152,Tbl_Registro_Insumo[id_solicitud],$C$9,Tbl_Registro_Insumo[Fecha_Corte],"&lt;="&amp;K$12))</f>
        <v/>
      </c>
      <c r="L152" s="2" t="str">
        <f>IF(OR($C152="",L$12=""),"",SUMIFS(Tbl_Registro_Insumo[cant_ent],Tbl_Registro_Insumo[proveedor],$C$8,Tbl_Registro_Insumo[descripcion_insumo],$C152,Tbl_Registro_Insumo[id_solicitud],Detalle_Mes!$C$9,Tbl_Registro_Insumo[Fecha_Corte],"&lt;="&amp;L$12)-SUMIFS(Tbl_Registro_Insumo[cant_dev],Tbl_Registro_Insumo[proveedor],$C$8,Tbl_Registro_Insumo[descripcion_insumo],$C152,Tbl_Registro_Insumo[id_solicitud],$C$9,Tbl_Registro_Insumo[Fecha_Corte],"&lt;="&amp;L$12))</f>
        <v/>
      </c>
      <c r="M152" s="2" t="str">
        <f>IF(OR($C152="",M$12=""),"",SUMIFS(Tbl_Registro_Insumo[cant_ent],Tbl_Registro_Insumo[proveedor],$C$8,Tbl_Registro_Insumo[descripcion_insumo],$C152,Tbl_Registro_Insumo[id_solicitud],Detalle_Mes!$C$9,Tbl_Registro_Insumo[Fecha_Corte],"&lt;="&amp;M$12)-SUMIFS(Tbl_Registro_Insumo[cant_dev],Tbl_Registro_Insumo[proveedor],$C$8,Tbl_Registro_Insumo[descripcion_insumo],$C152,Tbl_Registro_Insumo[id_solicitud],$C$9,Tbl_Registro_Insumo[Fecha_Corte],"&lt;="&amp;M$12))</f>
        <v/>
      </c>
      <c r="N152" s="2" t="str">
        <f>IF(OR($C152="",N$12=""),"",SUMIFS(Tbl_Registro_Insumo[cant_ent],Tbl_Registro_Insumo[proveedor],$C$8,Tbl_Registro_Insumo[descripcion_insumo],$C152,Tbl_Registro_Insumo[id_solicitud],Detalle_Mes!$C$9,Tbl_Registro_Insumo[Fecha_Corte],"&lt;="&amp;N$12)-SUMIFS(Tbl_Registro_Insumo[cant_dev],Tbl_Registro_Insumo[proveedor],$C$8,Tbl_Registro_Insumo[descripcion_insumo],$C152,Tbl_Registro_Insumo[id_solicitud],$C$9,Tbl_Registro_Insumo[Fecha_Corte],"&lt;="&amp;N$12))</f>
        <v/>
      </c>
      <c r="O152" s="2" t="str">
        <f>IF(OR($C152="",O$12=""),"",SUMIFS(Tbl_Registro_Insumo[cant_ent],Tbl_Registro_Insumo[proveedor],$C$8,Tbl_Registro_Insumo[descripcion_insumo],$C152,Tbl_Registro_Insumo[id_solicitud],Detalle_Mes!$C$9,Tbl_Registro_Insumo[Fecha_Corte],"&lt;="&amp;O$12)-SUMIFS(Tbl_Registro_Insumo[cant_dev],Tbl_Registro_Insumo[proveedor],$C$8,Tbl_Registro_Insumo[descripcion_insumo],$C152,Tbl_Registro_Insumo[id_solicitud],$C$9,Tbl_Registro_Insumo[Fecha_Corte],"&lt;="&amp;O$12))</f>
        <v/>
      </c>
      <c r="P152" s="2" t="str">
        <f>IF(OR($C152="",P$12=""),"",SUMIFS(Tbl_Registro_Insumo[cant_ent],Tbl_Registro_Insumo[proveedor],$C$8,Tbl_Registro_Insumo[descripcion_insumo],$C152,Tbl_Registro_Insumo[id_solicitud],Detalle_Mes!$C$9,Tbl_Registro_Insumo[Fecha_Corte],"&lt;="&amp;P$12)-SUMIFS(Tbl_Registro_Insumo[cant_dev],Tbl_Registro_Insumo[proveedor],$C$8,Tbl_Registro_Insumo[descripcion_insumo],$C152,Tbl_Registro_Insumo[id_solicitud],$C$9,Tbl_Registro_Insumo[Fecha_Corte],"&lt;="&amp;P$12))</f>
        <v/>
      </c>
      <c r="Q152" s="2" t="str">
        <f>IF(OR($C152="",Q$12=""),"",SUMIFS(Tbl_Registro_Insumo[cant_ent],Tbl_Registro_Insumo[proveedor],$C$8,Tbl_Registro_Insumo[descripcion_insumo],$C152,Tbl_Registro_Insumo[id_solicitud],Detalle_Mes!$C$9,Tbl_Registro_Insumo[Fecha_Corte],"&lt;="&amp;Q$12)-SUMIFS(Tbl_Registro_Insumo[cant_dev],Tbl_Registro_Insumo[proveedor],$C$8,Tbl_Registro_Insumo[descripcion_insumo],$C152,Tbl_Registro_Insumo[id_solicitud],$C$9,Tbl_Registro_Insumo[Fecha_Corte],"&lt;="&amp;Q$12))</f>
        <v/>
      </c>
      <c r="R152" s="2" t="str">
        <f>IF(OR($C152="",R$12=""),"",SUMIFS(Tbl_Registro_Insumo[cant_ent],Tbl_Registro_Insumo[proveedor],$C$8,Tbl_Registro_Insumo[descripcion_insumo],$C152,Tbl_Registro_Insumo[id_solicitud],Detalle_Mes!$C$9,Tbl_Registro_Insumo[Fecha_Corte],"&lt;="&amp;R$12)-SUMIFS(Tbl_Registro_Insumo[cant_dev],Tbl_Registro_Insumo[proveedor],$C$8,Tbl_Registro_Insumo[descripcion_insumo],$C152,Tbl_Registro_Insumo[id_solicitud],$C$9,Tbl_Registro_Insumo[Fecha_Corte],"&lt;="&amp;R$12))</f>
        <v/>
      </c>
      <c r="S152" s="2" t="str">
        <f>IF(OR($C152="",S$12=""),"",SUMIFS(Tbl_Registro_Insumo[cant_ent],Tbl_Registro_Insumo[proveedor],$C$8,Tbl_Registro_Insumo[descripcion_insumo],$C152,Tbl_Registro_Insumo[id_solicitud],Detalle_Mes!$C$9,Tbl_Registro_Insumo[Fecha_Corte],"&lt;="&amp;S$12)-SUMIFS(Tbl_Registro_Insumo[cant_dev],Tbl_Registro_Insumo[proveedor],$C$8,Tbl_Registro_Insumo[descripcion_insumo],$C152,Tbl_Registro_Insumo[id_solicitud],$C$9,Tbl_Registro_Insumo[Fecha_Corte],"&lt;="&amp;S$12))</f>
        <v/>
      </c>
      <c r="T152" s="2" t="str">
        <f>IF(OR($C152="",T$12=""),"",SUMIFS(Tbl_Registro_Insumo[cant_ent],Tbl_Registro_Insumo[proveedor],$C$8,Tbl_Registro_Insumo[descripcion_insumo],$C152,Tbl_Registro_Insumo[id_solicitud],Detalle_Mes!$C$9,Tbl_Registro_Insumo[Fecha_Corte],"&lt;="&amp;T$12)-SUMIFS(Tbl_Registro_Insumo[cant_dev],Tbl_Registro_Insumo[proveedor],$C$8,Tbl_Registro_Insumo[descripcion_insumo],$C152,Tbl_Registro_Insumo[id_solicitud],$C$9,Tbl_Registro_Insumo[Fecha_Corte],"&lt;="&amp;T$12))</f>
        <v/>
      </c>
      <c r="U152" s="2" t="str">
        <f>IF(OR($C152="",U$12=""),"",SUMIFS(Tbl_Registro_Insumo[cant_ent],Tbl_Registro_Insumo[proveedor],$C$8,Tbl_Registro_Insumo[descripcion_insumo],$C152,Tbl_Registro_Insumo[id_solicitud],Detalle_Mes!$C$9,Tbl_Registro_Insumo[Fecha_Corte],"&lt;="&amp;U$12)-SUMIFS(Tbl_Registro_Insumo[cant_dev],Tbl_Registro_Insumo[proveedor],$C$8,Tbl_Registro_Insumo[descripcion_insumo],$C152,Tbl_Registro_Insumo[id_solicitud],$C$9,Tbl_Registro_Insumo[Fecha_Corte],"&lt;="&amp;U$12))</f>
        <v/>
      </c>
      <c r="V152" s="2" t="str">
        <f>IF(OR($C152="",V$12=""),"",SUMIFS(Tbl_Registro_Insumo[cant_ent],Tbl_Registro_Insumo[proveedor],$C$8,Tbl_Registro_Insumo[descripcion_insumo],$C152,Tbl_Registro_Insumo[id_solicitud],Detalle_Mes!$C$9,Tbl_Registro_Insumo[Fecha_Corte],"&lt;="&amp;V$12)-SUMIFS(Tbl_Registro_Insumo[cant_dev],Tbl_Registro_Insumo[proveedor],$C$8,Tbl_Registro_Insumo[descripcion_insumo],$C152,Tbl_Registro_Insumo[id_solicitud],$C$9,Tbl_Registro_Insumo[Fecha_Corte],"&lt;="&amp;V$12))</f>
        <v/>
      </c>
      <c r="W152" s="2" t="str">
        <f>IF(OR($C152="",W$12=""),"",SUMIFS(Tbl_Registro_Insumo[cant_ent],Tbl_Registro_Insumo[proveedor],$C$8,Tbl_Registro_Insumo[descripcion_insumo],$C152,Tbl_Registro_Insumo[id_solicitud],Detalle_Mes!$C$9,Tbl_Registro_Insumo[Fecha_Corte],"&lt;="&amp;W$12)-SUMIFS(Tbl_Registro_Insumo[cant_dev],Tbl_Registro_Insumo[proveedor],$C$8,Tbl_Registro_Insumo[descripcion_insumo],$C152,Tbl_Registro_Insumo[id_solicitud],$C$9,Tbl_Registro_Insumo[Fecha_Corte],"&lt;="&amp;W$12))</f>
        <v/>
      </c>
      <c r="X152" s="2" t="str">
        <f>IF(OR($C152="",X$12=""),"",SUMIFS(Tbl_Registro_Insumo[cant_ent],Tbl_Registro_Insumo[proveedor],$C$8,Tbl_Registro_Insumo[descripcion_insumo],$C152,Tbl_Registro_Insumo[id_solicitud],Detalle_Mes!$C$9,Tbl_Registro_Insumo[Fecha_Corte],"&lt;="&amp;X$12)-SUMIFS(Tbl_Registro_Insumo[cant_dev],Tbl_Registro_Insumo[proveedor],$C$8,Tbl_Registro_Insumo[descripcion_insumo],$C152,Tbl_Registro_Insumo[id_solicitud],$C$9,Tbl_Registro_Insumo[Fecha_Corte],"&lt;="&amp;X$12))</f>
        <v/>
      </c>
      <c r="Y152" s="2" t="str">
        <f>IF(OR($C152="",Y$12=""),"",SUMIFS(Tbl_Registro_Insumo[cant_ent],Tbl_Registro_Insumo[proveedor],$C$8,Tbl_Registro_Insumo[descripcion_insumo],$C152,Tbl_Registro_Insumo[id_solicitud],Detalle_Mes!$C$9,Tbl_Registro_Insumo[Fecha_Corte],"&lt;="&amp;Y$12)-SUMIFS(Tbl_Registro_Insumo[cant_dev],Tbl_Registro_Insumo[proveedor],$C$8,Tbl_Registro_Insumo[descripcion_insumo],$C152,Tbl_Registro_Insumo[id_solicitud],$C$9,Tbl_Registro_Insumo[Fecha_Corte],"&lt;="&amp;Y$12))</f>
        <v/>
      </c>
      <c r="Z152" s="2" t="str">
        <f>IF(OR($C152="",Z$12=""),"",SUMIFS(Tbl_Registro_Insumo[cant_ent],Tbl_Registro_Insumo[proveedor],$C$8,Tbl_Registro_Insumo[descripcion_insumo],$C152,Tbl_Registro_Insumo[id_solicitud],Detalle_Mes!$C$9,Tbl_Registro_Insumo[Fecha_Corte],"&lt;="&amp;Z$12)-SUMIFS(Tbl_Registro_Insumo[cant_dev],Tbl_Registro_Insumo[proveedor],$C$8,Tbl_Registro_Insumo[descripcion_insumo],$C152,Tbl_Registro_Insumo[id_solicitud],$C$9,Tbl_Registro_Insumo[Fecha_Corte],"&lt;="&amp;Z$12))</f>
        <v/>
      </c>
      <c r="AA152" s="2" t="str">
        <f>IF(OR($C152="",AA$12=""),"",SUMIFS(Tbl_Registro_Insumo[cant_ent],Tbl_Registro_Insumo[proveedor],$C$8,Tbl_Registro_Insumo[descripcion_insumo],$C152,Tbl_Registro_Insumo[id_solicitud],Detalle_Mes!$C$9,Tbl_Registro_Insumo[Fecha_Corte],"&lt;="&amp;AA$12)-SUMIFS(Tbl_Registro_Insumo[cant_dev],Tbl_Registro_Insumo[proveedor],$C$8,Tbl_Registro_Insumo[descripcion_insumo],$C152,Tbl_Registro_Insumo[id_solicitud],$C$9,Tbl_Registro_Insumo[Fecha_Corte],"&lt;="&amp;AA$12))</f>
        <v/>
      </c>
      <c r="AB152" s="2" t="str">
        <f>IF(OR($C152="",AB$12=""),"",SUMIFS(Tbl_Registro_Insumo[cant_ent],Tbl_Registro_Insumo[proveedor],$C$8,Tbl_Registro_Insumo[descripcion_insumo],$C152,Tbl_Registro_Insumo[id_solicitud],Detalle_Mes!$C$9,Tbl_Registro_Insumo[Fecha_Corte],"&lt;="&amp;AB$12)-SUMIFS(Tbl_Registro_Insumo[cant_dev],Tbl_Registro_Insumo[proveedor],$C$8,Tbl_Registro_Insumo[descripcion_insumo],$C152,Tbl_Registro_Insumo[id_solicitud],$C$9,Tbl_Registro_Insumo[Fecha_Corte],"&lt;="&amp;AB$12))</f>
        <v/>
      </c>
      <c r="AC152" s="2" t="str">
        <f>IF(OR($C152="",AC$12=""),"",SUMIFS(Tbl_Registro_Insumo[cant_ent],Tbl_Registro_Insumo[proveedor],$C$8,Tbl_Registro_Insumo[descripcion_insumo],$C152,Tbl_Registro_Insumo[id_solicitud],Detalle_Mes!$C$9,Tbl_Registro_Insumo[Fecha_Corte],"&lt;="&amp;AC$12)-SUMIFS(Tbl_Registro_Insumo[cant_dev],Tbl_Registro_Insumo[proveedor],$C$8,Tbl_Registro_Insumo[descripcion_insumo],$C152,Tbl_Registro_Insumo[id_solicitud],$C$9,Tbl_Registro_Insumo[Fecha_Corte],"&lt;="&amp;AC$12))</f>
        <v/>
      </c>
      <c r="AD152" s="2" t="str">
        <f>IF(OR($C152="",AD$12=""),"",SUMIFS(Tbl_Registro_Insumo[cant_ent],Tbl_Registro_Insumo[proveedor],$C$8,Tbl_Registro_Insumo[descripcion_insumo],$C152,Tbl_Registro_Insumo[id_solicitud],Detalle_Mes!$C$9,Tbl_Registro_Insumo[Fecha_Corte],"&lt;="&amp;AD$12)-SUMIFS(Tbl_Registro_Insumo[cant_dev],Tbl_Registro_Insumo[proveedor],$C$8,Tbl_Registro_Insumo[descripcion_insumo],$C152,Tbl_Registro_Insumo[id_solicitud],$C$9,Tbl_Registro_Insumo[Fecha_Corte],"&lt;="&amp;AD$12))</f>
        <v/>
      </c>
      <c r="AE152" s="2" t="str">
        <f>IF(OR($C152="",AE$12=""),"",SUMIFS(Tbl_Registro_Insumo[cant_ent],Tbl_Registro_Insumo[proveedor],$C$8,Tbl_Registro_Insumo[descripcion_insumo],$C152,Tbl_Registro_Insumo[id_solicitud],Detalle_Mes!$C$9,Tbl_Registro_Insumo[Fecha_Corte],"&lt;="&amp;AE$12)-SUMIFS(Tbl_Registro_Insumo[cant_dev],Tbl_Registro_Insumo[proveedor],$C$8,Tbl_Registro_Insumo[descripcion_insumo],$C152,Tbl_Registro_Insumo[id_solicitud],$C$9,Tbl_Registro_Insumo[Fecha_Corte],"&lt;="&amp;AE$12))</f>
        <v/>
      </c>
      <c r="AF152" s="2" t="str">
        <f>IF(OR($C152="",AF$12=""),"",SUMIFS(Tbl_Registro_Insumo[cant_ent],Tbl_Registro_Insumo[proveedor],$C$8,Tbl_Registro_Insumo[descripcion_insumo],$C152,Tbl_Registro_Insumo[id_solicitud],Detalle_Mes!$C$9,Tbl_Registro_Insumo[Fecha_Corte],"&lt;="&amp;AF$12)-SUMIFS(Tbl_Registro_Insumo[cant_dev],Tbl_Registro_Insumo[proveedor],$C$8,Tbl_Registro_Insumo[descripcion_insumo],$C152,Tbl_Registro_Insumo[id_solicitud],$C$9,Tbl_Registro_Insumo[Fecha_Corte],"&lt;="&amp;AF$12))</f>
        <v/>
      </c>
      <c r="AG152" s="2" t="str">
        <f>IF(OR($C152="",AG$12=""),"",SUMIFS(Tbl_Registro_Insumo[cant_ent],Tbl_Registro_Insumo[proveedor],$C$8,Tbl_Registro_Insumo[descripcion_insumo],$C152,Tbl_Registro_Insumo[id_solicitud],Detalle_Mes!$C$9,Tbl_Registro_Insumo[Fecha_Corte],"&lt;="&amp;AG$12)-SUMIFS(Tbl_Registro_Insumo[cant_dev],Tbl_Registro_Insumo[proveedor],$C$8,Tbl_Registro_Insumo[descripcion_insumo],$C152,Tbl_Registro_Insumo[id_solicitud],$C$9,Tbl_Registro_Insumo[Fecha_Corte],"&lt;="&amp;AG$12))</f>
        <v/>
      </c>
      <c r="AH152" s="2" t="str">
        <f>IF(OR($C152="",AH$12=""),"",SUMIFS(Tbl_Registro_Insumo[cant_ent],Tbl_Registro_Insumo[proveedor],$C$8,Tbl_Registro_Insumo[descripcion_insumo],$C152,Tbl_Registro_Insumo[id_solicitud],Detalle_Mes!$C$9,Tbl_Registro_Insumo[Fecha_Corte],"&lt;="&amp;AH$12)-SUMIFS(Tbl_Registro_Insumo[cant_dev],Tbl_Registro_Insumo[proveedor],$C$8,Tbl_Registro_Insumo[descripcion_insumo],$C152,Tbl_Registro_Insumo[id_solicitud],$C$9,Tbl_Registro_Insumo[Fecha_Corte],"&lt;="&amp;AH$12))</f>
        <v/>
      </c>
      <c r="AI152" s="2" t="str">
        <f>IF(OR($C152="",AI$12=""),"",SUMIFS(Tbl_Registro_Insumo[cant_ent],Tbl_Registro_Insumo[proveedor],$C$8,Tbl_Registro_Insumo[descripcion_insumo],$C152,Tbl_Registro_Insumo[id_solicitud],Detalle_Mes!$C$9,Tbl_Registro_Insumo[Fecha_Corte],"&lt;="&amp;AI$12)-SUMIFS(Tbl_Registro_Insumo[cant_dev],Tbl_Registro_Insumo[proveedor],$C$8,Tbl_Registro_Insumo[descripcion_insumo],$C152,Tbl_Registro_Insumo[id_solicitud],$C$9,Tbl_Registro_Insumo[Fecha_Corte],"&lt;="&amp;AI$12))</f>
        <v/>
      </c>
      <c r="AJ152" s="2" t="str">
        <f>IF(OR($C152="",AJ$12=""),"",SUMIFS(Tbl_Registro_Insumo[cant_ent],Tbl_Registro_Insumo[proveedor],$C$8,Tbl_Registro_Insumo[descripcion_insumo],$C152,Tbl_Registro_Insumo[id_solicitud],Detalle_Mes!$C$9,Tbl_Registro_Insumo[Fecha_Corte],"&lt;="&amp;AJ$12)-SUMIFS(Tbl_Registro_Insumo[cant_dev],Tbl_Registro_Insumo[proveedor],$C$8,Tbl_Registro_Insumo[descripcion_insumo],$C152,Tbl_Registro_Insumo[id_solicitud],$C$9,Tbl_Registro_Insumo[Fecha_Corte],"&lt;="&amp;AJ$12))</f>
        <v/>
      </c>
      <c r="AK152" s="2" t="str">
        <f>IF(OR($C152="",AK$12=""),"",SUMIFS(Tbl_Registro_Insumo[cant_ent],Tbl_Registro_Insumo[proveedor],$C$8,Tbl_Registro_Insumo[descripcion_insumo],$C152,Tbl_Registro_Insumo[id_solicitud],Detalle_Mes!$C$9,Tbl_Registro_Insumo[Fecha_Corte],"&lt;="&amp;AK$12)-SUMIFS(Tbl_Registro_Insumo[cant_dev],Tbl_Registro_Insumo[proveedor],$C$8,Tbl_Registro_Insumo[descripcion_insumo],$C152,Tbl_Registro_Insumo[id_solicitud],$C$9,Tbl_Registro_Insumo[Fecha_Corte],"&lt;="&amp;AK$12))</f>
        <v/>
      </c>
      <c r="AL152" s="2" t="str">
        <f>IF(OR($C152="",AL$12=""),"",SUMIFS(Tbl_Registro_Insumo[cant_ent],Tbl_Registro_Insumo[proveedor],$C$8,Tbl_Registro_Insumo[descripcion_insumo],$C152,Tbl_Registro_Insumo[id_solicitud],Detalle_Mes!$C$9,Tbl_Registro_Insumo[Fecha_Corte],"&lt;="&amp;AL$12)-SUMIFS(Tbl_Registro_Insumo[cant_dev],Tbl_Registro_Insumo[proveedor],$C$8,Tbl_Registro_Insumo[descripcion_insumo],$C152,Tbl_Registro_Insumo[id_solicitud],$C$9,Tbl_Registro_Insumo[Fecha_Corte],"&lt;="&amp;AL$12))</f>
        <v/>
      </c>
      <c r="AM152" s="2" t="str">
        <f>IF(OR($C152="",AM$12=""),"",SUMIFS(Tbl_Registro_Insumo[cant_ent],Tbl_Registro_Insumo[proveedor],$C$8,Tbl_Registro_Insumo[descripcion_insumo],$C152,Tbl_Registro_Insumo[id_solicitud],Detalle_Mes!$C$9,Tbl_Registro_Insumo[Fecha_Corte],"&lt;="&amp;AM$12)-SUMIFS(Tbl_Registro_Insumo[cant_dev],Tbl_Registro_Insumo[proveedor],$C$8,Tbl_Registro_Insumo[descripcion_insumo],$C152,Tbl_Registro_Insumo[id_solicitud],$C$9,Tbl_Registro_Insumo[Fecha_Corte],"&lt;="&amp;AM$12))</f>
        <v/>
      </c>
      <c r="AN152" s="2" t="str">
        <f>IF(OR($C152="",AN$12=""),"",SUMIFS(Tbl_Registro_Insumo[cant_ent],Tbl_Registro_Insumo[proveedor],$C$8,Tbl_Registro_Insumo[descripcion_insumo],$C152,Tbl_Registro_Insumo[id_solicitud],Detalle_Mes!$C$9,Tbl_Registro_Insumo[Fecha_Corte],"&lt;="&amp;AN$12)-SUMIFS(Tbl_Registro_Insumo[cant_dev],Tbl_Registro_Insumo[proveedor],$C$8,Tbl_Registro_Insumo[descripcion_insumo],$C152,Tbl_Registro_Insumo[id_solicitud],$C$9,Tbl_Registro_Insumo[Fecha_Corte],"&lt;="&amp;AN$12))</f>
        <v/>
      </c>
      <c r="AO152" s="2" t="str">
        <f>IF(OR($C152="",AO$12=""),"",SUMIFS(Tbl_Registro_Insumo[cant_ent],Tbl_Registro_Insumo[proveedor],$C$8,Tbl_Registro_Insumo[descripcion_insumo],$C152,Tbl_Registro_Insumo[id_solicitud],Detalle_Mes!$C$9,Tbl_Registro_Insumo[Fecha_Corte],"&lt;="&amp;AO$12)-SUMIFS(Tbl_Registro_Insumo[cant_dev],Tbl_Registro_Insumo[proveedor],$C$8,Tbl_Registro_Insumo[descripcion_insumo],$C152,Tbl_Registro_Insumo[id_solicitud],$C$9,Tbl_Registro_Insumo[Fecha_Corte],"&lt;="&amp;AO$12))</f>
        <v/>
      </c>
      <c r="AP152" s="2" t="str">
        <f>IF(OR($C152="",AP$12=""),"",SUMIFS(Tbl_Registro_Insumo[cant_ent],Tbl_Registro_Insumo[proveedor],$C$8,Tbl_Registro_Insumo[descripcion_insumo],$C152,Tbl_Registro_Insumo[id_solicitud],Detalle_Mes!$C$9,Tbl_Registro_Insumo[Fecha_Corte],"&lt;="&amp;AP$12)-SUMIFS(Tbl_Registro_Insumo[cant_dev],Tbl_Registro_Insumo[proveedor],$C$8,Tbl_Registro_Insumo[descripcion_insumo],$C152,Tbl_Registro_Insumo[id_solicitud],$C$9,Tbl_Registro_Insumo[Fecha_Corte],"&lt;="&amp;AP$12))</f>
        <v/>
      </c>
      <c r="AQ152" s="2" t="str">
        <f>IF(OR($C152="",AQ$12=""),"",SUMIFS(Tbl_Registro_Insumo[cant_ent],Tbl_Registro_Insumo[proveedor],$C$8,Tbl_Registro_Insumo[descripcion_insumo],$C152,Tbl_Registro_Insumo[id_solicitud],Detalle_Mes!$C$9,Tbl_Registro_Insumo[Fecha_Corte],"&lt;="&amp;AQ$12)-SUMIFS(Tbl_Registro_Insumo[cant_dev],Tbl_Registro_Insumo[proveedor],$C$8,Tbl_Registro_Insumo[descripcion_insumo],$C152,Tbl_Registro_Insumo[id_solicitud],$C$9,Tbl_Registro_Insumo[Fecha_Corte],"&lt;="&amp;AQ$12))</f>
        <v/>
      </c>
      <c r="AR152" s="2" t="str">
        <f>IF(OR($C152="",AR$12=""),"",SUMIFS(Tbl_Registro_Insumo[cant_ent],Tbl_Registro_Insumo[proveedor],$C$8,Tbl_Registro_Insumo[descripcion_insumo],$C152,Tbl_Registro_Insumo[id_solicitud],Detalle_Mes!$C$9,Tbl_Registro_Insumo[Fecha_Corte],"&lt;="&amp;AR$12)-SUMIFS(Tbl_Registro_Insumo[cant_dev],Tbl_Registro_Insumo[proveedor],$C$8,Tbl_Registro_Insumo[descripcion_insumo],$C152,Tbl_Registro_Insumo[id_solicitud],$C$9,Tbl_Registro_Insumo[Fecha_Corte],"&lt;="&amp;AR$12))</f>
        <v/>
      </c>
      <c r="AS152" s="2" t="str">
        <f>IF(OR($C152="",AS$12=""),"",SUMIFS(Tbl_Registro_Insumo[cant_ent],Tbl_Registro_Insumo[proveedor],$C$8,Tbl_Registro_Insumo[descripcion_insumo],$C152,Tbl_Registro_Insumo[id_solicitud],Detalle_Mes!$C$9,Tbl_Registro_Insumo[Fecha_Corte],"&lt;="&amp;AS$12)-SUMIFS(Tbl_Registro_Insumo[cant_dev],Tbl_Registro_Insumo[proveedor],$C$8,Tbl_Registro_Insumo[descripcion_insumo],$C152,Tbl_Registro_Insumo[id_solicitud],$C$9,Tbl_Registro_Insumo[Fecha_Corte],"&lt;="&amp;AS$12))</f>
        <v/>
      </c>
      <c r="AT152" s="2" t="str">
        <f>IF(OR($C152="",AT$12=""),"",SUMIFS(Tbl_Registro_Insumo[cant_ent],Tbl_Registro_Insumo[proveedor],$C$8,Tbl_Registro_Insumo[descripcion_insumo],$C152,Tbl_Registro_Insumo[id_solicitud],Detalle_Mes!$C$9,Tbl_Registro_Insumo[Fecha_Corte],"&lt;="&amp;AT$12)-SUMIFS(Tbl_Registro_Insumo[cant_dev],Tbl_Registro_Insumo[proveedor],$C$8,Tbl_Registro_Insumo[descripcion_insumo],$C152,Tbl_Registro_Insumo[id_solicitud],$C$9,Tbl_Registro_Insumo[Fecha_Corte],"&lt;="&amp;AT$12))</f>
        <v/>
      </c>
      <c r="AU152" s="2" t="str">
        <f>IF(OR($C152="",AU$12=""),"",SUMIFS(Tbl_Registro_Insumo[cant_ent],Tbl_Registro_Insumo[proveedor],$C$8,Tbl_Registro_Insumo[descripcion_insumo],$C152,Tbl_Registro_Insumo[id_solicitud],Detalle_Mes!$C$9,Tbl_Registro_Insumo[Fecha_Corte],"&lt;="&amp;AU$12)-SUMIFS(Tbl_Registro_Insumo[cant_dev],Tbl_Registro_Insumo[proveedor],$C$8,Tbl_Registro_Insumo[descripcion_insumo],$C152,Tbl_Registro_Insumo[id_solicitud],$C$9,Tbl_Registro_Insumo[Fecha_Corte],"&lt;="&amp;AU$12))</f>
        <v/>
      </c>
      <c r="AV152" s="2" t="str">
        <f>IF(OR($C152="",AV$12=""),"",SUMIFS(Tbl_Registro_Insumo[cant_ent],Tbl_Registro_Insumo[proveedor],$C$8,Tbl_Registro_Insumo[descripcion_insumo],$C152,Tbl_Registro_Insumo[id_solicitud],Detalle_Mes!$C$9,Tbl_Registro_Insumo[Fecha_Corte],"&lt;="&amp;AV$12)-SUMIFS(Tbl_Registro_Insumo[cant_dev],Tbl_Registro_Insumo[proveedor],$C$8,Tbl_Registro_Insumo[descripcion_insumo],$C152,Tbl_Registro_Insumo[id_solicitud],$C$9,Tbl_Registro_Insumo[Fecha_Corte],"&lt;="&amp;AV$12))</f>
        <v/>
      </c>
      <c r="AW152" s="2" t="str">
        <f>IF(OR($C152="",AW$12=""),"",SUMIFS(Tbl_Registro_Insumo[cant_ent],Tbl_Registro_Insumo[proveedor],$C$8,Tbl_Registro_Insumo[descripcion_insumo],$C152,Tbl_Registro_Insumo[id_solicitud],Detalle_Mes!$C$9,Tbl_Registro_Insumo[Fecha_Corte],"&lt;="&amp;AW$12)-SUMIFS(Tbl_Registro_Insumo[cant_dev],Tbl_Registro_Insumo[proveedor],$C$8,Tbl_Registro_Insumo[descripcion_insumo],$C152,Tbl_Registro_Insumo[id_solicitud],$C$9,Tbl_Registro_Insumo[Fecha_Corte],"&lt;="&amp;AW$12))</f>
        <v/>
      </c>
      <c r="AX152" s="2" t="str">
        <f>IF(OR($C152="",AX$12=""),"",SUMIFS(Tbl_Registro_Insumo[cant_ent],Tbl_Registro_Insumo[proveedor],$C$8,Tbl_Registro_Insumo[descripcion_insumo],$C152,Tbl_Registro_Insumo[id_solicitud],Detalle_Mes!$C$9,Tbl_Registro_Insumo[Fecha_Corte],"&lt;="&amp;AX$12)-SUMIFS(Tbl_Registro_Insumo[cant_dev],Tbl_Registro_Insumo[proveedor],$C$8,Tbl_Registro_Insumo[descripcion_insumo],$C152,Tbl_Registro_Insumo[id_solicitud],$C$9,Tbl_Registro_Insumo[Fecha_Corte],"&lt;="&amp;AX$12))</f>
        <v/>
      </c>
      <c r="AY152" s="2" t="str">
        <f>IF(OR($C152="",AY$12=""),"",SUMIFS(Tbl_Registro_Insumo[cant_ent],Tbl_Registro_Insumo[proveedor],$C$8,Tbl_Registro_Insumo[descripcion_insumo],$C152,Tbl_Registro_Insumo[id_solicitud],Detalle_Mes!$C$9,Tbl_Registro_Insumo[Fecha_Corte],"&lt;="&amp;AY$12)-SUMIFS(Tbl_Registro_Insumo[cant_dev],Tbl_Registro_Insumo[proveedor],$C$8,Tbl_Registro_Insumo[descripcion_insumo],$C152,Tbl_Registro_Insumo[id_solicitud],$C$9,Tbl_Registro_Insumo[Fecha_Corte],"&lt;="&amp;AY$12))</f>
        <v/>
      </c>
      <c r="AZ152" s="2" t="str">
        <f>IF(OR($C152="",AZ$12=""),"",SUMIFS(Tbl_Registro_Insumo[cant_ent],Tbl_Registro_Insumo[proveedor],$C$8,Tbl_Registro_Insumo[descripcion_insumo],$C152,Tbl_Registro_Insumo[id_solicitud],Detalle_Mes!$C$9,Tbl_Registro_Insumo[Fecha_Corte],"&lt;="&amp;AZ$12)-SUMIFS(Tbl_Registro_Insumo[cant_dev],Tbl_Registro_Insumo[proveedor],$C$8,Tbl_Registro_Insumo[descripcion_insumo],$C152,Tbl_Registro_Insumo[id_solicitud],$C$9,Tbl_Registro_Insumo[Fecha_Corte],"&lt;="&amp;AZ$12))</f>
        <v/>
      </c>
      <c r="BA152" s="2" t="str">
        <f>IF(OR($C152="",BA$12=""),"",SUMIFS(Tbl_Registro_Insumo[cant_ent],Tbl_Registro_Insumo[proveedor],$C$8,Tbl_Registro_Insumo[descripcion_insumo],$C152,Tbl_Registro_Insumo[id_solicitud],Detalle_Mes!$C$9,Tbl_Registro_Insumo[Fecha_Corte],"&lt;="&amp;BA$12)-SUMIFS(Tbl_Registro_Insumo[cant_dev],Tbl_Registro_Insumo[proveedor],$C$8,Tbl_Registro_Insumo[descripcion_insumo],$C152,Tbl_Registro_Insumo[id_solicitud],$C$9,Tbl_Registro_Insumo[Fecha_Corte],"&lt;="&amp;BA$12))</f>
        <v/>
      </c>
      <c r="BB152" s="2" t="str">
        <f>IF(OR($C152="",BB$12=""),"",SUMIFS(Tbl_Registro_Insumo[cant_ent],Tbl_Registro_Insumo[proveedor],$C$8,Tbl_Registro_Insumo[descripcion_insumo],$C152,Tbl_Registro_Insumo[id_solicitud],Detalle_Mes!$C$9,Tbl_Registro_Insumo[Fecha_Corte],"&lt;="&amp;BB$12)-SUMIFS(Tbl_Registro_Insumo[cant_dev],Tbl_Registro_Insumo[proveedor],$C$8,Tbl_Registro_Insumo[descripcion_insumo],$C152,Tbl_Registro_Insumo[id_solicitud],$C$9,Tbl_Registro_Insumo[Fecha_Corte],"&lt;="&amp;BB$12))</f>
        <v/>
      </c>
      <c r="BC152" s="2" t="str">
        <f>IF(OR($C152="",BC$12=""),"",SUMIFS(Tbl_Registro_Insumo[cant_ent],Tbl_Registro_Insumo[proveedor],$C$8,Tbl_Registro_Insumo[descripcion_insumo],$C152,Tbl_Registro_Insumo[id_solicitud],Detalle_Mes!$C$9,Tbl_Registro_Insumo[Fecha_Corte],"&lt;="&amp;BC$12)-SUMIFS(Tbl_Registro_Insumo[cant_dev],Tbl_Registro_Insumo[proveedor],$C$8,Tbl_Registro_Insumo[descripcion_insumo],$C152,Tbl_Registro_Insumo[id_solicitud],$C$9,Tbl_Registro_Insumo[Fecha_Corte],"&lt;="&amp;BC$12))</f>
        <v/>
      </c>
      <c r="BD152" s="2" t="str">
        <f>IF(OR($C152="",BD$12=""),"",SUMIFS(Tbl_Registro_Insumo[cant_ent],Tbl_Registro_Insumo[proveedor],$C$8,Tbl_Registro_Insumo[descripcion_insumo],$C152,Tbl_Registro_Insumo[id_solicitud],Detalle_Mes!$C$9,Tbl_Registro_Insumo[Fecha_Corte],"&lt;="&amp;BD$12)-SUMIFS(Tbl_Registro_Insumo[cant_dev],Tbl_Registro_Insumo[proveedor],$C$8,Tbl_Registro_Insumo[descripcion_insumo],$C152,Tbl_Registro_Insumo[id_solicitud],$C$9,Tbl_Registro_Insumo[Fecha_Corte],"&lt;="&amp;BD$12))</f>
        <v/>
      </c>
      <c r="BE152" s="2" t="str">
        <f>IF(OR($C152="",BE$12=""),"",SUMIFS(Tbl_Registro_Insumo[cant_ent],Tbl_Registro_Insumo[proveedor],$C$8,Tbl_Registro_Insumo[descripcion_insumo],$C152,Tbl_Registro_Insumo[id_solicitud],Detalle_Mes!$C$9,Tbl_Registro_Insumo[Fecha_Corte],"&lt;="&amp;BE$12)-SUMIFS(Tbl_Registro_Insumo[cant_dev],Tbl_Registro_Insumo[proveedor],$C$8,Tbl_Registro_Insumo[descripcion_insumo],$C152,Tbl_Registro_Insumo[id_solicitud],$C$9,Tbl_Registro_Insumo[Fecha_Corte],"&lt;="&amp;BE$12))</f>
        <v/>
      </c>
      <c r="BF152" s="2" t="str">
        <f>IF(OR($C152="",BF$12=""),"",SUMIFS(Tbl_Registro_Insumo[cant_ent],Tbl_Registro_Insumo[proveedor],$C$8,Tbl_Registro_Insumo[descripcion_insumo],$C152,Tbl_Registro_Insumo[id_solicitud],Detalle_Mes!$C$9,Tbl_Registro_Insumo[Fecha_Corte],"&lt;="&amp;BF$12)-SUMIFS(Tbl_Registro_Insumo[cant_dev],Tbl_Registro_Insumo[proveedor],$C$8,Tbl_Registro_Insumo[descripcion_insumo],$C152,Tbl_Registro_Insumo[id_solicitud],$C$9,Tbl_Registro_Insumo[Fecha_Corte],"&lt;="&amp;BF$12))</f>
        <v/>
      </c>
      <c r="BG152" s="2" t="str">
        <f>IF(OR($C152="",BG$12=""),"",SUMIFS(Tbl_Registro_Insumo[cant_ent],Tbl_Registro_Insumo[proveedor],$C$8,Tbl_Registro_Insumo[descripcion_insumo],$C152,Tbl_Registro_Insumo[id_solicitud],Detalle_Mes!$C$9,Tbl_Registro_Insumo[Fecha_Corte],"&lt;="&amp;BG$12)-SUMIFS(Tbl_Registro_Insumo[cant_dev],Tbl_Registro_Insumo[proveedor],$C$8,Tbl_Registro_Insumo[descripcion_insumo],$C152,Tbl_Registro_Insumo[id_solicitud],$C$9,Tbl_Registro_Insumo[Fecha_Corte],"&lt;="&amp;BG$12))</f>
        <v/>
      </c>
      <c r="BH152" s="2" t="str">
        <f>IF(OR($C152="",BH$12=""),"",SUMIFS(Tbl_Registro_Insumo[cant_ent],Tbl_Registro_Insumo[proveedor],$C$8,Tbl_Registro_Insumo[descripcion_insumo],$C152,Tbl_Registro_Insumo[id_solicitud],Detalle_Mes!$C$9,Tbl_Registro_Insumo[Fecha_Corte],"&lt;="&amp;BH$12)-SUMIFS(Tbl_Registro_Insumo[cant_dev],Tbl_Registro_Insumo[proveedor],$C$8,Tbl_Registro_Insumo[descripcion_insumo],$C152,Tbl_Registro_Insumo[id_solicitud],$C$9,Tbl_Registro_Insumo[Fecha_Corte],"&lt;="&amp;BH$12))</f>
        <v/>
      </c>
      <c r="BI152" s="2" t="str">
        <f>IF(OR($C152="",BI$12=""),"",SUMIFS(Tbl_Registro_Insumo[cant_ent],Tbl_Registro_Insumo[proveedor],$C$8,Tbl_Registro_Insumo[descripcion_insumo],$C152,Tbl_Registro_Insumo[id_solicitud],Detalle_Mes!$C$9,Tbl_Registro_Insumo[Fecha_Corte],"&lt;="&amp;BI$12)-SUMIFS(Tbl_Registro_Insumo[cant_dev],Tbl_Registro_Insumo[proveedor],$C$8,Tbl_Registro_Insumo[descripcion_insumo],$C152,Tbl_Registro_Insumo[id_solicitud],$C$9,Tbl_Registro_Insumo[Fecha_Corte],"&lt;="&amp;BI$12))</f>
        <v/>
      </c>
      <c r="BJ152" s="2" t="str">
        <f>IF(OR($C152="",BJ$12=""),"",SUMIFS(Tbl_Registro_Insumo[cant_ent],Tbl_Registro_Insumo[proveedor],$C$8,Tbl_Registro_Insumo[descripcion_insumo],$C152,Tbl_Registro_Insumo[id_solicitud],Detalle_Mes!$C$9,Tbl_Registro_Insumo[Fecha_Corte],"&lt;="&amp;BJ$12)-SUMIFS(Tbl_Registro_Insumo[cant_dev],Tbl_Registro_Insumo[proveedor],$C$8,Tbl_Registro_Insumo[descripcion_insumo],$C152,Tbl_Registro_Insumo[id_solicitud],$C$9,Tbl_Registro_Insumo[Fecha_Corte],"&lt;="&amp;BJ$12))</f>
        <v/>
      </c>
      <c r="BK152" s="2" t="str">
        <f>IF(OR($C152="",BK$12=""),"",SUMIFS(Tbl_Registro_Insumo[cant_ent],Tbl_Registro_Insumo[proveedor],$C$8,Tbl_Registro_Insumo[descripcion_insumo],$C152,Tbl_Registro_Insumo[id_solicitud],Detalle_Mes!$C$9,Tbl_Registro_Insumo[Fecha_Corte],"&lt;="&amp;BK$12)-SUMIFS(Tbl_Registro_Insumo[cant_dev],Tbl_Registro_Insumo[proveedor],$C$8,Tbl_Registro_Insumo[descripcion_insumo],$C152,Tbl_Registro_Insumo[id_solicitud],$C$9,Tbl_Registro_Insumo[Fecha_Corte],"&lt;="&amp;BK$12))</f>
        <v/>
      </c>
      <c r="BL152" s="2" t="str">
        <f>IF(OR($C152="",BL$12=""),"",SUMIFS(Tbl_Registro_Insumo[cant_ent],Tbl_Registro_Insumo[proveedor],$C$8,Tbl_Registro_Insumo[descripcion_insumo],$C152,Tbl_Registro_Insumo[id_solicitud],Detalle_Mes!$C$9,Tbl_Registro_Insumo[Fecha_Corte],"&lt;="&amp;BL$12)-SUMIFS(Tbl_Registro_Insumo[cant_dev],Tbl_Registro_Insumo[proveedor],$C$8,Tbl_Registro_Insumo[descripcion_insumo],$C152,Tbl_Registro_Insumo[id_solicitud],$C$9,Tbl_Registro_Insumo[Fecha_Corte],"&lt;="&amp;BL$12))</f>
        <v/>
      </c>
      <c r="BM152" s="2" t="str">
        <f>IF(OR($C152="",BM$12=""),"",SUMIFS(Tbl_Registro_Insumo[cant_ent],Tbl_Registro_Insumo[proveedor],$C$8,Tbl_Registro_Insumo[descripcion_insumo],$C152,Tbl_Registro_Insumo[id_solicitud],Detalle_Mes!$C$9,Tbl_Registro_Insumo[Fecha_Corte],"&lt;="&amp;BM$12)-SUMIFS(Tbl_Registro_Insumo[cant_dev],Tbl_Registro_Insumo[proveedor],$C$8,Tbl_Registro_Insumo[descripcion_insumo],$C152,Tbl_Registro_Insumo[id_solicitud],$C$9,Tbl_Registro_Insumo[Fecha_Corte],"&lt;="&amp;BM$12))</f>
        <v/>
      </c>
      <c r="BN152" s="2" t="str">
        <f>IF(OR($C152="",BN$12=""),"",SUMIFS(Tbl_Registro_Insumo[cant_ent],Tbl_Registro_Insumo[proveedor],$C$8,Tbl_Registro_Insumo[descripcion_insumo],$C152,Tbl_Registro_Insumo[id_solicitud],Detalle_Mes!$C$9,Tbl_Registro_Insumo[Fecha_Corte],"&lt;="&amp;BN$12)-SUMIFS(Tbl_Registro_Insumo[cant_dev],Tbl_Registro_Insumo[proveedor],$C$8,Tbl_Registro_Insumo[descripcion_insumo],$C152,Tbl_Registro_Insumo[id_solicitud],$C$9,Tbl_Registro_Insumo[Fecha_Corte],"&lt;="&amp;BN$12))</f>
        <v/>
      </c>
      <c r="BO152" s="2" t="str">
        <f>IF(OR($C152="",BO$12=""),"",SUMIFS(Tbl_Registro_Insumo[cant_ent],Tbl_Registro_Insumo[proveedor],$C$8,Tbl_Registro_Insumo[descripcion_insumo],$C152,Tbl_Registro_Insumo[id_solicitud],Detalle_Mes!$C$9,Tbl_Registro_Insumo[Fecha_Corte],"&lt;="&amp;BO$12)-SUMIFS(Tbl_Registro_Insumo[cant_dev],Tbl_Registro_Insumo[proveedor],$C$8,Tbl_Registro_Insumo[descripcion_insumo],$C152,Tbl_Registro_Insumo[id_solicitud],$C$9,Tbl_Registro_Insumo[Fecha_Corte],"&lt;="&amp;BO$12))</f>
        <v/>
      </c>
      <c r="BP152" s="2" t="str">
        <f>IF(OR($C152="",BP$12=""),"",SUMIFS(Tbl_Registro_Insumo[cant_ent],Tbl_Registro_Insumo[proveedor],$C$8,Tbl_Registro_Insumo[descripcion_insumo],$C152,Tbl_Registro_Insumo[id_solicitud],Detalle_Mes!$C$9,Tbl_Registro_Insumo[Fecha_Corte],"&lt;="&amp;BP$12)-SUMIFS(Tbl_Registro_Insumo[cant_dev],Tbl_Registro_Insumo[proveedor],$C$8,Tbl_Registro_Insumo[descripcion_insumo],$C152,Tbl_Registro_Insumo[id_solicitud],$C$9,Tbl_Registro_Insumo[Fecha_Corte],"&lt;="&amp;BP$12))</f>
        <v/>
      </c>
      <c r="BQ152" s="2" t="str">
        <f>IF(OR($C152="",BQ$12=""),"",SUMIFS(Tbl_Registro_Insumo[cant_ent],Tbl_Registro_Insumo[proveedor],$C$8,Tbl_Registro_Insumo[descripcion_insumo],$C152,Tbl_Registro_Insumo[id_solicitud],Detalle_Mes!$C$9,Tbl_Registro_Insumo[Fecha_Corte],"&lt;="&amp;BQ$12)-SUMIFS(Tbl_Registro_Insumo[cant_dev],Tbl_Registro_Insumo[proveedor],$C$8,Tbl_Registro_Insumo[descripcion_insumo],$C152,Tbl_Registro_Insumo[id_solicitud],$C$9,Tbl_Registro_Insumo[Fecha_Corte],"&lt;="&amp;BQ$12))</f>
        <v/>
      </c>
      <c r="BR152" s="2" t="str">
        <f>IF(OR($C152="",BR$12=""),"",SUMIFS(Tbl_Registro_Insumo[cant_ent],Tbl_Registro_Insumo[proveedor],$C$8,Tbl_Registro_Insumo[descripcion_insumo],$C152,Tbl_Registro_Insumo[id_solicitud],Detalle_Mes!$C$9,Tbl_Registro_Insumo[Fecha_Corte],"&lt;="&amp;BR$12)-SUMIFS(Tbl_Registro_Insumo[cant_dev],Tbl_Registro_Insumo[proveedor],$C$8,Tbl_Registro_Insumo[descripcion_insumo],$C152,Tbl_Registro_Insumo[id_solicitud],$C$9,Tbl_Registro_Insumo[Fecha_Corte],"&lt;="&amp;BR$12))</f>
        <v/>
      </c>
      <c r="BS152" s="2" t="str">
        <f>IF(OR($C152="",BS$12=""),"",SUMIFS(Tbl_Registro_Insumo[cant_ent],Tbl_Registro_Insumo[proveedor],$C$8,Tbl_Registro_Insumo[descripcion_insumo],$C152,Tbl_Registro_Insumo[id_solicitud],Detalle_Mes!$C$9,Tbl_Registro_Insumo[Fecha_Corte],"&lt;="&amp;BS$12)-SUMIFS(Tbl_Registro_Insumo[cant_dev],Tbl_Registro_Insumo[proveedor],$C$8,Tbl_Registro_Insumo[descripcion_insumo],$C152,Tbl_Registro_Insumo[id_solicitud],$C$9,Tbl_Registro_Insumo[Fecha_Corte],"&lt;="&amp;BS$12))</f>
        <v/>
      </c>
    </row>
    <row r="153" spans="2:71" s="7" customFormat="1" ht="19.2" customHeight="1" x14ac:dyDescent="0.3">
      <c r="B153" s="2"/>
      <c r="D153" s="20" t="str">
        <f>IF(C153="","",SUMIFS(Tbl_Registro_Insumo[cant_ent],Tbl_Registro_Insumo[proveedor],Detalle_Mes!$C$8,Tbl_Registro_Insumo[id_solicitud],Detalle_Mes!$C$9,Tbl_Registro_Insumo[descripcion_insumo],Detalle_Mes!C153,Tbl_Registro_Insumo[Fecha_Corte],"&lt;"&amp;Detalle_Mes!$F$8))</f>
        <v/>
      </c>
      <c r="E153" s="20" t="str">
        <f>IF(C153="","",SUMIFS(Tbl_Registro_Insumo[cant_dev],Tbl_Registro_Insumo[proveedor],Detalle_Mes!$C$8,Tbl_Registro_Insumo[id_solicitud],Detalle_Mes!$C$9,Tbl_Registro_Insumo[descripcion_insumo],Detalle_Mes!C153,Tbl_Registro_Insumo[Fecha_Corte],"&lt;"&amp;Detalle_Mes!$F$8))</f>
        <v/>
      </c>
      <c r="F153" s="20" t="str">
        <f t="shared" si="45"/>
        <v/>
      </c>
      <c r="H153" s="41" t="str">
        <f t="shared" si="44"/>
        <v/>
      </c>
      <c r="I153" s="2" t="str">
        <f>IF(OR($C153="",I$12=""),"",SUMIFS(Tbl_Registro_Insumo[cant_ent],Tbl_Registro_Insumo[proveedor],$C$8,Tbl_Registro_Insumo[descripcion_insumo],$C153,Tbl_Registro_Insumo[id_solicitud],Detalle_Mes!$C$9,Tbl_Registro_Insumo[Fecha_Corte],"&lt;"&amp;I$12)-SUMIFS(Tbl_Registro_Insumo[cant_dev],Tbl_Registro_Insumo[proveedor],$C$8,Tbl_Registro_Insumo[descripcion_insumo],$C153,Tbl_Registro_Insumo[id_solicitud],$C$9,Tbl_Registro_Insumo[Fecha_Corte],"&lt;="&amp;I$12))</f>
        <v/>
      </c>
      <c r="J153" s="2" t="str">
        <f>IF(OR($C153="",J$12=""),"",SUMIFS(Tbl_Registro_Insumo[cant_ent],Tbl_Registro_Insumo[proveedor],$C$8,Tbl_Registro_Insumo[descripcion_insumo],$C153,Tbl_Registro_Insumo[id_solicitud],Detalle_Mes!$C$9,Tbl_Registro_Insumo[Fecha_Corte],"&lt;="&amp;J$12)-SUMIFS(Tbl_Registro_Insumo[cant_dev],Tbl_Registro_Insumo[proveedor],$C$8,Tbl_Registro_Insumo[descripcion_insumo],$C153,Tbl_Registro_Insumo[id_solicitud],$C$9,Tbl_Registro_Insumo[Fecha_Corte],"&lt;="&amp;J$12))</f>
        <v/>
      </c>
      <c r="K153" s="2" t="str">
        <f>IF(OR($C153="",K$12=""),"",SUMIFS(Tbl_Registro_Insumo[cant_ent],Tbl_Registro_Insumo[proveedor],$C$8,Tbl_Registro_Insumo[descripcion_insumo],$C153,Tbl_Registro_Insumo[id_solicitud],Detalle_Mes!$C$9,Tbl_Registro_Insumo[Fecha_Corte],"&lt;="&amp;K$12)-SUMIFS(Tbl_Registro_Insumo[cant_dev],Tbl_Registro_Insumo[proveedor],$C$8,Tbl_Registro_Insumo[descripcion_insumo],$C153,Tbl_Registro_Insumo[id_solicitud],$C$9,Tbl_Registro_Insumo[Fecha_Corte],"&lt;="&amp;K$12))</f>
        <v/>
      </c>
      <c r="L153" s="2" t="str">
        <f>IF(OR($C153="",L$12=""),"",SUMIFS(Tbl_Registro_Insumo[cant_ent],Tbl_Registro_Insumo[proveedor],$C$8,Tbl_Registro_Insumo[descripcion_insumo],$C153,Tbl_Registro_Insumo[id_solicitud],Detalle_Mes!$C$9,Tbl_Registro_Insumo[Fecha_Corte],"&lt;="&amp;L$12)-SUMIFS(Tbl_Registro_Insumo[cant_dev],Tbl_Registro_Insumo[proveedor],$C$8,Tbl_Registro_Insumo[descripcion_insumo],$C153,Tbl_Registro_Insumo[id_solicitud],$C$9,Tbl_Registro_Insumo[Fecha_Corte],"&lt;="&amp;L$12))</f>
        <v/>
      </c>
      <c r="M153" s="2" t="str">
        <f>IF(OR($C153="",M$12=""),"",SUMIFS(Tbl_Registro_Insumo[cant_ent],Tbl_Registro_Insumo[proveedor],$C$8,Tbl_Registro_Insumo[descripcion_insumo],$C153,Tbl_Registro_Insumo[id_solicitud],Detalle_Mes!$C$9,Tbl_Registro_Insumo[Fecha_Corte],"&lt;="&amp;M$12)-SUMIFS(Tbl_Registro_Insumo[cant_dev],Tbl_Registro_Insumo[proveedor],$C$8,Tbl_Registro_Insumo[descripcion_insumo],$C153,Tbl_Registro_Insumo[id_solicitud],$C$9,Tbl_Registro_Insumo[Fecha_Corte],"&lt;="&amp;M$12))</f>
        <v/>
      </c>
      <c r="N153" s="2" t="str">
        <f>IF(OR($C153="",N$12=""),"",SUMIFS(Tbl_Registro_Insumo[cant_ent],Tbl_Registro_Insumo[proveedor],$C$8,Tbl_Registro_Insumo[descripcion_insumo],$C153,Tbl_Registro_Insumo[id_solicitud],Detalle_Mes!$C$9,Tbl_Registro_Insumo[Fecha_Corte],"&lt;="&amp;N$12)-SUMIFS(Tbl_Registro_Insumo[cant_dev],Tbl_Registro_Insumo[proveedor],$C$8,Tbl_Registro_Insumo[descripcion_insumo],$C153,Tbl_Registro_Insumo[id_solicitud],$C$9,Tbl_Registro_Insumo[Fecha_Corte],"&lt;="&amp;N$12))</f>
        <v/>
      </c>
      <c r="O153" s="2" t="str">
        <f>IF(OR($C153="",O$12=""),"",SUMIFS(Tbl_Registro_Insumo[cant_ent],Tbl_Registro_Insumo[proveedor],$C$8,Tbl_Registro_Insumo[descripcion_insumo],$C153,Tbl_Registro_Insumo[id_solicitud],Detalle_Mes!$C$9,Tbl_Registro_Insumo[Fecha_Corte],"&lt;="&amp;O$12)-SUMIFS(Tbl_Registro_Insumo[cant_dev],Tbl_Registro_Insumo[proveedor],$C$8,Tbl_Registro_Insumo[descripcion_insumo],$C153,Tbl_Registro_Insumo[id_solicitud],$C$9,Tbl_Registro_Insumo[Fecha_Corte],"&lt;="&amp;O$12))</f>
        <v/>
      </c>
      <c r="P153" s="2" t="str">
        <f>IF(OR($C153="",P$12=""),"",SUMIFS(Tbl_Registro_Insumo[cant_ent],Tbl_Registro_Insumo[proveedor],$C$8,Tbl_Registro_Insumo[descripcion_insumo],$C153,Tbl_Registro_Insumo[id_solicitud],Detalle_Mes!$C$9,Tbl_Registro_Insumo[Fecha_Corte],"&lt;="&amp;P$12)-SUMIFS(Tbl_Registro_Insumo[cant_dev],Tbl_Registro_Insumo[proveedor],$C$8,Tbl_Registro_Insumo[descripcion_insumo],$C153,Tbl_Registro_Insumo[id_solicitud],$C$9,Tbl_Registro_Insumo[Fecha_Corte],"&lt;="&amp;P$12))</f>
        <v/>
      </c>
      <c r="Q153" s="2" t="str">
        <f>IF(OR($C153="",Q$12=""),"",SUMIFS(Tbl_Registro_Insumo[cant_ent],Tbl_Registro_Insumo[proveedor],$C$8,Tbl_Registro_Insumo[descripcion_insumo],$C153,Tbl_Registro_Insumo[id_solicitud],Detalle_Mes!$C$9,Tbl_Registro_Insumo[Fecha_Corte],"&lt;="&amp;Q$12)-SUMIFS(Tbl_Registro_Insumo[cant_dev],Tbl_Registro_Insumo[proveedor],$C$8,Tbl_Registro_Insumo[descripcion_insumo],$C153,Tbl_Registro_Insumo[id_solicitud],$C$9,Tbl_Registro_Insumo[Fecha_Corte],"&lt;="&amp;Q$12))</f>
        <v/>
      </c>
      <c r="R153" s="2" t="str">
        <f>IF(OR($C153="",R$12=""),"",SUMIFS(Tbl_Registro_Insumo[cant_ent],Tbl_Registro_Insumo[proveedor],$C$8,Tbl_Registro_Insumo[descripcion_insumo],$C153,Tbl_Registro_Insumo[id_solicitud],Detalle_Mes!$C$9,Tbl_Registro_Insumo[Fecha_Corte],"&lt;="&amp;R$12)-SUMIFS(Tbl_Registro_Insumo[cant_dev],Tbl_Registro_Insumo[proveedor],$C$8,Tbl_Registro_Insumo[descripcion_insumo],$C153,Tbl_Registro_Insumo[id_solicitud],$C$9,Tbl_Registro_Insumo[Fecha_Corte],"&lt;="&amp;R$12))</f>
        <v/>
      </c>
      <c r="S153" s="2" t="str">
        <f>IF(OR($C153="",S$12=""),"",SUMIFS(Tbl_Registro_Insumo[cant_ent],Tbl_Registro_Insumo[proveedor],$C$8,Tbl_Registro_Insumo[descripcion_insumo],$C153,Tbl_Registro_Insumo[id_solicitud],Detalle_Mes!$C$9,Tbl_Registro_Insumo[Fecha_Corte],"&lt;="&amp;S$12)-SUMIFS(Tbl_Registro_Insumo[cant_dev],Tbl_Registro_Insumo[proveedor],$C$8,Tbl_Registro_Insumo[descripcion_insumo],$C153,Tbl_Registro_Insumo[id_solicitud],$C$9,Tbl_Registro_Insumo[Fecha_Corte],"&lt;="&amp;S$12))</f>
        <v/>
      </c>
      <c r="T153" s="2" t="str">
        <f>IF(OR($C153="",T$12=""),"",SUMIFS(Tbl_Registro_Insumo[cant_ent],Tbl_Registro_Insumo[proveedor],$C$8,Tbl_Registro_Insumo[descripcion_insumo],$C153,Tbl_Registro_Insumo[id_solicitud],Detalle_Mes!$C$9,Tbl_Registro_Insumo[Fecha_Corte],"&lt;="&amp;T$12)-SUMIFS(Tbl_Registro_Insumo[cant_dev],Tbl_Registro_Insumo[proveedor],$C$8,Tbl_Registro_Insumo[descripcion_insumo],$C153,Tbl_Registro_Insumo[id_solicitud],$C$9,Tbl_Registro_Insumo[Fecha_Corte],"&lt;="&amp;T$12))</f>
        <v/>
      </c>
      <c r="U153" s="2" t="str">
        <f>IF(OR($C153="",U$12=""),"",SUMIFS(Tbl_Registro_Insumo[cant_ent],Tbl_Registro_Insumo[proveedor],$C$8,Tbl_Registro_Insumo[descripcion_insumo],$C153,Tbl_Registro_Insumo[id_solicitud],Detalle_Mes!$C$9,Tbl_Registro_Insumo[Fecha_Corte],"&lt;="&amp;U$12)-SUMIFS(Tbl_Registro_Insumo[cant_dev],Tbl_Registro_Insumo[proveedor],$C$8,Tbl_Registro_Insumo[descripcion_insumo],$C153,Tbl_Registro_Insumo[id_solicitud],$C$9,Tbl_Registro_Insumo[Fecha_Corte],"&lt;="&amp;U$12))</f>
        <v/>
      </c>
      <c r="V153" s="2" t="str">
        <f>IF(OR($C153="",V$12=""),"",SUMIFS(Tbl_Registro_Insumo[cant_ent],Tbl_Registro_Insumo[proveedor],$C$8,Tbl_Registro_Insumo[descripcion_insumo],$C153,Tbl_Registro_Insumo[id_solicitud],Detalle_Mes!$C$9,Tbl_Registro_Insumo[Fecha_Corte],"&lt;="&amp;V$12)-SUMIFS(Tbl_Registro_Insumo[cant_dev],Tbl_Registro_Insumo[proveedor],$C$8,Tbl_Registro_Insumo[descripcion_insumo],$C153,Tbl_Registro_Insumo[id_solicitud],$C$9,Tbl_Registro_Insumo[Fecha_Corte],"&lt;="&amp;V$12))</f>
        <v/>
      </c>
      <c r="W153" s="2" t="str">
        <f>IF(OR($C153="",W$12=""),"",SUMIFS(Tbl_Registro_Insumo[cant_ent],Tbl_Registro_Insumo[proveedor],$C$8,Tbl_Registro_Insumo[descripcion_insumo],$C153,Tbl_Registro_Insumo[id_solicitud],Detalle_Mes!$C$9,Tbl_Registro_Insumo[Fecha_Corte],"&lt;="&amp;W$12)-SUMIFS(Tbl_Registro_Insumo[cant_dev],Tbl_Registro_Insumo[proveedor],$C$8,Tbl_Registro_Insumo[descripcion_insumo],$C153,Tbl_Registro_Insumo[id_solicitud],$C$9,Tbl_Registro_Insumo[Fecha_Corte],"&lt;="&amp;W$12))</f>
        <v/>
      </c>
      <c r="X153" s="2" t="str">
        <f>IF(OR($C153="",X$12=""),"",SUMIFS(Tbl_Registro_Insumo[cant_ent],Tbl_Registro_Insumo[proveedor],$C$8,Tbl_Registro_Insumo[descripcion_insumo],$C153,Tbl_Registro_Insumo[id_solicitud],Detalle_Mes!$C$9,Tbl_Registro_Insumo[Fecha_Corte],"&lt;="&amp;X$12)-SUMIFS(Tbl_Registro_Insumo[cant_dev],Tbl_Registro_Insumo[proveedor],$C$8,Tbl_Registro_Insumo[descripcion_insumo],$C153,Tbl_Registro_Insumo[id_solicitud],$C$9,Tbl_Registro_Insumo[Fecha_Corte],"&lt;="&amp;X$12))</f>
        <v/>
      </c>
      <c r="Y153" s="2" t="str">
        <f>IF(OR($C153="",Y$12=""),"",SUMIFS(Tbl_Registro_Insumo[cant_ent],Tbl_Registro_Insumo[proveedor],$C$8,Tbl_Registro_Insumo[descripcion_insumo],$C153,Tbl_Registro_Insumo[id_solicitud],Detalle_Mes!$C$9,Tbl_Registro_Insumo[Fecha_Corte],"&lt;="&amp;Y$12)-SUMIFS(Tbl_Registro_Insumo[cant_dev],Tbl_Registro_Insumo[proveedor],$C$8,Tbl_Registro_Insumo[descripcion_insumo],$C153,Tbl_Registro_Insumo[id_solicitud],$C$9,Tbl_Registro_Insumo[Fecha_Corte],"&lt;="&amp;Y$12))</f>
        <v/>
      </c>
      <c r="Z153" s="2" t="str">
        <f>IF(OR($C153="",Z$12=""),"",SUMIFS(Tbl_Registro_Insumo[cant_ent],Tbl_Registro_Insumo[proveedor],$C$8,Tbl_Registro_Insumo[descripcion_insumo],$C153,Tbl_Registro_Insumo[id_solicitud],Detalle_Mes!$C$9,Tbl_Registro_Insumo[Fecha_Corte],"&lt;="&amp;Z$12)-SUMIFS(Tbl_Registro_Insumo[cant_dev],Tbl_Registro_Insumo[proveedor],$C$8,Tbl_Registro_Insumo[descripcion_insumo],$C153,Tbl_Registro_Insumo[id_solicitud],$C$9,Tbl_Registro_Insumo[Fecha_Corte],"&lt;="&amp;Z$12))</f>
        <v/>
      </c>
      <c r="AA153" s="2" t="str">
        <f>IF(OR($C153="",AA$12=""),"",SUMIFS(Tbl_Registro_Insumo[cant_ent],Tbl_Registro_Insumo[proveedor],$C$8,Tbl_Registro_Insumo[descripcion_insumo],$C153,Tbl_Registro_Insumo[id_solicitud],Detalle_Mes!$C$9,Tbl_Registro_Insumo[Fecha_Corte],"&lt;="&amp;AA$12)-SUMIFS(Tbl_Registro_Insumo[cant_dev],Tbl_Registro_Insumo[proveedor],$C$8,Tbl_Registro_Insumo[descripcion_insumo],$C153,Tbl_Registro_Insumo[id_solicitud],$C$9,Tbl_Registro_Insumo[Fecha_Corte],"&lt;="&amp;AA$12))</f>
        <v/>
      </c>
      <c r="AB153" s="2" t="str">
        <f>IF(OR($C153="",AB$12=""),"",SUMIFS(Tbl_Registro_Insumo[cant_ent],Tbl_Registro_Insumo[proveedor],$C$8,Tbl_Registro_Insumo[descripcion_insumo],$C153,Tbl_Registro_Insumo[id_solicitud],Detalle_Mes!$C$9,Tbl_Registro_Insumo[Fecha_Corte],"&lt;="&amp;AB$12)-SUMIFS(Tbl_Registro_Insumo[cant_dev],Tbl_Registro_Insumo[proveedor],$C$8,Tbl_Registro_Insumo[descripcion_insumo],$C153,Tbl_Registro_Insumo[id_solicitud],$C$9,Tbl_Registro_Insumo[Fecha_Corte],"&lt;="&amp;AB$12))</f>
        <v/>
      </c>
      <c r="AC153" s="2" t="str">
        <f>IF(OR($C153="",AC$12=""),"",SUMIFS(Tbl_Registro_Insumo[cant_ent],Tbl_Registro_Insumo[proveedor],$C$8,Tbl_Registro_Insumo[descripcion_insumo],$C153,Tbl_Registro_Insumo[id_solicitud],Detalle_Mes!$C$9,Tbl_Registro_Insumo[Fecha_Corte],"&lt;="&amp;AC$12)-SUMIFS(Tbl_Registro_Insumo[cant_dev],Tbl_Registro_Insumo[proveedor],$C$8,Tbl_Registro_Insumo[descripcion_insumo],$C153,Tbl_Registro_Insumo[id_solicitud],$C$9,Tbl_Registro_Insumo[Fecha_Corte],"&lt;="&amp;AC$12))</f>
        <v/>
      </c>
      <c r="AD153" s="2" t="str">
        <f>IF(OR($C153="",AD$12=""),"",SUMIFS(Tbl_Registro_Insumo[cant_ent],Tbl_Registro_Insumo[proveedor],$C$8,Tbl_Registro_Insumo[descripcion_insumo],$C153,Tbl_Registro_Insumo[id_solicitud],Detalle_Mes!$C$9,Tbl_Registro_Insumo[Fecha_Corte],"&lt;="&amp;AD$12)-SUMIFS(Tbl_Registro_Insumo[cant_dev],Tbl_Registro_Insumo[proveedor],$C$8,Tbl_Registro_Insumo[descripcion_insumo],$C153,Tbl_Registro_Insumo[id_solicitud],$C$9,Tbl_Registro_Insumo[Fecha_Corte],"&lt;="&amp;AD$12))</f>
        <v/>
      </c>
      <c r="AE153" s="2" t="str">
        <f>IF(OR($C153="",AE$12=""),"",SUMIFS(Tbl_Registro_Insumo[cant_ent],Tbl_Registro_Insumo[proveedor],$C$8,Tbl_Registro_Insumo[descripcion_insumo],$C153,Tbl_Registro_Insumo[id_solicitud],Detalle_Mes!$C$9,Tbl_Registro_Insumo[Fecha_Corte],"&lt;="&amp;AE$12)-SUMIFS(Tbl_Registro_Insumo[cant_dev],Tbl_Registro_Insumo[proveedor],$C$8,Tbl_Registro_Insumo[descripcion_insumo],$C153,Tbl_Registro_Insumo[id_solicitud],$C$9,Tbl_Registro_Insumo[Fecha_Corte],"&lt;="&amp;AE$12))</f>
        <v/>
      </c>
      <c r="AF153" s="2" t="str">
        <f>IF(OR($C153="",AF$12=""),"",SUMIFS(Tbl_Registro_Insumo[cant_ent],Tbl_Registro_Insumo[proveedor],$C$8,Tbl_Registro_Insumo[descripcion_insumo],$C153,Tbl_Registro_Insumo[id_solicitud],Detalle_Mes!$C$9,Tbl_Registro_Insumo[Fecha_Corte],"&lt;="&amp;AF$12)-SUMIFS(Tbl_Registro_Insumo[cant_dev],Tbl_Registro_Insumo[proveedor],$C$8,Tbl_Registro_Insumo[descripcion_insumo],$C153,Tbl_Registro_Insumo[id_solicitud],$C$9,Tbl_Registro_Insumo[Fecha_Corte],"&lt;="&amp;AF$12))</f>
        <v/>
      </c>
      <c r="AG153" s="2" t="str">
        <f>IF(OR($C153="",AG$12=""),"",SUMIFS(Tbl_Registro_Insumo[cant_ent],Tbl_Registro_Insumo[proveedor],$C$8,Tbl_Registro_Insumo[descripcion_insumo],$C153,Tbl_Registro_Insumo[id_solicitud],Detalle_Mes!$C$9,Tbl_Registro_Insumo[Fecha_Corte],"&lt;="&amp;AG$12)-SUMIFS(Tbl_Registro_Insumo[cant_dev],Tbl_Registro_Insumo[proveedor],$C$8,Tbl_Registro_Insumo[descripcion_insumo],$C153,Tbl_Registro_Insumo[id_solicitud],$C$9,Tbl_Registro_Insumo[Fecha_Corte],"&lt;="&amp;AG$12))</f>
        <v/>
      </c>
      <c r="AH153" s="2" t="str">
        <f>IF(OR($C153="",AH$12=""),"",SUMIFS(Tbl_Registro_Insumo[cant_ent],Tbl_Registro_Insumo[proveedor],$C$8,Tbl_Registro_Insumo[descripcion_insumo],$C153,Tbl_Registro_Insumo[id_solicitud],Detalle_Mes!$C$9,Tbl_Registro_Insumo[Fecha_Corte],"&lt;="&amp;AH$12)-SUMIFS(Tbl_Registro_Insumo[cant_dev],Tbl_Registro_Insumo[proveedor],$C$8,Tbl_Registro_Insumo[descripcion_insumo],$C153,Tbl_Registro_Insumo[id_solicitud],$C$9,Tbl_Registro_Insumo[Fecha_Corte],"&lt;="&amp;AH$12))</f>
        <v/>
      </c>
      <c r="AI153" s="2" t="str">
        <f>IF(OR($C153="",AI$12=""),"",SUMIFS(Tbl_Registro_Insumo[cant_ent],Tbl_Registro_Insumo[proveedor],$C$8,Tbl_Registro_Insumo[descripcion_insumo],$C153,Tbl_Registro_Insumo[id_solicitud],Detalle_Mes!$C$9,Tbl_Registro_Insumo[Fecha_Corte],"&lt;="&amp;AI$12)-SUMIFS(Tbl_Registro_Insumo[cant_dev],Tbl_Registro_Insumo[proveedor],$C$8,Tbl_Registro_Insumo[descripcion_insumo],$C153,Tbl_Registro_Insumo[id_solicitud],$C$9,Tbl_Registro_Insumo[Fecha_Corte],"&lt;="&amp;AI$12))</f>
        <v/>
      </c>
      <c r="AJ153" s="2" t="str">
        <f>IF(OR($C153="",AJ$12=""),"",SUMIFS(Tbl_Registro_Insumo[cant_ent],Tbl_Registro_Insumo[proveedor],$C$8,Tbl_Registro_Insumo[descripcion_insumo],$C153,Tbl_Registro_Insumo[id_solicitud],Detalle_Mes!$C$9,Tbl_Registro_Insumo[Fecha_Corte],"&lt;="&amp;AJ$12)-SUMIFS(Tbl_Registro_Insumo[cant_dev],Tbl_Registro_Insumo[proveedor],$C$8,Tbl_Registro_Insumo[descripcion_insumo],$C153,Tbl_Registro_Insumo[id_solicitud],$C$9,Tbl_Registro_Insumo[Fecha_Corte],"&lt;="&amp;AJ$12))</f>
        <v/>
      </c>
      <c r="AK153" s="2" t="str">
        <f>IF(OR($C153="",AK$12=""),"",SUMIFS(Tbl_Registro_Insumo[cant_ent],Tbl_Registro_Insumo[proveedor],$C$8,Tbl_Registro_Insumo[descripcion_insumo],$C153,Tbl_Registro_Insumo[id_solicitud],Detalle_Mes!$C$9,Tbl_Registro_Insumo[Fecha_Corte],"&lt;="&amp;AK$12)-SUMIFS(Tbl_Registro_Insumo[cant_dev],Tbl_Registro_Insumo[proveedor],$C$8,Tbl_Registro_Insumo[descripcion_insumo],$C153,Tbl_Registro_Insumo[id_solicitud],$C$9,Tbl_Registro_Insumo[Fecha_Corte],"&lt;="&amp;AK$12))</f>
        <v/>
      </c>
      <c r="AL153" s="2" t="str">
        <f>IF(OR($C153="",AL$12=""),"",SUMIFS(Tbl_Registro_Insumo[cant_ent],Tbl_Registro_Insumo[proveedor],$C$8,Tbl_Registro_Insumo[descripcion_insumo],$C153,Tbl_Registro_Insumo[id_solicitud],Detalle_Mes!$C$9,Tbl_Registro_Insumo[Fecha_Corte],"&lt;="&amp;AL$12)-SUMIFS(Tbl_Registro_Insumo[cant_dev],Tbl_Registro_Insumo[proveedor],$C$8,Tbl_Registro_Insumo[descripcion_insumo],$C153,Tbl_Registro_Insumo[id_solicitud],$C$9,Tbl_Registro_Insumo[Fecha_Corte],"&lt;="&amp;AL$12))</f>
        <v/>
      </c>
      <c r="AM153" s="2" t="str">
        <f>IF(OR($C153="",AM$12=""),"",SUMIFS(Tbl_Registro_Insumo[cant_ent],Tbl_Registro_Insumo[proveedor],$C$8,Tbl_Registro_Insumo[descripcion_insumo],$C153,Tbl_Registro_Insumo[id_solicitud],Detalle_Mes!$C$9,Tbl_Registro_Insumo[Fecha_Corte],"&lt;="&amp;AM$12)-SUMIFS(Tbl_Registro_Insumo[cant_dev],Tbl_Registro_Insumo[proveedor],$C$8,Tbl_Registro_Insumo[descripcion_insumo],$C153,Tbl_Registro_Insumo[id_solicitud],$C$9,Tbl_Registro_Insumo[Fecha_Corte],"&lt;="&amp;AM$12))</f>
        <v/>
      </c>
      <c r="AN153" s="2" t="str">
        <f>IF(OR($C153="",AN$12=""),"",SUMIFS(Tbl_Registro_Insumo[cant_ent],Tbl_Registro_Insumo[proveedor],$C$8,Tbl_Registro_Insumo[descripcion_insumo],$C153,Tbl_Registro_Insumo[id_solicitud],Detalle_Mes!$C$9,Tbl_Registro_Insumo[Fecha_Corte],"&lt;="&amp;AN$12)-SUMIFS(Tbl_Registro_Insumo[cant_dev],Tbl_Registro_Insumo[proveedor],$C$8,Tbl_Registro_Insumo[descripcion_insumo],$C153,Tbl_Registro_Insumo[id_solicitud],$C$9,Tbl_Registro_Insumo[Fecha_Corte],"&lt;="&amp;AN$12))</f>
        <v/>
      </c>
      <c r="AO153" s="2" t="str">
        <f>IF(OR($C153="",AO$12=""),"",SUMIFS(Tbl_Registro_Insumo[cant_ent],Tbl_Registro_Insumo[proveedor],$C$8,Tbl_Registro_Insumo[descripcion_insumo],$C153,Tbl_Registro_Insumo[id_solicitud],Detalle_Mes!$C$9,Tbl_Registro_Insumo[Fecha_Corte],"&lt;="&amp;AO$12)-SUMIFS(Tbl_Registro_Insumo[cant_dev],Tbl_Registro_Insumo[proveedor],$C$8,Tbl_Registro_Insumo[descripcion_insumo],$C153,Tbl_Registro_Insumo[id_solicitud],$C$9,Tbl_Registro_Insumo[Fecha_Corte],"&lt;="&amp;AO$12))</f>
        <v/>
      </c>
      <c r="AP153" s="2" t="str">
        <f>IF(OR($C153="",AP$12=""),"",SUMIFS(Tbl_Registro_Insumo[cant_ent],Tbl_Registro_Insumo[proveedor],$C$8,Tbl_Registro_Insumo[descripcion_insumo],$C153,Tbl_Registro_Insumo[id_solicitud],Detalle_Mes!$C$9,Tbl_Registro_Insumo[Fecha_Corte],"&lt;="&amp;AP$12)-SUMIFS(Tbl_Registro_Insumo[cant_dev],Tbl_Registro_Insumo[proveedor],$C$8,Tbl_Registro_Insumo[descripcion_insumo],$C153,Tbl_Registro_Insumo[id_solicitud],$C$9,Tbl_Registro_Insumo[Fecha_Corte],"&lt;="&amp;AP$12))</f>
        <v/>
      </c>
      <c r="AQ153" s="2" t="str">
        <f>IF(OR($C153="",AQ$12=""),"",SUMIFS(Tbl_Registro_Insumo[cant_ent],Tbl_Registro_Insumo[proveedor],$C$8,Tbl_Registro_Insumo[descripcion_insumo],$C153,Tbl_Registro_Insumo[id_solicitud],Detalle_Mes!$C$9,Tbl_Registro_Insumo[Fecha_Corte],"&lt;="&amp;AQ$12)-SUMIFS(Tbl_Registro_Insumo[cant_dev],Tbl_Registro_Insumo[proveedor],$C$8,Tbl_Registro_Insumo[descripcion_insumo],$C153,Tbl_Registro_Insumo[id_solicitud],$C$9,Tbl_Registro_Insumo[Fecha_Corte],"&lt;="&amp;AQ$12))</f>
        <v/>
      </c>
      <c r="AR153" s="2" t="str">
        <f>IF(OR($C153="",AR$12=""),"",SUMIFS(Tbl_Registro_Insumo[cant_ent],Tbl_Registro_Insumo[proveedor],$C$8,Tbl_Registro_Insumo[descripcion_insumo],$C153,Tbl_Registro_Insumo[id_solicitud],Detalle_Mes!$C$9,Tbl_Registro_Insumo[Fecha_Corte],"&lt;="&amp;AR$12)-SUMIFS(Tbl_Registro_Insumo[cant_dev],Tbl_Registro_Insumo[proveedor],$C$8,Tbl_Registro_Insumo[descripcion_insumo],$C153,Tbl_Registro_Insumo[id_solicitud],$C$9,Tbl_Registro_Insumo[Fecha_Corte],"&lt;="&amp;AR$12))</f>
        <v/>
      </c>
      <c r="AS153" s="2" t="str">
        <f>IF(OR($C153="",AS$12=""),"",SUMIFS(Tbl_Registro_Insumo[cant_ent],Tbl_Registro_Insumo[proveedor],$C$8,Tbl_Registro_Insumo[descripcion_insumo],$C153,Tbl_Registro_Insumo[id_solicitud],Detalle_Mes!$C$9,Tbl_Registro_Insumo[Fecha_Corte],"&lt;="&amp;AS$12)-SUMIFS(Tbl_Registro_Insumo[cant_dev],Tbl_Registro_Insumo[proveedor],$C$8,Tbl_Registro_Insumo[descripcion_insumo],$C153,Tbl_Registro_Insumo[id_solicitud],$C$9,Tbl_Registro_Insumo[Fecha_Corte],"&lt;="&amp;AS$12))</f>
        <v/>
      </c>
      <c r="AT153" s="2" t="str">
        <f>IF(OR($C153="",AT$12=""),"",SUMIFS(Tbl_Registro_Insumo[cant_ent],Tbl_Registro_Insumo[proveedor],$C$8,Tbl_Registro_Insumo[descripcion_insumo],$C153,Tbl_Registro_Insumo[id_solicitud],Detalle_Mes!$C$9,Tbl_Registro_Insumo[Fecha_Corte],"&lt;="&amp;AT$12)-SUMIFS(Tbl_Registro_Insumo[cant_dev],Tbl_Registro_Insumo[proveedor],$C$8,Tbl_Registro_Insumo[descripcion_insumo],$C153,Tbl_Registro_Insumo[id_solicitud],$C$9,Tbl_Registro_Insumo[Fecha_Corte],"&lt;="&amp;AT$12))</f>
        <v/>
      </c>
      <c r="AU153" s="2" t="str">
        <f>IF(OR($C153="",AU$12=""),"",SUMIFS(Tbl_Registro_Insumo[cant_ent],Tbl_Registro_Insumo[proveedor],$C$8,Tbl_Registro_Insumo[descripcion_insumo],$C153,Tbl_Registro_Insumo[id_solicitud],Detalle_Mes!$C$9,Tbl_Registro_Insumo[Fecha_Corte],"&lt;="&amp;AU$12)-SUMIFS(Tbl_Registro_Insumo[cant_dev],Tbl_Registro_Insumo[proveedor],$C$8,Tbl_Registro_Insumo[descripcion_insumo],$C153,Tbl_Registro_Insumo[id_solicitud],$C$9,Tbl_Registro_Insumo[Fecha_Corte],"&lt;="&amp;AU$12))</f>
        <v/>
      </c>
      <c r="AV153" s="2" t="str">
        <f>IF(OR($C153="",AV$12=""),"",SUMIFS(Tbl_Registro_Insumo[cant_ent],Tbl_Registro_Insumo[proveedor],$C$8,Tbl_Registro_Insumo[descripcion_insumo],$C153,Tbl_Registro_Insumo[id_solicitud],Detalle_Mes!$C$9,Tbl_Registro_Insumo[Fecha_Corte],"&lt;="&amp;AV$12)-SUMIFS(Tbl_Registro_Insumo[cant_dev],Tbl_Registro_Insumo[proveedor],$C$8,Tbl_Registro_Insumo[descripcion_insumo],$C153,Tbl_Registro_Insumo[id_solicitud],$C$9,Tbl_Registro_Insumo[Fecha_Corte],"&lt;="&amp;AV$12))</f>
        <v/>
      </c>
      <c r="AW153" s="2" t="str">
        <f>IF(OR($C153="",AW$12=""),"",SUMIFS(Tbl_Registro_Insumo[cant_ent],Tbl_Registro_Insumo[proveedor],$C$8,Tbl_Registro_Insumo[descripcion_insumo],$C153,Tbl_Registro_Insumo[id_solicitud],Detalle_Mes!$C$9,Tbl_Registro_Insumo[Fecha_Corte],"&lt;="&amp;AW$12)-SUMIFS(Tbl_Registro_Insumo[cant_dev],Tbl_Registro_Insumo[proveedor],$C$8,Tbl_Registro_Insumo[descripcion_insumo],$C153,Tbl_Registro_Insumo[id_solicitud],$C$9,Tbl_Registro_Insumo[Fecha_Corte],"&lt;="&amp;AW$12))</f>
        <v/>
      </c>
      <c r="AX153" s="2" t="str">
        <f>IF(OR($C153="",AX$12=""),"",SUMIFS(Tbl_Registro_Insumo[cant_ent],Tbl_Registro_Insumo[proveedor],$C$8,Tbl_Registro_Insumo[descripcion_insumo],$C153,Tbl_Registro_Insumo[id_solicitud],Detalle_Mes!$C$9,Tbl_Registro_Insumo[Fecha_Corte],"&lt;="&amp;AX$12)-SUMIFS(Tbl_Registro_Insumo[cant_dev],Tbl_Registro_Insumo[proveedor],$C$8,Tbl_Registro_Insumo[descripcion_insumo],$C153,Tbl_Registro_Insumo[id_solicitud],$C$9,Tbl_Registro_Insumo[Fecha_Corte],"&lt;="&amp;AX$12))</f>
        <v/>
      </c>
      <c r="AY153" s="2" t="str">
        <f>IF(OR($C153="",AY$12=""),"",SUMIFS(Tbl_Registro_Insumo[cant_ent],Tbl_Registro_Insumo[proveedor],$C$8,Tbl_Registro_Insumo[descripcion_insumo],$C153,Tbl_Registro_Insumo[id_solicitud],Detalle_Mes!$C$9,Tbl_Registro_Insumo[Fecha_Corte],"&lt;="&amp;AY$12)-SUMIFS(Tbl_Registro_Insumo[cant_dev],Tbl_Registro_Insumo[proveedor],$C$8,Tbl_Registro_Insumo[descripcion_insumo],$C153,Tbl_Registro_Insumo[id_solicitud],$C$9,Tbl_Registro_Insumo[Fecha_Corte],"&lt;="&amp;AY$12))</f>
        <v/>
      </c>
      <c r="AZ153" s="2" t="str">
        <f>IF(OR($C153="",AZ$12=""),"",SUMIFS(Tbl_Registro_Insumo[cant_ent],Tbl_Registro_Insumo[proveedor],$C$8,Tbl_Registro_Insumo[descripcion_insumo],$C153,Tbl_Registro_Insumo[id_solicitud],Detalle_Mes!$C$9,Tbl_Registro_Insumo[Fecha_Corte],"&lt;="&amp;AZ$12)-SUMIFS(Tbl_Registro_Insumo[cant_dev],Tbl_Registro_Insumo[proveedor],$C$8,Tbl_Registro_Insumo[descripcion_insumo],$C153,Tbl_Registro_Insumo[id_solicitud],$C$9,Tbl_Registro_Insumo[Fecha_Corte],"&lt;="&amp;AZ$12))</f>
        <v/>
      </c>
      <c r="BA153" s="2" t="str">
        <f>IF(OR($C153="",BA$12=""),"",SUMIFS(Tbl_Registro_Insumo[cant_ent],Tbl_Registro_Insumo[proveedor],$C$8,Tbl_Registro_Insumo[descripcion_insumo],$C153,Tbl_Registro_Insumo[id_solicitud],Detalle_Mes!$C$9,Tbl_Registro_Insumo[Fecha_Corte],"&lt;="&amp;BA$12)-SUMIFS(Tbl_Registro_Insumo[cant_dev],Tbl_Registro_Insumo[proveedor],$C$8,Tbl_Registro_Insumo[descripcion_insumo],$C153,Tbl_Registro_Insumo[id_solicitud],$C$9,Tbl_Registro_Insumo[Fecha_Corte],"&lt;="&amp;BA$12))</f>
        <v/>
      </c>
      <c r="BB153" s="2" t="str">
        <f>IF(OR($C153="",BB$12=""),"",SUMIFS(Tbl_Registro_Insumo[cant_ent],Tbl_Registro_Insumo[proveedor],$C$8,Tbl_Registro_Insumo[descripcion_insumo],$C153,Tbl_Registro_Insumo[id_solicitud],Detalle_Mes!$C$9,Tbl_Registro_Insumo[Fecha_Corte],"&lt;="&amp;BB$12)-SUMIFS(Tbl_Registro_Insumo[cant_dev],Tbl_Registro_Insumo[proveedor],$C$8,Tbl_Registro_Insumo[descripcion_insumo],$C153,Tbl_Registro_Insumo[id_solicitud],$C$9,Tbl_Registro_Insumo[Fecha_Corte],"&lt;="&amp;BB$12))</f>
        <v/>
      </c>
      <c r="BC153" s="2" t="str">
        <f>IF(OR($C153="",BC$12=""),"",SUMIFS(Tbl_Registro_Insumo[cant_ent],Tbl_Registro_Insumo[proveedor],$C$8,Tbl_Registro_Insumo[descripcion_insumo],$C153,Tbl_Registro_Insumo[id_solicitud],Detalle_Mes!$C$9,Tbl_Registro_Insumo[Fecha_Corte],"&lt;="&amp;BC$12)-SUMIFS(Tbl_Registro_Insumo[cant_dev],Tbl_Registro_Insumo[proveedor],$C$8,Tbl_Registro_Insumo[descripcion_insumo],$C153,Tbl_Registro_Insumo[id_solicitud],$C$9,Tbl_Registro_Insumo[Fecha_Corte],"&lt;="&amp;BC$12))</f>
        <v/>
      </c>
      <c r="BD153" s="2" t="str">
        <f>IF(OR($C153="",BD$12=""),"",SUMIFS(Tbl_Registro_Insumo[cant_ent],Tbl_Registro_Insumo[proveedor],$C$8,Tbl_Registro_Insumo[descripcion_insumo],$C153,Tbl_Registro_Insumo[id_solicitud],Detalle_Mes!$C$9,Tbl_Registro_Insumo[Fecha_Corte],"&lt;="&amp;BD$12)-SUMIFS(Tbl_Registro_Insumo[cant_dev],Tbl_Registro_Insumo[proveedor],$C$8,Tbl_Registro_Insumo[descripcion_insumo],$C153,Tbl_Registro_Insumo[id_solicitud],$C$9,Tbl_Registro_Insumo[Fecha_Corte],"&lt;="&amp;BD$12))</f>
        <v/>
      </c>
      <c r="BE153" s="2" t="str">
        <f>IF(OR($C153="",BE$12=""),"",SUMIFS(Tbl_Registro_Insumo[cant_ent],Tbl_Registro_Insumo[proveedor],$C$8,Tbl_Registro_Insumo[descripcion_insumo],$C153,Tbl_Registro_Insumo[id_solicitud],Detalle_Mes!$C$9,Tbl_Registro_Insumo[Fecha_Corte],"&lt;="&amp;BE$12)-SUMIFS(Tbl_Registro_Insumo[cant_dev],Tbl_Registro_Insumo[proveedor],$C$8,Tbl_Registro_Insumo[descripcion_insumo],$C153,Tbl_Registro_Insumo[id_solicitud],$C$9,Tbl_Registro_Insumo[Fecha_Corte],"&lt;="&amp;BE$12))</f>
        <v/>
      </c>
      <c r="BF153" s="2" t="str">
        <f>IF(OR($C153="",BF$12=""),"",SUMIFS(Tbl_Registro_Insumo[cant_ent],Tbl_Registro_Insumo[proveedor],$C$8,Tbl_Registro_Insumo[descripcion_insumo],$C153,Tbl_Registro_Insumo[id_solicitud],Detalle_Mes!$C$9,Tbl_Registro_Insumo[Fecha_Corte],"&lt;="&amp;BF$12)-SUMIFS(Tbl_Registro_Insumo[cant_dev],Tbl_Registro_Insumo[proveedor],$C$8,Tbl_Registro_Insumo[descripcion_insumo],$C153,Tbl_Registro_Insumo[id_solicitud],$C$9,Tbl_Registro_Insumo[Fecha_Corte],"&lt;="&amp;BF$12))</f>
        <v/>
      </c>
      <c r="BG153" s="2" t="str">
        <f>IF(OR($C153="",BG$12=""),"",SUMIFS(Tbl_Registro_Insumo[cant_ent],Tbl_Registro_Insumo[proveedor],$C$8,Tbl_Registro_Insumo[descripcion_insumo],$C153,Tbl_Registro_Insumo[id_solicitud],Detalle_Mes!$C$9,Tbl_Registro_Insumo[Fecha_Corte],"&lt;="&amp;BG$12)-SUMIFS(Tbl_Registro_Insumo[cant_dev],Tbl_Registro_Insumo[proveedor],$C$8,Tbl_Registro_Insumo[descripcion_insumo],$C153,Tbl_Registro_Insumo[id_solicitud],$C$9,Tbl_Registro_Insumo[Fecha_Corte],"&lt;="&amp;BG$12))</f>
        <v/>
      </c>
      <c r="BH153" s="2" t="str">
        <f>IF(OR($C153="",BH$12=""),"",SUMIFS(Tbl_Registro_Insumo[cant_ent],Tbl_Registro_Insumo[proveedor],$C$8,Tbl_Registro_Insumo[descripcion_insumo],$C153,Tbl_Registro_Insumo[id_solicitud],Detalle_Mes!$C$9,Tbl_Registro_Insumo[Fecha_Corte],"&lt;="&amp;BH$12)-SUMIFS(Tbl_Registro_Insumo[cant_dev],Tbl_Registro_Insumo[proveedor],$C$8,Tbl_Registro_Insumo[descripcion_insumo],$C153,Tbl_Registro_Insumo[id_solicitud],$C$9,Tbl_Registro_Insumo[Fecha_Corte],"&lt;="&amp;BH$12))</f>
        <v/>
      </c>
      <c r="BI153" s="2" t="str">
        <f>IF(OR($C153="",BI$12=""),"",SUMIFS(Tbl_Registro_Insumo[cant_ent],Tbl_Registro_Insumo[proveedor],$C$8,Tbl_Registro_Insumo[descripcion_insumo],$C153,Tbl_Registro_Insumo[id_solicitud],Detalle_Mes!$C$9,Tbl_Registro_Insumo[Fecha_Corte],"&lt;="&amp;BI$12)-SUMIFS(Tbl_Registro_Insumo[cant_dev],Tbl_Registro_Insumo[proveedor],$C$8,Tbl_Registro_Insumo[descripcion_insumo],$C153,Tbl_Registro_Insumo[id_solicitud],$C$9,Tbl_Registro_Insumo[Fecha_Corte],"&lt;="&amp;BI$12))</f>
        <v/>
      </c>
      <c r="BJ153" s="2" t="str">
        <f>IF(OR($C153="",BJ$12=""),"",SUMIFS(Tbl_Registro_Insumo[cant_ent],Tbl_Registro_Insumo[proveedor],$C$8,Tbl_Registro_Insumo[descripcion_insumo],$C153,Tbl_Registro_Insumo[id_solicitud],Detalle_Mes!$C$9,Tbl_Registro_Insumo[Fecha_Corte],"&lt;="&amp;BJ$12)-SUMIFS(Tbl_Registro_Insumo[cant_dev],Tbl_Registro_Insumo[proveedor],$C$8,Tbl_Registro_Insumo[descripcion_insumo],$C153,Tbl_Registro_Insumo[id_solicitud],$C$9,Tbl_Registro_Insumo[Fecha_Corte],"&lt;="&amp;BJ$12))</f>
        <v/>
      </c>
      <c r="BK153" s="2" t="str">
        <f>IF(OR($C153="",BK$12=""),"",SUMIFS(Tbl_Registro_Insumo[cant_ent],Tbl_Registro_Insumo[proveedor],$C$8,Tbl_Registro_Insumo[descripcion_insumo],$C153,Tbl_Registro_Insumo[id_solicitud],Detalle_Mes!$C$9,Tbl_Registro_Insumo[Fecha_Corte],"&lt;="&amp;BK$12)-SUMIFS(Tbl_Registro_Insumo[cant_dev],Tbl_Registro_Insumo[proveedor],$C$8,Tbl_Registro_Insumo[descripcion_insumo],$C153,Tbl_Registro_Insumo[id_solicitud],$C$9,Tbl_Registro_Insumo[Fecha_Corte],"&lt;="&amp;BK$12))</f>
        <v/>
      </c>
      <c r="BL153" s="2" t="str">
        <f>IF(OR($C153="",BL$12=""),"",SUMIFS(Tbl_Registro_Insumo[cant_ent],Tbl_Registro_Insumo[proveedor],$C$8,Tbl_Registro_Insumo[descripcion_insumo],$C153,Tbl_Registro_Insumo[id_solicitud],Detalle_Mes!$C$9,Tbl_Registro_Insumo[Fecha_Corte],"&lt;="&amp;BL$12)-SUMIFS(Tbl_Registro_Insumo[cant_dev],Tbl_Registro_Insumo[proveedor],$C$8,Tbl_Registro_Insumo[descripcion_insumo],$C153,Tbl_Registro_Insumo[id_solicitud],$C$9,Tbl_Registro_Insumo[Fecha_Corte],"&lt;="&amp;BL$12))</f>
        <v/>
      </c>
      <c r="BM153" s="2" t="str">
        <f>IF(OR($C153="",BM$12=""),"",SUMIFS(Tbl_Registro_Insumo[cant_ent],Tbl_Registro_Insumo[proveedor],$C$8,Tbl_Registro_Insumo[descripcion_insumo],$C153,Tbl_Registro_Insumo[id_solicitud],Detalle_Mes!$C$9,Tbl_Registro_Insumo[Fecha_Corte],"&lt;="&amp;BM$12)-SUMIFS(Tbl_Registro_Insumo[cant_dev],Tbl_Registro_Insumo[proveedor],$C$8,Tbl_Registro_Insumo[descripcion_insumo],$C153,Tbl_Registro_Insumo[id_solicitud],$C$9,Tbl_Registro_Insumo[Fecha_Corte],"&lt;="&amp;BM$12))</f>
        <v/>
      </c>
      <c r="BN153" s="2" t="str">
        <f>IF(OR($C153="",BN$12=""),"",SUMIFS(Tbl_Registro_Insumo[cant_ent],Tbl_Registro_Insumo[proveedor],$C$8,Tbl_Registro_Insumo[descripcion_insumo],$C153,Tbl_Registro_Insumo[id_solicitud],Detalle_Mes!$C$9,Tbl_Registro_Insumo[Fecha_Corte],"&lt;="&amp;BN$12)-SUMIFS(Tbl_Registro_Insumo[cant_dev],Tbl_Registro_Insumo[proveedor],$C$8,Tbl_Registro_Insumo[descripcion_insumo],$C153,Tbl_Registro_Insumo[id_solicitud],$C$9,Tbl_Registro_Insumo[Fecha_Corte],"&lt;="&amp;BN$12))</f>
        <v/>
      </c>
      <c r="BO153" s="2" t="str">
        <f>IF(OR($C153="",BO$12=""),"",SUMIFS(Tbl_Registro_Insumo[cant_ent],Tbl_Registro_Insumo[proveedor],$C$8,Tbl_Registro_Insumo[descripcion_insumo],$C153,Tbl_Registro_Insumo[id_solicitud],Detalle_Mes!$C$9,Tbl_Registro_Insumo[Fecha_Corte],"&lt;="&amp;BO$12)-SUMIFS(Tbl_Registro_Insumo[cant_dev],Tbl_Registro_Insumo[proveedor],$C$8,Tbl_Registro_Insumo[descripcion_insumo],$C153,Tbl_Registro_Insumo[id_solicitud],$C$9,Tbl_Registro_Insumo[Fecha_Corte],"&lt;="&amp;BO$12))</f>
        <v/>
      </c>
      <c r="BP153" s="2" t="str">
        <f>IF(OR($C153="",BP$12=""),"",SUMIFS(Tbl_Registro_Insumo[cant_ent],Tbl_Registro_Insumo[proveedor],$C$8,Tbl_Registro_Insumo[descripcion_insumo],$C153,Tbl_Registro_Insumo[id_solicitud],Detalle_Mes!$C$9,Tbl_Registro_Insumo[Fecha_Corte],"&lt;="&amp;BP$12)-SUMIFS(Tbl_Registro_Insumo[cant_dev],Tbl_Registro_Insumo[proveedor],$C$8,Tbl_Registro_Insumo[descripcion_insumo],$C153,Tbl_Registro_Insumo[id_solicitud],$C$9,Tbl_Registro_Insumo[Fecha_Corte],"&lt;="&amp;BP$12))</f>
        <v/>
      </c>
      <c r="BQ153" s="2" t="str">
        <f>IF(OR($C153="",BQ$12=""),"",SUMIFS(Tbl_Registro_Insumo[cant_ent],Tbl_Registro_Insumo[proveedor],$C$8,Tbl_Registro_Insumo[descripcion_insumo],$C153,Tbl_Registro_Insumo[id_solicitud],Detalle_Mes!$C$9,Tbl_Registro_Insumo[Fecha_Corte],"&lt;="&amp;BQ$12)-SUMIFS(Tbl_Registro_Insumo[cant_dev],Tbl_Registro_Insumo[proveedor],$C$8,Tbl_Registro_Insumo[descripcion_insumo],$C153,Tbl_Registro_Insumo[id_solicitud],$C$9,Tbl_Registro_Insumo[Fecha_Corte],"&lt;="&amp;BQ$12))</f>
        <v/>
      </c>
      <c r="BR153" s="2" t="str">
        <f>IF(OR($C153="",BR$12=""),"",SUMIFS(Tbl_Registro_Insumo[cant_ent],Tbl_Registro_Insumo[proveedor],$C$8,Tbl_Registro_Insumo[descripcion_insumo],$C153,Tbl_Registro_Insumo[id_solicitud],Detalle_Mes!$C$9,Tbl_Registro_Insumo[Fecha_Corte],"&lt;="&amp;BR$12)-SUMIFS(Tbl_Registro_Insumo[cant_dev],Tbl_Registro_Insumo[proveedor],$C$8,Tbl_Registro_Insumo[descripcion_insumo],$C153,Tbl_Registro_Insumo[id_solicitud],$C$9,Tbl_Registro_Insumo[Fecha_Corte],"&lt;="&amp;BR$12))</f>
        <v/>
      </c>
      <c r="BS153" s="2" t="str">
        <f>IF(OR($C153="",BS$12=""),"",SUMIFS(Tbl_Registro_Insumo[cant_ent],Tbl_Registro_Insumo[proveedor],$C$8,Tbl_Registro_Insumo[descripcion_insumo],$C153,Tbl_Registro_Insumo[id_solicitud],Detalle_Mes!$C$9,Tbl_Registro_Insumo[Fecha_Corte],"&lt;="&amp;BS$12)-SUMIFS(Tbl_Registro_Insumo[cant_dev],Tbl_Registro_Insumo[proveedor],$C$8,Tbl_Registro_Insumo[descripcion_insumo],$C153,Tbl_Registro_Insumo[id_solicitud],$C$9,Tbl_Registro_Insumo[Fecha_Corte],"&lt;="&amp;BS$12))</f>
        <v/>
      </c>
    </row>
    <row r="154" spans="2:71" s="7" customFormat="1" ht="19.2" customHeight="1" x14ac:dyDescent="0.3">
      <c r="B154" s="2"/>
      <c r="D154" s="20" t="str">
        <f>IF(C154="","",SUMIFS(Tbl_Registro_Insumo[cant_ent],Tbl_Registro_Insumo[proveedor],Detalle_Mes!$C$8,Tbl_Registro_Insumo[id_solicitud],Detalle_Mes!$C$9,Tbl_Registro_Insumo[descripcion_insumo],Detalle_Mes!C154,Tbl_Registro_Insumo[Fecha_Corte],"&lt;"&amp;Detalle_Mes!$F$8))</f>
        <v/>
      </c>
      <c r="E154" s="20" t="str">
        <f>IF(C154="","",SUMIFS(Tbl_Registro_Insumo[cant_dev],Tbl_Registro_Insumo[proveedor],Detalle_Mes!$C$8,Tbl_Registro_Insumo[id_solicitud],Detalle_Mes!$C$9,Tbl_Registro_Insumo[descripcion_insumo],Detalle_Mes!C154,Tbl_Registro_Insumo[Fecha_Corte],"&lt;"&amp;Detalle_Mes!$F$8))</f>
        <v/>
      </c>
      <c r="F154" s="20" t="str">
        <f t="shared" si="45"/>
        <v/>
      </c>
      <c r="H154" s="41" t="str">
        <f t="shared" si="44"/>
        <v/>
      </c>
      <c r="I154" s="2" t="str">
        <f>IF(OR($C154="",I$12=""),"",SUMIFS(Tbl_Registro_Insumo[cant_ent],Tbl_Registro_Insumo[proveedor],$C$8,Tbl_Registro_Insumo[descripcion_insumo],$C154,Tbl_Registro_Insumo[id_solicitud],Detalle_Mes!$C$9,Tbl_Registro_Insumo[Fecha_Corte],"&lt;"&amp;I$12)-SUMIFS(Tbl_Registro_Insumo[cant_dev],Tbl_Registro_Insumo[proveedor],$C$8,Tbl_Registro_Insumo[descripcion_insumo],$C154,Tbl_Registro_Insumo[id_solicitud],$C$9,Tbl_Registro_Insumo[Fecha_Corte],"&lt;="&amp;I$12))</f>
        <v/>
      </c>
      <c r="J154" s="2" t="str">
        <f>IF(OR($C154="",J$12=""),"",SUMIFS(Tbl_Registro_Insumo[cant_ent],Tbl_Registro_Insumo[proveedor],$C$8,Tbl_Registro_Insumo[descripcion_insumo],$C154,Tbl_Registro_Insumo[id_solicitud],Detalle_Mes!$C$9,Tbl_Registro_Insumo[Fecha_Corte],"&lt;="&amp;J$12)-SUMIFS(Tbl_Registro_Insumo[cant_dev],Tbl_Registro_Insumo[proveedor],$C$8,Tbl_Registro_Insumo[descripcion_insumo],$C154,Tbl_Registro_Insumo[id_solicitud],$C$9,Tbl_Registro_Insumo[Fecha_Corte],"&lt;="&amp;J$12))</f>
        <v/>
      </c>
      <c r="K154" s="2" t="str">
        <f>IF(OR($C154="",K$12=""),"",SUMIFS(Tbl_Registro_Insumo[cant_ent],Tbl_Registro_Insumo[proveedor],$C$8,Tbl_Registro_Insumo[descripcion_insumo],$C154,Tbl_Registro_Insumo[id_solicitud],Detalle_Mes!$C$9,Tbl_Registro_Insumo[Fecha_Corte],"&lt;="&amp;K$12)-SUMIFS(Tbl_Registro_Insumo[cant_dev],Tbl_Registro_Insumo[proveedor],$C$8,Tbl_Registro_Insumo[descripcion_insumo],$C154,Tbl_Registro_Insumo[id_solicitud],$C$9,Tbl_Registro_Insumo[Fecha_Corte],"&lt;="&amp;K$12))</f>
        <v/>
      </c>
      <c r="L154" s="2" t="str">
        <f>IF(OR($C154="",L$12=""),"",SUMIFS(Tbl_Registro_Insumo[cant_ent],Tbl_Registro_Insumo[proveedor],$C$8,Tbl_Registro_Insumo[descripcion_insumo],$C154,Tbl_Registro_Insumo[id_solicitud],Detalle_Mes!$C$9,Tbl_Registro_Insumo[Fecha_Corte],"&lt;="&amp;L$12)-SUMIFS(Tbl_Registro_Insumo[cant_dev],Tbl_Registro_Insumo[proveedor],$C$8,Tbl_Registro_Insumo[descripcion_insumo],$C154,Tbl_Registro_Insumo[id_solicitud],$C$9,Tbl_Registro_Insumo[Fecha_Corte],"&lt;="&amp;L$12))</f>
        <v/>
      </c>
      <c r="M154" s="2" t="str">
        <f>IF(OR($C154="",M$12=""),"",SUMIFS(Tbl_Registro_Insumo[cant_ent],Tbl_Registro_Insumo[proveedor],$C$8,Tbl_Registro_Insumo[descripcion_insumo],$C154,Tbl_Registro_Insumo[id_solicitud],Detalle_Mes!$C$9,Tbl_Registro_Insumo[Fecha_Corte],"&lt;="&amp;M$12)-SUMIFS(Tbl_Registro_Insumo[cant_dev],Tbl_Registro_Insumo[proveedor],$C$8,Tbl_Registro_Insumo[descripcion_insumo],$C154,Tbl_Registro_Insumo[id_solicitud],$C$9,Tbl_Registro_Insumo[Fecha_Corte],"&lt;="&amp;M$12))</f>
        <v/>
      </c>
      <c r="N154" s="2" t="str">
        <f>IF(OR($C154="",N$12=""),"",SUMIFS(Tbl_Registro_Insumo[cant_ent],Tbl_Registro_Insumo[proveedor],$C$8,Tbl_Registro_Insumo[descripcion_insumo],$C154,Tbl_Registro_Insumo[id_solicitud],Detalle_Mes!$C$9,Tbl_Registro_Insumo[Fecha_Corte],"&lt;="&amp;N$12)-SUMIFS(Tbl_Registro_Insumo[cant_dev],Tbl_Registro_Insumo[proveedor],$C$8,Tbl_Registro_Insumo[descripcion_insumo],$C154,Tbl_Registro_Insumo[id_solicitud],$C$9,Tbl_Registro_Insumo[Fecha_Corte],"&lt;="&amp;N$12))</f>
        <v/>
      </c>
      <c r="O154" s="2" t="str">
        <f>IF(OR($C154="",O$12=""),"",SUMIFS(Tbl_Registro_Insumo[cant_ent],Tbl_Registro_Insumo[proveedor],$C$8,Tbl_Registro_Insumo[descripcion_insumo],$C154,Tbl_Registro_Insumo[id_solicitud],Detalle_Mes!$C$9,Tbl_Registro_Insumo[Fecha_Corte],"&lt;="&amp;O$12)-SUMIFS(Tbl_Registro_Insumo[cant_dev],Tbl_Registro_Insumo[proveedor],$C$8,Tbl_Registro_Insumo[descripcion_insumo],$C154,Tbl_Registro_Insumo[id_solicitud],$C$9,Tbl_Registro_Insumo[Fecha_Corte],"&lt;="&amp;O$12))</f>
        <v/>
      </c>
      <c r="P154" s="2" t="str">
        <f>IF(OR($C154="",P$12=""),"",SUMIFS(Tbl_Registro_Insumo[cant_ent],Tbl_Registro_Insumo[proveedor],$C$8,Tbl_Registro_Insumo[descripcion_insumo],$C154,Tbl_Registro_Insumo[id_solicitud],Detalle_Mes!$C$9,Tbl_Registro_Insumo[Fecha_Corte],"&lt;="&amp;P$12)-SUMIFS(Tbl_Registro_Insumo[cant_dev],Tbl_Registro_Insumo[proveedor],$C$8,Tbl_Registro_Insumo[descripcion_insumo],$C154,Tbl_Registro_Insumo[id_solicitud],$C$9,Tbl_Registro_Insumo[Fecha_Corte],"&lt;="&amp;P$12))</f>
        <v/>
      </c>
      <c r="Q154" s="2" t="str">
        <f>IF(OR($C154="",Q$12=""),"",SUMIFS(Tbl_Registro_Insumo[cant_ent],Tbl_Registro_Insumo[proveedor],$C$8,Tbl_Registro_Insumo[descripcion_insumo],$C154,Tbl_Registro_Insumo[id_solicitud],Detalle_Mes!$C$9,Tbl_Registro_Insumo[Fecha_Corte],"&lt;="&amp;Q$12)-SUMIFS(Tbl_Registro_Insumo[cant_dev],Tbl_Registro_Insumo[proveedor],$C$8,Tbl_Registro_Insumo[descripcion_insumo],$C154,Tbl_Registro_Insumo[id_solicitud],$C$9,Tbl_Registro_Insumo[Fecha_Corte],"&lt;="&amp;Q$12))</f>
        <v/>
      </c>
      <c r="R154" s="2" t="str">
        <f>IF(OR($C154="",R$12=""),"",SUMIFS(Tbl_Registro_Insumo[cant_ent],Tbl_Registro_Insumo[proveedor],$C$8,Tbl_Registro_Insumo[descripcion_insumo],$C154,Tbl_Registro_Insumo[id_solicitud],Detalle_Mes!$C$9,Tbl_Registro_Insumo[Fecha_Corte],"&lt;="&amp;R$12)-SUMIFS(Tbl_Registro_Insumo[cant_dev],Tbl_Registro_Insumo[proveedor],$C$8,Tbl_Registro_Insumo[descripcion_insumo],$C154,Tbl_Registro_Insumo[id_solicitud],$C$9,Tbl_Registro_Insumo[Fecha_Corte],"&lt;="&amp;R$12))</f>
        <v/>
      </c>
      <c r="S154" s="2" t="str">
        <f>IF(OR($C154="",S$12=""),"",SUMIFS(Tbl_Registro_Insumo[cant_ent],Tbl_Registro_Insumo[proveedor],$C$8,Tbl_Registro_Insumo[descripcion_insumo],$C154,Tbl_Registro_Insumo[id_solicitud],Detalle_Mes!$C$9,Tbl_Registro_Insumo[Fecha_Corte],"&lt;="&amp;S$12)-SUMIFS(Tbl_Registro_Insumo[cant_dev],Tbl_Registro_Insumo[proveedor],$C$8,Tbl_Registro_Insumo[descripcion_insumo],$C154,Tbl_Registro_Insumo[id_solicitud],$C$9,Tbl_Registro_Insumo[Fecha_Corte],"&lt;="&amp;S$12))</f>
        <v/>
      </c>
      <c r="T154" s="2" t="str">
        <f>IF(OR($C154="",T$12=""),"",SUMIFS(Tbl_Registro_Insumo[cant_ent],Tbl_Registro_Insumo[proveedor],$C$8,Tbl_Registro_Insumo[descripcion_insumo],$C154,Tbl_Registro_Insumo[id_solicitud],Detalle_Mes!$C$9,Tbl_Registro_Insumo[Fecha_Corte],"&lt;="&amp;T$12)-SUMIFS(Tbl_Registro_Insumo[cant_dev],Tbl_Registro_Insumo[proveedor],$C$8,Tbl_Registro_Insumo[descripcion_insumo],$C154,Tbl_Registro_Insumo[id_solicitud],$C$9,Tbl_Registro_Insumo[Fecha_Corte],"&lt;="&amp;T$12))</f>
        <v/>
      </c>
      <c r="U154" s="2" t="str">
        <f>IF(OR($C154="",U$12=""),"",SUMIFS(Tbl_Registro_Insumo[cant_ent],Tbl_Registro_Insumo[proveedor],$C$8,Tbl_Registro_Insumo[descripcion_insumo],$C154,Tbl_Registro_Insumo[id_solicitud],Detalle_Mes!$C$9,Tbl_Registro_Insumo[Fecha_Corte],"&lt;="&amp;U$12)-SUMIFS(Tbl_Registro_Insumo[cant_dev],Tbl_Registro_Insumo[proveedor],$C$8,Tbl_Registro_Insumo[descripcion_insumo],$C154,Tbl_Registro_Insumo[id_solicitud],$C$9,Tbl_Registro_Insumo[Fecha_Corte],"&lt;="&amp;U$12))</f>
        <v/>
      </c>
      <c r="V154" s="2" t="str">
        <f>IF(OR($C154="",V$12=""),"",SUMIFS(Tbl_Registro_Insumo[cant_ent],Tbl_Registro_Insumo[proveedor],$C$8,Tbl_Registro_Insumo[descripcion_insumo],$C154,Tbl_Registro_Insumo[id_solicitud],Detalle_Mes!$C$9,Tbl_Registro_Insumo[Fecha_Corte],"&lt;="&amp;V$12)-SUMIFS(Tbl_Registro_Insumo[cant_dev],Tbl_Registro_Insumo[proveedor],$C$8,Tbl_Registro_Insumo[descripcion_insumo],$C154,Tbl_Registro_Insumo[id_solicitud],$C$9,Tbl_Registro_Insumo[Fecha_Corte],"&lt;="&amp;V$12))</f>
        <v/>
      </c>
      <c r="W154" s="2" t="str">
        <f>IF(OR($C154="",W$12=""),"",SUMIFS(Tbl_Registro_Insumo[cant_ent],Tbl_Registro_Insumo[proveedor],$C$8,Tbl_Registro_Insumo[descripcion_insumo],$C154,Tbl_Registro_Insumo[id_solicitud],Detalle_Mes!$C$9,Tbl_Registro_Insumo[Fecha_Corte],"&lt;="&amp;W$12)-SUMIFS(Tbl_Registro_Insumo[cant_dev],Tbl_Registro_Insumo[proveedor],$C$8,Tbl_Registro_Insumo[descripcion_insumo],$C154,Tbl_Registro_Insumo[id_solicitud],$C$9,Tbl_Registro_Insumo[Fecha_Corte],"&lt;="&amp;W$12))</f>
        <v/>
      </c>
      <c r="X154" s="2" t="str">
        <f>IF(OR($C154="",X$12=""),"",SUMIFS(Tbl_Registro_Insumo[cant_ent],Tbl_Registro_Insumo[proveedor],$C$8,Tbl_Registro_Insumo[descripcion_insumo],$C154,Tbl_Registro_Insumo[id_solicitud],Detalle_Mes!$C$9,Tbl_Registro_Insumo[Fecha_Corte],"&lt;="&amp;X$12)-SUMIFS(Tbl_Registro_Insumo[cant_dev],Tbl_Registro_Insumo[proveedor],$C$8,Tbl_Registro_Insumo[descripcion_insumo],$C154,Tbl_Registro_Insumo[id_solicitud],$C$9,Tbl_Registro_Insumo[Fecha_Corte],"&lt;="&amp;X$12))</f>
        <v/>
      </c>
      <c r="Y154" s="2" t="str">
        <f>IF(OR($C154="",Y$12=""),"",SUMIFS(Tbl_Registro_Insumo[cant_ent],Tbl_Registro_Insumo[proveedor],$C$8,Tbl_Registro_Insumo[descripcion_insumo],$C154,Tbl_Registro_Insumo[id_solicitud],Detalle_Mes!$C$9,Tbl_Registro_Insumo[Fecha_Corte],"&lt;="&amp;Y$12)-SUMIFS(Tbl_Registro_Insumo[cant_dev],Tbl_Registro_Insumo[proveedor],$C$8,Tbl_Registro_Insumo[descripcion_insumo],$C154,Tbl_Registro_Insumo[id_solicitud],$C$9,Tbl_Registro_Insumo[Fecha_Corte],"&lt;="&amp;Y$12))</f>
        <v/>
      </c>
      <c r="Z154" s="2" t="str">
        <f>IF(OR($C154="",Z$12=""),"",SUMIFS(Tbl_Registro_Insumo[cant_ent],Tbl_Registro_Insumo[proveedor],$C$8,Tbl_Registro_Insumo[descripcion_insumo],$C154,Tbl_Registro_Insumo[id_solicitud],Detalle_Mes!$C$9,Tbl_Registro_Insumo[Fecha_Corte],"&lt;="&amp;Z$12)-SUMIFS(Tbl_Registro_Insumo[cant_dev],Tbl_Registro_Insumo[proveedor],$C$8,Tbl_Registro_Insumo[descripcion_insumo],$C154,Tbl_Registro_Insumo[id_solicitud],$C$9,Tbl_Registro_Insumo[Fecha_Corte],"&lt;="&amp;Z$12))</f>
        <v/>
      </c>
      <c r="AA154" s="2" t="str">
        <f>IF(OR($C154="",AA$12=""),"",SUMIFS(Tbl_Registro_Insumo[cant_ent],Tbl_Registro_Insumo[proveedor],$C$8,Tbl_Registro_Insumo[descripcion_insumo],$C154,Tbl_Registro_Insumo[id_solicitud],Detalle_Mes!$C$9,Tbl_Registro_Insumo[Fecha_Corte],"&lt;="&amp;AA$12)-SUMIFS(Tbl_Registro_Insumo[cant_dev],Tbl_Registro_Insumo[proveedor],$C$8,Tbl_Registro_Insumo[descripcion_insumo],$C154,Tbl_Registro_Insumo[id_solicitud],$C$9,Tbl_Registro_Insumo[Fecha_Corte],"&lt;="&amp;AA$12))</f>
        <v/>
      </c>
      <c r="AB154" s="2" t="str">
        <f>IF(OR($C154="",AB$12=""),"",SUMIFS(Tbl_Registro_Insumo[cant_ent],Tbl_Registro_Insumo[proveedor],$C$8,Tbl_Registro_Insumo[descripcion_insumo],$C154,Tbl_Registro_Insumo[id_solicitud],Detalle_Mes!$C$9,Tbl_Registro_Insumo[Fecha_Corte],"&lt;="&amp;AB$12)-SUMIFS(Tbl_Registro_Insumo[cant_dev],Tbl_Registro_Insumo[proveedor],$C$8,Tbl_Registro_Insumo[descripcion_insumo],$C154,Tbl_Registro_Insumo[id_solicitud],$C$9,Tbl_Registro_Insumo[Fecha_Corte],"&lt;="&amp;AB$12))</f>
        <v/>
      </c>
      <c r="AC154" s="2" t="str">
        <f>IF(OR($C154="",AC$12=""),"",SUMIFS(Tbl_Registro_Insumo[cant_ent],Tbl_Registro_Insumo[proveedor],$C$8,Tbl_Registro_Insumo[descripcion_insumo],$C154,Tbl_Registro_Insumo[id_solicitud],Detalle_Mes!$C$9,Tbl_Registro_Insumo[Fecha_Corte],"&lt;="&amp;AC$12)-SUMIFS(Tbl_Registro_Insumo[cant_dev],Tbl_Registro_Insumo[proveedor],$C$8,Tbl_Registro_Insumo[descripcion_insumo],$C154,Tbl_Registro_Insumo[id_solicitud],$C$9,Tbl_Registro_Insumo[Fecha_Corte],"&lt;="&amp;AC$12))</f>
        <v/>
      </c>
      <c r="AD154" s="2" t="str">
        <f>IF(OR($C154="",AD$12=""),"",SUMIFS(Tbl_Registro_Insumo[cant_ent],Tbl_Registro_Insumo[proveedor],$C$8,Tbl_Registro_Insumo[descripcion_insumo],$C154,Tbl_Registro_Insumo[id_solicitud],Detalle_Mes!$C$9,Tbl_Registro_Insumo[Fecha_Corte],"&lt;="&amp;AD$12)-SUMIFS(Tbl_Registro_Insumo[cant_dev],Tbl_Registro_Insumo[proveedor],$C$8,Tbl_Registro_Insumo[descripcion_insumo],$C154,Tbl_Registro_Insumo[id_solicitud],$C$9,Tbl_Registro_Insumo[Fecha_Corte],"&lt;="&amp;AD$12))</f>
        <v/>
      </c>
      <c r="AE154" s="2" t="str">
        <f>IF(OR($C154="",AE$12=""),"",SUMIFS(Tbl_Registro_Insumo[cant_ent],Tbl_Registro_Insumo[proveedor],$C$8,Tbl_Registro_Insumo[descripcion_insumo],$C154,Tbl_Registro_Insumo[id_solicitud],Detalle_Mes!$C$9,Tbl_Registro_Insumo[Fecha_Corte],"&lt;="&amp;AE$12)-SUMIFS(Tbl_Registro_Insumo[cant_dev],Tbl_Registro_Insumo[proveedor],$C$8,Tbl_Registro_Insumo[descripcion_insumo],$C154,Tbl_Registro_Insumo[id_solicitud],$C$9,Tbl_Registro_Insumo[Fecha_Corte],"&lt;="&amp;AE$12))</f>
        <v/>
      </c>
      <c r="AF154" s="2" t="str">
        <f>IF(OR($C154="",AF$12=""),"",SUMIFS(Tbl_Registro_Insumo[cant_ent],Tbl_Registro_Insumo[proveedor],$C$8,Tbl_Registro_Insumo[descripcion_insumo],$C154,Tbl_Registro_Insumo[id_solicitud],Detalle_Mes!$C$9,Tbl_Registro_Insumo[Fecha_Corte],"&lt;="&amp;AF$12)-SUMIFS(Tbl_Registro_Insumo[cant_dev],Tbl_Registro_Insumo[proveedor],$C$8,Tbl_Registro_Insumo[descripcion_insumo],$C154,Tbl_Registro_Insumo[id_solicitud],$C$9,Tbl_Registro_Insumo[Fecha_Corte],"&lt;="&amp;AF$12))</f>
        <v/>
      </c>
      <c r="AG154" s="2" t="str">
        <f>IF(OR($C154="",AG$12=""),"",SUMIFS(Tbl_Registro_Insumo[cant_ent],Tbl_Registro_Insumo[proveedor],$C$8,Tbl_Registro_Insumo[descripcion_insumo],$C154,Tbl_Registro_Insumo[id_solicitud],Detalle_Mes!$C$9,Tbl_Registro_Insumo[Fecha_Corte],"&lt;="&amp;AG$12)-SUMIFS(Tbl_Registro_Insumo[cant_dev],Tbl_Registro_Insumo[proveedor],$C$8,Tbl_Registro_Insumo[descripcion_insumo],$C154,Tbl_Registro_Insumo[id_solicitud],$C$9,Tbl_Registro_Insumo[Fecha_Corte],"&lt;="&amp;AG$12))</f>
        <v/>
      </c>
      <c r="AH154" s="2" t="str">
        <f>IF(OR($C154="",AH$12=""),"",SUMIFS(Tbl_Registro_Insumo[cant_ent],Tbl_Registro_Insumo[proveedor],$C$8,Tbl_Registro_Insumo[descripcion_insumo],$C154,Tbl_Registro_Insumo[id_solicitud],Detalle_Mes!$C$9,Tbl_Registro_Insumo[Fecha_Corte],"&lt;="&amp;AH$12)-SUMIFS(Tbl_Registro_Insumo[cant_dev],Tbl_Registro_Insumo[proveedor],$C$8,Tbl_Registro_Insumo[descripcion_insumo],$C154,Tbl_Registro_Insumo[id_solicitud],$C$9,Tbl_Registro_Insumo[Fecha_Corte],"&lt;="&amp;AH$12))</f>
        <v/>
      </c>
      <c r="AI154" s="2" t="str">
        <f>IF(OR($C154="",AI$12=""),"",SUMIFS(Tbl_Registro_Insumo[cant_ent],Tbl_Registro_Insumo[proveedor],$C$8,Tbl_Registro_Insumo[descripcion_insumo],$C154,Tbl_Registro_Insumo[id_solicitud],Detalle_Mes!$C$9,Tbl_Registro_Insumo[Fecha_Corte],"&lt;="&amp;AI$12)-SUMIFS(Tbl_Registro_Insumo[cant_dev],Tbl_Registro_Insumo[proveedor],$C$8,Tbl_Registro_Insumo[descripcion_insumo],$C154,Tbl_Registro_Insumo[id_solicitud],$C$9,Tbl_Registro_Insumo[Fecha_Corte],"&lt;="&amp;AI$12))</f>
        <v/>
      </c>
      <c r="AJ154" s="2" t="str">
        <f>IF(OR($C154="",AJ$12=""),"",SUMIFS(Tbl_Registro_Insumo[cant_ent],Tbl_Registro_Insumo[proveedor],$C$8,Tbl_Registro_Insumo[descripcion_insumo],$C154,Tbl_Registro_Insumo[id_solicitud],Detalle_Mes!$C$9,Tbl_Registro_Insumo[Fecha_Corte],"&lt;="&amp;AJ$12)-SUMIFS(Tbl_Registro_Insumo[cant_dev],Tbl_Registro_Insumo[proveedor],$C$8,Tbl_Registro_Insumo[descripcion_insumo],$C154,Tbl_Registro_Insumo[id_solicitud],$C$9,Tbl_Registro_Insumo[Fecha_Corte],"&lt;="&amp;AJ$12))</f>
        <v/>
      </c>
      <c r="AK154" s="2" t="str">
        <f>IF(OR($C154="",AK$12=""),"",SUMIFS(Tbl_Registro_Insumo[cant_ent],Tbl_Registro_Insumo[proveedor],$C$8,Tbl_Registro_Insumo[descripcion_insumo],$C154,Tbl_Registro_Insumo[id_solicitud],Detalle_Mes!$C$9,Tbl_Registro_Insumo[Fecha_Corte],"&lt;="&amp;AK$12)-SUMIFS(Tbl_Registro_Insumo[cant_dev],Tbl_Registro_Insumo[proveedor],$C$8,Tbl_Registro_Insumo[descripcion_insumo],$C154,Tbl_Registro_Insumo[id_solicitud],$C$9,Tbl_Registro_Insumo[Fecha_Corte],"&lt;="&amp;AK$12))</f>
        <v/>
      </c>
      <c r="AL154" s="2" t="str">
        <f>IF(OR($C154="",AL$12=""),"",SUMIFS(Tbl_Registro_Insumo[cant_ent],Tbl_Registro_Insumo[proveedor],$C$8,Tbl_Registro_Insumo[descripcion_insumo],$C154,Tbl_Registro_Insumo[id_solicitud],Detalle_Mes!$C$9,Tbl_Registro_Insumo[Fecha_Corte],"&lt;="&amp;AL$12)-SUMIFS(Tbl_Registro_Insumo[cant_dev],Tbl_Registro_Insumo[proveedor],$C$8,Tbl_Registro_Insumo[descripcion_insumo],$C154,Tbl_Registro_Insumo[id_solicitud],$C$9,Tbl_Registro_Insumo[Fecha_Corte],"&lt;="&amp;AL$12))</f>
        <v/>
      </c>
      <c r="AM154" s="2" t="str">
        <f>IF(OR($C154="",AM$12=""),"",SUMIFS(Tbl_Registro_Insumo[cant_ent],Tbl_Registro_Insumo[proveedor],$C$8,Tbl_Registro_Insumo[descripcion_insumo],$C154,Tbl_Registro_Insumo[id_solicitud],Detalle_Mes!$C$9,Tbl_Registro_Insumo[Fecha_Corte],"&lt;="&amp;AM$12)-SUMIFS(Tbl_Registro_Insumo[cant_dev],Tbl_Registro_Insumo[proveedor],$C$8,Tbl_Registro_Insumo[descripcion_insumo],$C154,Tbl_Registro_Insumo[id_solicitud],$C$9,Tbl_Registro_Insumo[Fecha_Corte],"&lt;="&amp;AM$12))</f>
        <v/>
      </c>
      <c r="AN154" s="2" t="str">
        <f>IF(OR($C154="",AN$12=""),"",SUMIFS(Tbl_Registro_Insumo[cant_ent],Tbl_Registro_Insumo[proveedor],$C$8,Tbl_Registro_Insumo[descripcion_insumo],$C154,Tbl_Registro_Insumo[id_solicitud],Detalle_Mes!$C$9,Tbl_Registro_Insumo[Fecha_Corte],"&lt;="&amp;AN$12)-SUMIFS(Tbl_Registro_Insumo[cant_dev],Tbl_Registro_Insumo[proveedor],$C$8,Tbl_Registro_Insumo[descripcion_insumo],$C154,Tbl_Registro_Insumo[id_solicitud],$C$9,Tbl_Registro_Insumo[Fecha_Corte],"&lt;="&amp;AN$12))</f>
        <v/>
      </c>
      <c r="AO154" s="2" t="str">
        <f>IF(OR($C154="",AO$12=""),"",SUMIFS(Tbl_Registro_Insumo[cant_ent],Tbl_Registro_Insumo[proveedor],$C$8,Tbl_Registro_Insumo[descripcion_insumo],$C154,Tbl_Registro_Insumo[id_solicitud],Detalle_Mes!$C$9,Tbl_Registro_Insumo[Fecha_Corte],"&lt;="&amp;AO$12)-SUMIFS(Tbl_Registro_Insumo[cant_dev],Tbl_Registro_Insumo[proveedor],$C$8,Tbl_Registro_Insumo[descripcion_insumo],$C154,Tbl_Registro_Insumo[id_solicitud],$C$9,Tbl_Registro_Insumo[Fecha_Corte],"&lt;="&amp;AO$12))</f>
        <v/>
      </c>
      <c r="AP154" s="2" t="str">
        <f>IF(OR($C154="",AP$12=""),"",SUMIFS(Tbl_Registro_Insumo[cant_ent],Tbl_Registro_Insumo[proveedor],$C$8,Tbl_Registro_Insumo[descripcion_insumo],$C154,Tbl_Registro_Insumo[id_solicitud],Detalle_Mes!$C$9,Tbl_Registro_Insumo[Fecha_Corte],"&lt;="&amp;AP$12)-SUMIFS(Tbl_Registro_Insumo[cant_dev],Tbl_Registro_Insumo[proveedor],$C$8,Tbl_Registro_Insumo[descripcion_insumo],$C154,Tbl_Registro_Insumo[id_solicitud],$C$9,Tbl_Registro_Insumo[Fecha_Corte],"&lt;="&amp;AP$12))</f>
        <v/>
      </c>
      <c r="AQ154" s="2" t="str">
        <f>IF(OR($C154="",AQ$12=""),"",SUMIFS(Tbl_Registro_Insumo[cant_ent],Tbl_Registro_Insumo[proveedor],$C$8,Tbl_Registro_Insumo[descripcion_insumo],$C154,Tbl_Registro_Insumo[id_solicitud],Detalle_Mes!$C$9,Tbl_Registro_Insumo[Fecha_Corte],"&lt;="&amp;AQ$12)-SUMIFS(Tbl_Registro_Insumo[cant_dev],Tbl_Registro_Insumo[proveedor],$C$8,Tbl_Registro_Insumo[descripcion_insumo],$C154,Tbl_Registro_Insumo[id_solicitud],$C$9,Tbl_Registro_Insumo[Fecha_Corte],"&lt;="&amp;AQ$12))</f>
        <v/>
      </c>
      <c r="AR154" s="2" t="str">
        <f>IF(OR($C154="",AR$12=""),"",SUMIFS(Tbl_Registro_Insumo[cant_ent],Tbl_Registro_Insumo[proveedor],$C$8,Tbl_Registro_Insumo[descripcion_insumo],$C154,Tbl_Registro_Insumo[id_solicitud],Detalle_Mes!$C$9,Tbl_Registro_Insumo[Fecha_Corte],"&lt;="&amp;AR$12)-SUMIFS(Tbl_Registro_Insumo[cant_dev],Tbl_Registro_Insumo[proveedor],$C$8,Tbl_Registro_Insumo[descripcion_insumo],$C154,Tbl_Registro_Insumo[id_solicitud],$C$9,Tbl_Registro_Insumo[Fecha_Corte],"&lt;="&amp;AR$12))</f>
        <v/>
      </c>
      <c r="AS154" s="2" t="str">
        <f>IF(OR($C154="",AS$12=""),"",SUMIFS(Tbl_Registro_Insumo[cant_ent],Tbl_Registro_Insumo[proveedor],$C$8,Tbl_Registro_Insumo[descripcion_insumo],$C154,Tbl_Registro_Insumo[id_solicitud],Detalle_Mes!$C$9,Tbl_Registro_Insumo[Fecha_Corte],"&lt;="&amp;AS$12)-SUMIFS(Tbl_Registro_Insumo[cant_dev],Tbl_Registro_Insumo[proveedor],$C$8,Tbl_Registro_Insumo[descripcion_insumo],$C154,Tbl_Registro_Insumo[id_solicitud],$C$9,Tbl_Registro_Insumo[Fecha_Corte],"&lt;="&amp;AS$12))</f>
        <v/>
      </c>
      <c r="AT154" s="2" t="str">
        <f>IF(OR($C154="",AT$12=""),"",SUMIFS(Tbl_Registro_Insumo[cant_ent],Tbl_Registro_Insumo[proveedor],$C$8,Tbl_Registro_Insumo[descripcion_insumo],$C154,Tbl_Registro_Insumo[id_solicitud],Detalle_Mes!$C$9,Tbl_Registro_Insumo[Fecha_Corte],"&lt;="&amp;AT$12)-SUMIFS(Tbl_Registro_Insumo[cant_dev],Tbl_Registro_Insumo[proveedor],$C$8,Tbl_Registro_Insumo[descripcion_insumo],$C154,Tbl_Registro_Insumo[id_solicitud],$C$9,Tbl_Registro_Insumo[Fecha_Corte],"&lt;="&amp;AT$12))</f>
        <v/>
      </c>
      <c r="AU154" s="2" t="str">
        <f>IF(OR($C154="",AU$12=""),"",SUMIFS(Tbl_Registro_Insumo[cant_ent],Tbl_Registro_Insumo[proveedor],$C$8,Tbl_Registro_Insumo[descripcion_insumo],$C154,Tbl_Registro_Insumo[id_solicitud],Detalle_Mes!$C$9,Tbl_Registro_Insumo[Fecha_Corte],"&lt;="&amp;AU$12)-SUMIFS(Tbl_Registro_Insumo[cant_dev],Tbl_Registro_Insumo[proveedor],$C$8,Tbl_Registro_Insumo[descripcion_insumo],$C154,Tbl_Registro_Insumo[id_solicitud],$C$9,Tbl_Registro_Insumo[Fecha_Corte],"&lt;="&amp;AU$12))</f>
        <v/>
      </c>
      <c r="AV154" s="2" t="str">
        <f>IF(OR($C154="",AV$12=""),"",SUMIFS(Tbl_Registro_Insumo[cant_ent],Tbl_Registro_Insumo[proveedor],$C$8,Tbl_Registro_Insumo[descripcion_insumo],$C154,Tbl_Registro_Insumo[id_solicitud],Detalle_Mes!$C$9,Tbl_Registro_Insumo[Fecha_Corte],"&lt;="&amp;AV$12)-SUMIFS(Tbl_Registro_Insumo[cant_dev],Tbl_Registro_Insumo[proveedor],$C$8,Tbl_Registro_Insumo[descripcion_insumo],$C154,Tbl_Registro_Insumo[id_solicitud],$C$9,Tbl_Registro_Insumo[Fecha_Corte],"&lt;="&amp;AV$12))</f>
        <v/>
      </c>
      <c r="AW154" s="2" t="str">
        <f>IF(OR($C154="",AW$12=""),"",SUMIFS(Tbl_Registro_Insumo[cant_ent],Tbl_Registro_Insumo[proveedor],$C$8,Tbl_Registro_Insumo[descripcion_insumo],$C154,Tbl_Registro_Insumo[id_solicitud],Detalle_Mes!$C$9,Tbl_Registro_Insumo[Fecha_Corte],"&lt;="&amp;AW$12)-SUMIFS(Tbl_Registro_Insumo[cant_dev],Tbl_Registro_Insumo[proveedor],$C$8,Tbl_Registro_Insumo[descripcion_insumo],$C154,Tbl_Registro_Insumo[id_solicitud],$C$9,Tbl_Registro_Insumo[Fecha_Corte],"&lt;="&amp;AW$12))</f>
        <v/>
      </c>
      <c r="AX154" s="2" t="str">
        <f>IF(OR($C154="",AX$12=""),"",SUMIFS(Tbl_Registro_Insumo[cant_ent],Tbl_Registro_Insumo[proveedor],$C$8,Tbl_Registro_Insumo[descripcion_insumo],$C154,Tbl_Registro_Insumo[id_solicitud],Detalle_Mes!$C$9,Tbl_Registro_Insumo[Fecha_Corte],"&lt;="&amp;AX$12)-SUMIFS(Tbl_Registro_Insumo[cant_dev],Tbl_Registro_Insumo[proveedor],$C$8,Tbl_Registro_Insumo[descripcion_insumo],$C154,Tbl_Registro_Insumo[id_solicitud],$C$9,Tbl_Registro_Insumo[Fecha_Corte],"&lt;="&amp;AX$12))</f>
        <v/>
      </c>
      <c r="AY154" s="2" t="str">
        <f>IF(OR($C154="",AY$12=""),"",SUMIFS(Tbl_Registro_Insumo[cant_ent],Tbl_Registro_Insumo[proveedor],$C$8,Tbl_Registro_Insumo[descripcion_insumo],$C154,Tbl_Registro_Insumo[id_solicitud],Detalle_Mes!$C$9,Tbl_Registro_Insumo[Fecha_Corte],"&lt;="&amp;AY$12)-SUMIFS(Tbl_Registro_Insumo[cant_dev],Tbl_Registro_Insumo[proveedor],$C$8,Tbl_Registro_Insumo[descripcion_insumo],$C154,Tbl_Registro_Insumo[id_solicitud],$C$9,Tbl_Registro_Insumo[Fecha_Corte],"&lt;="&amp;AY$12))</f>
        <v/>
      </c>
      <c r="AZ154" s="2" t="str">
        <f>IF(OR($C154="",AZ$12=""),"",SUMIFS(Tbl_Registro_Insumo[cant_ent],Tbl_Registro_Insumo[proveedor],$C$8,Tbl_Registro_Insumo[descripcion_insumo],$C154,Tbl_Registro_Insumo[id_solicitud],Detalle_Mes!$C$9,Tbl_Registro_Insumo[Fecha_Corte],"&lt;="&amp;AZ$12)-SUMIFS(Tbl_Registro_Insumo[cant_dev],Tbl_Registro_Insumo[proveedor],$C$8,Tbl_Registro_Insumo[descripcion_insumo],$C154,Tbl_Registro_Insumo[id_solicitud],$C$9,Tbl_Registro_Insumo[Fecha_Corte],"&lt;="&amp;AZ$12))</f>
        <v/>
      </c>
      <c r="BA154" s="2" t="str">
        <f>IF(OR($C154="",BA$12=""),"",SUMIFS(Tbl_Registro_Insumo[cant_ent],Tbl_Registro_Insumo[proveedor],$C$8,Tbl_Registro_Insumo[descripcion_insumo],$C154,Tbl_Registro_Insumo[id_solicitud],Detalle_Mes!$C$9,Tbl_Registro_Insumo[Fecha_Corte],"&lt;="&amp;BA$12)-SUMIFS(Tbl_Registro_Insumo[cant_dev],Tbl_Registro_Insumo[proveedor],$C$8,Tbl_Registro_Insumo[descripcion_insumo],$C154,Tbl_Registro_Insumo[id_solicitud],$C$9,Tbl_Registro_Insumo[Fecha_Corte],"&lt;="&amp;BA$12))</f>
        <v/>
      </c>
      <c r="BB154" s="2" t="str">
        <f>IF(OR($C154="",BB$12=""),"",SUMIFS(Tbl_Registro_Insumo[cant_ent],Tbl_Registro_Insumo[proveedor],$C$8,Tbl_Registro_Insumo[descripcion_insumo],$C154,Tbl_Registro_Insumo[id_solicitud],Detalle_Mes!$C$9,Tbl_Registro_Insumo[Fecha_Corte],"&lt;="&amp;BB$12)-SUMIFS(Tbl_Registro_Insumo[cant_dev],Tbl_Registro_Insumo[proveedor],$C$8,Tbl_Registro_Insumo[descripcion_insumo],$C154,Tbl_Registro_Insumo[id_solicitud],$C$9,Tbl_Registro_Insumo[Fecha_Corte],"&lt;="&amp;BB$12))</f>
        <v/>
      </c>
      <c r="BC154" s="2" t="str">
        <f>IF(OR($C154="",BC$12=""),"",SUMIFS(Tbl_Registro_Insumo[cant_ent],Tbl_Registro_Insumo[proveedor],$C$8,Tbl_Registro_Insumo[descripcion_insumo],$C154,Tbl_Registro_Insumo[id_solicitud],Detalle_Mes!$C$9,Tbl_Registro_Insumo[Fecha_Corte],"&lt;="&amp;BC$12)-SUMIFS(Tbl_Registro_Insumo[cant_dev],Tbl_Registro_Insumo[proveedor],$C$8,Tbl_Registro_Insumo[descripcion_insumo],$C154,Tbl_Registro_Insumo[id_solicitud],$C$9,Tbl_Registro_Insumo[Fecha_Corte],"&lt;="&amp;BC$12))</f>
        <v/>
      </c>
      <c r="BD154" s="2" t="str">
        <f>IF(OR($C154="",BD$12=""),"",SUMIFS(Tbl_Registro_Insumo[cant_ent],Tbl_Registro_Insumo[proveedor],$C$8,Tbl_Registro_Insumo[descripcion_insumo],$C154,Tbl_Registro_Insumo[id_solicitud],Detalle_Mes!$C$9,Tbl_Registro_Insumo[Fecha_Corte],"&lt;="&amp;BD$12)-SUMIFS(Tbl_Registro_Insumo[cant_dev],Tbl_Registro_Insumo[proveedor],$C$8,Tbl_Registro_Insumo[descripcion_insumo],$C154,Tbl_Registro_Insumo[id_solicitud],$C$9,Tbl_Registro_Insumo[Fecha_Corte],"&lt;="&amp;BD$12))</f>
        <v/>
      </c>
      <c r="BE154" s="2" t="str">
        <f>IF(OR($C154="",BE$12=""),"",SUMIFS(Tbl_Registro_Insumo[cant_ent],Tbl_Registro_Insumo[proveedor],$C$8,Tbl_Registro_Insumo[descripcion_insumo],$C154,Tbl_Registro_Insumo[id_solicitud],Detalle_Mes!$C$9,Tbl_Registro_Insumo[Fecha_Corte],"&lt;="&amp;BE$12)-SUMIFS(Tbl_Registro_Insumo[cant_dev],Tbl_Registro_Insumo[proveedor],$C$8,Tbl_Registro_Insumo[descripcion_insumo],$C154,Tbl_Registro_Insumo[id_solicitud],$C$9,Tbl_Registro_Insumo[Fecha_Corte],"&lt;="&amp;BE$12))</f>
        <v/>
      </c>
      <c r="BF154" s="2" t="str">
        <f>IF(OR($C154="",BF$12=""),"",SUMIFS(Tbl_Registro_Insumo[cant_ent],Tbl_Registro_Insumo[proveedor],$C$8,Tbl_Registro_Insumo[descripcion_insumo],$C154,Tbl_Registro_Insumo[id_solicitud],Detalle_Mes!$C$9,Tbl_Registro_Insumo[Fecha_Corte],"&lt;="&amp;BF$12)-SUMIFS(Tbl_Registro_Insumo[cant_dev],Tbl_Registro_Insumo[proveedor],$C$8,Tbl_Registro_Insumo[descripcion_insumo],$C154,Tbl_Registro_Insumo[id_solicitud],$C$9,Tbl_Registro_Insumo[Fecha_Corte],"&lt;="&amp;BF$12))</f>
        <v/>
      </c>
      <c r="BG154" s="2" t="str">
        <f>IF(OR($C154="",BG$12=""),"",SUMIFS(Tbl_Registro_Insumo[cant_ent],Tbl_Registro_Insumo[proveedor],$C$8,Tbl_Registro_Insumo[descripcion_insumo],$C154,Tbl_Registro_Insumo[id_solicitud],Detalle_Mes!$C$9,Tbl_Registro_Insumo[Fecha_Corte],"&lt;="&amp;BG$12)-SUMIFS(Tbl_Registro_Insumo[cant_dev],Tbl_Registro_Insumo[proveedor],$C$8,Tbl_Registro_Insumo[descripcion_insumo],$C154,Tbl_Registro_Insumo[id_solicitud],$C$9,Tbl_Registro_Insumo[Fecha_Corte],"&lt;="&amp;BG$12))</f>
        <v/>
      </c>
      <c r="BH154" s="2" t="str">
        <f>IF(OR($C154="",BH$12=""),"",SUMIFS(Tbl_Registro_Insumo[cant_ent],Tbl_Registro_Insumo[proveedor],$C$8,Tbl_Registro_Insumo[descripcion_insumo],$C154,Tbl_Registro_Insumo[id_solicitud],Detalle_Mes!$C$9,Tbl_Registro_Insumo[Fecha_Corte],"&lt;="&amp;BH$12)-SUMIFS(Tbl_Registro_Insumo[cant_dev],Tbl_Registro_Insumo[proveedor],$C$8,Tbl_Registro_Insumo[descripcion_insumo],$C154,Tbl_Registro_Insumo[id_solicitud],$C$9,Tbl_Registro_Insumo[Fecha_Corte],"&lt;="&amp;BH$12))</f>
        <v/>
      </c>
      <c r="BI154" s="2" t="str">
        <f>IF(OR($C154="",BI$12=""),"",SUMIFS(Tbl_Registro_Insumo[cant_ent],Tbl_Registro_Insumo[proveedor],$C$8,Tbl_Registro_Insumo[descripcion_insumo],$C154,Tbl_Registro_Insumo[id_solicitud],Detalle_Mes!$C$9,Tbl_Registro_Insumo[Fecha_Corte],"&lt;="&amp;BI$12)-SUMIFS(Tbl_Registro_Insumo[cant_dev],Tbl_Registro_Insumo[proveedor],$C$8,Tbl_Registro_Insumo[descripcion_insumo],$C154,Tbl_Registro_Insumo[id_solicitud],$C$9,Tbl_Registro_Insumo[Fecha_Corte],"&lt;="&amp;BI$12))</f>
        <v/>
      </c>
      <c r="BJ154" s="2" t="str">
        <f>IF(OR($C154="",BJ$12=""),"",SUMIFS(Tbl_Registro_Insumo[cant_ent],Tbl_Registro_Insumo[proveedor],$C$8,Tbl_Registro_Insumo[descripcion_insumo],$C154,Tbl_Registro_Insumo[id_solicitud],Detalle_Mes!$C$9,Tbl_Registro_Insumo[Fecha_Corte],"&lt;="&amp;BJ$12)-SUMIFS(Tbl_Registro_Insumo[cant_dev],Tbl_Registro_Insumo[proveedor],$C$8,Tbl_Registro_Insumo[descripcion_insumo],$C154,Tbl_Registro_Insumo[id_solicitud],$C$9,Tbl_Registro_Insumo[Fecha_Corte],"&lt;="&amp;BJ$12))</f>
        <v/>
      </c>
      <c r="BK154" s="2" t="str">
        <f>IF(OR($C154="",BK$12=""),"",SUMIFS(Tbl_Registro_Insumo[cant_ent],Tbl_Registro_Insumo[proveedor],$C$8,Tbl_Registro_Insumo[descripcion_insumo],$C154,Tbl_Registro_Insumo[id_solicitud],Detalle_Mes!$C$9,Tbl_Registro_Insumo[Fecha_Corte],"&lt;="&amp;BK$12)-SUMIFS(Tbl_Registro_Insumo[cant_dev],Tbl_Registro_Insumo[proveedor],$C$8,Tbl_Registro_Insumo[descripcion_insumo],$C154,Tbl_Registro_Insumo[id_solicitud],$C$9,Tbl_Registro_Insumo[Fecha_Corte],"&lt;="&amp;BK$12))</f>
        <v/>
      </c>
      <c r="BL154" s="2" t="str">
        <f>IF(OR($C154="",BL$12=""),"",SUMIFS(Tbl_Registro_Insumo[cant_ent],Tbl_Registro_Insumo[proveedor],$C$8,Tbl_Registro_Insumo[descripcion_insumo],$C154,Tbl_Registro_Insumo[id_solicitud],Detalle_Mes!$C$9,Tbl_Registro_Insumo[Fecha_Corte],"&lt;="&amp;BL$12)-SUMIFS(Tbl_Registro_Insumo[cant_dev],Tbl_Registro_Insumo[proveedor],$C$8,Tbl_Registro_Insumo[descripcion_insumo],$C154,Tbl_Registro_Insumo[id_solicitud],$C$9,Tbl_Registro_Insumo[Fecha_Corte],"&lt;="&amp;BL$12))</f>
        <v/>
      </c>
      <c r="BM154" s="2" t="str">
        <f>IF(OR($C154="",BM$12=""),"",SUMIFS(Tbl_Registro_Insumo[cant_ent],Tbl_Registro_Insumo[proveedor],$C$8,Tbl_Registro_Insumo[descripcion_insumo],$C154,Tbl_Registro_Insumo[id_solicitud],Detalle_Mes!$C$9,Tbl_Registro_Insumo[Fecha_Corte],"&lt;="&amp;BM$12)-SUMIFS(Tbl_Registro_Insumo[cant_dev],Tbl_Registro_Insumo[proveedor],$C$8,Tbl_Registro_Insumo[descripcion_insumo],$C154,Tbl_Registro_Insumo[id_solicitud],$C$9,Tbl_Registro_Insumo[Fecha_Corte],"&lt;="&amp;BM$12))</f>
        <v/>
      </c>
      <c r="BN154" s="2" t="str">
        <f>IF(OR($C154="",BN$12=""),"",SUMIFS(Tbl_Registro_Insumo[cant_ent],Tbl_Registro_Insumo[proveedor],$C$8,Tbl_Registro_Insumo[descripcion_insumo],$C154,Tbl_Registro_Insumo[id_solicitud],Detalle_Mes!$C$9,Tbl_Registro_Insumo[Fecha_Corte],"&lt;="&amp;BN$12)-SUMIFS(Tbl_Registro_Insumo[cant_dev],Tbl_Registro_Insumo[proveedor],$C$8,Tbl_Registro_Insumo[descripcion_insumo],$C154,Tbl_Registro_Insumo[id_solicitud],$C$9,Tbl_Registro_Insumo[Fecha_Corte],"&lt;="&amp;BN$12))</f>
        <v/>
      </c>
      <c r="BO154" s="2" t="str">
        <f>IF(OR($C154="",BO$12=""),"",SUMIFS(Tbl_Registro_Insumo[cant_ent],Tbl_Registro_Insumo[proveedor],$C$8,Tbl_Registro_Insumo[descripcion_insumo],$C154,Tbl_Registro_Insumo[id_solicitud],Detalle_Mes!$C$9,Tbl_Registro_Insumo[Fecha_Corte],"&lt;="&amp;BO$12)-SUMIFS(Tbl_Registro_Insumo[cant_dev],Tbl_Registro_Insumo[proveedor],$C$8,Tbl_Registro_Insumo[descripcion_insumo],$C154,Tbl_Registro_Insumo[id_solicitud],$C$9,Tbl_Registro_Insumo[Fecha_Corte],"&lt;="&amp;BO$12))</f>
        <v/>
      </c>
      <c r="BP154" s="2" t="str">
        <f>IF(OR($C154="",BP$12=""),"",SUMIFS(Tbl_Registro_Insumo[cant_ent],Tbl_Registro_Insumo[proveedor],$C$8,Tbl_Registro_Insumo[descripcion_insumo],$C154,Tbl_Registro_Insumo[id_solicitud],Detalle_Mes!$C$9,Tbl_Registro_Insumo[Fecha_Corte],"&lt;="&amp;BP$12)-SUMIFS(Tbl_Registro_Insumo[cant_dev],Tbl_Registro_Insumo[proveedor],$C$8,Tbl_Registro_Insumo[descripcion_insumo],$C154,Tbl_Registro_Insumo[id_solicitud],$C$9,Tbl_Registro_Insumo[Fecha_Corte],"&lt;="&amp;BP$12))</f>
        <v/>
      </c>
      <c r="BQ154" s="2" t="str">
        <f>IF(OR($C154="",BQ$12=""),"",SUMIFS(Tbl_Registro_Insumo[cant_ent],Tbl_Registro_Insumo[proveedor],$C$8,Tbl_Registro_Insumo[descripcion_insumo],$C154,Tbl_Registro_Insumo[id_solicitud],Detalle_Mes!$C$9,Tbl_Registro_Insumo[Fecha_Corte],"&lt;="&amp;BQ$12)-SUMIFS(Tbl_Registro_Insumo[cant_dev],Tbl_Registro_Insumo[proveedor],$C$8,Tbl_Registro_Insumo[descripcion_insumo],$C154,Tbl_Registro_Insumo[id_solicitud],$C$9,Tbl_Registro_Insumo[Fecha_Corte],"&lt;="&amp;BQ$12))</f>
        <v/>
      </c>
      <c r="BR154" s="2" t="str">
        <f>IF(OR($C154="",BR$12=""),"",SUMIFS(Tbl_Registro_Insumo[cant_ent],Tbl_Registro_Insumo[proveedor],$C$8,Tbl_Registro_Insumo[descripcion_insumo],$C154,Tbl_Registro_Insumo[id_solicitud],Detalle_Mes!$C$9,Tbl_Registro_Insumo[Fecha_Corte],"&lt;="&amp;BR$12)-SUMIFS(Tbl_Registro_Insumo[cant_dev],Tbl_Registro_Insumo[proveedor],$C$8,Tbl_Registro_Insumo[descripcion_insumo],$C154,Tbl_Registro_Insumo[id_solicitud],$C$9,Tbl_Registro_Insumo[Fecha_Corte],"&lt;="&amp;BR$12))</f>
        <v/>
      </c>
      <c r="BS154" s="2" t="str">
        <f>IF(OR($C154="",BS$12=""),"",SUMIFS(Tbl_Registro_Insumo[cant_ent],Tbl_Registro_Insumo[proveedor],$C$8,Tbl_Registro_Insumo[descripcion_insumo],$C154,Tbl_Registro_Insumo[id_solicitud],Detalle_Mes!$C$9,Tbl_Registro_Insumo[Fecha_Corte],"&lt;="&amp;BS$12)-SUMIFS(Tbl_Registro_Insumo[cant_dev],Tbl_Registro_Insumo[proveedor],$C$8,Tbl_Registro_Insumo[descripcion_insumo],$C154,Tbl_Registro_Insumo[id_solicitud],$C$9,Tbl_Registro_Insumo[Fecha_Corte],"&lt;="&amp;BS$12))</f>
        <v/>
      </c>
    </row>
    <row r="155" spans="2:71" s="7" customFormat="1" ht="19.2" customHeight="1" x14ac:dyDescent="0.3">
      <c r="B155" s="2"/>
      <c r="D155" s="20" t="str">
        <f>IF(C155="","",SUMIFS(Tbl_Registro_Insumo[cant_ent],Tbl_Registro_Insumo[proveedor],Detalle_Mes!$C$8,Tbl_Registro_Insumo[id_solicitud],Detalle_Mes!$C$9,Tbl_Registro_Insumo[descripcion_insumo],Detalle_Mes!C155,Tbl_Registro_Insumo[Fecha_Corte],"&lt;"&amp;Detalle_Mes!$F$8))</f>
        <v/>
      </c>
      <c r="E155" s="20" t="str">
        <f>IF(C155="","",SUMIFS(Tbl_Registro_Insumo[cant_dev],Tbl_Registro_Insumo[proveedor],Detalle_Mes!$C$8,Tbl_Registro_Insumo[id_solicitud],Detalle_Mes!$C$9,Tbl_Registro_Insumo[descripcion_insumo],Detalle_Mes!C155,Tbl_Registro_Insumo[Fecha_Corte],"&lt;"&amp;Detalle_Mes!$F$8))</f>
        <v/>
      </c>
      <c r="F155" s="20" t="str">
        <f t="shared" si="45"/>
        <v/>
      </c>
      <c r="H155" s="41" t="str">
        <f t="shared" si="44"/>
        <v/>
      </c>
      <c r="I155" s="2" t="str">
        <f>IF(OR($C155="",I$12=""),"",SUMIFS(Tbl_Registro_Insumo[cant_ent],Tbl_Registro_Insumo[proveedor],$C$8,Tbl_Registro_Insumo[descripcion_insumo],$C155,Tbl_Registro_Insumo[id_solicitud],Detalle_Mes!$C$9,Tbl_Registro_Insumo[Fecha_Corte],"&lt;"&amp;I$12)-SUMIFS(Tbl_Registro_Insumo[cant_dev],Tbl_Registro_Insumo[proveedor],$C$8,Tbl_Registro_Insumo[descripcion_insumo],$C155,Tbl_Registro_Insumo[id_solicitud],$C$9,Tbl_Registro_Insumo[Fecha_Corte],"&lt;="&amp;I$12))</f>
        <v/>
      </c>
      <c r="J155" s="2" t="str">
        <f>IF(OR($C155="",J$12=""),"",SUMIFS(Tbl_Registro_Insumo[cant_ent],Tbl_Registro_Insumo[proveedor],$C$8,Tbl_Registro_Insumo[descripcion_insumo],$C155,Tbl_Registro_Insumo[id_solicitud],Detalle_Mes!$C$9,Tbl_Registro_Insumo[Fecha_Corte],"&lt;="&amp;J$12)-SUMIFS(Tbl_Registro_Insumo[cant_dev],Tbl_Registro_Insumo[proveedor],$C$8,Tbl_Registro_Insumo[descripcion_insumo],$C155,Tbl_Registro_Insumo[id_solicitud],$C$9,Tbl_Registro_Insumo[Fecha_Corte],"&lt;="&amp;J$12))</f>
        <v/>
      </c>
      <c r="K155" s="2" t="str">
        <f>IF(OR($C155="",K$12=""),"",SUMIFS(Tbl_Registro_Insumo[cant_ent],Tbl_Registro_Insumo[proveedor],$C$8,Tbl_Registro_Insumo[descripcion_insumo],$C155,Tbl_Registro_Insumo[id_solicitud],Detalle_Mes!$C$9,Tbl_Registro_Insumo[Fecha_Corte],"&lt;="&amp;K$12)-SUMIFS(Tbl_Registro_Insumo[cant_dev],Tbl_Registro_Insumo[proveedor],$C$8,Tbl_Registro_Insumo[descripcion_insumo],$C155,Tbl_Registro_Insumo[id_solicitud],$C$9,Tbl_Registro_Insumo[Fecha_Corte],"&lt;="&amp;K$12))</f>
        <v/>
      </c>
      <c r="L155" s="2" t="str">
        <f>IF(OR($C155="",L$12=""),"",SUMIFS(Tbl_Registro_Insumo[cant_ent],Tbl_Registro_Insumo[proveedor],$C$8,Tbl_Registro_Insumo[descripcion_insumo],$C155,Tbl_Registro_Insumo[id_solicitud],Detalle_Mes!$C$9,Tbl_Registro_Insumo[Fecha_Corte],"&lt;="&amp;L$12)-SUMIFS(Tbl_Registro_Insumo[cant_dev],Tbl_Registro_Insumo[proveedor],$C$8,Tbl_Registro_Insumo[descripcion_insumo],$C155,Tbl_Registro_Insumo[id_solicitud],$C$9,Tbl_Registro_Insumo[Fecha_Corte],"&lt;="&amp;L$12))</f>
        <v/>
      </c>
      <c r="M155" s="2" t="str">
        <f>IF(OR($C155="",M$12=""),"",SUMIFS(Tbl_Registro_Insumo[cant_ent],Tbl_Registro_Insumo[proveedor],$C$8,Tbl_Registro_Insumo[descripcion_insumo],$C155,Tbl_Registro_Insumo[id_solicitud],Detalle_Mes!$C$9,Tbl_Registro_Insumo[Fecha_Corte],"&lt;="&amp;M$12)-SUMIFS(Tbl_Registro_Insumo[cant_dev],Tbl_Registro_Insumo[proveedor],$C$8,Tbl_Registro_Insumo[descripcion_insumo],$C155,Tbl_Registro_Insumo[id_solicitud],$C$9,Tbl_Registro_Insumo[Fecha_Corte],"&lt;="&amp;M$12))</f>
        <v/>
      </c>
      <c r="N155" s="2" t="str">
        <f>IF(OR($C155="",N$12=""),"",SUMIFS(Tbl_Registro_Insumo[cant_ent],Tbl_Registro_Insumo[proveedor],$C$8,Tbl_Registro_Insumo[descripcion_insumo],$C155,Tbl_Registro_Insumo[id_solicitud],Detalle_Mes!$C$9,Tbl_Registro_Insumo[Fecha_Corte],"&lt;="&amp;N$12)-SUMIFS(Tbl_Registro_Insumo[cant_dev],Tbl_Registro_Insumo[proveedor],$C$8,Tbl_Registro_Insumo[descripcion_insumo],$C155,Tbl_Registro_Insumo[id_solicitud],$C$9,Tbl_Registro_Insumo[Fecha_Corte],"&lt;="&amp;N$12))</f>
        <v/>
      </c>
      <c r="O155" s="2" t="str">
        <f>IF(OR($C155="",O$12=""),"",SUMIFS(Tbl_Registro_Insumo[cant_ent],Tbl_Registro_Insumo[proveedor],$C$8,Tbl_Registro_Insumo[descripcion_insumo],$C155,Tbl_Registro_Insumo[id_solicitud],Detalle_Mes!$C$9,Tbl_Registro_Insumo[Fecha_Corte],"&lt;="&amp;O$12)-SUMIFS(Tbl_Registro_Insumo[cant_dev],Tbl_Registro_Insumo[proveedor],$C$8,Tbl_Registro_Insumo[descripcion_insumo],$C155,Tbl_Registro_Insumo[id_solicitud],$C$9,Tbl_Registro_Insumo[Fecha_Corte],"&lt;="&amp;O$12))</f>
        <v/>
      </c>
      <c r="P155" s="2" t="str">
        <f>IF(OR($C155="",P$12=""),"",SUMIFS(Tbl_Registro_Insumo[cant_ent],Tbl_Registro_Insumo[proveedor],$C$8,Tbl_Registro_Insumo[descripcion_insumo],$C155,Tbl_Registro_Insumo[id_solicitud],Detalle_Mes!$C$9,Tbl_Registro_Insumo[Fecha_Corte],"&lt;="&amp;P$12)-SUMIFS(Tbl_Registro_Insumo[cant_dev],Tbl_Registro_Insumo[proveedor],$C$8,Tbl_Registro_Insumo[descripcion_insumo],$C155,Tbl_Registro_Insumo[id_solicitud],$C$9,Tbl_Registro_Insumo[Fecha_Corte],"&lt;="&amp;P$12))</f>
        <v/>
      </c>
      <c r="Q155" s="2" t="str">
        <f>IF(OR($C155="",Q$12=""),"",SUMIFS(Tbl_Registro_Insumo[cant_ent],Tbl_Registro_Insumo[proveedor],$C$8,Tbl_Registro_Insumo[descripcion_insumo],$C155,Tbl_Registro_Insumo[id_solicitud],Detalle_Mes!$C$9,Tbl_Registro_Insumo[Fecha_Corte],"&lt;="&amp;Q$12)-SUMIFS(Tbl_Registro_Insumo[cant_dev],Tbl_Registro_Insumo[proveedor],$C$8,Tbl_Registro_Insumo[descripcion_insumo],$C155,Tbl_Registro_Insumo[id_solicitud],$C$9,Tbl_Registro_Insumo[Fecha_Corte],"&lt;="&amp;Q$12))</f>
        <v/>
      </c>
      <c r="R155" s="2" t="str">
        <f>IF(OR($C155="",R$12=""),"",SUMIFS(Tbl_Registro_Insumo[cant_ent],Tbl_Registro_Insumo[proveedor],$C$8,Tbl_Registro_Insumo[descripcion_insumo],$C155,Tbl_Registro_Insumo[id_solicitud],Detalle_Mes!$C$9,Tbl_Registro_Insumo[Fecha_Corte],"&lt;="&amp;R$12)-SUMIFS(Tbl_Registro_Insumo[cant_dev],Tbl_Registro_Insumo[proveedor],$C$8,Tbl_Registro_Insumo[descripcion_insumo],$C155,Tbl_Registro_Insumo[id_solicitud],$C$9,Tbl_Registro_Insumo[Fecha_Corte],"&lt;="&amp;R$12))</f>
        <v/>
      </c>
      <c r="S155" s="2" t="str">
        <f>IF(OR($C155="",S$12=""),"",SUMIFS(Tbl_Registro_Insumo[cant_ent],Tbl_Registro_Insumo[proveedor],$C$8,Tbl_Registro_Insumo[descripcion_insumo],$C155,Tbl_Registro_Insumo[id_solicitud],Detalle_Mes!$C$9,Tbl_Registro_Insumo[Fecha_Corte],"&lt;="&amp;S$12)-SUMIFS(Tbl_Registro_Insumo[cant_dev],Tbl_Registro_Insumo[proveedor],$C$8,Tbl_Registro_Insumo[descripcion_insumo],$C155,Tbl_Registro_Insumo[id_solicitud],$C$9,Tbl_Registro_Insumo[Fecha_Corte],"&lt;="&amp;S$12))</f>
        <v/>
      </c>
      <c r="T155" s="2" t="str">
        <f>IF(OR($C155="",T$12=""),"",SUMIFS(Tbl_Registro_Insumo[cant_ent],Tbl_Registro_Insumo[proveedor],$C$8,Tbl_Registro_Insumo[descripcion_insumo],$C155,Tbl_Registro_Insumo[id_solicitud],Detalle_Mes!$C$9,Tbl_Registro_Insumo[Fecha_Corte],"&lt;="&amp;T$12)-SUMIFS(Tbl_Registro_Insumo[cant_dev],Tbl_Registro_Insumo[proveedor],$C$8,Tbl_Registro_Insumo[descripcion_insumo],$C155,Tbl_Registro_Insumo[id_solicitud],$C$9,Tbl_Registro_Insumo[Fecha_Corte],"&lt;="&amp;T$12))</f>
        <v/>
      </c>
      <c r="U155" s="2" t="str">
        <f>IF(OR($C155="",U$12=""),"",SUMIFS(Tbl_Registro_Insumo[cant_ent],Tbl_Registro_Insumo[proveedor],$C$8,Tbl_Registro_Insumo[descripcion_insumo],$C155,Tbl_Registro_Insumo[id_solicitud],Detalle_Mes!$C$9,Tbl_Registro_Insumo[Fecha_Corte],"&lt;="&amp;U$12)-SUMIFS(Tbl_Registro_Insumo[cant_dev],Tbl_Registro_Insumo[proveedor],$C$8,Tbl_Registro_Insumo[descripcion_insumo],$C155,Tbl_Registro_Insumo[id_solicitud],$C$9,Tbl_Registro_Insumo[Fecha_Corte],"&lt;="&amp;U$12))</f>
        <v/>
      </c>
      <c r="V155" s="2" t="str">
        <f>IF(OR($C155="",V$12=""),"",SUMIFS(Tbl_Registro_Insumo[cant_ent],Tbl_Registro_Insumo[proveedor],$C$8,Tbl_Registro_Insumo[descripcion_insumo],$C155,Tbl_Registro_Insumo[id_solicitud],Detalle_Mes!$C$9,Tbl_Registro_Insumo[Fecha_Corte],"&lt;="&amp;V$12)-SUMIFS(Tbl_Registro_Insumo[cant_dev],Tbl_Registro_Insumo[proveedor],$C$8,Tbl_Registro_Insumo[descripcion_insumo],$C155,Tbl_Registro_Insumo[id_solicitud],$C$9,Tbl_Registro_Insumo[Fecha_Corte],"&lt;="&amp;V$12))</f>
        <v/>
      </c>
      <c r="W155" s="2" t="str">
        <f>IF(OR($C155="",W$12=""),"",SUMIFS(Tbl_Registro_Insumo[cant_ent],Tbl_Registro_Insumo[proveedor],$C$8,Tbl_Registro_Insumo[descripcion_insumo],$C155,Tbl_Registro_Insumo[id_solicitud],Detalle_Mes!$C$9,Tbl_Registro_Insumo[Fecha_Corte],"&lt;="&amp;W$12)-SUMIFS(Tbl_Registro_Insumo[cant_dev],Tbl_Registro_Insumo[proveedor],$C$8,Tbl_Registro_Insumo[descripcion_insumo],$C155,Tbl_Registro_Insumo[id_solicitud],$C$9,Tbl_Registro_Insumo[Fecha_Corte],"&lt;="&amp;W$12))</f>
        <v/>
      </c>
      <c r="X155" s="2" t="str">
        <f>IF(OR($C155="",X$12=""),"",SUMIFS(Tbl_Registro_Insumo[cant_ent],Tbl_Registro_Insumo[proveedor],$C$8,Tbl_Registro_Insumo[descripcion_insumo],$C155,Tbl_Registro_Insumo[id_solicitud],Detalle_Mes!$C$9,Tbl_Registro_Insumo[Fecha_Corte],"&lt;="&amp;X$12)-SUMIFS(Tbl_Registro_Insumo[cant_dev],Tbl_Registro_Insumo[proveedor],$C$8,Tbl_Registro_Insumo[descripcion_insumo],$C155,Tbl_Registro_Insumo[id_solicitud],$C$9,Tbl_Registro_Insumo[Fecha_Corte],"&lt;="&amp;X$12))</f>
        <v/>
      </c>
      <c r="Y155" s="2" t="str">
        <f>IF(OR($C155="",Y$12=""),"",SUMIFS(Tbl_Registro_Insumo[cant_ent],Tbl_Registro_Insumo[proveedor],$C$8,Tbl_Registro_Insumo[descripcion_insumo],$C155,Tbl_Registro_Insumo[id_solicitud],Detalle_Mes!$C$9,Tbl_Registro_Insumo[Fecha_Corte],"&lt;="&amp;Y$12)-SUMIFS(Tbl_Registro_Insumo[cant_dev],Tbl_Registro_Insumo[proveedor],$C$8,Tbl_Registro_Insumo[descripcion_insumo],$C155,Tbl_Registro_Insumo[id_solicitud],$C$9,Tbl_Registro_Insumo[Fecha_Corte],"&lt;="&amp;Y$12))</f>
        <v/>
      </c>
      <c r="Z155" s="2" t="str">
        <f>IF(OR($C155="",Z$12=""),"",SUMIFS(Tbl_Registro_Insumo[cant_ent],Tbl_Registro_Insumo[proveedor],$C$8,Tbl_Registro_Insumo[descripcion_insumo],$C155,Tbl_Registro_Insumo[id_solicitud],Detalle_Mes!$C$9,Tbl_Registro_Insumo[Fecha_Corte],"&lt;="&amp;Z$12)-SUMIFS(Tbl_Registro_Insumo[cant_dev],Tbl_Registro_Insumo[proveedor],$C$8,Tbl_Registro_Insumo[descripcion_insumo],$C155,Tbl_Registro_Insumo[id_solicitud],$C$9,Tbl_Registro_Insumo[Fecha_Corte],"&lt;="&amp;Z$12))</f>
        <v/>
      </c>
      <c r="AA155" s="2" t="str">
        <f>IF(OR($C155="",AA$12=""),"",SUMIFS(Tbl_Registro_Insumo[cant_ent],Tbl_Registro_Insumo[proveedor],$C$8,Tbl_Registro_Insumo[descripcion_insumo],$C155,Tbl_Registro_Insumo[id_solicitud],Detalle_Mes!$C$9,Tbl_Registro_Insumo[Fecha_Corte],"&lt;="&amp;AA$12)-SUMIFS(Tbl_Registro_Insumo[cant_dev],Tbl_Registro_Insumo[proveedor],$C$8,Tbl_Registro_Insumo[descripcion_insumo],$C155,Tbl_Registro_Insumo[id_solicitud],$C$9,Tbl_Registro_Insumo[Fecha_Corte],"&lt;="&amp;AA$12))</f>
        <v/>
      </c>
      <c r="AB155" s="2" t="str">
        <f>IF(OR($C155="",AB$12=""),"",SUMIFS(Tbl_Registro_Insumo[cant_ent],Tbl_Registro_Insumo[proveedor],$C$8,Tbl_Registro_Insumo[descripcion_insumo],$C155,Tbl_Registro_Insumo[id_solicitud],Detalle_Mes!$C$9,Tbl_Registro_Insumo[Fecha_Corte],"&lt;="&amp;AB$12)-SUMIFS(Tbl_Registro_Insumo[cant_dev],Tbl_Registro_Insumo[proveedor],$C$8,Tbl_Registro_Insumo[descripcion_insumo],$C155,Tbl_Registro_Insumo[id_solicitud],$C$9,Tbl_Registro_Insumo[Fecha_Corte],"&lt;="&amp;AB$12))</f>
        <v/>
      </c>
      <c r="AC155" s="2" t="str">
        <f>IF(OR($C155="",AC$12=""),"",SUMIFS(Tbl_Registro_Insumo[cant_ent],Tbl_Registro_Insumo[proveedor],$C$8,Tbl_Registro_Insumo[descripcion_insumo],$C155,Tbl_Registro_Insumo[id_solicitud],Detalle_Mes!$C$9,Tbl_Registro_Insumo[Fecha_Corte],"&lt;="&amp;AC$12)-SUMIFS(Tbl_Registro_Insumo[cant_dev],Tbl_Registro_Insumo[proveedor],$C$8,Tbl_Registro_Insumo[descripcion_insumo],$C155,Tbl_Registro_Insumo[id_solicitud],$C$9,Tbl_Registro_Insumo[Fecha_Corte],"&lt;="&amp;AC$12))</f>
        <v/>
      </c>
      <c r="AD155" s="2" t="str">
        <f>IF(OR($C155="",AD$12=""),"",SUMIFS(Tbl_Registro_Insumo[cant_ent],Tbl_Registro_Insumo[proveedor],$C$8,Tbl_Registro_Insumo[descripcion_insumo],$C155,Tbl_Registro_Insumo[id_solicitud],Detalle_Mes!$C$9,Tbl_Registro_Insumo[Fecha_Corte],"&lt;="&amp;AD$12)-SUMIFS(Tbl_Registro_Insumo[cant_dev],Tbl_Registro_Insumo[proveedor],$C$8,Tbl_Registro_Insumo[descripcion_insumo],$C155,Tbl_Registro_Insumo[id_solicitud],$C$9,Tbl_Registro_Insumo[Fecha_Corte],"&lt;="&amp;AD$12))</f>
        <v/>
      </c>
      <c r="AE155" s="2" t="str">
        <f>IF(OR($C155="",AE$12=""),"",SUMIFS(Tbl_Registro_Insumo[cant_ent],Tbl_Registro_Insumo[proveedor],$C$8,Tbl_Registro_Insumo[descripcion_insumo],$C155,Tbl_Registro_Insumo[id_solicitud],Detalle_Mes!$C$9,Tbl_Registro_Insumo[Fecha_Corte],"&lt;="&amp;AE$12)-SUMIFS(Tbl_Registro_Insumo[cant_dev],Tbl_Registro_Insumo[proveedor],$C$8,Tbl_Registro_Insumo[descripcion_insumo],$C155,Tbl_Registro_Insumo[id_solicitud],$C$9,Tbl_Registro_Insumo[Fecha_Corte],"&lt;="&amp;AE$12))</f>
        <v/>
      </c>
      <c r="AF155" s="2" t="str">
        <f>IF(OR($C155="",AF$12=""),"",SUMIFS(Tbl_Registro_Insumo[cant_ent],Tbl_Registro_Insumo[proveedor],$C$8,Tbl_Registro_Insumo[descripcion_insumo],$C155,Tbl_Registro_Insumo[id_solicitud],Detalle_Mes!$C$9,Tbl_Registro_Insumo[Fecha_Corte],"&lt;="&amp;AF$12)-SUMIFS(Tbl_Registro_Insumo[cant_dev],Tbl_Registro_Insumo[proveedor],$C$8,Tbl_Registro_Insumo[descripcion_insumo],$C155,Tbl_Registro_Insumo[id_solicitud],$C$9,Tbl_Registro_Insumo[Fecha_Corte],"&lt;="&amp;AF$12))</f>
        <v/>
      </c>
      <c r="AG155" s="2" t="str">
        <f>IF(OR($C155="",AG$12=""),"",SUMIFS(Tbl_Registro_Insumo[cant_ent],Tbl_Registro_Insumo[proveedor],$C$8,Tbl_Registro_Insumo[descripcion_insumo],$C155,Tbl_Registro_Insumo[id_solicitud],Detalle_Mes!$C$9,Tbl_Registro_Insumo[Fecha_Corte],"&lt;="&amp;AG$12)-SUMIFS(Tbl_Registro_Insumo[cant_dev],Tbl_Registro_Insumo[proveedor],$C$8,Tbl_Registro_Insumo[descripcion_insumo],$C155,Tbl_Registro_Insumo[id_solicitud],$C$9,Tbl_Registro_Insumo[Fecha_Corte],"&lt;="&amp;AG$12))</f>
        <v/>
      </c>
      <c r="AH155" s="2" t="str">
        <f>IF(OR($C155="",AH$12=""),"",SUMIFS(Tbl_Registro_Insumo[cant_ent],Tbl_Registro_Insumo[proveedor],$C$8,Tbl_Registro_Insumo[descripcion_insumo],$C155,Tbl_Registro_Insumo[id_solicitud],Detalle_Mes!$C$9,Tbl_Registro_Insumo[Fecha_Corte],"&lt;="&amp;AH$12)-SUMIFS(Tbl_Registro_Insumo[cant_dev],Tbl_Registro_Insumo[proveedor],$C$8,Tbl_Registro_Insumo[descripcion_insumo],$C155,Tbl_Registro_Insumo[id_solicitud],$C$9,Tbl_Registro_Insumo[Fecha_Corte],"&lt;="&amp;AH$12))</f>
        <v/>
      </c>
      <c r="AI155" s="2" t="str">
        <f>IF(OR($C155="",AI$12=""),"",SUMIFS(Tbl_Registro_Insumo[cant_ent],Tbl_Registro_Insumo[proveedor],$C$8,Tbl_Registro_Insumo[descripcion_insumo],$C155,Tbl_Registro_Insumo[id_solicitud],Detalle_Mes!$C$9,Tbl_Registro_Insumo[Fecha_Corte],"&lt;="&amp;AI$12)-SUMIFS(Tbl_Registro_Insumo[cant_dev],Tbl_Registro_Insumo[proveedor],$C$8,Tbl_Registro_Insumo[descripcion_insumo],$C155,Tbl_Registro_Insumo[id_solicitud],$C$9,Tbl_Registro_Insumo[Fecha_Corte],"&lt;="&amp;AI$12))</f>
        <v/>
      </c>
      <c r="AJ155" s="2" t="str">
        <f>IF(OR($C155="",AJ$12=""),"",SUMIFS(Tbl_Registro_Insumo[cant_ent],Tbl_Registro_Insumo[proveedor],$C$8,Tbl_Registro_Insumo[descripcion_insumo],$C155,Tbl_Registro_Insumo[id_solicitud],Detalle_Mes!$C$9,Tbl_Registro_Insumo[Fecha_Corte],"&lt;="&amp;AJ$12)-SUMIFS(Tbl_Registro_Insumo[cant_dev],Tbl_Registro_Insumo[proveedor],$C$8,Tbl_Registro_Insumo[descripcion_insumo],$C155,Tbl_Registro_Insumo[id_solicitud],$C$9,Tbl_Registro_Insumo[Fecha_Corte],"&lt;="&amp;AJ$12))</f>
        <v/>
      </c>
      <c r="AK155" s="2" t="str">
        <f>IF(OR($C155="",AK$12=""),"",SUMIFS(Tbl_Registro_Insumo[cant_ent],Tbl_Registro_Insumo[proveedor],$C$8,Tbl_Registro_Insumo[descripcion_insumo],$C155,Tbl_Registro_Insumo[id_solicitud],Detalle_Mes!$C$9,Tbl_Registro_Insumo[Fecha_Corte],"&lt;="&amp;AK$12)-SUMIFS(Tbl_Registro_Insumo[cant_dev],Tbl_Registro_Insumo[proveedor],$C$8,Tbl_Registro_Insumo[descripcion_insumo],$C155,Tbl_Registro_Insumo[id_solicitud],$C$9,Tbl_Registro_Insumo[Fecha_Corte],"&lt;="&amp;AK$12))</f>
        <v/>
      </c>
      <c r="AL155" s="2" t="str">
        <f>IF(OR($C155="",AL$12=""),"",SUMIFS(Tbl_Registro_Insumo[cant_ent],Tbl_Registro_Insumo[proveedor],$C$8,Tbl_Registro_Insumo[descripcion_insumo],$C155,Tbl_Registro_Insumo[id_solicitud],Detalle_Mes!$C$9,Tbl_Registro_Insumo[Fecha_Corte],"&lt;="&amp;AL$12)-SUMIFS(Tbl_Registro_Insumo[cant_dev],Tbl_Registro_Insumo[proveedor],$C$8,Tbl_Registro_Insumo[descripcion_insumo],$C155,Tbl_Registro_Insumo[id_solicitud],$C$9,Tbl_Registro_Insumo[Fecha_Corte],"&lt;="&amp;AL$12))</f>
        <v/>
      </c>
      <c r="AM155" s="2" t="str">
        <f>IF(OR($C155="",AM$12=""),"",SUMIFS(Tbl_Registro_Insumo[cant_ent],Tbl_Registro_Insumo[proveedor],$C$8,Tbl_Registro_Insumo[descripcion_insumo],$C155,Tbl_Registro_Insumo[id_solicitud],Detalle_Mes!$C$9,Tbl_Registro_Insumo[Fecha_Corte],"&lt;="&amp;AM$12)-SUMIFS(Tbl_Registro_Insumo[cant_dev],Tbl_Registro_Insumo[proveedor],$C$8,Tbl_Registro_Insumo[descripcion_insumo],$C155,Tbl_Registro_Insumo[id_solicitud],$C$9,Tbl_Registro_Insumo[Fecha_Corte],"&lt;="&amp;AM$12))</f>
        <v/>
      </c>
      <c r="AN155" s="2" t="str">
        <f>IF(OR($C155="",AN$12=""),"",SUMIFS(Tbl_Registro_Insumo[cant_ent],Tbl_Registro_Insumo[proveedor],$C$8,Tbl_Registro_Insumo[descripcion_insumo],$C155,Tbl_Registro_Insumo[id_solicitud],Detalle_Mes!$C$9,Tbl_Registro_Insumo[Fecha_Corte],"&lt;="&amp;AN$12)-SUMIFS(Tbl_Registro_Insumo[cant_dev],Tbl_Registro_Insumo[proveedor],$C$8,Tbl_Registro_Insumo[descripcion_insumo],$C155,Tbl_Registro_Insumo[id_solicitud],$C$9,Tbl_Registro_Insumo[Fecha_Corte],"&lt;="&amp;AN$12))</f>
        <v/>
      </c>
      <c r="AO155" s="2" t="str">
        <f>IF(OR($C155="",AO$12=""),"",SUMIFS(Tbl_Registro_Insumo[cant_ent],Tbl_Registro_Insumo[proveedor],$C$8,Tbl_Registro_Insumo[descripcion_insumo],$C155,Tbl_Registro_Insumo[id_solicitud],Detalle_Mes!$C$9,Tbl_Registro_Insumo[Fecha_Corte],"&lt;="&amp;AO$12)-SUMIFS(Tbl_Registro_Insumo[cant_dev],Tbl_Registro_Insumo[proveedor],$C$8,Tbl_Registro_Insumo[descripcion_insumo],$C155,Tbl_Registro_Insumo[id_solicitud],$C$9,Tbl_Registro_Insumo[Fecha_Corte],"&lt;="&amp;AO$12))</f>
        <v/>
      </c>
      <c r="AP155" s="2" t="str">
        <f>IF(OR($C155="",AP$12=""),"",SUMIFS(Tbl_Registro_Insumo[cant_ent],Tbl_Registro_Insumo[proveedor],$C$8,Tbl_Registro_Insumo[descripcion_insumo],$C155,Tbl_Registro_Insumo[id_solicitud],Detalle_Mes!$C$9,Tbl_Registro_Insumo[Fecha_Corte],"&lt;="&amp;AP$12)-SUMIFS(Tbl_Registro_Insumo[cant_dev],Tbl_Registro_Insumo[proveedor],$C$8,Tbl_Registro_Insumo[descripcion_insumo],$C155,Tbl_Registro_Insumo[id_solicitud],$C$9,Tbl_Registro_Insumo[Fecha_Corte],"&lt;="&amp;AP$12))</f>
        <v/>
      </c>
      <c r="AQ155" s="2" t="str">
        <f>IF(OR($C155="",AQ$12=""),"",SUMIFS(Tbl_Registro_Insumo[cant_ent],Tbl_Registro_Insumo[proveedor],$C$8,Tbl_Registro_Insumo[descripcion_insumo],$C155,Tbl_Registro_Insumo[id_solicitud],Detalle_Mes!$C$9,Tbl_Registro_Insumo[Fecha_Corte],"&lt;="&amp;AQ$12)-SUMIFS(Tbl_Registro_Insumo[cant_dev],Tbl_Registro_Insumo[proveedor],$C$8,Tbl_Registro_Insumo[descripcion_insumo],$C155,Tbl_Registro_Insumo[id_solicitud],$C$9,Tbl_Registro_Insumo[Fecha_Corte],"&lt;="&amp;AQ$12))</f>
        <v/>
      </c>
      <c r="AR155" s="2" t="str">
        <f>IF(OR($C155="",AR$12=""),"",SUMIFS(Tbl_Registro_Insumo[cant_ent],Tbl_Registro_Insumo[proveedor],$C$8,Tbl_Registro_Insumo[descripcion_insumo],$C155,Tbl_Registro_Insumo[id_solicitud],Detalle_Mes!$C$9,Tbl_Registro_Insumo[Fecha_Corte],"&lt;="&amp;AR$12)-SUMIFS(Tbl_Registro_Insumo[cant_dev],Tbl_Registro_Insumo[proveedor],$C$8,Tbl_Registro_Insumo[descripcion_insumo],$C155,Tbl_Registro_Insumo[id_solicitud],$C$9,Tbl_Registro_Insumo[Fecha_Corte],"&lt;="&amp;AR$12))</f>
        <v/>
      </c>
      <c r="AS155" s="2" t="str">
        <f>IF(OR($C155="",AS$12=""),"",SUMIFS(Tbl_Registro_Insumo[cant_ent],Tbl_Registro_Insumo[proveedor],$C$8,Tbl_Registro_Insumo[descripcion_insumo],$C155,Tbl_Registro_Insumo[id_solicitud],Detalle_Mes!$C$9,Tbl_Registro_Insumo[Fecha_Corte],"&lt;="&amp;AS$12)-SUMIFS(Tbl_Registro_Insumo[cant_dev],Tbl_Registro_Insumo[proveedor],$C$8,Tbl_Registro_Insumo[descripcion_insumo],$C155,Tbl_Registro_Insumo[id_solicitud],$C$9,Tbl_Registro_Insumo[Fecha_Corte],"&lt;="&amp;AS$12))</f>
        <v/>
      </c>
      <c r="AT155" s="2" t="str">
        <f>IF(OR($C155="",AT$12=""),"",SUMIFS(Tbl_Registro_Insumo[cant_ent],Tbl_Registro_Insumo[proveedor],$C$8,Tbl_Registro_Insumo[descripcion_insumo],$C155,Tbl_Registro_Insumo[id_solicitud],Detalle_Mes!$C$9,Tbl_Registro_Insumo[Fecha_Corte],"&lt;="&amp;AT$12)-SUMIFS(Tbl_Registro_Insumo[cant_dev],Tbl_Registro_Insumo[proveedor],$C$8,Tbl_Registro_Insumo[descripcion_insumo],$C155,Tbl_Registro_Insumo[id_solicitud],$C$9,Tbl_Registro_Insumo[Fecha_Corte],"&lt;="&amp;AT$12))</f>
        <v/>
      </c>
      <c r="AU155" s="2" t="str">
        <f>IF(OR($C155="",AU$12=""),"",SUMIFS(Tbl_Registro_Insumo[cant_ent],Tbl_Registro_Insumo[proveedor],$C$8,Tbl_Registro_Insumo[descripcion_insumo],$C155,Tbl_Registro_Insumo[id_solicitud],Detalle_Mes!$C$9,Tbl_Registro_Insumo[Fecha_Corte],"&lt;="&amp;AU$12)-SUMIFS(Tbl_Registro_Insumo[cant_dev],Tbl_Registro_Insumo[proveedor],$C$8,Tbl_Registro_Insumo[descripcion_insumo],$C155,Tbl_Registro_Insumo[id_solicitud],$C$9,Tbl_Registro_Insumo[Fecha_Corte],"&lt;="&amp;AU$12))</f>
        <v/>
      </c>
      <c r="AV155" s="2" t="str">
        <f>IF(OR($C155="",AV$12=""),"",SUMIFS(Tbl_Registro_Insumo[cant_ent],Tbl_Registro_Insumo[proveedor],$C$8,Tbl_Registro_Insumo[descripcion_insumo],$C155,Tbl_Registro_Insumo[id_solicitud],Detalle_Mes!$C$9,Tbl_Registro_Insumo[Fecha_Corte],"&lt;="&amp;AV$12)-SUMIFS(Tbl_Registro_Insumo[cant_dev],Tbl_Registro_Insumo[proveedor],$C$8,Tbl_Registro_Insumo[descripcion_insumo],$C155,Tbl_Registro_Insumo[id_solicitud],$C$9,Tbl_Registro_Insumo[Fecha_Corte],"&lt;="&amp;AV$12))</f>
        <v/>
      </c>
      <c r="AW155" s="2" t="str">
        <f>IF(OR($C155="",AW$12=""),"",SUMIFS(Tbl_Registro_Insumo[cant_ent],Tbl_Registro_Insumo[proveedor],$C$8,Tbl_Registro_Insumo[descripcion_insumo],$C155,Tbl_Registro_Insumo[id_solicitud],Detalle_Mes!$C$9,Tbl_Registro_Insumo[Fecha_Corte],"&lt;="&amp;AW$12)-SUMIFS(Tbl_Registro_Insumo[cant_dev],Tbl_Registro_Insumo[proveedor],$C$8,Tbl_Registro_Insumo[descripcion_insumo],$C155,Tbl_Registro_Insumo[id_solicitud],$C$9,Tbl_Registro_Insumo[Fecha_Corte],"&lt;="&amp;AW$12))</f>
        <v/>
      </c>
      <c r="AX155" s="2" t="str">
        <f>IF(OR($C155="",AX$12=""),"",SUMIFS(Tbl_Registro_Insumo[cant_ent],Tbl_Registro_Insumo[proveedor],$C$8,Tbl_Registro_Insumo[descripcion_insumo],$C155,Tbl_Registro_Insumo[id_solicitud],Detalle_Mes!$C$9,Tbl_Registro_Insumo[Fecha_Corte],"&lt;="&amp;AX$12)-SUMIFS(Tbl_Registro_Insumo[cant_dev],Tbl_Registro_Insumo[proveedor],$C$8,Tbl_Registro_Insumo[descripcion_insumo],$C155,Tbl_Registro_Insumo[id_solicitud],$C$9,Tbl_Registro_Insumo[Fecha_Corte],"&lt;="&amp;AX$12))</f>
        <v/>
      </c>
      <c r="AY155" s="2" t="str">
        <f>IF(OR($C155="",AY$12=""),"",SUMIFS(Tbl_Registro_Insumo[cant_ent],Tbl_Registro_Insumo[proveedor],$C$8,Tbl_Registro_Insumo[descripcion_insumo],$C155,Tbl_Registro_Insumo[id_solicitud],Detalle_Mes!$C$9,Tbl_Registro_Insumo[Fecha_Corte],"&lt;="&amp;AY$12)-SUMIFS(Tbl_Registro_Insumo[cant_dev],Tbl_Registro_Insumo[proveedor],$C$8,Tbl_Registro_Insumo[descripcion_insumo],$C155,Tbl_Registro_Insumo[id_solicitud],$C$9,Tbl_Registro_Insumo[Fecha_Corte],"&lt;="&amp;AY$12))</f>
        <v/>
      </c>
      <c r="AZ155" s="2" t="str">
        <f>IF(OR($C155="",AZ$12=""),"",SUMIFS(Tbl_Registro_Insumo[cant_ent],Tbl_Registro_Insumo[proveedor],$C$8,Tbl_Registro_Insumo[descripcion_insumo],$C155,Tbl_Registro_Insumo[id_solicitud],Detalle_Mes!$C$9,Tbl_Registro_Insumo[Fecha_Corte],"&lt;="&amp;AZ$12)-SUMIFS(Tbl_Registro_Insumo[cant_dev],Tbl_Registro_Insumo[proveedor],$C$8,Tbl_Registro_Insumo[descripcion_insumo],$C155,Tbl_Registro_Insumo[id_solicitud],$C$9,Tbl_Registro_Insumo[Fecha_Corte],"&lt;="&amp;AZ$12))</f>
        <v/>
      </c>
      <c r="BA155" s="2" t="str">
        <f>IF(OR($C155="",BA$12=""),"",SUMIFS(Tbl_Registro_Insumo[cant_ent],Tbl_Registro_Insumo[proveedor],$C$8,Tbl_Registro_Insumo[descripcion_insumo],$C155,Tbl_Registro_Insumo[id_solicitud],Detalle_Mes!$C$9,Tbl_Registro_Insumo[Fecha_Corte],"&lt;="&amp;BA$12)-SUMIFS(Tbl_Registro_Insumo[cant_dev],Tbl_Registro_Insumo[proveedor],$C$8,Tbl_Registro_Insumo[descripcion_insumo],$C155,Tbl_Registro_Insumo[id_solicitud],$C$9,Tbl_Registro_Insumo[Fecha_Corte],"&lt;="&amp;BA$12))</f>
        <v/>
      </c>
      <c r="BB155" s="2" t="str">
        <f>IF(OR($C155="",BB$12=""),"",SUMIFS(Tbl_Registro_Insumo[cant_ent],Tbl_Registro_Insumo[proveedor],$C$8,Tbl_Registro_Insumo[descripcion_insumo],$C155,Tbl_Registro_Insumo[id_solicitud],Detalle_Mes!$C$9,Tbl_Registro_Insumo[Fecha_Corte],"&lt;="&amp;BB$12)-SUMIFS(Tbl_Registro_Insumo[cant_dev],Tbl_Registro_Insumo[proveedor],$C$8,Tbl_Registro_Insumo[descripcion_insumo],$C155,Tbl_Registro_Insumo[id_solicitud],$C$9,Tbl_Registro_Insumo[Fecha_Corte],"&lt;="&amp;BB$12))</f>
        <v/>
      </c>
      <c r="BC155" s="2" t="str">
        <f>IF(OR($C155="",BC$12=""),"",SUMIFS(Tbl_Registro_Insumo[cant_ent],Tbl_Registro_Insumo[proveedor],$C$8,Tbl_Registro_Insumo[descripcion_insumo],$C155,Tbl_Registro_Insumo[id_solicitud],Detalle_Mes!$C$9,Tbl_Registro_Insumo[Fecha_Corte],"&lt;="&amp;BC$12)-SUMIFS(Tbl_Registro_Insumo[cant_dev],Tbl_Registro_Insumo[proveedor],$C$8,Tbl_Registro_Insumo[descripcion_insumo],$C155,Tbl_Registro_Insumo[id_solicitud],$C$9,Tbl_Registro_Insumo[Fecha_Corte],"&lt;="&amp;BC$12))</f>
        <v/>
      </c>
      <c r="BD155" s="2" t="str">
        <f>IF(OR($C155="",BD$12=""),"",SUMIFS(Tbl_Registro_Insumo[cant_ent],Tbl_Registro_Insumo[proveedor],$C$8,Tbl_Registro_Insumo[descripcion_insumo],$C155,Tbl_Registro_Insumo[id_solicitud],Detalle_Mes!$C$9,Tbl_Registro_Insumo[Fecha_Corte],"&lt;="&amp;BD$12)-SUMIFS(Tbl_Registro_Insumo[cant_dev],Tbl_Registro_Insumo[proveedor],$C$8,Tbl_Registro_Insumo[descripcion_insumo],$C155,Tbl_Registro_Insumo[id_solicitud],$C$9,Tbl_Registro_Insumo[Fecha_Corte],"&lt;="&amp;BD$12))</f>
        <v/>
      </c>
      <c r="BE155" s="2" t="str">
        <f>IF(OR($C155="",BE$12=""),"",SUMIFS(Tbl_Registro_Insumo[cant_ent],Tbl_Registro_Insumo[proveedor],$C$8,Tbl_Registro_Insumo[descripcion_insumo],$C155,Tbl_Registro_Insumo[id_solicitud],Detalle_Mes!$C$9,Tbl_Registro_Insumo[Fecha_Corte],"&lt;="&amp;BE$12)-SUMIFS(Tbl_Registro_Insumo[cant_dev],Tbl_Registro_Insumo[proveedor],$C$8,Tbl_Registro_Insumo[descripcion_insumo],$C155,Tbl_Registro_Insumo[id_solicitud],$C$9,Tbl_Registro_Insumo[Fecha_Corte],"&lt;="&amp;BE$12))</f>
        <v/>
      </c>
      <c r="BF155" s="2" t="str">
        <f>IF(OR($C155="",BF$12=""),"",SUMIFS(Tbl_Registro_Insumo[cant_ent],Tbl_Registro_Insumo[proveedor],$C$8,Tbl_Registro_Insumo[descripcion_insumo],$C155,Tbl_Registro_Insumo[id_solicitud],Detalle_Mes!$C$9,Tbl_Registro_Insumo[Fecha_Corte],"&lt;="&amp;BF$12)-SUMIFS(Tbl_Registro_Insumo[cant_dev],Tbl_Registro_Insumo[proveedor],$C$8,Tbl_Registro_Insumo[descripcion_insumo],$C155,Tbl_Registro_Insumo[id_solicitud],$C$9,Tbl_Registro_Insumo[Fecha_Corte],"&lt;="&amp;BF$12))</f>
        <v/>
      </c>
      <c r="BG155" s="2" t="str">
        <f>IF(OR($C155="",BG$12=""),"",SUMIFS(Tbl_Registro_Insumo[cant_ent],Tbl_Registro_Insumo[proveedor],$C$8,Tbl_Registro_Insumo[descripcion_insumo],$C155,Tbl_Registro_Insumo[id_solicitud],Detalle_Mes!$C$9,Tbl_Registro_Insumo[Fecha_Corte],"&lt;="&amp;BG$12)-SUMIFS(Tbl_Registro_Insumo[cant_dev],Tbl_Registro_Insumo[proveedor],$C$8,Tbl_Registro_Insumo[descripcion_insumo],$C155,Tbl_Registro_Insumo[id_solicitud],$C$9,Tbl_Registro_Insumo[Fecha_Corte],"&lt;="&amp;BG$12))</f>
        <v/>
      </c>
      <c r="BH155" s="2" t="str">
        <f>IF(OR($C155="",BH$12=""),"",SUMIFS(Tbl_Registro_Insumo[cant_ent],Tbl_Registro_Insumo[proveedor],$C$8,Tbl_Registro_Insumo[descripcion_insumo],$C155,Tbl_Registro_Insumo[id_solicitud],Detalle_Mes!$C$9,Tbl_Registro_Insumo[Fecha_Corte],"&lt;="&amp;BH$12)-SUMIFS(Tbl_Registro_Insumo[cant_dev],Tbl_Registro_Insumo[proveedor],$C$8,Tbl_Registro_Insumo[descripcion_insumo],$C155,Tbl_Registro_Insumo[id_solicitud],$C$9,Tbl_Registro_Insumo[Fecha_Corte],"&lt;="&amp;BH$12))</f>
        <v/>
      </c>
      <c r="BI155" s="2" t="str">
        <f>IF(OR($C155="",BI$12=""),"",SUMIFS(Tbl_Registro_Insumo[cant_ent],Tbl_Registro_Insumo[proveedor],$C$8,Tbl_Registro_Insumo[descripcion_insumo],$C155,Tbl_Registro_Insumo[id_solicitud],Detalle_Mes!$C$9,Tbl_Registro_Insumo[Fecha_Corte],"&lt;="&amp;BI$12)-SUMIFS(Tbl_Registro_Insumo[cant_dev],Tbl_Registro_Insumo[proveedor],$C$8,Tbl_Registro_Insumo[descripcion_insumo],$C155,Tbl_Registro_Insumo[id_solicitud],$C$9,Tbl_Registro_Insumo[Fecha_Corte],"&lt;="&amp;BI$12))</f>
        <v/>
      </c>
      <c r="BJ155" s="2" t="str">
        <f>IF(OR($C155="",BJ$12=""),"",SUMIFS(Tbl_Registro_Insumo[cant_ent],Tbl_Registro_Insumo[proveedor],$C$8,Tbl_Registro_Insumo[descripcion_insumo],$C155,Tbl_Registro_Insumo[id_solicitud],Detalle_Mes!$C$9,Tbl_Registro_Insumo[Fecha_Corte],"&lt;="&amp;BJ$12)-SUMIFS(Tbl_Registro_Insumo[cant_dev],Tbl_Registro_Insumo[proveedor],$C$8,Tbl_Registro_Insumo[descripcion_insumo],$C155,Tbl_Registro_Insumo[id_solicitud],$C$9,Tbl_Registro_Insumo[Fecha_Corte],"&lt;="&amp;BJ$12))</f>
        <v/>
      </c>
      <c r="BK155" s="2" t="str">
        <f>IF(OR($C155="",BK$12=""),"",SUMIFS(Tbl_Registro_Insumo[cant_ent],Tbl_Registro_Insumo[proveedor],$C$8,Tbl_Registro_Insumo[descripcion_insumo],$C155,Tbl_Registro_Insumo[id_solicitud],Detalle_Mes!$C$9,Tbl_Registro_Insumo[Fecha_Corte],"&lt;="&amp;BK$12)-SUMIFS(Tbl_Registro_Insumo[cant_dev],Tbl_Registro_Insumo[proveedor],$C$8,Tbl_Registro_Insumo[descripcion_insumo],$C155,Tbl_Registro_Insumo[id_solicitud],$C$9,Tbl_Registro_Insumo[Fecha_Corte],"&lt;="&amp;BK$12))</f>
        <v/>
      </c>
      <c r="BL155" s="2" t="str">
        <f>IF(OR($C155="",BL$12=""),"",SUMIFS(Tbl_Registro_Insumo[cant_ent],Tbl_Registro_Insumo[proveedor],$C$8,Tbl_Registro_Insumo[descripcion_insumo],$C155,Tbl_Registro_Insumo[id_solicitud],Detalle_Mes!$C$9,Tbl_Registro_Insumo[Fecha_Corte],"&lt;="&amp;BL$12)-SUMIFS(Tbl_Registro_Insumo[cant_dev],Tbl_Registro_Insumo[proveedor],$C$8,Tbl_Registro_Insumo[descripcion_insumo],$C155,Tbl_Registro_Insumo[id_solicitud],$C$9,Tbl_Registro_Insumo[Fecha_Corte],"&lt;="&amp;BL$12))</f>
        <v/>
      </c>
      <c r="BM155" s="2" t="str">
        <f>IF(OR($C155="",BM$12=""),"",SUMIFS(Tbl_Registro_Insumo[cant_ent],Tbl_Registro_Insumo[proveedor],$C$8,Tbl_Registro_Insumo[descripcion_insumo],$C155,Tbl_Registro_Insumo[id_solicitud],Detalle_Mes!$C$9,Tbl_Registro_Insumo[Fecha_Corte],"&lt;="&amp;BM$12)-SUMIFS(Tbl_Registro_Insumo[cant_dev],Tbl_Registro_Insumo[proveedor],$C$8,Tbl_Registro_Insumo[descripcion_insumo],$C155,Tbl_Registro_Insumo[id_solicitud],$C$9,Tbl_Registro_Insumo[Fecha_Corte],"&lt;="&amp;BM$12))</f>
        <v/>
      </c>
      <c r="BN155" s="2" t="str">
        <f>IF(OR($C155="",BN$12=""),"",SUMIFS(Tbl_Registro_Insumo[cant_ent],Tbl_Registro_Insumo[proveedor],$C$8,Tbl_Registro_Insumo[descripcion_insumo],$C155,Tbl_Registro_Insumo[id_solicitud],Detalle_Mes!$C$9,Tbl_Registro_Insumo[Fecha_Corte],"&lt;="&amp;BN$12)-SUMIFS(Tbl_Registro_Insumo[cant_dev],Tbl_Registro_Insumo[proveedor],$C$8,Tbl_Registro_Insumo[descripcion_insumo],$C155,Tbl_Registro_Insumo[id_solicitud],$C$9,Tbl_Registro_Insumo[Fecha_Corte],"&lt;="&amp;BN$12))</f>
        <v/>
      </c>
      <c r="BO155" s="2" t="str">
        <f>IF(OR($C155="",BO$12=""),"",SUMIFS(Tbl_Registro_Insumo[cant_ent],Tbl_Registro_Insumo[proveedor],$C$8,Tbl_Registro_Insumo[descripcion_insumo],$C155,Tbl_Registro_Insumo[id_solicitud],Detalle_Mes!$C$9,Tbl_Registro_Insumo[Fecha_Corte],"&lt;="&amp;BO$12)-SUMIFS(Tbl_Registro_Insumo[cant_dev],Tbl_Registro_Insumo[proveedor],$C$8,Tbl_Registro_Insumo[descripcion_insumo],$C155,Tbl_Registro_Insumo[id_solicitud],$C$9,Tbl_Registro_Insumo[Fecha_Corte],"&lt;="&amp;BO$12))</f>
        <v/>
      </c>
      <c r="BP155" s="2" t="str">
        <f>IF(OR($C155="",BP$12=""),"",SUMIFS(Tbl_Registro_Insumo[cant_ent],Tbl_Registro_Insumo[proveedor],$C$8,Tbl_Registro_Insumo[descripcion_insumo],$C155,Tbl_Registro_Insumo[id_solicitud],Detalle_Mes!$C$9,Tbl_Registro_Insumo[Fecha_Corte],"&lt;="&amp;BP$12)-SUMIFS(Tbl_Registro_Insumo[cant_dev],Tbl_Registro_Insumo[proveedor],$C$8,Tbl_Registro_Insumo[descripcion_insumo],$C155,Tbl_Registro_Insumo[id_solicitud],$C$9,Tbl_Registro_Insumo[Fecha_Corte],"&lt;="&amp;BP$12))</f>
        <v/>
      </c>
      <c r="BQ155" s="2" t="str">
        <f>IF(OR($C155="",BQ$12=""),"",SUMIFS(Tbl_Registro_Insumo[cant_ent],Tbl_Registro_Insumo[proveedor],$C$8,Tbl_Registro_Insumo[descripcion_insumo],$C155,Tbl_Registro_Insumo[id_solicitud],Detalle_Mes!$C$9,Tbl_Registro_Insumo[Fecha_Corte],"&lt;="&amp;BQ$12)-SUMIFS(Tbl_Registro_Insumo[cant_dev],Tbl_Registro_Insumo[proveedor],$C$8,Tbl_Registro_Insumo[descripcion_insumo],$C155,Tbl_Registro_Insumo[id_solicitud],$C$9,Tbl_Registro_Insumo[Fecha_Corte],"&lt;="&amp;BQ$12))</f>
        <v/>
      </c>
      <c r="BR155" s="2" t="str">
        <f>IF(OR($C155="",BR$12=""),"",SUMIFS(Tbl_Registro_Insumo[cant_ent],Tbl_Registro_Insumo[proveedor],$C$8,Tbl_Registro_Insumo[descripcion_insumo],$C155,Tbl_Registro_Insumo[id_solicitud],Detalle_Mes!$C$9,Tbl_Registro_Insumo[Fecha_Corte],"&lt;="&amp;BR$12)-SUMIFS(Tbl_Registro_Insumo[cant_dev],Tbl_Registro_Insumo[proveedor],$C$8,Tbl_Registro_Insumo[descripcion_insumo],$C155,Tbl_Registro_Insumo[id_solicitud],$C$9,Tbl_Registro_Insumo[Fecha_Corte],"&lt;="&amp;BR$12))</f>
        <v/>
      </c>
      <c r="BS155" s="2" t="str">
        <f>IF(OR($C155="",BS$12=""),"",SUMIFS(Tbl_Registro_Insumo[cant_ent],Tbl_Registro_Insumo[proveedor],$C$8,Tbl_Registro_Insumo[descripcion_insumo],$C155,Tbl_Registro_Insumo[id_solicitud],Detalle_Mes!$C$9,Tbl_Registro_Insumo[Fecha_Corte],"&lt;="&amp;BS$12)-SUMIFS(Tbl_Registro_Insumo[cant_dev],Tbl_Registro_Insumo[proveedor],$C$8,Tbl_Registro_Insumo[descripcion_insumo],$C155,Tbl_Registro_Insumo[id_solicitud],$C$9,Tbl_Registro_Insumo[Fecha_Corte],"&lt;="&amp;BS$12))</f>
        <v/>
      </c>
    </row>
    <row r="156" spans="2:71" s="7" customFormat="1" ht="19.2" customHeight="1" x14ac:dyDescent="0.3">
      <c r="B156" s="2"/>
      <c r="D156" s="20" t="str">
        <f>IF(C156="","",SUMIFS(Tbl_Registro_Insumo[cant_ent],Tbl_Registro_Insumo[proveedor],Detalle_Mes!$C$8,Tbl_Registro_Insumo[id_solicitud],Detalle_Mes!$C$9,Tbl_Registro_Insumo[descripcion_insumo],Detalle_Mes!C156,Tbl_Registro_Insumo[Fecha_Corte],"&lt;"&amp;Detalle_Mes!$F$8))</f>
        <v/>
      </c>
      <c r="E156" s="20" t="str">
        <f>IF(C156="","",SUMIFS(Tbl_Registro_Insumo[cant_dev],Tbl_Registro_Insumo[proveedor],Detalle_Mes!$C$8,Tbl_Registro_Insumo[id_solicitud],Detalle_Mes!$C$9,Tbl_Registro_Insumo[descripcion_insumo],Detalle_Mes!C156,Tbl_Registro_Insumo[Fecha_Corte],"&lt;"&amp;Detalle_Mes!$F$8))</f>
        <v/>
      </c>
      <c r="F156" s="20" t="str">
        <f t="shared" si="45"/>
        <v/>
      </c>
      <c r="H156" s="41" t="str">
        <f t="shared" si="44"/>
        <v/>
      </c>
      <c r="I156" s="2" t="str">
        <f>IF(OR($C156="",I$12=""),"",SUMIFS(Tbl_Registro_Insumo[cant_ent],Tbl_Registro_Insumo[proveedor],$C$8,Tbl_Registro_Insumo[descripcion_insumo],$C156,Tbl_Registro_Insumo[id_solicitud],Detalle_Mes!$C$9,Tbl_Registro_Insumo[Fecha_Corte],"&lt;"&amp;I$12)-SUMIFS(Tbl_Registro_Insumo[cant_dev],Tbl_Registro_Insumo[proveedor],$C$8,Tbl_Registro_Insumo[descripcion_insumo],$C156,Tbl_Registro_Insumo[id_solicitud],$C$9,Tbl_Registro_Insumo[Fecha_Corte],"&lt;="&amp;I$12))</f>
        <v/>
      </c>
      <c r="J156" s="2" t="str">
        <f>IF(OR($C156="",J$12=""),"",SUMIFS(Tbl_Registro_Insumo[cant_ent],Tbl_Registro_Insumo[proveedor],$C$8,Tbl_Registro_Insumo[descripcion_insumo],$C156,Tbl_Registro_Insumo[id_solicitud],Detalle_Mes!$C$9,Tbl_Registro_Insumo[Fecha_Corte],"&lt;="&amp;J$12)-SUMIFS(Tbl_Registro_Insumo[cant_dev],Tbl_Registro_Insumo[proveedor],$C$8,Tbl_Registro_Insumo[descripcion_insumo],$C156,Tbl_Registro_Insumo[id_solicitud],$C$9,Tbl_Registro_Insumo[Fecha_Corte],"&lt;="&amp;J$12))</f>
        <v/>
      </c>
      <c r="K156" s="2" t="str">
        <f>IF(OR($C156="",K$12=""),"",SUMIFS(Tbl_Registro_Insumo[cant_ent],Tbl_Registro_Insumo[proveedor],$C$8,Tbl_Registro_Insumo[descripcion_insumo],$C156,Tbl_Registro_Insumo[id_solicitud],Detalle_Mes!$C$9,Tbl_Registro_Insumo[Fecha_Corte],"&lt;="&amp;K$12)-SUMIFS(Tbl_Registro_Insumo[cant_dev],Tbl_Registro_Insumo[proveedor],$C$8,Tbl_Registro_Insumo[descripcion_insumo],$C156,Tbl_Registro_Insumo[id_solicitud],$C$9,Tbl_Registro_Insumo[Fecha_Corte],"&lt;="&amp;K$12))</f>
        <v/>
      </c>
      <c r="L156" s="2" t="str">
        <f>IF(OR($C156="",L$12=""),"",SUMIFS(Tbl_Registro_Insumo[cant_ent],Tbl_Registro_Insumo[proveedor],$C$8,Tbl_Registro_Insumo[descripcion_insumo],$C156,Tbl_Registro_Insumo[id_solicitud],Detalle_Mes!$C$9,Tbl_Registro_Insumo[Fecha_Corte],"&lt;="&amp;L$12)-SUMIFS(Tbl_Registro_Insumo[cant_dev],Tbl_Registro_Insumo[proveedor],$C$8,Tbl_Registro_Insumo[descripcion_insumo],$C156,Tbl_Registro_Insumo[id_solicitud],$C$9,Tbl_Registro_Insumo[Fecha_Corte],"&lt;="&amp;L$12))</f>
        <v/>
      </c>
      <c r="M156" s="2" t="str">
        <f>IF(OR($C156="",M$12=""),"",SUMIFS(Tbl_Registro_Insumo[cant_ent],Tbl_Registro_Insumo[proveedor],$C$8,Tbl_Registro_Insumo[descripcion_insumo],$C156,Tbl_Registro_Insumo[id_solicitud],Detalle_Mes!$C$9,Tbl_Registro_Insumo[Fecha_Corte],"&lt;="&amp;M$12)-SUMIFS(Tbl_Registro_Insumo[cant_dev],Tbl_Registro_Insumo[proveedor],$C$8,Tbl_Registro_Insumo[descripcion_insumo],$C156,Tbl_Registro_Insumo[id_solicitud],$C$9,Tbl_Registro_Insumo[Fecha_Corte],"&lt;="&amp;M$12))</f>
        <v/>
      </c>
      <c r="N156" s="2" t="str">
        <f>IF(OR($C156="",N$12=""),"",SUMIFS(Tbl_Registro_Insumo[cant_ent],Tbl_Registro_Insumo[proveedor],$C$8,Tbl_Registro_Insumo[descripcion_insumo],$C156,Tbl_Registro_Insumo[id_solicitud],Detalle_Mes!$C$9,Tbl_Registro_Insumo[Fecha_Corte],"&lt;="&amp;N$12)-SUMIFS(Tbl_Registro_Insumo[cant_dev],Tbl_Registro_Insumo[proveedor],$C$8,Tbl_Registro_Insumo[descripcion_insumo],$C156,Tbl_Registro_Insumo[id_solicitud],$C$9,Tbl_Registro_Insumo[Fecha_Corte],"&lt;="&amp;N$12))</f>
        <v/>
      </c>
      <c r="O156" s="2" t="str">
        <f>IF(OR($C156="",O$12=""),"",SUMIFS(Tbl_Registro_Insumo[cant_ent],Tbl_Registro_Insumo[proveedor],$C$8,Tbl_Registro_Insumo[descripcion_insumo],$C156,Tbl_Registro_Insumo[id_solicitud],Detalle_Mes!$C$9,Tbl_Registro_Insumo[Fecha_Corte],"&lt;="&amp;O$12)-SUMIFS(Tbl_Registro_Insumo[cant_dev],Tbl_Registro_Insumo[proveedor],$C$8,Tbl_Registro_Insumo[descripcion_insumo],$C156,Tbl_Registro_Insumo[id_solicitud],$C$9,Tbl_Registro_Insumo[Fecha_Corte],"&lt;="&amp;O$12))</f>
        <v/>
      </c>
      <c r="P156" s="2" t="str">
        <f>IF(OR($C156="",P$12=""),"",SUMIFS(Tbl_Registro_Insumo[cant_ent],Tbl_Registro_Insumo[proveedor],$C$8,Tbl_Registro_Insumo[descripcion_insumo],$C156,Tbl_Registro_Insumo[id_solicitud],Detalle_Mes!$C$9,Tbl_Registro_Insumo[Fecha_Corte],"&lt;="&amp;P$12)-SUMIFS(Tbl_Registro_Insumo[cant_dev],Tbl_Registro_Insumo[proveedor],$C$8,Tbl_Registro_Insumo[descripcion_insumo],$C156,Tbl_Registro_Insumo[id_solicitud],$C$9,Tbl_Registro_Insumo[Fecha_Corte],"&lt;="&amp;P$12))</f>
        <v/>
      </c>
      <c r="Q156" s="2" t="str">
        <f>IF(OR($C156="",Q$12=""),"",SUMIFS(Tbl_Registro_Insumo[cant_ent],Tbl_Registro_Insumo[proveedor],$C$8,Tbl_Registro_Insumo[descripcion_insumo],$C156,Tbl_Registro_Insumo[id_solicitud],Detalle_Mes!$C$9,Tbl_Registro_Insumo[Fecha_Corte],"&lt;="&amp;Q$12)-SUMIFS(Tbl_Registro_Insumo[cant_dev],Tbl_Registro_Insumo[proveedor],$C$8,Tbl_Registro_Insumo[descripcion_insumo],$C156,Tbl_Registro_Insumo[id_solicitud],$C$9,Tbl_Registro_Insumo[Fecha_Corte],"&lt;="&amp;Q$12))</f>
        <v/>
      </c>
      <c r="R156" s="2" t="str">
        <f>IF(OR($C156="",R$12=""),"",SUMIFS(Tbl_Registro_Insumo[cant_ent],Tbl_Registro_Insumo[proveedor],$C$8,Tbl_Registro_Insumo[descripcion_insumo],$C156,Tbl_Registro_Insumo[id_solicitud],Detalle_Mes!$C$9,Tbl_Registro_Insumo[Fecha_Corte],"&lt;="&amp;R$12)-SUMIFS(Tbl_Registro_Insumo[cant_dev],Tbl_Registro_Insumo[proveedor],$C$8,Tbl_Registro_Insumo[descripcion_insumo],$C156,Tbl_Registro_Insumo[id_solicitud],$C$9,Tbl_Registro_Insumo[Fecha_Corte],"&lt;="&amp;R$12))</f>
        <v/>
      </c>
      <c r="S156" s="2" t="str">
        <f>IF(OR($C156="",S$12=""),"",SUMIFS(Tbl_Registro_Insumo[cant_ent],Tbl_Registro_Insumo[proveedor],$C$8,Tbl_Registro_Insumo[descripcion_insumo],$C156,Tbl_Registro_Insumo[id_solicitud],Detalle_Mes!$C$9,Tbl_Registro_Insumo[Fecha_Corte],"&lt;="&amp;S$12)-SUMIFS(Tbl_Registro_Insumo[cant_dev],Tbl_Registro_Insumo[proveedor],$C$8,Tbl_Registro_Insumo[descripcion_insumo],$C156,Tbl_Registro_Insumo[id_solicitud],$C$9,Tbl_Registro_Insumo[Fecha_Corte],"&lt;="&amp;S$12))</f>
        <v/>
      </c>
      <c r="T156" s="2" t="str">
        <f>IF(OR($C156="",T$12=""),"",SUMIFS(Tbl_Registro_Insumo[cant_ent],Tbl_Registro_Insumo[proveedor],$C$8,Tbl_Registro_Insumo[descripcion_insumo],$C156,Tbl_Registro_Insumo[id_solicitud],Detalle_Mes!$C$9,Tbl_Registro_Insumo[Fecha_Corte],"&lt;="&amp;T$12)-SUMIFS(Tbl_Registro_Insumo[cant_dev],Tbl_Registro_Insumo[proveedor],$C$8,Tbl_Registro_Insumo[descripcion_insumo],$C156,Tbl_Registro_Insumo[id_solicitud],$C$9,Tbl_Registro_Insumo[Fecha_Corte],"&lt;="&amp;T$12))</f>
        <v/>
      </c>
      <c r="U156" s="2" t="str">
        <f>IF(OR($C156="",U$12=""),"",SUMIFS(Tbl_Registro_Insumo[cant_ent],Tbl_Registro_Insumo[proveedor],$C$8,Tbl_Registro_Insumo[descripcion_insumo],$C156,Tbl_Registro_Insumo[id_solicitud],Detalle_Mes!$C$9,Tbl_Registro_Insumo[Fecha_Corte],"&lt;="&amp;U$12)-SUMIFS(Tbl_Registro_Insumo[cant_dev],Tbl_Registro_Insumo[proveedor],$C$8,Tbl_Registro_Insumo[descripcion_insumo],$C156,Tbl_Registro_Insumo[id_solicitud],$C$9,Tbl_Registro_Insumo[Fecha_Corte],"&lt;="&amp;U$12))</f>
        <v/>
      </c>
      <c r="V156" s="2" t="str">
        <f>IF(OR($C156="",V$12=""),"",SUMIFS(Tbl_Registro_Insumo[cant_ent],Tbl_Registro_Insumo[proveedor],$C$8,Tbl_Registro_Insumo[descripcion_insumo],$C156,Tbl_Registro_Insumo[id_solicitud],Detalle_Mes!$C$9,Tbl_Registro_Insumo[Fecha_Corte],"&lt;="&amp;V$12)-SUMIFS(Tbl_Registro_Insumo[cant_dev],Tbl_Registro_Insumo[proveedor],$C$8,Tbl_Registro_Insumo[descripcion_insumo],$C156,Tbl_Registro_Insumo[id_solicitud],$C$9,Tbl_Registro_Insumo[Fecha_Corte],"&lt;="&amp;V$12))</f>
        <v/>
      </c>
      <c r="W156" s="2" t="str">
        <f>IF(OR($C156="",W$12=""),"",SUMIFS(Tbl_Registro_Insumo[cant_ent],Tbl_Registro_Insumo[proveedor],$C$8,Tbl_Registro_Insumo[descripcion_insumo],$C156,Tbl_Registro_Insumo[id_solicitud],Detalle_Mes!$C$9,Tbl_Registro_Insumo[Fecha_Corte],"&lt;="&amp;W$12)-SUMIFS(Tbl_Registro_Insumo[cant_dev],Tbl_Registro_Insumo[proveedor],$C$8,Tbl_Registro_Insumo[descripcion_insumo],$C156,Tbl_Registro_Insumo[id_solicitud],$C$9,Tbl_Registro_Insumo[Fecha_Corte],"&lt;="&amp;W$12))</f>
        <v/>
      </c>
      <c r="X156" s="2" t="str">
        <f>IF(OR($C156="",X$12=""),"",SUMIFS(Tbl_Registro_Insumo[cant_ent],Tbl_Registro_Insumo[proveedor],$C$8,Tbl_Registro_Insumo[descripcion_insumo],$C156,Tbl_Registro_Insumo[id_solicitud],Detalle_Mes!$C$9,Tbl_Registro_Insumo[Fecha_Corte],"&lt;="&amp;X$12)-SUMIFS(Tbl_Registro_Insumo[cant_dev],Tbl_Registro_Insumo[proveedor],$C$8,Tbl_Registro_Insumo[descripcion_insumo],$C156,Tbl_Registro_Insumo[id_solicitud],$C$9,Tbl_Registro_Insumo[Fecha_Corte],"&lt;="&amp;X$12))</f>
        <v/>
      </c>
      <c r="Y156" s="2" t="str">
        <f>IF(OR($C156="",Y$12=""),"",SUMIFS(Tbl_Registro_Insumo[cant_ent],Tbl_Registro_Insumo[proveedor],$C$8,Tbl_Registro_Insumo[descripcion_insumo],$C156,Tbl_Registro_Insumo[id_solicitud],Detalle_Mes!$C$9,Tbl_Registro_Insumo[Fecha_Corte],"&lt;="&amp;Y$12)-SUMIFS(Tbl_Registro_Insumo[cant_dev],Tbl_Registro_Insumo[proveedor],$C$8,Tbl_Registro_Insumo[descripcion_insumo],$C156,Tbl_Registro_Insumo[id_solicitud],$C$9,Tbl_Registro_Insumo[Fecha_Corte],"&lt;="&amp;Y$12))</f>
        <v/>
      </c>
      <c r="Z156" s="2" t="str">
        <f>IF(OR($C156="",Z$12=""),"",SUMIFS(Tbl_Registro_Insumo[cant_ent],Tbl_Registro_Insumo[proveedor],$C$8,Tbl_Registro_Insumo[descripcion_insumo],$C156,Tbl_Registro_Insumo[id_solicitud],Detalle_Mes!$C$9,Tbl_Registro_Insumo[Fecha_Corte],"&lt;="&amp;Z$12)-SUMIFS(Tbl_Registro_Insumo[cant_dev],Tbl_Registro_Insumo[proveedor],$C$8,Tbl_Registro_Insumo[descripcion_insumo],$C156,Tbl_Registro_Insumo[id_solicitud],$C$9,Tbl_Registro_Insumo[Fecha_Corte],"&lt;="&amp;Z$12))</f>
        <v/>
      </c>
      <c r="AA156" s="2" t="str">
        <f>IF(OR($C156="",AA$12=""),"",SUMIFS(Tbl_Registro_Insumo[cant_ent],Tbl_Registro_Insumo[proveedor],$C$8,Tbl_Registro_Insumo[descripcion_insumo],$C156,Tbl_Registro_Insumo[id_solicitud],Detalle_Mes!$C$9,Tbl_Registro_Insumo[Fecha_Corte],"&lt;="&amp;AA$12)-SUMIFS(Tbl_Registro_Insumo[cant_dev],Tbl_Registro_Insumo[proveedor],$C$8,Tbl_Registro_Insumo[descripcion_insumo],$C156,Tbl_Registro_Insumo[id_solicitud],$C$9,Tbl_Registro_Insumo[Fecha_Corte],"&lt;="&amp;AA$12))</f>
        <v/>
      </c>
      <c r="AB156" s="2" t="str">
        <f>IF(OR($C156="",AB$12=""),"",SUMIFS(Tbl_Registro_Insumo[cant_ent],Tbl_Registro_Insumo[proveedor],$C$8,Tbl_Registro_Insumo[descripcion_insumo],$C156,Tbl_Registro_Insumo[id_solicitud],Detalle_Mes!$C$9,Tbl_Registro_Insumo[Fecha_Corte],"&lt;="&amp;AB$12)-SUMIFS(Tbl_Registro_Insumo[cant_dev],Tbl_Registro_Insumo[proveedor],$C$8,Tbl_Registro_Insumo[descripcion_insumo],$C156,Tbl_Registro_Insumo[id_solicitud],$C$9,Tbl_Registro_Insumo[Fecha_Corte],"&lt;="&amp;AB$12))</f>
        <v/>
      </c>
      <c r="AC156" s="2" t="str">
        <f>IF(OR($C156="",AC$12=""),"",SUMIFS(Tbl_Registro_Insumo[cant_ent],Tbl_Registro_Insumo[proveedor],$C$8,Tbl_Registro_Insumo[descripcion_insumo],$C156,Tbl_Registro_Insumo[id_solicitud],Detalle_Mes!$C$9,Tbl_Registro_Insumo[Fecha_Corte],"&lt;="&amp;AC$12)-SUMIFS(Tbl_Registro_Insumo[cant_dev],Tbl_Registro_Insumo[proveedor],$C$8,Tbl_Registro_Insumo[descripcion_insumo],$C156,Tbl_Registro_Insumo[id_solicitud],$C$9,Tbl_Registro_Insumo[Fecha_Corte],"&lt;="&amp;AC$12))</f>
        <v/>
      </c>
      <c r="AD156" s="2" t="str">
        <f>IF(OR($C156="",AD$12=""),"",SUMIFS(Tbl_Registro_Insumo[cant_ent],Tbl_Registro_Insumo[proveedor],$C$8,Tbl_Registro_Insumo[descripcion_insumo],$C156,Tbl_Registro_Insumo[id_solicitud],Detalle_Mes!$C$9,Tbl_Registro_Insumo[Fecha_Corte],"&lt;="&amp;AD$12)-SUMIFS(Tbl_Registro_Insumo[cant_dev],Tbl_Registro_Insumo[proveedor],$C$8,Tbl_Registro_Insumo[descripcion_insumo],$C156,Tbl_Registro_Insumo[id_solicitud],$C$9,Tbl_Registro_Insumo[Fecha_Corte],"&lt;="&amp;AD$12))</f>
        <v/>
      </c>
      <c r="AE156" s="2" t="str">
        <f>IF(OR($C156="",AE$12=""),"",SUMIFS(Tbl_Registro_Insumo[cant_ent],Tbl_Registro_Insumo[proveedor],$C$8,Tbl_Registro_Insumo[descripcion_insumo],$C156,Tbl_Registro_Insumo[id_solicitud],Detalle_Mes!$C$9,Tbl_Registro_Insumo[Fecha_Corte],"&lt;="&amp;AE$12)-SUMIFS(Tbl_Registro_Insumo[cant_dev],Tbl_Registro_Insumo[proveedor],$C$8,Tbl_Registro_Insumo[descripcion_insumo],$C156,Tbl_Registro_Insumo[id_solicitud],$C$9,Tbl_Registro_Insumo[Fecha_Corte],"&lt;="&amp;AE$12))</f>
        <v/>
      </c>
      <c r="AF156" s="2" t="str">
        <f>IF(OR($C156="",AF$12=""),"",SUMIFS(Tbl_Registro_Insumo[cant_ent],Tbl_Registro_Insumo[proveedor],$C$8,Tbl_Registro_Insumo[descripcion_insumo],$C156,Tbl_Registro_Insumo[id_solicitud],Detalle_Mes!$C$9,Tbl_Registro_Insumo[Fecha_Corte],"&lt;="&amp;AF$12)-SUMIFS(Tbl_Registro_Insumo[cant_dev],Tbl_Registro_Insumo[proveedor],$C$8,Tbl_Registro_Insumo[descripcion_insumo],$C156,Tbl_Registro_Insumo[id_solicitud],$C$9,Tbl_Registro_Insumo[Fecha_Corte],"&lt;="&amp;AF$12))</f>
        <v/>
      </c>
      <c r="AG156" s="2" t="str">
        <f>IF(OR($C156="",AG$12=""),"",SUMIFS(Tbl_Registro_Insumo[cant_ent],Tbl_Registro_Insumo[proveedor],$C$8,Tbl_Registro_Insumo[descripcion_insumo],$C156,Tbl_Registro_Insumo[id_solicitud],Detalle_Mes!$C$9,Tbl_Registro_Insumo[Fecha_Corte],"&lt;="&amp;AG$12)-SUMIFS(Tbl_Registro_Insumo[cant_dev],Tbl_Registro_Insumo[proveedor],$C$8,Tbl_Registro_Insumo[descripcion_insumo],$C156,Tbl_Registro_Insumo[id_solicitud],$C$9,Tbl_Registro_Insumo[Fecha_Corte],"&lt;="&amp;AG$12))</f>
        <v/>
      </c>
      <c r="AH156" s="2" t="str">
        <f>IF(OR($C156="",AH$12=""),"",SUMIFS(Tbl_Registro_Insumo[cant_ent],Tbl_Registro_Insumo[proveedor],$C$8,Tbl_Registro_Insumo[descripcion_insumo],$C156,Tbl_Registro_Insumo[id_solicitud],Detalle_Mes!$C$9,Tbl_Registro_Insumo[Fecha_Corte],"&lt;="&amp;AH$12)-SUMIFS(Tbl_Registro_Insumo[cant_dev],Tbl_Registro_Insumo[proveedor],$C$8,Tbl_Registro_Insumo[descripcion_insumo],$C156,Tbl_Registro_Insumo[id_solicitud],$C$9,Tbl_Registro_Insumo[Fecha_Corte],"&lt;="&amp;AH$12))</f>
        <v/>
      </c>
      <c r="AI156" s="2" t="str">
        <f>IF(OR($C156="",AI$12=""),"",SUMIFS(Tbl_Registro_Insumo[cant_ent],Tbl_Registro_Insumo[proveedor],$C$8,Tbl_Registro_Insumo[descripcion_insumo],$C156,Tbl_Registro_Insumo[id_solicitud],Detalle_Mes!$C$9,Tbl_Registro_Insumo[Fecha_Corte],"&lt;="&amp;AI$12)-SUMIFS(Tbl_Registro_Insumo[cant_dev],Tbl_Registro_Insumo[proveedor],$C$8,Tbl_Registro_Insumo[descripcion_insumo],$C156,Tbl_Registro_Insumo[id_solicitud],$C$9,Tbl_Registro_Insumo[Fecha_Corte],"&lt;="&amp;AI$12))</f>
        <v/>
      </c>
      <c r="AJ156" s="2" t="str">
        <f>IF(OR($C156="",AJ$12=""),"",SUMIFS(Tbl_Registro_Insumo[cant_ent],Tbl_Registro_Insumo[proveedor],$C$8,Tbl_Registro_Insumo[descripcion_insumo],$C156,Tbl_Registro_Insumo[id_solicitud],Detalle_Mes!$C$9,Tbl_Registro_Insumo[Fecha_Corte],"&lt;="&amp;AJ$12)-SUMIFS(Tbl_Registro_Insumo[cant_dev],Tbl_Registro_Insumo[proveedor],$C$8,Tbl_Registro_Insumo[descripcion_insumo],$C156,Tbl_Registro_Insumo[id_solicitud],$C$9,Tbl_Registro_Insumo[Fecha_Corte],"&lt;="&amp;AJ$12))</f>
        <v/>
      </c>
      <c r="AK156" s="2" t="str">
        <f>IF(OR($C156="",AK$12=""),"",SUMIFS(Tbl_Registro_Insumo[cant_ent],Tbl_Registro_Insumo[proveedor],$C$8,Tbl_Registro_Insumo[descripcion_insumo],$C156,Tbl_Registro_Insumo[id_solicitud],Detalle_Mes!$C$9,Tbl_Registro_Insumo[Fecha_Corte],"&lt;="&amp;AK$12)-SUMIFS(Tbl_Registro_Insumo[cant_dev],Tbl_Registro_Insumo[proveedor],$C$8,Tbl_Registro_Insumo[descripcion_insumo],$C156,Tbl_Registro_Insumo[id_solicitud],$C$9,Tbl_Registro_Insumo[Fecha_Corte],"&lt;="&amp;AK$12))</f>
        <v/>
      </c>
      <c r="AL156" s="2" t="str">
        <f>IF(OR($C156="",AL$12=""),"",SUMIFS(Tbl_Registro_Insumo[cant_ent],Tbl_Registro_Insumo[proveedor],$C$8,Tbl_Registro_Insumo[descripcion_insumo],$C156,Tbl_Registro_Insumo[id_solicitud],Detalle_Mes!$C$9,Tbl_Registro_Insumo[Fecha_Corte],"&lt;="&amp;AL$12)-SUMIFS(Tbl_Registro_Insumo[cant_dev],Tbl_Registro_Insumo[proveedor],$C$8,Tbl_Registro_Insumo[descripcion_insumo],$C156,Tbl_Registro_Insumo[id_solicitud],$C$9,Tbl_Registro_Insumo[Fecha_Corte],"&lt;="&amp;AL$12))</f>
        <v/>
      </c>
      <c r="AM156" s="2" t="str">
        <f>IF(OR($C156="",AM$12=""),"",SUMIFS(Tbl_Registro_Insumo[cant_ent],Tbl_Registro_Insumo[proveedor],$C$8,Tbl_Registro_Insumo[descripcion_insumo],$C156,Tbl_Registro_Insumo[id_solicitud],Detalle_Mes!$C$9,Tbl_Registro_Insumo[Fecha_Corte],"&lt;="&amp;AM$12)-SUMIFS(Tbl_Registro_Insumo[cant_dev],Tbl_Registro_Insumo[proveedor],$C$8,Tbl_Registro_Insumo[descripcion_insumo],$C156,Tbl_Registro_Insumo[id_solicitud],$C$9,Tbl_Registro_Insumo[Fecha_Corte],"&lt;="&amp;AM$12))</f>
        <v/>
      </c>
      <c r="AN156" s="2" t="str">
        <f>IF(OR($C156="",AN$12=""),"",SUMIFS(Tbl_Registro_Insumo[cant_ent],Tbl_Registro_Insumo[proveedor],$C$8,Tbl_Registro_Insumo[descripcion_insumo],$C156,Tbl_Registro_Insumo[id_solicitud],Detalle_Mes!$C$9,Tbl_Registro_Insumo[Fecha_Corte],"&lt;="&amp;AN$12)-SUMIFS(Tbl_Registro_Insumo[cant_dev],Tbl_Registro_Insumo[proveedor],$C$8,Tbl_Registro_Insumo[descripcion_insumo],$C156,Tbl_Registro_Insumo[id_solicitud],$C$9,Tbl_Registro_Insumo[Fecha_Corte],"&lt;="&amp;AN$12))</f>
        <v/>
      </c>
      <c r="AO156" s="2" t="str">
        <f>IF(OR($C156="",AO$12=""),"",SUMIFS(Tbl_Registro_Insumo[cant_ent],Tbl_Registro_Insumo[proveedor],$C$8,Tbl_Registro_Insumo[descripcion_insumo],$C156,Tbl_Registro_Insumo[id_solicitud],Detalle_Mes!$C$9,Tbl_Registro_Insumo[Fecha_Corte],"&lt;="&amp;AO$12)-SUMIFS(Tbl_Registro_Insumo[cant_dev],Tbl_Registro_Insumo[proveedor],$C$8,Tbl_Registro_Insumo[descripcion_insumo],$C156,Tbl_Registro_Insumo[id_solicitud],$C$9,Tbl_Registro_Insumo[Fecha_Corte],"&lt;="&amp;AO$12))</f>
        <v/>
      </c>
      <c r="AP156" s="2" t="str">
        <f>IF(OR($C156="",AP$12=""),"",SUMIFS(Tbl_Registro_Insumo[cant_ent],Tbl_Registro_Insumo[proveedor],$C$8,Tbl_Registro_Insumo[descripcion_insumo],$C156,Tbl_Registro_Insumo[id_solicitud],Detalle_Mes!$C$9,Tbl_Registro_Insumo[Fecha_Corte],"&lt;="&amp;AP$12)-SUMIFS(Tbl_Registro_Insumo[cant_dev],Tbl_Registro_Insumo[proveedor],$C$8,Tbl_Registro_Insumo[descripcion_insumo],$C156,Tbl_Registro_Insumo[id_solicitud],$C$9,Tbl_Registro_Insumo[Fecha_Corte],"&lt;="&amp;AP$12))</f>
        <v/>
      </c>
      <c r="AQ156" s="2" t="str">
        <f>IF(OR($C156="",AQ$12=""),"",SUMIFS(Tbl_Registro_Insumo[cant_ent],Tbl_Registro_Insumo[proveedor],$C$8,Tbl_Registro_Insumo[descripcion_insumo],$C156,Tbl_Registro_Insumo[id_solicitud],Detalle_Mes!$C$9,Tbl_Registro_Insumo[Fecha_Corte],"&lt;="&amp;AQ$12)-SUMIFS(Tbl_Registro_Insumo[cant_dev],Tbl_Registro_Insumo[proveedor],$C$8,Tbl_Registro_Insumo[descripcion_insumo],$C156,Tbl_Registro_Insumo[id_solicitud],$C$9,Tbl_Registro_Insumo[Fecha_Corte],"&lt;="&amp;AQ$12))</f>
        <v/>
      </c>
      <c r="AR156" s="2" t="str">
        <f>IF(OR($C156="",AR$12=""),"",SUMIFS(Tbl_Registro_Insumo[cant_ent],Tbl_Registro_Insumo[proveedor],$C$8,Tbl_Registro_Insumo[descripcion_insumo],$C156,Tbl_Registro_Insumo[id_solicitud],Detalle_Mes!$C$9,Tbl_Registro_Insumo[Fecha_Corte],"&lt;="&amp;AR$12)-SUMIFS(Tbl_Registro_Insumo[cant_dev],Tbl_Registro_Insumo[proveedor],$C$8,Tbl_Registro_Insumo[descripcion_insumo],$C156,Tbl_Registro_Insumo[id_solicitud],$C$9,Tbl_Registro_Insumo[Fecha_Corte],"&lt;="&amp;AR$12))</f>
        <v/>
      </c>
      <c r="AS156" s="2" t="str">
        <f>IF(OR($C156="",AS$12=""),"",SUMIFS(Tbl_Registro_Insumo[cant_ent],Tbl_Registro_Insumo[proveedor],$C$8,Tbl_Registro_Insumo[descripcion_insumo],$C156,Tbl_Registro_Insumo[id_solicitud],Detalle_Mes!$C$9,Tbl_Registro_Insumo[Fecha_Corte],"&lt;="&amp;AS$12)-SUMIFS(Tbl_Registro_Insumo[cant_dev],Tbl_Registro_Insumo[proveedor],$C$8,Tbl_Registro_Insumo[descripcion_insumo],$C156,Tbl_Registro_Insumo[id_solicitud],$C$9,Tbl_Registro_Insumo[Fecha_Corte],"&lt;="&amp;AS$12))</f>
        <v/>
      </c>
      <c r="AT156" s="2" t="str">
        <f>IF(OR($C156="",AT$12=""),"",SUMIFS(Tbl_Registro_Insumo[cant_ent],Tbl_Registro_Insumo[proveedor],$C$8,Tbl_Registro_Insumo[descripcion_insumo],$C156,Tbl_Registro_Insumo[id_solicitud],Detalle_Mes!$C$9,Tbl_Registro_Insumo[Fecha_Corte],"&lt;="&amp;AT$12)-SUMIFS(Tbl_Registro_Insumo[cant_dev],Tbl_Registro_Insumo[proveedor],$C$8,Tbl_Registro_Insumo[descripcion_insumo],$C156,Tbl_Registro_Insumo[id_solicitud],$C$9,Tbl_Registro_Insumo[Fecha_Corte],"&lt;="&amp;AT$12))</f>
        <v/>
      </c>
      <c r="AU156" s="2" t="str">
        <f>IF(OR($C156="",AU$12=""),"",SUMIFS(Tbl_Registro_Insumo[cant_ent],Tbl_Registro_Insumo[proveedor],$C$8,Tbl_Registro_Insumo[descripcion_insumo],$C156,Tbl_Registro_Insumo[id_solicitud],Detalle_Mes!$C$9,Tbl_Registro_Insumo[Fecha_Corte],"&lt;="&amp;AU$12)-SUMIFS(Tbl_Registro_Insumo[cant_dev],Tbl_Registro_Insumo[proveedor],$C$8,Tbl_Registro_Insumo[descripcion_insumo],$C156,Tbl_Registro_Insumo[id_solicitud],$C$9,Tbl_Registro_Insumo[Fecha_Corte],"&lt;="&amp;AU$12))</f>
        <v/>
      </c>
      <c r="AV156" s="2" t="str">
        <f>IF(OR($C156="",AV$12=""),"",SUMIFS(Tbl_Registro_Insumo[cant_ent],Tbl_Registro_Insumo[proveedor],$C$8,Tbl_Registro_Insumo[descripcion_insumo],$C156,Tbl_Registro_Insumo[id_solicitud],Detalle_Mes!$C$9,Tbl_Registro_Insumo[Fecha_Corte],"&lt;="&amp;AV$12)-SUMIFS(Tbl_Registro_Insumo[cant_dev],Tbl_Registro_Insumo[proveedor],$C$8,Tbl_Registro_Insumo[descripcion_insumo],$C156,Tbl_Registro_Insumo[id_solicitud],$C$9,Tbl_Registro_Insumo[Fecha_Corte],"&lt;="&amp;AV$12))</f>
        <v/>
      </c>
      <c r="AW156" s="2" t="str">
        <f>IF(OR($C156="",AW$12=""),"",SUMIFS(Tbl_Registro_Insumo[cant_ent],Tbl_Registro_Insumo[proveedor],$C$8,Tbl_Registro_Insumo[descripcion_insumo],$C156,Tbl_Registro_Insumo[id_solicitud],Detalle_Mes!$C$9,Tbl_Registro_Insumo[Fecha_Corte],"&lt;="&amp;AW$12)-SUMIFS(Tbl_Registro_Insumo[cant_dev],Tbl_Registro_Insumo[proveedor],$C$8,Tbl_Registro_Insumo[descripcion_insumo],$C156,Tbl_Registro_Insumo[id_solicitud],$C$9,Tbl_Registro_Insumo[Fecha_Corte],"&lt;="&amp;AW$12))</f>
        <v/>
      </c>
      <c r="AX156" s="2" t="str">
        <f>IF(OR($C156="",AX$12=""),"",SUMIFS(Tbl_Registro_Insumo[cant_ent],Tbl_Registro_Insumo[proveedor],$C$8,Tbl_Registro_Insumo[descripcion_insumo],$C156,Tbl_Registro_Insumo[id_solicitud],Detalle_Mes!$C$9,Tbl_Registro_Insumo[Fecha_Corte],"&lt;="&amp;AX$12)-SUMIFS(Tbl_Registro_Insumo[cant_dev],Tbl_Registro_Insumo[proveedor],$C$8,Tbl_Registro_Insumo[descripcion_insumo],$C156,Tbl_Registro_Insumo[id_solicitud],$C$9,Tbl_Registro_Insumo[Fecha_Corte],"&lt;="&amp;AX$12))</f>
        <v/>
      </c>
      <c r="AY156" s="2" t="str">
        <f>IF(OR($C156="",AY$12=""),"",SUMIFS(Tbl_Registro_Insumo[cant_ent],Tbl_Registro_Insumo[proveedor],$C$8,Tbl_Registro_Insumo[descripcion_insumo],$C156,Tbl_Registro_Insumo[id_solicitud],Detalle_Mes!$C$9,Tbl_Registro_Insumo[Fecha_Corte],"&lt;="&amp;AY$12)-SUMIFS(Tbl_Registro_Insumo[cant_dev],Tbl_Registro_Insumo[proveedor],$C$8,Tbl_Registro_Insumo[descripcion_insumo],$C156,Tbl_Registro_Insumo[id_solicitud],$C$9,Tbl_Registro_Insumo[Fecha_Corte],"&lt;="&amp;AY$12))</f>
        <v/>
      </c>
      <c r="AZ156" s="2" t="str">
        <f>IF(OR($C156="",AZ$12=""),"",SUMIFS(Tbl_Registro_Insumo[cant_ent],Tbl_Registro_Insumo[proveedor],$C$8,Tbl_Registro_Insumo[descripcion_insumo],$C156,Tbl_Registro_Insumo[id_solicitud],Detalle_Mes!$C$9,Tbl_Registro_Insumo[Fecha_Corte],"&lt;="&amp;AZ$12)-SUMIFS(Tbl_Registro_Insumo[cant_dev],Tbl_Registro_Insumo[proveedor],$C$8,Tbl_Registro_Insumo[descripcion_insumo],$C156,Tbl_Registro_Insumo[id_solicitud],$C$9,Tbl_Registro_Insumo[Fecha_Corte],"&lt;="&amp;AZ$12))</f>
        <v/>
      </c>
      <c r="BA156" s="2" t="str">
        <f>IF(OR($C156="",BA$12=""),"",SUMIFS(Tbl_Registro_Insumo[cant_ent],Tbl_Registro_Insumo[proveedor],$C$8,Tbl_Registro_Insumo[descripcion_insumo],$C156,Tbl_Registro_Insumo[id_solicitud],Detalle_Mes!$C$9,Tbl_Registro_Insumo[Fecha_Corte],"&lt;="&amp;BA$12)-SUMIFS(Tbl_Registro_Insumo[cant_dev],Tbl_Registro_Insumo[proveedor],$C$8,Tbl_Registro_Insumo[descripcion_insumo],$C156,Tbl_Registro_Insumo[id_solicitud],$C$9,Tbl_Registro_Insumo[Fecha_Corte],"&lt;="&amp;BA$12))</f>
        <v/>
      </c>
      <c r="BB156" s="2" t="str">
        <f>IF(OR($C156="",BB$12=""),"",SUMIFS(Tbl_Registro_Insumo[cant_ent],Tbl_Registro_Insumo[proveedor],$C$8,Tbl_Registro_Insumo[descripcion_insumo],$C156,Tbl_Registro_Insumo[id_solicitud],Detalle_Mes!$C$9,Tbl_Registro_Insumo[Fecha_Corte],"&lt;="&amp;BB$12)-SUMIFS(Tbl_Registro_Insumo[cant_dev],Tbl_Registro_Insumo[proveedor],$C$8,Tbl_Registro_Insumo[descripcion_insumo],$C156,Tbl_Registro_Insumo[id_solicitud],$C$9,Tbl_Registro_Insumo[Fecha_Corte],"&lt;="&amp;BB$12))</f>
        <v/>
      </c>
      <c r="BC156" s="2" t="str">
        <f>IF(OR($C156="",BC$12=""),"",SUMIFS(Tbl_Registro_Insumo[cant_ent],Tbl_Registro_Insumo[proveedor],$C$8,Tbl_Registro_Insumo[descripcion_insumo],$C156,Tbl_Registro_Insumo[id_solicitud],Detalle_Mes!$C$9,Tbl_Registro_Insumo[Fecha_Corte],"&lt;="&amp;BC$12)-SUMIFS(Tbl_Registro_Insumo[cant_dev],Tbl_Registro_Insumo[proveedor],$C$8,Tbl_Registro_Insumo[descripcion_insumo],$C156,Tbl_Registro_Insumo[id_solicitud],$C$9,Tbl_Registro_Insumo[Fecha_Corte],"&lt;="&amp;BC$12))</f>
        <v/>
      </c>
      <c r="BD156" s="2" t="str">
        <f>IF(OR($C156="",BD$12=""),"",SUMIFS(Tbl_Registro_Insumo[cant_ent],Tbl_Registro_Insumo[proveedor],$C$8,Tbl_Registro_Insumo[descripcion_insumo],$C156,Tbl_Registro_Insumo[id_solicitud],Detalle_Mes!$C$9,Tbl_Registro_Insumo[Fecha_Corte],"&lt;="&amp;BD$12)-SUMIFS(Tbl_Registro_Insumo[cant_dev],Tbl_Registro_Insumo[proveedor],$C$8,Tbl_Registro_Insumo[descripcion_insumo],$C156,Tbl_Registro_Insumo[id_solicitud],$C$9,Tbl_Registro_Insumo[Fecha_Corte],"&lt;="&amp;BD$12))</f>
        <v/>
      </c>
      <c r="BE156" s="2" t="str">
        <f>IF(OR($C156="",BE$12=""),"",SUMIFS(Tbl_Registro_Insumo[cant_ent],Tbl_Registro_Insumo[proveedor],$C$8,Tbl_Registro_Insumo[descripcion_insumo],$C156,Tbl_Registro_Insumo[id_solicitud],Detalle_Mes!$C$9,Tbl_Registro_Insumo[Fecha_Corte],"&lt;="&amp;BE$12)-SUMIFS(Tbl_Registro_Insumo[cant_dev],Tbl_Registro_Insumo[proveedor],$C$8,Tbl_Registro_Insumo[descripcion_insumo],$C156,Tbl_Registro_Insumo[id_solicitud],$C$9,Tbl_Registro_Insumo[Fecha_Corte],"&lt;="&amp;BE$12))</f>
        <v/>
      </c>
      <c r="BF156" s="2" t="str">
        <f>IF(OR($C156="",BF$12=""),"",SUMIFS(Tbl_Registro_Insumo[cant_ent],Tbl_Registro_Insumo[proveedor],$C$8,Tbl_Registro_Insumo[descripcion_insumo],$C156,Tbl_Registro_Insumo[id_solicitud],Detalle_Mes!$C$9,Tbl_Registro_Insumo[Fecha_Corte],"&lt;="&amp;BF$12)-SUMIFS(Tbl_Registro_Insumo[cant_dev],Tbl_Registro_Insumo[proveedor],$C$8,Tbl_Registro_Insumo[descripcion_insumo],$C156,Tbl_Registro_Insumo[id_solicitud],$C$9,Tbl_Registro_Insumo[Fecha_Corte],"&lt;="&amp;BF$12))</f>
        <v/>
      </c>
      <c r="BG156" s="2" t="str">
        <f>IF(OR($C156="",BG$12=""),"",SUMIFS(Tbl_Registro_Insumo[cant_ent],Tbl_Registro_Insumo[proveedor],$C$8,Tbl_Registro_Insumo[descripcion_insumo],$C156,Tbl_Registro_Insumo[id_solicitud],Detalle_Mes!$C$9,Tbl_Registro_Insumo[Fecha_Corte],"&lt;="&amp;BG$12)-SUMIFS(Tbl_Registro_Insumo[cant_dev],Tbl_Registro_Insumo[proveedor],$C$8,Tbl_Registro_Insumo[descripcion_insumo],$C156,Tbl_Registro_Insumo[id_solicitud],$C$9,Tbl_Registro_Insumo[Fecha_Corte],"&lt;="&amp;BG$12))</f>
        <v/>
      </c>
      <c r="BH156" s="2" t="str">
        <f>IF(OR($C156="",BH$12=""),"",SUMIFS(Tbl_Registro_Insumo[cant_ent],Tbl_Registro_Insumo[proveedor],$C$8,Tbl_Registro_Insumo[descripcion_insumo],$C156,Tbl_Registro_Insumo[id_solicitud],Detalle_Mes!$C$9,Tbl_Registro_Insumo[Fecha_Corte],"&lt;="&amp;BH$12)-SUMIFS(Tbl_Registro_Insumo[cant_dev],Tbl_Registro_Insumo[proveedor],$C$8,Tbl_Registro_Insumo[descripcion_insumo],$C156,Tbl_Registro_Insumo[id_solicitud],$C$9,Tbl_Registro_Insumo[Fecha_Corte],"&lt;="&amp;BH$12))</f>
        <v/>
      </c>
      <c r="BI156" s="2" t="str">
        <f>IF(OR($C156="",BI$12=""),"",SUMIFS(Tbl_Registro_Insumo[cant_ent],Tbl_Registro_Insumo[proveedor],$C$8,Tbl_Registro_Insumo[descripcion_insumo],$C156,Tbl_Registro_Insumo[id_solicitud],Detalle_Mes!$C$9,Tbl_Registro_Insumo[Fecha_Corte],"&lt;="&amp;BI$12)-SUMIFS(Tbl_Registro_Insumo[cant_dev],Tbl_Registro_Insumo[proveedor],$C$8,Tbl_Registro_Insumo[descripcion_insumo],$C156,Tbl_Registro_Insumo[id_solicitud],$C$9,Tbl_Registro_Insumo[Fecha_Corte],"&lt;="&amp;BI$12))</f>
        <v/>
      </c>
      <c r="BJ156" s="2" t="str">
        <f>IF(OR($C156="",BJ$12=""),"",SUMIFS(Tbl_Registro_Insumo[cant_ent],Tbl_Registro_Insumo[proveedor],$C$8,Tbl_Registro_Insumo[descripcion_insumo],$C156,Tbl_Registro_Insumo[id_solicitud],Detalle_Mes!$C$9,Tbl_Registro_Insumo[Fecha_Corte],"&lt;="&amp;BJ$12)-SUMIFS(Tbl_Registro_Insumo[cant_dev],Tbl_Registro_Insumo[proveedor],$C$8,Tbl_Registro_Insumo[descripcion_insumo],$C156,Tbl_Registro_Insumo[id_solicitud],$C$9,Tbl_Registro_Insumo[Fecha_Corte],"&lt;="&amp;BJ$12))</f>
        <v/>
      </c>
      <c r="BK156" s="2" t="str">
        <f>IF(OR($C156="",BK$12=""),"",SUMIFS(Tbl_Registro_Insumo[cant_ent],Tbl_Registro_Insumo[proveedor],$C$8,Tbl_Registro_Insumo[descripcion_insumo],$C156,Tbl_Registro_Insumo[id_solicitud],Detalle_Mes!$C$9,Tbl_Registro_Insumo[Fecha_Corte],"&lt;="&amp;BK$12)-SUMIFS(Tbl_Registro_Insumo[cant_dev],Tbl_Registro_Insumo[proveedor],$C$8,Tbl_Registro_Insumo[descripcion_insumo],$C156,Tbl_Registro_Insumo[id_solicitud],$C$9,Tbl_Registro_Insumo[Fecha_Corte],"&lt;="&amp;BK$12))</f>
        <v/>
      </c>
      <c r="BL156" s="2" t="str">
        <f>IF(OR($C156="",BL$12=""),"",SUMIFS(Tbl_Registro_Insumo[cant_ent],Tbl_Registro_Insumo[proveedor],$C$8,Tbl_Registro_Insumo[descripcion_insumo],$C156,Tbl_Registro_Insumo[id_solicitud],Detalle_Mes!$C$9,Tbl_Registro_Insumo[Fecha_Corte],"&lt;="&amp;BL$12)-SUMIFS(Tbl_Registro_Insumo[cant_dev],Tbl_Registro_Insumo[proveedor],$C$8,Tbl_Registro_Insumo[descripcion_insumo],$C156,Tbl_Registro_Insumo[id_solicitud],$C$9,Tbl_Registro_Insumo[Fecha_Corte],"&lt;="&amp;BL$12))</f>
        <v/>
      </c>
      <c r="BM156" s="2" t="str">
        <f>IF(OR($C156="",BM$12=""),"",SUMIFS(Tbl_Registro_Insumo[cant_ent],Tbl_Registro_Insumo[proveedor],$C$8,Tbl_Registro_Insumo[descripcion_insumo],$C156,Tbl_Registro_Insumo[id_solicitud],Detalle_Mes!$C$9,Tbl_Registro_Insumo[Fecha_Corte],"&lt;="&amp;BM$12)-SUMIFS(Tbl_Registro_Insumo[cant_dev],Tbl_Registro_Insumo[proveedor],$C$8,Tbl_Registro_Insumo[descripcion_insumo],$C156,Tbl_Registro_Insumo[id_solicitud],$C$9,Tbl_Registro_Insumo[Fecha_Corte],"&lt;="&amp;BM$12))</f>
        <v/>
      </c>
      <c r="BN156" s="2" t="str">
        <f>IF(OR($C156="",BN$12=""),"",SUMIFS(Tbl_Registro_Insumo[cant_ent],Tbl_Registro_Insumo[proveedor],$C$8,Tbl_Registro_Insumo[descripcion_insumo],$C156,Tbl_Registro_Insumo[id_solicitud],Detalle_Mes!$C$9,Tbl_Registro_Insumo[Fecha_Corte],"&lt;="&amp;BN$12)-SUMIFS(Tbl_Registro_Insumo[cant_dev],Tbl_Registro_Insumo[proveedor],$C$8,Tbl_Registro_Insumo[descripcion_insumo],$C156,Tbl_Registro_Insumo[id_solicitud],$C$9,Tbl_Registro_Insumo[Fecha_Corte],"&lt;="&amp;BN$12))</f>
        <v/>
      </c>
      <c r="BO156" s="2" t="str">
        <f>IF(OR($C156="",BO$12=""),"",SUMIFS(Tbl_Registro_Insumo[cant_ent],Tbl_Registro_Insumo[proveedor],$C$8,Tbl_Registro_Insumo[descripcion_insumo],$C156,Tbl_Registro_Insumo[id_solicitud],Detalle_Mes!$C$9,Tbl_Registro_Insumo[Fecha_Corte],"&lt;="&amp;BO$12)-SUMIFS(Tbl_Registro_Insumo[cant_dev],Tbl_Registro_Insumo[proveedor],$C$8,Tbl_Registro_Insumo[descripcion_insumo],$C156,Tbl_Registro_Insumo[id_solicitud],$C$9,Tbl_Registro_Insumo[Fecha_Corte],"&lt;="&amp;BO$12))</f>
        <v/>
      </c>
      <c r="BP156" s="2" t="str">
        <f>IF(OR($C156="",BP$12=""),"",SUMIFS(Tbl_Registro_Insumo[cant_ent],Tbl_Registro_Insumo[proveedor],$C$8,Tbl_Registro_Insumo[descripcion_insumo],$C156,Tbl_Registro_Insumo[id_solicitud],Detalle_Mes!$C$9,Tbl_Registro_Insumo[Fecha_Corte],"&lt;="&amp;BP$12)-SUMIFS(Tbl_Registro_Insumo[cant_dev],Tbl_Registro_Insumo[proveedor],$C$8,Tbl_Registro_Insumo[descripcion_insumo],$C156,Tbl_Registro_Insumo[id_solicitud],$C$9,Tbl_Registro_Insumo[Fecha_Corte],"&lt;="&amp;BP$12))</f>
        <v/>
      </c>
      <c r="BQ156" s="2" t="str">
        <f>IF(OR($C156="",BQ$12=""),"",SUMIFS(Tbl_Registro_Insumo[cant_ent],Tbl_Registro_Insumo[proveedor],$C$8,Tbl_Registro_Insumo[descripcion_insumo],$C156,Tbl_Registro_Insumo[id_solicitud],Detalle_Mes!$C$9,Tbl_Registro_Insumo[Fecha_Corte],"&lt;="&amp;BQ$12)-SUMIFS(Tbl_Registro_Insumo[cant_dev],Tbl_Registro_Insumo[proveedor],$C$8,Tbl_Registro_Insumo[descripcion_insumo],$C156,Tbl_Registro_Insumo[id_solicitud],$C$9,Tbl_Registro_Insumo[Fecha_Corte],"&lt;="&amp;BQ$12))</f>
        <v/>
      </c>
      <c r="BR156" s="2" t="str">
        <f>IF(OR($C156="",BR$12=""),"",SUMIFS(Tbl_Registro_Insumo[cant_ent],Tbl_Registro_Insumo[proveedor],$C$8,Tbl_Registro_Insumo[descripcion_insumo],$C156,Tbl_Registro_Insumo[id_solicitud],Detalle_Mes!$C$9,Tbl_Registro_Insumo[Fecha_Corte],"&lt;="&amp;BR$12)-SUMIFS(Tbl_Registro_Insumo[cant_dev],Tbl_Registro_Insumo[proveedor],$C$8,Tbl_Registro_Insumo[descripcion_insumo],$C156,Tbl_Registro_Insumo[id_solicitud],$C$9,Tbl_Registro_Insumo[Fecha_Corte],"&lt;="&amp;BR$12))</f>
        <v/>
      </c>
      <c r="BS156" s="2" t="str">
        <f>IF(OR($C156="",BS$12=""),"",SUMIFS(Tbl_Registro_Insumo[cant_ent],Tbl_Registro_Insumo[proveedor],$C$8,Tbl_Registro_Insumo[descripcion_insumo],$C156,Tbl_Registro_Insumo[id_solicitud],Detalle_Mes!$C$9,Tbl_Registro_Insumo[Fecha_Corte],"&lt;="&amp;BS$12)-SUMIFS(Tbl_Registro_Insumo[cant_dev],Tbl_Registro_Insumo[proveedor],$C$8,Tbl_Registro_Insumo[descripcion_insumo],$C156,Tbl_Registro_Insumo[id_solicitud],$C$9,Tbl_Registro_Insumo[Fecha_Corte],"&lt;="&amp;BS$12))</f>
        <v/>
      </c>
    </row>
    <row r="157" spans="2:71" s="7" customFormat="1" ht="19.2" customHeight="1" x14ac:dyDescent="0.3">
      <c r="B157" s="2"/>
      <c r="D157" s="20" t="str">
        <f>IF(C157="","",SUMIFS(Tbl_Registro_Insumo[cant_ent],Tbl_Registro_Insumo[proveedor],Detalle_Mes!$C$8,Tbl_Registro_Insumo[id_solicitud],Detalle_Mes!$C$9,Tbl_Registro_Insumo[descripcion_insumo],Detalle_Mes!C157,Tbl_Registro_Insumo[Fecha_Corte],"&lt;"&amp;Detalle_Mes!$F$8))</f>
        <v/>
      </c>
      <c r="E157" s="20" t="str">
        <f>IF(C157="","",SUMIFS(Tbl_Registro_Insumo[cant_dev],Tbl_Registro_Insumo[proveedor],Detalle_Mes!$C$8,Tbl_Registro_Insumo[id_solicitud],Detalle_Mes!$C$9,Tbl_Registro_Insumo[descripcion_insumo],Detalle_Mes!C157,Tbl_Registro_Insumo[Fecha_Corte],"&lt;"&amp;Detalle_Mes!$F$8))</f>
        <v/>
      </c>
      <c r="F157" s="20" t="str">
        <f t="shared" si="45"/>
        <v/>
      </c>
      <c r="H157" s="41" t="str">
        <f t="shared" si="44"/>
        <v/>
      </c>
      <c r="I157" s="2" t="str">
        <f>IF(OR($C157="",I$12=""),"",SUMIFS(Tbl_Registro_Insumo[cant_ent],Tbl_Registro_Insumo[proveedor],$C$8,Tbl_Registro_Insumo[descripcion_insumo],$C157,Tbl_Registro_Insumo[id_solicitud],Detalle_Mes!$C$9,Tbl_Registro_Insumo[Fecha_Corte],"&lt;"&amp;I$12)-SUMIFS(Tbl_Registro_Insumo[cant_dev],Tbl_Registro_Insumo[proveedor],$C$8,Tbl_Registro_Insumo[descripcion_insumo],$C157,Tbl_Registro_Insumo[id_solicitud],$C$9,Tbl_Registro_Insumo[Fecha_Corte],"&lt;="&amp;I$12))</f>
        <v/>
      </c>
      <c r="J157" s="2" t="str">
        <f>IF(OR($C157="",J$12=""),"",SUMIFS(Tbl_Registro_Insumo[cant_ent],Tbl_Registro_Insumo[proveedor],$C$8,Tbl_Registro_Insumo[descripcion_insumo],$C157,Tbl_Registro_Insumo[id_solicitud],Detalle_Mes!$C$9,Tbl_Registro_Insumo[Fecha_Corte],"&lt;="&amp;J$12)-SUMIFS(Tbl_Registro_Insumo[cant_dev],Tbl_Registro_Insumo[proveedor],$C$8,Tbl_Registro_Insumo[descripcion_insumo],$C157,Tbl_Registro_Insumo[id_solicitud],$C$9,Tbl_Registro_Insumo[Fecha_Corte],"&lt;="&amp;J$12))</f>
        <v/>
      </c>
      <c r="K157" s="2" t="str">
        <f>IF(OR($C157="",K$12=""),"",SUMIFS(Tbl_Registro_Insumo[cant_ent],Tbl_Registro_Insumo[proveedor],$C$8,Tbl_Registro_Insumo[descripcion_insumo],$C157,Tbl_Registro_Insumo[id_solicitud],Detalle_Mes!$C$9,Tbl_Registro_Insumo[Fecha_Corte],"&lt;="&amp;K$12)-SUMIFS(Tbl_Registro_Insumo[cant_dev],Tbl_Registro_Insumo[proveedor],$C$8,Tbl_Registro_Insumo[descripcion_insumo],$C157,Tbl_Registro_Insumo[id_solicitud],$C$9,Tbl_Registro_Insumo[Fecha_Corte],"&lt;="&amp;K$12))</f>
        <v/>
      </c>
      <c r="L157" s="2" t="str">
        <f>IF(OR($C157="",L$12=""),"",SUMIFS(Tbl_Registro_Insumo[cant_ent],Tbl_Registro_Insumo[proveedor],$C$8,Tbl_Registro_Insumo[descripcion_insumo],$C157,Tbl_Registro_Insumo[id_solicitud],Detalle_Mes!$C$9,Tbl_Registro_Insumo[Fecha_Corte],"&lt;="&amp;L$12)-SUMIFS(Tbl_Registro_Insumo[cant_dev],Tbl_Registro_Insumo[proveedor],$C$8,Tbl_Registro_Insumo[descripcion_insumo],$C157,Tbl_Registro_Insumo[id_solicitud],$C$9,Tbl_Registro_Insumo[Fecha_Corte],"&lt;="&amp;L$12))</f>
        <v/>
      </c>
      <c r="M157" s="2" t="str">
        <f>IF(OR($C157="",M$12=""),"",SUMIFS(Tbl_Registro_Insumo[cant_ent],Tbl_Registro_Insumo[proveedor],$C$8,Tbl_Registro_Insumo[descripcion_insumo],$C157,Tbl_Registro_Insumo[id_solicitud],Detalle_Mes!$C$9,Tbl_Registro_Insumo[Fecha_Corte],"&lt;="&amp;M$12)-SUMIFS(Tbl_Registro_Insumo[cant_dev],Tbl_Registro_Insumo[proveedor],$C$8,Tbl_Registro_Insumo[descripcion_insumo],$C157,Tbl_Registro_Insumo[id_solicitud],$C$9,Tbl_Registro_Insumo[Fecha_Corte],"&lt;="&amp;M$12))</f>
        <v/>
      </c>
      <c r="N157" s="2" t="str">
        <f>IF(OR($C157="",N$12=""),"",SUMIFS(Tbl_Registro_Insumo[cant_ent],Tbl_Registro_Insumo[proveedor],$C$8,Tbl_Registro_Insumo[descripcion_insumo],$C157,Tbl_Registro_Insumo[id_solicitud],Detalle_Mes!$C$9,Tbl_Registro_Insumo[Fecha_Corte],"&lt;="&amp;N$12)-SUMIFS(Tbl_Registro_Insumo[cant_dev],Tbl_Registro_Insumo[proveedor],$C$8,Tbl_Registro_Insumo[descripcion_insumo],$C157,Tbl_Registro_Insumo[id_solicitud],$C$9,Tbl_Registro_Insumo[Fecha_Corte],"&lt;="&amp;N$12))</f>
        <v/>
      </c>
      <c r="O157" s="2" t="str">
        <f>IF(OR($C157="",O$12=""),"",SUMIFS(Tbl_Registro_Insumo[cant_ent],Tbl_Registro_Insumo[proveedor],$C$8,Tbl_Registro_Insumo[descripcion_insumo],$C157,Tbl_Registro_Insumo[id_solicitud],Detalle_Mes!$C$9,Tbl_Registro_Insumo[Fecha_Corte],"&lt;="&amp;O$12)-SUMIFS(Tbl_Registro_Insumo[cant_dev],Tbl_Registro_Insumo[proveedor],$C$8,Tbl_Registro_Insumo[descripcion_insumo],$C157,Tbl_Registro_Insumo[id_solicitud],$C$9,Tbl_Registro_Insumo[Fecha_Corte],"&lt;="&amp;O$12))</f>
        <v/>
      </c>
      <c r="P157" s="2" t="str">
        <f>IF(OR($C157="",P$12=""),"",SUMIFS(Tbl_Registro_Insumo[cant_ent],Tbl_Registro_Insumo[proveedor],$C$8,Tbl_Registro_Insumo[descripcion_insumo],$C157,Tbl_Registro_Insumo[id_solicitud],Detalle_Mes!$C$9,Tbl_Registro_Insumo[Fecha_Corte],"&lt;="&amp;P$12)-SUMIFS(Tbl_Registro_Insumo[cant_dev],Tbl_Registro_Insumo[proveedor],$C$8,Tbl_Registro_Insumo[descripcion_insumo],$C157,Tbl_Registro_Insumo[id_solicitud],$C$9,Tbl_Registro_Insumo[Fecha_Corte],"&lt;="&amp;P$12))</f>
        <v/>
      </c>
      <c r="Q157" s="2" t="str">
        <f>IF(OR($C157="",Q$12=""),"",SUMIFS(Tbl_Registro_Insumo[cant_ent],Tbl_Registro_Insumo[proveedor],$C$8,Tbl_Registro_Insumo[descripcion_insumo],$C157,Tbl_Registro_Insumo[id_solicitud],Detalle_Mes!$C$9,Tbl_Registro_Insumo[Fecha_Corte],"&lt;="&amp;Q$12)-SUMIFS(Tbl_Registro_Insumo[cant_dev],Tbl_Registro_Insumo[proveedor],$C$8,Tbl_Registro_Insumo[descripcion_insumo],$C157,Tbl_Registro_Insumo[id_solicitud],$C$9,Tbl_Registro_Insumo[Fecha_Corte],"&lt;="&amp;Q$12))</f>
        <v/>
      </c>
      <c r="R157" s="2" t="str">
        <f>IF(OR($C157="",R$12=""),"",SUMIFS(Tbl_Registro_Insumo[cant_ent],Tbl_Registro_Insumo[proveedor],$C$8,Tbl_Registro_Insumo[descripcion_insumo],$C157,Tbl_Registro_Insumo[id_solicitud],Detalle_Mes!$C$9,Tbl_Registro_Insumo[Fecha_Corte],"&lt;="&amp;R$12)-SUMIFS(Tbl_Registro_Insumo[cant_dev],Tbl_Registro_Insumo[proveedor],$C$8,Tbl_Registro_Insumo[descripcion_insumo],$C157,Tbl_Registro_Insumo[id_solicitud],$C$9,Tbl_Registro_Insumo[Fecha_Corte],"&lt;="&amp;R$12))</f>
        <v/>
      </c>
      <c r="S157" s="2" t="str">
        <f>IF(OR($C157="",S$12=""),"",SUMIFS(Tbl_Registro_Insumo[cant_ent],Tbl_Registro_Insumo[proveedor],$C$8,Tbl_Registro_Insumo[descripcion_insumo],$C157,Tbl_Registro_Insumo[id_solicitud],Detalle_Mes!$C$9,Tbl_Registro_Insumo[Fecha_Corte],"&lt;="&amp;S$12)-SUMIFS(Tbl_Registro_Insumo[cant_dev],Tbl_Registro_Insumo[proveedor],$C$8,Tbl_Registro_Insumo[descripcion_insumo],$C157,Tbl_Registro_Insumo[id_solicitud],$C$9,Tbl_Registro_Insumo[Fecha_Corte],"&lt;="&amp;S$12))</f>
        <v/>
      </c>
      <c r="T157" s="2" t="str">
        <f>IF(OR($C157="",T$12=""),"",SUMIFS(Tbl_Registro_Insumo[cant_ent],Tbl_Registro_Insumo[proveedor],$C$8,Tbl_Registro_Insumo[descripcion_insumo],$C157,Tbl_Registro_Insumo[id_solicitud],Detalle_Mes!$C$9,Tbl_Registro_Insumo[Fecha_Corte],"&lt;="&amp;T$12)-SUMIFS(Tbl_Registro_Insumo[cant_dev],Tbl_Registro_Insumo[proveedor],$C$8,Tbl_Registro_Insumo[descripcion_insumo],$C157,Tbl_Registro_Insumo[id_solicitud],$C$9,Tbl_Registro_Insumo[Fecha_Corte],"&lt;="&amp;T$12))</f>
        <v/>
      </c>
      <c r="U157" s="2" t="str">
        <f>IF(OR($C157="",U$12=""),"",SUMIFS(Tbl_Registro_Insumo[cant_ent],Tbl_Registro_Insumo[proveedor],$C$8,Tbl_Registro_Insumo[descripcion_insumo],$C157,Tbl_Registro_Insumo[id_solicitud],Detalle_Mes!$C$9,Tbl_Registro_Insumo[Fecha_Corte],"&lt;="&amp;U$12)-SUMIFS(Tbl_Registro_Insumo[cant_dev],Tbl_Registro_Insumo[proveedor],$C$8,Tbl_Registro_Insumo[descripcion_insumo],$C157,Tbl_Registro_Insumo[id_solicitud],$C$9,Tbl_Registro_Insumo[Fecha_Corte],"&lt;="&amp;U$12))</f>
        <v/>
      </c>
      <c r="V157" s="2" t="str">
        <f>IF(OR($C157="",V$12=""),"",SUMIFS(Tbl_Registro_Insumo[cant_ent],Tbl_Registro_Insumo[proveedor],$C$8,Tbl_Registro_Insumo[descripcion_insumo],$C157,Tbl_Registro_Insumo[id_solicitud],Detalle_Mes!$C$9,Tbl_Registro_Insumo[Fecha_Corte],"&lt;="&amp;V$12)-SUMIFS(Tbl_Registro_Insumo[cant_dev],Tbl_Registro_Insumo[proveedor],$C$8,Tbl_Registro_Insumo[descripcion_insumo],$C157,Tbl_Registro_Insumo[id_solicitud],$C$9,Tbl_Registro_Insumo[Fecha_Corte],"&lt;="&amp;V$12))</f>
        <v/>
      </c>
      <c r="W157" s="2" t="str">
        <f>IF(OR($C157="",W$12=""),"",SUMIFS(Tbl_Registro_Insumo[cant_ent],Tbl_Registro_Insumo[proveedor],$C$8,Tbl_Registro_Insumo[descripcion_insumo],$C157,Tbl_Registro_Insumo[id_solicitud],Detalle_Mes!$C$9,Tbl_Registro_Insumo[Fecha_Corte],"&lt;="&amp;W$12)-SUMIFS(Tbl_Registro_Insumo[cant_dev],Tbl_Registro_Insumo[proveedor],$C$8,Tbl_Registro_Insumo[descripcion_insumo],$C157,Tbl_Registro_Insumo[id_solicitud],$C$9,Tbl_Registro_Insumo[Fecha_Corte],"&lt;="&amp;W$12))</f>
        <v/>
      </c>
      <c r="X157" s="2" t="str">
        <f>IF(OR($C157="",X$12=""),"",SUMIFS(Tbl_Registro_Insumo[cant_ent],Tbl_Registro_Insumo[proveedor],$C$8,Tbl_Registro_Insumo[descripcion_insumo],$C157,Tbl_Registro_Insumo[id_solicitud],Detalle_Mes!$C$9,Tbl_Registro_Insumo[Fecha_Corte],"&lt;="&amp;X$12)-SUMIFS(Tbl_Registro_Insumo[cant_dev],Tbl_Registro_Insumo[proveedor],$C$8,Tbl_Registro_Insumo[descripcion_insumo],$C157,Tbl_Registro_Insumo[id_solicitud],$C$9,Tbl_Registro_Insumo[Fecha_Corte],"&lt;="&amp;X$12))</f>
        <v/>
      </c>
      <c r="Y157" s="2" t="str">
        <f>IF(OR($C157="",Y$12=""),"",SUMIFS(Tbl_Registro_Insumo[cant_ent],Tbl_Registro_Insumo[proveedor],$C$8,Tbl_Registro_Insumo[descripcion_insumo],$C157,Tbl_Registro_Insumo[id_solicitud],Detalle_Mes!$C$9,Tbl_Registro_Insumo[Fecha_Corte],"&lt;="&amp;Y$12)-SUMIFS(Tbl_Registro_Insumo[cant_dev],Tbl_Registro_Insumo[proveedor],$C$8,Tbl_Registro_Insumo[descripcion_insumo],$C157,Tbl_Registro_Insumo[id_solicitud],$C$9,Tbl_Registro_Insumo[Fecha_Corte],"&lt;="&amp;Y$12))</f>
        <v/>
      </c>
      <c r="Z157" s="2" t="str">
        <f>IF(OR($C157="",Z$12=""),"",SUMIFS(Tbl_Registro_Insumo[cant_ent],Tbl_Registro_Insumo[proveedor],$C$8,Tbl_Registro_Insumo[descripcion_insumo],$C157,Tbl_Registro_Insumo[id_solicitud],Detalle_Mes!$C$9,Tbl_Registro_Insumo[Fecha_Corte],"&lt;="&amp;Z$12)-SUMIFS(Tbl_Registro_Insumo[cant_dev],Tbl_Registro_Insumo[proveedor],$C$8,Tbl_Registro_Insumo[descripcion_insumo],$C157,Tbl_Registro_Insumo[id_solicitud],$C$9,Tbl_Registro_Insumo[Fecha_Corte],"&lt;="&amp;Z$12))</f>
        <v/>
      </c>
      <c r="AA157" s="2" t="str">
        <f>IF(OR($C157="",AA$12=""),"",SUMIFS(Tbl_Registro_Insumo[cant_ent],Tbl_Registro_Insumo[proveedor],$C$8,Tbl_Registro_Insumo[descripcion_insumo],$C157,Tbl_Registro_Insumo[id_solicitud],Detalle_Mes!$C$9,Tbl_Registro_Insumo[Fecha_Corte],"&lt;="&amp;AA$12)-SUMIFS(Tbl_Registro_Insumo[cant_dev],Tbl_Registro_Insumo[proveedor],$C$8,Tbl_Registro_Insumo[descripcion_insumo],$C157,Tbl_Registro_Insumo[id_solicitud],$C$9,Tbl_Registro_Insumo[Fecha_Corte],"&lt;="&amp;AA$12))</f>
        <v/>
      </c>
      <c r="AB157" s="2" t="str">
        <f>IF(OR($C157="",AB$12=""),"",SUMIFS(Tbl_Registro_Insumo[cant_ent],Tbl_Registro_Insumo[proveedor],$C$8,Tbl_Registro_Insumo[descripcion_insumo],$C157,Tbl_Registro_Insumo[id_solicitud],Detalle_Mes!$C$9,Tbl_Registro_Insumo[Fecha_Corte],"&lt;="&amp;AB$12)-SUMIFS(Tbl_Registro_Insumo[cant_dev],Tbl_Registro_Insumo[proveedor],$C$8,Tbl_Registro_Insumo[descripcion_insumo],$C157,Tbl_Registro_Insumo[id_solicitud],$C$9,Tbl_Registro_Insumo[Fecha_Corte],"&lt;="&amp;AB$12))</f>
        <v/>
      </c>
      <c r="AC157" s="2" t="str">
        <f>IF(OR($C157="",AC$12=""),"",SUMIFS(Tbl_Registro_Insumo[cant_ent],Tbl_Registro_Insumo[proveedor],$C$8,Tbl_Registro_Insumo[descripcion_insumo],$C157,Tbl_Registro_Insumo[id_solicitud],Detalle_Mes!$C$9,Tbl_Registro_Insumo[Fecha_Corte],"&lt;="&amp;AC$12)-SUMIFS(Tbl_Registro_Insumo[cant_dev],Tbl_Registro_Insumo[proveedor],$C$8,Tbl_Registro_Insumo[descripcion_insumo],$C157,Tbl_Registro_Insumo[id_solicitud],$C$9,Tbl_Registro_Insumo[Fecha_Corte],"&lt;="&amp;AC$12))</f>
        <v/>
      </c>
      <c r="AD157" s="2" t="str">
        <f>IF(OR($C157="",AD$12=""),"",SUMIFS(Tbl_Registro_Insumo[cant_ent],Tbl_Registro_Insumo[proveedor],$C$8,Tbl_Registro_Insumo[descripcion_insumo],$C157,Tbl_Registro_Insumo[id_solicitud],Detalle_Mes!$C$9,Tbl_Registro_Insumo[Fecha_Corte],"&lt;="&amp;AD$12)-SUMIFS(Tbl_Registro_Insumo[cant_dev],Tbl_Registro_Insumo[proveedor],$C$8,Tbl_Registro_Insumo[descripcion_insumo],$C157,Tbl_Registro_Insumo[id_solicitud],$C$9,Tbl_Registro_Insumo[Fecha_Corte],"&lt;="&amp;AD$12))</f>
        <v/>
      </c>
      <c r="AE157" s="2" t="str">
        <f>IF(OR($C157="",AE$12=""),"",SUMIFS(Tbl_Registro_Insumo[cant_ent],Tbl_Registro_Insumo[proveedor],$C$8,Tbl_Registro_Insumo[descripcion_insumo],$C157,Tbl_Registro_Insumo[id_solicitud],Detalle_Mes!$C$9,Tbl_Registro_Insumo[Fecha_Corte],"&lt;="&amp;AE$12)-SUMIFS(Tbl_Registro_Insumo[cant_dev],Tbl_Registro_Insumo[proveedor],$C$8,Tbl_Registro_Insumo[descripcion_insumo],$C157,Tbl_Registro_Insumo[id_solicitud],$C$9,Tbl_Registro_Insumo[Fecha_Corte],"&lt;="&amp;AE$12))</f>
        <v/>
      </c>
      <c r="AF157" s="2" t="str">
        <f>IF(OR($C157="",AF$12=""),"",SUMIFS(Tbl_Registro_Insumo[cant_ent],Tbl_Registro_Insumo[proveedor],$C$8,Tbl_Registro_Insumo[descripcion_insumo],$C157,Tbl_Registro_Insumo[id_solicitud],Detalle_Mes!$C$9,Tbl_Registro_Insumo[Fecha_Corte],"&lt;="&amp;AF$12)-SUMIFS(Tbl_Registro_Insumo[cant_dev],Tbl_Registro_Insumo[proveedor],$C$8,Tbl_Registro_Insumo[descripcion_insumo],$C157,Tbl_Registro_Insumo[id_solicitud],$C$9,Tbl_Registro_Insumo[Fecha_Corte],"&lt;="&amp;AF$12))</f>
        <v/>
      </c>
      <c r="AG157" s="2" t="str">
        <f>IF(OR($C157="",AG$12=""),"",SUMIFS(Tbl_Registro_Insumo[cant_ent],Tbl_Registro_Insumo[proveedor],$C$8,Tbl_Registro_Insumo[descripcion_insumo],$C157,Tbl_Registro_Insumo[id_solicitud],Detalle_Mes!$C$9,Tbl_Registro_Insumo[Fecha_Corte],"&lt;="&amp;AG$12)-SUMIFS(Tbl_Registro_Insumo[cant_dev],Tbl_Registro_Insumo[proveedor],$C$8,Tbl_Registro_Insumo[descripcion_insumo],$C157,Tbl_Registro_Insumo[id_solicitud],$C$9,Tbl_Registro_Insumo[Fecha_Corte],"&lt;="&amp;AG$12))</f>
        <v/>
      </c>
      <c r="AH157" s="2" t="str">
        <f>IF(OR($C157="",AH$12=""),"",SUMIFS(Tbl_Registro_Insumo[cant_ent],Tbl_Registro_Insumo[proveedor],$C$8,Tbl_Registro_Insumo[descripcion_insumo],$C157,Tbl_Registro_Insumo[id_solicitud],Detalle_Mes!$C$9,Tbl_Registro_Insumo[Fecha_Corte],"&lt;="&amp;AH$12)-SUMIFS(Tbl_Registro_Insumo[cant_dev],Tbl_Registro_Insumo[proveedor],$C$8,Tbl_Registro_Insumo[descripcion_insumo],$C157,Tbl_Registro_Insumo[id_solicitud],$C$9,Tbl_Registro_Insumo[Fecha_Corte],"&lt;="&amp;AH$12))</f>
        <v/>
      </c>
      <c r="AI157" s="2" t="str">
        <f>IF(OR($C157="",AI$12=""),"",SUMIFS(Tbl_Registro_Insumo[cant_ent],Tbl_Registro_Insumo[proveedor],$C$8,Tbl_Registro_Insumo[descripcion_insumo],$C157,Tbl_Registro_Insumo[id_solicitud],Detalle_Mes!$C$9,Tbl_Registro_Insumo[Fecha_Corte],"&lt;="&amp;AI$12)-SUMIFS(Tbl_Registro_Insumo[cant_dev],Tbl_Registro_Insumo[proveedor],$C$8,Tbl_Registro_Insumo[descripcion_insumo],$C157,Tbl_Registro_Insumo[id_solicitud],$C$9,Tbl_Registro_Insumo[Fecha_Corte],"&lt;="&amp;AI$12))</f>
        <v/>
      </c>
      <c r="AJ157" s="2" t="str">
        <f>IF(OR($C157="",AJ$12=""),"",SUMIFS(Tbl_Registro_Insumo[cant_ent],Tbl_Registro_Insumo[proveedor],$C$8,Tbl_Registro_Insumo[descripcion_insumo],$C157,Tbl_Registro_Insumo[id_solicitud],Detalle_Mes!$C$9,Tbl_Registro_Insumo[Fecha_Corte],"&lt;="&amp;AJ$12)-SUMIFS(Tbl_Registro_Insumo[cant_dev],Tbl_Registro_Insumo[proveedor],$C$8,Tbl_Registro_Insumo[descripcion_insumo],$C157,Tbl_Registro_Insumo[id_solicitud],$C$9,Tbl_Registro_Insumo[Fecha_Corte],"&lt;="&amp;AJ$12))</f>
        <v/>
      </c>
      <c r="AK157" s="2" t="str">
        <f>IF(OR($C157="",AK$12=""),"",SUMIFS(Tbl_Registro_Insumo[cant_ent],Tbl_Registro_Insumo[proveedor],$C$8,Tbl_Registro_Insumo[descripcion_insumo],$C157,Tbl_Registro_Insumo[id_solicitud],Detalle_Mes!$C$9,Tbl_Registro_Insumo[Fecha_Corte],"&lt;="&amp;AK$12)-SUMIFS(Tbl_Registro_Insumo[cant_dev],Tbl_Registro_Insumo[proveedor],$C$8,Tbl_Registro_Insumo[descripcion_insumo],$C157,Tbl_Registro_Insumo[id_solicitud],$C$9,Tbl_Registro_Insumo[Fecha_Corte],"&lt;="&amp;AK$12))</f>
        <v/>
      </c>
      <c r="AL157" s="2" t="str">
        <f>IF(OR($C157="",AL$12=""),"",SUMIFS(Tbl_Registro_Insumo[cant_ent],Tbl_Registro_Insumo[proveedor],$C$8,Tbl_Registro_Insumo[descripcion_insumo],$C157,Tbl_Registro_Insumo[id_solicitud],Detalle_Mes!$C$9,Tbl_Registro_Insumo[Fecha_Corte],"&lt;="&amp;AL$12)-SUMIFS(Tbl_Registro_Insumo[cant_dev],Tbl_Registro_Insumo[proveedor],$C$8,Tbl_Registro_Insumo[descripcion_insumo],$C157,Tbl_Registro_Insumo[id_solicitud],$C$9,Tbl_Registro_Insumo[Fecha_Corte],"&lt;="&amp;AL$12))</f>
        <v/>
      </c>
      <c r="AM157" s="2" t="str">
        <f>IF(OR($C157="",AM$12=""),"",SUMIFS(Tbl_Registro_Insumo[cant_ent],Tbl_Registro_Insumo[proveedor],$C$8,Tbl_Registro_Insumo[descripcion_insumo],$C157,Tbl_Registro_Insumo[id_solicitud],Detalle_Mes!$C$9,Tbl_Registro_Insumo[Fecha_Corte],"&lt;="&amp;AM$12)-SUMIFS(Tbl_Registro_Insumo[cant_dev],Tbl_Registro_Insumo[proveedor],$C$8,Tbl_Registro_Insumo[descripcion_insumo],$C157,Tbl_Registro_Insumo[id_solicitud],$C$9,Tbl_Registro_Insumo[Fecha_Corte],"&lt;="&amp;AM$12))</f>
        <v/>
      </c>
      <c r="AN157" s="2" t="str">
        <f>IF(OR($C157="",AN$12=""),"",SUMIFS(Tbl_Registro_Insumo[cant_ent],Tbl_Registro_Insumo[proveedor],$C$8,Tbl_Registro_Insumo[descripcion_insumo],$C157,Tbl_Registro_Insumo[id_solicitud],Detalle_Mes!$C$9,Tbl_Registro_Insumo[Fecha_Corte],"&lt;="&amp;AN$12)-SUMIFS(Tbl_Registro_Insumo[cant_dev],Tbl_Registro_Insumo[proveedor],$C$8,Tbl_Registro_Insumo[descripcion_insumo],$C157,Tbl_Registro_Insumo[id_solicitud],$C$9,Tbl_Registro_Insumo[Fecha_Corte],"&lt;="&amp;AN$12))</f>
        <v/>
      </c>
      <c r="AO157" s="2" t="str">
        <f>IF(OR($C157="",AO$12=""),"",SUMIFS(Tbl_Registro_Insumo[cant_ent],Tbl_Registro_Insumo[proveedor],$C$8,Tbl_Registro_Insumo[descripcion_insumo],$C157,Tbl_Registro_Insumo[id_solicitud],Detalle_Mes!$C$9,Tbl_Registro_Insumo[Fecha_Corte],"&lt;="&amp;AO$12)-SUMIFS(Tbl_Registro_Insumo[cant_dev],Tbl_Registro_Insumo[proveedor],$C$8,Tbl_Registro_Insumo[descripcion_insumo],$C157,Tbl_Registro_Insumo[id_solicitud],$C$9,Tbl_Registro_Insumo[Fecha_Corte],"&lt;="&amp;AO$12))</f>
        <v/>
      </c>
      <c r="AP157" s="2" t="str">
        <f>IF(OR($C157="",AP$12=""),"",SUMIFS(Tbl_Registro_Insumo[cant_ent],Tbl_Registro_Insumo[proveedor],$C$8,Tbl_Registro_Insumo[descripcion_insumo],$C157,Tbl_Registro_Insumo[id_solicitud],Detalle_Mes!$C$9,Tbl_Registro_Insumo[Fecha_Corte],"&lt;="&amp;AP$12)-SUMIFS(Tbl_Registro_Insumo[cant_dev],Tbl_Registro_Insumo[proveedor],$C$8,Tbl_Registro_Insumo[descripcion_insumo],$C157,Tbl_Registro_Insumo[id_solicitud],$C$9,Tbl_Registro_Insumo[Fecha_Corte],"&lt;="&amp;AP$12))</f>
        <v/>
      </c>
      <c r="AQ157" s="2" t="str">
        <f>IF(OR($C157="",AQ$12=""),"",SUMIFS(Tbl_Registro_Insumo[cant_ent],Tbl_Registro_Insumo[proveedor],$C$8,Tbl_Registro_Insumo[descripcion_insumo],$C157,Tbl_Registro_Insumo[id_solicitud],Detalle_Mes!$C$9,Tbl_Registro_Insumo[Fecha_Corte],"&lt;="&amp;AQ$12)-SUMIFS(Tbl_Registro_Insumo[cant_dev],Tbl_Registro_Insumo[proveedor],$C$8,Tbl_Registro_Insumo[descripcion_insumo],$C157,Tbl_Registro_Insumo[id_solicitud],$C$9,Tbl_Registro_Insumo[Fecha_Corte],"&lt;="&amp;AQ$12))</f>
        <v/>
      </c>
      <c r="AR157" s="2" t="str">
        <f>IF(OR($C157="",AR$12=""),"",SUMIFS(Tbl_Registro_Insumo[cant_ent],Tbl_Registro_Insumo[proveedor],$C$8,Tbl_Registro_Insumo[descripcion_insumo],$C157,Tbl_Registro_Insumo[id_solicitud],Detalle_Mes!$C$9,Tbl_Registro_Insumo[Fecha_Corte],"&lt;="&amp;AR$12)-SUMIFS(Tbl_Registro_Insumo[cant_dev],Tbl_Registro_Insumo[proveedor],$C$8,Tbl_Registro_Insumo[descripcion_insumo],$C157,Tbl_Registro_Insumo[id_solicitud],$C$9,Tbl_Registro_Insumo[Fecha_Corte],"&lt;="&amp;AR$12))</f>
        <v/>
      </c>
      <c r="AS157" s="2" t="str">
        <f>IF(OR($C157="",AS$12=""),"",SUMIFS(Tbl_Registro_Insumo[cant_ent],Tbl_Registro_Insumo[proveedor],$C$8,Tbl_Registro_Insumo[descripcion_insumo],$C157,Tbl_Registro_Insumo[id_solicitud],Detalle_Mes!$C$9,Tbl_Registro_Insumo[Fecha_Corte],"&lt;="&amp;AS$12)-SUMIFS(Tbl_Registro_Insumo[cant_dev],Tbl_Registro_Insumo[proveedor],$C$8,Tbl_Registro_Insumo[descripcion_insumo],$C157,Tbl_Registro_Insumo[id_solicitud],$C$9,Tbl_Registro_Insumo[Fecha_Corte],"&lt;="&amp;AS$12))</f>
        <v/>
      </c>
      <c r="AT157" s="2" t="str">
        <f>IF(OR($C157="",AT$12=""),"",SUMIFS(Tbl_Registro_Insumo[cant_ent],Tbl_Registro_Insumo[proveedor],$C$8,Tbl_Registro_Insumo[descripcion_insumo],$C157,Tbl_Registro_Insumo[id_solicitud],Detalle_Mes!$C$9,Tbl_Registro_Insumo[Fecha_Corte],"&lt;="&amp;AT$12)-SUMIFS(Tbl_Registro_Insumo[cant_dev],Tbl_Registro_Insumo[proveedor],$C$8,Tbl_Registro_Insumo[descripcion_insumo],$C157,Tbl_Registro_Insumo[id_solicitud],$C$9,Tbl_Registro_Insumo[Fecha_Corte],"&lt;="&amp;AT$12))</f>
        <v/>
      </c>
      <c r="AU157" s="2" t="str">
        <f>IF(OR($C157="",AU$12=""),"",SUMIFS(Tbl_Registro_Insumo[cant_ent],Tbl_Registro_Insumo[proveedor],$C$8,Tbl_Registro_Insumo[descripcion_insumo],$C157,Tbl_Registro_Insumo[id_solicitud],Detalle_Mes!$C$9,Tbl_Registro_Insumo[Fecha_Corte],"&lt;="&amp;AU$12)-SUMIFS(Tbl_Registro_Insumo[cant_dev],Tbl_Registro_Insumo[proveedor],$C$8,Tbl_Registro_Insumo[descripcion_insumo],$C157,Tbl_Registro_Insumo[id_solicitud],$C$9,Tbl_Registro_Insumo[Fecha_Corte],"&lt;="&amp;AU$12))</f>
        <v/>
      </c>
      <c r="AV157" s="2" t="str">
        <f>IF(OR($C157="",AV$12=""),"",SUMIFS(Tbl_Registro_Insumo[cant_ent],Tbl_Registro_Insumo[proveedor],$C$8,Tbl_Registro_Insumo[descripcion_insumo],$C157,Tbl_Registro_Insumo[id_solicitud],Detalle_Mes!$C$9,Tbl_Registro_Insumo[Fecha_Corte],"&lt;="&amp;AV$12)-SUMIFS(Tbl_Registro_Insumo[cant_dev],Tbl_Registro_Insumo[proveedor],$C$8,Tbl_Registro_Insumo[descripcion_insumo],$C157,Tbl_Registro_Insumo[id_solicitud],$C$9,Tbl_Registro_Insumo[Fecha_Corte],"&lt;="&amp;AV$12))</f>
        <v/>
      </c>
      <c r="AW157" s="2" t="str">
        <f>IF(OR($C157="",AW$12=""),"",SUMIFS(Tbl_Registro_Insumo[cant_ent],Tbl_Registro_Insumo[proveedor],$C$8,Tbl_Registro_Insumo[descripcion_insumo],$C157,Tbl_Registro_Insumo[id_solicitud],Detalle_Mes!$C$9,Tbl_Registro_Insumo[Fecha_Corte],"&lt;="&amp;AW$12)-SUMIFS(Tbl_Registro_Insumo[cant_dev],Tbl_Registro_Insumo[proveedor],$C$8,Tbl_Registro_Insumo[descripcion_insumo],$C157,Tbl_Registro_Insumo[id_solicitud],$C$9,Tbl_Registro_Insumo[Fecha_Corte],"&lt;="&amp;AW$12))</f>
        <v/>
      </c>
      <c r="AX157" s="2" t="str">
        <f>IF(OR($C157="",AX$12=""),"",SUMIFS(Tbl_Registro_Insumo[cant_ent],Tbl_Registro_Insumo[proveedor],$C$8,Tbl_Registro_Insumo[descripcion_insumo],$C157,Tbl_Registro_Insumo[id_solicitud],Detalle_Mes!$C$9,Tbl_Registro_Insumo[Fecha_Corte],"&lt;="&amp;AX$12)-SUMIFS(Tbl_Registro_Insumo[cant_dev],Tbl_Registro_Insumo[proveedor],$C$8,Tbl_Registro_Insumo[descripcion_insumo],$C157,Tbl_Registro_Insumo[id_solicitud],$C$9,Tbl_Registro_Insumo[Fecha_Corte],"&lt;="&amp;AX$12))</f>
        <v/>
      </c>
      <c r="AY157" s="2" t="str">
        <f>IF(OR($C157="",AY$12=""),"",SUMIFS(Tbl_Registro_Insumo[cant_ent],Tbl_Registro_Insumo[proveedor],$C$8,Tbl_Registro_Insumo[descripcion_insumo],$C157,Tbl_Registro_Insumo[id_solicitud],Detalle_Mes!$C$9,Tbl_Registro_Insumo[Fecha_Corte],"&lt;="&amp;AY$12)-SUMIFS(Tbl_Registro_Insumo[cant_dev],Tbl_Registro_Insumo[proveedor],$C$8,Tbl_Registro_Insumo[descripcion_insumo],$C157,Tbl_Registro_Insumo[id_solicitud],$C$9,Tbl_Registro_Insumo[Fecha_Corte],"&lt;="&amp;AY$12))</f>
        <v/>
      </c>
      <c r="AZ157" s="2" t="str">
        <f>IF(OR($C157="",AZ$12=""),"",SUMIFS(Tbl_Registro_Insumo[cant_ent],Tbl_Registro_Insumo[proveedor],$C$8,Tbl_Registro_Insumo[descripcion_insumo],$C157,Tbl_Registro_Insumo[id_solicitud],Detalle_Mes!$C$9,Tbl_Registro_Insumo[Fecha_Corte],"&lt;="&amp;AZ$12)-SUMIFS(Tbl_Registro_Insumo[cant_dev],Tbl_Registro_Insumo[proveedor],$C$8,Tbl_Registro_Insumo[descripcion_insumo],$C157,Tbl_Registro_Insumo[id_solicitud],$C$9,Tbl_Registro_Insumo[Fecha_Corte],"&lt;="&amp;AZ$12))</f>
        <v/>
      </c>
      <c r="BA157" s="2" t="str">
        <f>IF(OR($C157="",BA$12=""),"",SUMIFS(Tbl_Registro_Insumo[cant_ent],Tbl_Registro_Insumo[proveedor],$C$8,Tbl_Registro_Insumo[descripcion_insumo],$C157,Tbl_Registro_Insumo[id_solicitud],Detalle_Mes!$C$9,Tbl_Registro_Insumo[Fecha_Corte],"&lt;="&amp;BA$12)-SUMIFS(Tbl_Registro_Insumo[cant_dev],Tbl_Registro_Insumo[proveedor],$C$8,Tbl_Registro_Insumo[descripcion_insumo],$C157,Tbl_Registro_Insumo[id_solicitud],$C$9,Tbl_Registro_Insumo[Fecha_Corte],"&lt;="&amp;BA$12))</f>
        <v/>
      </c>
      <c r="BB157" s="2" t="str">
        <f>IF(OR($C157="",BB$12=""),"",SUMIFS(Tbl_Registro_Insumo[cant_ent],Tbl_Registro_Insumo[proveedor],$C$8,Tbl_Registro_Insumo[descripcion_insumo],$C157,Tbl_Registro_Insumo[id_solicitud],Detalle_Mes!$C$9,Tbl_Registro_Insumo[Fecha_Corte],"&lt;="&amp;BB$12)-SUMIFS(Tbl_Registro_Insumo[cant_dev],Tbl_Registro_Insumo[proveedor],$C$8,Tbl_Registro_Insumo[descripcion_insumo],$C157,Tbl_Registro_Insumo[id_solicitud],$C$9,Tbl_Registro_Insumo[Fecha_Corte],"&lt;="&amp;BB$12))</f>
        <v/>
      </c>
      <c r="BC157" s="2" t="str">
        <f>IF(OR($C157="",BC$12=""),"",SUMIFS(Tbl_Registro_Insumo[cant_ent],Tbl_Registro_Insumo[proveedor],$C$8,Tbl_Registro_Insumo[descripcion_insumo],$C157,Tbl_Registro_Insumo[id_solicitud],Detalle_Mes!$C$9,Tbl_Registro_Insumo[Fecha_Corte],"&lt;="&amp;BC$12)-SUMIFS(Tbl_Registro_Insumo[cant_dev],Tbl_Registro_Insumo[proveedor],$C$8,Tbl_Registro_Insumo[descripcion_insumo],$C157,Tbl_Registro_Insumo[id_solicitud],$C$9,Tbl_Registro_Insumo[Fecha_Corte],"&lt;="&amp;BC$12))</f>
        <v/>
      </c>
      <c r="BD157" s="2" t="str">
        <f>IF(OR($C157="",BD$12=""),"",SUMIFS(Tbl_Registro_Insumo[cant_ent],Tbl_Registro_Insumo[proveedor],$C$8,Tbl_Registro_Insumo[descripcion_insumo],$C157,Tbl_Registro_Insumo[id_solicitud],Detalle_Mes!$C$9,Tbl_Registro_Insumo[Fecha_Corte],"&lt;="&amp;BD$12)-SUMIFS(Tbl_Registro_Insumo[cant_dev],Tbl_Registro_Insumo[proveedor],$C$8,Tbl_Registro_Insumo[descripcion_insumo],$C157,Tbl_Registro_Insumo[id_solicitud],$C$9,Tbl_Registro_Insumo[Fecha_Corte],"&lt;="&amp;BD$12))</f>
        <v/>
      </c>
      <c r="BE157" s="2" t="str">
        <f>IF(OR($C157="",BE$12=""),"",SUMIFS(Tbl_Registro_Insumo[cant_ent],Tbl_Registro_Insumo[proveedor],$C$8,Tbl_Registro_Insumo[descripcion_insumo],$C157,Tbl_Registro_Insumo[id_solicitud],Detalle_Mes!$C$9,Tbl_Registro_Insumo[Fecha_Corte],"&lt;="&amp;BE$12)-SUMIFS(Tbl_Registro_Insumo[cant_dev],Tbl_Registro_Insumo[proveedor],$C$8,Tbl_Registro_Insumo[descripcion_insumo],$C157,Tbl_Registro_Insumo[id_solicitud],$C$9,Tbl_Registro_Insumo[Fecha_Corte],"&lt;="&amp;BE$12))</f>
        <v/>
      </c>
      <c r="BF157" s="2" t="str">
        <f>IF(OR($C157="",BF$12=""),"",SUMIFS(Tbl_Registro_Insumo[cant_ent],Tbl_Registro_Insumo[proveedor],$C$8,Tbl_Registro_Insumo[descripcion_insumo],$C157,Tbl_Registro_Insumo[id_solicitud],Detalle_Mes!$C$9,Tbl_Registro_Insumo[Fecha_Corte],"&lt;="&amp;BF$12)-SUMIFS(Tbl_Registro_Insumo[cant_dev],Tbl_Registro_Insumo[proveedor],$C$8,Tbl_Registro_Insumo[descripcion_insumo],$C157,Tbl_Registro_Insumo[id_solicitud],$C$9,Tbl_Registro_Insumo[Fecha_Corte],"&lt;="&amp;BF$12))</f>
        <v/>
      </c>
      <c r="BG157" s="2" t="str">
        <f>IF(OR($C157="",BG$12=""),"",SUMIFS(Tbl_Registro_Insumo[cant_ent],Tbl_Registro_Insumo[proveedor],$C$8,Tbl_Registro_Insumo[descripcion_insumo],$C157,Tbl_Registro_Insumo[id_solicitud],Detalle_Mes!$C$9,Tbl_Registro_Insumo[Fecha_Corte],"&lt;="&amp;BG$12)-SUMIFS(Tbl_Registro_Insumo[cant_dev],Tbl_Registro_Insumo[proveedor],$C$8,Tbl_Registro_Insumo[descripcion_insumo],$C157,Tbl_Registro_Insumo[id_solicitud],$C$9,Tbl_Registro_Insumo[Fecha_Corte],"&lt;="&amp;BG$12))</f>
        <v/>
      </c>
      <c r="BH157" s="2" t="str">
        <f>IF(OR($C157="",BH$12=""),"",SUMIFS(Tbl_Registro_Insumo[cant_ent],Tbl_Registro_Insumo[proveedor],$C$8,Tbl_Registro_Insumo[descripcion_insumo],$C157,Tbl_Registro_Insumo[id_solicitud],Detalle_Mes!$C$9,Tbl_Registro_Insumo[Fecha_Corte],"&lt;="&amp;BH$12)-SUMIFS(Tbl_Registro_Insumo[cant_dev],Tbl_Registro_Insumo[proveedor],$C$8,Tbl_Registro_Insumo[descripcion_insumo],$C157,Tbl_Registro_Insumo[id_solicitud],$C$9,Tbl_Registro_Insumo[Fecha_Corte],"&lt;="&amp;BH$12))</f>
        <v/>
      </c>
      <c r="BI157" s="2" t="str">
        <f>IF(OR($C157="",BI$12=""),"",SUMIFS(Tbl_Registro_Insumo[cant_ent],Tbl_Registro_Insumo[proveedor],$C$8,Tbl_Registro_Insumo[descripcion_insumo],$C157,Tbl_Registro_Insumo[id_solicitud],Detalle_Mes!$C$9,Tbl_Registro_Insumo[Fecha_Corte],"&lt;="&amp;BI$12)-SUMIFS(Tbl_Registro_Insumo[cant_dev],Tbl_Registro_Insumo[proveedor],$C$8,Tbl_Registro_Insumo[descripcion_insumo],$C157,Tbl_Registro_Insumo[id_solicitud],$C$9,Tbl_Registro_Insumo[Fecha_Corte],"&lt;="&amp;BI$12))</f>
        <v/>
      </c>
      <c r="BJ157" s="2" t="str">
        <f>IF(OR($C157="",BJ$12=""),"",SUMIFS(Tbl_Registro_Insumo[cant_ent],Tbl_Registro_Insumo[proveedor],$C$8,Tbl_Registro_Insumo[descripcion_insumo],$C157,Tbl_Registro_Insumo[id_solicitud],Detalle_Mes!$C$9,Tbl_Registro_Insumo[Fecha_Corte],"&lt;="&amp;BJ$12)-SUMIFS(Tbl_Registro_Insumo[cant_dev],Tbl_Registro_Insumo[proveedor],$C$8,Tbl_Registro_Insumo[descripcion_insumo],$C157,Tbl_Registro_Insumo[id_solicitud],$C$9,Tbl_Registro_Insumo[Fecha_Corte],"&lt;="&amp;BJ$12))</f>
        <v/>
      </c>
      <c r="BK157" s="2" t="str">
        <f>IF(OR($C157="",BK$12=""),"",SUMIFS(Tbl_Registro_Insumo[cant_ent],Tbl_Registro_Insumo[proveedor],$C$8,Tbl_Registro_Insumo[descripcion_insumo],$C157,Tbl_Registro_Insumo[id_solicitud],Detalle_Mes!$C$9,Tbl_Registro_Insumo[Fecha_Corte],"&lt;="&amp;BK$12)-SUMIFS(Tbl_Registro_Insumo[cant_dev],Tbl_Registro_Insumo[proveedor],$C$8,Tbl_Registro_Insumo[descripcion_insumo],$C157,Tbl_Registro_Insumo[id_solicitud],$C$9,Tbl_Registro_Insumo[Fecha_Corte],"&lt;="&amp;BK$12))</f>
        <v/>
      </c>
      <c r="BL157" s="2" t="str">
        <f>IF(OR($C157="",BL$12=""),"",SUMIFS(Tbl_Registro_Insumo[cant_ent],Tbl_Registro_Insumo[proveedor],$C$8,Tbl_Registro_Insumo[descripcion_insumo],$C157,Tbl_Registro_Insumo[id_solicitud],Detalle_Mes!$C$9,Tbl_Registro_Insumo[Fecha_Corte],"&lt;="&amp;BL$12)-SUMIFS(Tbl_Registro_Insumo[cant_dev],Tbl_Registro_Insumo[proveedor],$C$8,Tbl_Registro_Insumo[descripcion_insumo],$C157,Tbl_Registro_Insumo[id_solicitud],$C$9,Tbl_Registro_Insumo[Fecha_Corte],"&lt;="&amp;BL$12))</f>
        <v/>
      </c>
      <c r="BM157" s="2" t="str">
        <f>IF(OR($C157="",BM$12=""),"",SUMIFS(Tbl_Registro_Insumo[cant_ent],Tbl_Registro_Insumo[proveedor],$C$8,Tbl_Registro_Insumo[descripcion_insumo],$C157,Tbl_Registro_Insumo[id_solicitud],Detalle_Mes!$C$9,Tbl_Registro_Insumo[Fecha_Corte],"&lt;="&amp;BM$12)-SUMIFS(Tbl_Registro_Insumo[cant_dev],Tbl_Registro_Insumo[proveedor],$C$8,Tbl_Registro_Insumo[descripcion_insumo],$C157,Tbl_Registro_Insumo[id_solicitud],$C$9,Tbl_Registro_Insumo[Fecha_Corte],"&lt;="&amp;BM$12))</f>
        <v/>
      </c>
      <c r="BN157" s="2" t="str">
        <f>IF(OR($C157="",BN$12=""),"",SUMIFS(Tbl_Registro_Insumo[cant_ent],Tbl_Registro_Insumo[proveedor],$C$8,Tbl_Registro_Insumo[descripcion_insumo],$C157,Tbl_Registro_Insumo[id_solicitud],Detalle_Mes!$C$9,Tbl_Registro_Insumo[Fecha_Corte],"&lt;="&amp;BN$12)-SUMIFS(Tbl_Registro_Insumo[cant_dev],Tbl_Registro_Insumo[proveedor],$C$8,Tbl_Registro_Insumo[descripcion_insumo],$C157,Tbl_Registro_Insumo[id_solicitud],$C$9,Tbl_Registro_Insumo[Fecha_Corte],"&lt;="&amp;BN$12))</f>
        <v/>
      </c>
      <c r="BO157" s="2" t="str">
        <f>IF(OR($C157="",BO$12=""),"",SUMIFS(Tbl_Registro_Insumo[cant_ent],Tbl_Registro_Insumo[proveedor],$C$8,Tbl_Registro_Insumo[descripcion_insumo],$C157,Tbl_Registro_Insumo[id_solicitud],Detalle_Mes!$C$9,Tbl_Registro_Insumo[Fecha_Corte],"&lt;="&amp;BO$12)-SUMIFS(Tbl_Registro_Insumo[cant_dev],Tbl_Registro_Insumo[proveedor],$C$8,Tbl_Registro_Insumo[descripcion_insumo],$C157,Tbl_Registro_Insumo[id_solicitud],$C$9,Tbl_Registro_Insumo[Fecha_Corte],"&lt;="&amp;BO$12))</f>
        <v/>
      </c>
      <c r="BP157" s="2" t="str">
        <f>IF(OR($C157="",BP$12=""),"",SUMIFS(Tbl_Registro_Insumo[cant_ent],Tbl_Registro_Insumo[proveedor],$C$8,Tbl_Registro_Insumo[descripcion_insumo],$C157,Tbl_Registro_Insumo[id_solicitud],Detalle_Mes!$C$9,Tbl_Registro_Insumo[Fecha_Corte],"&lt;="&amp;BP$12)-SUMIFS(Tbl_Registro_Insumo[cant_dev],Tbl_Registro_Insumo[proveedor],$C$8,Tbl_Registro_Insumo[descripcion_insumo],$C157,Tbl_Registro_Insumo[id_solicitud],$C$9,Tbl_Registro_Insumo[Fecha_Corte],"&lt;="&amp;BP$12))</f>
        <v/>
      </c>
      <c r="BQ157" s="2" t="str">
        <f>IF(OR($C157="",BQ$12=""),"",SUMIFS(Tbl_Registro_Insumo[cant_ent],Tbl_Registro_Insumo[proveedor],$C$8,Tbl_Registro_Insumo[descripcion_insumo],$C157,Tbl_Registro_Insumo[id_solicitud],Detalle_Mes!$C$9,Tbl_Registro_Insumo[Fecha_Corte],"&lt;="&amp;BQ$12)-SUMIFS(Tbl_Registro_Insumo[cant_dev],Tbl_Registro_Insumo[proveedor],$C$8,Tbl_Registro_Insumo[descripcion_insumo],$C157,Tbl_Registro_Insumo[id_solicitud],$C$9,Tbl_Registro_Insumo[Fecha_Corte],"&lt;="&amp;BQ$12))</f>
        <v/>
      </c>
      <c r="BR157" s="2" t="str">
        <f>IF(OR($C157="",BR$12=""),"",SUMIFS(Tbl_Registro_Insumo[cant_ent],Tbl_Registro_Insumo[proveedor],$C$8,Tbl_Registro_Insumo[descripcion_insumo],$C157,Tbl_Registro_Insumo[id_solicitud],Detalle_Mes!$C$9,Tbl_Registro_Insumo[Fecha_Corte],"&lt;="&amp;BR$12)-SUMIFS(Tbl_Registro_Insumo[cant_dev],Tbl_Registro_Insumo[proveedor],$C$8,Tbl_Registro_Insumo[descripcion_insumo],$C157,Tbl_Registro_Insumo[id_solicitud],$C$9,Tbl_Registro_Insumo[Fecha_Corte],"&lt;="&amp;BR$12))</f>
        <v/>
      </c>
      <c r="BS157" s="2" t="str">
        <f>IF(OR($C157="",BS$12=""),"",SUMIFS(Tbl_Registro_Insumo[cant_ent],Tbl_Registro_Insumo[proveedor],$C$8,Tbl_Registro_Insumo[descripcion_insumo],$C157,Tbl_Registro_Insumo[id_solicitud],Detalle_Mes!$C$9,Tbl_Registro_Insumo[Fecha_Corte],"&lt;="&amp;BS$12)-SUMIFS(Tbl_Registro_Insumo[cant_dev],Tbl_Registro_Insumo[proveedor],$C$8,Tbl_Registro_Insumo[descripcion_insumo],$C157,Tbl_Registro_Insumo[id_solicitud],$C$9,Tbl_Registro_Insumo[Fecha_Corte],"&lt;="&amp;BS$12))</f>
        <v/>
      </c>
    </row>
    <row r="158" spans="2:71" s="7" customFormat="1" ht="19.2" customHeight="1" x14ac:dyDescent="0.3">
      <c r="B158" s="2"/>
      <c r="D158" s="20" t="str">
        <f>IF(C158="","",SUMIFS(Tbl_Registro_Insumo[cant_ent],Tbl_Registro_Insumo[proveedor],Detalle_Mes!$C$8,Tbl_Registro_Insumo[id_solicitud],Detalle_Mes!$C$9,Tbl_Registro_Insumo[descripcion_insumo],Detalle_Mes!C158,Tbl_Registro_Insumo[Fecha_Corte],"&lt;"&amp;Detalle_Mes!$F$8))</f>
        <v/>
      </c>
      <c r="E158" s="20" t="str">
        <f>IF(C158="","",SUMIFS(Tbl_Registro_Insumo[cant_dev],Tbl_Registro_Insumo[proveedor],Detalle_Mes!$C$8,Tbl_Registro_Insumo[id_solicitud],Detalle_Mes!$C$9,Tbl_Registro_Insumo[descripcion_insumo],Detalle_Mes!C158,Tbl_Registro_Insumo[Fecha_Corte],"&lt;"&amp;Detalle_Mes!$F$8))</f>
        <v/>
      </c>
      <c r="F158" s="20" t="str">
        <f t="shared" si="45"/>
        <v/>
      </c>
      <c r="H158" s="41" t="str">
        <f t="shared" si="44"/>
        <v/>
      </c>
      <c r="I158" s="2" t="str">
        <f>IF(OR($C158="",I$12=""),"",SUMIFS(Tbl_Registro_Insumo[cant_ent],Tbl_Registro_Insumo[proveedor],$C$8,Tbl_Registro_Insumo[descripcion_insumo],$C158,Tbl_Registro_Insumo[id_solicitud],Detalle_Mes!$C$9,Tbl_Registro_Insumo[Fecha_Corte],"&lt;"&amp;I$12)-SUMIFS(Tbl_Registro_Insumo[cant_dev],Tbl_Registro_Insumo[proveedor],$C$8,Tbl_Registro_Insumo[descripcion_insumo],$C158,Tbl_Registro_Insumo[id_solicitud],$C$9,Tbl_Registro_Insumo[Fecha_Corte],"&lt;="&amp;I$12))</f>
        <v/>
      </c>
      <c r="J158" s="2" t="str">
        <f>IF(OR($C158="",J$12=""),"",SUMIFS(Tbl_Registro_Insumo[cant_ent],Tbl_Registro_Insumo[proveedor],$C$8,Tbl_Registro_Insumo[descripcion_insumo],$C158,Tbl_Registro_Insumo[id_solicitud],Detalle_Mes!$C$9,Tbl_Registro_Insumo[Fecha_Corte],"&lt;="&amp;J$12)-SUMIFS(Tbl_Registro_Insumo[cant_dev],Tbl_Registro_Insumo[proveedor],$C$8,Tbl_Registro_Insumo[descripcion_insumo],$C158,Tbl_Registro_Insumo[id_solicitud],$C$9,Tbl_Registro_Insumo[Fecha_Corte],"&lt;="&amp;J$12))</f>
        <v/>
      </c>
      <c r="K158" s="2" t="str">
        <f>IF(OR($C158="",K$12=""),"",SUMIFS(Tbl_Registro_Insumo[cant_ent],Tbl_Registro_Insumo[proveedor],$C$8,Tbl_Registro_Insumo[descripcion_insumo],$C158,Tbl_Registro_Insumo[id_solicitud],Detalle_Mes!$C$9,Tbl_Registro_Insumo[Fecha_Corte],"&lt;="&amp;K$12)-SUMIFS(Tbl_Registro_Insumo[cant_dev],Tbl_Registro_Insumo[proveedor],$C$8,Tbl_Registro_Insumo[descripcion_insumo],$C158,Tbl_Registro_Insumo[id_solicitud],$C$9,Tbl_Registro_Insumo[Fecha_Corte],"&lt;="&amp;K$12))</f>
        <v/>
      </c>
      <c r="L158" s="2" t="str">
        <f>IF(OR($C158="",L$12=""),"",SUMIFS(Tbl_Registro_Insumo[cant_ent],Tbl_Registro_Insumo[proveedor],$C$8,Tbl_Registro_Insumo[descripcion_insumo],$C158,Tbl_Registro_Insumo[id_solicitud],Detalle_Mes!$C$9,Tbl_Registro_Insumo[Fecha_Corte],"&lt;="&amp;L$12)-SUMIFS(Tbl_Registro_Insumo[cant_dev],Tbl_Registro_Insumo[proveedor],$C$8,Tbl_Registro_Insumo[descripcion_insumo],$C158,Tbl_Registro_Insumo[id_solicitud],$C$9,Tbl_Registro_Insumo[Fecha_Corte],"&lt;="&amp;L$12))</f>
        <v/>
      </c>
      <c r="M158" s="2" t="str">
        <f>IF(OR($C158="",M$12=""),"",SUMIFS(Tbl_Registro_Insumo[cant_ent],Tbl_Registro_Insumo[proveedor],$C$8,Tbl_Registro_Insumo[descripcion_insumo],$C158,Tbl_Registro_Insumo[id_solicitud],Detalle_Mes!$C$9,Tbl_Registro_Insumo[Fecha_Corte],"&lt;="&amp;M$12)-SUMIFS(Tbl_Registro_Insumo[cant_dev],Tbl_Registro_Insumo[proveedor],$C$8,Tbl_Registro_Insumo[descripcion_insumo],$C158,Tbl_Registro_Insumo[id_solicitud],$C$9,Tbl_Registro_Insumo[Fecha_Corte],"&lt;="&amp;M$12))</f>
        <v/>
      </c>
      <c r="N158" s="2" t="str">
        <f>IF(OR($C158="",N$12=""),"",SUMIFS(Tbl_Registro_Insumo[cant_ent],Tbl_Registro_Insumo[proveedor],$C$8,Tbl_Registro_Insumo[descripcion_insumo],$C158,Tbl_Registro_Insumo[id_solicitud],Detalle_Mes!$C$9,Tbl_Registro_Insumo[Fecha_Corte],"&lt;="&amp;N$12)-SUMIFS(Tbl_Registro_Insumo[cant_dev],Tbl_Registro_Insumo[proveedor],$C$8,Tbl_Registro_Insumo[descripcion_insumo],$C158,Tbl_Registro_Insumo[id_solicitud],$C$9,Tbl_Registro_Insumo[Fecha_Corte],"&lt;="&amp;N$12))</f>
        <v/>
      </c>
      <c r="O158" s="2" t="str">
        <f>IF(OR($C158="",O$12=""),"",SUMIFS(Tbl_Registro_Insumo[cant_ent],Tbl_Registro_Insumo[proveedor],$C$8,Tbl_Registro_Insumo[descripcion_insumo],$C158,Tbl_Registro_Insumo[id_solicitud],Detalle_Mes!$C$9,Tbl_Registro_Insumo[Fecha_Corte],"&lt;="&amp;O$12)-SUMIFS(Tbl_Registro_Insumo[cant_dev],Tbl_Registro_Insumo[proveedor],$C$8,Tbl_Registro_Insumo[descripcion_insumo],$C158,Tbl_Registro_Insumo[id_solicitud],$C$9,Tbl_Registro_Insumo[Fecha_Corte],"&lt;="&amp;O$12))</f>
        <v/>
      </c>
      <c r="P158" s="2" t="str">
        <f>IF(OR($C158="",P$12=""),"",SUMIFS(Tbl_Registro_Insumo[cant_ent],Tbl_Registro_Insumo[proveedor],$C$8,Tbl_Registro_Insumo[descripcion_insumo],$C158,Tbl_Registro_Insumo[id_solicitud],Detalle_Mes!$C$9,Tbl_Registro_Insumo[Fecha_Corte],"&lt;="&amp;P$12)-SUMIFS(Tbl_Registro_Insumo[cant_dev],Tbl_Registro_Insumo[proveedor],$C$8,Tbl_Registro_Insumo[descripcion_insumo],$C158,Tbl_Registro_Insumo[id_solicitud],$C$9,Tbl_Registro_Insumo[Fecha_Corte],"&lt;="&amp;P$12))</f>
        <v/>
      </c>
      <c r="Q158" s="2" t="str">
        <f>IF(OR($C158="",Q$12=""),"",SUMIFS(Tbl_Registro_Insumo[cant_ent],Tbl_Registro_Insumo[proveedor],$C$8,Tbl_Registro_Insumo[descripcion_insumo],$C158,Tbl_Registro_Insumo[id_solicitud],Detalle_Mes!$C$9,Tbl_Registro_Insumo[Fecha_Corte],"&lt;="&amp;Q$12)-SUMIFS(Tbl_Registro_Insumo[cant_dev],Tbl_Registro_Insumo[proveedor],$C$8,Tbl_Registro_Insumo[descripcion_insumo],$C158,Tbl_Registro_Insumo[id_solicitud],$C$9,Tbl_Registro_Insumo[Fecha_Corte],"&lt;="&amp;Q$12))</f>
        <v/>
      </c>
      <c r="R158" s="2" t="str">
        <f>IF(OR($C158="",R$12=""),"",SUMIFS(Tbl_Registro_Insumo[cant_ent],Tbl_Registro_Insumo[proveedor],$C$8,Tbl_Registro_Insumo[descripcion_insumo],$C158,Tbl_Registro_Insumo[id_solicitud],Detalle_Mes!$C$9,Tbl_Registro_Insumo[Fecha_Corte],"&lt;="&amp;R$12)-SUMIFS(Tbl_Registro_Insumo[cant_dev],Tbl_Registro_Insumo[proveedor],$C$8,Tbl_Registro_Insumo[descripcion_insumo],$C158,Tbl_Registro_Insumo[id_solicitud],$C$9,Tbl_Registro_Insumo[Fecha_Corte],"&lt;="&amp;R$12))</f>
        <v/>
      </c>
      <c r="S158" s="2" t="str">
        <f>IF(OR($C158="",S$12=""),"",SUMIFS(Tbl_Registro_Insumo[cant_ent],Tbl_Registro_Insumo[proveedor],$C$8,Tbl_Registro_Insumo[descripcion_insumo],$C158,Tbl_Registro_Insumo[id_solicitud],Detalle_Mes!$C$9,Tbl_Registro_Insumo[Fecha_Corte],"&lt;="&amp;S$12)-SUMIFS(Tbl_Registro_Insumo[cant_dev],Tbl_Registro_Insumo[proveedor],$C$8,Tbl_Registro_Insumo[descripcion_insumo],$C158,Tbl_Registro_Insumo[id_solicitud],$C$9,Tbl_Registro_Insumo[Fecha_Corte],"&lt;="&amp;S$12))</f>
        <v/>
      </c>
      <c r="T158" s="2" t="str">
        <f>IF(OR($C158="",T$12=""),"",SUMIFS(Tbl_Registro_Insumo[cant_ent],Tbl_Registro_Insumo[proveedor],$C$8,Tbl_Registro_Insumo[descripcion_insumo],$C158,Tbl_Registro_Insumo[id_solicitud],Detalle_Mes!$C$9,Tbl_Registro_Insumo[Fecha_Corte],"&lt;="&amp;T$12)-SUMIFS(Tbl_Registro_Insumo[cant_dev],Tbl_Registro_Insumo[proveedor],$C$8,Tbl_Registro_Insumo[descripcion_insumo],$C158,Tbl_Registro_Insumo[id_solicitud],$C$9,Tbl_Registro_Insumo[Fecha_Corte],"&lt;="&amp;T$12))</f>
        <v/>
      </c>
      <c r="U158" s="2" t="str">
        <f>IF(OR($C158="",U$12=""),"",SUMIFS(Tbl_Registro_Insumo[cant_ent],Tbl_Registro_Insumo[proveedor],$C$8,Tbl_Registro_Insumo[descripcion_insumo],$C158,Tbl_Registro_Insumo[id_solicitud],Detalle_Mes!$C$9,Tbl_Registro_Insumo[Fecha_Corte],"&lt;="&amp;U$12)-SUMIFS(Tbl_Registro_Insumo[cant_dev],Tbl_Registro_Insumo[proveedor],$C$8,Tbl_Registro_Insumo[descripcion_insumo],$C158,Tbl_Registro_Insumo[id_solicitud],$C$9,Tbl_Registro_Insumo[Fecha_Corte],"&lt;="&amp;U$12))</f>
        <v/>
      </c>
      <c r="V158" s="2" t="str">
        <f>IF(OR($C158="",V$12=""),"",SUMIFS(Tbl_Registro_Insumo[cant_ent],Tbl_Registro_Insumo[proveedor],$C$8,Tbl_Registro_Insumo[descripcion_insumo],$C158,Tbl_Registro_Insumo[id_solicitud],Detalle_Mes!$C$9,Tbl_Registro_Insumo[Fecha_Corte],"&lt;="&amp;V$12)-SUMIFS(Tbl_Registro_Insumo[cant_dev],Tbl_Registro_Insumo[proveedor],$C$8,Tbl_Registro_Insumo[descripcion_insumo],$C158,Tbl_Registro_Insumo[id_solicitud],$C$9,Tbl_Registro_Insumo[Fecha_Corte],"&lt;="&amp;V$12))</f>
        <v/>
      </c>
      <c r="W158" s="2" t="str">
        <f>IF(OR($C158="",W$12=""),"",SUMIFS(Tbl_Registro_Insumo[cant_ent],Tbl_Registro_Insumo[proveedor],$C$8,Tbl_Registro_Insumo[descripcion_insumo],$C158,Tbl_Registro_Insumo[id_solicitud],Detalle_Mes!$C$9,Tbl_Registro_Insumo[Fecha_Corte],"&lt;="&amp;W$12)-SUMIFS(Tbl_Registro_Insumo[cant_dev],Tbl_Registro_Insumo[proveedor],$C$8,Tbl_Registro_Insumo[descripcion_insumo],$C158,Tbl_Registro_Insumo[id_solicitud],$C$9,Tbl_Registro_Insumo[Fecha_Corte],"&lt;="&amp;W$12))</f>
        <v/>
      </c>
      <c r="X158" s="2" t="str">
        <f>IF(OR($C158="",X$12=""),"",SUMIFS(Tbl_Registro_Insumo[cant_ent],Tbl_Registro_Insumo[proveedor],$C$8,Tbl_Registro_Insumo[descripcion_insumo],$C158,Tbl_Registro_Insumo[id_solicitud],Detalle_Mes!$C$9,Tbl_Registro_Insumo[Fecha_Corte],"&lt;="&amp;X$12)-SUMIFS(Tbl_Registro_Insumo[cant_dev],Tbl_Registro_Insumo[proveedor],$C$8,Tbl_Registro_Insumo[descripcion_insumo],$C158,Tbl_Registro_Insumo[id_solicitud],$C$9,Tbl_Registro_Insumo[Fecha_Corte],"&lt;="&amp;X$12))</f>
        <v/>
      </c>
      <c r="Y158" s="2" t="str">
        <f>IF(OR($C158="",Y$12=""),"",SUMIFS(Tbl_Registro_Insumo[cant_ent],Tbl_Registro_Insumo[proveedor],$C$8,Tbl_Registro_Insumo[descripcion_insumo],$C158,Tbl_Registro_Insumo[id_solicitud],Detalle_Mes!$C$9,Tbl_Registro_Insumo[Fecha_Corte],"&lt;="&amp;Y$12)-SUMIFS(Tbl_Registro_Insumo[cant_dev],Tbl_Registro_Insumo[proveedor],$C$8,Tbl_Registro_Insumo[descripcion_insumo],$C158,Tbl_Registro_Insumo[id_solicitud],$C$9,Tbl_Registro_Insumo[Fecha_Corte],"&lt;="&amp;Y$12))</f>
        <v/>
      </c>
      <c r="Z158" s="2" t="str">
        <f>IF(OR($C158="",Z$12=""),"",SUMIFS(Tbl_Registro_Insumo[cant_ent],Tbl_Registro_Insumo[proveedor],$C$8,Tbl_Registro_Insumo[descripcion_insumo],$C158,Tbl_Registro_Insumo[id_solicitud],Detalle_Mes!$C$9,Tbl_Registro_Insumo[Fecha_Corte],"&lt;="&amp;Z$12)-SUMIFS(Tbl_Registro_Insumo[cant_dev],Tbl_Registro_Insumo[proveedor],$C$8,Tbl_Registro_Insumo[descripcion_insumo],$C158,Tbl_Registro_Insumo[id_solicitud],$C$9,Tbl_Registro_Insumo[Fecha_Corte],"&lt;="&amp;Z$12))</f>
        <v/>
      </c>
      <c r="AA158" s="2" t="str">
        <f>IF(OR($C158="",AA$12=""),"",SUMIFS(Tbl_Registro_Insumo[cant_ent],Tbl_Registro_Insumo[proveedor],$C$8,Tbl_Registro_Insumo[descripcion_insumo],$C158,Tbl_Registro_Insumo[id_solicitud],Detalle_Mes!$C$9,Tbl_Registro_Insumo[Fecha_Corte],"&lt;="&amp;AA$12)-SUMIFS(Tbl_Registro_Insumo[cant_dev],Tbl_Registro_Insumo[proveedor],$C$8,Tbl_Registro_Insumo[descripcion_insumo],$C158,Tbl_Registro_Insumo[id_solicitud],$C$9,Tbl_Registro_Insumo[Fecha_Corte],"&lt;="&amp;AA$12))</f>
        <v/>
      </c>
      <c r="AB158" s="2" t="str">
        <f>IF(OR($C158="",AB$12=""),"",SUMIFS(Tbl_Registro_Insumo[cant_ent],Tbl_Registro_Insumo[proveedor],$C$8,Tbl_Registro_Insumo[descripcion_insumo],$C158,Tbl_Registro_Insumo[id_solicitud],Detalle_Mes!$C$9,Tbl_Registro_Insumo[Fecha_Corte],"&lt;="&amp;AB$12)-SUMIFS(Tbl_Registro_Insumo[cant_dev],Tbl_Registro_Insumo[proveedor],$C$8,Tbl_Registro_Insumo[descripcion_insumo],$C158,Tbl_Registro_Insumo[id_solicitud],$C$9,Tbl_Registro_Insumo[Fecha_Corte],"&lt;="&amp;AB$12))</f>
        <v/>
      </c>
      <c r="AC158" s="2" t="str">
        <f>IF(OR($C158="",AC$12=""),"",SUMIFS(Tbl_Registro_Insumo[cant_ent],Tbl_Registro_Insumo[proveedor],$C$8,Tbl_Registro_Insumo[descripcion_insumo],$C158,Tbl_Registro_Insumo[id_solicitud],Detalle_Mes!$C$9,Tbl_Registro_Insumo[Fecha_Corte],"&lt;="&amp;AC$12)-SUMIFS(Tbl_Registro_Insumo[cant_dev],Tbl_Registro_Insumo[proveedor],$C$8,Tbl_Registro_Insumo[descripcion_insumo],$C158,Tbl_Registro_Insumo[id_solicitud],$C$9,Tbl_Registro_Insumo[Fecha_Corte],"&lt;="&amp;AC$12))</f>
        <v/>
      </c>
      <c r="AD158" s="2" t="str">
        <f>IF(OR($C158="",AD$12=""),"",SUMIFS(Tbl_Registro_Insumo[cant_ent],Tbl_Registro_Insumo[proveedor],$C$8,Tbl_Registro_Insumo[descripcion_insumo],$C158,Tbl_Registro_Insumo[id_solicitud],Detalle_Mes!$C$9,Tbl_Registro_Insumo[Fecha_Corte],"&lt;="&amp;AD$12)-SUMIFS(Tbl_Registro_Insumo[cant_dev],Tbl_Registro_Insumo[proveedor],$C$8,Tbl_Registro_Insumo[descripcion_insumo],$C158,Tbl_Registro_Insumo[id_solicitud],$C$9,Tbl_Registro_Insumo[Fecha_Corte],"&lt;="&amp;AD$12))</f>
        <v/>
      </c>
      <c r="AE158" s="2" t="str">
        <f>IF(OR($C158="",AE$12=""),"",SUMIFS(Tbl_Registro_Insumo[cant_ent],Tbl_Registro_Insumo[proveedor],$C$8,Tbl_Registro_Insumo[descripcion_insumo],$C158,Tbl_Registro_Insumo[id_solicitud],Detalle_Mes!$C$9,Tbl_Registro_Insumo[Fecha_Corte],"&lt;="&amp;AE$12)-SUMIFS(Tbl_Registro_Insumo[cant_dev],Tbl_Registro_Insumo[proveedor],$C$8,Tbl_Registro_Insumo[descripcion_insumo],$C158,Tbl_Registro_Insumo[id_solicitud],$C$9,Tbl_Registro_Insumo[Fecha_Corte],"&lt;="&amp;AE$12))</f>
        <v/>
      </c>
      <c r="AF158" s="2" t="str">
        <f>IF(OR($C158="",AF$12=""),"",SUMIFS(Tbl_Registro_Insumo[cant_ent],Tbl_Registro_Insumo[proveedor],$C$8,Tbl_Registro_Insumo[descripcion_insumo],$C158,Tbl_Registro_Insumo[id_solicitud],Detalle_Mes!$C$9,Tbl_Registro_Insumo[Fecha_Corte],"&lt;="&amp;AF$12)-SUMIFS(Tbl_Registro_Insumo[cant_dev],Tbl_Registro_Insumo[proveedor],$C$8,Tbl_Registro_Insumo[descripcion_insumo],$C158,Tbl_Registro_Insumo[id_solicitud],$C$9,Tbl_Registro_Insumo[Fecha_Corte],"&lt;="&amp;AF$12))</f>
        <v/>
      </c>
      <c r="AG158" s="2" t="str">
        <f>IF(OR($C158="",AG$12=""),"",SUMIFS(Tbl_Registro_Insumo[cant_ent],Tbl_Registro_Insumo[proveedor],$C$8,Tbl_Registro_Insumo[descripcion_insumo],$C158,Tbl_Registro_Insumo[id_solicitud],Detalle_Mes!$C$9,Tbl_Registro_Insumo[Fecha_Corte],"&lt;="&amp;AG$12)-SUMIFS(Tbl_Registro_Insumo[cant_dev],Tbl_Registro_Insumo[proveedor],$C$8,Tbl_Registro_Insumo[descripcion_insumo],$C158,Tbl_Registro_Insumo[id_solicitud],$C$9,Tbl_Registro_Insumo[Fecha_Corte],"&lt;="&amp;AG$12))</f>
        <v/>
      </c>
      <c r="AH158" s="2" t="str">
        <f>IF(OR($C158="",AH$12=""),"",SUMIFS(Tbl_Registro_Insumo[cant_ent],Tbl_Registro_Insumo[proveedor],$C$8,Tbl_Registro_Insumo[descripcion_insumo],$C158,Tbl_Registro_Insumo[id_solicitud],Detalle_Mes!$C$9,Tbl_Registro_Insumo[Fecha_Corte],"&lt;="&amp;AH$12)-SUMIFS(Tbl_Registro_Insumo[cant_dev],Tbl_Registro_Insumo[proveedor],$C$8,Tbl_Registro_Insumo[descripcion_insumo],$C158,Tbl_Registro_Insumo[id_solicitud],$C$9,Tbl_Registro_Insumo[Fecha_Corte],"&lt;="&amp;AH$12))</f>
        <v/>
      </c>
      <c r="AI158" s="2" t="str">
        <f>IF(OR($C158="",AI$12=""),"",SUMIFS(Tbl_Registro_Insumo[cant_ent],Tbl_Registro_Insumo[proveedor],$C$8,Tbl_Registro_Insumo[descripcion_insumo],$C158,Tbl_Registro_Insumo[id_solicitud],Detalle_Mes!$C$9,Tbl_Registro_Insumo[Fecha_Corte],"&lt;="&amp;AI$12)-SUMIFS(Tbl_Registro_Insumo[cant_dev],Tbl_Registro_Insumo[proveedor],$C$8,Tbl_Registro_Insumo[descripcion_insumo],$C158,Tbl_Registro_Insumo[id_solicitud],$C$9,Tbl_Registro_Insumo[Fecha_Corte],"&lt;="&amp;AI$12))</f>
        <v/>
      </c>
      <c r="AJ158" s="2" t="str">
        <f>IF(OR($C158="",AJ$12=""),"",SUMIFS(Tbl_Registro_Insumo[cant_ent],Tbl_Registro_Insumo[proveedor],$C$8,Tbl_Registro_Insumo[descripcion_insumo],$C158,Tbl_Registro_Insumo[id_solicitud],Detalle_Mes!$C$9,Tbl_Registro_Insumo[Fecha_Corte],"&lt;="&amp;AJ$12)-SUMIFS(Tbl_Registro_Insumo[cant_dev],Tbl_Registro_Insumo[proveedor],$C$8,Tbl_Registro_Insumo[descripcion_insumo],$C158,Tbl_Registro_Insumo[id_solicitud],$C$9,Tbl_Registro_Insumo[Fecha_Corte],"&lt;="&amp;AJ$12))</f>
        <v/>
      </c>
      <c r="AK158" s="2" t="str">
        <f>IF(OR($C158="",AK$12=""),"",SUMIFS(Tbl_Registro_Insumo[cant_ent],Tbl_Registro_Insumo[proveedor],$C$8,Tbl_Registro_Insumo[descripcion_insumo],$C158,Tbl_Registro_Insumo[id_solicitud],Detalle_Mes!$C$9,Tbl_Registro_Insumo[Fecha_Corte],"&lt;="&amp;AK$12)-SUMIFS(Tbl_Registro_Insumo[cant_dev],Tbl_Registro_Insumo[proveedor],$C$8,Tbl_Registro_Insumo[descripcion_insumo],$C158,Tbl_Registro_Insumo[id_solicitud],$C$9,Tbl_Registro_Insumo[Fecha_Corte],"&lt;="&amp;AK$12))</f>
        <v/>
      </c>
      <c r="AL158" s="2" t="str">
        <f>IF(OR($C158="",AL$12=""),"",SUMIFS(Tbl_Registro_Insumo[cant_ent],Tbl_Registro_Insumo[proveedor],$C$8,Tbl_Registro_Insumo[descripcion_insumo],$C158,Tbl_Registro_Insumo[id_solicitud],Detalle_Mes!$C$9,Tbl_Registro_Insumo[Fecha_Corte],"&lt;="&amp;AL$12)-SUMIFS(Tbl_Registro_Insumo[cant_dev],Tbl_Registro_Insumo[proveedor],$C$8,Tbl_Registro_Insumo[descripcion_insumo],$C158,Tbl_Registro_Insumo[id_solicitud],$C$9,Tbl_Registro_Insumo[Fecha_Corte],"&lt;="&amp;AL$12))</f>
        <v/>
      </c>
      <c r="AM158" s="2" t="str">
        <f>IF(OR($C158="",AM$12=""),"",SUMIFS(Tbl_Registro_Insumo[cant_ent],Tbl_Registro_Insumo[proveedor],$C$8,Tbl_Registro_Insumo[descripcion_insumo],$C158,Tbl_Registro_Insumo[id_solicitud],Detalle_Mes!$C$9,Tbl_Registro_Insumo[Fecha_Corte],"&lt;="&amp;AM$12)-SUMIFS(Tbl_Registro_Insumo[cant_dev],Tbl_Registro_Insumo[proveedor],$C$8,Tbl_Registro_Insumo[descripcion_insumo],$C158,Tbl_Registro_Insumo[id_solicitud],$C$9,Tbl_Registro_Insumo[Fecha_Corte],"&lt;="&amp;AM$12))</f>
        <v/>
      </c>
      <c r="AN158" s="2" t="str">
        <f>IF(OR($C158="",AN$12=""),"",SUMIFS(Tbl_Registro_Insumo[cant_ent],Tbl_Registro_Insumo[proveedor],$C$8,Tbl_Registro_Insumo[descripcion_insumo],$C158,Tbl_Registro_Insumo[id_solicitud],Detalle_Mes!$C$9,Tbl_Registro_Insumo[Fecha_Corte],"&lt;="&amp;AN$12)-SUMIFS(Tbl_Registro_Insumo[cant_dev],Tbl_Registro_Insumo[proveedor],$C$8,Tbl_Registro_Insumo[descripcion_insumo],$C158,Tbl_Registro_Insumo[id_solicitud],$C$9,Tbl_Registro_Insumo[Fecha_Corte],"&lt;="&amp;AN$12))</f>
        <v/>
      </c>
      <c r="AO158" s="2" t="str">
        <f>IF(OR($C158="",AO$12=""),"",SUMIFS(Tbl_Registro_Insumo[cant_ent],Tbl_Registro_Insumo[proveedor],$C$8,Tbl_Registro_Insumo[descripcion_insumo],$C158,Tbl_Registro_Insumo[id_solicitud],Detalle_Mes!$C$9,Tbl_Registro_Insumo[Fecha_Corte],"&lt;="&amp;AO$12)-SUMIFS(Tbl_Registro_Insumo[cant_dev],Tbl_Registro_Insumo[proveedor],$C$8,Tbl_Registro_Insumo[descripcion_insumo],$C158,Tbl_Registro_Insumo[id_solicitud],$C$9,Tbl_Registro_Insumo[Fecha_Corte],"&lt;="&amp;AO$12))</f>
        <v/>
      </c>
      <c r="AP158" s="2" t="str">
        <f>IF(OR($C158="",AP$12=""),"",SUMIFS(Tbl_Registro_Insumo[cant_ent],Tbl_Registro_Insumo[proveedor],$C$8,Tbl_Registro_Insumo[descripcion_insumo],$C158,Tbl_Registro_Insumo[id_solicitud],Detalle_Mes!$C$9,Tbl_Registro_Insumo[Fecha_Corte],"&lt;="&amp;AP$12)-SUMIFS(Tbl_Registro_Insumo[cant_dev],Tbl_Registro_Insumo[proveedor],$C$8,Tbl_Registro_Insumo[descripcion_insumo],$C158,Tbl_Registro_Insumo[id_solicitud],$C$9,Tbl_Registro_Insumo[Fecha_Corte],"&lt;="&amp;AP$12))</f>
        <v/>
      </c>
      <c r="AQ158" s="2" t="str">
        <f>IF(OR($C158="",AQ$12=""),"",SUMIFS(Tbl_Registro_Insumo[cant_ent],Tbl_Registro_Insumo[proveedor],$C$8,Tbl_Registro_Insumo[descripcion_insumo],$C158,Tbl_Registro_Insumo[id_solicitud],Detalle_Mes!$C$9,Tbl_Registro_Insumo[Fecha_Corte],"&lt;="&amp;AQ$12)-SUMIFS(Tbl_Registro_Insumo[cant_dev],Tbl_Registro_Insumo[proveedor],$C$8,Tbl_Registro_Insumo[descripcion_insumo],$C158,Tbl_Registro_Insumo[id_solicitud],$C$9,Tbl_Registro_Insumo[Fecha_Corte],"&lt;="&amp;AQ$12))</f>
        <v/>
      </c>
      <c r="AR158" s="2" t="str">
        <f>IF(OR($C158="",AR$12=""),"",SUMIFS(Tbl_Registro_Insumo[cant_ent],Tbl_Registro_Insumo[proveedor],$C$8,Tbl_Registro_Insumo[descripcion_insumo],$C158,Tbl_Registro_Insumo[id_solicitud],Detalle_Mes!$C$9,Tbl_Registro_Insumo[Fecha_Corte],"&lt;="&amp;AR$12)-SUMIFS(Tbl_Registro_Insumo[cant_dev],Tbl_Registro_Insumo[proveedor],$C$8,Tbl_Registro_Insumo[descripcion_insumo],$C158,Tbl_Registro_Insumo[id_solicitud],$C$9,Tbl_Registro_Insumo[Fecha_Corte],"&lt;="&amp;AR$12))</f>
        <v/>
      </c>
      <c r="AS158" s="2" t="str">
        <f>IF(OR($C158="",AS$12=""),"",SUMIFS(Tbl_Registro_Insumo[cant_ent],Tbl_Registro_Insumo[proveedor],$C$8,Tbl_Registro_Insumo[descripcion_insumo],$C158,Tbl_Registro_Insumo[id_solicitud],Detalle_Mes!$C$9,Tbl_Registro_Insumo[Fecha_Corte],"&lt;="&amp;AS$12)-SUMIFS(Tbl_Registro_Insumo[cant_dev],Tbl_Registro_Insumo[proveedor],$C$8,Tbl_Registro_Insumo[descripcion_insumo],$C158,Tbl_Registro_Insumo[id_solicitud],$C$9,Tbl_Registro_Insumo[Fecha_Corte],"&lt;="&amp;AS$12))</f>
        <v/>
      </c>
      <c r="AT158" s="2" t="str">
        <f>IF(OR($C158="",AT$12=""),"",SUMIFS(Tbl_Registro_Insumo[cant_ent],Tbl_Registro_Insumo[proveedor],$C$8,Tbl_Registro_Insumo[descripcion_insumo],$C158,Tbl_Registro_Insumo[id_solicitud],Detalle_Mes!$C$9,Tbl_Registro_Insumo[Fecha_Corte],"&lt;="&amp;AT$12)-SUMIFS(Tbl_Registro_Insumo[cant_dev],Tbl_Registro_Insumo[proveedor],$C$8,Tbl_Registro_Insumo[descripcion_insumo],$C158,Tbl_Registro_Insumo[id_solicitud],$C$9,Tbl_Registro_Insumo[Fecha_Corte],"&lt;="&amp;AT$12))</f>
        <v/>
      </c>
      <c r="AU158" s="2" t="str">
        <f>IF(OR($C158="",AU$12=""),"",SUMIFS(Tbl_Registro_Insumo[cant_ent],Tbl_Registro_Insumo[proveedor],$C$8,Tbl_Registro_Insumo[descripcion_insumo],$C158,Tbl_Registro_Insumo[id_solicitud],Detalle_Mes!$C$9,Tbl_Registro_Insumo[Fecha_Corte],"&lt;="&amp;AU$12)-SUMIFS(Tbl_Registro_Insumo[cant_dev],Tbl_Registro_Insumo[proveedor],$C$8,Tbl_Registro_Insumo[descripcion_insumo],$C158,Tbl_Registro_Insumo[id_solicitud],$C$9,Tbl_Registro_Insumo[Fecha_Corte],"&lt;="&amp;AU$12))</f>
        <v/>
      </c>
      <c r="AV158" s="2" t="str">
        <f>IF(OR($C158="",AV$12=""),"",SUMIFS(Tbl_Registro_Insumo[cant_ent],Tbl_Registro_Insumo[proveedor],$C$8,Tbl_Registro_Insumo[descripcion_insumo],$C158,Tbl_Registro_Insumo[id_solicitud],Detalle_Mes!$C$9,Tbl_Registro_Insumo[Fecha_Corte],"&lt;="&amp;AV$12)-SUMIFS(Tbl_Registro_Insumo[cant_dev],Tbl_Registro_Insumo[proveedor],$C$8,Tbl_Registro_Insumo[descripcion_insumo],$C158,Tbl_Registro_Insumo[id_solicitud],$C$9,Tbl_Registro_Insumo[Fecha_Corte],"&lt;="&amp;AV$12))</f>
        <v/>
      </c>
      <c r="AW158" s="2" t="str">
        <f>IF(OR($C158="",AW$12=""),"",SUMIFS(Tbl_Registro_Insumo[cant_ent],Tbl_Registro_Insumo[proveedor],$C$8,Tbl_Registro_Insumo[descripcion_insumo],$C158,Tbl_Registro_Insumo[id_solicitud],Detalle_Mes!$C$9,Tbl_Registro_Insumo[Fecha_Corte],"&lt;="&amp;AW$12)-SUMIFS(Tbl_Registro_Insumo[cant_dev],Tbl_Registro_Insumo[proveedor],$C$8,Tbl_Registro_Insumo[descripcion_insumo],$C158,Tbl_Registro_Insumo[id_solicitud],$C$9,Tbl_Registro_Insumo[Fecha_Corte],"&lt;="&amp;AW$12))</f>
        <v/>
      </c>
      <c r="AX158" s="2" t="str">
        <f>IF(OR($C158="",AX$12=""),"",SUMIFS(Tbl_Registro_Insumo[cant_ent],Tbl_Registro_Insumo[proveedor],$C$8,Tbl_Registro_Insumo[descripcion_insumo],$C158,Tbl_Registro_Insumo[id_solicitud],Detalle_Mes!$C$9,Tbl_Registro_Insumo[Fecha_Corte],"&lt;="&amp;AX$12)-SUMIFS(Tbl_Registro_Insumo[cant_dev],Tbl_Registro_Insumo[proveedor],$C$8,Tbl_Registro_Insumo[descripcion_insumo],$C158,Tbl_Registro_Insumo[id_solicitud],$C$9,Tbl_Registro_Insumo[Fecha_Corte],"&lt;="&amp;AX$12))</f>
        <v/>
      </c>
      <c r="AY158" s="2" t="str">
        <f>IF(OR($C158="",AY$12=""),"",SUMIFS(Tbl_Registro_Insumo[cant_ent],Tbl_Registro_Insumo[proveedor],$C$8,Tbl_Registro_Insumo[descripcion_insumo],$C158,Tbl_Registro_Insumo[id_solicitud],Detalle_Mes!$C$9,Tbl_Registro_Insumo[Fecha_Corte],"&lt;="&amp;AY$12)-SUMIFS(Tbl_Registro_Insumo[cant_dev],Tbl_Registro_Insumo[proveedor],$C$8,Tbl_Registro_Insumo[descripcion_insumo],$C158,Tbl_Registro_Insumo[id_solicitud],$C$9,Tbl_Registro_Insumo[Fecha_Corte],"&lt;="&amp;AY$12))</f>
        <v/>
      </c>
      <c r="AZ158" s="2" t="str">
        <f>IF(OR($C158="",AZ$12=""),"",SUMIFS(Tbl_Registro_Insumo[cant_ent],Tbl_Registro_Insumo[proveedor],$C$8,Tbl_Registro_Insumo[descripcion_insumo],$C158,Tbl_Registro_Insumo[id_solicitud],Detalle_Mes!$C$9,Tbl_Registro_Insumo[Fecha_Corte],"&lt;="&amp;AZ$12)-SUMIFS(Tbl_Registro_Insumo[cant_dev],Tbl_Registro_Insumo[proveedor],$C$8,Tbl_Registro_Insumo[descripcion_insumo],$C158,Tbl_Registro_Insumo[id_solicitud],$C$9,Tbl_Registro_Insumo[Fecha_Corte],"&lt;="&amp;AZ$12))</f>
        <v/>
      </c>
      <c r="BA158" s="2" t="str">
        <f>IF(OR($C158="",BA$12=""),"",SUMIFS(Tbl_Registro_Insumo[cant_ent],Tbl_Registro_Insumo[proveedor],$C$8,Tbl_Registro_Insumo[descripcion_insumo],$C158,Tbl_Registro_Insumo[id_solicitud],Detalle_Mes!$C$9,Tbl_Registro_Insumo[Fecha_Corte],"&lt;="&amp;BA$12)-SUMIFS(Tbl_Registro_Insumo[cant_dev],Tbl_Registro_Insumo[proveedor],$C$8,Tbl_Registro_Insumo[descripcion_insumo],$C158,Tbl_Registro_Insumo[id_solicitud],$C$9,Tbl_Registro_Insumo[Fecha_Corte],"&lt;="&amp;BA$12))</f>
        <v/>
      </c>
      <c r="BB158" s="2" t="str">
        <f>IF(OR($C158="",BB$12=""),"",SUMIFS(Tbl_Registro_Insumo[cant_ent],Tbl_Registro_Insumo[proveedor],$C$8,Tbl_Registro_Insumo[descripcion_insumo],$C158,Tbl_Registro_Insumo[id_solicitud],Detalle_Mes!$C$9,Tbl_Registro_Insumo[Fecha_Corte],"&lt;="&amp;BB$12)-SUMIFS(Tbl_Registro_Insumo[cant_dev],Tbl_Registro_Insumo[proveedor],$C$8,Tbl_Registro_Insumo[descripcion_insumo],$C158,Tbl_Registro_Insumo[id_solicitud],$C$9,Tbl_Registro_Insumo[Fecha_Corte],"&lt;="&amp;BB$12))</f>
        <v/>
      </c>
      <c r="BC158" s="2" t="str">
        <f>IF(OR($C158="",BC$12=""),"",SUMIFS(Tbl_Registro_Insumo[cant_ent],Tbl_Registro_Insumo[proveedor],$C$8,Tbl_Registro_Insumo[descripcion_insumo],$C158,Tbl_Registro_Insumo[id_solicitud],Detalle_Mes!$C$9,Tbl_Registro_Insumo[Fecha_Corte],"&lt;="&amp;BC$12)-SUMIFS(Tbl_Registro_Insumo[cant_dev],Tbl_Registro_Insumo[proveedor],$C$8,Tbl_Registro_Insumo[descripcion_insumo],$C158,Tbl_Registro_Insumo[id_solicitud],$C$9,Tbl_Registro_Insumo[Fecha_Corte],"&lt;="&amp;BC$12))</f>
        <v/>
      </c>
      <c r="BD158" s="2" t="str">
        <f>IF(OR($C158="",BD$12=""),"",SUMIFS(Tbl_Registro_Insumo[cant_ent],Tbl_Registro_Insumo[proveedor],$C$8,Tbl_Registro_Insumo[descripcion_insumo],$C158,Tbl_Registro_Insumo[id_solicitud],Detalle_Mes!$C$9,Tbl_Registro_Insumo[Fecha_Corte],"&lt;="&amp;BD$12)-SUMIFS(Tbl_Registro_Insumo[cant_dev],Tbl_Registro_Insumo[proveedor],$C$8,Tbl_Registro_Insumo[descripcion_insumo],$C158,Tbl_Registro_Insumo[id_solicitud],$C$9,Tbl_Registro_Insumo[Fecha_Corte],"&lt;="&amp;BD$12))</f>
        <v/>
      </c>
      <c r="BE158" s="2" t="str">
        <f>IF(OR($C158="",BE$12=""),"",SUMIFS(Tbl_Registro_Insumo[cant_ent],Tbl_Registro_Insumo[proveedor],$C$8,Tbl_Registro_Insumo[descripcion_insumo],$C158,Tbl_Registro_Insumo[id_solicitud],Detalle_Mes!$C$9,Tbl_Registro_Insumo[Fecha_Corte],"&lt;="&amp;BE$12)-SUMIFS(Tbl_Registro_Insumo[cant_dev],Tbl_Registro_Insumo[proveedor],$C$8,Tbl_Registro_Insumo[descripcion_insumo],$C158,Tbl_Registro_Insumo[id_solicitud],$C$9,Tbl_Registro_Insumo[Fecha_Corte],"&lt;="&amp;BE$12))</f>
        <v/>
      </c>
      <c r="BF158" s="2" t="str">
        <f>IF(OR($C158="",BF$12=""),"",SUMIFS(Tbl_Registro_Insumo[cant_ent],Tbl_Registro_Insumo[proveedor],$C$8,Tbl_Registro_Insumo[descripcion_insumo],$C158,Tbl_Registro_Insumo[id_solicitud],Detalle_Mes!$C$9,Tbl_Registro_Insumo[Fecha_Corte],"&lt;="&amp;BF$12)-SUMIFS(Tbl_Registro_Insumo[cant_dev],Tbl_Registro_Insumo[proveedor],$C$8,Tbl_Registro_Insumo[descripcion_insumo],$C158,Tbl_Registro_Insumo[id_solicitud],$C$9,Tbl_Registro_Insumo[Fecha_Corte],"&lt;="&amp;BF$12))</f>
        <v/>
      </c>
      <c r="BG158" s="2" t="str">
        <f>IF(OR($C158="",BG$12=""),"",SUMIFS(Tbl_Registro_Insumo[cant_ent],Tbl_Registro_Insumo[proveedor],$C$8,Tbl_Registro_Insumo[descripcion_insumo],$C158,Tbl_Registro_Insumo[id_solicitud],Detalle_Mes!$C$9,Tbl_Registro_Insumo[Fecha_Corte],"&lt;="&amp;BG$12)-SUMIFS(Tbl_Registro_Insumo[cant_dev],Tbl_Registro_Insumo[proveedor],$C$8,Tbl_Registro_Insumo[descripcion_insumo],$C158,Tbl_Registro_Insumo[id_solicitud],$C$9,Tbl_Registro_Insumo[Fecha_Corte],"&lt;="&amp;BG$12))</f>
        <v/>
      </c>
      <c r="BH158" s="2" t="str">
        <f>IF(OR($C158="",BH$12=""),"",SUMIFS(Tbl_Registro_Insumo[cant_ent],Tbl_Registro_Insumo[proveedor],$C$8,Tbl_Registro_Insumo[descripcion_insumo],$C158,Tbl_Registro_Insumo[id_solicitud],Detalle_Mes!$C$9,Tbl_Registro_Insumo[Fecha_Corte],"&lt;="&amp;BH$12)-SUMIFS(Tbl_Registro_Insumo[cant_dev],Tbl_Registro_Insumo[proveedor],$C$8,Tbl_Registro_Insumo[descripcion_insumo],$C158,Tbl_Registro_Insumo[id_solicitud],$C$9,Tbl_Registro_Insumo[Fecha_Corte],"&lt;="&amp;BH$12))</f>
        <v/>
      </c>
      <c r="BI158" s="2" t="str">
        <f>IF(OR($C158="",BI$12=""),"",SUMIFS(Tbl_Registro_Insumo[cant_ent],Tbl_Registro_Insumo[proveedor],$C$8,Tbl_Registro_Insumo[descripcion_insumo],$C158,Tbl_Registro_Insumo[id_solicitud],Detalle_Mes!$C$9,Tbl_Registro_Insumo[Fecha_Corte],"&lt;="&amp;BI$12)-SUMIFS(Tbl_Registro_Insumo[cant_dev],Tbl_Registro_Insumo[proveedor],$C$8,Tbl_Registro_Insumo[descripcion_insumo],$C158,Tbl_Registro_Insumo[id_solicitud],$C$9,Tbl_Registro_Insumo[Fecha_Corte],"&lt;="&amp;BI$12))</f>
        <v/>
      </c>
      <c r="BJ158" s="2" t="str">
        <f>IF(OR($C158="",BJ$12=""),"",SUMIFS(Tbl_Registro_Insumo[cant_ent],Tbl_Registro_Insumo[proveedor],$C$8,Tbl_Registro_Insumo[descripcion_insumo],$C158,Tbl_Registro_Insumo[id_solicitud],Detalle_Mes!$C$9,Tbl_Registro_Insumo[Fecha_Corte],"&lt;="&amp;BJ$12)-SUMIFS(Tbl_Registro_Insumo[cant_dev],Tbl_Registro_Insumo[proveedor],$C$8,Tbl_Registro_Insumo[descripcion_insumo],$C158,Tbl_Registro_Insumo[id_solicitud],$C$9,Tbl_Registro_Insumo[Fecha_Corte],"&lt;="&amp;BJ$12))</f>
        <v/>
      </c>
      <c r="BK158" s="2" t="str">
        <f>IF(OR($C158="",BK$12=""),"",SUMIFS(Tbl_Registro_Insumo[cant_ent],Tbl_Registro_Insumo[proveedor],$C$8,Tbl_Registro_Insumo[descripcion_insumo],$C158,Tbl_Registro_Insumo[id_solicitud],Detalle_Mes!$C$9,Tbl_Registro_Insumo[Fecha_Corte],"&lt;="&amp;BK$12)-SUMIFS(Tbl_Registro_Insumo[cant_dev],Tbl_Registro_Insumo[proveedor],$C$8,Tbl_Registro_Insumo[descripcion_insumo],$C158,Tbl_Registro_Insumo[id_solicitud],$C$9,Tbl_Registro_Insumo[Fecha_Corte],"&lt;="&amp;BK$12))</f>
        <v/>
      </c>
      <c r="BL158" s="2" t="str">
        <f>IF(OR($C158="",BL$12=""),"",SUMIFS(Tbl_Registro_Insumo[cant_ent],Tbl_Registro_Insumo[proveedor],$C$8,Tbl_Registro_Insumo[descripcion_insumo],$C158,Tbl_Registro_Insumo[id_solicitud],Detalle_Mes!$C$9,Tbl_Registro_Insumo[Fecha_Corte],"&lt;="&amp;BL$12)-SUMIFS(Tbl_Registro_Insumo[cant_dev],Tbl_Registro_Insumo[proveedor],$C$8,Tbl_Registro_Insumo[descripcion_insumo],$C158,Tbl_Registro_Insumo[id_solicitud],$C$9,Tbl_Registro_Insumo[Fecha_Corte],"&lt;="&amp;BL$12))</f>
        <v/>
      </c>
      <c r="BM158" s="2" t="str">
        <f>IF(OR($C158="",BM$12=""),"",SUMIFS(Tbl_Registro_Insumo[cant_ent],Tbl_Registro_Insumo[proveedor],$C$8,Tbl_Registro_Insumo[descripcion_insumo],$C158,Tbl_Registro_Insumo[id_solicitud],Detalle_Mes!$C$9,Tbl_Registro_Insumo[Fecha_Corte],"&lt;="&amp;BM$12)-SUMIFS(Tbl_Registro_Insumo[cant_dev],Tbl_Registro_Insumo[proveedor],$C$8,Tbl_Registro_Insumo[descripcion_insumo],$C158,Tbl_Registro_Insumo[id_solicitud],$C$9,Tbl_Registro_Insumo[Fecha_Corte],"&lt;="&amp;BM$12))</f>
        <v/>
      </c>
      <c r="BN158" s="2" t="str">
        <f>IF(OR($C158="",BN$12=""),"",SUMIFS(Tbl_Registro_Insumo[cant_ent],Tbl_Registro_Insumo[proveedor],$C$8,Tbl_Registro_Insumo[descripcion_insumo],$C158,Tbl_Registro_Insumo[id_solicitud],Detalle_Mes!$C$9,Tbl_Registro_Insumo[Fecha_Corte],"&lt;="&amp;BN$12)-SUMIFS(Tbl_Registro_Insumo[cant_dev],Tbl_Registro_Insumo[proveedor],$C$8,Tbl_Registro_Insumo[descripcion_insumo],$C158,Tbl_Registro_Insumo[id_solicitud],$C$9,Tbl_Registro_Insumo[Fecha_Corte],"&lt;="&amp;BN$12))</f>
        <v/>
      </c>
      <c r="BO158" s="2" t="str">
        <f>IF(OR($C158="",BO$12=""),"",SUMIFS(Tbl_Registro_Insumo[cant_ent],Tbl_Registro_Insumo[proveedor],$C$8,Tbl_Registro_Insumo[descripcion_insumo],$C158,Tbl_Registro_Insumo[id_solicitud],Detalle_Mes!$C$9,Tbl_Registro_Insumo[Fecha_Corte],"&lt;="&amp;BO$12)-SUMIFS(Tbl_Registro_Insumo[cant_dev],Tbl_Registro_Insumo[proveedor],$C$8,Tbl_Registro_Insumo[descripcion_insumo],$C158,Tbl_Registro_Insumo[id_solicitud],$C$9,Tbl_Registro_Insumo[Fecha_Corte],"&lt;="&amp;BO$12))</f>
        <v/>
      </c>
      <c r="BP158" s="2" t="str">
        <f>IF(OR($C158="",BP$12=""),"",SUMIFS(Tbl_Registro_Insumo[cant_ent],Tbl_Registro_Insumo[proveedor],$C$8,Tbl_Registro_Insumo[descripcion_insumo],$C158,Tbl_Registro_Insumo[id_solicitud],Detalle_Mes!$C$9,Tbl_Registro_Insumo[Fecha_Corte],"&lt;="&amp;BP$12)-SUMIFS(Tbl_Registro_Insumo[cant_dev],Tbl_Registro_Insumo[proveedor],$C$8,Tbl_Registro_Insumo[descripcion_insumo],$C158,Tbl_Registro_Insumo[id_solicitud],$C$9,Tbl_Registro_Insumo[Fecha_Corte],"&lt;="&amp;BP$12))</f>
        <v/>
      </c>
      <c r="BQ158" s="2" t="str">
        <f>IF(OR($C158="",BQ$12=""),"",SUMIFS(Tbl_Registro_Insumo[cant_ent],Tbl_Registro_Insumo[proveedor],$C$8,Tbl_Registro_Insumo[descripcion_insumo],$C158,Tbl_Registro_Insumo[id_solicitud],Detalle_Mes!$C$9,Tbl_Registro_Insumo[Fecha_Corte],"&lt;="&amp;BQ$12)-SUMIFS(Tbl_Registro_Insumo[cant_dev],Tbl_Registro_Insumo[proveedor],$C$8,Tbl_Registro_Insumo[descripcion_insumo],$C158,Tbl_Registro_Insumo[id_solicitud],$C$9,Tbl_Registro_Insumo[Fecha_Corte],"&lt;="&amp;BQ$12))</f>
        <v/>
      </c>
      <c r="BR158" s="2" t="str">
        <f>IF(OR($C158="",BR$12=""),"",SUMIFS(Tbl_Registro_Insumo[cant_ent],Tbl_Registro_Insumo[proveedor],$C$8,Tbl_Registro_Insumo[descripcion_insumo],$C158,Tbl_Registro_Insumo[id_solicitud],Detalle_Mes!$C$9,Tbl_Registro_Insumo[Fecha_Corte],"&lt;="&amp;BR$12)-SUMIFS(Tbl_Registro_Insumo[cant_dev],Tbl_Registro_Insumo[proveedor],$C$8,Tbl_Registro_Insumo[descripcion_insumo],$C158,Tbl_Registro_Insumo[id_solicitud],$C$9,Tbl_Registro_Insumo[Fecha_Corte],"&lt;="&amp;BR$12))</f>
        <v/>
      </c>
      <c r="BS158" s="2" t="str">
        <f>IF(OR($C158="",BS$12=""),"",SUMIFS(Tbl_Registro_Insumo[cant_ent],Tbl_Registro_Insumo[proveedor],$C$8,Tbl_Registro_Insumo[descripcion_insumo],$C158,Tbl_Registro_Insumo[id_solicitud],Detalle_Mes!$C$9,Tbl_Registro_Insumo[Fecha_Corte],"&lt;="&amp;BS$12)-SUMIFS(Tbl_Registro_Insumo[cant_dev],Tbl_Registro_Insumo[proveedor],$C$8,Tbl_Registro_Insumo[descripcion_insumo],$C158,Tbl_Registro_Insumo[id_solicitud],$C$9,Tbl_Registro_Insumo[Fecha_Corte],"&lt;="&amp;BS$12))</f>
        <v/>
      </c>
    </row>
    <row r="159" spans="2:71" s="7" customFormat="1" ht="19.2" customHeight="1" x14ac:dyDescent="0.3">
      <c r="B159" s="2"/>
      <c r="D159" s="20" t="str">
        <f>IF(C159="","",SUMIFS(Tbl_Registro_Insumo[cant_ent],Tbl_Registro_Insumo[proveedor],Detalle_Mes!$C$8,Tbl_Registro_Insumo[id_solicitud],Detalle_Mes!$C$9,Tbl_Registro_Insumo[descripcion_insumo],Detalle_Mes!C159,Tbl_Registro_Insumo[Fecha_Corte],"&lt;"&amp;Detalle_Mes!$F$8))</f>
        <v/>
      </c>
      <c r="E159" s="20" t="str">
        <f>IF(C159="","",SUMIFS(Tbl_Registro_Insumo[cant_dev],Tbl_Registro_Insumo[proveedor],Detalle_Mes!$C$8,Tbl_Registro_Insumo[id_solicitud],Detalle_Mes!$C$9,Tbl_Registro_Insumo[descripcion_insumo],Detalle_Mes!C159,Tbl_Registro_Insumo[Fecha_Corte],"&lt;"&amp;Detalle_Mes!$F$8))</f>
        <v/>
      </c>
      <c r="F159" s="20" t="str">
        <f t="shared" si="45"/>
        <v/>
      </c>
      <c r="H159" s="41" t="str">
        <f t="shared" si="44"/>
        <v/>
      </c>
      <c r="I159" s="2" t="str">
        <f>IF(OR($C159="",I$12=""),"",SUMIFS(Tbl_Registro_Insumo[cant_ent],Tbl_Registro_Insumo[proveedor],$C$8,Tbl_Registro_Insumo[descripcion_insumo],$C159,Tbl_Registro_Insumo[id_solicitud],Detalle_Mes!$C$9,Tbl_Registro_Insumo[Fecha_Corte],"&lt;"&amp;I$12)-SUMIFS(Tbl_Registro_Insumo[cant_dev],Tbl_Registro_Insumo[proveedor],$C$8,Tbl_Registro_Insumo[descripcion_insumo],$C159,Tbl_Registro_Insumo[id_solicitud],$C$9,Tbl_Registro_Insumo[Fecha_Corte],"&lt;="&amp;I$12))</f>
        <v/>
      </c>
      <c r="J159" s="2" t="str">
        <f>IF(OR($C159="",J$12=""),"",SUMIFS(Tbl_Registro_Insumo[cant_ent],Tbl_Registro_Insumo[proveedor],$C$8,Tbl_Registro_Insumo[descripcion_insumo],$C159,Tbl_Registro_Insumo[id_solicitud],Detalle_Mes!$C$9,Tbl_Registro_Insumo[Fecha_Corte],"&lt;="&amp;J$12)-SUMIFS(Tbl_Registro_Insumo[cant_dev],Tbl_Registro_Insumo[proveedor],$C$8,Tbl_Registro_Insumo[descripcion_insumo],$C159,Tbl_Registro_Insumo[id_solicitud],$C$9,Tbl_Registro_Insumo[Fecha_Corte],"&lt;="&amp;J$12))</f>
        <v/>
      </c>
      <c r="K159" s="2" t="str">
        <f>IF(OR($C159="",K$12=""),"",SUMIFS(Tbl_Registro_Insumo[cant_ent],Tbl_Registro_Insumo[proveedor],$C$8,Tbl_Registro_Insumo[descripcion_insumo],$C159,Tbl_Registro_Insumo[id_solicitud],Detalle_Mes!$C$9,Tbl_Registro_Insumo[Fecha_Corte],"&lt;="&amp;K$12)-SUMIFS(Tbl_Registro_Insumo[cant_dev],Tbl_Registro_Insumo[proveedor],$C$8,Tbl_Registro_Insumo[descripcion_insumo],$C159,Tbl_Registro_Insumo[id_solicitud],$C$9,Tbl_Registro_Insumo[Fecha_Corte],"&lt;="&amp;K$12))</f>
        <v/>
      </c>
      <c r="L159" s="2" t="str">
        <f>IF(OR($C159="",L$12=""),"",SUMIFS(Tbl_Registro_Insumo[cant_ent],Tbl_Registro_Insumo[proveedor],$C$8,Tbl_Registro_Insumo[descripcion_insumo],$C159,Tbl_Registro_Insumo[id_solicitud],Detalle_Mes!$C$9,Tbl_Registro_Insumo[Fecha_Corte],"&lt;="&amp;L$12)-SUMIFS(Tbl_Registro_Insumo[cant_dev],Tbl_Registro_Insumo[proveedor],$C$8,Tbl_Registro_Insumo[descripcion_insumo],$C159,Tbl_Registro_Insumo[id_solicitud],$C$9,Tbl_Registro_Insumo[Fecha_Corte],"&lt;="&amp;L$12))</f>
        <v/>
      </c>
      <c r="M159" s="2" t="str">
        <f>IF(OR($C159="",M$12=""),"",SUMIFS(Tbl_Registro_Insumo[cant_ent],Tbl_Registro_Insumo[proveedor],$C$8,Tbl_Registro_Insumo[descripcion_insumo],$C159,Tbl_Registro_Insumo[id_solicitud],Detalle_Mes!$C$9,Tbl_Registro_Insumo[Fecha_Corte],"&lt;="&amp;M$12)-SUMIFS(Tbl_Registro_Insumo[cant_dev],Tbl_Registro_Insumo[proveedor],$C$8,Tbl_Registro_Insumo[descripcion_insumo],$C159,Tbl_Registro_Insumo[id_solicitud],$C$9,Tbl_Registro_Insumo[Fecha_Corte],"&lt;="&amp;M$12))</f>
        <v/>
      </c>
      <c r="N159" s="2" t="str">
        <f>IF(OR($C159="",N$12=""),"",SUMIFS(Tbl_Registro_Insumo[cant_ent],Tbl_Registro_Insumo[proveedor],$C$8,Tbl_Registro_Insumo[descripcion_insumo],$C159,Tbl_Registro_Insumo[id_solicitud],Detalle_Mes!$C$9,Tbl_Registro_Insumo[Fecha_Corte],"&lt;="&amp;N$12)-SUMIFS(Tbl_Registro_Insumo[cant_dev],Tbl_Registro_Insumo[proveedor],$C$8,Tbl_Registro_Insumo[descripcion_insumo],$C159,Tbl_Registro_Insumo[id_solicitud],$C$9,Tbl_Registro_Insumo[Fecha_Corte],"&lt;="&amp;N$12))</f>
        <v/>
      </c>
      <c r="O159" s="2" t="str">
        <f>IF(OR($C159="",O$12=""),"",SUMIFS(Tbl_Registro_Insumo[cant_ent],Tbl_Registro_Insumo[proveedor],$C$8,Tbl_Registro_Insumo[descripcion_insumo],$C159,Tbl_Registro_Insumo[id_solicitud],Detalle_Mes!$C$9,Tbl_Registro_Insumo[Fecha_Corte],"&lt;="&amp;O$12)-SUMIFS(Tbl_Registro_Insumo[cant_dev],Tbl_Registro_Insumo[proveedor],$C$8,Tbl_Registro_Insumo[descripcion_insumo],$C159,Tbl_Registro_Insumo[id_solicitud],$C$9,Tbl_Registro_Insumo[Fecha_Corte],"&lt;="&amp;O$12))</f>
        <v/>
      </c>
      <c r="P159" s="2" t="str">
        <f>IF(OR($C159="",P$12=""),"",SUMIFS(Tbl_Registro_Insumo[cant_ent],Tbl_Registro_Insumo[proveedor],$C$8,Tbl_Registro_Insumo[descripcion_insumo],$C159,Tbl_Registro_Insumo[id_solicitud],Detalle_Mes!$C$9,Tbl_Registro_Insumo[Fecha_Corte],"&lt;="&amp;P$12)-SUMIFS(Tbl_Registro_Insumo[cant_dev],Tbl_Registro_Insumo[proveedor],$C$8,Tbl_Registro_Insumo[descripcion_insumo],$C159,Tbl_Registro_Insumo[id_solicitud],$C$9,Tbl_Registro_Insumo[Fecha_Corte],"&lt;="&amp;P$12))</f>
        <v/>
      </c>
      <c r="Q159" s="2" t="str">
        <f>IF(OR($C159="",Q$12=""),"",SUMIFS(Tbl_Registro_Insumo[cant_ent],Tbl_Registro_Insumo[proveedor],$C$8,Tbl_Registro_Insumo[descripcion_insumo],$C159,Tbl_Registro_Insumo[id_solicitud],Detalle_Mes!$C$9,Tbl_Registro_Insumo[Fecha_Corte],"&lt;="&amp;Q$12)-SUMIFS(Tbl_Registro_Insumo[cant_dev],Tbl_Registro_Insumo[proveedor],$C$8,Tbl_Registro_Insumo[descripcion_insumo],$C159,Tbl_Registro_Insumo[id_solicitud],$C$9,Tbl_Registro_Insumo[Fecha_Corte],"&lt;="&amp;Q$12))</f>
        <v/>
      </c>
      <c r="R159" s="2" t="str">
        <f>IF(OR($C159="",R$12=""),"",SUMIFS(Tbl_Registro_Insumo[cant_ent],Tbl_Registro_Insumo[proveedor],$C$8,Tbl_Registro_Insumo[descripcion_insumo],$C159,Tbl_Registro_Insumo[id_solicitud],Detalle_Mes!$C$9,Tbl_Registro_Insumo[Fecha_Corte],"&lt;="&amp;R$12)-SUMIFS(Tbl_Registro_Insumo[cant_dev],Tbl_Registro_Insumo[proveedor],$C$8,Tbl_Registro_Insumo[descripcion_insumo],$C159,Tbl_Registro_Insumo[id_solicitud],$C$9,Tbl_Registro_Insumo[Fecha_Corte],"&lt;="&amp;R$12))</f>
        <v/>
      </c>
      <c r="S159" s="2" t="str">
        <f>IF(OR($C159="",S$12=""),"",SUMIFS(Tbl_Registro_Insumo[cant_ent],Tbl_Registro_Insumo[proveedor],$C$8,Tbl_Registro_Insumo[descripcion_insumo],$C159,Tbl_Registro_Insumo[id_solicitud],Detalle_Mes!$C$9,Tbl_Registro_Insumo[Fecha_Corte],"&lt;="&amp;S$12)-SUMIFS(Tbl_Registro_Insumo[cant_dev],Tbl_Registro_Insumo[proveedor],$C$8,Tbl_Registro_Insumo[descripcion_insumo],$C159,Tbl_Registro_Insumo[id_solicitud],$C$9,Tbl_Registro_Insumo[Fecha_Corte],"&lt;="&amp;S$12))</f>
        <v/>
      </c>
      <c r="T159" s="2" t="str">
        <f>IF(OR($C159="",T$12=""),"",SUMIFS(Tbl_Registro_Insumo[cant_ent],Tbl_Registro_Insumo[proveedor],$C$8,Tbl_Registro_Insumo[descripcion_insumo],$C159,Tbl_Registro_Insumo[id_solicitud],Detalle_Mes!$C$9,Tbl_Registro_Insumo[Fecha_Corte],"&lt;="&amp;T$12)-SUMIFS(Tbl_Registro_Insumo[cant_dev],Tbl_Registro_Insumo[proveedor],$C$8,Tbl_Registro_Insumo[descripcion_insumo],$C159,Tbl_Registro_Insumo[id_solicitud],$C$9,Tbl_Registro_Insumo[Fecha_Corte],"&lt;="&amp;T$12))</f>
        <v/>
      </c>
      <c r="U159" s="2" t="str">
        <f>IF(OR($C159="",U$12=""),"",SUMIFS(Tbl_Registro_Insumo[cant_ent],Tbl_Registro_Insumo[proveedor],$C$8,Tbl_Registro_Insumo[descripcion_insumo],$C159,Tbl_Registro_Insumo[id_solicitud],Detalle_Mes!$C$9,Tbl_Registro_Insumo[Fecha_Corte],"&lt;="&amp;U$12)-SUMIFS(Tbl_Registro_Insumo[cant_dev],Tbl_Registro_Insumo[proveedor],$C$8,Tbl_Registro_Insumo[descripcion_insumo],$C159,Tbl_Registro_Insumo[id_solicitud],$C$9,Tbl_Registro_Insumo[Fecha_Corte],"&lt;="&amp;U$12))</f>
        <v/>
      </c>
      <c r="V159" s="2" t="str">
        <f>IF(OR($C159="",V$12=""),"",SUMIFS(Tbl_Registro_Insumo[cant_ent],Tbl_Registro_Insumo[proveedor],$C$8,Tbl_Registro_Insumo[descripcion_insumo],$C159,Tbl_Registro_Insumo[id_solicitud],Detalle_Mes!$C$9,Tbl_Registro_Insumo[Fecha_Corte],"&lt;="&amp;V$12)-SUMIFS(Tbl_Registro_Insumo[cant_dev],Tbl_Registro_Insumo[proveedor],$C$8,Tbl_Registro_Insumo[descripcion_insumo],$C159,Tbl_Registro_Insumo[id_solicitud],$C$9,Tbl_Registro_Insumo[Fecha_Corte],"&lt;="&amp;V$12))</f>
        <v/>
      </c>
      <c r="W159" s="2" t="str">
        <f>IF(OR($C159="",W$12=""),"",SUMIFS(Tbl_Registro_Insumo[cant_ent],Tbl_Registro_Insumo[proveedor],$C$8,Tbl_Registro_Insumo[descripcion_insumo],$C159,Tbl_Registro_Insumo[id_solicitud],Detalle_Mes!$C$9,Tbl_Registro_Insumo[Fecha_Corte],"&lt;="&amp;W$12)-SUMIFS(Tbl_Registro_Insumo[cant_dev],Tbl_Registro_Insumo[proveedor],$C$8,Tbl_Registro_Insumo[descripcion_insumo],$C159,Tbl_Registro_Insumo[id_solicitud],$C$9,Tbl_Registro_Insumo[Fecha_Corte],"&lt;="&amp;W$12))</f>
        <v/>
      </c>
      <c r="X159" s="2" t="str">
        <f>IF(OR($C159="",X$12=""),"",SUMIFS(Tbl_Registro_Insumo[cant_ent],Tbl_Registro_Insumo[proveedor],$C$8,Tbl_Registro_Insumo[descripcion_insumo],$C159,Tbl_Registro_Insumo[id_solicitud],Detalle_Mes!$C$9,Tbl_Registro_Insumo[Fecha_Corte],"&lt;="&amp;X$12)-SUMIFS(Tbl_Registro_Insumo[cant_dev],Tbl_Registro_Insumo[proveedor],$C$8,Tbl_Registro_Insumo[descripcion_insumo],$C159,Tbl_Registro_Insumo[id_solicitud],$C$9,Tbl_Registro_Insumo[Fecha_Corte],"&lt;="&amp;X$12))</f>
        <v/>
      </c>
      <c r="Y159" s="2" t="str">
        <f>IF(OR($C159="",Y$12=""),"",SUMIFS(Tbl_Registro_Insumo[cant_ent],Tbl_Registro_Insumo[proveedor],$C$8,Tbl_Registro_Insumo[descripcion_insumo],$C159,Tbl_Registro_Insumo[id_solicitud],Detalle_Mes!$C$9,Tbl_Registro_Insumo[Fecha_Corte],"&lt;="&amp;Y$12)-SUMIFS(Tbl_Registro_Insumo[cant_dev],Tbl_Registro_Insumo[proveedor],$C$8,Tbl_Registro_Insumo[descripcion_insumo],$C159,Tbl_Registro_Insumo[id_solicitud],$C$9,Tbl_Registro_Insumo[Fecha_Corte],"&lt;="&amp;Y$12))</f>
        <v/>
      </c>
      <c r="Z159" s="2" t="str">
        <f>IF(OR($C159="",Z$12=""),"",SUMIFS(Tbl_Registro_Insumo[cant_ent],Tbl_Registro_Insumo[proveedor],$C$8,Tbl_Registro_Insumo[descripcion_insumo],$C159,Tbl_Registro_Insumo[id_solicitud],Detalle_Mes!$C$9,Tbl_Registro_Insumo[Fecha_Corte],"&lt;="&amp;Z$12)-SUMIFS(Tbl_Registro_Insumo[cant_dev],Tbl_Registro_Insumo[proveedor],$C$8,Tbl_Registro_Insumo[descripcion_insumo],$C159,Tbl_Registro_Insumo[id_solicitud],$C$9,Tbl_Registro_Insumo[Fecha_Corte],"&lt;="&amp;Z$12))</f>
        <v/>
      </c>
      <c r="AA159" s="2" t="str">
        <f>IF(OR($C159="",AA$12=""),"",SUMIFS(Tbl_Registro_Insumo[cant_ent],Tbl_Registro_Insumo[proveedor],$C$8,Tbl_Registro_Insumo[descripcion_insumo],$C159,Tbl_Registro_Insumo[id_solicitud],Detalle_Mes!$C$9,Tbl_Registro_Insumo[Fecha_Corte],"&lt;="&amp;AA$12)-SUMIFS(Tbl_Registro_Insumo[cant_dev],Tbl_Registro_Insumo[proveedor],$C$8,Tbl_Registro_Insumo[descripcion_insumo],$C159,Tbl_Registro_Insumo[id_solicitud],$C$9,Tbl_Registro_Insumo[Fecha_Corte],"&lt;="&amp;AA$12))</f>
        <v/>
      </c>
      <c r="AB159" s="2" t="str">
        <f>IF(OR($C159="",AB$12=""),"",SUMIFS(Tbl_Registro_Insumo[cant_ent],Tbl_Registro_Insumo[proveedor],$C$8,Tbl_Registro_Insumo[descripcion_insumo],$C159,Tbl_Registro_Insumo[id_solicitud],Detalle_Mes!$C$9,Tbl_Registro_Insumo[Fecha_Corte],"&lt;="&amp;AB$12)-SUMIFS(Tbl_Registro_Insumo[cant_dev],Tbl_Registro_Insumo[proveedor],$C$8,Tbl_Registro_Insumo[descripcion_insumo],$C159,Tbl_Registro_Insumo[id_solicitud],$C$9,Tbl_Registro_Insumo[Fecha_Corte],"&lt;="&amp;AB$12))</f>
        <v/>
      </c>
      <c r="AC159" s="2" t="str">
        <f>IF(OR($C159="",AC$12=""),"",SUMIFS(Tbl_Registro_Insumo[cant_ent],Tbl_Registro_Insumo[proveedor],$C$8,Tbl_Registro_Insumo[descripcion_insumo],$C159,Tbl_Registro_Insumo[id_solicitud],Detalle_Mes!$C$9,Tbl_Registro_Insumo[Fecha_Corte],"&lt;="&amp;AC$12)-SUMIFS(Tbl_Registro_Insumo[cant_dev],Tbl_Registro_Insumo[proveedor],$C$8,Tbl_Registro_Insumo[descripcion_insumo],$C159,Tbl_Registro_Insumo[id_solicitud],$C$9,Tbl_Registro_Insumo[Fecha_Corte],"&lt;="&amp;AC$12))</f>
        <v/>
      </c>
      <c r="AD159" s="2" t="str">
        <f>IF(OR($C159="",AD$12=""),"",SUMIFS(Tbl_Registro_Insumo[cant_ent],Tbl_Registro_Insumo[proveedor],$C$8,Tbl_Registro_Insumo[descripcion_insumo],$C159,Tbl_Registro_Insumo[id_solicitud],Detalle_Mes!$C$9,Tbl_Registro_Insumo[Fecha_Corte],"&lt;="&amp;AD$12)-SUMIFS(Tbl_Registro_Insumo[cant_dev],Tbl_Registro_Insumo[proveedor],$C$8,Tbl_Registro_Insumo[descripcion_insumo],$C159,Tbl_Registro_Insumo[id_solicitud],$C$9,Tbl_Registro_Insumo[Fecha_Corte],"&lt;="&amp;AD$12))</f>
        <v/>
      </c>
      <c r="AE159" s="2" t="str">
        <f>IF(OR($C159="",AE$12=""),"",SUMIFS(Tbl_Registro_Insumo[cant_ent],Tbl_Registro_Insumo[proveedor],$C$8,Tbl_Registro_Insumo[descripcion_insumo],$C159,Tbl_Registro_Insumo[id_solicitud],Detalle_Mes!$C$9,Tbl_Registro_Insumo[Fecha_Corte],"&lt;="&amp;AE$12)-SUMIFS(Tbl_Registro_Insumo[cant_dev],Tbl_Registro_Insumo[proveedor],$C$8,Tbl_Registro_Insumo[descripcion_insumo],$C159,Tbl_Registro_Insumo[id_solicitud],$C$9,Tbl_Registro_Insumo[Fecha_Corte],"&lt;="&amp;AE$12))</f>
        <v/>
      </c>
      <c r="AF159" s="2" t="str">
        <f>IF(OR($C159="",AF$12=""),"",SUMIFS(Tbl_Registro_Insumo[cant_ent],Tbl_Registro_Insumo[proveedor],$C$8,Tbl_Registro_Insumo[descripcion_insumo],$C159,Tbl_Registro_Insumo[id_solicitud],Detalle_Mes!$C$9,Tbl_Registro_Insumo[Fecha_Corte],"&lt;="&amp;AF$12)-SUMIFS(Tbl_Registro_Insumo[cant_dev],Tbl_Registro_Insumo[proveedor],$C$8,Tbl_Registro_Insumo[descripcion_insumo],$C159,Tbl_Registro_Insumo[id_solicitud],$C$9,Tbl_Registro_Insumo[Fecha_Corte],"&lt;="&amp;AF$12))</f>
        <v/>
      </c>
      <c r="AG159" s="2" t="str">
        <f>IF(OR($C159="",AG$12=""),"",SUMIFS(Tbl_Registro_Insumo[cant_ent],Tbl_Registro_Insumo[proveedor],$C$8,Tbl_Registro_Insumo[descripcion_insumo],$C159,Tbl_Registro_Insumo[id_solicitud],Detalle_Mes!$C$9,Tbl_Registro_Insumo[Fecha_Corte],"&lt;="&amp;AG$12)-SUMIFS(Tbl_Registro_Insumo[cant_dev],Tbl_Registro_Insumo[proveedor],$C$8,Tbl_Registro_Insumo[descripcion_insumo],$C159,Tbl_Registro_Insumo[id_solicitud],$C$9,Tbl_Registro_Insumo[Fecha_Corte],"&lt;="&amp;AG$12))</f>
        <v/>
      </c>
      <c r="AH159" s="2" t="str">
        <f>IF(OR($C159="",AH$12=""),"",SUMIFS(Tbl_Registro_Insumo[cant_ent],Tbl_Registro_Insumo[proveedor],$C$8,Tbl_Registro_Insumo[descripcion_insumo],$C159,Tbl_Registro_Insumo[id_solicitud],Detalle_Mes!$C$9,Tbl_Registro_Insumo[Fecha_Corte],"&lt;="&amp;AH$12)-SUMIFS(Tbl_Registro_Insumo[cant_dev],Tbl_Registro_Insumo[proveedor],$C$8,Tbl_Registro_Insumo[descripcion_insumo],$C159,Tbl_Registro_Insumo[id_solicitud],$C$9,Tbl_Registro_Insumo[Fecha_Corte],"&lt;="&amp;AH$12))</f>
        <v/>
      </c>
      <c r="AI159" s="2" t="str">
        <f>IF(OR($C159="",AI$12=""),"",SUMIFS(Tbl_Registro_Insumo[cant_ent],Tbl_Registro_Insumo[proveedor],$C$8,Tbl_Registro_Insumo[descripcion_insumo],$C159,Tbl_Registro_Insumo[id_solicitud],Detalle_Mes!$C$9,Tbl_Registro_Insumo[Fecha_Corte],"&lt;="&amp;AI$12)-SUMIFS(Tbl_Registro_Insumo[cant_dev],Tbl_Registro_Insumo[proveedor],$C$8,Tbl_Registro_Insumo[descripcion_insumo],$C159,Tbl_Registro_Insumo[id_solicitud],$C$9,Tbl_Registro_Insumo[Fecha_Corte],"&lt;="&amp;AI$12))</f>
        <v/>
      </c>
      <c r="AJ159" s="2" t="str">
        <f>IF(OR($C159="",AJ$12=""),"",SUMIFS(Tbl_Registro_Insumo[cant_ent],Tbl_Registro_Insumo[proveedor],$C$8,Tbl_Registro_Insumo[descripcion_insumo],$C159,Tbl_Registro_Insumo[id_solicitud],Detalle_Mes!$C$9,Tbl_Registro_Insumo[Fecha_Corte],"&lt;="&amp;AJ$12)-SUMIFS(Tbl_Registro_Insumo[cant_dev],Tbl_Registro_Insumo[proveedor],$C$8,Tbl_Registro_Insumo[descripcion_insumo],$C159,Tbl_Registro_Insumo[id_solicitud],$C$9,Tbl_Registro_Insumo[Fecha_Corte],"&lt;="&amp;AJ$12))</f>
        <v/>
      </c>
      <c r="AK159" s="2" t="str">
        <f>IF(OR($C159="",AK$12=""),"",SUMIFS(Tbl_Registro_Insumo[cant_ent],Tbl_Registro_Insumo[proveedor],$C$8,Tbl_Registro_Insumo[descripcion_insumo],$C159,Tbl_Registro_Insumo[id_solicitud],Detalle_Mes!$C$9,Tbl_Registro_Insumo[Fecha_Corte],"&lt;="&amp;AK$12)-SUMIFS(Tbl_Registro_Insumo[cant_dev],Tbl_Registro_Insumo[proveedor],$C$8,Tbl_Registro_Insumo[descripcion_insumo],$C159,Tbl_Registro_Insumo[id_solicitud],$C$9,Tbl_Registro_Insumo[Fecha_Corte],"&lt;="&amp;AK$12))</f>
        <v/>
      </c>
      <c r="AL159" s="2" t="str">
        <f>IF(OR($C159="",AL$12=""),"",SUMIFS(Tbl_Registro_Insumo[cant_ent],Tbl_Registro_Insumo[proveedor],$C$8,Tbl_Registro_Insumo[descripcion_insumo],$C159,Tbl_Registro_Insumo[id_solicitud],Detalle_Mes!$C$9,Tbl_Registro_Insumo[Fecha_Corte],"&lt;="&amp;AL$12)-SUMIFS(Tbl_Registro_Insumo[cant_dev],Tbl_Registro_Insumo[proveedor],$C$8,Tbl_Registro_Insumo[descripcion_insumo],$C159,Tbl_Registro_Insumo[id_solicitud],$C$9,Tbl_Registro_Insumo[Fecha_Corte],"&lt;="&amp;AL$12))</f>
        <v/>
      </c>
      <c r="AM159" s="2" t="str">
        <f>IF(OR($C159="",AM$12=""),"",SUMIFS(Tbl_Registro_Insumo[cant_ent],Tbl_Registro_Insumo[proveedor],$C$8,Tbl_Registro_Insumo[descripcion_insumo],$C159,Tbl_Registro_Insumo[id_solicitud],Detalle_Mes!$C$9,Tbl_Registro_Insumo[Fecha_Corte],"&lt;="&amp;AM$12)-SUMIFS(Tbl_Registro_Insumo[cant_dev],Tbl_Registro_Insumo[proveedor],$C$8,Tbl_Registro_Insumo[descripcion_insumo],$C159,Tbl_Registro_Insumo[id_solicitud],$C$9,Tbl_Registro_Insumo[Fecha_Corte],"&lt;="&amp;AM$12))</f>
        <v/>
      </c>
      <c r="AN159" s="2" t="str">
        <f>IF(OR($C159="",AN$12=""),"",SUMIFS(Tbl_Registro_Insumo[cant_ent],Tbl_Registro_Insumo[proveedor],$C$8,Tbl_Registro_Insumo[descripcion_insumo],$C159,Tbl_Registro_Insumo[id_solicitud],Detalle_Mes!$C$9,Tbl_Registro_Insumo[Fecha_Corte],"&lt;="&amp;AN$12)-SUMIFS(Tbl_Registro_Insumo[cant_dev],Tbl_Registro_Insumo[proveedor],$C$8,Tbl_Registro_Insumo[descripcion_insumo],$C159,Tbl_Registro_Insumo[id_solicitud],$C$9,Tbl_Registro_Insumo[Fecha_Corte],"&lt;="&amp;AN$12))</f>
        <v/>
      </c>
      <c r="AO159" s="2" t="str">
        <f>IF(OR($C159="",AO$12=""),"",SUMIFS(Tbl_Registro_Insumo[cant_ent],Tbl_Registro_Insumo[proveedor],$C$8,Tbl_Registro_Insumo[descripcion_insumo],$C159,Tbl_Registro_Insumo[id_solicitud],Detalle_Mes!$C$9,Tbl_Registro_Insumo[Fecha_Corte],"&lt;="&amp;AO$12)-SUMIFS(Tbl_Registro_Insumo[cant_dev],Tbl_Registro_Insumo[proveedor],$C$8,Tbl_Registro_Insumo[descripcion_insumo],$C159,Tbl_Registro_Insumo[id_solicitud],$C$9,Tbl_Registro_Insumo[Fecha_Corte],"&lt;="&amp;AO$12))</f>
        <v/>
      </c>
      <c r="AP159" s="2" t="str">
        <f>IF(OR($C159="",AP$12=""),"",SUMIFS(Tbl_Registro_Insumo[cant_ent],Tbl_Registro_Insumo[proveedor],$C$8,Tbl_Registro_Insumo[descripcion_insumo],$C159,Tbl_Registro_Insumo[id_solicitud],Detalle_Mes!$C$9,Tbl_Registro_Insumo[Fecha_Corte],"&lt;="&amp;AP$12)-SUMIFS(Tbl_Registro_Insumo[cant_dev],Tbl_Registro_Insumo[proveedor],$C$8,Tbl_Registro_Insumo[descripcion_insumo],$C159,Tbl_Registro_Insumo[id_solicitud],$C$9,Tbl_Registro_Insumo[Fecha_Corte],"&lt;="&amp;AP$12))</f>
        <v/>
      </c>
      <c r="AQ159" s="2" t="str">
        <f>IF(OR($C159="",AQ$12=""),"",SUMIFS(Tbl_Registro_Insumo[cant_ent],Tbl_Registro_Insumo[proveedor],$C$8,Tbl_Registro_Insumo[descripcion_insumo],$C159,Tbl_Registro_Insumo[id_solicitud],Detalle_Mes!$C$9,Tbl_Registro_Insumo[Fecha_Corte],"&lt;="&amp;AQ$12)-SUMIFS(Tbl_Registro_Insumo[cant_dev],Tbl_Registro_Insumo[proveedor],$C$8,Tbl_Registro_Insumo[descripcion_insumo],$C159,Tbl_Registro_Insumo[id_solicitud],$C$9,Tbl_Registro_Insumo[Fecha_Corte],"&lt;="&amp;AQ$12))</f>
        <v/>
      </c>
      <c r="AR159" s="2" t="str">
        <f>IF(OR($C159="",AR$12=""),"",SUMIFS(Tbl_Registro_Insumo[cant_ent],Tbl_Registro_Insumo[proveedor],$C$8,Tbl_Registro_Insumo[descripcion_insumo],$C159,Tbl_Registro_Insumo[id_solicitud],Detalle_Mes!$C$9,Tbl_Registro_Insumo[Fecha_Corte],"&lt;="&amp;AR$12)-SUMIFS(Tbl_Registro_Insumo[cant_dev],Tbl_Registro_Insumo[proveedor],$C$8,Tbl_Registro_Insumo[descripcion_insumo],$C159,Tbl_Registro_Insumo[id_solicitud],$C$9,Tbl_Registro_Insumo[Fecha_Corte],"&lt;="&amp;AR$12))</f>
        <v/>
      </c>
      <c r="AS159" s="2" t="str">
        <f>IF(OR($C159="",AS$12=""),"",SUMIFS(Tbl_Registro_Insumo[cant_ent],Tbl_Registro_Insumo[proveedor],$C$8,Tbl_Registro_Insumo[descripcion_insumo],$C159,Tbl_Registro_Insumo[id_solicitud],Detalle_Mes!$C$9,Tbl_Registro_Insumo[Fecha_Corte],"&lt;="&amp;AS$12)-SUMIFS(Tbl_Registro_Insumo[cant_dev],Tbl_Registro_Insumo[proveedor],$C$8,Tbl_Registro_Insumo[descripcion_insumo],$C159,Tbl_Registro_Insumo[id_solicitud],$C$9,Tbl_Registro_Insumo[Fecha_Corte],"&lt;="&amp;AS$12))</f>
        <v/>
      </c>
      <c r="AT159" s="2" t="str">
        <f>IF(OR($C159="",AT$12=""),"",SUMIFS(Tbl_Registro_Insumo[cant_ent],Tbl_Registro_Insumo[proveedor],$C$8,Tbl_Registro_Insumo[descripcion_insumo],$C159,Tbl_Registro_Insumo[id_solicitud],Detalle_Mes!$C$9,Tbl_Registro_Insumo[Fecha_Corte],"&lt;="&amp;AT$12)-SUMIFS(Tbl_Registro_Insumo[cant_dev],Tbl_Registro_Insumo[proveedor],$C$8,Tbl_Registro_Insumo[descripcion_insumo],$C159,Tbl_Registro_Insumo[id_solicitud],$C$9,Tbl_Registro_Insumo[Fecha_Corte],"&lt;="&amp;AT$12))</f>
        <v/>
      </c>
      <c r="AU159" s="2" t="str">
        <f>IF(OR($C159="",AU$12=""),"",SUMIFS(Tbl_Registro_Insumo[cant_ent],Tbl_Registro_Insumo[proveedor],$C$8,Tbl_Registro_Insumo[descripcion_insumo],$C159,Tbl_Registro_Insumo[id_solicitud],Detalle_Mes!$C$9,Tbl_Registro_Insumo[Fecha_Corte],"&lt;="&amp;AU$12)-SUMIFS(Tbl_Registro_Insumo[cant_dev],Tbl_Registro_Insumo[proveedor],$C$8,Tbl_Registro_Insumo[descripcion_insumo],$C159,Tbl_Registro_Insumo[id_solicitud],$C$9,Tbl_Registro_Insumo[Fecha_Corte],"&lt;="&amp;AU$12))</f>
        <v/>
      </c>
      <c r="AV159" s="2" t="str">
        <f>IF(OR($C159="",AV$12=""),"",SUMIFS(Tbl_Registro_Insumo[cant_ent],Tbl_Registro_Insumo[proveedor],$C$8,Tbl_Registro_Insumo[descripcion_insumo],$C159,Tbl_Registro_Insumo[id_solicitud],Detalle_Mes!$C$9,Tbl_Registro_Insumo[Fecha_Corte],"&lt;="&amp;AV$12)-SUMIFS(Tbl_Registro_Insumo[cant_dev],Tbl_Registro_Insumo[proveedor],$C$8,Tbl_Registro_Insumo[descripcion_insumo],$C159,Tbl_Registro_Insumo[id_solicitud],$C$9,Tbl_Registro_Insumo[Fecha_Corte],"&lt;="&amp;AV$12))</f>
        <v/>
      </c>
      <c r="AW159" s="2" t="str">
        <f>IF(OR($C159="",AW$12=""),"",SUMIFS(Tbl_Registro_Insumo[cant_ent],Tbl_Registro_Insumo[proveedor],$C$8,Tbl_Registro_Insumo[descripcion_insumo],$C159,Tbl_Registro_Insumo[id_solicitud],Detalle_Mes!$C$9,Tbl_Registro_Insumo[Fecha_Corte],"&lt;="&amp;AW$12)-SUMIFS(Tbl_Registro_Insumo[cant_dev],Tbl_Registro_Insumo[proveedor],$C$8,Tbl_Registro_Insumo[descripcion_insumo],$C159,Tbl_Registro_Insumo[id_solicitud],$C$9,Tbl_Registro_Insumo[Fecha_Corte],"&lt;="&amp;AW$12))</f>
        <v/>
      </c>
      <c r="AX159" s="2" t="str">
        <f>IF(OR($C159="",AX$12=""),"",SUMIFS(Tbl_Registro_Insumo[cant_ent],Tbl_Registro_Insumo[proveedor],$C$8,Tbl_Registro_Insumo[descripcion_insumo],$C159,Tbl_Registro_Insumo[id_solicitud],Detalle_Mes!$C$9,Tbl_Registro_Insumo[Fecha_Corte],"&lt;="&amp;AX$12)-SUMIFS(Tbl_Registro_Insumo[cant_dev],Tbl_Registro_Insumo[proveedor],$C$8,Tbl_Registro_Insumo[descripcion_insumo],$C159,Tbl_Registro_Insumo[id_solicitud],$C$9,Tbl_Registro_Insumo[Fecha_Corte],"&lt;="&amp;AX$12))</f>
        <v/>
      </c>
      <c r="AY159" s="2" t="str">
        <f>IF(OR($C159="",AY$12=""),"",SUMIFS(Tbl_Registro_Insumo[cant_ent],Tbl_Registro_Insumo[proveedor],$C$8,Tbl_Registro_Insumo[descripcion_insumo],$C159,Tbl_Registro_Insumo[id_solicitud],Detalle_Mes!$C$9,Tbl_Registro_Insumo[Fecha_Corte],"&lt;="&amp;AY$12)-SUMIFS(Tbl_Registro_Insumo[cant_dev],Tbl_Registro_Insumo[proveedor],$C$8,Tbl_Registro_Insumo[descripcion_insumo],$C159,Tbl_Registro_Insumo[id_solicitud],$C$9,Tbl_Registro_Insumo[Fecha_Corte],"&lt;="&amp;AY$12))</f>
        <v/>
      </c>
      <c r="AZ159" s="2" t="str">
        <f>IF(OR($C159="",AZ$12=""),"",SUMIFS(Tbl_Registro_Insumo[cant_ent],Tbl_Registro_Insumo[proveedor],$C$8,Tbl_Registro_Insumo[descripcion_insumo],$C159,Tbl_Registro_Insumo[id_solicitud],Detalle_Mes!$C$9,Tbl_Registro_Insumo[Fecha_Corte],"&lt;="&amp;AZ$12)-SUMIFS(Tbl_Registro_Insumo[cant_dev],Tbl_Registro_Insumo[proveedor],$C$8,Tbl_Registro_Insumo[descripcion_insumo],$C159,Tbl_Registro_Insumo[id_solicitud],$C$9,Tbl_Registro_Insumo[Fecha_Corte],"&lt;="&amp;AZ$12))</f>
        <v/>
      </c>
      <c r="BA159" s="2" t="str">
        <f>IF(OR($C159="",BA$12=""),"",SUMIFS(Tbl_Registro_Insumo[cant_ent],Tbl_Registro_Insumo[proveedor],$C$8,Tbl_Registro_Insumo[descripcion_insumo],$C159,Tbl_Registro_Insumo[id_solicitud],Detalle_Mes!$C$9,Tbl_Registro_Insumo[Fecha_Corte],"&lt;="&amp;BA$12)-SUMIFS(Tbl_Registro_Insumo[cant_dev],Tbl_Registro_Insumo[proveedor],$C$8,Tbl_Registro_Insumo[descripcion_insumo],$C159,Tbl_Registro_Insumo[id_solicitud],$C$9,Tbl_Registro_Insumo[Fecha_Corte],"&lt;="&amp;BA$12))</f>
        <v/>
      </c>
      <c r="BB159" s="2" t="str">
        <f>IF(OR($C159="",BB$12=""),"",SUMIFS(Tbl_Registro_Insumo[cant_ent],Tbl_Registro_Insumo[proveedor],$C$8,Tbl_Registro_Insumo[descripcion_insumo],$C159,Tbl_Registro_Insumo[id_solicitud],Detalle_Mes!$C$9,Tbl_Registro_Insumo[Fecha_Corte],"&lt;="&amp;BB$12)-SUMIFS(Tbl_Registro_Insumo[cant_dev],Tbl_Registro_Insumo[proveedor],$C$8,Tbl_Registro_Insumo[descripcion_insumo],$C159,Tbl_Registro_Insumo[id_solicitud],$C$9,Tbl_Registro_Insumo[Fecha_Corte],"&lt;="&amp;BB$12))</f>
        <v/>
      </c>
      <c r="BC159" s="2" t="str">
        <f>IF(OR($C159="",BC$12=""),"",SUMIFS(Tbl_Registro_Insumo[cant_ent],Tbl_Registro_Insumo[proveedor],$C$8,Tbl_Registro_Insumo[descripcion_insumo],$C159,Tbl_Registro_Insumo[id_solicitud],Detalle_Mes!$C$9,Tbl_Registro_Insumo[Fecha_Corte],"&lt;="&amp;BC$12)-SUMIFS(Tbl_Registro_Insumo[cant_dev],Tbl_Registro_Insumo[proveedor],$C$8,Tbl_Registro_Insumo[descripcion_insumo],$C159,Tbl_Registro_Insumo[id_solicitud],$C$9,Tbl_Registro_Insumo[Fecha_Corte],"&lt;="&amp;BC$12))</f>
        <v/>
      </c>
      <c r="BD159" s="2" t="str">
        <f>IF(OR($C159="",BD$12=""),"",SUMIFS(Tbl_Registro_Insumo[cant_ent],Tbl_Registro_Insumo[proveedor],$C$8,Tbl_Registro_Insumo[descripcion_insumo],$C159,Tbl_Registro_Insumo[id_solicitud],Detalle_Mes!$C$9,Tbl_Registro_Insumo[Fecha_Corte],"&lt;="&amp;BD$12)-SUMIFS(Tbl_Registro_Insumo[cant_dev],Tbl_Registro_Insumo[proveedor],$C$8,Tbl_Registro_Insumo[descripcion_insumo],$C159,Tbl_Registro_Insumo[id_solicitud],$C$9,Tbl_Registro_Insumo[Fecha_Corte],"&lt;="&amp;BD$12))</f>
        <v/>
      </c>
      <c r="BE159" s="2" t="str">
        <f>IF(OR($C159="",BE$12=""),"",SUMIFS(Tbl_Registro_Insumo[cant_ent],Tbl_Registro_Insumo[proveedor],$C$8,Tbl_Registro_Insumo[descripcion_insumo],$C159,Tbl_Registro_Insumo[id_solicitud],Detalle_Mes!$C$9,Tbl_Registro_Insumo[Fecha_Corte],"&lt;="&amp;BE$12)-SUMIFS(Tbl_Registro_Insumo[cant_dev],Tbl_Registro_Insumo[proveedor],$C$8,Tbl_Registro_Insumo[descripcion_insumo],$C159,Tbl_Registro_Insumo[id_solicitud],$C$9,Tbl_Registro_Insumo[Fecha_Corte],"&lt;="&amp;BE$12))</f>
        <v/>
      </c>
      <c r="BF159" s="2" t="str">
        <f>IF(OR($C159="",BF$12=""),"",SUMIFS(Tbl_Registro_Insumo[cant_ent],Tbl_Registro_Insumo[proveedor],$C$8,Tbl_Registro_Insumo[descripcion_insumo],$C159,Tbl_Registro_Insumo[id_solicitud],Detalle_Mes!$C$9,Tbl_Registro_Insumo[Fecha_Corte],"&lt;="&amp;BF$12)-SUMIFS(Tbl_Registro_Insumo[cant_dev],Tbl_Registro_Insumo[proveedor],$C$8,Tbl_Registro_Insumo[descripcion_insumo],$C159,Tbl_Registro_Insumo[id_solicitud],$C$9,Tbl_Registro_Insumo[Fecha_Corte],"&lt;="&amp;BF$12))</f>
        <v/>
      </c>
      <c r="BG159" s="2" t="str">
        <f>IF(OR($C159="",BG$12=""),"",SUMIFS(Tbl_Registro_Insumo[cant_ent],Tbl_Registro_Insumo[proveedor],$C$8,Tbl_Registro_Insumo[descripcion_insumo],$C159,Tbl_Registro_Insumo[id_solicitud],Detalle_Mes!$C$9,Tbl_Registro_Insumo[Fecha_Corte],"&lt;="&amp;BG$12)-SUMIFS(Tbl_Registro_Insumo[cant_dev],Tbl_Registro_Insumo[proveedor],$C$8,Tbl_Registro_Insumo[descripcion_insumo],$C159,Tbl_Registro_Insumo[id_solicitud],$C$9,Tbl_Registro_Insumo[Fecha_Corte],"&lt;="&amp;BG$12))</f>
        <v/>
      </c>
      <c r="BH159" s="2" t="str">
        <f>IF(OR($C159="",BH$12=""),"",SUMIFS(Tbl_Registro_Insumo[cant_ent],Tbl_Registro_Insumo[proveedor],$C$8,Tbl_Registro_Insumo[descripcion_insumo],$C159,Tbl_Registro_Insumo[id_solicitud],Detalle_Mes!$C$9,Tbl_Registro_Insumo[Fecha_Corte],"&lt;="&amp;BH$12)-SUMIFS(Tbl_Registro_Insumo[cant_dev],Tbl_Registro_Insumo[proveedor],$C$8,Tbl_Registro_Insumo[descripcion_insumo],$C159,Tbl_Registro_Insumo[id_solicitud],$C$9,Tbl_Registro_Insumo[Fecha_Corte],"&lt;="&amp;BH$12))</f>
        <v/>
      </c>
      <c r="BI159" s="2" t="str">
        <f>IF(OR($C159="",BI$12=""),"",SUMIFS(Tbl_Registro_Insumo[cant_ent],Tbl_Registro_Insumo[proveedor],$C$8,Tbl_Registro_Insumo[descripcion_insumo],$C159,Tbl_Registro_Insumo[id_solicitud],Detalle_Mes!$C$9,Tbl_Registro_Insumo[Fecha_Corte],"&lt;="&amp;BI$12)-SUMIFS(Tbl_Registro_Insumo[cant_dev],Tbl_Registro_Insumo[proveedor],$C$8,Tbl_Registro_Insumo[descripcion_insumo],$C159,Tbl_Registro_Insumo[id_solicitud],$C$9,Tbl_Registro_Insumo[Fecha_Corte],"&lt;="&amp;BI$12))</f>
        <v/>
      </c>
      <c r="BJ159" s="2" t="str">
        <f>IF(OR($C159="",BJ$12=""),"",SUMIFS(Tbl_Registro_Insumo[cant_ent],Tbl_Registro_Insumo[proveedor],$C$8,Tbl_Registro_Insumo[descripcion_insumo],$C159,Tbl_Registro_Insumo[id_solicitud],Detalle_Mes!$C$9,Tbl_Registro_Insumo[Fecha_Corte],"&lt;="&amp;BJ$12)-SUMIFS(Tbl_Registro_Insumo[cant_dev],Tbl_Registro_Insumo[proveedor],$C$8,Tbl_Registro_Insumo[descripcion_insumo],$C159,Tbl_Registro_Insumo[id_solicitud],$C$9,Tbl_Registro_Insumo[Fecha_Corte],"&lt;="&amp;BJ$12))</f>
        <v/>
      </c>
      <c r="BK159" s="2" t="str">
        <f>IF(OR($C159="",BK$12=""),"",SUMIFS(Tbl_Registro_Insumo[cant_ent],Tbl_Registro_Insumo[proveedor],$C$8,Tbl_Registro_Insumo[descripcion_insumo],$C159,Tbl_Registro_Insumo[id_solicitud],Detalle_Mes!$C$9,Tbl_Registro_Insumo[Fecha_Corte],"&lt;="&amp;BK$12)-SUMIFS(Tbl_Registro_Insumo[cant_dev],Tbl_Registro_Insumo[proveedor],$C$8,Tbl_Registro_Insumo[descripcion_insumo],$C159,Tbl_Registro_Insumo[id_solicitud],$C$9,Tbl_Registro_Insumo[Fecha_Corte],"&lt;="&amp;BK$12))</f>
        <v/>
      </c>
      <c r="BL159" s="2" t="str">
        <f>IF(OR($C159="",BL$12=""),"",SUMIFS(Tbl_Registro_Insumo[cant_ent],Tbl_Registro_Insumo[proveedor],$C$8,Tbl_Registro_Insumo[descripcion_insumo],$C159,Tbl_Registro_Insumo[id_solicitud],Detalle_Mes!$C$9,Tbl_Registro_Insumo[Fecha_Corte],"&lt;="&amp;BL$12)-SUMIFS(Tbl_Registro_Insumo[cant_dev],Tbl_Registro_Insumo[proveedor],$C$8,Tbl_Registro_Insumo[descripcion_insumo],$C159,Tbl_Registro_Insumo[id_solicitud],$C$9,Tbl_Registro_Insumo[Fecha_Corte],"&lt;="&amp;BL$12))</f>
        <v/>
      </c>
      <c r="BM159" s="2" t="str">
        <f>IF(OR($C159="",BM$12=""),"",SUMIFS(Tbl_Registro_Insumo[cant_ent],Tbl_Registro_Insumo[proveedor],$C$8,Tbl_Registro_Insumo[descripcion_insumo],$C159,Tbl_Registro_Insumo[id_solicitud],Detalle_Mes!$C$9,Tbl_Registro_Insumo[Fecha_Corte],"&lt;="&amp;BM$12)-SUMIFS(Tbl_Registro_Insumo[cant_dev],Tbl_Registro_Insumo[proveedor],$C$8,Tbl_Registro_Insumo[descripcion_insumo],$C159,Tbl_Registro_Insumo[id_solicitud],$C$9,Tbl_Registro_Insumo[Fecha_Corte],"&lt;="&amp;BM$12))</f>
        <v/>
      </c>
      <c r="BN159" s="2" t="str">
        <f>IF(OR($C159="",BN$12=""),"",SUMIFS(Tbl_Registro_Insumo[cant_ent],Tbl_Registro_Insumo[proveedor],$C$8,Tbl_Registro_Insumo[descripcion_insumo],$C159,Tbl_Registro_Insumo[id_solicitud],Detalle_Mes!$C$9,Tbl_Registro_Insumo[Fecha_Corte],"&lt;="&amp;BN$12)-SUMIFS(Tbl_Registro_Insumo[cant_dev],Tbl_Registro_Insumo[proveedor],$C$8,Tbl_Registro_Insumo[descripcion_insumo],$C159,Tbl_Registro_Insumo[id_solicitud],$C$9,Tbl_Registro_Insumo[Fecha_Corte],"&lt;="&amp;BN$12))</f>
        <v/>
      </c>
      <c r="BO159" s="2" t="str">
        <f>IF(OR($C159="",BO$12=""),"",SUMIFS(Tbl_Registro_Insumo[cant_ent],Tbl_Registro_Insumo[proveedor],$C$8,Tbl_Registro_Insumo[descripcion_insumo],$C159,Tbl_Registro_Insumo[id_solicitud],Detalle_Mes!$C$9,Tbl_Registro_Insumo[Fecha_Corte],"&lt;="&amp;BO$12)-SUMIFS(Tbl_Registro_Insumo[cant_dev],Tbl_Registro_Insumo[proveedor],$C$8,Tbl_Registro_Insumo[descripcion_insumo],$C159,Tbl_Registro_Insumo[id_solicitud],$C$9,Tbl_Registro_Insumo[Fecha_Corte],"&lt;="&amp;BO$12))</f>
        <v/>
      </c>
      <c r="BP159" s="2" t="str">
        <f>IF(OR($C159="",BP$12=""),"",SUMIFS(Tbl_Registro_Insumo[cant_ent],Tbl_Registro_Insumo[proveedor],$C$8,Tbl_Registro_Insumo[descripcion_insumo],$C159,Tbl_Registro_Insumo[id_solicitud],Detalle_Mes!$C$9,Tbl_Registro_Insumo[Fecha_Corte],"&lt;="&amp;BP$12)-SUMIFS(Tbl_Registro_Insumo[cant_dev],Tbl_Registro_Insumo[proveedor],$C$8,Tbl_Registro_Insumo[descripcion_insumo],$C159,Tbl_Registro_Insumo[id_solicitud],$C$9,Tbl_Registro_Insumo[Fecha_Corte],"&lt;="&amp;BP$12))</f>
        <v/>
      </c>
      <c r="BQ159" s="2" t="str">
        <f>IF(OR($C159="",BQ$12=""),"",SUMIFS(Tbl_Registro_Insumo[cant_ent],Tbl_Registro_Insumo[proveedor],$C$8,Tbl_Registro_Insumo[descripcion_insumo],$C159,Tbl_Registro_Insumo[id_solicitud],Detalle_Mes!$C$9,Tbl_Registro_Insumo[Fecha_Corte],"&lt;="&amp;BQ$12)-SUMIFS(Tbl_Registro_Insumo[cant_dev],Tbl_Registro_Insumo[proveedor],$C$8,Tbl_Registro_Insumo[descripcion_insumo],$C159,Tbl_Registro_Insumo[id_solicitud],$C$9,Tbl_Registro_Insumo[Fecha_Corte],"&lt;="&amp;BQ$12))</f>
        <v/>
      </c>
      <c r="BR159" s="2" t="str">
        <f>IF(OR($C159="",BR$12=""),"",SUMIFS(Tbl_Registro_Insumo[cant_ent],Tbl_Registro_Insumo[proveedor],$C$8,Tbl_Registro_Insumo[descripcion_insumo],$C159,Tbl_Registro_Insumo[id_solicitud],Detalle_Mes!$C$9,Tbl_Registro_Insumo[Fecha_Corte],"&lt;="&amp;BR$12)-SUMIFS(Tbl_Registro_Insumo[cant_dev],Tbl_Registro_Insumo[proveedor],$C$8,Tbl_Registro_Insumo[descripcion_insumo],$C159,Tbl_Registro_Insumo[id_solicitud],$C$9,Tbl_Registro_Insumo[Fecha_Corte],"&lt;="&amp;BR$12))</f>
        <v/>
      </c>
      <c r="BS159" s="2" t="str">
        <f>IF(OR($C159="",BS$12=""),"",SUMIFS(Tbl_Registro_Insumo[cant_ent],Tbl_Registro_Insumo[proveedor],$C$8,Tbl_Registro_Insumo[descripcion_insumo],$C159,Tbl_Registro_Insumo[id_solicitud],Detalle_Mes!$C$9,Tbl_Registro_Insumo[Fecha_Corte],"&lt;="&amp;BS$12)-SUMIFS(Tbl_Registro_Insumo[cant_dev],Tbl_Registro_Insumo[proveedor],$C$8,Tbl_Registro_Insumo[descripcion_insumo],$C159,Tbl_Registro_Insumo[id_solicitud],$C$9,Tbl_Registro_Insumo[Fecha_Corte],"&lt;="&amp;BS$12))</f>
        <v/>
      </c>
    </row>
    <row r="160" spans="2:71" s="7" customFormat="1" ht="19.2" customHeight="1" x14ac:dyDescent="0.3">
      <c r="B160" s="2"/>
      <c r="D160" s="20" t="str">
        <f>IF(C160="","",SUMIFS(Tbl_Registro_Insumo[cant_ent],Tbl_Registro_Insumo[proveedor],Detalle_Mes!$C$8,Tbl_Registro_Insumo[id_solicitud],Detalle_Mes!$C$9,Tbl_Registro_Insumo[descripcion_insumo],Detalle_Mes!C160,Tbl_Registro_Insumo[Fecha_Corte],"&lt;"&amp;Detalle_Mes!$F$8))</f>
        <v/>
      </c>
      <c r="E160" s="20" t="str">
        <f>IF(C160="","",SUMIFS(Tbl_Registro_Insumo[cant_dev],Tbl_Registro_Insumo[proveedor],Detalle_Mes!$C$8,Tbl_Registro_Insumo[id_solicitud],Detalle_Mes!$C$9,Tbl_Registro_Insumo[descripcion_insumo],Detalle_Mes!C160,Tbl_Registro_Insumo[Fecha_Corte],"&lt;"&amp;Detalle_Mes!$F$8))</f>
        <v/>
      </c>
      <c r="F160" s="20" t="str">
        <f t="shared" si="45"/>
        <v/>
      </c>
      <c r="H160" s="41" t="str">
        <f t="shared" si="44"/>
        <v/>
      </c>
      <c r="I160" s="2" t="str">
        <f>IF(OR($C160="",I$12=""),"",SUMIFS(Tbl_Registro_Insumo[cant_ent],Tbl_Registro_Insumo[proveedor],$C$8,Tbl_Registro_Insumo[descripcion_insumo],$C160,Tbl_Registro_Insumo[id_solicitud],Detalle_Mes!$C$9,Tbl_Registro_Insumo[Fecha_Corte],"&lt;"&amp;I$12)-SUMIFS(Tbl_Registro_Insumo[cant_dev],Tbl_Registro_Insumo[proveedor],$C$8,Tbl_Registro_Insumo[descripcion_insumo],$C160,Tbl_Registro_Insumo[id_solicitud],$C$9,Tbl_Registro_Insumo[Fecha_Corte],"&lt;="&amp;I$12))</f>
        <v/>
      </c>
      <c r="J160" s="2" t="str">
        <f>IF(OR($C160="",J$12=""),"",SUMIFS(Tbl_Registro_Insumo[cant_ent],Tbl_Registro_Insumo[proveedor],$C$8,Tbl_Registro_Insumo[descripcion_insumo],$C160,Tbl_Registro_Insumo[id_solicitud],Detalle_Mes!$C$9,Tbl_Registro_Insumo[Fecha_Corte],"&lt;="&amp;J$12)-SUMIFS(Tbl_Registro_Insumo[cant_dev],Tbl_Registro_Insumo[proveedor],$C$8,Tbl_Registro_Insumo[descripcion_insumo],$C160,Tbl_Registro_Insumo[id_solicitud],$C$9,Tbl_Registro_Insumo[Fecha_Corte],"&lt;="&amp;J$12))</f>
        <v/>
      </c>
      <c r="K160" s="2" t="str">
        <f>IF(OR($C160="",K$12=""),"",SUMIFS(Tbl_Registro_Insumo[cant_ent],Tbl_Registro_Insumo[proveedor],$C$8,Tbl_Registro_Insumo[descripcion_insumo],$C160,Tbl_Registro_Insumo[id_solicitud],Detalle_Mes!$C$9,Tbl_Registro_Insumo[Fecha_Corte],"&lt;="&amp;K$12)-SUMIFS(Tbl_Registro_Insumo[cant_dev],Tbl_Registro_Insumo[proveedor],$C$8,Tbl_Registro_Insumo[descripcion_insumo],$C160,Tbl_Registro_Insumo[id_solicitud],$C$9,Tbl_Registro_Insumo[Fecha_Corte],"&lt;="&amp;K$12))</f>
        <v/>
      </c>
      <c r="L160" s="2" t="str">
        <f>IF(OR($C160="",L$12=""),"",SUMIFS(Tbl_Registro_Insumo[cant_ent],Tbl_Registro_Insumo[proveedor],$C$8,Tbl_Registro_Insumo[descripcion_insumo],$C160,Tbl_Registro_Insumo[id_solicitud],Detalle_Mes!$C$9,Tbl_Registro_Insumo[Fecha_Corte],"&lt;="&amp;L$12)-SUMIFS(Tbl_Registro_Insumo[cant_dev],Tbl_Registro_Insumo[proveedor],$C$8,Tbl_Registro_Insumo[descripcion_insumo],$C160,Tbl_Registro_Insumo[id_solicitud],$C$9,Tbl_Registro_Insumo[Fecha_Corte],"&lt;="&amp;L$12))</f>
        <v/>
      </c>
      <c r="M160" s="2" t="str">
        <f>IF(OR($C160="",M$12=""),"",SUMIFS(Tbl_Registro_Insumo[cant_ent],Tbl_Registro_Insumo[proveedor],$C$8,Tbl_Registro_Insumo[descripcion_insumo],$C160,Tbl_Registro_Insumo[id_solicitud],Detalle_Mes!$C$9,Tbl_Registro_Insumo[Fecha_Corte],"&lt;="&amp;M$12)-SUMIFS(Tbl_Registro_Insumo[cant_dev],Tbl_Registro_Insumo[proveedor],$C$8,Tbl_Registro_Insumo[descripcion_insumo],$C160,Tbl_Registro_Insumo[id_solicitud],$C$9,Tbl_Registro_Insumo[Fecha_Corte],"&lt;="&amp;M$12))</f>
        <v/>
      </c>
      <c r="N160" s="2" t="str">
        <f>IF(OR($C160="",N$12=""),"",SUMIFS(Tbl_Registro_Insumo[cant_ent],Tbl_Registro_Insumo[proveedor],$C$8,Tbl_Registro_Insumo[descripcion_insumo],$C160,Tbl_Registro_Insumo[id_solicitud],Detalle_Mes!$C$9,Tbl_Registro_Insumo[Fecha_Corte],"&lt;="&amp;N$12)-SUMIFS(Tbl_Registro_Insumo[cant_dev],Tbl_Registro_Insumo[proveedor],$C$8,Tbl_Registro_Insumo[descripcion_insumo],$C160,Tbl_Registro_Insumo[id_solicitud],$C$9,Tbl_Registro_Insumo[Fecha_Corte],"&lt;="&amp;N$12))</f>
        <v/>
      </c>
      <c r="O160" s="2" t="str">
        <f>IF(OR($C160="",O$12=""),"",SUMIFS(Tbl_Registro_Insumo[cant_ent],Tbl_Registro_Insumo[proveedor],$C$8,Tbl_Registro_Insumo[descripcion_insumo],$C160,Tbl_Registro_Insumo[id_solicitud],Detalle_Mes!$C$9,Tbl_Registro_Insumo[Fecha_Corte],"&lt;="&amp;O$12)-SUMIFS(Tbl_Registro_Insumo[cant_dev],Tbl_Registro_Insumo[proveedor],$C$8,Tbl_Registro_Insumo[descripcion_insumo],$C160,Tbl_Registro_Insumo[id_solicitud],$C$9,Tbl_Registro_Insumo[Fecha_Corte],"&lt;="&amp;O$12))</f>
        <v/>
      </c>
      <c r="P160" s="2" t="str">
        <f>IF(OR($C160="",P$12=""),"",SUMIFS(Tbl_Registro_Insumo[cant_ent],Tbl_Registro_Insumo[proveedor],$C$8,Tbl_Registro_Insumo[descripcion_insumo],$C160,Tbl_Registro_Insumo[id_solicitud],Detalle_Mes!$C$9,Tbl_Registro_Insumo[Fecha_Corte],"&lt;="&amp;P$12)-SUMIFS(Tbl_Registro_Insumo[cant_dev],Tbl_Registro_Insumo[proveedor],$C$8,Tbl_Registro_Insumo[descripcion_insumo],$C160,Tbl_Registro_Insumo[id_solicitud],$C$9,Tbl_Registro_Insumo[Fecha_Corte],"&lt;="&amp;P$12))</f>
        <v/>
      </c>
      <c r="Q160" s="2" t="str">
        <f>IF(OR($C160="",Q$12=""),"",SUMIFS(Tbl_Registro_Insumo[cant_ent],Tbl_Registro_Insumo[proveedor],$C$8,Tbl_Registro_Insumo[descripcion_insumo],$C160,Tbl_Registro_Insumo[id_solicitud],Detalle_Mes!$C$9,Tbl_Registro_Insumo[Fecha_Corte],"&lt;="&amp;Q$12)-SUMIFS(Tbl_Registro_Insumo[cant_dev],Tbl_Registro_Insumo[proveedor],$C$8,Tbl_Registro_Insumo[descripcion_insumo],$C160,Tbl_Registro_Insumo[id_solicitud],$C$9,Tbl_Registro_Insumo[Fecha_Corte],"&lt;="&amp;Q$12))</f>
        <v/>
      </c>
      <c r="R160" s="2" t="str">
        <f>IF(OR($C160="",R$12=""),"",SUMIFS(Tbl_Registro_Insumo[cant_ent],Tbl_Registro_Insumo[proveedor],$C$8,Tbl_Registro_Insumo[descripcion_insumo],$C160,Tbl_Registro_Insumo[id_solicitud],Detalle_Mes!$C$9,Tbl_Registro_Insumo[Fecha_Corte],"&lt;="&amp;R$12)-SUMIFS(Tbl_Registro_Insumo[cant_dev],Tbl_Registro_Insumo[proveedor],$C$8,Tbl_Registro_Insumo[descripcion_insumo],$C160,Tbl_Registro_Insumo[id_solicitud],$C$9,Tbl_Registro_Insumo[Fecha_Corte],"&lt;="&amp;R$12))</f>
        <v/>
      </c>
      <c r="S160" s="2" t="str">
        <f>IF(OR($C160="",S$12=""),"",SUMIFS(Tbl_Registro_Insumo[cant_ent],Tbl_Registro_Insumo[proveedor],$C$8,Tbl_Registro_Insumo[descripcion_insumo],$C160,Tbl_Registro_Insumo[id_solicitud],Detalle_Mes!$C$9,Tbl_Registro_Insumo[Fecha_Corte],"&lt;="&amp;S$12)-SUMIFS(Tbl_Registro_Insumo[cant_dev],Tbl_Registro_Insumo[proveedor],$C$8,Tbl_Registro_Insumo[descripcion_insumo],$C160,Tbl_Registro_Insumo[id_solicitud],$C$9,Tbl_Registro_Insumo[Fecha_Corte],"&lt;="&amp;S$12))</f>
        <v/>
      </c>
      <c r="T160" s="2" t="str">
        <f>IF(OR($C160="",T$12=""),"",SUMIFS(Tbl_Registro_Insumo[cant_ent],Tbl_Registro_Insumo[proveedor],$C$8,Tbl_Registro_Insumo[descripcion_insumo],$C160,Tbl_Registro_Insumo[id_solicitud],Detalle_Mes!$C$9,Tbl_Registro_Insumo[Fecha_Corte],"&lt;="&amp;T$12)-SUMIFS(Tbl_Registro_Insumo[cant_dev],Tbl_Registro_Insumo[proveedor],$C$8,Tbl_Registro_Insumo[descripcion_insumo],$C160,Tbl_Registro_Insumo[id_solicitud],$C$9,Tbl_Registro_Insumo[Fecha_Corte],"&lt;="&amp;T$12))</f>
        <v/>
      </c>
      <c r="U160" s="2" t="str">
        <f>IF(OR($C160="",U$12=""),"",SUMIFS(Tbl_Registro_Insumo[cant_ent],Tbl_Registro_Insumo[proveedor],$C$8,Tbl_Registro_Insumo[descripcion_insumo],$C160,Tbl_Registro_Insumo[id_solicitud],Detalle_Mes!$C$9,Tbl_Registro_Insumo[Fecha_Corte],"&lt;="&amp;U$12)-SUMIFS(Tbl_Registro_Insumo[cant_dev],Tbl_Registro_Insumo[proveedor],$C$8,Tbl_Registro_Insumo[descripcion_insumo],$C160,Tbl_Registro_Insumo[id_solicitud],$C$9,Tbl_Registro_Insumo[Fecha_Corte],"&lt;="&amp;U$12))</f>
        <v/>
      </c>
      <c r="V160" s="2" t="str">
        <f>IF(OR($C160="",V$12=""),"",SUMIFS(Tbl_Registro_Insumo[cant_ent],Tbl_Registro_Insumo[proveedor],$C$8,Tbl_Registro_Insumo[descripcion_insumo],$C160,Tbl_Registro_Insumo[id_solicitud],Detalle_Mes!$C$9,Tbl_Registro_Insumo[Fecha_Corte],"&lt;="&amp;V$12)-SUMIFS(Tbl_Registro_Insumo[cant_dev],Tbl_Registro_Insumo[proveedor],$C$8,Tbl_Registro_Insumo[descripcion_insumo],$C160,Tbl_Registro_Insumo[id_solicitud],$C$9,Tbl_Registro_Insumo[Fecha_Corte],"&lt;="&amp;V$12))</f>
        <v/>
      </c>
      <c r="W160" s="2" t="str">
        <f>IF(OR($C160="",W$12=""),"",SUMIFS(Tbl_Registro_Insumo[cant_ent],Tbl_Registro_Insumo[proveedor],$C$8,Tbl_Registro_Insumo[descripcion_insumo],$C160,Tbl_Registro_Insumo[id_solicitud],Detalle_Mes!$C$9,Tbl_Registro_Insumo[Fecha_Corte],"&lt;="&amp;W$12)-SUMIFS(Tbl_Registro_Insumo[cant_dev],Tbl_Registro_Insumo[proveedor],$C$8,Tbl_Registro_Insumo[descripcion_insumo],$C160,Tbl_Registro_Insumo[id_solicitud],$C$9,Tbl_Registro_Insumo[Fecha_Corte],"&lt;="&amp;W$12))</f>
        <v/>
      </c>
      <c r="X160" s="2" t="str">
        <f>IF(OR($C160="",X$12=""),"",SUMIFS(Tbl_Registro_Insumo[cant_ent],Tbl_Registro_Insumo[proveedor],$C$8,Tbl_Registro_Insumo[descripcion_insumo],$C160,Tbl_Registro_Insumo[id_solicitud],Detalle_Mes!$C$9,Tbl_Registro_Insumo[Fecha_Corte],"&lt;="&amp;X$12)-SUMIFS(Tbl_Registro_Insumo[cant_dev],Tbl_Registro_Insumo[proveedor],$C$8,Tbl_Registro_Insumo[descripcion_insumo],$C160,Tbl_Registro_Insumo[id_solicitud],$C$9,Tbl_Registro_Insumo[Fecha_Corte],"&lt;="&amp;X$12))</f>
        <v/>
      </c>
      <c r="Y160" s="2" t="str">
        <f>IF(OR($C160="",Y$12=""),"",SUMIFS(Tbl_Registro_Insumo[cant_ent],Tbl_Registro_Insumo[proveedor],$C$8,Tbl_Registro_Insumo[descripcion_insumo],$C160,Tbl_Registro_Insumo[id_solicitud],Detalle_Mes!$C$9,Tbl_Registro_Insumo[Fecha_Corte],"&lt;="&amp;Y$12)-SUMIFS(Tbl_Registro_Insumo[cant_dev],Tbl_Registro_Insumo[proveedor],$C$8,Tbl_Registro_Insumo[descripcion_insumo],$C160,Tbl_Registro_Insumo[id_solicitud],$C$9,Tbl_Registro_Insumo[Fecha_Corte],"&lt;="&amp;Y$12))</f>
        <v/>
      </c>
      <c r="Z160" s="2" t="str">
        <f>IF(OR($C160="",Z$12=""),"",SUMIFS(Tbl_Registro_Insumo[cant_ent],Tbl_Registro_Insumo[proveedor],$C$8,Tbl_Registro_Insumo[descripcion_insumo],$C160,Tbl_Registro_Insumo[id_solicitud],Detalle_Mes!$C$9,Tbl_Registro_Insumo[Fecha_Corte],"&lt;="&amp;Z$12)-SUMIFS(Tbl_Registro_Insumo[cant_dev],Tbl_Registro_Insumo[proveedor],$C$8,Tbl_Registro_Insumo[descripcion_insumo],$C160,Tbl_Registro_Insumo[id_solicitud],$C$9,Tbl_Registro_Insumo[Fecha_Corte],"&lt;="&amp;Z$12))</f>
        <v/>
      </c>
      <c r="AA160" s="2" t="str">
        <f>IF(OR($C160="",AA$12=""),"",SUMIFS(Tbl_Registro_Insumo[cant_ent],Tbl_Registro_Insumo[proveedor],$C$8,Tbl_Registro_Insumo[descripcion_insumo],$C160,Tbl_Registro_Insumo[id_solicitud],Detalle_Mes!$C$9,Tbl_Registro_Insumo[Fecha_Corte],"&lt;="&amp;AA$12)-SUMIFS(Tbl_Registro_Insumo[cant_dev],Tbl_Registro_Insumo[proveedor],$C$8,Tbl_Registro_Insumo[descripcion_insumo],$C160,Tbl_Registro_Insumo[id_solicitud],$C$9,Tbl_Registro_Insumo[Fecha_Corte],"&lt;="&amp;AA$12))</f>
        <v/>
      </c>
      <c r="AB160" s="2" t="str">
        <f>IF(OR($C160="",AB$12=""),"",SUMIFS(Tbl_Registro_Insumo[cant_ent],Tbl_Registro_Insumo[proveedor],$C$8,Tbl_Registro_Insumo[descripcion_insumo],$C160,Tbl_Registro_Insumo[id_solicitud],Detalle_Mes!$C$9,Tbl_Registro_Insumo[Fecha_Corte],"&lt;="&amp;AB$12)-SUMIFS(Tbl_Registro_Insumo[cant_dev],Tbl_Registro_Insumo[proveedor],$C$8,Tbl_Registro_Insumo[descripcion_insumo],$C160,Tbl_Registro_Insumo[id_solicitud],$C$9,Tbl_Registro_Insumo[Fecha_Corte],"&lt;="&amp;AB$12))</f>
        <v/>
      </c>
      <c r="AC160" s="2" t="str">
        <f>IF(OR($C160="",AC$12=""),"",SUMIFS(Tbl_Registro_Insumo[cant_ent],Tbl_Registro_Insumo[proveedor],$C$8,Tbl_Registro_Insumo[descripcion_insumo],$C160,Tbl_Registro_Insumo[id_solicitud],Detalle_Mes!$C$9,Tbl_Registro_Insumo[Fecha_Corte],"&lt;="&amp;AC$12)-SUMIFS(Tbl_Registro_Insumo[cant_dev],Tbl_Registro_Insumo[proveedor],$C$8,Tbl_Registro_Insumo[descripcion_insumo],$C160,Tbl_Registro_Insumo[id_solicitud],$C$9,Tbl_Registro_Insumo[Fecha_Corte],"&lt;="&amp;AC$12))</f>
        <v/>
      </c>
      <c r="AD160" s="2" t="str">
        <f>IF(OR($C160="",AD$12=""),"",SUMIFS(Tbl_Registro_Insumo[cant_ent],Tbl_Registro_Insumo[proveedor],$C$8,Tbl_Registro_Insumo[descripcion_insumo],$C160,Tbl_Registro_Insumo[id_solicitud],Detalle_Mes!$C$9,Tbl_Registro_Insumo[Fecha_Corte],"&lt;="&amp;AD$12)-SUMIFS(Tbl_Registro_Insumo[cant_dev],Tbl_Registro_Insumo[proveedor],$C$8,Tbl_Registro_Insumo[descripcion_insumo],$C160,Tbl_Registro_Insumo[id_solicitud],$C$9,Tbl_Registro_Insumo[Fecha_Corte],"&lt;="&amp;AD$12))</f>
        <v/>
      </c>
      <c r="AE160" s="2" t="str">
        <f>IF(OR($C160="",AE$12=""),"",SUMIFS(Tbl_Registro_Insumo[cant_ent],Tbl_Registro_Insumo[proveedor],$C$8,Tbl_Registro_Insumo[descripcion_insumo],$C160,Tbl_Registro_Insumo[id_solicitud],Detalle_Mes!$C$9,Tbl_Registro_Insumo[Fecha_Corte],"&lt;="&amp;AE$12)-SUMIFS(Tbl_Registro_Insumo[cant_dev],Tbl_Registro_Insumo[proveedor],$C$8,Tbl_Registro_Insumo[descripcion_insumo],$C160,Tbl_Registro_Insumo[id_solicitud],$C$9,Tbl_Registro_Insumo[Fecha_Corte],"&lt;="&amp;AE$12))</f>
        <v/>
      </c>
      <c r="AF160" s="2" t="str">
        <f>IF(OR($C160="",AF$12=""),"",SUMIFS(Tbl_Registro_Insumo[cant_ent],Tbl_Registro_Insumo[proveedor],$C$8,Tbl_Registro_Insumo[descripcion_insumo],$C160,Tbl_Registro_Insumo[id_solicitud],Detalle_Mes!$C$9,Tbl_Registro_Insumo[Fecha_Corte],"&lt;="&amp;AF$12)-SUMIFS(Tbl_Registro_Insumo[cant_dev],Tbl_Registro_Insumo[proveedor],$C$8,Tbl_Registro_Insumo[descripcion_insumo],$C160,Tbl_Registro_Insumo[id_solicitud],$C$9,Tbl_Registro_Insumo[Fecha_Corte],"&lt;="&amp;AF$12))</f>
        <v/>
      </c>
      <c r="AG160" s="2" t="str">
        <f>IF(OR($C160="",AG$12=""),"",SUMIFS(Tbl_Registro_Insumo[cant_ent],Tbl_Registro_Insumo[proveedor],$C$8,Tbl_Registro_Insumo[descripcion_insumo],$C160,Tbl_Registro_Insumo[id_solicitud],Detalle_Mes!$C$9,Tbl_Registro_Insumo[Fecha_Corte],"&lt;="&amp;AG$12)-SUMIFS(Tbl_Registro_Insumo[cant_dev],Tbl_Registro_Insumo[proveedor],$C$8,Tbl_Registro_Insumo[descripcion_insumo],$C160,Tbl_Registro_Insumo[id_solicitud],$C$9,Tbl_Registro_Insumo[Fecha_Corte],"&lt;="&amp;AG$12))</f>
        <v/>
      </c>
      <c r="AH160" s="2" t="str">
        <f>IF(OR($C160="",AH$12=""),"",SUMIFS(Tbl_Registro_Insumo[cant_ent],Tbl_Registro_Insumo[proveedor],$C$8,Tbl_Registro_Insumo[descripcion_insumo],$C160,Tbl_Registro_Insumo[id_solicitud],Detalle_Mes!$C$9,Tbl_Registro_Insumo[Fecha_Corte],"&lt;="&amp;AH$12)-SUMIFS(Tbl_Registro_Insumo[cant_dev],Tbl_Registro_Insumo[proveedor],$C$8,Tbl_Registro_Insumo[descripcion_insumo],$C160,Tbl_Registro_Insumo[id_solicitud],$C$9,Tbl_Registro_Insumo[Fecha_Corte],"&lt;="&amp;AH$12))</f>
        <v/>
      </c>
      <c r="AI160" s="2" t="str">
        <f>IF(OR($C160="",AI$12=""),"",SUMIFS(Tbl_Registro_Insumo[cant_ent],Tbl_Registro_Insumo[proveedor],$C$8,Tbl_Registro_Insumo[descripcion_insumo],$C160,Tbl_Registro_Insumo[id_solicitud],Detalle_Mes!$C$9,Tbl_Registro_Insumo[Fecha_Corte],"&lt;="&amp;AI$12)-SUMIFS(Tbl_Registro_Insumo[cant_dev],Tbl_Registro_Insumo[proveedor],$C$8,Tbl_Registro_Insumo[descripcion_insumo],$C160,Tbl_Registro_Insumo[id_solicitud],$C$9,Tbl_Registro_Insumo[Fecha_Corte],"&lt;="&amp;AI$12))</f>
        <v/>
      </c>
      <c r="AJ160" s="2" t="str">
        <f>IF(OR($C160="",AJ$12=""),"",SUMIFS(Tbl_Registro_Insumo[cant_ent],Tbl_Registro_Insumo[proveedor],$C$8,Tbl_Registro_Insumo[descripcion_insumo],$C160,Tbl_Registro_Insumo[id_solicitud],Detalle_Mes!$C$9,Tbl_Registro_Insumo[Fecha_Corte],"&lt;="&amp;AJ$12)-SUMIFS(Tbl_Registro_Insumo[cant_dev],Tbl_Registro_Insumo[proveedor],$C$8,Tbl_Registro_Insumo[descripcion_insumo],$C160,Tbl_Registro_Insumo[id_solicitud],$C$9,Tbl_Registro_Insumo[Fecha_Corte],"&lt;="&amp;AJ$12))</f>
        <v/>
      </c>
      <c r="AK160" s="2" t="str">
        <f>IF(OR($C160="",AK$12=""),"",SUMIFS(Tbl_Registro_Insumo[cant_ent],Tbl_Registro_Insumo[proveedor],$C$8,Tbl_Registro_Insumo[descripcion_insumo],$C160,Tbl_Registro_Insumo[id_solicitud],Detalle_Mes!$C$9,Tbl_Registro_Insumo[Fecha_Corte],"&lt;="&amp;AK$12)-SUMIFS(Tbl_Registro_Insumo[cant_dev],Tbl_Registro_Insumo[proveedor],$C$8,Tbl_Registro_Insumo[descripcion_insumo],$C160,Tbl_Registro_Insumo[id_solicitud],$C$9,Tbl_Registro_Insumo[Fecha_Corte],"&lt;="&amp;AK$12))</f>
        <v/>
      </c>
      <c r="AL160" s="2" t="str">
        <f>IF(OR($C160="",AL$12=""),"",SUMIFS(Tbl_Registro_Insumo[cant_ent],Tbl_Registro_Insumo[proveedor],$C$8,Tbl_Registro_Insumo[descripcion_insumo],$C160,Tbl_Registro_Insumo[id_solicitud],Detalle_Mes!$C$9,Tbl_Registro_Insumo[Fecha_Corte],"&lt;="&amp;AL$12)-SUMIFS(Tbl_Registro_Insumo[cant_dev],Tbl_Registro_Insumo[proveedor],$C$8,Tbl_Registro_Insumo[descripcion_insumo],$C160,Tbl_Registro_Insumo[id_solicitud],$C$9,Tbl_Registro_Insumo[Fecha_Corte],"&lt;="&amp;AL$12))</f>
        <v/>
      </c>
      <c r="AM160" s="2" t="str">
        <f>IF(OR($C160="",AM$12=""),"",SUMIFS(Tbl_Registro_Insumo[cant_ent],Tbl_Registro_Insumo[proveedor],$C$8,Tbl_Registro_Insumo[descripcion_insumo],$C160,Tbl_Registro_Insumo[id_solicitud],Detalle_Mes!$C$9,Tbl_Registro_Insumo[Fecha_Corte],"&lt;="&amp;AM$12)-SUMIFS(Tbl_Registro_Insumo[cant_dev],Tbl_Registro_Insumo[proveedor],$C$8,Tbl_Registro_Insumo[descripcion_insumo],$C160,Tbl_Registro_Insumo[id_solicitud],$C$9,Tbl_Registro_Insumo[Fecha_Corte],"&lt;="&amp;AM$12))</f>
        <v/>
      </c>
      <c r="AN160" s="2" t="str">
        <f>IF(OR($C160="",AN$12=""),"",SUMIFS(Tbl_Registro_Insumo[cant_ent],Tbl_Registro_Insumo[proveedor],$C$8,Tbl_Registro_Insumo[descripcion_insumo],$C160,Tbl_Registro_Insumo[id_solicitud],Detalle_Mes!$C$9,Tbl_Registro_Insumo[Fecha_Corte],"&lt;="&amp;AN$12)-SUMIFS(Tbl_Registro_Insumo[cant_dev],Tbl_Registro_Insumo[proveedor],$C$8,Tbl_Registro_Insumo[descripcion_insumo],$C160,Tbl_Registro_Insumo[id_solicitud],$C$9,Tbl_Registro_Insumo[Fecha_Corte],"&lt;="&amp;AN$12))</f>
        <v/>
      </c>
      <c r="AO160" s="2" t="str">
        <f>IF(OR($C160="",AO$12=""),"",SUMIFS(Tbl_Registro_Insumo[cant_ent],Tbl_Registro_Insumo[proveedor],$C$8,Tbl_Registro_Insumo[descripcion_insumo],$C160,Tbl_Registro_Insumo[id_solicitud],Detalle_Mes!$C$9,Tbl_Registro_Insumo[Fecha_Corte],"&lt;="&amp;AO$12)-SUMIFS(Tbl_Registro_Insumo[cant_dev],Tbl_Registro_Insumo[proveedor],$C$8,Tbl_Registro_Insumo[descripcion_insumo],$C160,Tbl_Registro_Insumo[id_solicitud],$C$9,Tbl_Registro_Insumo[Fecha_Corte],"&lt;="&amp;AO$12))</f>
        <v/>
      </c>
      <c r="AP160" s="2" t="str">
        <f>IF(OR($C160="",AP$12=""),"",SUMIFS(Tbl_Registro_Insumo[cant_ent],Tbl_Registro_Insumo[proveedor],$C$8,Tbl_Registro_Insumo[descripcion_insumo],$C160,Tbl_Registro_Insumo[id_solicitud],Detalle_Mes!$C$9,Tbl_Registro_Insumo[Fecha_Corte],"&lt;="&amp;AP$12)-SUMIFS(Tbl_Registro_Insumo[cant_dev],Tbl_Registro_Insumo[proveedor],$C$8,Tbl_Registro_Insumo[descripcion_insumo],$C160,Tbl_Registro_Insumo[id_solicitud],$C$9,Tbl_Registro_Insumo[Fecha_Corte],"&lt;="&amp;AP$12))</f>
        <v/>
      </c>
      <c r="AQ160" s="2" t="str">
        <f>IF(OR($C160="",AQ$12=""),"",SUMIFS(Tbl_Registro_Insumo[cant_ent],Tbl_Registro_Insumo[proveedor],$C$8,Tbl_Registro_Insumo[descripcion_insumo],$C160,Tbl_Registro_Insumo[id_solicitud],Detalle_Mes!$C$9,Tbl_Registro_Insumo[Fecha_Corte],"&lt;="&amp;AQ$12)-SUMIFS(Tbl_Registro_Insumo[cant_dev],Tbl_Registro_Insumo[proveedor],$C$8,Tbl_Registro_Insumo[descripcion_insumo],$C160,Tbl_Registro_Insumo[id_solicitud],$C$9,Tbl_Registro_Insumo[Fecha_Corte],"&lt;="&amp;AQ$12))</f>
        <v/>
      </c>
      <c r="AR160" s="2" t="str">
        <f>IF(OR($C160="",AR$12=""),"",SUMIFS(Tbl_Registro_Insumo[cant_ent],Tbl_Registro_Insumo[proveedor],$C$8,Tbl_Registro_Insumo[descripcion_insumo],$C160,Tbl_Registro_Insumo[id_solicitud],Detalle_Mes!$C$9,Tbl_Registro_Insumo[Fecha_Corte],"&lt;="&amp;AR$12)-SUMIFS(Tbl_Registro_Insumo[cant_dev],Tbl_Registro_Insumo[proveedor],$C$8,Tbl_Registro_Insumo[descripcion_insumo],$C160,Tbl_Registro_Insumo[id_solicitud],$C$9,Tbl_Registro_Insumo[Fecha_Corte],"&lt;="&amp;AR$12))</f>
        <v/>
      </c>
      <c r="AS160" s="2" t="str">
        <f>IF(OR($C160="",AS$12=""),"",SUMIFS(Tbl_Registro_Insumo[cant_ent],Tbl_Registro_Insumo[proveedor],$C$8,Tbl_Registro_Insumo[descripcion_insumo],$C160,Tbl_Registro_Insumo[id_solicitud],Detalle_Mes!$C$9,Tbl_Registro_Insumo[Fecha_Corte],"&lt;="&amp;AS$12)-SUMIFS(Tbl_Registro_Insumo[cant_dev],Tbl_Registro_Insumo[proveedor],$C$8,Tbl_Registro_Insumo[descripcion_insumo],$C160,Tbl_Registro_Insumo[id_solicitud],$C$9,Tbl_Registro_Insumo[Fecha_Corte],"&lt;="&amp;AS$12))</f>
        <v/>
      </c>
      <c r="AT160" s="2" t="str">
        <f>IF(OR($C160="",AT$12=""),"",SUMIFS(Tbl_Registro_Insumo[cant_ent],Tbl_Registro_Insumo[proveedor],$C$8,Tbl_Registro_Insumo[descripcion_insumo],$C160,Tbl_Registro_Insumo[id_solicitud],Detalle_Mes!$C$9,Tbl_Registro_Insumo[Fecha_Corte],"&lt;="&amp;AT$12)-SUMIFS(Tbl_Registro_Insumo[cant_dev],Tbl_Registro_Insumo[proveedor],$C$8,Tbl_Registro_Insumo[descripcion_insumo],$C160,Tbl_Registro_Insumo[id_solicitud],$C$9,Tbl_Registro_Insumo[Fecha_Corte],"&lt;="&amp;AT$12))</f>
        <v/>
      </c>
      <c r="AU160" s="2" t="str">
        <f>IF(OR($C160="",AU$12=""),"",SUMIFS(Tbl_Registro_Insumo[cant_ent],Tbl_Registro_Insumo[proveedor],$C$8,Tbl_Registro_Insumo[descripcion_insumo],$C160,Tbl_Registro_Insumo[id_solicitud],Detalle_Mes!$C$9,Tbl_Registro_Insumo[Fecha_Corte],"&lt;="&amp;AU$12)-SUMIFS(Tbl_Registro_Insumo[cant_dev],Tbl_Registro_Insumo[proveedor],$C$8,Tbl_Registro_Insumo[descripcion_insumo],$C160,Tbl_Registro_Insumo[id_solicitud],$C$9,Tbl_Registro_Insumo[Fecha_Corte],"&lt;="&amp;AU$12))</f>
        <v/>
      </c>
      <c r="AV160" s="2" t="str">
        <f>IF(OR($C160="",AV$12=""),"",SUMIFS(Tbl_Registro_Insumo[cant_ent],Tbl_Registro_Insumo[proveedor],$C$8,Tbl_Registro_Insumo[descripcion_insumo],$C160,Tbl_Registro_Insumo[id_solicitud],Detalle_Mes!$C$9,Tbl_Registro_Insumo[Fecha_Corte],"&lt;="&amp;AV$12)-SUMIFS(Tbl_Registro_Insumo[cant_dev],Tbl_Registro_Insumo[proveedor],$C$8,Tbl_Registro_Insumo[descripcion_insumo],$C160,Tbl_Registro_Insumo[id_solicitud],$C$9,Tbl_Registro_Insumo[Fecha_Corte],"&lt;="&amp;AV$12))</f>
        <v/>
      </c>
      <c r="AW160" s="2" t="str">
        <f>IF(OR($C160="",AW$12=""),"",SUMIFS(Tbl_Registro_Insumo[cant_ent],Tbl_Registro_Insumo[proveedor],$C$8,Tbl_Registro_Insumo[descripcion_insumo],$C160,Tbl_Registro_Insumo[id_solicitud],Detalle_Mes!$C$9,Tbl_Registro_Insumo[Fecha_Corte],"&lt;="&amp;AW$12)-SUMIFS(Tbl_Registro_Insumo[cant_dev],Tbl_Registro_Insumo[proveedor],$C$8,Tbl_Registro_Insumo[descripcion_insumo],$C160,Tbl_Registro_Insumo[id_solicitud],$C$9,Tbl_Registro_Insumo[Fecha_Corte],"&lt;="&amp;AW$12))</f>
        <v/>
      </c>
      <c r="AX160" s="2" t="str">
        <f>IF(OR($C160="",AX$12=""),"",SUMIFS(Tbl_Registro_Insumo[cant_ent],Tbl_Registro_Insumo[proveedor],$C$8,Tbl_Registro_Insumo[descripcion_insumo],$C160,Tbl_Registro_Insumo[id_solicitud],Detalle_Mes!$C$9,Tbl_Registro_Insumo[Fecha_Corte],"&lt;="&amp;AX$12)-SUMIFS(Tbl_Registro_Insumo[cant_dev],Tbl_Registro_Insumo[proveedor],$C$8,Tbl_Registro_Insumo[descripcion_insumo],$C160,Tbl_Registro_Insumo[id_solicitud],$C$9,Tbl_Registro_Insumo[Fecha_Corte],"&lt;="&amp;AX$12))</f>
        <v/>
      </c>
      <c r="AY160" s="2" t="str">
        <f>IF(OR($C160="",AY$12=""),"",SUMIFS(Tbl_Registro_Insumo[cant_ent],Tbl_Registro_Insumo[proveedor],$C$8,Tbl_Registro_Insumo[descripcion_insumo],$C160,Tbl_Registro_Insumo[id_solicitud],Detalle_Mes!$C$9,Tbl_Registro_Insumo[Fecha_Corte],"&lt;="&amp;AY$12)-SUMIFS(Tbl_Registro_Insumo[cant_dev],Tbl_Registro_Insumo[proveedor],$C$8,Tbl_Registro_Insumo[descripcion_insumo],$C160,Tbl_Registro_Insumo[id_solicitud],$C$9,Tbl_Registro_Insumo[Fecha_Corte],"&lt;="&amp;AY$12))</f>
        <v/>
      </c>
      <c r="AZ160" s="2" t="str">
        <f>IF(OR($C160="",AZ$12=""),"",SUMIFS(Tbl_Registro_Insumo[cant_ent],Tbl_Registro_Insumo[proveedor],$C$8,Tbl_Registro_Insumo[descripcion_insumo],$C160,Tbl_Registro_Insumo[id_solicitud],Detalle_Mes!$C$9,Tbl_Registro_Insumo[Fecha_Corte],"&lt;="&amp;AZ$12)-SUMIFS(Tbl_Registro_Insumo[cant_dev],Tbl_Registro_Insumo[proveedor],$C$8,Tbl_Registro_Insumo[descripcion_insumo],$C160,Tbl_Registro_Insumo[id_solicitud],$C$9,Tbl_Registro_Insumo[Fecha_Corte],"&lt;="&amp;AZ$12))</f>
        <v/>
      </c>
      <c r="BA160" s="2" t="str">
        <f>IF(OR($C160="",BA$12=""),"",SUMIFS(Tbl_Registro_Insumo[cant_ent],Tbl_Registro_Insumo[proveedor],$C$8,Tbl_Registro_Insumo[descripcion_insumo],$C160,Tbl_Registro_Insumo[id_solicitud],Detalle_Mes!$C$9,Tbl_Registro_Insumo[Fecha_Corte],"&lt;="&amp;BA$12)-SUMIFS(Tbl_Registro_Insumo[cant_dev],Tbl_Registro_Insumo[proveedor],$C$8,Tbl_Registro_Insumo[descripcion_insumo],$C160,Tbl_Registro_Insumo[id_solicitud],$C$9,Tbl_Registro_Insumo[Fecha_Corte],"&lt;="&amp;BA$12))</f>
        <v/>
      </c>
      <c r="BB160" s="2" t="str">
        <f>IF(OR($C160="",BB$12=""),"",SUMIFS(Tbl_Registro_Insumo[cant_ent],Tbl_Registro_Insumo[proveedor],$C$8,Tbl_Registro_Insumo[descripcion_insumo],$C160,Tbl_Registro_Insumo[id_solicitud],Detalle_Mes!$C$9,Tbl_Registro_Insumo[Fecha_Corte],"&lt;="&amp;BB$12)-SUMIFS(Tbl_Registro_Insumo[cant_dev],Tbl_Registro_Insumo[proveedor],$C$8,Tbl_Registro_Insumo[descripcion_insumo],$C160,Tbl_Registro_Insumo[id_solicitud],$C$9,Tbl_Registro_Insumo[Fecha_Corte],"&lt;="&amp;BB$12))</f>
        <v/>
      </c>
      <c r="BC160" s="2" t="str">
        <f>IF(OR($C160="",BC$12=""),"",SUMIFS(Tbl_Registro_Insumo[cant_ent],Tbl_Registro_Insumo[proveedor],$C$8,Tbl_Registro_Insumo[descripcion_insumo],$C160,Tbl_Registro_Insumo[id_solicitud],Detalle_Mes!$C$9,Tbl_Registro_Insumo[Fecha_Corte],"&lt;="&amp;BC$12)-SUMIFS(Tbl_Registro_Insumo[cant_dev],Tbl_Registro_Insumo[proveedor],$C$8,Tbl_Registro_Insumo[descripcion_insumo],$C160,Tbl_Registro_Insumo[id_solicitud],$C$9,Tbl_Registro_Insumo[Fecha_Corte],"&lt;="&amp;BC$12))</f>
        <v/>
      </c>
      <c r="BD160" s="2" t="str">
        <f>IF(OR($C160="",BD$12=""),"",SUMIFS(Tbl_Registro_Insumo[cant_ent],Tbl_Registro_Insumo[proveedor],$C$8,Tbl_Registro_Insumo[descripcion_insumo],$C160,Tbl_Registro_Insumo[id_solicitud],Detalle_Mes!$C$9,Tbl_Registro_Insumo[Fecha_Corte],"&lt;="&amp;BD$12)-SUMIFS(Tbl_Registro_Insumo[cant_dev],Tbl_Registro_Insumo[proveedor],$C$8,Tbl_Registro_Insumo[descripcion_insumo],$C160,Tbl_Registro_Insumo[id_solicitud],$C$9,Tbl_Registro_Insumo[Fecha_Corte],"&lt;="&amp;BD$12))</f>
        <v/>
      </c>
      <c r="BE160" s="2" t="str">
        <f>IF(OR($C160="",BE$12=""),"",SUMIFS(Tbl_Registro_Insumo[cant_ent],Tbl_Registro_Insumo[proveedor],$C$8,Tbl_Registro_Insumo[descripcion_insumo],$C160,Tbl_Registro_Insumo[id_solicitud],Detalle_Mes!$C$9,Tbl_Registro_Insumo[Fecha_Corte],"&lt;="&amp;BE$12)-SUMIFS(Tbl_Registro_Insumo[cant_dev],Tbl_Registro_Insumo[proveedor],$C$8,Tbl_Registro_Insumo[descripcion_insumo],$C160,Tbl_Registro_Insumo[id_solicitud],$C$9,Tbl_Registro_Insumo[Fecha_Corte],"&lt;="&amp;BE$12))</f>
        <v/>
      </c>
      <c r="BF160" s="2" t="str">
        <f>IF(OR($C160="",BF$12=""),"",SUMIFS(Tbl_Registro_Insumo[cant_ent],Tbl_Registro_Insumo[proveedor],$C$8,Tbl_Registro_Insumo[descripcion_insumo],$C160,Tbl_Registro_Insumo[id_solicitud],Detalle_Mes!$C$9,Tbl_Registro_Insumo[Fecha_Corte],"&lt;="&amp;BF$12)-SUMIFS(Tbl_Registro_Insumo[cant_dev],Tbl_Registro_Insumo[proveedor],$C$8,Tbl_Registro_Insumo[descripcion_insumo],$C160,Tbl_Registro_Insumo[id_solicitud],$C$9,Tbl_Registro_Insumo[Fecha_Corte],"&lt;="&amp;BF$12))</f>
        <v/>
      </c>
      <c r="BG160" s="2" t="str">
        <f>IF(OR($C160="",BG$12=""),"",SUMIFS(Tbl_Registro_Insumo[cant_ent],Tbl_Registro_Insumo[proveedor],$C$8,Tbl_Registro_Insumo[descripcion_insumo],$C160,Tbl_Registro_Insumo[id_solicitud],Detalle_Mes!$C$9,Tbl_Registro_Insumo[Fecha_Corte],"&lt;="&amp;BG$12)-SUMIFS(Tbl_Registro_Insumo[cant_dev],Tbl_Registro_Insumo[proveedor],$C$8,Tbl_Registro_Insumo[descripcion_insumo],$C160,Tbl_Registro_Insumo[id_solicitud],$C$9,Tbl_Registro_Insumo[Fecha_Corte],"&lt;="&amp;BG$12))</f>
        <v/>
      </c>
      <c r="BH160" s="2" t="str">
        <f>IF(OR($C160="",BH$12=""),"",SUMIFS(Tbl_Registro_Insumo[cant_ent],Tbl_Registro_Insumo[proveedor],$C$8,Tbl_Registro_Insumo[descripcion_insumo],$C160,Tbl_Registro_Insumo[id_solicitud],Detalle_Mes!$C$9,Tbl_Registro_Insumo[Fecha_Corte],"&lt;="&amp;BH$12)-SUMIFS(Tbl_Registro_Insumo[cant_dev],Tbl_Registro_Insumo[proveedor],$C$8,Tbl_Registro_Insumo[descripcion_insumo],$C160,Tbl_Registro_Insumo[id_solicitud],$C$9,Tbl_Registro_Insumo[Fecha_Corte],"&lt;="&amp;BH$12))</f>
        <v/>
      </c>
      <c r="BI160" s="2" t="str">
        <f>IF(OR($C160="",BI$12=""),"",SUMIFS(Tbl_Registro_Insumo[cant_ent],Tbl_Registro_Insumo[proveedor],$C$8,Tbl_Registro_Insumo[descripcion_insumo],$C160,Tbl_Registro_Insumo[id_solicitud],Detalle_Mes!$C$9,Tbl_Registro_Insumo[Fecha_Corte],"&lt;="&amp;BI$12)-SUMIFS(Tbl_Registro_Insumo[cant_dev],Tbl_Registro_Insumo[proveedor],$C$8,Tbl_Registro_Insumo[descripcion_insumo],$C160,Tbl_Registro_Insumo[id_solicitud],$C$9,Tbl_Registro_Insumo[Fecha_Corte],"&lt;="&amp;BI$12))</f>
        <v/>
      </c>
      <c r="BJ160" s="2" t="str">
        <f>IF(OR($C160="",BJ$12=""),"",SUMIFS(Tbl_Registro_Insumo[cant_ent],Tbl_Registro_Insumo[proveedor],$C$8,Tbl_Registro_Insumo[descripcion_insumo],$C160,Tbl_Registro_Insumo[id_solicitud],Detalle_Mes!$C$9,Tbl_Registro_Insumo[Fecha_Corte],"&lt;="&amp;BJ$12)-SUMIFS(Tbl_Registro_Insumo[cant_dev],Tbl_Registro_Insumo[proveedor],$C$8,Tbl_Registro_Insumo[descripcion_insumo],$C160,Tbl_Registro_Insumo[id_solicitud],$C$9,Tbl_Registro_Insumo[Fecha_Corte],"&lt;="&amp;BJ$12))</f>
        <v/>
      </c>
      <c r="BK160" s="2" t="str">
        <f>IF(OR($C160="",BK$12=""),"",SUMIFS(Tbl_Registro_Insumo[cant_ent],Tbl_Registro_Insumo[proveedor],$C$8,Tbl_Registro_Insumo[descripcion_insumo],$C160,Tbl_Registro_Insumo[id_solicitud],Detalle_Mes!$C$9,Tbl_Registro_Insumo[Fecha_Corte],"&lt;="&amp;BK$12)-SUMIFS(Tbl_Registro_Insumo[cant_dev],Tbl_Registro_Insumo[proveedor],$C$8,Tbl_Registro_Insumo[descripcion_insumo],$C160,Tbl_Registro_Insumo[id_solicitud],$C$9,Tbl_Registro_Insumo[Fecha_Corte],"&lt;="&amp;BK$12))</f>
        <v/>
      </c>
      <c r="BL160" s="2" t="str">
        <f>IF(OR($C160="",BL$12=""),"",SUMIFS(Tbl_Registro_Insumo[cant_ent],Tbl_Registro_Insumo[proveedor],$C$8,Tbl_Registro_Insumo[descripcion_insumo],$C160,Tbl_Registro_Insumo[id_solicitud],Detalle_Mes!$C$9,Tbl_Registro_Insumo[Fecha_Corte],"&lt;="&amp;BL$12)-SUMIFS(Tbl_Registro_Insumo[cant_dev],Tbl_Registro_Insumo[proveedor],$C$8,Tbl_Registro_Insumo[descripcion_insumo],$C160,Tbl_Registro_Insumo[id_solicitud],$C$9,Tbl_Registro_Insumo[Fecha_Corte],"&lt;="&amp;BL$12))</f>
        <v/>
      </c>
      <c r="BM160" s="2" t="str">
        <f>IF(OR($C160="",BM$12=""),"",SUMIFS(Tbl_Registro_Insumo[cant_ent],Tbl_Registro_Insumo[proveedor],$C$8,Tbl_Registro_Insumo[descripcion_insumo],$C160,Tbl_Registro_Insumo[id_solicitud],Detalle_Mes!$C$9,Tbl_Registro_Insumo[Fecha_Corte],"&lt;="&amp;BM$12)-SUMIFS(Tbl_Registro_Insumo[cant_dev],Tbl_Registro_Insumo[proveedor],$C$8,Tbl_Registro_Insumo[descripcion_insumo],$C160,Tbl_Registro_Insumo[id_solicitud],$C$9,Tbl_Registro_Insumo[Fecha_Corte],"&lt;="&amp;BM$12))</f>
        <v/>
      </c>
      <c r="BN160" s="2" t="str">
        <f>IF(OR($C160="",BN$12=""),"",SUMIFS(Tbl_Registro_Insumo[cant_ent],Tbl_Registro_Insumo[proveedor],$C$8,Tbl_Registro_Insumo[descripcion_insumo],$C160,Tbl_Registro_Insumo[id_solicitud],Detalle_Mes!$C$9,Tbl_Registro_Insumo[Fecha_Corte],"&lt;="&amp;BN$12)-SUMIFS(Tbl_Registro_Insumo[cant_dev],Tbl_Registro_Insumo[proveedor],$C$8,Tbl_Registro_Insumo[descripcion_insumo],$C160,Tbl_Registro_Insumo[id_solicitud],$C$9,Tbl_Registro_Insumo[Fecha_Corte],"&lt;="&amp;BN$12))</f>
        <v/>
      </c>
      <c r="BO160" s="2" t="str">
        <f>IF(OR($C160="",BO$12=""),"",SUMIFS(Tbl_Registro_Insumo[cant_ent],Tbl_Registro_Insumo[proveedor],$C$8,Tbl_Registro_Insumo[descripcion_insumo],$C160,Tbl_Registro_Insumo[id_solicitud],Detalle_Mes!$C$9,Tbl_Registro_Insumo[Fecha_Corte],"&lt;="&amp;BO$12)-SUMIFS(Tbl_Registro_Insumo[cant_dev],Tbl_Registro_Insumo[proveedor],$C$8,Tbl_Registro_Insumo[descripcion_insumo],$C160,Tbl_Registro_Insumo[id_solicitud],$C$9,Tbl_Registro_Insumo[Fecha_Corte],"&lt;="&amp;BO$12))</f>
        <v/>
      </c>
      <c r="BP160" s="2" t="str">
        <f>IF(OR($C160="",BP$12=""),"",SUMIFS(Tbl_Registro_Insumo[cant_ent],Tbl_Registro_Insumo[proveedor],$C$8,Tbl_Registro_Insumo[descripcion_insumo],$C160,Tbl_Registro_Insumo[id_solicitud],Detalle_Mes!$C$9,Tbl_Registro_Insumo[Fecha_Corte],"&lt;="&amp;BP$12)-SUMIFS(Tbl_Registro_Insumo[cant_dev],Tbl_Registro_Insumo[proveedor],$C$8,Tbl_Registro_Insumo[descripcion_insumo],$C160,Tbl_Registro_Insumo[id_solicitud],$C$9,Tbl_Registro_Insumo[Fecha_Corte],"&lt;="&amp;BP$12))</f>
        <v/>
      </c>
      <c r="BQ160" s="2" t="str">
        <f>IF(OR($C160="",BQ$12=""),"",SUMIFS(Tbl_Registro_Insumo[cant_ent],Tbl_Registro_Insumo[proveedor],$C$8,Tbl_Registro_Insumo[descripcion_insumo],$C160,Tbl_Registro_Insumo[id_solicitud],Detalle_Mes!$C$9,Tbl_Registro_Insumo[Fecha_Corte],"&lt;="&amp;BQ$12)-SUMIFS(Tbl_Registro_Insumo[cant_dev],Tbl_Registro_Insumo[proveedor],$C$8,Tbl_Registro_Insumo[descripcion_insumo],$C160,Tbl_Registro_Insumo[id_solicitud],$C$9,Tbl_Registro_Insumo[Fecha_Corte],"&lt;="&amp;BQ$12))</f>
        <v/>
      </c>
      <c r="BR160" s="2" t="str">
        <f>IF(OR($C160="",BR$12=""),"",SUMIFS(Tbl_Registro_Insumo[cant_ent],Tbl_Registro_Insumo[proveedor],$C$8,Tbl_Registro_Insumo[descripcion_insumo],$C160,Tbl_Registro_Insumo[id_solicitud],Detalle_Mes!$C$9,Tbl_Registro_Insumo[Fecha_Corte],"&lt;="&amp;BR$12)-SUMIFS(Tbl_Registro_Insumo[cant_dev],Tbl_Registro_Insumo[proveedor],$C$8,Tbl_Registro_Insumo[descripcion_insumo],$C160,Tbl_Registro_Insumo[id_solicitud],$C$9,Tbl_Registro_Insumo[Fecha_Corte],"&lt;="&amp;BR$12))</f>
        <v/>
      </c>
      <c r="BS160" s="2" t="str">
        <f>IF(OR($C160="",BS$12=""),"",SUMIFS(Tbl_Registro_Insumo[cant_ent],Tbl_Registro_Insumo[proveedor],$C$8,Tbl_Registro_Insumo[descripcion_insumo],$C160,Tbl_Registro_Insumo[id_solicitud],Detalle_Mes!$C$9,Tbl_Registro_Insumo[Fecha_Corte],"&lt;="&amp;BS$12)-SUMIFS(Tbl_Registro_Insumo[cant_dev],Tbl_Registro_Insumo[proveedor],$C$8,Tbl_Registro_Insumo[descripcion_insumo],$C160,Tbl_Registro_Insumo[id_solicitud],$C$9,Tbl_Registro_Insumo[Fecha_Corte],"&lt;="&amp;BS$12))</f>
        <v/>
      </c>
    </row>
    <row r="161" spans="2:71" s="7" customFormat="1" ht="19.2" customHeight="1" x14ac:dyDescent="0.3">
      <c r="B161" s="2"/>
      <c r="D161" s="20" t="str">
        <f>IF(C161="","",SUMIFS(Tbl_Registro_Insumo[cant_ent],Tbl_Registro_Insumo[proveedor],Detalle_Mes!$C$8,Tbl_Registro_Insumo[id_solicitud],Detalle_Mes!$C$9,Tbl_Registro_Insumo[descripcion_insumo],Detalle_Mes!C161,Tbl_Registro_Insumo[Fecha_Corte],"&lt;"&amp;Detalle_Mes!$F$8))</f>
        <v/>
      </c>
      <c r="E161" s="20" t="str">
        <f>IF(C161="","",SUMIFS(Tbl_Registro_Insumo[cant_dev],Tbl_Registro_Insumo[proveedor],Detalle_Mes!$C$8,Tbl_Registro_Insumo[id_solicitud],Detalle_Mes!$C$9,Tbl_Registro_Insumo[descripcion_insumo],Detalle_Mes!C161,Tbl_Registro_Insumo[Fecha_Corte],"&lt;"&amp;Detalle_Mes!$F$8))</f>
        <v/>
      </c>
      <c r="F161" s="20" t="str">
        <f t="shared" si="45"/>
        <v/>
      </c>
      <c r="H161" s="41" t="str">
        <f t="shared" si="44"/>
        <v/>
      </c>
      <c r="I161" s="2" t="str">
        <f>IF(OR($C161="",I$12=""),"",SUMIFS(Tbl_Registro_Insumo[cant_ent],Tbl_Registro_Insumo[proveedor],$C$8,Tbl_Registro_Insumo[descripcion_insumo],$C161,Tbl_Registro_Insumo[id_solicitud],Detalle_Mes!$C$9,Tbl_Registro_Insumo[Fecha_Corte],"&lt;"&amp;I$12)-SUMIFS(Tbl_Registro_Insumo[cant_dev],Tbl_Registro_Insumo[proveedor],$C$8,Tbl_Registro_Insumo[descripcion_insumo],$C161,Tbl_Registro_Insumo[id_solicitud],$C$9,Tbl_Registro_Insumo[Fecha_Corte],"&lt;="&amp;I$12))</f>
        <v/>
      </c>
      <c r="J161" s="2" t="str">
        <f>IF(OR($C161="",J$12=""),"",SUMIFS(Tbl_Registro_Insumo[cant_ent],Tbl_Registro_Insumo[proveedor],$C$8,Tbl_Registro_Insumo[descripcion_insumo],$C161,Tbl_Registro_Insumo[id_solicitud],Detalle_Mes!$C$9,Tbl_Registro_Insumo[Fecha_Corte],"&lt;="&amp;J$12)-SUMIFS(Tbl_Registro_Insumo[cant_dev],Tbl_Registro_Insumo[proveedor],$C$8,Tbl_Registro_Insumo[descripcion_insumo],$C161,Tbl_Registro_Insumo[id_solicitud],$C$9,Tbl_Registro_Insumo[Fecha_Corte],"&lt;="&amp;J$12))</f>
        <v/>
      </c>
      <c r="K161" s="2" t="str">
        <f>IF(OR($C161="",K$12=""),"",SUMIFS(Tbl_Registro_Insumo[cant_ent],Tbl_Registro_Insumo[proveedor],$C$8,Tbl_Registro_Insumo[descripcion_insumo],$C161,Tbl_Registro_Insumo[id_solicitud],Detalle_Mes!$C$9,Tbl_Registro_Insumo[Fecha_Corte],"&lt;="&amp;K$12)-SUMIFS(Tbl_Registro_Insumo[cant_dev],Tbl_Registro_Insumo[proveedor],$C$8,Tbl_Registro_Insumo[descripcion_insumo],$C161,Tbl_Registro_Insumo[id_solicitud],$C$9,Tbl_Registro_Insumo[Fecha_Corte],"&lt;="&amp;K$12))</f>
        <v/>
      </c>
      <c r="L161" s="2" t="str">
        <f>IF(OR($C161="",L$12=""),"",SUMIFS(Tbl_Registro_Insumo[cant_ent],Tbl_Registro_Insumo[proveedor],$C$8,Tbl_Registro_Insumo[descripcion_insumo],$C161,Tbl_Registro_Insumo[id_solicitud],Detalle_Mes!$C$9,Tbl_Registro_Insumo[Fecha_Corte],"&lt;="&amp;L$12)-SUMIFS(Tbl_Registro_Insumo[cant_dev],Tbl_Registro_Insumo[proveedor],$C$8,Tbl_Registro_Insumo[descripcion_insumo],$C161,Tbl_Registro_Insumo[id_solicitud],$C$9,Tbl_Registro_Insumo[Fecha_Corte],"&lt;="&amp;L$12))</f>
        <v/>
      </c>
      <c r="M161" s="2" t="str">
        <f>IF(OR($C161="",M$12=""),"",SUMIFS(Tbl_Registro_Insumo[cant_ent],Tbl_Registro_Insumo[proveedor],$C$8,Tbl_Registro_Insumo[descripcion_insumo],$C161,Tbl_Registro_Insumo[id_solicitud],Detalle_Mes!$C$9,Tbl_Registro_Insumo[Fecha_Corte],"&lt;="&amp;M$12)-SUMIFS(Tbl_Registro_Insumo[cant_dev],Tbl_Registro_Insumo[proveedor],$C$8,Tbl_Registro_Insumo[descripcion_insumo],$C161,Tbl_Registro_Insumo[id_solicitud],$C$9,Tbl_Registro_Insumo[Fecha_Corte],"&lt;="&amp;M$12))</f>
        <v/>
      </c>
      <c r="N161" s="2" t="str">
        <f>IF(OR($C161="",N$12=""),"",SUMIFS(Tbl_Registro_Insumo[cant_ent],Tbl_Registro_Insumo[proveedor],$C$8,Tbl_Registro_Insumo[descripcion_insumo],$C161,Tbl_Registro_Insumo[id_solicitud],Detalle_Mes!$C$9,Tbl_Registro_Insumo[Fecha_Corte],"&lt;="&amp;N$12)-SUMIFS(Tbl_Registro_Insumo[cant_dev],Tbl_Registro_Insumo[proveedor],$C$8,Tbl_Registro_Insumo[descripcion_insumo],$C161,Tbl_Registro_Insumo[id_solicitud],$C$9,Tbl_Registro_Insumo[Fecha_Corte],"&lt;="&amp;N$12))</f>
        <v/>
      </c>
      <c r="O161" s="2" t="str">
        <f>IF(OR($C161="",O$12=""),"",SUMIFS(Tbl_Registro_Insumo[cant_ent],Tbl_Registro_Insumo[proveedor],$C$8,Tbl_Registro_Insumo[descripcion_insumo],$C161,Tbl_Registro_Insumo[id_solicitud],Detalle_Mes!$C$9,Tbl_Registro_Insumo[Fecha_Corte],"&lt;="&amp;O$12)-SUMIFS(Tbl_Registro_Insumo[cant_dev],Tbl_Registro_Insumo[proveedor],$C$8,Tbl_Registro_Insumo[descripcion_insumo],$C161,Tbl_Registro_Insumo[id_solicitud],$C$9,Tbl_Registro_Insumo[Fecha_Corte],"&lt;="&amp;O$12))</f>
        <v/>
      </c>
      <c r="P161" s="2" t="str">
        <f>IF(OR($C161="",P$12=""),"",SUMIFS(Tbl_Registro_Insumo[cant_ent],Tbl_Registro_Insumo[proveedor],$C$8,Tbl_Registro_Insumo[descripcion_insumo],$C161,Tbl_Registro_Insumo[id_solicitud],Detalle_Mes!$C$9,Tbl_Registro_Insumo[Fecha_Corte],"&lt;="&amp;P$12)-SUMIFS(Tbl_Registro_Insumo[cant_dev],Tbl_Registro_Insumo[proveedor],$C$8,Tbl_Registro_Insumo[descripcion_insumo],$C161,Tbl_Registro_Insumo[id_solicitud],$C$9,Tbl_Registro_Insumo[Fecha_Corte],"&lt;="&amp;P$12))</f>
        <v/>
      </c>
      <c r="Q161" s="2" t="str">
        <f>IF(OR($C161="",Q$12=""),"",SUMIFS(Tbl_Registro_Insumo[cant_ent],Tbl_Registro_Insumo[proveedor],$C$8,Tbl_Registro_Insumo[descripcion_insumo],$C161,Tbl_Registro_Insumo[id_solicitud],Detalle_Mes!$C$9,Tbl_Registro_Insumo[Fecha_Corte],"&lt;="&amp;Q$12)-SUMIFS(Tbl_Registro_Insumo[cant_dev],Tbl_Registro_Insumo[proveedor],$C$8,Tbl_Registro_Insumo[descripcion_insumo],$C161,Tbl_Registro_Insumo[id_solicitud],$C$9,Tbl_Registro_Insumo[Fecha_Corte],"&lt;="&amp;Q$12))</f>
        <v/>
      </c>
      <c r="R161" s="2" t="str">
        <f>IF(OR($C161="",R$12=""),"",SUMIFS(Tbl_Registro_Insumo[cant_ent],Tbl_Registro_Insumo[proveedor],$C$8,Tbl_Registro_Insumo[descripcion_insumo],$C161,Tbl_Registro_Insumo[id_solicitud],Detalle_Mes!$C$9,Tbl_Registro_Insumo[Fecha_Corte],"&lt;="&amp;R$12)-SUMIFS(Tbl_Registro_Insumo[cant_dev],Tbl_Registro_Insumo[proveedor],$C$8,Tbl_Registro_Insumo[descripcion_insumo],$C161,Tbl_Registro_Insumo[id_solicitud],$C$9,Tbl_Registro_Insumo[Fecha_Corte],"&lt;="&amp;R$12))</f>
        <v/>
      </c>
      <c r="S161" s="2" t="str">
        <f>IF(OR($C161="",S$12=""),"",SUMIFS(Tbl_Registro_Insumo[cant_ent],Tbl_Registro_Insumo[proveedor],$C$8,Tbl_Registro_Insumo[descripcion_insumo],$C161,Tbl_Registro_Insumo[id_solicitud],Detalle_Mes!$C$9,Tbl_Registro_Insumo[Fecha_Corte],"&lt;="&amp;S$12)-SUMIFS(Tbl_Registro_Insumo[cant_dev],Tbl_Registro_Insumo[proveedor],$C$8,Tbl_Registro_Insumo[descripcion_insumo],$C161,Tbl_Registro_Insumo[id_solicitud],$C$9,Tbl_Registro_Insumo[Fecha_Corte],"&lt;="&amp;S$12))</f>
        <v/>
      </c>
      <c r="T161" s="2" t="str">
        <f>IF(OR($C161="",T$12=""),"",SUMIFS(Tbl_Registro_Insumo[cant_ent],Tbl_Registro_Insumo[proveedor],$C$8,Tbl_Registro_Insumo[descripcion_insumo],$C161,Tbl_Registro_Insumo[id_solicitud],Detalle_Mes!$C$9,Tbl_Registro_Insumo[Fecha_Corte],"&lt;="&amp;T$12)-SUMIFS(Tbl_Registro_Insumo[cant_dev],Tbl_Registro_Insumo[proveedor],$C$8,Tbl_Registro_Insumo[descripcion_insumo],$C161,Tbl_Registro_Insumo[id_solicitud],$C$9,Tbl_Registro_Insumo[Fecha_Corte],"&lt;="&amp;T$12))</f>
        <v/>
      </c>
      <c r="U161" s="2" t="str">
        <f>IF(OR($C161="",U$12=""),"",SUMIFS(Tbl_Registro_Insumo[cant_ent],Tbl_Registro_Insumo[proveedor],$C$8,Tbl_Registro_Insumo[descripcion_insumo],$C161,Tbl_Registro_Insumo[id_solicitud],Detalle_Mes!$C$9,Tbl_Registro_Insumo[Fecha_Corte],"&lt;="&amp;U$12)-SUMIFS(Tbl_Registro_Insumo[cant_dev],Tbl_Registro_Insumo[proveedor],$C$8,Tbl_Registro_Insumo[descripcion_insumo],$C161,Tbl_Registro_Insumo[id_solicitud],$C$9,Tbl_Registro_Insumo[Fecha_Corte],"&lt;="&amp;U$12))</f>
        <v/>
      </c>
      <c r="V161" s="2" t="str">
        <f>IF(OR($C161="",V$12=""),"",SUMIFS(Tbl_Registro_Insumo[cant_ent],Tbl_Registro_Insumo[proveedor],$C$8,Tbl_Registro_Insumo[descripcion_insumo],$C161,Tbl_Registro_Insumo[id_solicitud],Detalle_Mes!$C$9,Tbl_Registro_Insumo[Fecha_Corte],"&lt;="&amp;V$12)-SUMIFS(Tbl_Registro_Insumo[cant_dev],Tbl_Registro_Insumo[proveedor],$C$8,Tbl_Registro_Insumo[descripcion_insumo],$C161,Tbl_Registro_Insumo[id_solicitud],$C$9,Tbl_Registro_Insumo[Fecha_Corte],"&lt;="&amp;V$12))</f>
        <v/>
      </c>
      <c r="W161" s="2" t="str">
        <f>IF(OR($C161="",W$12=""),"",SUMIFS(Tbl_Registro_Insumo[cant_ent],Tbl_Registro_Insumo[proveedor],$C$8,Tbl_Registro_Insumo[descripcion_insumo],$C161,Tbl_Registro_Insumo[id_solicitud],Detalle_Mes!$C$9,Tbl_Registro_Insumo[Fecha_Corte],"&lt;="&amp;W$12)-SUMIFS(Tbl_Registro_Insumo[cant_dev],Tbl_Registro_Insumo[proveedor],$C$8,Tbl_Registro_Insumo[descripcion_insumo],$C161,Tbl_Registro_Insumo[id_solicitud],$C$9,Tbl_Registro_Insumo[Fecha_Corte],"&lt;="&amp;W$12))</f>
        <v/>
      </c>
      <c r="X161" s="2" t="str">
        <f>IF(OR($C161="",X$12=""),"",SUMIFS(Tbl_Registro_Insumo[cant_ent],Tbl_Registro_Insumo[proveedor],$C$8,Tbl_Registro_Insumo[descripcion_insumo],$C161,Tbl_Registro_Insumo[id_solicitud],Detalle_Mes!$C$9,Tbl_Registro_Insumo[Fecha_Corte],"&lt;="&amp;X$12)-SUMIFS(Tbl_Registro_Insumo[cant_dev],Tbl_Registro_Insumo[proveedor],$C$8,Tbl_Registro_Insumo[descripcion_insumo],$C161,Tbl_Registro_Insumo[id_solicitud],$C$9,Tbl_Registro_Insumo[Fecha_Corte],"&lt;="&amp;X$12))</f>
        <v/>
      </c>
      <c r="Y161" s="2" t="str">
        <f>IF(OR($C161="",Y$12=""),"",SUMIFS(Tbl_Registro_Insumo[cant_ent],Tbl_Registro_Insumo[proveedor],$C$8,Tbl_Registro_Insumo[descripcion_insumo],$C161,Tbl_Registro_Insumo[id_solicitud],Detalle_Mes!$C$9,Tbl_Registro_Insumo[Fecha_Corte],"&lt;="&amp;Y$12)-SUMIFS(Tbl_Registro_Insumo[cant_dev],Tbl_Registro_Insumo[proveedor],$C$8,Tbl_Registro_Insumo[descripcion_insumo],$C161,Tbl_Registro_Insumo[id_solicitud],$C$9,Tbl_Registro_Insumo[Fecha_Corte],"&lt;="&amp;Y$12))</f>
        <v/>
      </c>
      <c r="Z161" s="2" t="str">
        <f>IF(OR($C161="",Z$12=""),"",SUMIFS(Tbl_Registro_Insumo[cant_ent],Tbl_Registro_Insumo[proveedor],$C$8,Tbl_Registro_Insumo[descripcion_insumo],$C161,Tbl_Registro_Insumo[id_solicitud],Detalle_Mes!$C$9,Tbl_Registro_Insumo[Fecha_Corte],"&lt;="&amp;Z$12)-SUMIFS(Tbl_Registro_Insumo[cant_dev],Tbl_Registro_Insumo[proveedor],$C$8,Tbl_Registro_Insumo[descripcion_insumo],$C161,Tbl_Registro_Insumo[id_solicitud],$C$9,Tbl_Registro_Insumo[Fecha_Corte],"&lt;="&amp;Z$12))</f>
        <v/>
      </c>
      <c r="AA161" s="2" t="str">
        <f>IF(OR($C161="",AA$12=""),"",SUMIFS(Tbl_Registro_Insumo[cant_ent],Tbl_Registro_Insumo[proveedor],$C$8,Tbl_Registro_Insumo[descripcion_insumo],$C161,Tbl_Registro_Insumo[id_solicitud],Detalle_Mes!$C$9,Tbl_Registro_Insumo[Fecha_Corte],"&lt;="&amp;AA$12)-SUMIFS(Tbl_Registro_Insumo[cant_dev],Tbl_Registro_Insumo[proveedor],$C$8,Tbl_Registro_Insumo[descripcion_insumo],$C161,Tbl_Registro_Insumo[id_solicitud],$C$9,Tbl_Registro_Insumo[Fecha_Corte],"&lt;="&amp;AA$12))</f>
        <v/>
      </c>
      <c r="AB161" s="2" t="str">
        <f>IF(OR($C161="",AB$12=""),"",SUMIFS(Tbl_Registro_Insumo[cant_ent],Tbl_Registro_Insumo[proveedor],$C$8,Tbl_Registro_Insumo[descripcion_insumo],$C161,Tbl_Registro_Insumo[id_solicitud],Detalle_Mes!$C$9,Tbl_Registro_Insumo[Fecha_Corte],"&lt;="&amp;AB$12)-SUMIFS(Tbl_Registro_Insumo[cant_dev],Tbl_Registro_Insumo[proveedor],$C$8,Tbl_Registro_Insumo[descripcion_insumo],$C161,Tbl_Registro_Insumo[id_solicitud],$C$9,Tbl_Registro_Insumo[Fecha_Corte],"&lt;="&amp;AB$12))</f>
        <v/>
      </c>
      <c r="AC161" s="2" t="str">
        <f>IF(OR($C161="",AC$12=""),"",SUMIFS(Tbl_Registro_Insumo[cant_ent],Tbl_Registro_Insumo[proveedor],$C$8,Tbl_Registro_Insumo[descripcion_insumo],$C161,Tbl_Registro_Insumo[id_solicitud],Detalle_Mes!$C$9,Tbl_Registro_Insumo[Fecha_Corte],"&lt;="&amp;AC$12)-SUMIFS(Tbl_Registro_Insumo[cant_dev],Tbl_Registro_Insumo[proveedor],$C$8,Tbl_Registro_Insumo[descripcion_insumo],$C161,Tbl_Registro_Insumo[id_solicitud],$C$9,Tbl_Registro_Insumo[Fecha_Corte],"&lt;="&amp;AC$12))</f>
        <v/>
      </c>
      <c r="AD161" s="2" t="str">
        <f>IF(OR($C161="",AD$12=""),"",SUMIFS(Tbl_Registro_Insumo[cant_ent],Tbl_Registro_Insumo[proveedor],$C$8,Tbl_Registro_Insumo[descripcion_insumo],$C161,Tbl_Registro_Insumo[id_solicitud],Detalle_Mes!$C$9,Tbl_Registro_Insumo[Fecha_Corte],"&lt;="&amp;AD$12)-SUMIFS(Tbl_Registro_Insumo[cant_dev],Tbl_Registro_Insumo[proveedor],$C$8,Tbl_Registro_Insumo[descripcion_insumo],$C161,Tbl_Registro_Insumo[id_solicitud],$C$9,Tbl_Registro_Insumo[Fecha_Corte],"&lt;="&amp;AD$12))</f>
        <v/>
      </c>
      <c r="AE161" s="2" t="str">
        <f>IF(OR($C161="",AE$12=""),"",SUMIFS(Tbl_Registro_Insumo[cant_ent],Tbl_Registro_Insumo[proveedor],$C$8,Tbl_Registro_Insumo[descripcion_insumo],$C161,Tbl_Registro_Insumo[id_solicitud],Detalle_Mes!$C$9,Tbl_Registro_Insumo[Fecha_Corte],"&lt;="&amp;AE$12)-SUMIFS(Tbl_Registro_Insumo[cant_dev],Tbl_Registro_Insumo[proveedor],$C$8,Tbl_Registro_Insumo[descripcion_insumo],$C161,Tbl_Registro_Insumo[id_solicitud],$C$9,Tbl_Registro_Insumo[Fecha_Corte],"&lt;="&amp;AE$12))</f>
        <v/>
      </c>
      <c r="AF161" s="2" t="str">
        <f>IF(OR($C161="",AF$12=""),"",SUMIFS(Tbl_Registro_Insumo[cant_ent],Tbl_Registro_Insumo[proveedor],$C$8,Tbl_Registro_Insumo[descripcion_insumo],$C161,Tbl_Registro_Insumo[id_solicitud],Detalle_Mes!$C$9,Tbl_Registro_Insumo[Fecha_Corte],"&lt;="&amp;AF$12)-SUMIFS(Tbl_Registro_Insumo[cant_dev],Tbl_Registro_Insumo[proveedor],$C$8,Tbl_Registro_Insumo[descripcion_insumo],$C161,Tbl_Registro_Insumo[id_solicitud],$C$9,Tbl_Registro_Insumo[Fecha_Corte],"&lt;="&amp;AF$12))</f>
        <v/>
      </c>
      <c r="AG161" s="2" t="str">
        <f>IF(OR($C161="",AG$12=""),"",SUMIFS(Tbl_Registro_Insumo[cant_ent],Tbl_Registro_Insumo[proveedor],$C$8,Tbl_Registro_Insumo[descripcion_insumo],$C161,Tbl_Registro_Insumo[id_solicitud],Detalle_Mes!$C$9,Tbl_Registro_Insumo[Fecha_Corte],"&lt;="&amp;AG$12)-SUMIFS(Tbl_Registro_Insumo[cant_dev],Tbl_Registro_Insumo[proveedor],$C$8,Tbl_Registro_Insumo[descripcion_insumo],$C161,Tbl_Registro_Insumo[id_solicitud],$C$9,Tbl_Registro_Insumo[Fecha_Corte],"&lt;="&amp;AG$12))</f>
        <v/>
      </c>
      <c r="AH161" s="2" t="str">
        <f>IF(OR($C161="",AH$12=""),"",SUMIFS(Tbl_Registro_Insumo[cant_ent],Tbl_Registro_Insumo[proveedor],$C$8,Tbl_Registro_Insumo[descripcion_insumo],$C161,Tbl_Registro_Insumo[id_solicitud],Detalle_Mes!$C$9,Tbl_Registro_Insumo[Fecha_Corte],"&lt;="&amp;AH$12)-SUMIFS(Tbl_Registro_Insumo[cant_dev],Tbl_Registro_Insumo[proveedor],$C$8,Tbl_Registro_Insumo[descripcion_insumo],$C161,Tbl_Registro_Insumo[id_solicitud],$C$9,Tbl_Registro_Insumo[Fecha_Corte],"&lt;="&amp;AH$12))</f>
        <v/>
      </c>
      <c r="AI161" s="2" t="str">
        <f>IF(OR($C161="",AI$12=""),"",SUMIFS(Tbl_Registro_Insumo[cant_ent],Tbl_Registro_Insumo[proveedor],$C$8,Tbl_Registro_Insumo[descripcion_insumo],$C161,Tbl_Registro_Insumo[id_solicitud],Detalle_Mes!$C$9,Tbl_Registro_Insumo[Fecha_Corte],"&lt;="&amp;AI$12)-SUMIFS(Tbl_Registro_Insumo[cant_dev],Tbl_Registro_Insumo[proveedor],$C$8,Tbl_Registro_Insumo[descripcion_insumo],$C161,Tbl_Registro_Insumo[id_solicitud],$C$9,Tbl_Registro_Insumo[Fecha_Corte],"&lt;="&amp;AI$12))</f>
        <v/>
      </c>
      <c r="AJ161" s="2" t="str">
        <f>IF(OR($C161="",AJ$12=""),"",SUMIFS(Tbl_Registro_Insumo[cant_ent],Tbl_Registro_Insumo[proveedor],$C$8,Tbl_Registro_Insumo[descripcion_insumo],$C161,Tbl_Registro_Insumo[id_solicitud],Detalle_Mes!$C$9,Tbl_Registro_Insumo[Fecha_Corte],"&lt;="&amp;AJ$12)-SUMIFS(Tbl_Registro_Insumo[cant_dev],Tbl_Registro_Insumo[proveedor],$C$8,Tbl_Registro_Insumo[descripcion_insumo],$C161,Tbl_Registro_Insumo[id_solicitud],$C$9,Tbl_Registro_Insumo[Fecha_Corte],"&lt;="&amp;AJ$12))</f>
        <v/>
      </c>
      <c r="AK161" s="2" t="str">
        <f>IF(OR($C161="",AK$12=""),"",SUMIFS(Tbl_Registro_Insumo[cant_ent],Tbl_Registro_Insumo[proveedor],$C$8,Tbl_Registro_Insumo[descripcion_insumo],$C161,Tbl_Registro_Insumo[id_solicitud],Detalle_Mes!$C$9,Tbl_Registro_Insumo[Fecha_Corte],"&lt;="&amp;AK$12)-SUMIFS(Tbl_Registro_Insumo[cant_dev],Tbl_Registro_Insumo[proveedor],$C$8,Tbl_Registro_Insumo[descripcion_insumo],$C161,Tbl_Registro_Insumo[id_solicitud],$C$9,Tbl_Registro_Insumo[Fecha_Corte],"&lt;="&amp;AK$12))</f>
        <v/>
      </c>
      <c r="AL161" s="2" t="str">
        <f>IF(OR($C161="",AL$12=""),"",SUMIFS(Tbl_Registro_Insumo[cant_ent],Tbl_Registro_Insumo[proveedor],$C$8,Tbl_Registro_Insumo[descripcion_insumo],$C161,Tbl_Registro_Insumo[id_solicitud],Detalle_Mes!$C$9,Tbl_Registro_Insumo[Fecha_Corte],"&lt;="&amp;AL$12)-SUMIFS(Tbl_Registro_Insumo[cant_dev],Tbl_Registro_Insumo[proveedor],$C$8,Tbl_Registro_Insumo[descripcion_insumo],$C161,Tbl_Registro_Insumo[id_solicitud],$C$9,Tbl_Registro_Insumo[Fecha_Corte],"&lt;="&amp;AL$12))</f>
        <v/>
      </c>
      <c r="AM161" s="2" t="str">
        <f>IF(OR($C161="",AM$12=""),"",SUMIFS(Tbl_Registro_Insumo[cant_ent],Tbl_Registro_Insumo[proveedor],$C$8,Tbl_Registro_Insumo[descripcion_insumo],$C161,Tbl_Registro_Insumo[id_solicitud],Detalle_Mes!$C$9,Tbl_Registro_Insumo[Fecha_Corte],"&lt;="&amp;AM$12)-SUMIFS(Tbl_Registro_Insumo[cant_dev],Tbl_Registro_Insumo[proveedor],$C$8,Tbl_Registro_Insumo[descripcion_insumo],$C161,Tbl_Registro_Insumo[id_solicitud],$C$9,Tbl_Registro_Insumo[Fecha_Corte],"&lt;="&amp;AM$12))</f>
        <v/>
      </c>
      <c r="AN161" s="2" t="str">
        <f>IF(OR($C161="",AN$12=""),"",SUMIFS(Tbl_Registro_Insumo[cant_ent],Tbl_Registro_Insumo[proveedor],$C$8,Tbl_Registro_Insumo[descripcion_insumo],$C161,Tbl_Registro_Insumo[id_solicitud],Detalle_Mes!$C$9,Tbl_Registro_Insumo[Fecha_Corte],"&lt;="&amp;AN$12)-SUMIFS(Tbl_Registro_Insumo[cant_dev],Tbl_Registro_Insumo[proveedor],$C$8,Tbl_Registro_Insumo[descripcion_insumo],$C161,Tbl_Registro_Insumo[id_solicitud],$C$9,Tbl_Registro_Insumo[Fecha_Corte],"&lt;="&amp;AN$12))</f>
        <v/>
      </c>
      <c r="AO161" s="2" t="str">
        <f>IF(OR($C161="",AO$12=""),"",SUMIFS(Tbl_Registro_Insumo[cant_ent],Tbl_Registro_Insumo[proveedor],$C$8,Tbl_Registro_Insumo[descripcion_insumo],$C161,Tbl_Registro_Insumo[id_solicitud],Detalle_Mes!$C$9,Tbl_Registro_Insumo[Fecha_Corte],"&lt;="&amp;AO$12)-SUMIFS(Tbl_Registro_Insumo[cant_dev],Tbl_Registro_Insumo[proveedor],$C$8,Tbl_Registro_Insumo[descripcion_insumo],$C161,Tbl_Registro_Insumo[id_solicitud],$C$9,Tbl_Registro_Insumo[Fecha_Corte],"&lt;="&amp;AO$12))</f>
        <v/>
      </c>
      <c r="AP161" s="2" t="str">
        <f>IF(OR($C161="",AP$12=""),"",SUMIFS(Tbl_Registro_Insumo[cant_ent],Tbl_Registro_Insumo[proveedor],$C$8,Tbl_Registro_Insumo[descripcion_insumo],$C161,Tbl_Registro_Insumo[id_solicitud],Detalle_Mes!$C$9,Tbl_Registro_Insumo[Fecha_Corte],"&lt;="&amp;AP$12)-SUMIFS(Tbl_Registro_Insumo[cant_dev],Tbl_Registro_Insumo[proveedor],$C$8,Tbl_Registro_Insumo[descripcion_insumo],$C161,Tbl_Registro_Insumo[id_solicitud],$C$9,Tbl_Registro_Insumo[Fecha_Corte],"&lt;="&amp;AP$12))</f>
        <v/>
      </c>
      <c r="AQ161" s="2" t="str">
        <f>IF(OR($C161="",AQ$12=""),"",SUMIFS(Tbl_Registro_Insumo[cant_ent],Tbl_Registro_Insumo[proveedor],$C$8,Tbl_Registro_Insumo[descripcion_insumo],$C161,Tbl_Registro_Insumo[id_solicitud],Detalle_Mes!$C$9,Tbl_Registro_Insumo[Fecha_Corte],"&lt;="&amp;AQ$12)-SUMIFS(Tbl_Registro_Insumo[cant_dev],Tbl_Registro_Insumo[proveedor],$C$8,Tbl_Registro_Insumo[descripcion_insumo],$C161,Tbl_Registro_Insumo[id_solicitud],$C$9,Tbl_Registro_Insumo[Fecha_Corte],"&lt;="&amp;AQ$12))</f>
        <v/>
      </c>
      <c r="AR161" s="2" t="str">
        <f>IF(OR($C161="",AR$12=""),"",SUMIFS(Tbl_Registro_Insumo[cant_ent],Tbl_Registro_Insumo[proveedor],$C$8,Tbl_Registro_Insumo[descripcion_insumo],$C161,Tbl_Registro_Insumo[id_solicitud],Detalle_Mes!$C$9,Tbl_Registro_Insumo[Fecha_Corte],"&lt;="&amp;AR$12)-SUMIFS(Tbl_Registro_Insumo[cant_dev],Tbl_Registro_Insumo[proveedor],$C$8,Tbl_Registro_Insumo[descripcion_insumo],$C161,Tbl_Registro_Insumo[id_solicitud],$C$9,Tbl_Registro_Insumo[Fecha_Corte],"&lt;="&amp;AR$12))</f>
        <v/>
      </c>
      <c r="AS161" s="2" t="str">
        <f>IF(OR($C161="",AS$12=""),"",SUMIFS(Tbl_Registro_Insumo[cant_ent],Tbl_Registro_Insumo[proveedor],$C$8,Tbl_Registro_Insumo[descripcion_insumo],$C161,Tbl_Registro_Insumo[id_solicitud],Detalle_Mes!$C$9,Tbl_Registro_Insumo[Fecha_Corte],"&lt;="&amp;AS$12)-SUMIFS(Tbl_Registro_Insumo[cant_dev],Tbl_Registro_Insumo[proveedor],$C$8,Tbl_Registro_Insumo[descripcion_insumo],$C161,Tbl_Registro_Insumo[id_solicitud],$C$9,Tbl_Registro_Insumo[Fecha_Corte],"&lt;="&amp;AS$12))</f>
        <v/>
      </c>
      <c r="AT161" s="2" t="str">
        <f>IF(OR($C161="",AT$12=""),"",SUMIFS(Tbl_Registro_Insumo[cant_ent],Tbl_Registro_Insumo[proveedor],$C$8,Tbl_Registro_Insumo[descripcion_insumo],$C161,Tbl_Registro_Insumo[id_solicitud],Detalle_Mes!$C$9,Tbl_Registro_Insumo[Fecha_Corte],"&lt;="&amp;AT$12)-SUMIFS(Tbl_Registro_Insumo[cant_dev],Tbl_Registro_Insumo[proveedor],$C$8,Tbl_Registro_Insumo[descripcion_insumo],$C161,Tbl_Registro_Insumo[id_solicitud],$C$9,Tbl_Registro_Insumo[Fecha_Corte],"&lt;="&amp;AT$12))</f>
        <v/>
      </c>
      <c r="AU161" s="2" t="str">
        <f>IF(OR($C161="",AU$12=""),"",SUMIFS(Tbl_Registro_Insumo[cant_ent],Tbl_Registro_Insumo[proveedor],$C$8,Tbl_Registro_Insumo[descripcion_insumo],$C161,Tbl_Registro_Insumo[id_solicitud],Detalle_Mes!$C$9,Tbl_Registro_Insumo[Fecha_Corte],"&lt;="&amp;AU$12)-SUMIFS(Tbl_Registro_Insumo[cant_dev],Tbl_Registro_Insumo[proveedor],$C$8,Tbl_Registro_Insumo[descripcion_insumo],$C161,Tbl_Registro_Insumo[id_solicitud],$C$9,Tbl_Registro_Insumo[Fecha_Corte],"&lt;="&amp;AU$12))</f>
        <v/>
      </c>
      <c r="AV161" s="2" t="str">
        <f>IF(OR($C161="",AV$12=""),"",SUMIFS(Tbl_Registro_Insumo[cant_ent],Tbl_Registro_Insumo[proveedor],$C$8,Tbl_Registro_Insumo[descripcion_insumo],$C161,Tbl_Registro_Insumo[id_solicitud],Detalle_Mes!$C$9,Tbl_Registro_Insumo[Fecha_Corte],"&lt;="&amp;AV$12)-SUMIFS(Tbl_Registro_Insumo[cant_dev],Tbl_Registro_Insumo[proveedor],$C$8,Tbl_Registro_Insumo[descripcion_insumo],$C161,Tbl_Registro_Insumo[id_solicitud],$C$9,Tbl_Registro_Insumo[Fecha_Corte],"&lt;="&amp;AV$12))</f>
        <v/>
      </c>
      <c r="AW161" s="2" t="str">
        <f>IF(OR($C161="",AW$12=""),"",SUMIFS(Tbl_Registro_Insumo[cant_ent],Tbl_Registro_Insumo[proveedor],$C$8,Tbl_Registro_Insumo[descripcion_insumo],$C161,Tbl_Registro_Insumo[id_solicitud],Detalle_Mes!$C$9,Tbl_Registro_Insumo[Fecha_Corte],"&lt;="&amp;AW$12)-SUMIFS(Tbl_Registro_Insumo[cant_dev],Tbl_Registro_Insumo[proveedor],$C$8,Tbl_Registro_Insumo[descripcion_insumo],$C161,Tbl_Registro_Insumo[id_solicitud],$C$9,Tbl_Registro_Insumo[Fecha_Corte],"&lt;="&amp;AW$12))</f>
        <v/>
      </c>
      <c r="AX161" s="2" t="str">
        <f>IF(OR($C161="",AX$12=""),"",SUMIFS(Tbl_Registro_Insumo[cant_ent],Tbl_Registro_Insumo[proveedor],$C$8,Tbl_Registro_Insumo[descripcion_insumo],$C161,Tbl_Registro_Insumo[id_solicitud],Detalle_Mes!$C$9,Tbl_Registro_Insumo[Fecha_Corte],"&lt;="&amp;AX$12)-SUMIFS(Tbl_Registro_Insumo[cant_dev],Tbl_Registro_Insumo[proveedor],$C$8,Tbl_Registro_Insumo[descripcion_insumo],$C161,Tbl_Registro_Insumo[id_solicitud],$C$9,Tbl_Registro_Insumo[Fecha_Corte],"&lt;="&amp;AX$12))</f>
        <v/>
      </c>
      <c r="AY161" s="2" t="str">
        <f>IF(OR($C161="",AY$12=""),"",SUMIFS(Tbl_Registro_Insumo[cant_ent],Tbl_Registro_Insumo[proveedor],$C$8,Tbl_Registro_Insumo[descripcion_insumo],$C161,Tbl_Registro_Insumo[id_solicitud],Detalle_Mes!$C$9,Tbl_Registro_Insumo[Fecha_Corte],"&lt;="&amp;AY$12)-SUMIFS(Tbl_Registro_Insumo[cant_dev],Tbl_Registro_Insumo[proveedor],$C$8,Tbl_Registro_Insumo[descripcion_insumo],$C161,Tbl_Registro_Insumo[id_solicitud],$C$9,Tbl_Registro_Insumo[Fecha_Corte],"&lt;="&amp;AY$12))</f>
        <v/>
      </c>
      <c r="AZ161" s="2" t="str">
        <f>IF(OR($C161="",AZ$12=""),"",SUMIFS(Tbl_Registro_Insumo[cant_ent],Tbl_Registro_Insumo[proveedor],$C$8,Tbl_Registro_Insumo[descripcion_insumo],$C161,Tbl_Registro_Insumo[id_solicitud],Detalle_Mes!$C$9,Tbl_Registro_Insumo[Fecha_Corte],"&lt;="&amp;AZ$12)-SUMIFS(Tbl_Registro_Insumo[cant_dev],Tbl_Registro_Insumo[proveedor],$C$8,Tbl_Registro_Insumo[descripcion_insumo],$C161,Tbl_Registro_Insumo[id_solicitud],$C$9,Tbl_Registro_Insumo[Fecha_Corte],"&lt;="&amp;AZ$12))</f>
        <v/>
      </c>
      <c r="BA161" s="2" t="str">
        <f>IF(OR($C161="",BA$12=""),"",SUMIFS(Tbl_Registro_Insumo[cant_ent],Tbl_Registro_Insumo[proveedor],$C$8,Tbl_Registro_Insumo[descripcion_insumo],$C161,Tbl_Registro_Insumo[id_solicitud],Detalle_Mes!$C$9,Tbl_Registro_Insumo[Fecha_Corte],"&lt;="&amp;BA$12)-SUMIFS(Tbl_Registro_Insumo[cant_dev],Tbl_Registro_Insumo[proveedor],$C$8,Tbl_Registro_Insumo[descripcion_insumo],$C161,Tbl_Registro_Insumo[id_solicitud],$C$9,Tbl_Registro_Insumo[Fecha_Corte],"&lt;="&amp;BA$12))</f>
        <v/>
      </c>
      <c r="BB161" s="2" t="str">
        <f>IF(OR($C161="",BB$12=""),"",SUMIFS(Tbl_Registro_Insumo[cant_ent],Tbl_Registro_Insumo[proveedor],$C$8,Tbl_Registro_Insumo[descripcion_insumo],$C161,Tbl_Registro_Insumo[id_solicitud],Detalle_Mes!$C$9,Tbl_Registro_Insumo[Fecha_Corte],"&lt;="&amp;BB$12)-SUMIFS(Tbl_Registro_Insumo[cant_dev],Tbl_Registro_Insumo[proveedor],$C$8,Tbl_Registro_Insumo[descripcion_insumo],$C161,Tbl_Registro_Insumo[id_solicitud],$C$9,Tbl_Registro_Insumo[Fecha_Corte],"&lt;="&amp;BB$12))</f>
        <v/>
      </c>
      <c r="BC161" s="2" t="str">
        <f>IF(OR($C161="",BC$12=""),"",SUMIFS(Tbl_Registro_Insumo[cant_ent],Tbl_Registro_Insumo[proveedor],$C$8,Tbl_Registro_Insumo[descripcion_insumo],$C161,Tbl_Registro_Insumo[id_solicitud],Detalle_Mes!$C$9,Tbl_Registro_Insumo[Fecha_Corte],"&lt;="&amp;BC$12)-SUMIFS(Tbl_Registro_Insumo[cant_dev],Tbl_Registro_Insumo[proveedor],$C$8,Tbl_Registro_Insumo[descripcion_insumo],$C161,Tbl_Registro_Insumo[id_solicitud],$C$9,Tbl_Registro_Insumo[Fecha_Corte],"&lt;="&amp;BC$12))</f>
        <v/>
      </c>
      <c r="BD161" s="2" t="str">
        <f>IF(OR($C161="",BD$12=""),"",SUMIFS(Tbl_Registro_Insumo[cant_ent],Tbl_Registro_Insumo[proveedor],$C$8,Tbl_Registro_Insumo[descripcion_insumo],$C161,Tbl_Registro_Insumo[id_solicitud],Detalle_Mes!$C$9,Tbl_Registro_Insumo[Fecha_Corte],"&lt;="&amp;BD$12)-SUMIFS(Tbl_Registro_Insumo[cant_dev],Tbl_Registro_Insumo[proveedor],$C$8,Tbl_Registro_Insumo[descripcion_insumo],$C161,Tbl_Registro_Insumo[id_solicitud],$C$9,Tbl_Registro_Insumo[Fecha_Corte],"&lt;="&amp;BD$12))</f>
        <v/>
      </c>
      <c r="BE161" s="2" t="str">
        <f>IF(OR($C161="",BE$12=""),"",SUMIFS(Tbl_Registro_Insumo[cant_ent],Tbl_Registro_Insumo[proveedor],$C$8,Tbl_Registro_Insumo[descripcion_insumo],$C161,Tbl_Registro_Insumo[id_solicitud],Detalle_Mes!$C$9,Tbl_Registro_Insumo[Fecha_Corte],"&lt;="&amp;BE$12)-SUMIFS(Tbl_Registro_Insumo[cant_dev],Tbl_Registro_Insumo[proveedor],$C$8,Tbl_Registro_Insumo[descripcion_insumo],$C161,Tbl_Registro_Insumo[id_solicitud],$C$9,Tbl_Registro_Insumo[Fecha_Corte],"&lt;="&amp;BE$12))</f>
        <v/>
      </c>
      <c r="BF161" s="2" t="str">
        <f>IF(OR($C161="",BF$12=""),"",SUMIFS(Tbl_Registro_Insumo[cant_ent],Tbl_Registro_Insumo[proveedor],$C$8,Tbl_Registro_Insumo[descripcion_insumo],$C161,Tbl_Registro_Insumo[id_solicitud],Detalle_Mes!$C$9,Tbl_Registro_Insumo[Fecha_Corte],"&lt;="&amp;BF$12)-SUMIFS(Tbl_Registro_Insumo[cant_dev],Tbl_Registro_Insumo[proveedor],$C$8,Tbl_Registro_Insumo[descripcion_insumo],$C161,Tbl_Registro_Insumo[id_solicitud],$C$9,Tbl_Registro_Insumo[Fecha_Corte],"&lt;="&amp;BF$12))</f>
        <v/>
      </c>
      <c r="BG161" s="2" t="str">
        <f>IF(OR($C161="",BG$12=""),"",SUMIFS(Tbl_Registro_Insumo[cant_ent],Tbl_Registro_Insumo[proveedor],$C$8,Tbl_Registro_Insumo[descripcion_insumo],$C161,Tbl_Registro_Insumo[id_solicitud],Detalle_Mes!$C$9,Tbl_Registro_Insumo[Fecha_Corte],"&lt;="&amp;BG$12)-SUMIFS(Tbl_Registro_Insumo[cant_dev],Tbl_Registro_Insumo[proveedor],$C$8,Tbl_Registro_Insumo[descripcion_insumo],$C161,Tbl_Registro_Insumo[id_solicitud],$C$9,Tbl_Registro_Insumo[Fecha_Corte],"&lt;="&amp;BG$12))</f>
        <v/>
      </c>
      <c r="BH161" s="2" t="str">
        <f>IF(OR($C161="",BH$12=""),"",SUMIFS(Tbl_Registro_Insumo[cant_ent],Tbl_Registro_Insumo[proveedor],$C$8,Tbl_Registro_Insumo[descripcion_insumo],$C161,Tbl_Registro_Insumo[id_solicitud],Detalle_Mes!$C$9,Tbl_Registro_Insumo[Fecha_Corte],"&lt;="&amp;BH$12)-SUMIFS(Tbl_Registro_Insumo[cant_dev],Tbl_Registro_Insumo[proveedor],$C$8,Tbl_Registro_Insumo[descripcion_insumo],$C161,Tbl_Registro_Insumo[id_solicitud],$C$9,Tbl_Registro_Insumo[Fecha_Corte],"&lt;="&amp;BH$12))</f>
        <v/>
      </c>
      <c r="BI161" s="2" t="str">
        <f>IF(OR($C161="",BI$12=""),"",SUMIFS(Tbl_Registro_Insumo[cant_ent],Tbl_Registro_Insumo[proveedor],$C$8,Tbl_Registro_Insumo[descripcion_insumo],$C161,Tbl_Registro_Insumo[id_solicitud],Detalle_Mes!$C$9,Tbl_Registro_Insumo[Fecha_Corte],"&lt;="&amp;BI$12)-SUMIFS(Tbl_Registro_Insumo[cant_dev],Tbl_Registro_Insumo[proveedor],$C$8,Tbl_Registro_Insumo[descripcion_insumo],$C161,Tbl_Registro_Insumo[id_solicitud],$C$9,Tbl_Registro_Insumo[Fecha_Corte],"&lt;="&amp;BI$12))</f>
        <v/>
      </c>
      <c r="BJ161" s="2" t="str">
        <f>IF(OR($C161="",BJ$12=""),"",SUMIFS(Tbl_Registro_Insumo[cant_ent],Tbl_Registro_Insumo[proveedor],$C$8,Tbl_Registro_Insumo[descripcion_insumo],$C161,Tbl_Registro_Insumo[id_solicitud],Detalle_Mes!$C$9,Tbl_Registro_Insumo[Fecha_Corte],"&lt;="&amp;BJ$12)-SUMIFS(Tbl_Registro_Insumo[cant_dev],Tbl_Registro_Insumo[proveedor],$C$8,Tbl_Registro_Insumo[descripcion_insumo],$C161,Tbl_Registro_Insumo[id_solicitud],$C$9,Tbl_Registro_Insumo[Fecha_Corte],"&lt;="&amp;BJ$12))</f>
        <v/>
      </c>
      <c r="BK161" s="2" t="str">
        <f>IF(OR($C161="",BK$12=""),"",SUMIFS(Tbl_Registro_Insumo[cant_ent],Tbl_Registro_Insumo[proveedor],$C$8,Tbl_Registro_Insumo[descripcion_insumo],$C161,Tbl_Registro_Insumo[id_solicitud],Detalle_Mes!$C$9,Tbl_Registro_Insumo[Fecha_Corte],"&lt;="&amp;BK$12)-SUMIFS(Tbl_Registro_Insumo[cant_dev],Tbl_Registro_Insumo[proveedor],$C$8,Tbl_Registro_Insumo[descripcion_insumo],$C161,Tbl_Registro_Insumo[id_solicitud],$C$9,Tbl_Registro_Insumo[Fecha_Corte],"&lt;="&amp;BK$12))</f>
        <v/>
      </c>
      <c r="BL161" s="2" t="str">
        <f>IF(OR($C161="",BL$12=""),"",SUMIFS(Tbl_Registro_Insumo[cant_ent],Tbl_Registro_Insumo[proveedor],$C$8,Tbl_Registro_Insumo[descripcion_insumo],$C161,Tbl_Registro_Insumo[id_solicitud],Detalle_Mes!$C$9,Tbl_Registro_Insumo[Fecha_Corte],"&lt;="&amp;BL$12)-SUMIFS(Tbl_Registro_Insumo[cant_dev],Tbl_Registro_Insumo[proveedor],$C$8,Tbl_Registro_Insumo[descripcion_insumo],$C161,Tbl_Registro_Insumo[id_solicitud],$C$9,Tbl_Registro_Insumo[Fecha_Corte],"&lt;="&amp;BL$12))</f>
        <v/>
      </c>
      <c r="BM161" s="2" t="str">
        <f>IF(OR($C161="",BM$12=""),"",SUMIFS(Tbl_Registro_Insumo[cant_ent],Tbl_Registro_Insumo[proveedor],$C$8,Tbl_Registro_Insumo[descripcion_insumo],$C161,Tbl_Registro_Insumo[id_solicitud],Detalle_Mes!$C$9,Tbl_Registro_Insumo[Fecha_Corte],"&lt;="&amp;BM$12)-SUMIFS(Tbl_Registro_Insumo[cant_dev],Tbl_Registro_Insumo[proveedor],$C$8,Tbl_Registro_Insumo[descripcion_insumo],$C161,Tbl_Registro_Insumo[id_solicitud],$C$9,Tbl_Registro_Insumo[Fecha_Corte],"&lt;="&amp;BM$12))</f>
        <v/>
      </c>
      <c r="BN161" s="2" t="str">
        <f>IF(OR($C161="",BN$12=""),"",SUMIFS(Tbl_Registro_Insumo[cant_ent],Tbl_Registro_Insumo[proveedor],$C$8,Tbl_Registro_Insumo[descripcion_insumo],$C161,Tbl_Registro_Insumo[id_solicitud],Detalle_Mes!$C$9,Tbl_Registro_Insumo[Fecha_Corte],"&lt;="&amp;BN$12)-SUMIFS(Tbl_Registro_Insumo[cant_dev],Tbl_Registro_Insumo[proveedor],$C$8,Tbl_Registro_Insumo[descripcion_insumo],$C161,Tbl_Registro_Insumo[id_solicitud],$C$9,Tbl_Registro_Insumo[Fecha_Corte],"&lt;="&amp;BN$12))</f>
        <v/>
      </c>
      <c r="BO161" s="2" t="str">
        <f>IF(OR($C161="",BO$12=""),"",SUMIFS(Tbl_Registro_Insumo[cant_ent],Tbl_Registro_Insumo[proveedor],$C$8,Tbl_Registro_Insumo[descripcion_insumo],$C161,Tbl_Registro_Insumo[id_solicitud],Detalle_Mes!$C$9,Tbl_Registro_Insumo[Fecha_Corte],"&lt;="&amp;BO$12)-SUMIFS(Tbl_Registro_Insumo[cant_dev],Tbl_Registro_Insumo[proveedor],$C$8,Tbl_Registro_Insumo[descripcion_insumo],$C161,Tbl_Registro_Insumo[id_solicitud],$C$9,Tbl_Registro_Insumo[Fecha_Corte],"&lt;="&amp;BO$12))</f>
        <v/>
      </c>
      <c r="BP161" s="2" t="str">
        <f>IF(OR($C161="",BP$12=""),"",SUMIFS(Tbl_Registro_Insumo[cant_ent],Tbl_Registro_Insumo[proveedor],$C$8,Tbl_Registro_Insumo[descripcion_insumo],$C161,Tbl_Registro_Insumo[id_solicitud],Detalle_Mes!$C$9,Tbl_Registro_Insumo[Fecha_Corte],"&lt;="&amp;BP$12)-SUMIFS(Tbl_Registro_Insumo[cant_dev],Tbl_Registro_Insumo[proveedor],$C$8,Tbl_Registro_Insumo[descripcion_insumo],$C161,Tbl_Registro_Insumo[id_solicitud],$C$9,Tbl_Registro_Insumo[Fecha_Corte],"&lt;="&amp;BP$12))</f>
        <v/>
      </c>
      <c r="BQ161" s="2" t="str">
        <f>IF(OR($C161="",BQ$12=""),"",SUMIFS(Tbl_Registro_Insumo[cant_ent],Tbl_Registro_Insumo[proveedor],$C$8,Tbl_Registro_Insumo[descripcion_insumo],$C161,Tbl_Registro_Insumo[id_solicitud],Detalle_Mes!$C$9,Tbl_Registro_Insumo[Fecha_Corte],"&lt;="&amp;BQ$12)-SUMIFS(Tbl_Registro_Insumo[cant_dev],Tbl_Registro_Insumo[proveedor],$C$8,Tbl_Registro_Insumo[descripcion_insumo],$C161,Tbl_Registro_Insumo[id_solicitud],$C$9,Tbl_Registro_Insumo[Fecha_Corte],"&lt;="&amp;BQ$12))</f>
        <v/>
      </c>
      <c r="BR161" s="2" t="str">
        <f>IF(OR($C161="",BR$12=""),"",SUMIFS(Tbl_Registro_Insumo[cant_ent],Tbl_Registro_Insumo[proveedor],$C$8,Tbl_Registro_Insumo[descripcion_insumo],$C161,Tbl_Registro_Insumo[id_solicitud],Detalle_Mes!$C$9,Tbl_Registro_Insumo[Fecha_Corte],"&lt;="&amp;BR$12)-SUMIFS(Tbl_Registro_Insumo[cant_dev],Tbl_Registro_Insumo[proveedor],$C$8,Tbl_Registro_Insumo[descripcion_insumo],$C161,Tbl_Registro_Insumo[id_solicitud],$C$9,Tbl_Registro_Insumo[Fecha_Corte],"&lt;="&amp;BR$12))</f>
        <v/>
      </c>
      <c r="BS161" s="2" t="str">
        <f>IF(OR($C161="",BS$12=""),"",SUMIFS(Tbl_Registro_Insumo[cant_ent],Tbl_Registro_Insumo[proveedor],$C$8,Tbl_Registro_Insumo[descripcion_insumo],$C161,Tbl_Registro_Insumo[id_solicitud],Detalle_Mes!$C$9,Tbl_Registro_Insumo[Fecha_Corte],"&lt;="&amp;BS$12)-SUMIFS(Tbl_Registro_Insumo[cant_dev],Tbl_Registro_Insumo[proveedor],$C$8,Tbl_Registro_Insumo[descripcion_insumo],$C161,Tbl_Registro_Insumo[id_solicitud],$C$9,Tbl_Registro_Insumo[Fecha_Corte],"&lt;="&amp;BS$12))</f>
        <v/>
      </c>
    </row>
    <row r="162" spans="2:71" s="7" customFormat="1" ht="19.2" customHeight="1" x14ac:dyDescent="0.3">
      <c r="B162" s="2"/>
      <c r="D162" s="20" t="str">
        <f>IF(C162="","",SUMIFS(Tbl_Registro_Insumo[cant_ent],Tbl_Registro_Insumo[proveedor],Detalle_Mes!$C$8,Tbl_Registro_Insumo[id_solicitud],Detalle_Mes!$C$9,Tbl_Registro_Insumo[descripcion_insumo],Detalle_Mes!C162,Tbl_Registro_Insumo[Fecha_Corte],"&lt;"&amp;Detalle_Mes!$F$8))</f>
        <v/>
      </c>
      <c r="E162" s="20" t="str">
        <f>IF(C162="","",SUMIFS(Tbl_Registro_Insumo[cant_dev],Tbl_Registro_Insumo[proveedor],Detalle_Mes!$C$8,Tbl_Registro_Insumo[id_solicitud],Detalle_Mes!$C$9,Tbl_Registro_Insumo[descripcion_insumo],Detalle_Mes!C162,Tbl_Registro_Insumo[Fecha_Corte],"&lt;"&amp;Detalle_Mes!$F$8))</f>
        <v/>
      </c>
      <c r="F162" s="20" t="str">
        <f t="shared" si="45"/>
        <v/>
      </c>
      <c r="H162" s="41" t="str">
        <f t="shared" si="44"/>
        <v/>
      </c>
      <c r="I162" s="2" t="str">
        <f>IF(OR($C162="",I$12=""),"",SUMIFS(Tbl_Registro_Insumo[cant_ent],Tbl_Registro_Insumo[proveedor],$C$8,Tbl_Registro_Insumo[descripcion_insumo],$C162,Tbl_Registro_Insumo[id_solicitud],Detalle_Mes!$C$9,Tbl_Registro_Insumo[Fecha_Corte],"&lt;"&amp;I$12)-SUMIFS(Tbl_Registro_Insumo[cant_dev],Tbl_Registro_Insumo[proveedor],$C$8,Tbl_Registro_Insumo[descripcion_insumo],$C162,Tbl_Registro_Insumo[id_solicitud],$C$9,Tbl_Registro_Insumo[Fecha_Corte],"&lt;="&amp;I$12))</f>
        <v/>
      </c>
      <c r="J162" s="2" t="str">
        <f>IF(OR($C162="",J$12=""),"",SUMIFS(Tbl_Registro_Insumo[cant_ent],Tbl_Registro_Insumo[proveedor],$C$8,Tbl_Registro_Insumo[descripcion_insumo],$C162,Tbl_Registro_Insumo[id_solicitud],Detalle_Mes!$C$9,Tbl_Registro_Insumo[Fecha_Corte],"&lt;="&amp;J$12)-SUMIFS(Tbl_Registro_Insumo[cant_dev],Tbl_Registro_Insumo[proveedor],$C$8,Tbl_Registro_Insumo[descripcion_insumo],$C162,Tbl_Registro_Insumo[id_solicitud],$C$9,Tbl_Registro_Insumo[Fecha_Corte],"&lt;="&amp;J$12))</f>
        <v/>
      </c>
      <c r="K162" s="2" t="str">
        <f>IF(OR($C162="",K$12=""),"",SUMIFS(Tbl_Registro_Insumo[cant_ent],Tbl_Registro_Insumo[proveedor],$C$8,Tbl_Registro_Insumo[descripcion_insumo],$C162,Tbl_Registro_Insumo[id_solicitud],Detalle_Mes!$C$9,Tbl_Registro_Insumo[Fecha_Corte],"&lt;="&amp;K$12)-SUMIFS(Tbl_Registro_Insumo[cant_dev],Tbl_Registro_Insumo[proveedor],$C$8,Tbl_Registro_Insumo[descripcion_insumo],$C162,Tbl_Registro_Insumo[id_solicitud],$C$9,Tbl_Registro_Insumo[Fecha_Corte],"&lt;="&amp;K$12))</f>
        <v/>
      </c>
      <c r="L162" s="2" t="str">
        <f>IF(OR($C162="",L$12=""),"",SUMIFS(Tbl_Registro_Insumo[cant_ent],Tbl_Registro_Insumo[proveedor],$C$8,Tbl_Registro_Insumo[descripcion_insumo],$C162,Tbl_Registro_Insumo[id_solicitud],Detalle_Mes!$C$9,Tbl_Registro_Insumo[Fecha_Corte],"&lt;="&amp;L$12)-SUMIFS(Tbl_Registro_Insumo[cant_dev],Tbl_Registro_Insumo[proveedor],$C$8,Tbl_Registro_Insumo[descripcion_insumo],$C162,Tbl_Registro_Insumo[id_solicitud],$C$9,Tbl_Registro_Insumo[Fecha_Corte],"&lt;="&amp;L$12))</f>
        <v/>
      </c>
      <c r="M162" s="2" t="str">
        <f>IF(OR($C162="",M$12=""),"",SUMIFS(Tbl_Registro_Insumo[cant_ent],Tbl_Registro_Insumo[proveedor],$C$8,Tbl_Registro_Insumo[descripcion_insumo],$C162,Tbl_Registro_Insumo[id_solicitud],Detalle_Mes!$C$9,Tbl_Registro_Insumo[Fecha_Corte],"&lt;="&amp;M$12)-SUMIFS(Tbl_Registro_Insumo[cant_dev],Tbl_Registro_Insumo[proveedor],$C$8,Tbl_Registro_Insumo[descripcion_insumo],$C162,Tbl_Registro_Insumo[id_solicitud],$C$9,Tbl_Registro_Insumo[Fecha_Corte],"&lt;="&amp;M$12))</f>
        <v/>
      </c>
      <c r="N162" s="2" t="str">
        <f>IF(OR($C162="",N$12=""),"",SUMIFS(Tbl_Registro_Insumo[cant_ent],Tbl_Registro_Insumo[proveedor],$C$8,Tbl_Registro_Insumo[descripcion_insumo],$C162,Tbl_Registro_Insumo[id_solicitud],Detalle_Mes!$C$9,Tbl_Registro_Insumo[Fecha_Corte],"&lt;="&amp;N$12)-SUMIFS(Tbl_Registro_Insumo[cant_dev],Tbl_Registro_Insumo[proveedor],$C$8,Tbl_Registro_Insumo[descripcion_insumo],$C162,Tbl_Registro_Insumo[id_solicitud],$C$9,Tbl_Registro_Insumo[Fecha_Corte],"&lt;="&amp;N$12))</f>
        <v/>
      </c>
      <c r="O162" s="2" t="str">
        <f>IF(OR($C162="",O$12=""),"",SUMIFS(Tbl_Registro_Insumo[cant_ent],Tbl_Registro_Insumo[proveedor],$C$8,Tbl_Registro_Insumo[descripcion_insumo],$C162,Tbl_Registro_Insumo[id_solicitud],Detalle_Mes!$C$9,Tbl_Registro_Insumo[Fecha_Corte],"&lt;="&amp;O$12)-SUMIFS(Tbl_Registro_Insumo[cant_dev],Tbl_Registro_Insumo[proveedor],$C$8,Tbl_Registro_Insumo[descripcion_insumo],$C162,Tbl_Registro_Insumo[id_solicitud],$C$9,Tbl_Registro_Insumo[Fecha_Corte],"&lt;="&amp;O$12))</f>
        <v/>
      </c>
      <c r="P162" s="2" t="str">
        <f>IF(OR($C162="",P$12=""),"",SUMIFS(Tbl_Registro_Insumo[cant_ent],Tbl_Registro_Insumo[proveedor],$C$8,Tbl_Registro_Insumo[descripcion_insumo],$C162,Tbl_Registro_Insumo[id_solicitud],Detalle_Mes!$C$9,Tbl_Registro_Insumo[Fecha_Corte],"&lt;="&amp;P$12)-SUMIFS(Tbl_Registro_Insumo[cant_dev],Tbl_Registro_Insumo[proveedor],$C$8,Tbl_Registro_Insumo[descripcion_insumo],$C162,Tbl_Registro_Insumo[id_solicitud],$C$9,Tbl_Registro_Insumo[Fecha_Corte],"&lt;="&amp;P$12))</f>
        <v/>
      </c>
      <c r="Q162" s="2" t="str">
        <f>IF(OR($C162="",Q$12=""),"",SUMIFS(Tbl_Registro_Insumo[cant_ent],Tbl_Registro_Insumo[proveedor],$C$8,Tbl_Registro_Insumo[descripcion_insumo],$C162,Tbl_Registro_Insumo[id_solicitud],Detalle_Mes!$C$9,Tbl_Registro_Insumo[Fecha_Corte],"&lt;="&amp;Q$12)-SUMIFS(Tbl_Registro_Insumo[cant_dev],Tbl_Registro_Insumo[proveedor],$C$8,Tbl_Registro_Insumo[descripcion_insumo],$C162,Tbl_Registro_Insumo[id_solicitud],$C$9,Tbl_Registro_Insumo[Fecha_Corte],"&lt;="&amp;Q$12))</f>
        <v/>
      </c>
      <c r="R162" s="2" t="str">
        <f>IF(OR($C162="",R$12=""),"",SUMIFS(Tbl_Registro_Insumo[cant_ent],Tbl_Registro_Insumo[proveedor],$C$8,Tbl_Registro_Insumo[descripcion_insumo],$C162,Tbl_Registro_Insumo[id_solicitud],Detalle_Mes!$C$9,Tbl_Registro_Insumo[Fecha_Corte],"&lt;="&amp;R$12)-SUMIFS(Tbl_Registro_Insumo[cant_dev],Tbl_Registro_Insumo[proveedor],$C$8,Tbl_Registro_Insumo[descripcion_insumo],$C162,Tbl_Registro_Insumo[id_solicitud],$C$9,Tbl_Registro_Insumo[Fecha_Corte],"&lt;="&amp;R$12))</f>
        <v/>
      </c>
      <c r="S162" s="2" t="str">
        <f>IF(OR($C162="",S$12=""),"",SUMIFS(Tbl_Registro_Insumo[cant_ent],Tbl_Registro_Insumo[proveedor],$C$8,Tbl_Registro_Insumo[descripcion_insumo],$C162,Tbl_Registro_Insumo[id_solicitud],Detalle_Mes!$C$9,Tbl_Registro_Insumo[Fecha_Corte],"&lt;="&amp;S$12)-SUMIFS(Tbl_Registro_Insumo[cant_dev],Tbl_Registro_Insumo[proveedor],$C$8,Tbl_Registro_Insumo[descripcion_insumo],$C162,Tbl_Registro_Insumo[id_solicitud],$C$9,Tbl_Registro_Insumo[Fecha_Corte],"&lt;="&amp;S$12))</f>
        <v/>
      </c>
      <c r="T162" s="2" t="str">
        <f>IF(OR($C162="",T$12=""),"",SUMIFS(Tbl_Registro_Insumo[cant_ent],Tbl_Registro_Insumo[proveedor],$C$8,Tbl_Registro_Insumo[descripcion_insumo],$C162,Tbl_Registro_Insumo[id_solicitud],Detalle_Mes!$C$9,Tbl_Registro_Insumo[Fecha_Corte],"&lt;="&amp;T$12)-SUMIFS(Tbl_Registro_Insumo[cant_dev],Tbl_Registro_Insumo[proveedor],$C$8,Tbl_Registro_Insumo[descripcion_insumo],$C162,Tbl_Registro_Insumo[id_solicitud],$C$9,Tbl_Registro_Insumo[Fecha_Corte],"&lt;="&amp;T$12))</f>
        <v/>
      </c>
      <c r="U162" s="2" t="str">
        <f>IF(OR($C162="",U$12=""),"",SUMIFS(Tbl_Registro_Insumo[cant_ent],Tbl_Registro_Insumo[proveedor],$C$8,Tbl_Registro_Insumo[descripcion_insumo],$C162,Tbl_Registro_Insumo[id_solicitud],Detalle_Mes!$C$9,Tbl_Registro_Insumo[Fecha_Corte],"&lt;="&amp;U$12)-SUMIFS(Tbl_Registro_Insumo[cant_dev],Tbl_Registro_Insumo[proveedor],$C$8,Tbl_Registro_Insumo[descripcion_insumo],$C162,Tbl_Registro_Insumo[id_solicitud],$C$9,Tbl_Registro_Insumo[Fecha_Corte],"&lt;="&amp;U$12))</f>
        <v/>
      </c>
      <c r="V162" s="2" t="str">
        <f>IF(OR($C162="",V$12=""),"",SUMIFS(Tbl_Registro_Insumo[cant_ent],Tbl_Registro_Insumo[proveedor],$C$8,Tbl_Registro_Insumo[descripcion_insumo],$C162,Tbl_Registro_Insumo[id_solicitud],Detalle_Mes!$C$9,Tbl_Registro_Insumo[Fecha_Corte],"&lt;="&amp;V$12)-SUMIFS(Tbl_Registro_Insumo[cant_dev],Tbl_Registro_Insumo[proveedor],$C$8,Tbl_Registro_Insumo[descripcion_insumo],$C162,Tbl_Registro_Insumo[id_solicitud],$C$9,Tbl_Registro_Insumo[Fecha_Corte],"&lt;="&amp;V$12))</f>
        <v/>
      </c>
      <c r="W162" s="2" t="str">
        <f>IF(OR($C162="",W$12=""),"",SUMIFS(Tbl_Registro_Insumo[cant_ent],Tbl_Registro_Insumo[proveedor],$C$8,Tbl_Registro_Insumo[descripcion_insumo],$C162,Tbl_Registro_Insumo[id_solicitud],Detalle_Mes!$C$9,Tbl_Registro_Insumo[Fecha_Corte],"&lt;="&amp;W$12)-SUMIFS(Tbl_Registro_Insumo[cant_dev],Tbl_Registro_Insumo[proveedor],$C$8,Tbl_Registro_Insumo[descripcion_insumo],$C162,Tbl_Registro_Insumo[id_solicitud],$C$9,Tbl_Registro_Insumo[Fecha_Corte],"&lt;="&amp;W$12))</f>
        <v/>
      </c>
      <c r="X162" s="2" t="str">
        <f>IF(OR($C162="",X$12=""),"",SUMIFS(Tbl_Registro_Insumo[cant_ent],Tbl_Registro_Insumo[proveedor],$C$8,Tbl_Registro_Insumo[descripcion_insumo],$C162,Tbl_Registro_Insumo[id_solicitud],Detalle_Mes!$C$9,Tbl_Registro_Insumo[Fecha_Corte],"&lt;="&amp;X$12)-SUMIFS(Tbl_Registro_Insumo[cant_dev],Tbl_Registro_Insumo[proveedor],$C$8,Tbl_Registro_Insumo[descripcion_insumo],$C162,Tbl_Registro_Insumo[id_solicitud],$C$9,Tbl_Registro_Insumo[Fecha_Corte],"&lt;="&amp;X$12))</f>
        <v/>
      </c>
      <c r="Y162" s="2" t="str">
        <f>IF(OR($C162="",Y$12=""),"",SUMIFS(Tbl_Registro_Insumo[cant_ent],Tbl_Registro_Insumo[proveedor],$C$8,Tbl_Registro_Insumo[descripcion_insumo],$C162,Tbl_Registro_Insumo[id_solicitud],Detalle_Mes!$C$9,Tbl_Registro_Insumo[Fecha_Corte],"&lt;="&amp;Y$12)-SUMIFS(Tbl_Registro_Insumo[cant_dev],Tbl_Registro_Insumo[proveedor],$C$8,Tbl_Registro_Insumo[descripcion_insumo],$C162,Tbl_Registro_Insumo[id_solicitud],$C$9,Tbl_Registro_Insumo[Fecha_Corte],"&lt;="&amp;Y$12))</f>
        <v/>
      </c>
      <c r="Z162" s="2" t="str">
        <f>IF(OR($C162="",Z$12=""),"",SUMIFS(Tbl_Registro_Insumo[cant_ent],Tbl_Registro_Insumo[proveedor],$C$8,Tbl_Registro_Insumo[descripcion_insumo],$C162,Tbl_Registro_Insumo[id_solicitud],Detalle_Mes!$C$9,Tbl_Registro_Insumo[Fecha_Corte],"&lt;="&amp;Z$12)-SUMIFS(Tbl_Registro_Insumo[cant_dev],Tbl_Registro_Insumo[proveedor],$C$8,Tbl_Registro_Insumo[descripcion_insumo],$C162,Tbl_Registro_Insumo[id_solicitud],$C$9,Tbl_Registro_Insumo[Fecha_Corte],"&lt;="&amp;Z$12))</f>
        <v/>
      </c>
      <c r="AA162" s="2" t="str">
        <f>IF(OR($C162="",AA$12=""),"",SUMIFS(Tbl_Registro_Insumo[cant_ent],Tbl_Registro_Insumo[proveedor],$C$8,Tbl_Registro_Insumo[descripcion_insumo],$C162,Tbl_Registro_Insumo[id_solicitud],Detalle_Mes!$C$9,Tbl_Registro_Insumo[Fecha_Corte],"&lt;="&amp;AA$12)-SUMIFS(Tbl_Registro_Insumo[cant_dev],Tbl_Registro_Insumo[proveedor],$C$8,Tbl_Registro_Insumo[descripcion_insumo],$C162,Tbl_Registro_Insumo[id_solicitud],$C$9,Tbl_Registro_Insumo[Fecha_Corte],"&lt;="&amp;AA$12))</f>
        <v/>
      </c>
      <c r="AB162" s="2" t="str">
        <f>IF(OR($C162="",AB$12=""),"",SUMIFS(Tbl_Registro_Insumo[cant_ent],Tbl_Registro_Insumo[proveedor],$C$8,Tbl_Registro_Insumo[descripcion_insumo],$C162,Tbl_Registro_Insumo[id_solicitud],Detalle_Mes!$C$9,Tbl_Registro_Insumo[Fecha_Corte],"&lt;="&amp;AB$12)-SUMIFS(Tbl_Registro_Insumo[cant_dev],Tbl_Registro_Insumo[proveedor],$C$8,Tbl_Registro_Insumo[descripcion_insumo],$C162,Tbl_Registro_Insumo[id_solicitud],$C$9,Tbl_Registro_Insumo[Fecha_Corte],"&lt;="&amp;AB$12))</f>
        <v/>
      </c>
      <c r="AC162" s="2" t="str">
        <f>IF(OR($C162="",AC$12=""),"",SUMIFS(Tbl_Registro_Insumo[cant_ent],Tbl_Registro_Insumo[proveedor],$C$8,Tbl_Registro_Insumo[descripcion_insumo],$C162,Tbl_Registro_Insumo[id_solicitud],Detalle_Mes!$C$9,Tbl_Registro_Insumo[Fecha_Corte],"&lt;="&amp;AC$12)-SUMIFS(Tbl_Registro_Insumo[cant_dev],Tbl_Registro_Insumo[proveedor],$C$8,Tbl_Registro_Insumo[descripcion_insumo],$C162,Tbl_Registro_Insumo[id_solicitud],$C$9,Tbl_Registro_Insumo[Fecha_Corte],"&lt;="&amp;AC$12))</f>
        <v/>
      </c>
      <c r="AD162" s="2" t="str">
        <f>IF(OR($C162="",AD$12=""),"",SUMIFS(Tbl_Registro_Insumo[cant_ent],Tbl_Registro_Insumo[proveedor],$C$8,Tbl_Registro_Insumo[descripcion_insumo],$C162,Tbl_Registro_Insumo[id_solicitud],Detalle_Mes!$C$9,Tbl_Registro_Insumo[Fecha_Corte],"&lt;="&amp;AD$12)-SUMIFS(Tbl_Registro_Insumo[cant_dev],Tbl_Registro_Insumo[proveedor],$C$8,Tbl_Registro_Insumo[descripcion_insumo],$C162,Tbl_Registro_Insumo[id_solicitud],$C$9,Tbl_Registro_Insumo[Fecha_Corte],"&lt;="&amp;AD$12))</f>
        <v/>
      </c>
      <c r="AE162" s="2" t="str">
        <f>IF(OR($C162="",AE$12=""),"",SUMIFS(Tbl_Registro_Insumo[cant_ent],Tbl_Registro_Insumo[proveedor],$C$8,Tbl_Registro_Insumo[descripcion_insumo],$C162,Tbl_Registro_Insumo[id_solicitud],Detalle_Mes!$C$9,Tbl_Registro_Insumo[Fecha_Corte],"&lt;="&amp;AE$12)-SUMIFS(Tbl_Registro_Insumo[cant_dev],Tbl_Registro_Insumo[proveedor],$C$8,Tbl_Registro_Insumo[descripcion_insumo],$C162,Tbl_Registro_Insumo[id_solicitud],$C$9,Tbl_Registro_Insumo[Fecha_Corte],"&lt;="&amp;AE$12))</f>
        <v/>
      </c>
      <c r="AF162" s="2" t="str">
        <f>IF(OR($C162="",AF$12=""),"",SUMIFS(Tbl_Registro_Insumo[cant_ent],Tbl_Registro_Insumo[proveedor],$C$8,Tbl_Registro_Insumo[descripcion_insumo],$C162,Tbl_Registro_Insumo[id_solicitud],Detalle_Mes!$C$9,Tbl_Registro_Insumo[Fecha_Corte],"&lt;="&amp;AF$12)-SUMIFS(Tbl_Registro_Insumo[cant_dev],Tbl_Registro_Insumo[proveedor],$C$8,Tbl_Registro_Insumo[descripcion_insumo],$C162,Tbl_Registro_Insumo[id_solicitud],$C$9,Tbl_Registro_Insumo[Fecha_Corte],"&lt;="&amp;AF$12))</f>
        <v/>
      </c>
      <c r="AG162" s="2" t="str">
        <f>IF(OR($C162="",AG$12=""),"",SUMIFS(Tbl_Registro_Insumo[cant_ent],Tbl_Registro_Insumo[proveedor],$C$8,Tbl_Registro_Insumo[descripcion_insumo],$C162,Tbl_Registro_Insumo[id_solicitud],Detalle_Mes!$C$9,Tbl_Registro_Insumo[Fecha_Corte],"&lt;="&amp;AG$12)-SUMIFS(Tbl_Registro_Insumo[cant_dev],Tbl_Registro_Insumo[proveedor],$C$8,Tbl_Registro_Insumo[descripcion_insumo],$C162,Tbl_Registro_Insumo[id_solicitud],$C$9,Tbl_Registro_Insumo[Fecha_Corte],"&lt;="&amp;AG$12))</f>
        <v/>
      </c>
      <c r="AH162" s="2" t="str">
        <f>IF(OR($C162="",AH$12=""),"",SUMIFS(Tbl_Registro_Insumo[cant_ent],Tbl_Registro_Insumo[proveedor],$C$8,Tbl_Registro_Insumo[descripcion_insumo],$C162,Tbl_Registro_Insumo[id_solicitud],Detalle_Mes!$C$9,Tbl_Registro_Insumo[Fecha_Corte],"&lt;="&amp;AH$12)-SUMIFS(Tbl_Registro_Insumo[cant_dev],Tbl_Registro_Insumo[proveedor],$C$8,Tbl_Registro_Insumo[descripcion_insumo],$C162,Tbl_Registro_Insumo[id_solicitud],$C$9,Tbl_Registro_Insumo[Fecha_Corte],"&lt;="&amp;AH$12))</f>
        <v/>
      </c>
      <c r="AI162" s="2" t="str">
        <f>IF(OR($C162="",AI$12=""),"",SUMIFS(Tbl_Registro_Insumo[cant_ent],Tbl_Registro_Insumo[proveedor],$C$8,Tbl_Registro_Insumo[descripcion_insumo],$C162,Tbl_Registro_Insumo[id_solicitud],Detalle_Mes!$C$9,Tbl_Registro_Insumo[Fecha_Corte],"&lt;="&amp;AI$12)-SUMIFS(Tbl_Registro_Insumo[cant_dev],Tbl_Registro_Insumo[proveedor],$C$8,Tbl_Registro_Insumo[descripcion_insumo],$C162,Tbl_Registro_Insumo[id_solicitud],$C$9,Tbl_Registro_Insumo[Fecha_Corte],"&lt;="&amp;AI$12))</f>
        <v/>
      </c>
      <c r="AJ162" s="2" t="str">
        <f>IF(OR($C162="",AJ$12=""),"",SUMIFS(Tbl_Registro_Insumo[cant_ent],Tbl_Registro_Insumo[proveedor],$C$8,Tbl_Registro_Insumo[descripcion_insumo],$C162,Tbl_Registro_Insumo[id_solicitud],Detalle_Mes!$C$9,Tbl_Registro_Insumo[Fecha_Corte],"&lt;="&amp;AJ$12)-SUMIFS(Tbl_Registro_Insumo[cant_dev],Tbl_Registro_Insumo[proveedor],$C$8,Tbl_Registro_Insumo[descripcion_insumo],$C162,Tbl_Registro_Insumo[id_solicitud],$C$9,Tbl_Registro_Insumo[Fecha_Corte],"&lt;="&amp;AJ$12))</f>
        <v/>
      </c>
      <c r="AK162" s="2" t="str">
        <f>IF(OR($C162="",AK$12=""),"",SUMIFS(Tbl_Registro_Insumo[cant_ent],Tbl_Registro_Insumo[proveedor],$C$8,Tbl_Registro_Insumo[descripcion_insumo],$C162,Tbl_Registro_Insumo[id_solicitud],Detalle_Mes!$C$9,Tbl_Registro_Insumo[Fecha_Corte],"&lt;="&amp;AK$12)-SUMIFS(Tbl_Registro_Insumo[cant_dev],Tbl_Registro_Insumo[proveedor],$C$8,Tbl_Registro_Insumo[descripcion_insumo],$C162,Tbl_Registro_Insumo[id_solicitud],$C$9,Tbl_Registro_Insumo[Fecha_Corte],"&lt;="&amp;AK$12))</f>
        <v/>
      </c>
      <c r="AL162" s="2" t="str">
        <f>IF(OR($C162="",AL$12=""),"",SUMIFS(Tbl_Registro_Insumo[cant_ent],Tbl_Registro_Insumo[proveedor],$C$8,Tbl_Registro_Insumo[descripcion_insumo],$C162,Tbl_Registro_Insumo[id_solicitud],Detalle_Mes!$C$9,Tbl_Registro_Insumo[Fecha_Corte],"&lt;="&amp;AL$12)-SUMIFS(Tbl_Registro_Insumo[cant_dev],Tbl_Registro_Insumo[proveedor],$C$8,Tbl_Registro_Insumo[descripcion_insumo],$C162,Tbl_Registro_Insumo[id_solicitud],$C$9,Tbl_Registro_Insumo[Fecha_Corte],"&lt;="&amp;AL$12))</f>
        <v/>
      </c>
      <c r="AM162" s="2" t="str">
        <f>IF(OR($C162="",AM$12=""),"",SUMIFS(Tbl_Registro_Insumo[cant_ent],Tbl_Registro_Insumo[proveedor],$C$8,Tbl_Registro_Insumo[descripcion_insumo],$C162,Tbl_Registro_Insumo[id_solicitud],Detalle_Mes!$C$9,Tbl_Registro_Insumo[Fecha_Corte],"&lt;="&amp;AM$12)-SUMIFS(Tbl_Registro_Insumo[cant_dev],Tbl_Registro_Insumo[proveedor],$C$8,Tbl_Registro_Insumo[descripcion_insumo],$C162,Tbl_Registro_Insumo[id_solicitud],$C$9,Tbl_Registro_Insumo[Fecha_Corte],"&lt;="&amp;AM$12))</f>
        <v/>
      </c>
      <c r="AN162" s="2" t="str">
        <f>IF(OR($C162="",AN$12=""),"",SUMIFS(Tbl_Registro_Insumo[cant_ent],Tbl_Registro_Insumo[proveedor],$C$8,Tbl_Registro_Insumo[descripcion_insumo],$C162,Tbl_Registro_Insumo[id_solicitud],Detalle_Mes!$C$9,Tbl_Registro_Insumo[Fecha_Corte],"&lt;="&amp;AN$12)-SUMIFS(Tbl_Registro_Insumo[cant_dev],Tbl_Registro_Insumo[proveedor],$C$8,Tbl_Registro_Insumo[descripcion_insumo],$C162,Tbl_Registro_Insumo[id_solicitud],$C$9,Tbl_Registro_Insumo[Fecha_Corte],"&lt;="&amp;AN$12))</f>
        <v/>
      </c>
      <c r="AO162" s="2" t="str">
        <f>IF(OR($C162="",AO$12=""),"",SUMIFS(Tbl_Registro_Insumo[cant_ent],Tbl_Registro_Insumo[proveedor],$C$8,Tbl_Registro_Insumo[descripcion_insumo],$C162,Tbl_Registro_Insumo[id_solicitud],Detalle_Mes!$C$9,Tbl_Registro_Insumo[Fecha_Corte],"&lt;="&amp;AO$12)-SUMIFS(Tbl_Registro_Insumo[cant_dev],Tbl_Registro_Insumo[proveedor],$C$8,Tbl_Registro_Insumo[descripcion_insumo],$C162,Tbl_Registro_Insumo[id_solicitud],$C$9,Tbl_Registro_Insumo[Fecha_Corte],"&lt;="&amp;AO$12))</f>
        <v/>
      </c>
      <c r="AP162" s="2" t="str">
        <f>IF(OR($C162="",AP$12=""),"",SUMIFS(Tbl_Registro_Insumo[cant_ent],Tbl_Registro_Insumo[proveedor],$C$8,Tbl_Registro_Insumo[descripcion_insumo],$C162,Tbl_Registro_Insumo[id_solicitud],Detalle_Mes!$C$9,Tbl_Registro_Insumo[Fecha_Corte],"&lt;="&amp;AP$12)-SUMIFS(Tbl_Registro_Insumo[cant_dev],Tbl_Registro_Insumo[proveedor],$C$8,Tbl_Registro_Insumo[descripcion_insumo],$C162,Tbl_Registro_Insumo[id_solicitud],$C$9,Tbl_Registro_Insumo[Fecha_Corte],"&lt;="&amp;AP$12))</f>
        <v/>
      </c>
      <c r="AQ162" s="2" t="str">
        <f>IF(OR($C162="",AQ$12=""),"",SUMIFS(Tbl_Registro_Insumo[cant_ent],Tbl_Registro_Insumo[proveedor],$C$8,Tbl_Registro_Insumo[descripcion_insumo],$C162,Tbl_Registro_Insumo[id_solicitud],Detalle_Mes!$C$9,Tbl_Registro_Insumo[Fecha_Corte],"&lt;="&amp;AQ$12)-SUMIFS(Tbl_Registro_Insumo[cant_dev],Tbl_Registro_Insumo[proveedor],$C$8,Tbl_Registro_Insumo[descripcion_insumo],$C162,Tbl_Registro_Insumo[id_solicitud],$C$9,Tbl_Registro_Insumo[Fecha_Corte],"&lt;="&amp;AQ$12))</f>
        <v/>
      </c>
      <c r="AR162" s="2" t="str">
        <f>IF(OR($C162="",AR$12=""),"",SUMIFS(Tbl_Registro_Insumo[cant_ent],Tbl_Registro_Insumo[proveedor],$C$8,Tbl_Registro_Insumo[descripcion_insumo],$C162,Tbl_Registro_Insumo[id_solicitud],Detalle_Mes!$C$9,Tbl_Registro_Insumo[Fecha_Corte],"&lt;="&amp;AR$12)-SUMIFS(Tbl_Registro_Insumo[cant_dev],Tbl_Registro_Insumo[proveedor],$C$8,Tbl_Registro_Insumo[descripcion_insumo],$C162,Tbl_Registro_Insumo[id_solicitud],$C$9,Tbl_Registro_Insumo[Fecha_Corte],"&lt;="&amp;AR$12))</f>
        <v/>
      </c>
      <c r="AS162" s="2" t="str">
        <f>IF(OR($C162="",AS$12=""),"",SUMIFS(Tbl_Registro_Insumo[cant_ent],Tbl_Registro_Insumo[proveedor],$C$8,Tbl_Registro_Insumo[descripcion_insumo],$C162,Tbl_Registro_Insumo[id_solicitud],Detalle_Mes!$C$9,Tbl_Registro_Insumo[Fecha_Corte],"&lt;="&amp;AS$12)-SUMIFS(Tbl_Registro_Insumo[cant_dev],Tbl_Registro_Insumo[proveedor],$C$8,Tbl_Registro_Insumo[descripcion_insumo],$C162,Tbl_Registro_Insumo[id_solicitud],$C$9,Tbl_Registro_Insumo[Fecha_Corte],"&lt;="&amp;AS$12))</f>
        <v/>
      </c>
      <c r="AT162" s="2" t="str">
        <f>IF(OR($C162="",AT$12=""),"",SUMIFS(Tbl_Registro_Insumo[cant_ent],Tbl_Registro_Insumo[proveedor],$C$8,Tbl_Registro_Insumo[descripcion_insumo],$C162,Tbl_Registro_Insumo[id_solicitud],Detalle_Mes!$C$9,Tbl_Registro_Insumo[Fecha_Corte],"&lt;="&amp;AT$12)-SUMIFS(Tbl_Registro_Insumo[cant_dev],Tbl_Registro_Insumo[proveedor],$C$8,Tbl_Registro_Insumo[descripcion_insumo],$C162,Tbl_Registro_Insumo[id_solicitud],$C$9,Tbl_Registro_Insumo[Fecha_Corte],"&lt;="&amp;AT$12))</f>
        <v/>
      </c>
      <c r="AU162" s="2" t="str">
        <f>IF(OR($C162="",AU$12=""),"",SUMIFS(Tbl_Registro_Insumo[cant_ent],Tbl_Registro_Insumo[proveedor],$C$8,Tbl_Registro_Insumo[descripcion_insumo],$C162,Tbl_Registro_Insumo[id_solicitud],Detalle_Mes!$C$9,Tbl_Registro_Insumo[Fecha_Corte],"&lt;="&amp;AU$12)-SUMIFS(Tbl_Registro_Insumo[cant_dev],Tbl_Registro_Insumo[proveedor],$C$8,Tbl_Registro_Insumo[descripcion_insumo],$C162,Tbl_Registro_Insumo[id_solicitud],$C$9,Tbl_Registro_Insumo[Fecha_Corte],"&lt;="&amp;AU$12))</f>
        <v/>
      </c>
      <c r="AV162" s="2" t="str">
        <f>IF(OR($C162="",AV$12=""),"",SUMIFS(Tbl_Registro_Insumo[cant_ent],Tbl_Registro_Insumo[proveedor],$C$8,Tbl_Registro_Insumo[descripcion_insumo],$C162,Tbl_Registro_Insumo[id_solicitud],Detalle_Mes!$C$9,Tbl_Registro_Insumo[Fecha_Corte],"&lt;="&amp;AV$12)-SUMIFS(Tbl_Registro_Insumo[cant_dev],Tbl_Registro_Insumo[proveedor],$C$8,Tbl_Registro_Insumo[descripcion_insumo],$C162,Tbl_Registro_Insumo[id_solicitud],$C$9,Tbl_Registro_Insumo[Fecha_Corte],"&lt;="&amp;AV$12))</f>
        <v/>
      </c>
      <c r="AW162" s="2" t="str">
        <f>IF(OR($C162="",AW$12=""),"",SUMIFS(Tbl_Registro_Insumo[cant_ent],Tbl_Registro_Insumo[proveedor],$C$8,Tbl_Registro_Insumo[descripcion_insumo],$C162,Tbl_Registro_Insumo[id_solicitud],Detalle_Mes!$C$9,Tbl_Registro_Insumo[Fecha_Corte],"&lt;="&amp;AW$12)-SUMIFS(Tbl_Registro_Insumo[cant_dev],Tbl_Registro_Insumo[proveedor],$C$8,Tbl_Registro_Insumo[descripcion_insumo],$C162,Tbl_Registro_Insumo[id_solicitud],$C$9,Tbl_Registro_Insumo[Fecha_Corte],"&lt;="&amp;AW$12))</f>
        <v/>
      </c>
      <c r="AX162" s="2" t="str">
        <f>IF(OR($C162="",AX$12=""),"",SUMIFS(Tbl_Registro_Insumo[cant_ent],Tbl_Registro_Insumo[proveedor],$C$8,Tbl_Registro_Insumo[descripcion_insumo],$C162,Tbl_Registro_Insumo[id_solicitud],Detalle_Mes!$C$9,Tbl_Registro_Insumo[Fecha_Corte],"&lt;="&amp;AX$12)-SUMIFS(Tbl_Registro_Insumo[cant_dev],Tbl_Registro_Insumo[proveedor],$C$8,Tbl_Registro_Insumo[descripcion_insumo],$C162,Tbl_Registro_Insumo[id_solicitud],$C$9,Tbl_Registro_Insumo[Fecha_Corte],"&lt;="&amp;AX$12))</f>
        <v/>
      </c>
      <c r="AY162" s="2" t="str">
        <f>IF(OR($C162="",AY$12=""),"",SUMIFS(Tbl_Registro_Insumo[cant_ent],Tbl_Registro_Insumo[proveedor],$C$8,Tbl_Registro_Insumo[descripcion_insumo],$C162,Tbl_Registro_Insumo[id_solicitud],Detalle_Mes!$C$9,Tbl_Registro_Insumo[Fecha_Corte],"&lt;="&amp;AY$12)-SUMIFS(Tbl_Registro_Insumo[cant_dev],Tbl_Registro_Insumo[proveedor],$C$8,Tbl_Registro_Insumo[descripcion_insumo],$C162,Tbl_Registro_Insumo[id_solicitud],$C$9,Tbl_Registro_Insumo[Fecha_Corte],"&lt;="&amp;AY$12))</f>
        <v/>
      </c>
      <c r="AZ162" s="2" t="str">
        <f>IF(OR($C162="",AZ$12=""),"",SUMIFS(Tbl_Registro_Insumo[cant_ent],Tbl_Registro_Insumo[proveedor],$C$8,Tbl_Registro_Insumo[descripcion_insumo],$C162,Tbl_Registro_Insumo[id_solicitud],Detalle_Mes!$C$9,Tbl_Registro_Insumo[Fecha_Corte],"&lt;="&amp;AZ$12)-SUMIFS(Tbl_Registro_Insumo[cant_dev],Tbl_Registro_Insumo[proveedor],$C$8,Tbl_Registro_Insumo[descripcion_insumo],$C162,Tbl_Registro_Insumo[id_solicitud],$C$9,Tbl_Registro_Insumo[Fecha_Corte],"&lt;="&amp;AZ$12))</f>
        <v/>
      </c>
      <c r="BA162" s="2" t="str">
        <f>IF(OR($C162="",BA$12=""),"",SUMIFS(Tbl_Registro_Insumo[cant_ent],Tbl_Registro_Insumo[proveedor],$C$8,Tbl_Registro_Insumo[descripcion_insumo],$C162,Tbl_Registro_Insumo[id_solicitud],Detalle_Mes!$C$9,Tbl_Registro_Insumo[Fecha_Corte],"&lt;="&amp;BA$12)-SUMIFS(Tbl_Registro_Insumo[cant_dev],Tbl_Registro_Insumo[proveedor],$C$8,Tbl_Registro_Insumo[descripcion_insumo],$C162,Tbl_Registro_Insumo[id_solicitud],$C$9,Tbl_Registro_Insumo[Fecha_Corte],"&lt;="&amp;BA$12))</f>
        <v/>
      </c>
      <c r="BB162" s="2" t="str">
        <f>IF(OR($C162="",BB$12=""),"",SUMIFS(Tbl_Registro_Insumo[cant_ent],Tbl_Registro_Insumo[proveedor],$C$8,Tbl_Registro_Insumo[descripcion_insumo],$C162,Tbl_Registro_Insumo[id_solicitud],Detalle_Mes!$C$9,Tbl_Registro_Insumo[Fecha_Corte],"&lt;="&amp;BB$12)-SUMIFS(Tbl_Registro_Insumo[cant_dev],Tbl_Registro_Insumo[proveedor],$C$8,Tbl_Registro_Insumo[descripcion_insumo],$C162,Tbl_Registro_Insumo[id_solicitud],$C$9,Tbl_Registro_Insumo[Fecha_Corte],"&lt;="&amp;BB$12))</f>
        <v/>
      </c>
      <c r="BC162" s="2" t="str">
        <f>IF(OR($C162="",BC$12=""),"",SUMIFS(Tbl_Registro_Insumo[cant_ent],Tbl_Registro_Insumo[proveedor],$C$8,Tbl_Registro_Insumo[descripcion_insumo],$C162,Tbl_Registro_Insumo[id_solicitud],Detalle_Mes!$C$9,Tbl_Registro_Insumo[Fecha_Corte],"&lt;="&amp;BC$12)-SUMIFS(Tbl_Registro_Insumo[cant_dev],Tbl_Registro_Insumo[proveedor],$C$8,Tbl_Registro_Insumo[descripcion_insumo],$C162,Tbl_Registro_Insumo[id_solicitud],$C$9,Tbl_Registro_Insumo[Fecha_Corte],"&lt;="&amp;BC$12))</f>
        <v/>
      </c>
      <c r="BD162" s="2" t="str">
        <f>IF(OR($C162="",BD$12=""),"",SUMIFS(Tbl_Registro_Insumo[cant_ent],Tbl_Registro_Insumo[proveedor],$C$8,Tbl_Registro_Insumo[descripcion_insumo],$C162,Tbl_Registro_Insumo[id_solicitud],Detalle_Mes!$C$9,Tbl_Registro_Insumo[Fecha_Corte],"&lt;="&amp;BD$12)-SUMIFS(Tbl_Registro_Insumo[cant_dev],Tbl_Registro_Insumo[proveedor],$C$8,Tbl_Registro_Insumo[descripcion_insumo],$C162,Tbl_Registro_Insumo[id_solicitud],$C$9,Tbl_Registro_Insumo[Fecha_Corte],"&lt;="&amp;BD$12))</f>
        <v/>
      </c>
      <c r="BE162" s="2" t="str">
        <f>IF(OR($C162="",BE$12=""),"",SUMIFS(Tbl_Registro_Insumo[cant_ent],Tbl_Registro_Insumo[proveedor],$C$8,Tbl_Registro_Insumo[descripcion_insumo],$C162,Tbl_Registro_Insumo[id_solicitud],Detalle_Mes!$C$9,Tbl_Registro_Insumo[Fecha_Corte],"&lt;="&amp;BE$12)-SUMIFS(Tbl_Registro_Insumo[cant_dev],Tbl_Registro_Insumo[proveedor],$C$8,Tbl_Registro_Insumo[descripcion_insumo],$C162,Tbl_Registro_Insumo[id_solicitud],$C$9,Tbl_Registro_Insumo[Fecha_Corte],"&lt;="&amp;BE$12))</f>
        <v/>
      </c>
      <c r="BF162" s="2" t="str">
        <f>IF(OR($C162="",BF$12=""),"",SUMIFS(Tbl_Registro_Insumo[cant_ent],Tbl_Registro_Insumo[proveedor],$C$8,Tbl_Registro_Insumo[descripcion_insumo],$C162,Tbl_Registro_Insumo[id_solicitud],Detalle_Mes!$C$9,Tbl_Registro_Insumo[Fecha_Corte],"&lt;="&amp;BF$12)-SUMIFS(Tbl_Registro_Insumo[cant_dev],Tbl_Registro_Insumo[proveedor],$C$8,Tbl_Registro_Insumo[descripcion_insumo],$C162,Tbl_Registro_Insumo[id_solicitud],$C$9,Tbl_Registro_Insumo[Fecha_Corte],"&lt;="&amp;BF$12))</f>
        <v/>
      </c>
      <c r="BG162" s="2" t="str">
        <f>IF(OR($C162="",BG$12=""),"",SUMIFS(Tbl_Registro_Insumo[cant_ent],Tbl_Registro_Insumo[proveedor],$C$8,Tbl_Registro_Insumo[descripcion_insumo],$C162,Tbl_Registro_Insumo[id_solicitud],Detalle_Mes!$C$9,Tbl_Registro_Insumo[Fecha_Corte],"&lt;="&amp;BG$12)-SUMIFS(Tbl_Registro_Insumo[cant_dev],Tbl_Registro_Insumo[proveedor],$C$8,Tbl_Registro_Insumo[descripcion_insumo],$C162,Tbl_Registro_Insumo[id_solicitud],$C$9,Tbl_Registro_Insumo[Fecha_Corte],"&lt;="&amp;BG$12))</f>
        <v/>
      </c>
      <c r="BH162" s="2" t="str">
        <f>IF(OR($C162="",BH$12=""),"",SUMIFS(Tbl_Registro_Insumo[cant_ent],Tbl_Registro_Insumo[proveedor],$C$8,Tbl_Registro_Insumo[descripcion_insumo],$C162,Tbl_Registro_Insumo[id_solicitud],Detalle_Mes!$C$9,Tbl_Registro_Insumo[Fecha_Corte],"&lt;="&amp;BH$12)-SUMIFS(Tbl_Registro_Insumo[cant_dev],Tbl_Registro_Insumo[proveedor],$C$8,Tbl_Registro_Insumo[descripcion_insumo],$C162,Tbl_Registro_Insumo[id_solicitud],$C$9,Tbl_Registro_Insumo[Fecha_Corte],"&lt;="&amp;BH$12))</f>
        <v/>
      </c>
      <c r="BI162" s="2" t="str">
        <f>IF(OR($C162="",BI$12=""),"",SUMIFS(Tbl_Registro_Insumo[cant_ent],Tbl_Registro_Insumo[proveedor],$C$8,Tbl_Registro_Insumo[descripcion_insumo],$C162,Tbl_Registro_Insumo[id_solicitud],Detalle_Mes!$C$9,Tbl_Registro_Insumo[Fecha_Corte],"&lt;="&amp;BI$12)-SUMIFS(Tbl_Registro_Insumo[cant_dev],Tbl_Registro_Insumo[proveedor],$C$8,Tbl_Registro_Insumo[descripcion_insumo],$C162,Tbl_Registro_Insumo[id_solicitud],$C$9,Tbl_Registro_Insumo[Fecha_Corte],"&lt;="&amp;BI$12))</f>
        <v/>
      </c>
      <c r="BJ162" s="2" t="str">
        <f>IF(OR($C162="",BJ$12=""),"",SUMIFS(Tbl_Registro_Insumo[cant_ent],Tbl_Registro_Insumo[proveedor],$C$8,Tbl_Registro_Insumo[descripcion_insumo],$C162,Tbl_Registro_Insumo[id_solicitud],Detalle_Mes!$C$9,Tbl_Registro_Insumo[Fecha_Corte],"&lt;="&amp;BJ$12)-SUMIFS(Tbl_Registro_Insumo[cant_dev],Tbl_Registro_Insumo[proveedor],$C$8,Tbl_Registro_Insumo[descripcion_insumo],$C162,Tbl_Registro_Insumo[id_solicitud],$C$9,Tbl_Registro_Insumo[Fecha_Corte],"&lt;="&amp;BJ$12))</f>
        <v/>
      </c>
      <c r="BK162" s="2" t="str">
        <f>IF(OR($C162="",BK$12=""),"",SUMIFS(Tbl_Registro_Insumo[cant_ent],Tbl_Registro_Insumo[proveedor],$C$8,Tbl_Registro_Insumo[descripcion_insumo],$C162,Tbl_Registro_Insumo[id_solicitud],Detalle_Mes!$C$9,Tbl_Registro_Insumo[Fecha_Corte],"&lt;="&amp;BK$12)-SUMIFS(Tbl_Registro_Insumo[cant_dev],Tbl_Registro_Insumo[proveedor],$C$8,Tbl_Registro_Insumo[descripcion_insumo],$C162,Tbl_Registro_Insumo[id_solicitud],$C$9,Tbl_Registro_Insumo[Fecha_Corte],"&lt;="&amp;BK$12))</f>
        <v/>
      </c>
      <c r="BL162" s="2" t="str">
        <f>IF(OR($C162="",BL$12=""),"",SUMIFS(Tbl_Registro_Insumo[cant_ent],Tbl_Registro_Insumo[proveedor],$C$8,Tbl_Registro_Insumo[descripcion_insumo],$C162,Tbl_Registro_Insumo[id_solicitud],Detalle_Mes!$C$9,Tbl_Registro_Insumo[Fecha_Corte],"&lt;="&amp;BL$12)-SUMIFS(Tbl_Registro_Insumo[cant_dev],Tbl_Registro_Insumo[proveedor],$C$8,Tbl_Registro_Insumo[descripcion_insumo],$C162,Tbl_Registro_Insumo[id_solicitud],$C$9,Tbl_Registro_Insumo[Fecha_Corte],"&lt;="&amp;BL$12))</f>
        <v/>
      </c>
      <c r="BM162" s="2" t="str">
        <f>IF(OR($C162="",BM$12=""),"",SUMIFS(Tbl_Registro_Insumo[cant_ent],Tbl_Registro_Insumo[proveedor],$C$8,Tbl_Registro_Insumo[descripcion_insumo],$C162,Tbl_Registro_Insumo[id_solicitud],Detalle_Mes!$C$9,Tbl_Registro_Insumo[Fecha_Corte],"&lt;="&amp;BM$12)-SUMIFS(Tbl_Registro_Insumo[cant_dev],Tbl_Registro_Insumo[proveedor],$C$8,Tbl_Registro_Insumo[descripcion_insumo],$C162,Tbl_Registro_Insumo[id_solicitud],$C$9,Tbl_Registro_Insumo[Fecha_Corte],"&lt;="&amp;BM$12))</f>
        <v/>
      </c>
      <c r="BN162" s="2" t="str">
        <f>IF(OR($C162="",BN$12=""),"",SUMIFS(Tbl_Registro_Insumo[cant_ent],Tbl_Registro_Insumo[proveedor],$C$8,Tbl_Registro_Insumo[descripcion_insumo],$C162,Tbl_Registro_Insumo[id_solicitud],Detalle_Mes!$C$9,Tbl_Registro_Insumo[Fecha_Corte],"&lt;="&amp;BN$12)-SUMIFS(Tbl_Registro_Insumo[cant_dev],Tbl_Registro_Insumo[proveedor],$C$8,Tbl_Registro_Insumo[descripcion_insumo],$C162,Tbl_Registro_Insumo[id_solicitud],$C$9,Tbl_Registro_Insumo[Fecha_Corte],"&lt;="&amp;BN$12))</f>
        <v/>
      </c>
      <c r="BO162" s="2" t="str">
        <f>IF(OR($C162="",BO$12=""),"",SUMIFS(Tbl_Registro_Insumo[cant_ent],Tbl_Registro_Insumo[proveedor],$C$8,Tbl_Registro_Insumo[descripcion_insumo],$C162,Tbl_Registro_Insumo[id_solicitud],Detalle_Mes!$C$9,Tbl_Registro_Insumo[Fecha_Corte],"&lt;="&amp;BO$12)-SUMIFS(Tbl_Registro_Insumo[cant_dev],Tbl_Registro_Insumo[proveedor],$C$8,Tbl_Registro_Insumo[descripcion_insumo],$C162,Tbl_Registro_Insumo[id_solicitud],$C$9,Tbl_Registro_Insumo[Fecha_Corte],"&lt;="&amp;BO$12))</f>
        <v/>
      </c>
      <c r="BP162" s="2" t="str">
        <f>IF(OR($C162="",BP$12=""),"",SUMIFS(Tbl_Registro_Insumo[cant_ent],Tbl_Registro_Insumo[proveedor],$C$8,Tbl_Registro_Insumo[descripcion_insumo],$C162,Tbl_Registro_Insumo[id_solicitud],Detalle_Mes!$C$9,Tbl_Registro_Insumo[Fecha_Corte],"&lt;="&amp;BP$12)-SUMIFS(Tbl_Registro_Insumo[cant_dev],Tbl_Registro_Insumo[proveedor],$C$8,Tbl_Registro_Insumo[descripcion_insumo],$C162,Tbl_Registro_Insumo[id_solicitud],$C$9,Tbl_Registro_Insumo[Fecha_Corte],"&lt;="&amp;BP$12))</f>
        <v/>
      </c>
      <c r="BQ162" s="2" t="str">
        <f>IF(OR($C162="",BQ$12=""),"",SUMIFS(Tbl_Registro_Insumo[cant_ent],Tbl_Registro_Insumo[proveedor],$C$8,Tbl_Registro_Insumo[descripcion_insumo],$C162,Tbl_Registro_Insumo[id_solicitud],Detalle_Mes!$C$9,Tbl_Registro_Insumo[Fecha_Corte],"&lt;="&amp;BQ$12)-SUMIFS(Tbl_Registro_Insumo[cant_dev],Tbl_Registro_Insumo[proveedor],$C$8,Tbl_Registro_Insumo[descripcion_insumo],$C162,Tbl_Registro_Insumo[id_solicitud],$C$9,Tbl_Registro_Insumo[Fecha_Corte],"&lt;="&amp;BQ$12))</f>
        <v/>
      </c>
      <c r="BR162" s="2" t="str">
        <f>IF(OR($C162="",BR$12=""),"",SUMIFS(Tbl_Registro_Insumo[cant_ent],Tbl_Registro_Insumo[proveedor],$C$8,Tbl_Registro_Insumo[descripcion_insumo],$C162,Tbl_Registro_Insumo[id_solicitud],Detalle_Mes!$C$9,Tbl_Registro_Insumo[Fecha_Corte],"&lt;="&amp;BR$12)-SUMIFS(Tbl_Registro_Insumo[cant_dev],Tbl_Registro_Insumo[proveedor],$C$8,Tbl_Registro_Insumo[descripcion_insumo],$C162,Tbl_Registro_Insumo[id_solicitud],$C$9,Tbl_Registro_Insumo[Fecha_Corte],"&lt;="&amp;BR$12))</f>
        <v/>
      </c>
      <c r="BS162" s="2" t="str">
        <f>IF(OR($C162="",BS$12=""),"",SUMIFS(Tbl_Registro_Insumo[cant_ent],Tbl_Registro_Insumo[proveedor],$C$8,Tbl_Registro_Insumo[descripcion_insumo],$C162,Tbl_Registro_Insumo[id_solicitud],Detalle_Mes!$C$9,Tbl_Registro_Insumo[Fecha_Corte],"&lt;="&amp;BS$12)-SUMIFS(Tbl_Registro_Insumo[cant_dev],Tbl_Registro_Insumo[proveedor],$C$8,Tbl_Registro_Insumo[descripcion_insumo],$C162,Tbl_Registro_Insumo[id_solicitud],$C$9,Tbl_Registro_Insumo[Fecha_Corte],"&lt;="&amp;BS$12))</f>
        <v/>
      </c>
    </row>
    <row r="163" spans="2:71" s="7" customFormat="1" ht="19.2" customHeight="1" x14ac:dyDescent="0.3">
      <c r="B163" s="2"/>
      <c r="D163" s="20" t="str">
        <f>IF(C163="","",SUMIFS(Tbl_Registro_Insumo[cant_ent],Tbl_Registro_Insumo[proveedor],Detalle_Mes!$C$8,Tbl_Registro_Insumo[id_solicitud],Detalle_Mes!$C$9,Tbl_Registro_Insumo[descripcion_insumo],Detalle_Mes!C163,Tbl_Registro_Insumo[Fecha_Corte],"&lt;"&amp;Detalle_Mes!$F$8))</f>
        <v/>
      </c>
      <c r="E163" s="20" t="str">
        <f>IF(C163="","",SUMIFS(Tbl_Registro_Insumo[cant_dev],Tbl_Registro_Insumo[proveedor],Detalle_Mes!$C$8,Tbl_Registro_Insumo[id_solicitud],Detalle_Mes!$C$9,Tbl_Registro_Insumo[descripcion_insumo],Detalle_Mes!C163,Tbl_Registro_Insumo[Fecha_Corte],"&lt;"&amp;Detalle_Mes!$F$8))</f>
        <v/>
      </c>
      <c r="F163" s="20" t="str">
        <f t="shared" si="45"/>
        <v/>
      </c>
      <c r="H163" s="41" t="str">
        <f t="shared" si="44"/>
        <v/>
      </c>
      <c r="I163" s="2" t="str">
        <f>IF(OR($C163="",I$12=""),"",SUMIFS(Tbl_Registro_Insumo[cant_ent],Tbl_Registro_Insumo[proveedor],$C$8,Tbl_Registro_Insumo[descripcion_insumo],$C163,Tbl_Registro_Insumo[id_solicitud],Detalle_Mes!$C$9,Tbl_Registro_Insumo[Fecha_Corte],"&lt;"&amp;I$12)-SUMIFS(Tbl_Registro_Insumo[cant_dev],Tbl_Registro_Insumo[proveedor],$C$8,Tbl_Registro_Insumo[descripcion_insumo],$C163,Tbl_Registro_Insumo[id_solicitud],$C$9,Tbl_Registro_Insumo[Fecha_Corte],"&lt;="&amp;I$12))</f>
        <v/>
      </c>
      <c r="J163" s="2" t="str">
        <f>IF(OR($C163="",J$12=""),"",SUMIFS(Tbl_Registro_Insumo[cant_ent],Tbl_Registro_Insumo[proveedor],$C$8,Tbl_Registro_Insumo[descripcion_insumo],$C163,Tbl_Registro_Insumo[id_solicitud],Detalle_Mes!$C$9,Tbl_Registro_Insumo[Fecha_Corte],"&lt;="&amp;J$12)-SUMIFS(Tbl_Registro_Insumo[cant_dev],Tbl_Registro_Insumo[proveedor],$C$8,Tbl_Registro_Insumo[descripcion_insumo],$C163,Tbl_Registro_Insumo[id_solicitud],$C$9,Tbl_Registro_Insumo[Fecha_Corte],"&lt;="&amp;J$12))</f>
        <v/>
      </c>
      <c r="K163" s="2" t="str">
        <f>IF(OR($C163="",K$12=""),"",SUMIFS(Tbl_Registro_Insumo[cant_ent],Tbl_Registro_Insumo[proveedor],$C$8,Tbl_Registro_Insumo[descripcion_insumo],$C163,Tbl_Registro_Insumo[id_solicitud],Detalle_Mes!$C$9,Tbl_Registro_Insumo[Fecha_Corte],"&lt;="&amp;K$12)-SUMIFS(Tbl_Registro_Insumo[cant_dev],Tbl_Registro_Insumo[proveedor],$C$8,Tbl_Registro_Insumo[descripcion_insumo],$C163,Tbl_Registro_Insumo[id_solicitud],$C$9,Tbl_Registro_Insumo[Fecha_Corte],"&lt;="&amp;K$12))</f>
        <v/>
      </c>
      <c r="L163" s="2" t="str">
        <f>IF(OR($C163="",L$12=""),"",SUMIFS(Tbl_Registro_Insumo[cant_ent],Tbl_Registro_Insumo[proveedor],$C$8,Tbl_Registro_Insumo[descripcion_insumo],$C163,Tbl_Registro_Insumo[id_solicitud],Detalle_Mes!$C$9,Tbl_Registro_Insumo[Fecha_Corte],"&lt;="&amp;L$12)-SUMIFS(Tbl_Registro_Insumo[cant_dev],Tbl_Registro_Insumo[proveedor],$C$8,Tbl_Registro_Insumo[descripcion_insumo],$C163,Tbl_Registro_Insumo[id_solicitud],$C$9,Tbl_Registro_Insumo[Fecha_Corte],"&lt;="&amp;L$12))</f>
        <v/>
      </c>
      <c r="M163" s="2" t="str">
        <f>IF(OR($C163="",M$12=""),"",SUMIFS(Tbl_Registro_Insumo[cant_ent],Tbl_Registro_Insumo[proveedor],$C$8,Tbl_Registro_Insumo[descripcion_insumo],$C163,Tbl_Registro_Insumo[id_solicitud],Detalle_Mes!$C$9,Tbl_Registro_Insumo[Fecha_Corte],"&lt;="&amp;M$12)-SUMIFS(Tbl_Registro_Insumo[cant_dev],Tbl_Registro_Insumo[proveedor],$C$8,Tbl_Registro_Insumo[descripcion_insumo],$C163,Tbl_Registro_Insumo[id_solicitud],$C$9,Tbl_Registro_Insumo[Fecha_Corte],"&lt;="&amp;M$12))</f>
        <v/>
      </c>
      <c r="N163" s="2" t="str">
        <f>IF(OR($C163="",N$12=""),"",SUMIFS(Tbl_Registro_Insumo[cant_ent],Tbl_Registro_Insumo[proveedor],$C$8,Tbl_Registro_Insumo[descripcion_insumo],$C163,Tbl_Registro_Insumo[id_solicitud],Detalle_Mes!$C$9,Tbl_Registro_Insumo[Fecha_Corte],"&lt;="&amp;N$12)-SUMIFS(Tbl_Registro_Insumo[cant_dev],Tbl_Registro_Insumo[proveedor],$C$8,Tbl_Registro_Insumo[descripcion_insumo],$C163,Tbl_Registro_Insumo[id_solicitud],$C$9,Tbl_Registro_Insumo[Fecha_Corte],"&lt;="&amp;N$12))</f>
        <v/>
      </c>
      <c r="O163" s="2" t="str">
        <f>IF(OR($C163="",O$12=""),"",SUMIFS(Tbl_Registro_Insumo[cant_ent],Tbl_Registro_Insumo[proveedor],$C$8,Tbl_Registro_Insumo[descripcion_insumo],$C163,Tbl_Registro_Insumo[id_solicitud],Detalle_Mes!$C$9,Tbl_Registro_Insumo[Fecha_Corte],"&lt;="&amp;O$12)-SUMIFS(Tbl_Registro_Insumo[cant_dev],Tbl_Registro_Insumo[proveedor],$C$8,Tbl_Registro_Insumo[descripcion_insumo],$C163,Tbl_Registro_Insumo[id_solicitud],$C$9,Tbl_Registro_Insumo[Fecha_Corte],"&lt;="&amp;O$12))</f>
        <v/>
      </c>
      <c r="P163" s="2" t="str">
        <f>IF(OR($C163="",P$12=""),"",SUMIFS(Tbl_Registro_Insumo[cant_ent],Tbl_Registro_Insumo[proveedor],$C$8,Tbl_Registro_Insumo[descripcion_insumo],$C163,Tbl_Registro_Insumo[id_solicitud],Detalle_Mes!$C$9,Tbl_Registro_Insumo[Fecha_Corte],"&lt;="&amp;P$12)-SUMIFS(Tbl_Registro_Insumo[cant_dev],Tbl_Registro_Insumo[proveedor],$C$8,Tbl_Registro_Insumo[descripcion_insumo],$C163,Tbl_Registro_Insumo[id_solicitud],$C$9,Tbl_Registro_Insumo[Fecha_Corte],"&lt;="&amp;P$12))</f>
        <v/>
      </c>
      <c r="Q163" s="2" t="str">
        <f>IF(OR($C163="",Q$12=""),"",SUMIFS(Tbl_Registro_Insumo[cant_ent],Tbl_Registro_Insumo[proveedor],$C$8,Tbl_Registro_Insumo[descripcion_insumo],$C163,Tbl_Registro_Insumo[id_solicitud],Detalle_Mes!$C$9,Tbl_Registro_Insumo[Fecha_Corte],"&lt;="&amp;Q$12)-SUMIFS(Tbl_Registro_Insumo[cant_dev],Tbl_Registro_Insumo[proveedor],$C$8,Tbl_Registro_Insumo[descripcion_insumo],$C163,Tbl_Registro_Insumo[id_solicitud],$C$9,Tbl_Registro_Insumo[Fecha_Corte],"&lt;="&amp;Q$12))</f>
        <v/>
      </c>
      <c r="R163" s="2" t="str">
        <f>IF(OR($C163="",R$12=""),"",SUMIFS(Tbl_Registro_Insumo[cant_ent],Tbl_Registro_Insumo[proveedor],$C$8,Tbl_Registro_Insumo[descripcion_insumo],$C163,Tbl_Registro_Insumo[id_solicitud],Detalle_Mes!$C$9,Tbl_Registro_Insumo[Fecha_Corte],"&lt;="&amp;R$12)-SUMIFS(Tbl_Registro_Insumo[cant_dev],Tbl_Registro_Insumo[proveedor],$C$8,Tbl_Registro_Insumo[descripcion_insumo],$C163,Tbl_Registro_Insumo[id_solicitud],$C$9,Tbl_Registro_Insumo[Fecha_Corte],"&lt;="&amp;R$12))</f>
        <v/>
      </c>
      <c r="S163" s="2" t="str">
        <f>IF(OR($C163="",S$12=""),"",SUMIFS(Tbl_Registro_Insumo[cant_ent],Tbl_Registro_Insumo[proveedor],$C$8,Tbl_Registro_Insumo[descripcion_insumo],$C163,Tbl_Registro_Insumo[id_solicitud],Detalle_Mes!$C$9,Tbl_Registro_Insumo[Fecha_Corte],"&lt;="&amp;S$12)-SUMIFS(Tbl_Registro_Insumo[cant_dev],Tbl_Registro_Insumo[proveedor],$C$8,Tbl_Registro_Insumo[descripcion_insumo],$C163,Tbl_Registro_Insumo[id_solicitud],$C$9,Tbl_Registro_Insumo[Fecha_Corte],"&lt;="&amp;S$12))</f>
        <v/>
      </c>
      <c r="T163" s="2" t="str">
        <f>IF(OR($C163="",T$12=""),"",SUMIFS(Tbl_Registro_Insumo[cant_ent],Tbl_Registro_Insumo[proveedor],$C$8,Tbl_Registro_Insumo[descripcion_insumo],$C163,Tbl_Registro_Insumo[id_solicitud],Detalle_Mes!$C$9,Tbl_Registro_Insumo[Fecha_Corte],"&lt;="&amp;T$12)-SUMIFS(Tbl_Registro_Insumo[cant_dev],Tbl_Registro_Insumo[proveedor],$C$8,Tbl_Registro_Insumo[descripcion_insumo],$C163,Tbl_Registro_Insumo[id_solicitud],$C$9,Tbl_Registro_Insumo[Fecha_Corte],"&lt;="&amp;T$12))</f>
        <v/>
      </c>
      <c r="U163" s="2" t="str">
        <f>IF(OR($C163="",U$12=""),"",SUMIFS(Tbl_Registro_Insumo[cant_ent],Tbl_Registro_Insumo[proveedor],$C$8,Tbl_Registro_Insumo[descripcion_insumo],$C163,Tbl_Registro_Insumo[id_solicitud],Detalle_Mes!$C$9,Tbl_Registro_Insumo[Fecha_Corte],"&lt;="&amp;U$12)-SUMIFS(Tbl_Registro_Insumo[cant_dev],Tbl_Registro_Insumo[proveedor],$C$8,Tbl_Registro_Insumo[descripcion_insumo],$C163,Tbl_Registro_Insumo[id_solicitud],$C$9,Tbl_Registro_Insumo[Fecha_Corte],"&lt;="&amp;U$12))</f>
        <v/>
      </c>
      <c r="V163" s="2" t="str">
        <f>IF(OR($C163="",V$12=""),"",SUMIFS(Tbl_Registro_Insumo[cant_ent],Tbl_Registro_Insumo[proveedor],$C$8,Tbl_Registro_Insumo[descripcion_insumo],$C163,Tbl_Registro_Insumo[id_solicitud],Detalle_Mes!$C$9,Tbl_Registro_Insumo[Fecha_Corte],"&lt;="&amp;V$12)-SUMIFS(Tbl_Registro_Insumo[cant_dev],Tbl_Registro_Insumo[proveedor],$C$8,Tbl_Registro_Insumo[descripcion_insumo],$C163,Tbl_Registro_Insumo[id_solicitud],$C$9,Tbl_Registro_Insumo[Fecha_Corte],"&lt;="&amp;V$12))</f>
        <v/>
      </c>
      <c r="W163" s="2" t="str">
        <f>IF(OR($C163="",W$12=""),"",SUMIFS(Tbl_Registro_Insumo[cant_ent],Tbl_Registro_Insumo[proveedor],$C$8,Tbl_Registro_Insumo[descripcion_insumo],$C163,Tbl_Registro_Insumo[id_solicitud],Detalle_Mes!$C$9,Tbl_Registro_Insumo[Fecha_Corte],"&lt;="&amp;W$12)-SUMIFS(Tbl_Registro_Insumo[cant_dev],Tbl_Registro_Insumo[proveedor],$C$8,Tbl_Registro_Insumo[descripcion_insumo],$C163,Tbl_Registro_Insumo[id_solicitud],$C$9,Tbl_Registro_Insumo[Fecha_Corte],"&lt;="&amp;W$12))</f>
        <v/>
      </c>
      <c r="X163" s="2" t="str">
        <f>IF(OR($C163="",X$12=""),"",SUMIFS(Tbl_Registro_Insumo[cant_ent],Tbl_Registro_Insumo[proveedor],$C$8,Tbl_Registro_Insumo[descripcion_insumo],$C163,Tbl_Registro_Insumo[id_solicitud],Detalle_Mes!$C$9,Tbl_Registro_Insumo[Fecha_Corte],"&lt;="&amp;X$12)-SUMIFS(Tbl_Registro_Insumo[cant_dev],Tbl_Registro_Insumo[proveedor],$C$8,Tbl_Registro_Insumo[descripcion_insumo],$C163,Tbl_Registro_Insumo[id_solicitud],$C$9,Tbl_Registro_Insumo[Fecha_Corte],"&lt;="&amp;X$12))</f>
        <v/>
      </c>
      <c r="Y163" s="2" t="str">
        <f>IF(OR($C163="",Y$12=""),"",SUMIFS(Tbl_Registro_Insumo[cant_ent],Tbl_Registro_Insumo[proveedor],$C$8,Tbl_Registro_Insumo[descripcion_insumo],$C163,Tbl_Registro_Insumo[id_solicitud],Detalle_Mes!$C$9,Tbl_Registro_Insumo[Fecha_Corte],"&lt;="&amp;Y$12)-SUMIFS(Tbl_Registro_Insumo[cant_dev],Tbl_Registro_Insumo[proveedor],$C$8,Tbl_Registro_Insumo[descripcion_insumo],$C163,Tbl_Registro_Insumo[id_solicitud],$C$9,Tbl_Registro_Insumo[Fecha_Corte],"&lt;="&amp;Y$12))</f>
        <v/>
      </c>
      <c r="Z163" s="2" t="str">
        <f>IF(OR($C163="",Z$12=""),"",SUMIFS(Tbl_Registro_Insumo[cant_ent],Tbl_Registro_Insumo[proveedor],$C$8,Tbl_Registro_Insumo[descripcion_insumo],$C163,Tbl_Registro_Insumo[id_solicitud],Detalle_Mes!$C$9,Tbl_Registro_Insumo[Fecha_Corte],"&lt;="&amp;Z$12)-SUMIFS(Tbl_Registro_Insumo[cant_dev],Tbl_Registro_Insumo[proveedor],$C$8,Tbl_Registro_Insumo[descripcion_insumo],$C163,Tbl_Registro_Insumo[id_solicitud],$C$9,Tbl_Registro_Insumo[Fecha_Corte],"&lt;="&amp;Z$12))</f>
        <v/>
      </c>
      <c r="AA163" s="2" t="str">
        <f>IF(OR($C163="",AA$12=""),"",SUMIFS(Tbl_Registro_Insumo[cant_ent],Tbl_Registro_Insumo[proveedor],$C$8,Tbl_Registro_Insumo[descripcion_insumo],$C163,Tbl_Registro_Insumo[id_solicitud],Detalle_Mes!$C$9,Tbl_Registro_Insumo[Fecha_Corte],"&lt;="&amp;AA$12)-SUMIFS(Tbl_Registro_Insumo[cant_dev],Tbl_Registro_Insumo[proveedor],$C$8,Tbl_Registro_Insumo[descripcion_insumo],$C163,Tbl_Registro_Insumo[id_solicitud],$C$9,Tbl_Registro_Insumo[Fecha_Corte],"&lt;="&amp;AA$12))</f>
        <v/>
      </c>
      <c r="AB163" s="2" t="str">
        <f>IF(OR($C163="",AB$12=""),"",SUMIFS(Tbl_Registro_Insumo[cant_ent],Tbl_Registro_Insumo[proveedor],$C$8,Tbl_Registro_Insumo[descripcion_insumo],$C163,Tbl_Registro_Insumo[id_solicitud],Detalle_Mes!$C$9,Tbl_Registro_Insumo[Fecha_Corte],"&lt;="&amp;AB$12)-SUMIFS(Tbl_Registro_Insumo[cant_dev],Tbl_Registro_Insumo[proveedor],$C$8,Tbl_Registro_Insumo[descripcion_insumo],$C163,Tbl_Registro_Insumo[id_solicitud],$C$9,Tbl_Registro_Insumo[Fecha_Corte],"&lt;="&amp;AB$12))</f>
        <v/>
      </c>
      <c r="AC163" s="2" t="str">
        <f>IF(OR($C163="",AC$12=""),"",SUMIFS(Tbl_Registro_Insumo[cant_ent],Tbl_Registro_Insumo[proveedor],$C$8,Tbl_Registro_Insumo[descripcion_insumo],$C163,Tbl_Registro_Insumo[id_solicitud],Detalle_Mes!$C$9,Tbl_Registro_Insumo[Fecha_Corte],"&lt;="&amp;AC$12)-SUMIFS(Tbl_Registro_Insumo[cant_dev],Tbl_Registro_Insumo[proveedor],$C$8,Tbl_Registro_Insumo[descripcion_insumo],$C163,Tbl_Registro_Insumo[id_solicitud],$C$9,Tbl_Registro_Insumo[Fecha_Corte],"&lt;="&amp;AC$12))</f>
        <v/>
      </c>
      <c r="AD163" s="2" t="str">
        <f>IF(OR($C163="",AD$12=""),"",SUMIFS(Tbl_Registro_Insumo[cant_ent],Tbl_Registro_Insumo[proveedor],$C$8,Tbl_Registro_Insumo[descripcion_insumo],$C163,Tbl_Registro_Insumo[id_solicitud],Detalle_Mes!$C$9,Tbl_Registro_Insumo[Fecha_Corte],"&lt;="&amp;AD$12)-SUMIFS(Tbl_Registro_Insumo[cant_dev],Tbl_Registro_Insumo[proveedor],$C$8,Tbl_Registro_Insumo[descripcion_insumo],$C163,Tbl_Registro_Insumo[id_solicitud],$C$9,Tbl_Registro_Insumo[Fecha_Corte],"&lt;="&amp;AD$12))</f>
        <v/>
      </c>
      <c r="AE163" s="2" t="str">
        <f>IF(OR($C163="",AE$12=""),"",SUMIFS(Tbl_Registro_Insumo[cant_ent],Tbl_Registro_Insumo[proveedor],$C$8,Tbl_Registro_Insumo[descripcion_insumo],$C163,Tbl_Registro_Insumo[id_solicitud],Detalle_Mes!$C$9,Tbl_Registro_Insumo[Fecha_Corte],"&lt;="&amp;AE$12)-SUMIFS(Tbl_Registro_Insumo[cant_dev],Tbl_Registro_Insumo[proveedor],$C$8,Tbl_Registro_Insumo[descripcion_insumo],$C163,Tbl_Registro_Insumo[id_solicitud],$C$9,Tbl_Registro_Insumo[Fecha_Corte],"&lt;="&amp;AE$12))</f>
        <v/>
      </c>
      <c r="AF163" s="2" t="str">
        <f>IF(OR($C163="",AF$12=""),"",SUMIFS(Tbl_Registro_Insumo[cant_ent],Tbl_Registro_Insumo[proveedor],$C$8,Tbl_Registro_Insumo[descripcion_insumo],$C163,Tbl_Registro_Insumo[id_solicitud],Detalle_Mes!$C$9,Tbl_Registro_Insumo[Fecha_Corte],"&lt;="&amp;AF$12)-SUMIFS(Tbl_Registro_Insumo[cant_dev],Tbl_Registro_Insumo[proveedor],$C$8,Tbl_Registro_Insumo[descripcion_insumo],$C163,Tbl_Registro_Insumo[id_solicitud],$C$9,Tbl_Registro_Insumo[Fecha_Corte],"&lt;="&amp;AF$12))</f>
        <v/>
      </c>
      <c r="AG163" s="2" t="str">
        <f>IF(OR($C163="",AG$12=""),"",SUMIFS(Tbl_Registro_Insumo[cant_ent],Tbl_Registro_Insumo[proveedor],$C$8,Tbl_Registro_Insumo[descripcion_insumo],$C163,Tbl_Registro_Insumo[id_solicitud],Detalle_Mes!$C$9,Tbl_Registro_Insumo[Fecha_Corte],"&lt;="&amp;AG$12)-SUMIFS(Tbl_Registro_Insumo[cant_dev],Tbl_Registro_Insumo[proveedor],$C$8,Tbl_Registro_Insumo[descripcion_insumo],$C163,Tbl_Registro_Insumo[id_solicitud],$C$9,Tbl_Registro_Insumo[Fecha_Corte],"&lt;="&amp;AG$12))</f>
        <v/>
      </c>
      <c r="AH163" s="2" t="str">
        <f>IF(OR($C163="",AH$12=""),"",SUMIFS(Tbl_Registro_Insumo[cant_ent],Tbl_Registro_Insumo[proveedor],$C$8,Tbl_Registro_Insumo[descripcion_insumo],$C163,Tbl_Registro_Insumo[id_solicitud],Detalle_Mes!$C$9,Tbl_Registro_Insumo[Fecha_Corte],"&lt;="&amp;AH$12)-SUMIFS(Tbl_Registro_Insumo[cant_dev],Tbl_Registro_Insumo[proveedor],$C$8,Tbl_Registro_Insumo[descripcion_insumo],$C163,Tbl_Registro_Insumo[id_solicitud],$C$9,Tbl_Registro_Insumo[Fecha_Corte],"&lt;="&amp;AH$12))</f>
        <v/>
      </c>
      <c r="AI163" s="2" t="str">
        <f>IF(OR($C163="",AI$12=""),"",SUMIFS(Tbl_Registro_Insumo[cant_ent],Tbl_Registro_Insumo[proveedor],$C$8,Tbl_Registro_Insumo[descripcion_insumo],$C163,Tbl_Registro_Insumo[id_solicitud],Detalle_Mes!$C$9,Tbl_Registro_Insumo[Fecha_Corte],"&lt;="&amp;AI$12)-SUMIFS(Tbl_Registro_Insumo[cant_dev],Tbl_Registro_Insumo[proveedor],$C$8,Tbl_Registro_Insumo[descripcion_insumo],$C163,Tbl_Registro_Insumo[id_solicitud],$C$9,Tbl_Registro_Insumo[Fecha_Corte],"&lt;="&amp;AI$12))</f>
        <v/>
      </c>
      <c r="AJ163" s="2" t="str">
        <f>IF(OR($C163="",AJ$12=""),"",SUMIFS(Tbl_Registro_Insumo[cant_ent],Tbl_Registro_Insumo[proveedor],$C$8,Tbl_Registro_Insumo[descripcion_insumo],$C163,Tbl_Registro_Insumo[id_solicitud],Detalle_Mes!$C$9,Tbl_Registro_Insumo[Fecha_Corte],"&lt;="&amp;AJ$12)-SUMIFS(Tbl_Registro_Insumo[cant_dev],Tbl_Registro_Insumo[proveedor],$C$8,Tbl_Registro_Insumo[descripcion_insumo],$C163,Tbl_Registro_Insumo[id_solicitud],$C$9,Tbl_Registro_Insumo[Fecha_Corte],"&lt;="&amp;AJ$12))</f>
        <v/>
      </c>
      <c r="AK163" s="2" t="str">
        <f>IF(OR($C163="",AK$12=""),"",SUMIFS(Tbl_Registro_Insumo[cant_ent],Tbl_Registro_Insumo[proveedor],$C$8,Tbl_Registro_Insumo[descripcion_insumo],$C163,Tbl_Registro_Insumo[id_solicitud],Detalle_Mes!$C$9,Tbl_Registro_Insumo[Fecha_Corte],"&lt;="&amp;AK$12)-SUMIFS(Tbl_Registro_Insumo[cant_dev],Tbl_Registro_Insumo[proveedor],$C$8,Tbl_Registro_Insumo[descripcion_insumo],$C163,Tbl_Registro_Insumo[id_solicitud],$C$9,Tbl_Registro_Insumo[Fecha_Corte],"&lt;="&amp;AK$12))</f>
        <v/>
      </c>
      <c r="AL163" s="2" t="str">
        <f>IF(OR($C163="",AL$12=""),"",SUMIFS(Tbl_Registro_Insumo[cant_ent],Tbl_Registro_Insumo[proveedor],$C$8,Tbl_Registro_Insumo[descripcion_insumo],$C163,Tbl_Registro_Insumo[id_solicitud],Detalle_Mes!$C$9,Tbl_Registro_Insumo[Fecha_Corte],"&lt;="&amp;AL$12)-SUMIFS(Tbl_Registro_Insumo[cant_dev],Tbl_Registro_Insumo[proveedor],$C$8,Tbl_Registro_Insumo[descripcion_insumo],$C163,Tbl_Registro_Insumo[id_solicitud],$C$9,Tbl_Registro_Insumo[Fecha_Corte],"&lt;="&amp;AL$12))</f>
        <v/>
      </c>
      <c r="AM163" s="2" t="str">
        <f>IF(OR($C163="",AM$12=""),"",SUMIFS(Tbl_Registro_Insumo[cant_ent],Tbl_Registro_Insumo[proveedor],$C$8,Tbl_Registro_Insumo[descripcion_insumo],$C163,Tbl_Registro_Insumo[id_solicitud],Detalle_Mes!$C$9,Tbl_Registro_Insumo[Fecha_Corte],"&lt;="&amp;AM$12)-SUMIFS(Tbl_Registro_Insumo[cant_dev],Tbl_Registro_Insumo[proveedor],$C$8,Tbl_Registro_Insumo[descripcion_insumo],$C163,Tbl_Registro_Insumo[id_solicitud],$C$9,Tbl_Registro_Insumo[Fecha_Corte],"&lt;="&amp;AM$12))</f>
        <v/>
      </c>
      <c r="AN163" s="2" t="str">
        <f>IF(OR($C163="",AN$12=""),"",SUMIFS(Tbl_Registro_Insumo[cant_ent],Tbl_Registro_Insumo[proveedor],$C$8,Tbl_Registro_Insumo[descripcion_insumo],$C163,Tbl_Registro_Insumo[id_solicitud],Detalle_Mes!$C$9,Tbl_Registro_Insumo[Fecha_Corte],"&lt;="&amp;AN$12)-SUMIFS(Tbl_Registro_Insumo[cant_dev],Tbl_Registro_Insumo[proveedor],$C$8,Tbl_Registro_Insumo[descripcion_insumo],$C163,Tbl_Registro_Insumo[id_solicitud],$C$9,Tbl_Registro_Insumo[Fecha_Corte],"&lt;="&amp;AN$12))</f>
        <v/>
      </c>
      <c r="AO163" s="2" t="str">
        <f>IF(OR($C163="",AO$12=""),"",SUMIFS(Tbl_Registro_Insumo[cant_ent],Tbl_Registro_Insumo[proveedor],$C$8,Tbl_Registro_Insumo[descripcion_insumo],$C163,Tbl_Registro_Insumo[id_solicitud],Detalle_Mes!$C$9,Tbl_Registro_Insumo[Fecha_Corte],"&lt;="&amp;AO$12)-SUMIFS(Tbl_Registro_Insumo[cant_dev],Tbl_Registro_Insumo[proveedor],$C$8,Tbl_Registro_Insumo[descripcion_insumo],$C163,Tbl_Registro_Insumo[id_solicitud],$C$9,Tbl_Registro_Insumo[Fecha_Corte],"&lt;="&amp;AO$12))</f>
        <v/>
      </c>
      <c r="AP163" s="2" t="str">
        <f>IF(OR($C163="",AP$12=""),"",SUMIFS(Tbl_Registro_Insumo[cant_ent],Tbl_Registro_Insumo[proveedor],$C$8,Tbl_Registro_Insumo[descripcion_insumo],$C163,Tbl_Registro_Insumo[id_solicitud],Detalle_Mes!$C$9,Tbl_Registro_Insumo[Fecha_Corte],"&lt;="&amp;AP$12)-SUMIFS(Tbl_Registro_Insumo[cant_dev],Tbl_Registro_Insumo[proveedor],$C$8,Tbl_Registro_Insumo[descripcion_insumo],$C163,Tbl_Registro_Insumo[id_solicitud],$C$9,Tbl_Registro_Insumo[Fecha_Corte],"&lt;="&amp;AP$12))</f>
        <v/>
      </c>
      <c r="AQ163" s="2" t="str">
        <f>IF(OR($C163="",AQ$12=""),"",SUMIFS(Tbl_Registro_Insumo[cant_ent],Tbl_Registro_Insumo[proveedor],$C$8,Tbl_Registro_Insumo[descripcion_insumo],$C163,Tbl_Registro_Insumo[id_solicitud],Detalle_Mes!$C$9,Tbl_Registro_Insumo[Fecha_Corte],"&lt;="&amp;AQ$12)-SUMIFS(Tbl_Registro_Insumo[cant_dev],Tbl_Registro_Insumo[proveedor],$C$8,Tbl_Registro_Insumo[descripcion_insumo],$C163,Tbl_Registro_Insumo[id_solicitud],$C$9,Tbl_Registro_Insumo[Fecha_Corte],"&lt;="&amp;AQ$12))</f>
        <v/>
      </c>
      <c r="AR163" s="2" t="str">
        <f>IF(OR($C163="",AR$12=""),"",SUMIFS(Tbl_Registro_Insumo[cant_ent],Tbl_Registro_Insumo[proveedor],$C$8,Tbl_Registro_Insumo[descripcion_insumo],$C163,Tbl_Registro_Insumo[id_solicitud],Detalle_Mes!$C$9,Tbl_Registro_Insumo[Fecha_Corte],"&lt;="&amp;AR$12)-SUMIFS(Tbl_Registro_Insumo[cant_dev],Tbl_Registro_Insumo[proveedor],$C$8,Tbl_Registro_Insumo[descripcion_insumo],$C163,Tbl_Registro_Insumo[id_solicitud],$C$9,Tbl_Registro_Insumo[Fecha_Corte],"&lt;="&amp;AR$12))</f>
        <v/>
      </c>
      <c r="AS163" s="2" t="str">
        <f>IF(OR($C163="",AS$12=""),"",SUMIFS(Tbl_Registro_Insumo[cant_ent],Tbl_Registro_Insumo[proveedor],$C$8,Tbl_Registro_Insumo[descripcion_insumo],$C163,Tbl_Registro_Insumo[id_solicitud],Detalle_Mes!$C$9,Tbl_Registro_Insumo[Fecha_Corte],"&lt;="&amp;AS$12)-SUMIFS(Tbl_Registro_Insumo[cant_dev],Tbl_Registro_Insumo[proveedor],$C$8,Tbl_Registro_Insumo[descripcion_insumo],$C163,Tbl_Registro_Insumo[id_solicitud],$C$9,Tbl_Registro_Insumo[Fecha_Corte],"&lt;="&amp;AS$12))</f>
        <v/>
      </c>
      <c r="AT163" s="2" t="str">
        <f>IF(OR($C163="",AT$12=""),"",SUMIFS(Tbl_Registro_Insumo[cant_ent],Tbl_Registro_Insumo[proveedor],$C$8,Tbl_Registro_Insumo[descripcion_insumo],$C163,Tbl_Registro_Insumo[id_solicitud],Detalle_Mes!$C$9,Tbl_Registro_Insumo[Fecha_Corte],"&lt;="&amp;AT$12)-SUMIFS(Tbl_Registro_Insumo[cant_dev],Tbl_Registro_Insumo[proveedor],$C$8,Tbl_Registro_Insumo[descripcion_insumo],$C163,Tbl_Registro_Insumo[id_solicitud],$C$9,Tbl_Registro_Insumo[Fecha_Corte],"&lt;="&amp;AT$12))</f>
        <v/>
      </c>
      <c r="AU163" s="2" t="str">
        <f>IF(OR($C163="",AU$12=""),"",SUMIFS(Tbl_Registro_Insumo[cant_ent],Tbl_Registro_Insumo[proveedor],$C$8,Tbl_Registro_Insumo[descripcion_insumo],$C163,Tbl_Registro_Insumo[id_solicitud],Detalle_Mes!$C$9,Tbl_Registro_Insumo[Fecha_Corte],"&lt;="&amp;AU$12)-SUMIFS(Tbl_Registro_Insumo[cant_dev],Tbl_Registro_Insumo[proveedor],$C$8,Tbl_Registro_Insumo[descripcion_insumo],$C163,Tbl_Registro_Insumo[id_solicitud],$C$9,Tbl_Registro_Insumo[Fecha_Corte],"&lt;="&amp;AU$12))</f>
        <v/>
      </c>
      <c r="AV163" s="2" t="str">
        <f>IF(OR($C163="",AV$12=""),"",SUMIFS(Tbl_Registro_Insumo[cant_ent],Tbl_Registro_Insumo[proveedor],$C$8,Tbl_Registro_Insumo[descripcion_insumo],$C163,Tbl_Registro_Insumo[id_solicitud],Detalle_Mes!$C$9,Tbl_Registro_Insumo[Fecha_Corte],"&lt;="&amp;AV$12)-SUMIFS(Tbl_Registro_Insumo[cant_dev],Tbl_Registro_Insumo[proveedor],$C$8,Tbl_Registro_Insumo[descripcion_insumo],$C163,Tbl_Registro_Insumo[id_solicitud],$C$9,Tbl_Registro_Insumo[Fecha_Corte],"&lt;="&amp;AV$12))</f>
        <v/>
      </c>
      <c r="AW163" s="2" t="str">
        <f>IF(OR($C163="",AW$12=""),"",SUMIFS(Tbl_Registro_Insumo[cant_ent],Tbl_Registro_Insumo[proveedor],$C$8,Tbl_Registro_Insumo[descripcion_insumo],$C163,Tbl_Registro_Insumo[id_solicitud],Detalle_Mes!$C$9,Tbl_Registro_Insumo[Fecha_Corte],"&lt;="&amp;AW$12)-SUMIFS(Tbl_Registro_Insumo[cant_dev],Tbl_Registro_Insumo[proveedor],$C$8,Tbl_Registro_Insumo[descripcion_insumo],$C163,Tbl_Registro_Insumo[id_solicitud],$C$9,Tbl_Registro_Insumo[Fecha_Corte],"&lt;="&amp;AW$12))</f>
        <v/>
      </c>
      <c r="AX163" s="2" t="str">
        <f>IF(OR($C163="",AX$12=""),"",SUMIFS(Tbl_Registro_Insumo[cant_ent],Tbl_Registro_Insumo[proveedor],$C$8,Tbl_Registro_Insumo[descripcion_insumo],$C163,Tbl_Registro_Insumo[id_solicitud],Detalle_Mes!$C$9,Tbl_Registro_Insumo[Fecha_Corte],"&lt;="&amp;AX$12)-SUMIFS(Tbl_Registro_Insumo[cant_dev],Tbl_Registro_Insumo[proveedor],$C$8,Tbl_Registro_Insumo[descripcion_insumo],$C163,Tbl_Registro_Insumo[id_solicitud],$C$9,Tbl_Registro_Insumo[Fecha_Corte],"&lt;="&amp;AX$12))</f>
        <v/>
      </c>
      <c r="AY163" s="2" t="str">
        <f>IF(OR($C163="",AY$12=""),"",SUMIFS(Tbl_Registro_Insumo[cant_ent],Tbl_Registro_Insumo[proveedor],$C$8,Tbl_Registro_Insumo[descripcion_insumo],$C163,Tbl_Registro_Insumo[id_solicitud],Detalle_Mes!$C$9,Tbl_Registro_Insumo[Fecha_Corte],"&lt;="&amp;AY$12)-SUMIFS(Tbl_Registro_Insumo[cant_dev],Tbl_Registro_Insumo[proveedor],$C$8,Tbl_Registro_Insumo[descripcion_insumo],$C163,Tbl_Registro_Insumo[id_solicitud],$C$9,Tbl_Registro_Insumo[Fecha_Corte],"&lt;="&amp;AY$12))</f>
        <v/>
      </c>
      <c r="AZ163" s="2" t="str">
        <f>IF(OR($C163="",AZ$12=""),"",SUMIFS(Tbl_Registro_Insumo[cant_ent],Tbl_Registro_Insumo[proveedor],$C$8,Tbl_Registro_Insumo[descripcion_insumo],$C163,Tbl_Registro_Insumo[id_solicitud],Detalle_Mes!$C$9,Tbl_Registro_Insumo[Fecha_Corte],"&lt;="&amp;AZ$12)-SUMIFS(Tbl_Registro_Insumo[cant_dev],Tbl_Registro_Insumo[proveedor],$C$8,Tbl_Registro_Insumo[descripcion_insumo],$C163,Tbl_Registro_Insumo[id_solicitud],$C$9,Tbl_Registro_Insumo[Fecha_Corte],"&lt;="&amp;AZ$12))</f>
        <v/>
      </c>
      <c r="BA163" s="2" t="str">
        <f>IF(OR($C163="",BA$12=""),"",SUMIFS(Tbl_Registro_Insumo[cant_ent],Tbl_Registro_Insumo[proveedor],$C$8,Tbl_Registro_Insumo[descripcion_insumo],$C163,Tbl_Registro_Insumo[id_solicitud],Detalle_Mes!$C$9,Tbl_Registro_Insumo[Fecha_Corte],"&lt;="&amp;BA$12)-SUMIFS(Tbl_Registro_Insumo[cant_dev],Tbl_Registro_Insumo[proveedor],$C$8,Tbl_Registro_Insumo[descripcion_insumo],$C163,Tbl_Registro_Insumo[id_solicitud],$C$9,Tbl_Registro_Insumo[Fecha_Corte],"&lt;="&amp;BA$12))</f>
        <v/>
      </c>
      <c r="BB163" s="2" t="str">
        <f>IF(OR($C163="",BB$12=""),"",SUMIFS(Tbl_Registro_Insumo[cant_ent],Tbl_Registro_Insumo[proveedor],$C$8,Tbl_Registro_Insumo[descripcion_insumo],$C163,Tbl_Registro_Insumo[id_solicitud],Detalle_Mes!$C$9,Tbl_Registro_Insumo[Fecha_Corte],"&lt;="&amp;BB$12)-SUMIFS(Tbl_Registro_Insumo[cant_dev],Tbl_Registro_Insumo[proveedor],$C$8,Tbl_Registro_Insumo[descripcion_insumo],$C163,Tbl_Registro_Insumo[id_solicitud],$C$9,Tbl_Registro_Insumo[Fecha_Corte],"&lt;="&amp;BB$12))</f>
        <v/>
      </c>
      <c r="BC163" s="2" t="str">
        <f>IF(OR($C163="",BC$12=""),"",SUMIFS(Tbl_Registro_Insumo[cant_ent],Tbl_Registro_Insumo[proveedor],$C$8,Tbl_Registro_Insumo[descripcion_insumo],$C163,Tbl_Registro_Insumo[id_solicitud],Detalle_Mes!$C$9,Tbl_Registro_Insumo[Fecha_Corte],"&lt;="&amp;BC$12)-SUMIFS(Tbl_Registro_Insumo[cant_dev],Tbl_Registro_Insumo[proveedor],$C$8,Tbl_Registro_Insumo[descripcion_insumo],$C163,Tbl_Registro_Insumo[id_solicitud],$C$9,Tbl_Registro_Insumo[Fecha_Corte],"&lt;="&amp;BC$12))</f>
        <v/>
      </c>
      <c r="BD163" s="2" t="str">
        <f>IF(OR($C163="",BD$12=""),"",SUMIFS(Tbl_Registro_Insumo[cant_ent],Tbl_Registro_Insumo[proveedor],$C$8,Tbl_Registro_Insumo[descripcion_insumo],$C163,Tbl_Registro_Insumo[id_solicitud],Detalle_Mes!$C$9,Tbl_Registro_Insumo[Fecha_Corte],"&lt;="&amp;BD$12)-SUMIFS(Tbl_Registro_Insumo[cant_dev],Tbl_Registro_Insumo[proveedor],$C$8,Tbl_Registro_Insumo[descripcion_insumo],$C163,Tbl_Registro_Insumo[id_solicitud],$C$9,Tbl_Registro_Insumo[Fecha_Corte],"&lt;="&amp;BD$12))</f>
        <v/>
      </c>
      <c r="BE163" s="2" t="str">
        <f>IF(OR($C163="",BE$12=""),"",SUMIFS(Tbl_Registro_Insumo[cant_ent],Tbl_Registro_Insumo[proveedor],$C$8,Tbl_Registro_Insumo[descripcion_insumo],$C163,Tbl_Registro_Insumo[id_solicitud],Detalle_Mes!$C$9,Tbl_Registro_Insumo[Fecha_Corte],"&lt;="&amp;BE$12)-SUMIFS(Tbl_Registro_Insumo[cant_dev],Tbl_Registro_Insumo[proveedor],$C$8,Tbl_Registro_Insumo[descripcion_insumo],$C163,Tbl_Registro_Insumo[id_solicitud],$C$9,Tbl_Registro_Insumo[Fecha_Corte],"&lt;="&amp;BE$12))</f>
        <v/>
      </c>
      <c r="BF163" s="2" t="str">
        <f>IF(OR($C163="",BF$12=""),"",SUMIFS(Tbl_Registro_Insumo[cant_ent],Tbl_Registro_Insumo[proveedor],$C$8,Tbl_Registro_Insumo[descripcion_insumo],$C163,Tbl_Registro_Insumo[id_solicitud],Detalle_Mes!$C$9,Tbl_Registro_Insumo[Fecha_Corte],"&lt;="&amp;BF$12)-SUMIFS(Tbl_Registro_Insumo[cant_dev],Tbl_Registro_Insumo[proveedor],$C$8,Tbl_Registro_Insumo[descripcion_insumo],$C163,Tbl_Registro_Insumo[id_solicitud],$C$9,Tbl_Registro_Insumo[Fecha_Corte],"&lt;="&amp;BF$12))</f>
        <v/>
      </c>
      <c r="BG163" s="2" t="str">
        <f>IF(OR($C163="",BG$12=""),"",SUMIFS(Tbl_Registro_Insumo[cant_ent],Tbl_Registro_Insumo[proveedor],$C$8,Tbl_Registro_Insumo[descripcion_insumo],$C163,Tbl_Registro_Insumo[id_solicitud],Detalle_Mes!$C$9,Tbl_Registro_Insumo[Fecha_Corte],"&lt;="&amp;BG$12)-SUMIFS(Tbl_Registro_Insumo[cant_dev],Tbl_Registro_Insumo[proveedor],$C$8,Tbl_Registro_Insumo[descripcion_insumo],$C163,Tbl_Registro_Insumo[id_solicitud],$C$9,Tbl_Registro_Insumo[Fecha_Corte],"&lt;="&amp;BG$12))</f>
        <v/>
      </c>
      <c r="BH163" s="2" t="str">
        <f>IF(OR($C163="",BH$12=""),"",SUMIFS(Tbl_Registro_Insumo[cant_ent],Tbl_Registro_Insumo[proveedor],$C$8,Tbl_Registro_Insumo[descripcion_insumo],$C163,Tbl_Registro_Insumo[id_solicitud],Detalle_Mes!$C$9,Tbl_Registro_Insumo[Fecha_Corte],"&lt;="&amp;BH$12)-SUMIFS(Tbl_Registro_Insumo[cant_dev],Tbl_Registro_Insumo[proveedor],$C$8,Tbl_Registro_Insumo[descripcion_insumo],$C163,Tbl_Registro_Insumo[id_solicitud],$C$9,Tbl_Registro_Insumo[Fecha_Corte],"&lt;="&amp;BH$12))</f>
        <v/>
      </c>
      <c r="BI163" s="2" t="str">
        <f>IF(OR($C163="",BI$12=""),"",SUMIFS(Tbl_Registro_Insumo[cant_ent],Tbl_Registro_Insumo[proveedor],$C$8,Tbl_Registro_Insumo[descripcion_insumo],$C163,Tbl_Registro_Insumo[id_solicitud],Detalle_Mes!$C$9,Tbl_Registro_Insumo[Fecha_Corte],"&lt;="&amp;BI$12)-SUMIFS(Tbl_Registro_Insumo[cant_dev],Tbl_Registro_Insumo[proveedor],$C$8,Tbl_Registro_Insumo[descripcion_insumo],$C163,Tbl_Registro_Insumo[id_solicitud],$C$9,Tbl_Registro_Insumo[Fecha_Corte],"&lt;="&amp;BI$12))</f>
        <v/>
      </c>
      <c r="BJ163" s="2" t="str">
        <f>IF(OR($C163="",BJ$12=""),"",SUMIFS(Tbl_Registro_Insumo[cant_ent],Tbl_Registro_Insumo[proveedor],$C$8,Tbl_Registro_Insumo[descripcion_insumo],$C163,Tbl_Registro_Insumo[id_solicitud],Detalle_Mes!$C$9,Tbl_Registro_Insumo[Fecha_Corte],"&lt;="&amp;BJ$12)-SUMIFS(Tbl_Registro_Insumo[cant_dev],Tbl_Registro_Insumo[proveedor],$C$8,Tbl_Registro_Insumo[descripcion_insumo],$C163,Tbl_Registro_Insumo[id_solicitud],$C$9,Tbl_Registro_Insumo[Fecha_Corte],"&lt;="&amp;BJ$12))</f>
        <v/>
      </c>
      <c r="BK163" s="2" t="str">
        <f>IF(OR($C163="",BK$12=""),"",SUMIFS(Tbl_Registro_Insumo[cant_ent],Tbl_Registro_Insumo[proveedor],$C$8,Tbl_Registro_Insumo[descripcion_insumo],$C163,Tbl_Registro_Insumo[id_solicitud],Detalle_Mes!$C$9,Tbl_Registro_Insumo[Fecha_Corte],"&lt;="&amp;BK$12)-SUMIFS(Tbl_Registro_Insumo[cant_dev],Tbl_Registro_Insumo[proveedor],$C$8,Tbl_Registro_Insumo[descripcion_insumo],$C163,Tbl_Registro_Insumo[id_solicitud],$C$9,Tbl_Registro_Insumo[Fecha_Corte],"&lt;="&amp;BK$12))</f>
        <v/>
      </c>
      <c r="BL163" s="2" t="str">
        <f>IF(OR($C163="",BL$12=""),"",SUMIFS(Tbl_Registro_Insumo[cant_ent],Tbl_Registro_Insumo[proveedor],$C$8,Tbl_Registro_Insumo[descripcion_insumo],$C163,Tbl_Registro_Insumo[id_solicitud],Detalle_Mes!$C$9,Tbl_Registro_Insumo[Fecha_Corte],"&lt;="&amp;BL$12)-SUMIFS(Tbl_Registro_Insumo[cant_dev],Tbl_Registro_Insumo[proveedor],$C$8,Tbl_Registro_Insumo[descripcion_insumo],$C163,Tbl_Registro_Insumo[id_solicitud],$C$9,Tbl_Registro_Insumo[Fecha_Corte],"&lt;="&amp;BL$12))</f>
        <v/>
      </c>
      <c r="BM163" s="2" t="str">
        <f>IF(OR($C163="",BM$12=""),"",SUMIFS(Tbl_Registro_Insumo[cant_ent],Tbl_Registro_Insumo[proveedor],$C$8,Tbl_Registro_Insumo[descripcion_insumo],$C163,Tbl_Registro_Insumo[id_solicitud],Detalle_Mes!$C$9,Tbl_Registro_Insumo[Fecha_Corte],"&lt;="&amp;BM$12)-SUMIFS(Tbl_Registro_Insumo[cant_dev],Tbl_Registro_Insumo[proveedor],$C$8,Tbl_Registro_Insumo[descripcion_insumo],$C163,Tbl_Registro_Insumo[id_solicitud],$C$9,Tbl_Registro_Insumo[Fecha_Corte],"&lt;="&amp;BM$12))</f>
        <v/>
      </c>
      <c r="BN163" s="2" t="str">
        <f>IF(OR($C163="",BN$12=""),"",SUMIFS(Tbl_Registro_Insumo[cant_ent],Tbl_Registro_Insumo[proveedor],$C$8,Tbl_Registro_Insumo[descripcion_insumo],$C163,Tbl_Registro_Insumo[id_solicitud],Detalle_Mes!$C$9,Tbl_Registro_Insumo[Fecha_Corte],"&lt;="&amp;BN$12)-SUMIFS(Tbl_Registro_Insumo[cant_dev],Tbl_Registro_Insumo[proveedor],$C$8,Tbl_Registro_Insumo[descripcion_insumo],$C163,Tbl_Registro_Insumo[id_solicitud],$C$9,Tbl_Registro_Insumo[Fecha_Corte],"&lt;="&amp;BN$12))</f>
        <v/>
      </c>
      <c r="BO163" s="2" t="str">
        <f>IF(OR($C163="",BO$12=""),"",SUMIFS(Tbl_Registro_Insumo[cant_ent],Tbl_Registro_Insumo[proveedor],$C$8,Tbl_Registro_Insumo[descripcion_insumo],$C163,Tbl_Registro_Insumo[id_solicitud],Detalle_Mes!$C$9,Tbl_Registro_Insumo[Fecha_Corte],"&lt;="&amp;BO$12)-SUMIFS(Tbl_Registro_Insumo[cant_dev],Tbl_Registro_Insumo[proveedor],$C$8,Tbl_Registro_Insumo[descripcion_insumo],$C163,Tbl_Registro_Insumo[id_solicitud],$C$9,Tbl_Registro_Insumo[Fecha_Corte],"&lt;="&amp;BO$12))</f>
        <v/>
      </c>
      <c r="BP163" s="2" t="str">
        <f>IF(OR($C163="",BP$12=""),"",SUMIFS(Tbl_Registro_Insumo[cant_ent],Tbl_Registro_Insumo[proveedor],$C$8,Tbl_Registro_Insumo[descripcion_insumo],$C163,Tbl_Registro_Insumo[id_solicitud],Detalle_Mes!$C$9,Tbl_Registro_Insumo[Fecha_Corte],"&lt;="&amp;BP$12)-SUMIFS(Tbl_Registro_Insumo[cant_dev],Tbl_Registro_Insumo[proveedor],$C$8,Tbl_Registro_Insumo[descripcion_insumo],$C163,Tbl_Registro_Insumo[id_solicitud],$C$9,Tbl_Registro_Insumo[Fecha_Corte],"&lt;="&amp;BP$12))</f>
        <v/>
      </c>
      <c r="BQ163" s="2" t="str">
        <f>IF(OR($C163="",BQ$12=""),"",SUMIFS(Tbl_Registro_Insumo[cant_ent],Tbl_Registro_Insumo[proveedor],$C$8,Tbl_Registro_Insumo[descripcion_insumo],$C163,Tbl_Registro_Insumo[id_solicitud],Detalle_Mes!$C$9,Tbl_Registro_Insumo[Fecha_Corte],"&lt;="&amp;BQ$12)-SUMIFS(Tbl_Registro_Insumo[cant_dev],Tbl_Registro_Insumo[proveedor],$C$8,Tbl_Registro_Insumo[descripcion_insumo],$C163,Tbl_Registro_Insumo[id_solicitud],$C$9,Tbl_Registro_Insumo[Fecha_Corte],"&lt;="&amp;BQ$12))</f>
        <v/>
      </c>
      <c r="BR163" s="2" t="str">
        <f>IF(OR($C163="",BR$12=""),"",SUMIFS(Tbl_Registro_Insumo[cant_ent],Tbl_Registro_Insumo[proveedor],$C$8,Tbl_Registro_Insumo[descripcion_insumo],$C163,Tbl_Registro_Insumo[id_solicitud],Detalle_Mes!$C$9,Tbl_Registro_Insumo[Fecha_Corte],"&lt;="&amp;BR$12)-SUMIFS(Tbl_Registro_Insumo[cant_dev],Tbl_Registro_Insumo[proveedor],$C$8,Tbl_Registro_Insumo[descripcion_insumo],$C163,Tbl_Registro_Insumo[id_solicitud],$C$9,Tbl_Registro_Insumo[Fecha_Corte],"&lt;="&amp;BR$12))</f>
        <v/>
      </c>
      <c r="BS163" s="2" t="str">
        <f>IF(OR($C163="",BS$12=""),"",SUMIFS(Tbl_Registro_Insumo[cant_ent],Tbl_Registro_Insumo[proveedor],$C$8,Tbl_Registro_Insumo[descripcion_insumo],$C163,Tbl_Registro_Insumo[id_solicitud],Detalle_Mes!$C$9,Tbl_Registro_Insumo[Fecha_Corte],"&lt;="&amp;BS$12)-SUMIFS(Tbl_Registro_Insumo[cant_dev],Tbl_Registro_Insumo[proveedor],$C$8,Tbl_Registro_Insumo[descripcion_insumo],$C163,Tbl_Registro_Insumo[id_solicitud],$C$9,Tbl_Registro_Insumo[Fecha_Corte],"&lt;="&amp;BS$12))</f>
        <v/>
      </c>
    </row>
    <row r="164" spans="2:71" s="7" customFormat="1" ht="19.2" customHeight="1" x14ac:dyDescent="0.3">
      <c r="B164" s="2"/>
      <c r="D164" s="20" t="str">
        <f>IF(C164="","",SUMIFS(Tbl_Registro_Insumo[cant_ent],Tbl_Registro_Insumo[proveedor],Detalle_Mes!$C$8,Tbl_Registro_Insumo[id_solicitud],Detalle_Mes!$C$9,Tbl_Registro_Insumo[descripcion_insumo],Detalle_Mes!C164,Tbl_Registro_Insumo[Fecha_Corte],"&lt;"&amp;Detalle_Mes!$F$8))</f>
        <v/>
      </c>
      <c r="E164" s="20" t="str">
        <f>IF(C164="","",SUMIFS(Tbl_Registro_Insumo[cant_dev],Tbl_Registro_Insumo[proveedor],Detalle_Mes!$C$8,Tbl_Registro_Insumo[id_solicitud],Detalle_Mes!$C$9,Tbl_Registro_Insumo[descripcion_insumo],Detalle_Mes!C164,Tbl_Registro_Insumo[Fecha_Corte],"&lt;"&amp;Detalle_Mes!$F$8))</f>
        <v/>
      </c>
      <c r="F164" s="20" t="str">
        <f t="shared" si="45"/>
        <v/>
      </c>
      <c r="H164" s="41" t="str">
        <f t="shared" si="44"/>
        <v/>
      </c>
      <c r="I164" s="2" t="str">
        <f>IF(OR($C164="",I$12=""),"",SUMIFS(Tbl_Registro_Insumo[cant_ent],Tbl_Registro_Insumo[proveedor],$C$8,Tbl_Registro_Insumo[descripcion_insumo],$C164,Tbl_Registro_Insumo[id_solicitud],Detalle_Mes!$C$9,Tbl_Registro_Insumo[Fecha_Corte],"&lt;"&amp;I$12)-SUMIFS(Tbl_Registro_Insumo[cant_dev],Tbl_Registro_Insumo[proveedor],$C$8,Tbl_Registro_Insumo[descripcion_insumo],$C164,Tbl_Registro_Insumo[id_solicitud],$C$9,Tbl_Registro_Insumo[Fecha_Corte],"&lt;="&amp;I$12))</f>
        <v/>
      </c>
      <c r="J164" s="2" t="str">
        <f>IF(OR($C164="",J$12=""),"",SUMIFS(Tbl_Registro_Insumo[cant_ent],Tbl_Registro_Insumo[proveedor],$C$8,Tbl_Registro_Insumo[descripcion_insumo],$C164,Tbl_Registro_Insumo[id_solicitud],Detalle_Mes!$C$9,Tbl_Registro_Insumo[Fecha_Corte],"&lt;="&amp;J$12)-SUMIFS(Tbl_Registro_Insumo[cant_dev],Tbl_Registro_Insumo[proveedor],$C$8,Tbl_Registro_Insumo[descripcion_insumo],$C164,Tbl_Registro_Insumo[id_solicitud],$C$9,Tbl_Registro_Insumo[Fecha_Corte],"&lt;="&amp;J$12))</f>
        <v/>
      </c>
      <c r="K164" s="2" t="str">
        <f>IF(OR($C164="",K$12=""),"",SUMIFS(Tbl_Registro_Insumo[cant_ent],Tbl_Registro_Insumo[proveedor],$C$8,Tbl_Registro_Insumo[descripcion_insumo],$C164,Tbl_Registro_Insumo[id_solicitud],Detalle_Mes!$C$9,Tbl_Registro_Insumo[Fecha_Corte],"&lt;="&amp;K$12)-SUMIFS(Tbl_Registro_Insumo[cant_dev],Tbl_Registro_Insumo[proveedor],$C$8,Tbl_Registro_Insumo[descripcion_insumo],$C164,Tbl_Registro_Insumo[id_solicitud],$C$9,Tbl_Registro_Insumo[Fecha_Corte],"&lt;="&amp;K$12))</f>
        <v/>
      </c>
      <c r="L164" s="2" t="str">
        <f>IF(OR($C164="",L$12=""),"",SUMIFS(Tbl_Registro_Insumo[cant_ent],Tbl_Registro_Insumo[proveedor],$C$8,Tbl_Registro_Insumo[descripcion_insumo],$C164,Tbl_Registro_Insumo[id_solicitud],Detalle_Mes!$C$9,Tbl_Registro_Insumo[Fecha_Corte],"&lt;="&amp;L$12)-SUMIFS(Tbl_Registro_Insumo[cant_dev],Tbl_Registro_Insumo[proveedor],$C$8,Tbl_Registro_Insumo[descripcion_insumo],$C164,Tbl_Registro_Insumo[id_solicitud],$C$9,Tbl_Registro_Insumo[Fecha_Corte],"&lt;="&amp;L$12))</f>
        <v/>
      </c>
      <c r="M164" s="2" t="str">
        <f>IF(OR($C164="",M$12=""),"",SUMIFS(Tbl_Registro_Insumo[cant_ent],Tbl_Registro_Insumo[proveedor],$C$8,Tbl_Registro_Insumo[descripcion_insumo],$C164,Tbl_Registro_Insumo[id_solicitud],Detalle_Mes!$C$9,Tbl_Registro_Insumo[Fecha_Corte],"&lt;="&amp;M$12)-SUMIFS(Tbl_Registro_Insumo[cant_dev],Tbl_Registro_Insumo[proveedor],$C$8,Tbl_Registro_Insumo[descripcion_insumo],$C164,Tbl_Registro_Insumo[id_solicitud],$C$9,Tbl_Registro_Insumo[Fecha_Corte],"&lt;="&amp;M$12))</f>
        <v/>
      </c>
      <c r="N164" s="2" t="str">
        <f>IF(OR($C164="",N$12=""),"",SUMIFS(Tbl_Registro_Insumo[cant_ent],Tbl_Registro_Insumo[proveedor],$C$8,Tbl_Registro_Insumo[descripcion_insumo],$C164,Tbl_Registro_Insumo[id_solicitud],Detalle_Mes!$C$9,Tbl_Registro_Insumo[Fecha_Corte],"&lt;="&amp;N$12)-SUMIFS(Tbl_Registro_Insumo[cant_dev],Tbl_Registro_Insumo[proveedor],$C$8,Tbl_Registro_Insumo[descripcion_insumo],$C164,Tbl_Registro_Insumo[id_solicitud],$C$9,Tbl_Registro_Insumo[Fecha_Corte],"&lt;="&amp;N$12))</f>
        <v/>
      </c>
      <c r="O164" s="2" t="str">
        <f>IF(OR($C164="",O$12=""),"",SUMIFS(Tbl_Registro_Insumo[cant_ent],Tbl_Registro_Insumo[proveedor],$C$8,Tbl_Registro_Insumo[descripcion_insumo],$C164,Tbl_Registro_Insumo[id_solicitud],Detalle_Mes!$C$9,Tbl_Registro_Insumo[Fecha_Corte],"&lt;="&amp;O$12)-SUMIFS(Tbl_Registro_Insumo[cant_dev],Tbl_Registro_Insumo[proveedor],$C$8,Tbl_Registro_Insumo[descripcion_insumo],$C164,Tbl_Registro_Insumo[id_solicitud],$C$9,Tbl_Registro_Insumo[Fecha_Corte],"&lt;="&amp;O$12))</f>
        <v/>
      </c>
      <c r="P164" s="2" t="str">
        <f>IF(OR($C164="",P$12=""),"",SUMIFS(Tbl_Registro_Insumo[cant_ent],Tbl_Registro_Insumo[proveedor],$C$8,Tbl_Registro_Insumo[descripcion_insumo],$C164,Tbl_Registro_Insumo[id_solicitud],Detalle_Mes!$C$9,Tbl_Registro_Insumo[Fecha_Corte],"&lt;="&amp;P$12)-SUMIFS(Tbl_Registro_Insumo[cant_dev],Tbl_Registro_Insumo[proveedor],$C$8,Tbl_Registro_Insumo[descripcion_insumo],$C164,Tbl_Registro_Insumo[id_solicitud],$C$9,Tbl_Registro_Insumo[Fecha_Corte],"&lt;="&amp;P$12))</f>
        <v/>
      </c>
      <c r="Q164" s="2" t="str">
        <f>IF(OR($C164="",Q$12=""),"",SUMIFS(Tbl_Registro_Insumo[cant_ent],Tbl_Registro_Insumo[proveedor],$C$8,Tbl_Registro_Insumo[descripcion_insumo],$C164,Tbl_Registro_Insumo[id_solicitud],Detalle_Mes!$C$9,Tbl_Registro_Insumo[Fecha_Corte],"&lt;="&amp;Q$12)-SUMIFS(Tbl_Registro_Insumo[cant_dev],Tbl_Registro_Insumo[proveedor],$C$8,Tbl_Registro_Insumo[descripcion_insumo],$C164,Tbl_Registro_Insumo[id_solicitud],$C$9,Tbl_Registro_Insumo[Fecha_Corte],"&lt;="&amp;Q$12))</f>
        <v/>
      </c>
      <c r="R164" s="2" t="str">
        <f>IF(OR($C164="",R$12=""),"",SUMIFS(Tbl_Registro_Insumo[cant_ent],Tbl_Registro_Insumo[proveedor],$C$8,Tbl_Registro_Insumo[descripcion_insumo],$C164,Tbl_Registro_Insumo[id_solicitud],Detalle_Mes!$C$9,Tbl_Registro_Insumo[Fecha_Corte],"&lt;="&amp;R$12)-SUMIFS(Tbl_Registro_Insumo[cant_dev],Tbl_Registro_Insumo[proveedor],$C$8,Tbl_Registro_Insumo[descripcion_insumo],$C164,Tbl_Registro_Insumo[id_solicitud],$C$9,Tbl_Registro_Insumo[Fecha_Corte],"&lt;="&amp;R$12))</f>
        <v/>
      </c>
      <c r="S164" s="2" t="str">
        <f>IF(OR($C164="",S$12=""),"",SUMIFS(Tbl_Registro_Insumo[cant_ent],Tbl_Registro_Insumo[proveedor],$C$8,Tbl_Registro_Insumo[descripcion_insumo],$C164,Tbl_Registro_Insumo[id_solicitud],Detalle_Mes!$C$9,Tbl_Registro_Insumo[Fecha_Corte],"&lt;="&amp;S$12)-SUMIFS(Tbl_Registro_Insumo[cant_dev],Tbl_Registro_Insumo[proveedor],$C$8,Tbl_Registro_Insumo[descripcion_insumo],$C164,Tbl_Registro_Insumo[id_solicitud],$C$9,Tbl_Registro_Insumo[Fecha_Corte],"&lt;="&amp;S$12))</f>
        <v/>
      </c>
      <c r="T164" s="2" t="str">
        <f>IF(OR($C164="",T$12=""),"",SUMIFS(Tbl_Registro_Insumo[cant_ent],Tbl_Registro_Insumo[proveedor],$C$8,Tbl_Registro_Insumo[descripcion_insumo],$C164,Tbl_Registro_Insumo[id_solicitud],Detalle_Mes!$C$9,Tbl_Registro_Insumo[Fecha_Corte],"&lt;="&amp;T$12)-SUMIFS(Tbl_Registro_Insumo[cant_dev],Tbl_Registro_Insumo[proveedor],$C$8,Tbl_Registro_Insumo[descripcion_insumo],$C164,Tbl_Registro_Insumo[id_solicitud],$C$9,Tbl_Registro_Insumo[Fecha_Corte],"&lt;="&amp;T$12))</f>
        <v/>
      </c>
      <c r="U164" s="2" t="str">
        <f>IF(OR($C164="",U$12=""),"",SUMIFS(Tbl_Registro_Insumo[cant_ent],Tbl_Registro_Insumo[proveedor],$C$8,Tbl_Registro_Insumo[descripcion_insumo],$C164,Tbl_Registro_Insumo[id_solicitud],Detalle_Mes!$C$9,Tbl_Registro_Insumo[Fecha_Corte],"&lt;="&amp;U$12)-SUMIFS(Tbl_Registro_Insumo[cant_dev],Tbl_Registro_Insumo[proveedor],$C$8,Tbl_Registro_Insumo[descripcion_insumo],$C164,Tbl_Registro_Insumo[id_solicitud],$C$9,Tbl_Registro_Insumo[Fecha_Corte],"&lt;="&amp;U$12))</f>
        <v/>
      </c>
      <c r="V164" s="2" t="str">
        <f>IF(OR($C164="",V$12=""),"",SUMIFS(Tbl_Registro_Insumo[cant_ent],Tbl_Registro_Insumo[proveedor],$C$8,Tbl_Registro_Insumo[descripcion_insumo],$C164,Tbl_Registro_Insumo[id_solicitud],Detalle_Mes!$C$9,Tbl_Registro_Insumo[Fecha_Corte],"&lt;="&amp;V$12)-SUMIFS(Tbl_Registro_Insumo[cant_dev],Tbl_Registro_Insumo[proveedor],$C$8,Tbl_Registro_Insumo[descripcion_insumo],$C164,Tbl_Registro_Insumo[id_solicitud],$C$9,Tbl_Registro_Insumo[Fecha_Corte],"&lt;="&amp;V$12))</f>
        <v/>
      </c>
      <c r="W164" s="2" t="str">
        <f>IF(OR($C164="",W$12=""),"",SUMIFS(Tbl_Registro_Insumo[cant_ent],Tbl_Registro_Insumo[proveedor],$C$8,Tbl_Registro_Insumo[descripcion_insumo],$C164,Tbl_Registro_Insumo[id_solicitud],Detalle_Mes!$C$9,Tbl_Registro_Insumo[Fecha_Corte],"&lt;="&amp;W$12)-SUMIFS(Tbl_Registro_Insumo[cant_dev],Tbl_Registro_Insumo[proveedor],$C$8,Tbl_Registro_Insumo[descripcion_insumo],$C164,Tbl_Registro_Insumo[id_solicitud],$C$9,Tbl_Registro_Insumo[Fecha_Corte],"&lt;="&amp;W$12))</f>
        <v/>
      </c>
      <c r="X164" s="2" t="str">
        <f>IF(OR($C164="",X$12=""),"",SUMIFS(Tbl_Registro_Insumo[cant_ent],Tbl_Registro_Insumo[proveedor],$C$8,Tbl_Registro_Insumo[descripcion_insumo],$C164,Tbl_Registro_Insumo[id_solicitud],Detalle_Mes!$C$9,Tbl_Registro_Insumo[Fecha_Corte],"&lt;="&amp;X$12)-SUMIFS(Tbl_Registro_Insumo[cant_dev],Tbl_Registro_Insumo[proveedor],$C$8,Tbl_Registro_Insumo[descripcion_insumo],$C164,Tbl_Registro_Insumo[id_solicitud],$C$9,Tbl_Registro_Insumo[Fecha_Corte],"&lt;="&amp;X$12))</f>
        <v/>
      </c>
      <c r="Y164" s="2" t="str">
        <f>IF(OR($C164="",Y$12=""),"",SUMIFS(Tbl_Registro_Insumo[cant_ent],Tbl_Registro_Insumo[proveedor],$C$8,Tbl_Registro_Insumo[descripcion_insumo],$C164,Tbl_Registro_Insumo[id_solicitud],Detalle_Mes!$C$9,Tbl_Registro_Insumo[Fecha_Corte],"&lt;="&amp;Y$12)-SUMIFS(Tbl_Registro_Insumo[cant_dev],Tbl_Registro_Insumo[proveedor],$C$8,Tbl_Registro_Insumo[descripcion_insumo],$C164,Tbl_Registro_Insumo[id_solicitud],$C$9,Tbl_Registro_Insumo[Fecha_Corte],"&lt;="&amp;Y$12))</f>
        <v/>
      </c>
      <c r="Z164" s="2" t="str">
        <f>IF(OR($C164="",Z$12=""),"",SUMIFS(Tbl_Registro_Insumo[cant_ent],Tbl_Registro_Insumo[proveedor],$C$8,Tbl_Registro_Insumo[descripcion_insumo],$C164,Tbl_Registro_Insumo[id_solicitud],Detalle_Mes!$C$9,Tbl_Registro_Insumo[Fecha_Corte],"&lt;="&amp;Z$12)-SUMIFS(Tbl_Registro_Insumo[cant_dev],Tbl_Registro_Insumo[proveedor],$C$8,Tbl_Registro_Insumo[descripcion_insumo],$C164,Tbl_Registro_Insumo[id_solicitud],$C$9,Tbl_Registro_Insumo[Fecha_Corte],"&lt;="&amp;Z$12))</f>
        <v/>
      </c>
      <c r="AA164" s="2" t="str">
        <f>IF(OR($C164="",AA$12=""),"",SUMIFS(Tbl_Registro_Insumo[cant_ent],Tbl_Registro_Insumo[proveedor],$C$8,Tbl_Registro_Insumo[descripcion_insumo],$C164,Tbl_Registro_Insumo[id_solicitud],Detalle_Mes!$C$9,Tbl_Registro_Insumo[Fecha_Corte],"&lt;="&amp;AA$12)-SUMIFS(Tbl_Registro_Insumo[cant_dev],Tbl_Registro_Insumo[proveedor],$C$8,Tbl_Registro_Insumo[descripcion_insumo],$C164,Tbl_Registro_Insumo[id_solicitud],$C$9,Tbl_Registro_Insumo[Fecha_Corte],"&lt;="&amp;AA$12))</f>
        <v/>
      </c>
      <c r="AB164" s="2" t="str">
        <f>IF(OR($C164="",AB$12=""),"",SUMIFS(Tbl_Registro_Insumo[cant_ent],Tbl_Registro_Insumo[proveedor],$C$8,Tbl_Registro_Insumo[descripcion_insumo],$C164,Tbl_Registro_Insumo[id_solicitud],Detalle_Mes!$C$9,Tbl_Registro_Insumo[Fecha_Corte],"&lt;="&amp;AB$12)-SUMIFS(Tbl_Registro_Insumo[cant_dev],Tbl_Registro_Insumo[proveedor],$C$8,Tbl_Registro_Insumo[descripcion_insumo],$C164,Tbl_Registro_Insumo[id_solicitud],$C$9,Tbl_Registro_Insumo[Fecha_Corte],"&lt;="&amp;AB$12))</f>
        <v/>
      </c>
      <c r="AC164" s="2" t="str">
        <f>IF(OR($C164="",AC$12=""),"",SUMIFS(Tbl_Registro_Insumo[cant_ent],Tbl_Registro_Insumo[proveedor],$C$8,Tbl_Registro_Insumo[descripcion_insumo],$C164,Tbl_Registro_Insumo[id_solicitud],Detalle_Mes!$C$9,Tbl_Registro_Insumo[Fecha_Corte],"&lt;="&amp;AC$12)-SUMIFS(Tbl_Registro_Insumo[cant_dev],Tbl_Registro_Insumo[proveedor],$C$8,Tbl_Registro_Insumo[descripcion_insumo],$C164,Tbl_Registro_Insumo[id_solicitud],$C$9,Tbl_Registro_Insumo[Fecha_Corte],"&lt;="&amp;AC$12))</f>
        <v/>
      </c>
      <c r="AD164" s="2" t="str">
        <f>IF(OR($C164="",AD$12=""),"",SUMIFS(Tbl_Registro_Insumo[cant_ent],Tbl_Registro_Insumo[proveedor],$C$8,Tbl_Registro_Insumo[descripcion_insumo],$C164,Tbl_Registro_Insumo[id_solicitud],Detalle_Mes!$C$9,Tbl_Registro_Insumo[Fecha_Corte],"&lt;="&amp;AD$12)-SUMIFS(Tbl_Registro_Insumo[cant_dev],Tbl_Registro_Insumo[proveedor],$C$8,Tbl_Registro_Insumo[descripcion_insumo],$C164,Tbl_Registro_Insumo[id_solicitud],$C$9,Tbl_Registro_Insumo[Fecha_Corte],"&lt;="&amp;AD$12))</f>
        <v/>
      </c>
      <c r="AE164" s="2" t="str">
        <f>IF(OR($C164="",AE$12=""),"",SUMIFS(Tbl_Registro_Insumo[cant_ent],Tbl_Registro_Insumo[proveedor],$C$8,Tbl_Registro_Insumo[descripcion_insumo],$C164,Tbl_Registro_Insumo[id_solicitud],Detalle_Mes!$C$9,Tbl_Registro_Insumo[Fecha_Corte],"&lt;="&amp;AE$12)-SUMIFS(Tbl_Registro_Insumo[cant_dev],Tbl_Registro_Insumo[proveedor],$C$8,Tbl_Registro_Insumo[descripcion_insumo],$C164,Tbl_Registro_Insumo[id_solicitud],$C$9,Tbl_Registro_Insumo[Fecha_Corte],"&lt;="&amp;AE$12))</f>
        <v/>
      </c>
      <c r="AF164" s="2" t="str">
        <f>IF(OR($C164="",AF$12=""),"",SUMIFS(Tbl_Registro_Insumo[cant_ent],Tbl_Registro_Insumo[proveedor],$C$8,Tbl_Registro_Insumo[descripcion_insumo],$C164,Tbl_Registro_Insumo[id_solicitud],Detalle_Mes!$C$9,Tbl_Registro_Insumo[Fecha_Corte],"&lt;="&amp;AF$12)-SUMIFS(Tbl_Registro_Insumo[cant_dev],Tbl_Registro_Insumo[proveedor],$C$8,Tbl_Registro_Insumo[descripcion_insumo],$C164,Tbl_Registro_Insumo[id_solicitud],$C$9,Tbl_Registro_Insumo[Fecha_Corte],"&lt;="&amp;AF$12))</f>
        <v/>
      </c>
      <c r="AG164" s="2" t="str">
        <f>IF(OR($C164="",AG$12=""),"",SUMIFS(Tbl_Registro_Insumo[cant_ent],Tbl_Registro_Insumo[proveedor],$C$8,Tbl_Registro_Insumo[descripcion_insumo],$C164,Tbl_Registro_Insumo[id_solicitud],Detalle_Mes!$C$9,Tbl_Registro_Insumo[Fecha_Corte],"&lt;="&amp;AG$12)-SUMIFS(Tbl_Registro_Insumo[cant_dev],Tbl_Registro_Insumo[proveedor],$C$8,Tbl_Registro_Insumo[descripcion_insumo],$C164,Tbl_Registro_Insumo[id_solicitud],$C$9,Tbl_Registro_Insumo[Fecha_Corte],"&lt;="&amp;AG$12))</f>
        <v/>
      </c>
      <c r="AH164" s="2" t="str">
        <f>IF(OR($C164="",AH$12=""),"",SUMIFS(Tbl_Registro_Insumo[cant_ent],Tbl_Registro_Insumo[proveedor],$C$8,Tbl_Registro_Insumo[descripcion_insumo],$C164,Tbl_Registro_Insumo[id_solicitud],Detalle_Mes!$C$9,Tbl_Registro_Insumo[Fecha_Corte],"&lt;="&amp;AH$12)-SUMIFS(Tbl_Registro_Insumo[cant_dev],Tbl_Registro_Insumo[proveedor],$C$8,Tbl_Registro_Insumo[descripcion_insumo],$C164,Tbl_Registro_Insumo[id_solicitud],$C$9,Tbl_Registro_Insumo[Fecha_Corte],"&lt;="&amp;AH$12))</f>
        <v/>
      </c>
      <c r="AI164" s="2" t="str">
        <f>IF(OR($C164="",AI$12=""),"",SUMIFS(Tbl_Registro_Insumo[cant_ent],Tbl_Registro_Insumo[proveedor],$C$8,Tbl_Registro_Insumo[descripcion_insumo],$C164,Tbl_Registro_Insumo[id_solicitud],Detalle_Mes!$C$9,Tbl_Registro_Insumo[Fecha_Corte],"&lt;="&amp;AI$12)-SUMIFS(Tbl_Registro_Insumo[cant_dev],Tbl_Registro_Insumo[proveedor],$C$8,Tbl_Registro_Insumo[descripcion_insumo],$C164,Tbl_Registro_Insumo[id_solicitud],$C$9,Tbl_Registro_Insumo[Fecha_Corte],"&lt;="&amp;AI$12))</f>
        <v/>
      </c>
      <c r="AJ164" s="2" t="str">
        <f>IF(OR($C164="",AJ$12=""),"",SUMIFS(Tbl_Registro_Insumo[cant_ent],Tbl_Registro_Insumo[proveedor],$C$8,Tbl_Registro_Insumo[descripcion_insumo],$C164,Tbl_Registro_Insumo[id_solicitud],Detalle_Mes!$C$9,Tbl_Registro_Insumo[Fecha_Corte],"&lt;="&amp;AJ$12)-SUMIFS(Tbl_Registro_Insumo[cant_dev],Tbl_Registro_Insumo[proveedor],$C$8,Tbl_Registro_Insumo[descripcion_insumo],$C164,Tbl_Registro_Insumo[id_solicitud],$C$9,Tbl_Registro_Insumo[Fecha_Corte],"&lt;="&amp;AJ$12))</f>
        <v/>
      </c>
      <c r="AK164" s="2" t="str">
        <f>IF(OR($C164="",AK$12=""),"",SUMIFS(Tbl_Registro_Insumo[cant_ent],Tbl_Registro_Insumo[proveedor],$C$8,Tbl_Registro_Insumo[descripcion_insumo],$C164,Tbl_Registro_Insumo[id_solicitud],Detalle_Mes!$C$9,Tbl_Registro_Insumo[Fecha_Corte],"&lt;="&amp;AK$12)-SUMIFS(Tbl_Registro_Insumo[cant_dev],Tbl_Registro_Insumo[proveedor],$C$8,Tbl_Registro_Insumo[descripcion_insumo],$C164,Tbl_Registro_Insumo[id_solicitud],$C$9,Tbl_Registro_Insumo[Fecha_Corte],"&lt;="&amp;AK$12))</f>
        <v/>
      </c>
      <c r="AL164" s="2" t="str">
        <f>IF(OR($C164="",AL$12=""),"",SUMIFS(Tbl_Registro_Insumo[cant_ent],Tbl_Registro_Insumo[proveedor],$C$8,Tbl_Registro_Insumo[descripcion_insumo],$C164,Tbl_Registro_Insumo[id_solicitud],Detalle_Mes!$C$9,Tbl_Registro_Insumo[Fecha_Corte],"&lt;="&amp;AL$12)-SUMIFS(Tbl_Registro_Insumo[cant_dev],Tbl_Registro_Insumo[proveedor],$C$8,Tbl_Registro_Insumo[descripcion_insumo],$C164,Tbl_Registro_Insumo[id_solicitud],$C$9,Tbl_Registro_Insumo[Fecha_Corte],"&lt;="&amp;AL$12))</f>
        <v/>
      </c>
      <c r="AM164" s="2" t="str">
        <f>IF(OR($C164="",AM$12=""),"",SUMIFS(Tbl_Registro_Insumo[cant_ent],Tbl_Registro_Insumo[proveedor],$C$8,Tbl_Registro_Insumo[descripcion_insumo],$C164,Tbl_Registro_Insumo[id_solicitud],Detalle_Mes!$C$9,Tbl_Registro_Insumo[Fecha_Corte],"&lt;="&amp;AM$12)-SUMIFS(Tbl_Registro_Insumo[cant_dev],Tbl_Registro_Insumo[proveedor],$C$8,Tbl_Registro_Insumo[descripcion_insumo],$C164,Tbl_Registro_Insumo[id_solicitud],$C$9,Tbl_Registro_Insumo[Fecha_Corte],"&lt;="&amp;AM$12))</f>
        <v/>
      </c>
      <c r="AN164" s="2" t="str">
        <f>IF(OR($C164="",AN$12=""),"",SUMIFS(Tbl_Registro_Insumo[cant_ent],Tbl_Registro_Insumo[proveedor],$C$8,Tbl_Registro_Insumo[descripcion_insumo],$C164,Tbl_Registro_Insumo[id_solicitud],Detalle_Mes!$C$9,Tbl_Registro_Insumo[Fecha_Corte],"&lt;="&amp;AN$12)-SUMIFS(Tbl_Registro_Insumo[cant_dev],Tbl_Registro_Insumo[proveedor],$C$8,Tbl_Registro_Insumo[descripcion_insumo],$C164,Tbl_Registro_Insumo[id_solicitud],$C$9,Tbl_Registro_Insumo[Fecha_Corte],"&lt;="&amp;AN$12))</f>
        <v/>
      </c>
      <c r="AO164" s="2" t="str">
        <f>IF(OR($C164="",AO$12=""),"",SUMIFS(Tbl_Registro_Insumo[cant_ent],Tbl_Registro_Insumo[proveedor],$C$8,Tbl_Registro_Insumo[descripcion_insumo],$C164,Tbl_Registro_Insumo[id_solicitud],Detalle_Mes!$C$9,Tbl_Registro_Insumo[Fecha_Corte],"&lt;="&amp;AO$12)-SUMIFS(Tbl_Registro_Insumo[cant_dev],Tbl_Registro_Insumo[proveedor],$C$8,Tbl_Registro_Insumo[descripcion_insumo],$C164,Tbl_Registro_Insumo[id_solicitud],$C$9,Tbl_Registro_Insumo[Fecha_Corte],"&lt;="&amp;AO$12))</f>
        <v/>
      </c>
      <c r="AP164" s="2" t="str">
        <f>IF(OR($C164="",AP$12=""),"",SUMIFS(Tbl_Registro_Insumo[cant_ent],Tbl_Registro_Insumo[proveedor],$C$8,Tbl_Registro_Insumo[descripcion_insumo],$C164,Tbl_Registro_Insumo[id_solicitud],Detalle_Mes!$C$9,Tbl_Registro_Insumo[Fecha_Corte],"&lt;="&amp;AP$12)-SUMIFS(Tbl_Registro_Insumo[cant_dev],Tbl_Registro_Insumo[proveedor],$C$8,Tbl_Registro_Insumo[descripcion_insumo],$C164,Tbl_Registro_Insumo[id_solicitud],$C$9,Tbl_Registro_Insumo[Fecha_Corte],"&lt;="&amp;AP$12))</f>
        <v/>
      </c>
      <c r="AQ164" s="2" t="str">
        <f>IF(OR($C164="",AQ$12=""),"",SUMIFS(Tbl_Registro_Insumo[cant_ent],Tbl_Registro_Insumo[proveedor],$C$8,Tbl_Registro_Insumo[descripcion_insumo],$C164,Tbl_Registro_Insumo[id_solicitud],Detalle_Mes!$C$9,Tbl_Registro_Insumo[Fecha_Corte],"&lt;="&amp;AQ$12)-SUMIFS(Tbl_Registro_Insumo[cant_dev],Tbl_Registro_Insumo[proveedor],$C$8,Tbl_Registro_Insumo[descripcion_insumo],$C164,Tbl_Registro_Insumo[id_solicitud],$C$9,Tbl_Registro_Insumo[Fecha_Corte],"&lt;="&amp;AQ$12))</f>
        <v/>
      </c>
      <c r="AR164" s="2" t="str">
        <f>IF(OR($C164="",AR$12=""),"",SUMIFS(Tbl_Registro_Insumo[cant_ent],Tbl_Registro_Insumo[proveedor],$C$8,Tbl_Registro_Insumo[descripcion_insumo],$C164,Tbl_Registro_Insumo[id_solicitud],Detalle_Mes!$C$9,Tbl_Registro_Insumo[Fecha_Corte],"&lt;="&amp;AR$12)-SUMIFS(Tbl_Registro_Insumo[cant_dev],Tbl_Registro_Insumo[proveedor],$C$8,Tbl_Registro_Insumo[descripcion_insumo],$C164,Tbl_Registro_Insumo[id_solicitud],$C$9,Tbl_Registro_Insumo[Fecha_Corte],"&lt;="&amp;AR$12))</f>
        <v/>
      </c>
      <c r="AS164" s="2" t="str">
        <f>IF(OR($C164="",AS$12=""),"",SUMIFS(Tbl_Registro_Insumo[cant_ent],Tbl_Registro_Insumo[proveedor],$C$8,Tbl_Registro_Insumo[descripcion_insumo],$C164,Tbl_Registro_Insumo[id_solicitud],Detalle_Mes!$C$9,Tbl_Registro_Insumo[Fecha_Corte],"&lt;="&amp;AS$12)-SUMIFS(Tbl_Registro_Insumo[cant_dev],Tbl_Registro_Insumo[proveedor],$C$8,Tbl_Registro_Insumo[descripcion_insumo],$C164,Tbl_Registro_Insumo[id_solicitud],$C$9,Tbl_Registro_Insumo[Fecha_Corte],"&lt;="&amp;AS$12))</f>
        <v/>
      </c>
      <c r="AT164" s="2" t="str">
        <f>IF(OR($C164="",AT$12=""),"",SUMIFS(Tbl_Registro_Insumo[cant_ent],Tbl_Registro_Insumo[proveedor],$C$8,Tbl_Registro_Insumo[descripcion_insumo],$C164,Tbl_Registro_Insumo[id_solicitud],Detalle_Mes!$C$9,Tbl_Registro_Insumo[Fecha_Corte],"&lt;="&amp;AT$12)-SUMIFS(Tbl_Registro_Insumo[cant_dev],Tbl_Registro_Insumo[proveedor],$C$8,Tbl_Registro_Insumo[descripcion_insumo],$C164,Tbl_Registro_Insumo[id_solicitud],$C$9,Tbl_Registro_Insumo[Fecha_Corte],"&lt;="&amp;AT$12))</f>
        <v/>
      </c>
      <c r="AU164" s="2" t="str">
        <f>IF(OR($C164="",AU$12=""),"",SUMIFS(Tbl_Registro_Insumo[cant_ent],Tbl_Registro_Insumo[proveedor],$C$8,Tbl_Registro_Insumo[descripcion_insumo],$C164,Tbl_Registro_Insumo[id_solicitud],Detalle_Mes!$C$9,Tbl_Registro_Insumo[Fecha_Corte],"&lt;="&amp;AU$12)-SUMIFS(Tbl_Registro_Insumo[cant_dev],Tbl_Registro_Insumo[proveedor],$C$8,Tbl_Registro_Insumo[descripcion_insumo],$C164,Tbl_Registro_Insumo[id_solicitud],$C$9,Tbl_Registro_Insumo[Fecha_Corte],"&lt;="&amp;AU$12))</f>
        <v/>
      </c>
      <c r="AV164" s="2" t="str">
        <f>IF(OR($C164="",AV$12=""),"",SUMIFS(Tbl_Registro_Insumo[cant_ent],Tbl_Registro_Insumo[proveedor],$C$8,Tbl_Registro_Insumo[descripcion_insumo],$C164,Tbl_Registro_Insumo[id_solicitud],Detalle_Mes!$C$9,Tbl_Registro_Insumo[Fecha_Corte],"&lt;="&amp;AV$12)-SUMIFS(Tbl_Registro_Insumo[cant_dev],Tbl_Registro_Insumo[proveedor],$C$8,Tbl_Registro_Insumo[descripcion_insumo],$C164,Tbl_Registro_Insumo[id_solicitud],$C$9,Tbl_Registro_Insumo[Fecha_Corte],"&lt;="&amp;AV$12))</f>
        <v/>
      </c>
      <c r="AW164" s="2" t="str">
        <f>IF(OR($C164="",AW$12=""),"",SUMIFS(Tbl_Registro_Insumo[cant_ent],Tbl_Registro_Insumo[proveedor],$C$8,Tbl_Registro_Insumo[descripcion_insumo],$C164,Tbl_Registro_Insumo[id_solicitud],Detalle_Mes!$C$9,Tbl_Registro_Insumo[Fecha_Corte],"&lt;="&amp;AW$12)-SUMIFS(Tbl_Registro_Insumo[cant_dev],Tbl_Registro_Insumo[proveedor],$C$8,Tbl_Registro_Insumo[descripcion_insumo],$C164,Tbl_Registro_Insumo[id_solicitud],$C$9,Tbl_Registro_Insumo[Fecha_Corte],"&lt;="&amp;AW$12))</f>
        <v/>
      </c>
      <c r="AX164" s="2" t="str">
        <f>IF(OR($C164="",AX$12=""),"",SUMIFS(Tbl_Registro_Insumo[cant_ent],Tbl_Registro_Insumo[proveedor],$C$8,Tbl_Registro_Insumo[descripcion_insumo],$C164,Tbl_Registro_Insumo[id_solicitud],Detalle_Mes!$C$9,Tbl_Registro_Insumo[Fecha_Corte],"&lt;="&amp;AX$12)-SUMIFS(Tbl_Registro_Insumo[cant_dev],Tbl_Registro_Insumo[proveedor],$C$8,Tbl_Registro_Insumo[descripcion_insumo],$C164,Tbl_Registro_Insumo[id_solicitud],$C$9,Tbl_Registro_Insumo[Fecha_Corte],"&lt;="&amp;AX$12))</f>
        <v/>
      </c>
      <c r="AY164" s="2" t="str">
        <f>IF(OR($C164="",AY$12=""),"",SUMIFS(Tbl_Registro_Insumo[cant_ent],Tbl_Registro_Insumo[proveedor],$C$8,Tbl_Registro_Insumo[descripcion_insumo],$C164,Tbl_Registro_Insumo[id_solicitud],Detalle_Mes!$C$9,Tbl_Registro_Insumo[Fecha_Corte],"&lt;="&amp;AY$12)-SUMIFS(Tbl_Registro_Insumo[cant_dev],Tbl_Registro_Insumo[proveedor],$C$8,Tbl_Registro_Insumo[descripcion_insumo],$C164,Tbl_Registro_Insumo[id_solicitud],$C$9,Tbl_Registro_Insumo[Fecha_Corte],"&lt;="&amp;AY$12))</f>
        <v/>
      </c>
      <c r="AZ164" s="2" t="str">
        <f>IF(OR($C164="",AZ$12=""),"",SUMIFS(Tbl_Registro_Insumo[cant_ent],Tbl_Registro_Insumo[proveedor],$C$8,Tbl_Registro_Insumo[descripcion_insumo],$C164,Tbl_Registro_Insumo[id_solicitud],Detalle_Mes!$C$9,Tbl_Registro_Insumo[Fecha_Corte],"&lt;="&amp;AZ$12)-SUMIFS(Tbl_Registro_Insumo[cant_dev],Tbl_Registro_Insumo[proveedor],$C$8,Tbl_Registro_Insumo[descripcion_insumo],$C164,Tbl_Registro_Insumo[id_solicitud],$C$9,Tbl_Registro_Insumo[Fecha_Corte],"&lt;="&amp;AZ$12))</f>
        <v/>
      </c>
      <c r="BA164" s="2" t="str">
        <f>IF(OR($C164="",BA$12=""),"",SUMIFS(Tbl_Registro_Insumo[cant_ent],Tbl_Registro_Insumo[proveedor],$C$8,Tbl_Registro_Insumo[descripcion_insumo],$C164,Tbl_Registro_Insumo[id_solicitud],Detalle_Mes!$C$9,Tbl_Registro_Insumo[Fecha_Corte],"&lt;="&amp;BA$12)-SUMIFS(Tbl_Registro_Insumo[cant_dev],Tbl_Registro_Insumo[proveedor],$C$8,Tbl_Registro_Insumo[descripcion_insumo],$C164,Tbl_Registro_Insumo[id_solicitud],$C$9,Tbl_Registro_Insumo[Fecha_Corte],"&lt;="&amp;BA$12))</f>
        <v/>
      </c>
      <c r="BB164" s="2" t="str">
        <f>IF(OR($C164="",BB$12=""),"",SUMIFS(Tbl_Registro_Insumo[cant_ent],Tbl_Registro_Insumo[proveedor],$C$8,Tbl_Registro_Insumo[descripcion_insumo],$C164,Tbl_Registro_Insumo[id_solicitud],Detalle_Mes!$C$9,Tbl_Registro_Insumo[Fecha_Corte],"&lt;="&amp;BB$12)-SUMIFS(Tbl_Registro_Insumo[cant_dev],Tbl_Registro_Insumo[proveedor],$C$8,Tbl_Registro_Insumo[descripcion_insumo],$C164,Tbl_Registro_Insumo[id_solicitud],$C$9,Tbl_Registro_Insumo[Fecha_Corte],"&lt;="&amp;BB$12))</f>
        <v/>
      </c>
      <c r="BC164" s="2" t="str">
        <f>IF(OR($C164="",BC$12=""),"",SUMIFS(Tbl_Registro_Insumo[cant_ent],Tbl_Registro_Insumo[proveedor],$C$8,Tbl_Registro_Insumo[descripcion_insumo],$C164,Tbl_Registro_Insumo[id_solicitud],Detalle_Mes!$C$9,Tbl_Registro_Insumo[Fecha_Corte],"&lt;="&amp;BC$12)-SUMIFS(Tbl_Registro_Insumo[cant_dev],Tbl_Registro_Insumo[proveedor],$C$8,Tbl_Registro_Insumo[descripcion_insumo],$C164,Tbl_Registro_Insumo[id_solicitud],$C$9,Tbl_Registro_Insumo[Fecha_Corte],"&lt;="&amp;BC$12))</f>
        <v/>
      </c>
      <c r="BD164" s="2" t="str">
        <f>IF(OR($C164="",BD$12=""),"",SUMIFS(Tbl_Registro_Insumo[cant_ent],Tbl_Registro_Insumo[proveedor],$C$8,Tbl_Registro_Insumo[descripcion_insumo],$C164,Tbl_Registro_Insumo[id_solicitud],Detalle_Mes!$C$9,Tbl_Registro_Insumo[Fecha_Corte],"&lt;="&amp;BD$12)-SUMIFS(Tbl_Registro_Insumo[cant_dev],Tbl_Registro_Insumo[proveedor],$C$8,Tbl_Registro_Insumo[descripcion_insumo],$C164,Tbl_Registro_Insumo[id_solicitud],$C$9,Tbl_Registro_Insumo[Fecha_Corte],"&lt;="&amp;BD$12))</f>
        <v/>
      </c>
      <c r="BE164" s="2" t="str">
        <f>IF(OR($C164="",BE$12=""),"",SUMIFS(Tbl_Registro_Insumo[cant_ent],Tbl_Registro_Insumo[proveedor],$C$8,Tbl_Registro_Insumo[descripcion_insumo],$C164,Tbl_Registro_Insumo[id_solicitud],Detalle_Mes!$C$9,Tbl_Registro_Insumo[Fecha_Corte],"&lt;="&amp;BE$12)-SUMIFS(Tbl_Registro_Insumo[cant_dev],Tbl_Registro_Insumo[proveedor],$C$8,Tbl_Registro_Insumo[descripcion_insumo],$C164,Tbl_Registro_Insumo[id_solicitud],$C$9,Tbl_Registro_Insumo[Fecha_Corte],"&lt;="&amp;BE$12))</f>
        <v/>
      </c>
      <c r="BF164" s="2" t="str">
        <f>IF(OR($C164="",BF$12=""),"",SUMIFS(Tbl_Registro_Insumo[cant_ent],Tbl_Registro_Insumo[proveedor],$C$8,Tbl_Registro_Insumo[descripcion_insumo],$C164,Tbl_Registro_Insumo[id_solicitud],Detalle_Mes!$C$9,Tbl_Registro_Insumo[Fecha_Corte],"&lt;="&amp;BF$12)-SUMIFS(Tbl_Registro_Insumo[cant_dev],Tbl_Registro_Insumo[proveedor],$C$8,Tbl_Registro_Insumo[descripcion_insumo],$C164,Tbl_Registro_Insumo[id_solicitud],$C$9,Tbl_Registro_Insumo[Fecha_Corte],"&lt;="&amp;BF$12))</f>
        <v/>
      </c>
      <c r="BG164" s="2" t="str">
        <f>IF(OR($C164="",BG$12=""),"",SUMIFS(Tbl_Registro_Insumo[cant_ent],Tbl_Registro_Insumo[proveedor],$C$8,Tbl_Registro_Insumo[descripcion_insumo],$C164,Tbl_Registro_Insumo[id_solicitud],Detalle_Mes!$C$9,Tbl_Registro_Insumo[Fecha_Corte],"&lt;="&amp;BG$12)-SUMIFS(Tbl_Registro_Insumo[cant_dev],Tbl_Registro_Insumo[proveedor],$C$8,Tbl_Registro_Insumo[descripcion_insumo],$C164,Tbl_Registro_Insumo[id_solicitud],$C$9,Tbl_Registro_Insumo[Fecha_Corte],"&lt;="&amp;BG$12))</f>
        <v/>
      </c>
      <c r="BH164" s="2" t="str">
        <f>IF(OR($C164="",BH$12=""),"",SUMIFS(Tbl_Registro_Insumo[cant_ent],Tbl_Registro_Insumo[proveedor],$C$8,Tbl_Registro_Insumo[descripcion_insumo],$C164,Tbl_Registro_Insumo[id_solicitud],Detalle_Mes!$C$9,Tbl_Registro_Insumo[Fecha_Corte],"&lt;="&amp;BH$12)-SUMIFS(Tbl_Registro_Insumo[cant_dev],Tbl_Registro_Insumo[proveedor],$C$8,Tbl_Registro_Insumo[descripcion_insumo],$C164,Tbl_Registro_Insumo[id_solicitud],$C$9,Tbl_Registro_Insumo[Fecha_Corte],"&lt;="&amp;BH$12))</f>
        <v/>
      </c>
      <c r="BI164" s="2" t="str">
        <f>IF(OR($C164="",BI$12=""),"",SUMIFS(Tbl_Registro_Insumo[cant_ent],Tbl_Registro_Insumo[proveedor],$C$8,Tbl_Registro_Insumo[descripcion_insumo],$C164,Tbl_Registro_Insumo[id_solicitud],Detalle_Mes!$C$9,Tbl_Registro_Insumo[Fecha_Corte],"&lt;="&amp;BI$12)-SUMIFS(Tbl_Registro_Insumo[cant_dev],Tbl_Registro_Insumo[proveedor],$C$8,Tbl_Registro_Insumo[descripcion_insumo],$C164,Tbl_Registro_Insumo[id_solicitud],$C$9,Tbl_Registro_Insumo[Fecha_Corte],"&lt;="&amp;BI$12))</f>
        <v/>
      </c>
      <c r="BJ164" s="2" t="str">
        <f>IF(OR($C164="",BJ$12=""),"",SUMIFS(Tbl_Registro_Insumo[cant_ent],Tbl_Registro_Insumo[proveedor],$C$8,Tbl_Registro_Insumo[descripcion_insumo],$C164,Tbl_Registro_Insumo[id_solicitud],Detalle_Mes!$C$9,Tbl_Registro_Insumo[Fecha_Corte],"&lt;="&amp;BJ$12)-SUMIFS(Tbl_Registro_Insumo[cant_dev],Tbl_Registro_Insumo[proveedor],$C$8,Tbl_Registro_Insumo[descripcion_insumo],$C164,Tbl_Registro_Insumo[id_solicitud],$C$9,Tbl_Registro_Insumo[Fecha_Corte],"&lt;="&amp;BJ$12))</f>
        <v/>
      </c>
      <c r="BK164" s="2" t="str">
        <f>IF(OR($C164="",BK$12=""),"",SUMIFS(Tbl_Registro_Insumo[cant_ent],Tbl_Registro_Insumo[proveedor],$C$8,Tbl_Registro_Insumo[descripcion_insumo],$C164,Tbl_Registro_Insumo[id_solicitud],Detalle_Mes!$C$9,Tbl_Registro_Insumo[Fecha_Corte],"&lt;="&amp;BK$12)-SUMIFS(Tbl_Registro_Insumo[cant_dev],Tbl_Registro_Insumo[proveedor],$C$8,Tbl_Registro_Insumo[descripcion_insumo],$C164,Tbl_Registro_Insumo[id_solicitud],$C$9,Tbl_Registro_Insumo[Fecha_Corte],"&lt;="&amp;BK$12))</f>
        <v/>
      </c>
      <c r="BL164" s="2" t="str">
        <f>IF(OR($C164="",BL$12=""),"",SUMIFS(Tbl_Registro_Insumo[cant_ent],Tbl_Registro_Insumo[proveedor],$C$8,Tbl_Registro_Insumo[descripcion_insumo],$C164,Tbl_Registro_Insumo[id_solicitud],Detalle_Mes!$C$9,Tbl_Registro_Insumo[Fecha_Corte],"&lt;="&amp;BL$12)-SUMIFS(Tbl_Registro_Insumo[cant_dev],Tbl_Registro_Insumo[proveedor],$C$8,Tbl_Registro_Insumo[descripcion_insumo],$C164,Tbl_Registro_Insumo[id_solicitud],$C$9,Tbl_Registro_Insumo[Fecha_Corte],"&lt;="&amp;BL$12))</f>
        <v/>
      </c>
      <c r="BM164" s="2" t="str">
        <f>IF(OR($C164="",BM$12=""),"",SUMIFS(Tbl_Registro_Insumo[cant_ent],Tbl_Registro_Insumo[proveedor],$C$8,Tbl_Registro_Insumo[descripcion_insumo],$C164,Tbl_Registro_Insumo[id_solicitud],Detalle_Mes!$C$9,Tbl_Registro_Insumo[Fecha_Corte],"&lt;="&amp;BM$12)-SUMIFS(Tbl_Registro_Insumo[cant_dev],Tbl_Registro_Insumo[proveedor],$C$8,Tbl_Registro_Insumo[descripcion_insumo],$C164,Tbl_Registro_Insumo[id_solicitud],$C$9,Tbl_Registro_Insumo[Fecha_Corte],"&lt;="&amp;BM$12))</f>
        <v/>
      </c>
      <c r="BN164" s="2" t="str">
        <f>IF(OR($C164="",BN$12=""),"",SUMIFS(Tbl_Registro_Insumo[cant_ent],Tbl_Registro_Insumo[proveedor],$C$8,Tbl_Registro_Insumo[descripcion_insumo],$C164,Tbl_Registro_Insumo[id_solicitud],Detalle_Mes!$C$9,Tbl_Registro_Insumo[Fecha_Corte],"&lt;="&amp;BN$12)-SUMIFS(Tbl_Registro_Insumo[cant_dev],Tbl_Registro_Insumo[proveedor],$C$8,Tbl_Registro_Insumo[descripcion_insumo],$C164,Tbl_Registro_Insumo[id_solicitud],$C$9,Tbl_Registro_Insumo[Fecha_Corte],"&lt;="&amp;BN$12))</f>
        <v/>
      </c>
      <c r="BO164" s="2" t="str">
        <f>IF(OR($C164="",BO$12=""),"",SUMIFS(Tbl_Registro_Insumo[cant_ent],Tbl_Registro_Insumo[proveedor],$C$8,Tbl_Registro_Insumo[descripcion_insumo],$C164,Tbl_Registro_Insumo[id_solicitud],Detalle_Mes!$C$9,Tbl_Registro_Insumo[Fecha_Corte],"&lt;="&amp;BO$12)-SUMIFS(Tbl_Registro_Insumo[cant_dev],Tbl_Registro_Insumo[proveedor],$C$8,Tbl_Registro_Insumo[descripcion_insumo],$C164,Tbl_Registro_Insumo[id_solicitud],$C$9,Tbl_Registro_Insumo[Fecha_Corte],"&lt;="&amp;BO$12))</f>
        <v/>
      </c>
      <c r="BP164" s="2" t="str">
        <f>IF(OR($C164="",BP$12=""),"",SUMIFS(Tbl_Registro_Insumo[cant_ent],Tbl_Registro_Insumo[proveedor],$C$8,Tbl_Registro_Insumo[descripcion_insumo],$C164,Tbl_Registro_Insumo[id_solicitud],Detalle_Mes!$C$9,Tbl_Registro_Insumo[Fecha_Corte],"&lt;="&amp;BP$12)-SUMIFS(Tbl_Registro_Insumo[cant_dev],Tbl_Registro_Insumo[proveedor],$C$8,Tbl_Registro_Insumo[descripcion_insumo],$C164,Tbl_Registro_Insumo[id_solicitud],$C$9,Tbl_Registro_Insumo[Fecha_Corte],"&lt;="&amp;BP$12))</f>
        <v/>
      </c>
      <c r="BQ164" s="2" t="str">
        <f>IF(OR($C164="",BQ$12=""),"",SUMIFS(Tbl_Registro_Insumo[cant_ent],Tbl_Registro_Insumo[proveedor],$C$8,Tbl_Registro_Insumo[descripcion_insumo],$C164,Tbl_Registro_Insumo[id_solicitud],Detalle_Mes!$C$9,Tbl_Registro_Insumo[Fecha_Corte],"&lt;="&amp;BQ$12)-SUMIFS(Tbl_Registro_Insumo[cant_dev],Tbl_Registro_Insumo[proveedor],$C$8,Tbl_Registro_Insumo[descripcion_insumo],$C164,Tbl_Registro_Insumo[id_solicitud],$C$9,Tbl_Registro_Insumo[Fecha_Corte],"&lt;="&amp;BQ$12))</f>
        <v/>
      </c>
      <c r="BR164" s="2" t="str">
        <f>IF(OR($C164="",BR$12=""),"",SUMIFS(Tbl_Registro_Insumo[cant_ent],Tbl_Registro_Insumo[proveedor],$C$8,Tbl_Registro_Insumo[descripcion_insumo],$C164,Tbl_Registro_Insumo[id_solicitud],Detalle_Mes!$C$9,Tbl_Registro_Insumo[Fecha_Corte],"&lt;="&amp;BR$12)-SUMIFS(Tbl_Registro_Insumo[cant_dev],Tbl_Registro_Insumo[proveedor],$C$8,Tbl_Registro_Insumo[descripcion_insumo],$C164,Tbl_Registro_Insumo[id_solicitud],$C$9,Tbl_Registro_Insumo[Fecha_Corte],"&lt;="&amp;BR$12))</f>
        <v/>
      </c>
      <c r="BS164" s="2" t="str">
        <f>IF(OR($C164="",BS$12=""),"",SUMIFS(Tbl_Registro_Insumo[cant_ent],Tbl_Registro_Insumo[proveedor],$C$8,Tbl_Registro_Insumo[descripcion_insumo],$C164,Tbl_Registro_Insumo[id_solicitud],Detalle_Mes!$C$9,Tbl_Registro_Insumo[Fecha_Corte],"&lt;="&amp;BS$12)-SUMIFS(Tbl_Registro_Insumo[cant_dev],Tbl_Registro_Insumo[proveedor],$C$8,Tbl_Registro_Insumo[descripcion_insumo],$C164,Tbl_Registro_Insumo[id_solicitud],$C$9,Tbl_Registro_Insumo[Fecha_Corte],"&lt;="&amp;BS$12))</f>
        <v/>
      </c>
    </row>
    <row r="165" spans="2:71" s="7" customFormat="1" ht="19.2" customHeight="1" x14ac:dyDescent="0.3">
      <c r="B165" s="2"/>
      <c r="D165" s="20" t="str">
        <f>IF(C165="","",SUMIFS(Tbl_Registro_Insumo[cant_ent],Tbl_Registro_Insumo[proveedor],Detalle_Mes!$C$8,Tbl_Registro_Insumo[id_solicitud],Detalle_Mes!$C$9,Tbl_Registro_Insumo[descripcion_insumo],Detalle_Mes!C165,Tbl_Registro_Insumo[Fecha_Corte],"&lt;"&amp;Detalle_Mes!$F$8))</f>
        <v/>
      </c>
      <c r="E165" s="20" t="str">
        <f>IF(C165="","",SUMIFS(Tbl_Registro_Insumo[cant_dev],Tbl_Registro_Insumo[proveedor],Detalle_Mes!$C$8,Tbl_Registro_Insumo[id_solicitud],Detalle_Mes!$C$9,Tbl_Registro_Insumo[descripcion_insumo],Detalle_Mes!C165,Tbl_Registro_Insumo[Fecha_Corte],"&lt;"&amp;Detalle_Mes!$F$8))</f>
        <v/>
      </c>
      <c r="F165" s="20" t="str">
        <f t="shared" si="45"/>
        <v/>
      </c>
      <c r="H165" s="41" t="str">
        <f t="shared" si="44"/>
        <v/>
      </c>
      <c r="I165" s="2" t="str">
        <f>IF(OR($C165="",I$12=""),"",SUMIFS(Tbl_Registro_Insumo[cant_ent],Tbl_Registro_Insumo[proveedor],$C$8,Tbl_Registro_Insumo[descripcion_insumo],$C165,Tbl_Registro_Insumo[id_solicitud],Detalle_Mes!$C$9,Tbl_Registro_Insumo[Fecha_Corte],"&lt;"&amp;I$12)-SUMIFS(Tbl_Registro_Insumo[cant_dev],Tbl_Registro_Insumo[proveedor],$C$8,Tbl_Registro_Insumo[descripcion_insumo],$C165,Tbl_Registro_Insumo[id_solicitud],$C$9,Tbl_Registro_Insumo[Fecha_Corte],"&lt;="&amp;I$12))</f>
        <v/>
      </c>
      <c r="J165" s="2" t="str">
        <f>IF(OR($C165="",J$12=""),"",SUMIFS(Tbl_Registro_Insumo[cant_ent],Tbl_Registro_Insumo[proveedor],$C$8,Tbl_Registro_Insumo[descripcion_insumo],$C165,Tbl_Registro_Insumo[id_solicitud],Detalle_Mes!$C$9,Tbl_Registro_Insumo[Fecha_Corte],"&lt;="&amp;J$12)-SUMIFS(Tbl_Registro_Insumo[cant_dev],Tbl_Registro_Insumo[proveedor],$C$8,Tbl_Registro_Insumo[descripcion_insumo],$C165,Tbl_Registro_Insumo[id_solicitud],$C$9,Tbl_Registro_Insumo[Fecha_Corte],"&lt;="&amp;J$12))</f>
        <v/>
      </c>
      <c r="K165" s="2" t="str">
        <f>IF(OR($C165="",K$12=""),"",SUMIFS(Tbl_Registro_Insumo[cant_ent],Tbl_Registro_Insumo[proveedor],$C$8,Tbl_Registro_Insumo[descripcion_insumo],$C165,Tbl_Registro_Insumo[id_solicitud],Detalle_Mes!$C$9,Tbl_Registro_Insumo[Fecha_Corte],"&lt;="&amp;K$12)-SUMIFS(Tbl_Registro_Insumo[cant_dev],Tbl_Registro_Insumo[proveedor],$C$8,Tbl_Registro_Insumo[descripcion_insumo],$C165,Tbl_Registro_Insumo[id_solicitud],$C$9,Tbl_Registro_Insumo[Fecha_Corte],"&lt;="&amp;K$12))</f>
        <v/>
      </c>
      <c r="L165" s="2" t="str">
        <f>IF(OR($C165="",L$12=""),"",SUMIFS(Tbl_Registro_Insumo[cant_ent],Tbl_Registro_Insumo[proveedor],$C$8,Tbl_Registro_Insumo[descripcion_insumo],$C165,Tbl_Registro_Insumo[id_solicitud],Detalle_Mes!$C$9,Tbl_Registro_Insumo[Fecha_Corte],"&lt;="&amp;L$12)-SUMIFS(Tbl_Registro_Insumo[cant_dev],Tbl_Registro_Insumo[proveedor],$C$8,Tbl_Registro_Insumo[descripcion_insumo],$C165,Tbl_Registro_Insumo[id_solicitud],$C$9,Tbl_Registro_Insumo[Fecha_Corte],"&lt;="&amp;L$12))</f>
        <v/>
      </c>
      <c r="M165" s="2" t="str">
        <f>IF(OR($C165="",M$12=""),"",SUMIFS(Tbl_Registro_Insumo[cant_ent],Tbl_Registro_Insumo[proveedor],$C$8,Tbl_Registro_Insumo[descripcion_insumo],$C165,Tbl_Registro_Insumo[id_solicitud],Detalle_Mes!$C$9,Tbl_Registro_Insumo[Fecha_Corte],"&lt;="&amp;M$12)-SUMIFS(Tbl_Registro_Insumo[cant_dev],Tbl_Registro_Insumo[proveedor],$C$8,Tbl_Registro_Insumo[descripcion_insumo],$C165,Tbl_Registro_Insumo[id_solicitud],$C$9,Tbl_Registro_Insumo[Fecha_Corte],"&lt;="&amp;M$12))</f>
        <v/>
      </c>
      <c r="N165" s="2" t="str">
        <f>IF(OR($C165="",N$12=""),"",SUMIFS(Tbl_Registro_Insumo[cant_ent],Tbl_Registro_Insumo[proveedor],$C$8,Tbl_Registro_Insumo[descripcion_insumo],$C165,Tbl_Registro_Insumo[id_solicitud],Detalle_Mes!$C$9,Tbl_Registro_Insumo[Fecha_Corte],"&lt;="&amp;N$12)-SUMIFS(Tbl_Registro_Insumo[cant_dev],Tbl_Registro_Insumo[proveedor],$C$8,Tbl_Registro_Insumo[descripcion_insumo],$C165,Tbl_Registro_Insumo[id_solicitud],$C$9,Tbl_Registro_Insumo[Fecha_Corte],"&lt;="&amp;N$12))</f>
        <v/>
      </c>
      <c r="O165" s="2" t="str">
        <f>IF(OR($C165="",O$12=""),"",SUMIFS(Tbl_Registro_Insumo[cant_ent],Tbl_Registro_Insumo[proveedor],$C$8,Tbl_Registro_Insumo[descripcion_insumo],$C165,Tbl_Registro_Insumo[id_solicitud],Detalle_Mes!$C$9,Tbl_Registro_Insumo[Fecha_Corte],"&lt;="&amp;O$12)-SUMIFS(Tbl_Registro_Insumo[cant_dev],Tbl_Registro_Insumo[proveedor],$C$8,Tbl_Registro_Insumo[descripcion_insumo],$C165,Tbl_Registro_Insumo[id_solicitud],$C$9,Tbl_Registro_Insumo[Fecha_Corte],"&lt;="&amp;O$12))</f>
        <v/>
      </c>
      <c r="P165" s="2" t="str">
        <f>IF(OR($C165="",P$12=""),"",SUMIFS(Tbl_Registro_Insumo[cant_ent],Tbl_Registro_Insumo[proveedor],$C$8,Tbl_Registro_Insumo[descripcion_insumo],$C165,Tbl_Registro_Insumo[id_solicitud],Detalle_Mes!$C$9,Tbl_Registro_Insumo[Fecha_Corte],"&lt;="&amp;P$12)-SUMIFS(Tbl_Registro_Insumo[cant_dev],Tbl_Registro_Insumo[proveedor],$C$8,Tbl_Registro_Insumo[descripcion_insumo],$C165,Tbl_Registro_Insumo[id_solicitud],$C$9,Tbl_Registro_Insumo[Fecha_Corte],"&lt;="&amp;P$12))</f>
        <v/>
      </c>
      <c r="Q165" s="2" t="str">
        <f>IF(OR($C165="",Q$12=""),"",SUMIFS(Tbl_Registro_Insumo[cant_ent],Tbl_Registro_Insumo[proveedor],$C$8,Tbl_Registro_Insumo[descripcion_insumo],$C165,Tbl_Registro_Insumo[id_solicitud],Detalle_Mes!$C$9,Tbl_Registro_Insumo[Fecha_Corte],"&lt;="&amp;Q$12)-SUMIFS(Tbl_Registro_Insumo[cant_dev],Tbl_Registro_Insumo[proveedor],$C$8,Tbl_Registro_Insumo[descripcion_insumo],$C165,Tbl_Registro_Insumo[id_solicitud],$C$9,Tbl_Registro_Insumo[Fecha_Corte],"&lt;="&amp;Q$12))</f>
        <v/>
      </c>
      <c r="R165" s="2" t="str">
        <f>IF(OR($C165="",R$12=""),"",SUMIFS(Tbl_Registro_Insumo[cant_ent],Tbl_Registro_Insumo[proveedor],$C$8,Tbl_Registro_Insumo[descripcion_insumo],$C165,Tbl_Registro_Insumo[id_solicitud],Detalle_Mes!$C$9,Tbl_Registro_Insumo[Fecha_Corte],"&lt;="&amp;R$12)-SUMIFS(Tbl_Registro_Insumo[cant_dev],Tbl_Registro_Insumo[proveedor],$C$8,Tbl_Registro_Insumo[descripcion_insumo],$C165,Tbl_Registro_Insumo[id_solicitud],$C$9,Tbl_Registro_Insumo[Fecha_Corte],"&lt;="&amp;R$12))</f>
        <v/>
      </c>
      <c r="S165" s="2" t="str">
        <f>IF(OR($C165="",S$12=""),"",SUMIFS(Tbl_Registro_Insumo[cant_ent],Tbl_Registro_Insumo[proveedor],$C$8,Tbl_Registro_Insumo[descripcion_insumo],$C165,Tbl_Registro_Insumo[id_solicitud],Detalle_Mes!$C$9,Tbl_Registro_Insumo[Fecha_Corte],"&lt;="&amp;S$12)-SUMIFS(Tbl_Registro_Insumo[cant_dev],Tbl_Registro_Insumo[proveedor],$C$8,Tbl_Registro_Insumo[descripcion_insumo],$C165,Tbl_Registro_Insumo[id_solicitud],$C$9,Tbl_Registro_Insumo[Fecha_Corte],"&lt;="&amp;S$12))</f>
        <v/>
      </c>
      <c r="T165" s="2" t="str">
        <f>IF(OR($C165="",T$12=""),"",SUMIFS(Tbl_Registro_Insumo[cant_ent],Tbl_Registro_Insumo[proveedor],$C$8,Tbl_Registro_Insumo[descripcion_insumo],$C165,Tbl_Registro_Insumo[id_solicitud],Detalle_Mes!$C$9,Tbl_Registro_Insumo[Fecha_Corte],"&lt;="&amp;T$12)-SUMIFS(Tbl_Registro_Insumo[cant_dev],Tbl_Registro_Insumo[proveedor],$C$8,Tbl_Registro_Insumo[descripcion_insumo],$C165,Tbl_Registro_Insumo[id_solicitud],$C$9,Tbl_Registro_Insumo[Fecha_Corte],"&lt;="&amp;T$12))</f>
        <v/>
      </c>
      <c r="U165" s="2" t="str">
        <f>IF(OR($C165="",U$12=""),"",SUMIFS(Tbl_Registro_Insumo[cant_ent],Tbl_Registro_Insumo[proveedor],$C$8,Tbl_Registro_Insumo[descripcion_insumo],$C165,Tbl_Registro_Insumo[id_solicitud],Detalle_Mes!$C$9,Tbl_Registro_Insumo[Fecha_Corte],"&lt;="&amp;U$12)-SUMIFS(Tbl_Registro_Insumo[cant_dev],Tbl_Registro_Insumo[proveedor],$C$8,Tbl_Registro_Insumo[descripcion_insumo],$C165,Tbl_Registro_Insumo[id_solicitud],$C$9,Tbl_Registro_Insumo[Fecha_Corte],"&lt;="&amp;U$12))</f>
        <v/>
      </c>
      <c r="V165" s="2" t="str">
        <f>IF(OR($C165="",V$12=""),"",SUMIFS(Tbl_Registro_Insumo[cant_ent],Tbl_Registro_Insumo[proveedor],$C$8,Tbl_Registro_Insumo[descripcion_insumo],$C165,Tbl_Registro_Insumo[id_solicitud],Detalle_Mes!$C$9,Tbl_Registro_Insumo[Fecha_Corte],"&lt;="&amp;V$12)-SUMIFS(Tbl_Registro_Insumo[cant_dev],Tbl_Registro_Insumo[proveedor],$C$8,Tbl_Registro_Insumo[descripcion_insumo],$C165,Tbl_Registro_Insumo[id_solicitud],$C$9,Tbl_Registro_Insumo[Fecha_Corte],"&lt;="&amp;V$12))</f>
        <v/>
      </c>
      <c r="W165" s="2" t="str">
        <f>IF(OR($C165="",W$12=""),"",SUMIFS(Tbl_Registro_Insumo[cant_ent],Tbl_Registro_Insumo[proveedor],$C$8,Tbl_Registro_Insumo[descripcion_insumo],$C165,Tbl_Registro_Insumo[id_solicitud],Detalle_Mes!$C$9,Tbl_Registro_Insumo[Fecha_Corte],"&lt;="&amp;W$12)-SUMIFS(Tbl_Registro_Insumo[cant_dev],Tbl_Registro_Insumo[proveedor],$C$8,Tbl_Registro_Insumo[descripcion_insumo],$C165,Tbl_Registro_Insumo[id_solicitud],$C$9,Tbl_Registro_Insumo[Fecha_Corte],"&lt;="&amp;W$12))</f>
        <v/>
      </c>
      <c r="X165" s="2" t="str">
        <f>IF(OR($C165="",X$12=""),"",SUMIFS(Tbl_Registro_Insumo[cant_ent],Tbl_Registro_Insumo[proveedor],$C$8,Tbl_Registro_Insumo[descripcion_insumo],$C165,Tbl_Registro_Insumo[id_solicitud],Detalle_Mes!$C$9,Tbl_Registro_Insumo[Fecha_Corte],"&lt;="&amp;X$12)-SUMIFS(Tbl_Registro_Insumo[cant_dev],Tbl_Registro_Insumo[proveedor],$C$8,Tbl_Registro_Insumo[descripcion_insumo],$C165,Tbl_Registro_Insumo[id_solicitud],$C$9,Tbl_Registro_Insumo[Fecha_Corte],"&lt;="&amp;X$12))</f>
        <v/>
      </c>
      <c r="Y165" s="2" t="str">
        <f>IF(OR($C165="",Y$12=""),"",SUMIFS(Tbl_Registro_Insumo[cant_ent],Tbl_Registro_Insumo[proveedor],$C$8,Tbl_Registro_Insumo[descripcion_insumo],$C165,Tbl_Registro_Insumo[id_solicitud],Detalle_Mes!$C$9,Tbl_Registro_Insumo[Fecha_Corte],"&lt;="&amp;Y$12)-SUMIFS(Tbl_Registro_Insumo[cant_dev],Tbl_Registro_Insumo[proveedor],$C$8,Tbl_Registro_Insumo[descripcion_insumo],$C165,Tbl_Registro_Insumo[id_solicitud],$C$9,Tbl_Registro_Insumo[Fecha_Corte],"&lt;="&amp;Y$12))</f>
        <v/>
      </c>
      <c r="Z165" s="2" t="str">
        <f>IF(OR($C165="",Z$12=""),"",SUMIFS(Tbl_Registro_Insumo[cant_ent],Tbl_Registro_Insumo[proveedor],$C$8,Tbl_Registro_Insumo[descripcion_insumo],$C165,Tbl_Registro_Insumo[id_solicitud],Detalle_Mes!$C$9,Tbl_Registro_Insumo[Fecha_Corte],"&lt;="&amp;Z$12)-SUMIFS(Tbl_Registro_Insumo[cant_dev],Tbl_Registro_Insumo[proveedor],$C$8,Tbl_Registro_Insumo[descripcion_insumo],$C165,Tbl_Registro_Insumo[id_solicitud],$C$9,Tbl_Registro_Insumo[Fecha_Corte],"&lt;="&amp;Z$12))</f>
        <v/>
      </c>
      <c r="AA165" s="2" t="str">
        <f>IF(OR($C165="",AA$12=""),"",SUMIFS(Tbl_Registro_Insumo[cant_ent],Tbl_Registro_Insumo[proveedor],$C$8,Tbl_Registro_Insumo[descripcion_insumo],$C165,Tbl_Registro_Insumo[id_solicitud],Detalle_Mes!$C$9,Tbl_Registro_Insumo[Fecha_Corte],"&lt;="&amp;AA$12)-SUMIFS(Tbl_Registro_Insumo[cant_dev],Tbl_Registro_Insumo[proveedor],$C$8,Tbl_Registro_Insumo[descripcion_insumo],$C165,Tbl_Registro_Insumo[id_solicitud],$C$9,Tbl_Registro_Insumo[Fecha_Corte],"&lt;="&amp;AA$12))</f>
        <v/>
      </c>
      <c r="AB165" s="2" t="str">
        <f>IF(OR($C165="",AB$12=""),"",SUMIFS(Tbl_Registro_Insumo[cant_ent],Tbl_Registro_Insumo[proveedor],$C$8,Tbl_Registro_Insumo[descripcion_insumo],$C165,Tbl_Registro_Insumo[id_solicitud],Detalle_Mes!$C$9,Tbl_Registro_Insumo[Fecha_Corte],"&lt;="&amp;AB$12)-SUMIFS(Tbl_Registro_Insumo[cant_dev],Tbl_Registro_Insumo[proveedor],$C$8,Tbl_Registro_Insumo[descripcion_insumo],$C165,Tbl_Registro_Insumo[id_solicitud],$C$9,Tbl_Registro_Insumo[Fecha_Corte],"&lt;="&amp;AB$12))</f>
        <v/>
      </c>
      <c r="AC165" s="2" t="str">
        <f>IF(OR($C165="",AC$12=""),"",SUMIFS(Tbl_Registro_Insumo[cant_ent],Tbl_Registro_Insumo[proveedor],$C$8,Tbl_Registro_Insumo[descripcion_insumo],$C165,Tbl_Registro_Insumo[id_solicitud],Detalle_Mes!$C$9,Tbl_Registro_Insumo[Fecha_Corte],"&lt;="&amp;AC$12)-SUMIFS(Tbl_Registro_Insumo[cant_dev],Tbl_Registro_Insumo[proveedor],$C$8,Tbl_Registro_Insumo[descripcion_insumo],$C165,Tbl_Registro_Insumo[id_solicitud],$C$9,Tbl_Registro_Insumo[Fecha_Corte],"&lt;="&amp;AC$12))</f>
        <v/>
      </c>
      <c r="AD165" s="2" t="str">
        <f>IF(OR($C165="",AD$12=""),"",SUMIFS(Tbl_Registro_Insumo[cant_ent],Tbl_Registro_Insumo[proveedor],$C$8,Tbl_Registro_Insumo[descripcion_insumo],$C165,Tbl_Registro_Insumo[id_solicitud],Detalle_Mes!$C$9,Tbl_Registro_Insumo[Fecha_Corte],"&lt;="&amp;AD$12)-SUMIFS(Tbl_Registro_Insumo[cant_dev],Tbl_Registro_Insumo[proveedor],$C$8,Tbl_Registro_Insumo[descripcion_insumo],$C165,Tbl_Registro_Insumo[id_solicitud],$C$9,Tbl_Registro_Insumo[Fecha_Corte],"&lt;="&amp;AD$12))</f>
        <v/>
      </c>
      <c r="AE165" s="2" t="str">
        <f>IF(OR($C165="",AE$12=""),"",SUMIFS(Tbl_Registro_Insumo[cant_ent],Tbl_Registro_Insumo[proveedor],$C$8,Tbl_Registro_Insumo[descripcion_insumo],$C165,Tbl_Registro_Insumo[id_solicitud],Detalle_Mes!$C$9,Tbl_Registro_Insumo[Fecha_Corte],"&lt;="&amp;AE$12)-SUMIFS(Tbl_Registro_Insumo[cant_dev],Tbl_Registro_Insumo[proveedor],$C$8,Tbl_Registro_Insumo[descripcion_insumo],$C165,Tbl_Registro_Insumo[id_solicitud],$C$9,Tbl_Registro_Insumo[Fecha_Corte],"&lt;="&amp;AE$12))</f>
        <v/>
      </c>
      <c r="AF165" s="2" t="str">
        <f>IF(OR($C165="",AF$12=""),"",SUMIFS(Tbl_Registro_Insumo[cant_ent],Tbl_Registro_Insumo[proveedor],$C$8,Tbl_Registro_Insumo[descripcion_insumo],$C165,Tbl_Registro_Insumo[id_solicitud],Detalle_Mes!$C$9,Tbl_Registro_Insumo[Fecha_Corte],"&lt;="&amp;AF$12)-SUMIFS(Tbl_Registro_Insumo[cant_dev],Tbl_Registro_Insumo[proveedor],$C$8,Tbl_Registro_Insumo[descripcion_insumo],$C165,Tbl_Registro_Insumo[id_solicitud],$C$9,Tbl_Registro_Insumo[Fecha_Corte],"&lt;="&amp;AF$12))</f>
        <v/>
      </c>
      <c r="AG165" s="2" t="str">
        <f>IF(OR($C165="",AG$12=""),"",SUMIFS(Tbl_Registro_Insumo[cant_ent],Tbl_Registro_Insumo[proveedor],$C$8,Tbl_Registro_Insumo[descripcion_insumo],$C165,Tbl_Registro_Insumo[id_solicitud],Detalle_Mes!$C$9,Tbl_Registro_Insumo[Fecha_Corte],"&lt;="&amp;AG$12)-SUMIFS(Tbl_Registro_Insumo[cant_dev],Tbl_Registro_Insumo[proveedor],$C$8,Tbl_Registro_Insumo[descripcion_insumo],$C165,Tbl_Registro_Insumo[id_solicitud],$C$9,Tbl_Registro_Insumo[Fecha_Corte],"&lt;="&amp;AG$12))</f>
        <v/>
      </c>
      <c r="AH165" s="2" t="str">
        <f>IF(OR($C165="",AH$12=""),"",SUMIFS(Tbl_Registro_Insumo[cant_ent],Tbl_Registro_Insumo[proveedor],$C$8,Tbl_Registro_Insumo[descripcion_insumo],$C165,Tbl_Registro_Insumo[id_solicitud],Detalle_Mes!$C$9,Tbl_Registro_Insumo[Fecha_Corte],"&lt;="&amp;AH$12)-SUMIFS(Tbl_Registro_Insumo[cant_dev],Tbl_Registro_Insumo[proveedor],$C$8,Tbl_Registro_Insumo[descripcion_insumo],$C165,Tbl_Registro_Insumo[id_solicitud],$C$9,Tbl_Registro_Insumo[Fecha_Corte],"&lt;="&amp;AH$12))</f>
        <v/>
      </c>
      <c r="AI165" s="2" t="str">
        <f>IF(OR($C165="",AI$12=""),"",SUMIFS(Tbl_Registro_Insumo[cant_ent],Tbl_Registro_Insumo[proveedor],$C$8,Tbl_Registro_Insumo[descripcion_insumo],$C165,Tbl_Registro_Insumo[id_solicitud],Detalle_Mes!$C$9,Tbl_Registro_Insumo[Fecha_Corte],"&lt;="&amp;AI$12)-SUMIFS(Tbl_Registro_Insumo[cant_dev],Tbl_Registro_Insumo[proveedor],$C$8,Tbl_Registro_Insumo[descripcion_insumo],$C165,Tbl_Registro_Insumo[id_solicitud],$C$9,Tbl_Registro_Insumo[Fecha_Corte],"&lt;="&amp;AI$12))</f>
        <v/>
      </c>
      <c r="AJ165" s="2" t="str">
        <f>IF(OR($C165="",AJ$12=""),"",SUMIFS(Tbl_Registro_Insumo[cant_ent],Tbl_Registro_Insumo[proveedor],$C$8,Tbl_Registro_Insumo[descripcion_insumo],$C165,Tbl_Registro_Insumo[id_solicitud],Detalle_Mes!$C$9,Tbl_Registro_Insumo[Fecha_Corte],"&lt;="&amp;AJ$12)-SUMIFS(Tbl_Registro_Insumo[cant_dev],Tbl_Registro_Insumo[proveedor],$C$8,Tbl_Registro_Insumo[descripcion_insumo],$C165,Tbl_Registro_Insumo[id_solicitud],$C$9,Tbl_Registro_Insumo[Fecha_Corte],"&lt;="&amp;AJ$12))</f>
        <v/>
      </c>
      <c r="AK165" s="2" t="str">
        <f>IF(OR($C165="",AK$12=""),"",SUMIFS(Tbl_Registro_Insumo[cant_ent],Tbl_Registro_Insumo[proveedor],$C$8,Tbl_Registro_Insumo[descripcion_insumo],$C165,Tbl_Registro_Insumo[id_solicitud],Detalle_Mes!$C$9,Tbl_Registro_Insumo[Fecha_Corte],"&lt;="&amp;AK$12)-SUMIFS(Tbl_Registro_Insumo[cant_dev],Tbl_Registro_Insumo[proveedor],$C$8,Tbl_Registro_Insumo[descripcion_insumo],$C165,Tbl_Registro_Insumo[id_solicitud],$C$9,Tbl_Registro_Insumo[Fecha_Corte],"&lt;="&amp;AK$12))</f>
        <v/>
      </c>
      <c r="AL165" s="2" t="str">
        <f>IF(OR($C165="",AL$12=""),"",SUMIFS(Tbl_Registro_Insumo[cant_ent],Tbl_Registro_Insumo[proveedor],$C$8,Tbl_Registro_Insumo[descripcion_insumo],$C165,Tbl_Registro_Insumo[id_solicitud],Detalle_Mes!$C$9,Tbl_Registro_Insumo[Fecha_Corte],"&lt;="&amp;AL$12)-SUMIFS(Tbl_Registro_Insumo[cant_dev],Tbl_Registro_Insumo[proveedor],$C$8,Tbl_Registro_Insumo[descripcion_insumo],$C165,Tbl_Registro_Insumo[id_solicitud],$C$9,Tbl_Registro_Insumo[Fecha_Corte],"&lt;="&amp;AL$12))</f>
        <v/>
      </c>
      <c r="AM165" s="2" t="str">
        <f>IF(OR($C165="",AM$12=""),"",SUMIFS(Tbl_Registro_Insumo[cant_ent],Tbl_Registro_Insumo[proveedor],$C$8,Tbl_Registro_Insumo[descripcion_insumo],$C165,Tbl_Registro_Insumo[id_solicitud],Detalle_Mes!$C$9,Tbl_Registro_Insumo[Fecha_Corte],"&lt;="&amp;AM$12)-SUMIFS(Tbl_Registro_Insumo[cant_dev],Tbl_Registro_Insumo[proveedor],$C$8,Tbl_Registro_Insumo[descripcion_insumo],$C165,Tbl_Registro_Insumo[id_solicitud],$C$9,Tbl_Registro_Insumo[Fecha_Corte],"&lt;="&amp;AM$12))</f>
        <v/>
      </c>
      <c r="AN165" s="2" t="str">
        <f>IF(OR($C165="",AN$12=""),"",SUMIFS(Tbl_Registro_Insumo[cant_ent],Tbl_Registro_Insumo[proveedor],$C$8,Tbl_Registro_Insumo[descripcion_insumo],$C165,Tbl_Registro_Insumo[id_solicitud],Detalle_Mes!$C$9,Tbl_Registro_Insumo[Fecha_Corte],"&lt;="&amp;AN$12)-SUMIFS(Tbl_Registro_Insumo[cant_dev],Tbl_Registro_Insumo[proveedor],$C$8,Tbl_Registro_Insumo[descripcion_insumo],$C165,Tbl_Registro_Insumo[id_solicitud],$C$9,Tbl_Registro_Insumo[Fecha_Corte],"&lt;="&amp;AN$12))</f>
        <v/>
      </c>
      <c r="AO165" s="2" t="str">
        <f>IF(OR($C165="",AO$12=""),"",SUMIFS(Tbl_Registro_Insumo[cant_ent],Tbl_Registro_Insumo[proveedor],$C$8,Tbl_Registro_Insumo[descripcion_insumo],$C165,Tbl_Registro_Insumo[id_solicitud],Detalle_Mes!$C$9,Tbl_Registro_Insumo[Fecha_Corte],"&lt;="&amp;AO$12)-SUMIFS(Tbl_Registro_Insumo[cant_dev],Tbl_Registro_Insumo[proveedor],$C$8,Tbl_Registro_Insumo[descripcion_insumo],$C165,Tbl_Registro_Insumo[id_solicitud],$C$9,Tbl_Registro_Insumo[Fecha_Corte],"&lt;="&amp;AO$12))</f>
        <v/>
      </c>
      <c r="AP165" s="2" t="str">
        <f>IF(OR($C165="",AP$12=""),"",SUMIFS(Tbl_Registro_Insumo[cant_ent],Tbl_Registro_Insumo[proveedor],$C$8,Tbl_Registro_Insumo[descripcion_insumo],$C165,Tbl_Registro_Insumo[id_solicitud],Detalle_Mes!$C$9,Tbl_Registro_Insumo[Fecha_Corte],"&lt;="&amp;AP$12)-SUMIFS(Tbl_Registro_Insumo[cant_dev],Tbl_Registro_Insumo[proveedor],$C$8,Tbl_Registro_Insumo[descripcion_insumo],$C165,Tbl_Registro_Insumo[id_solicitud],$C$9,Tbl_Registro_Insumo[Fecha_Corte],"&lt;="&amp;AP$12))</f>
        <v/>
      </c>
      <c r="AQ165" s="2" t="str">
        <f>IF(OR($C165="",AQ$12=""),"",SUMIFS(Tbl_Registro_Insumo[cant_ent],Tbl_Registro_Insumo[proveedor],$C$8,Tbl_Registro_Insumo[descripcion_insumo],$C165,Tbl_Registro_Insumo[id_solicitud],Detalle_Mes!$C$9,Tbl_Registro_Insumo[Fecha_Corte],"&lt;="&amp;AQ$12)-SUMIFS(Tbl_Registro_Insumo[cant_dev],Tbl_Registro_Insumo[proveedor],$C$8,Tbl_Registro_Insumo[descripcion_insumo],$C165,Tbl_Registro_Insumo[id_solicitud],$C$9,Tbl_Registro_Insumo[Fecha_Corte],"&lt;="&amp;AQ$12))</f>
        <v/>
      </c>
      <c r="AR165" s="2" t="str">
        <f>IF(OR($C165="",AR$12=""),"",SUMIFS(Tbl_Registro_Insumo[cant_ent],Tbl_Registro_Insumo[proveedor],$C$8,Tbl_Registro_Insumo[descripcion_insumo],$C165,Tbl_Registro_Insumo[id_solicitud],Detalle_Mes!$C$9,Tbl_Registro_Insumo[Fecha_Corte],"&lt;="&amp;AR$12)-SUMIFS(Tbl_Registro_Insumo[cant_dev],Tbl_Registro_Insumo[proveedor],$C$8,Tbl_Registro_Insumo[descripcion_insumo],$C165,Tbl_Registro_Insumo[id_solicitud],$C$9,Tbl_Registro_Insumo[Fecha_Corte],"&lt;="&amp;AR$12))</f>
        <v/>
      </c>
      <c r="AS165" s="2" t="str">
        <f>IF(OR($C165="",AS$12=""),"",SUMIFS(Tbl_Registro_Insumo[cant_ent],Tbl_Registro_Insumo[proveedor],$C$8,Tbl_Registro_Insumo[descripcion_insumo],$C165,Tbl_Registro_Insumo[id_solicitud],Detalle_Mes!$C$9,Tbl_Registro_Insumo[Fecha_Corte],"&lt;="&amp;AS$12)-SUMIFS(Tbl_Registro_Insumo[cant_dev],Tbl_Registro_Insumo[proveedor],$C$8,Tbl_Registro_Insumo[descripcion_insumo],$C165,Tbl_Registro_Insumo[id_solicitud],$C$9,Tbl_Registro_Insumo[Fecha_Corte],"&lt;="&amp;AS$12))</f>
        <v/>
      </c>
      <c r="AT165" s="2" t="str">
        <f>IF(OR($C165="",AT$12=""),"",SUMIFS(Tbl_Registro_Insumo[cant_ent],Tbl_Registro_Insumo[proveedor],$C$8,Tbl_Registro_Insumo[descripcion_insumo],$C165,Tbl_Registro_Insumo[id_solicitud],Detalle_Mes!$C$9,Tbl_Registro_Insumo[Fecha_Corte],"&lt;="&amp;AT$12)-SUMIFS(Tbl_Registro_Insumo[cant_dev],Tbl_Registro_Insumo[proveedor],$C$8,Tbl_Registro_Insumo[descripcion_insumo],$C165,Tbl_Registro_Insumo[id_solicitud],$C$9,Tbl_Registro_Insumo[Fecha_Corte],"&lt;="&amp;AT$12))</f>
        <v/>
      </c>
      <c r="AU165" s="2" t="str">
        <f>IF(OR($C165="",AU$12=""),"",SUMIFS(Tbl_Registro_Insumo[cant_ent],Tbl_Registro_Insumo[proveedor],$C$8,Tbl_Registro_Insumo[descripcion_insumo],$C165,Tbl_Registro_Insumo[id_solicitud],Detalle_Mes!$C$9,Tbl_Registro_Insumo[Fecha_Corte],"&lt;="&amp;AU$12)-SUMIFS(Tbl_Registro_Insumo[cant_dev],Tbl_Registro_Insumo[proveedor],$C$8,Tbl_Registro_Insumo[descripcion_insumo],$C165,Tbl_Registro_Insumo[id_solicitud],$C$9,Tbl_Registro_Insumo[Fecha_Corte],"&lt;="&amp;AU$12))</f>
        <v/>
      </c>
      <c r="AV165" s="2" t="str">
        <f>IF(OR($C165="",AV$12=""),"",SUMIFS(Tbl_Registro_Insumo[cant_ent],Tbl_Registro_Insumo[proveedor],$C$8,Tbl_Registro_Insumo[descripcion_insumo],$C165,Tbl_Registro_Insumo[id_solicitud],Detalle_Mes!$C$9,Tbl_Registro_Insumo[Fecha_Corte],"&lt;="&amp;AV$12)-SUMIFS(Tbl_Registro_Insumo[cant_dev],Tbl_Registro_Insumo[proveedor],$C$8,Tbl_Registro_Insumo[descripcion_insumo],$C165,Tbl_Registro_Insumo[id_solicitud],$C$9,Tbl_Registro_Insumo[Fecha_Corte],"&lt;="&amp;AV$12))</f>
        <v/>
      </c>
      <c r="AW165" s="2" t="str">
        <f>IF(OR($C165="",AW$12=""),"",SUMIFS(Tbl_Registro_Insumo[cant_ent],Tbl_Registro_Insumo[proveedor],$C$8,Tbl_Registro_Insumo[descripcion_insumo],$C165,Tbl_Registro_Insumo[id_solicitud],Detalle_Mes!$C$9,Tbl_Registro_Insumo[Fecha_Corte],"&lt;="&amp;AW$12)-SUMIFS(Tbl_Registro_Insumo[cant_dev],Tbl_Registro_Insumo[proveedor],$C$8,Tbl_Registro_Insumo[descripcion_insumo],$C165,Tbl_Registro_Insumo[id_solicitud],$C$9,Tbl_Registro_Insumo[Fecha_Corte],"&lt;="&amp;AW$12))</f>
        <v/>
      </c>
      <c r="AX165" s="2" t="str">
        <f>IF(OR($C165="",AX$12=""),"",SUMIFS(Tbl_Registro_Insumo[cant_ent],Tbl_Registro_Insumo[proveedor],$C$8,Tbl_Registro_Insumo[descripcion_insumo],$C165,Tbl_Registro_Insumo[id_solicitud],Detalle_Mes!$C$9,Tbl_Registro_Insumo[Fecha_Corte],"&lt;="&amp;AX$12)-SUMIFS(Tbl_Registro_Insumo[cant_dev],Tbl_Registro_Insumo[proveedor],$C$8,Tbl_Registro_Insumo[descripcion_insumo],$C165,Tbl_Registro_Insumo[id_solicitud],$C$9,Tbl_Registro_Insumo[Fecha_Corte],"&lt;="&amp;AX$12))</f>
        <v/>
      </c>
      <c r="AY165" s="2" t="str">
        <f>IF(OR($C165="",AY$12=""),"",SUMIFS(Tbl_Registro_Insumo[cant_ent],Tbl_Registro_Insumo[proveedor],$C$8,Tbl_Registro_Insumo[descripcion_insumo],$C165,Tbl_Registro_Insumo[id_solicitud],Detalle_Mes!$C$9,Tbl_Registro_Insumo[Fecha_Corte],"&lt;="&amp;AY$12)-SUMIFS(Tbl_Registro_Insumo[cant_dev],Tbl_Registro_Insumo[proveedor],$C$8,Tbl_Registro_Insumo[descripcion_insumo],$C165,Tbl_Registro_Insumo[id_solicitud],$C$9,Tbl_Registro_Insumo[Fecha_Corte],"&lt;="&amp;AY$12))</f>
        <v/>
      </c>
      <c r="AZ165" s="2" t="str">
        <f>IF(OR($C165="",AZ$12=""),"",SUMIFS(Tbl_Registro_Insumo[cant_ent],Tbl_Registro_Insumo[proveedor],$C$8,Tbl_Registro_Insumo[descripcion_insumo],$C165,Tbl_Registro_Insumo[id_solicitud],Detalle_Mes!$C$9,Tbl_Registro_Insumo[Fecha_Corte],"&lt;="&amp;AZ$12)-SUMIFS(Tbl_Registro_Insumo[cant_dev],Tbl_Registro_Insumo[proveedor],$C$8,Tbl_Registro_Insumo[descripcion_insumo],$C165,Tbl_Registro_Insumo[id_solicitud],$C$9,Tbl_Registro_Insumo[Fecha_Corte],"&lt;="&amp;AZ$12))</f>
        <v/>
      </c>
      <c r="BA165" s="2" t="str">
        <f>IF(OR($C165="",BA$12=""),"",SUMIFS(Tbl_Registro_Insumo[cant_ent],Tbl_Registro_Insumo[proveedor],$C$8,Tbl_Registro_Insumo[descripcion_insumo],$C165,Tbl_Registro_Insumo[id_solicitud],Detalle_Mes!$C$9,Tbl_Registro_Insumo[Fecha_Corte],"&lt;="&amp;BA$12)-SUMIFS(Tbl_Registro_Insumo[cant_dev],Tbl_Registro_Insumo[proveedor],$C$8,Tbl_Registro_Insumo[descripcion_insumo],$C165,Tbl_Registro_Insumo[id_solicitud],$C$9,Tbl_Registro_Insumo[Fecha_Corte],"&lt;="&amp;BA$12))</f>
        <v/>
      </c>
      <c r="BB165" s="2" t="str">
        <f>IF(OR($C165="",BB$12=""),"",SUMIFS(Tbl_Registro_Insumo[cant_ent],Tbl_Registro_Insumo[proveedor],$C$8,Tbl_Registro_Insumo[descripcion_insumo],$C165,Tbl_Registro_Insumo[id_solicitud],Detalle_Mes!$C$9,Tbl_Registro_Insumo[Fecha_Corte],"&lt;="&amp;BB$12)-SUMIFS(Tbl_Registro_Insumo[cant_dev],Tbl_Registro_Insumo[proveedor],$C$8,Tbl_Registro_Insumo[descripcion_insumo],$C165,Tbl_Registro_Insumo[id_solicitud],$C$9,Tbl_Registro_Insumo[Fecha_Corte],"&lt;="&amp;BB$12))</f>
        <v/>
      </c>
      <c r="BC165" s="2" t="str">
        <f>IF(OR($C165="",BC$12=""),"",SUMIFS(Tbl_Registro_Insumo[cant_ent],Tbl_Registro_Insumo[proveedor],$C$8,Tbl_Registro_Insumo[descripcion_insumo],$C165,Tbl_Registro_Insumo[id_solicitud],Detalle_Mes!$C$9,Tbl_Registro_Insumo[Fecha_Corte],"&lt;="&amp;BC$12)-SUMIFS(Tbl_Registro_Insumo[cant_dev],Tbl_Registro_Insumo[proveedor],$C$8,Tbl_Registro_Insumo[descripcion_insumo],$C165,Tbl_Registro_Insumo[id_solicitud],$C$9,Tbl_Registro_Insumo[Fecha_Corte],"&lt;="&amp;BC$12))</f>
        <v/>
      </c>
      <c r="BD165" s="2" t="str">
        <f>IF(OR($C165="",BD$12=""),"",SUMIFS(Tbl_Registro_Insumo[cant_ent],Tbl_Registro_Insumo[proveedor],$C$8,Tbl_Registro_Insumo[descripcion_insumo],$C165,Tbl_Registro_Insumo[id_solicitud],Detalle_Mes!$C$9,Tbl_Registro_Insumo[Fecha_Corte],"&lt;="&amp;BD$12)-SUMIFS(Tbl_Registro_Insumo[cant_dev],Tbl_Registro_Insumo[proveedor],$C$8,Tbl_Registro_Insumo[descripcion_insumo],$C165,Tbl_Registro_Insumo[id_solicitud],$C$9,Tbl_Registro_Insumo[Fecha_Corte],"&lt;="&amp;BD$12))</f>
        <v/>
      </c>
      <c r="BE165" s="2" t="str">
        <f>IF(OR($C165="",BE$12=""),"",SUMIFS(Tbl_Registro_Insumo[cant_ent],Tbl_Registro_Insumo[proveedor],$C$8,Tbl_Registro_Insumo[descripcion_insumo],$C165,Tbl_Registro_Insumo[id_solicitud],Detalle_Mes!$C$9,Tbl_Registro_Insumo[Fecha_Corte],"&lt;="&amp;BE$12)-SUMIFS(Tbl_Registro_Insumo[cant_dev],Tbl_Registro_Insumo[proveedor],$C$8,Tbl_Registro_Insumo[descripcion_insumo],$C165,Tbl_Registro_Insumo[id_solicitud],$C$9,Tbl_Registro_Insumo[Fecha_Corte],"&lt;="&amp;BE$12))</f>
        <v/>
      </c>
      <c r="BF165" s="2" t="str">
        <f>IF(OR($C165="",BF$12=""),"",SUMIFS(Tbl_Registro_Insumo[cant_ent],Tbl_Registro_Insumo[proveedor],$C$8,Tbl_Registro_Insumo[descripcion_insumo],$C165,Tbl_Registro_Insumo[id_solicitud],Detalle_Mes!$C$9,Tbl_Registro_Insumo[Fecha_Corte],"&lt;="&amp;BF$12)-SUMIFS(Tbl_Registro_Insumo[cant_dev],Tbl_Registro_Insumo[proveedor],$C$8,Tbl_Registro_Insumo[descripcion_insumo],$C165,Tbl_Registro_Insumo[id_solicitud],$C$9,Tbl_Registro_Insumo[Fecha_Corte],"&lt;="&amp;BF$12))</f>
        <v/>
      </c>
      <c r="BG165" s="2" t="str">
        <f>IF(OR($C165="",BG$12=""),"",SUMIFS(Tbl_Registro_Insumo[cant_ent],Tbl_Registro_Insumo[proveedor],$C$8,Tbl_Registro_Insumo[descripcion_insumo],$C165,Tbl_Registro_Insumo[id_solicitud],Detalle_Mes!$C$9,Tbl_Registro_Insumo[Fecha_Corte],"&lt;="&amp;BG$12)-SUMIFS(Tbl_Registro_Insumo[cant_dev],Tbl_Registro_Insumo[proveedor],$C$8,Tbl_Registro_Insumo[descripcion_insumo],$C165,Tbl_Registro_Insumo[id_solicitud],$C$9,Tbl_Registro_Insumo[Fecha_Corte],"&lt;="&amp;BG$12))</f>
        <v/>
      </c>
      <c r="BH165" s="2" t="str">
        <f>IF(OR($C165="",BH$12=""),"",SUMIFS(Tbl_Registro_Insumo[cant_ent],Tbl_Registro_Insumo[proveedor],$C$8,Tbl_Registro_Insumo[descripcion_insumo],$C165,Tbl_Registro_Insumo[id_solicitud],Detalle_Mes!$C$9,Tbl_Registro_Insumo[Fecha_Corte],"&lt;="&amp;BH$12)-SUMIFS(Tbl_Registro_Insumo[cant_dev],Tbl_Registro_Insumo[proveedor],$C$8,Tbl_Registro_Insumo[descripcion_insumo],$C165,Tbl_Registro_Insumo[id_solicitud],$C$9,Tbl_Registro_Insumo[Fecha_Corte],"&lt;="&amp;BH$12))</f>
        <v/>
      </c>
      <c r="BI165" s="2" t="str">
        <f>IF(OR($C165="",BI$12=""),"",SUMIFS(Tbl_Registro_Insumo[cant_ent],Tbl_Registro_Insumo[proveedor],$C$8,Tbl_Registro_Insumo[descripcion_insumo],$C165,Tbl_Registro_Insumo[id_solicitud],Detalle_Mes!$C$9,Tbl_Registro_Insumo[Fecha_Corte],"&lt;="&amp;BI$12)-SUMIFS(Tbl_Registro_Insumo[cant_dev],Tbl_Registro_Insumo[proveedor],$C$8,Tbl_Registro_Insumo[descripcion_insumo],$C165,Tbl_Registro_Insumo[id_solicitud],$C$9,Tbl_Registro_Insumo[Fecha_Corte],"&lt;="&amp;BI$12))</f>
        <v/>
      </c>
      <c r="BJ165" s="2" t="str">
        <f>IF(OR($C165="",BJ$12=""),"",SUMIFS(Tbl_Registro_Insumo[cant_ent],Tbl_Registro_Insumo[proveedor],$C$8,Tbl_Registro_Insumo[descripcion_insumo],$C165,Tbl_Registro_Insumo[id_solicitud],Detalle_Mes!$C$9,Tbl_Registro_Insumo[Fecha_Corte],"&lt;="&amp;BJ$12)-SUMIFS(Tbl_Registro_Insumo[cant_dev],Tbl_Registro_Insumo[proveedor],$C$8,Tbl_Registro_Insumo[descripcion_insumo],$C165,Tbl_Registro_Insumo[id_solicitud],$C$9,Tbl_Registro_Insumo[Fecha_Corte],"&lt;="&amp;BJ$12))</f>
        <v/>
      </c>
      <c r="BK165" s="2" t="str">
        <f>IF(OR($C165="",BK$12=""),"",SUMIFS(Tbl_Registro_Insumo[cant_ent],Tbl_Registro_Insumo[proveedor],$C$8,Tbl_Registro_Insumo[descripcion_insumo],$C165,Tbl_Registro_Insumo[id_solicitud],Detalle_Mes!$C$9,Tbl_Registro_Insumo[Fecha_Corte],"&lt;="&amp;BK$12)-SUMIFS(Tbl_Registro_Insumo[cant_dev],Tbl_Registro_Insumo[proveedor],$C$8,Tbl_Registro_Insumo[descripcion_insumo],$C165,Tbl_Registro_Insumo[id_solicitud],$C$9,Tbl_Registro_Insumo[Fecha_Corte],"&lt;="&amp;BK$12))</f>
        <v/>
      </c>
      <c r="BL165" s="2" t="str">
        <f>IF(OR($C165="",BL$12=""),"",SUMIFS(Tbl_Registro_Insumo[cant_ent],Tbl_Registro_Insumo[proveedor],$C$8,Tbl_Registro_Insumo[descripcion_insumo],$C165,Tbl_Registro_Insumo[id_solicitud],Detalle_Mes!$C$9,Tbl_Registro_Insumo[Fecha_Corte],"&lt;="&amp;BL$12)-SUMIFS(Tbl_Registro_Insumo[cant_dev],Tbl_Registro_Insumo[proveedor],$C$8,Tbl_Registro_Insumo[descripcion_insumo],$C165,Tbl_Registro_Insumo[id_solicitud],$C$9,Tbl_Registro_Insumo[Fecha_Corte],"&lt;="&amp;BL$12))</f>
        <v/>
      </c>
      <c r="BM165" s="2" t="str">
        <f>IF(OR($C165="",BM$12=""),"",SUMIFS(Tbl_Registro_Insumo[cant_ent],Tbl_Registro_Insumo[proveedor],$C$8,Tbl_Registro_Insumo[descripcion_insumo],$C165,Tbl_Registro_Insumo[id_solicitud],Detalle_Mes!$C$9,Tbl_Registro_Insumo[Fecha_Corte],"&lt;="&amp;BM$12)-SUMIFS(Tbl_Registro_Insumo[cant_dev],Tbl_Registro_Insumo[proveedor],$C$8,Tbl_Registro_Insumo[descripcion_insumo],$C165,Tbl_Registro_Insumo[id_solicitud],$C$9,Tbl_Registro_Insumo[Fecha_Corte],"&lt;="&amp;BM$12))</f>
        <v/>
      </c>
      <c r="BN165" s="2" t="str">
        <f>IF(OR($C165="",BN$12=""),"",SUMIFS(Tbl_Registro_Insumo[cant_ent],Tbl_Registro_Insumo[proveedor],$C$8,Tbl_Registro_Insumo[descripcion_insumo],$C165,Tbl_Registro_Insumo[id_solicitud],Detalle_Mes!$C$9,Tbl_Registro_Insumo[Fecha_Corte],"&lt;="&amp;BN$12)-SUMIFS(Tbl_Registro_Insumo[cant_dev],Tbl_Registro_Insumo[proveedor],$C$8,Tbl_Registro_Insumo[descripcion_insumo],$C165,Tbl_Registro_Insumo[id_solicitud],$C$9,Tbl_Registro_Insumo[Fecha_Corte],"&lt;="&amp;BN$12))</f>
        <v/>
      </c>
      <c r="BO165" s="2" t="str">
        <f>IF(OR($C165="",BO$12=""),"",SUMIFS(Tbl_Registro_Insumo[cant_ent],Tbl_Registro_Insumo[proveedor],$C$8,Tbl_Registro_Insumo[descripcion_insumo],$C165,Tbl_Registro_Insumo[id_solicitud],Detalle_Mes!$C$9,Tbl_Registro_Insumo[Fecha_Corte],"&lt;="&amp;BO$12)-SUMIFS(Tbl_Registro_Insumo[cant_dev],Tbl_Registro_Insumo[proveedor],$C$8,Tbl_Registro_Insumo[descripcion_insumo],$C165,Tbl_Registro_Insumo[id_solicitud],$C$9,Tbl_Registro_Insumo[Fecha_Corte],"&lt;="&amp;BO$12))</f>
        <v/>
      </c>
      <c r="BP165" s="2" t="str">
        <f>IF(OR($C165="",BP$12=""),"",SUMIFS(Tbl_Registro_Insumo[cant_ent],Tbl_Registro_Insumo[proveedor],$C$8,Tbl_Registro_Insumo[descripcion_insumo],$C165,Tbl_Registro_Insumo[id_solicitud],Detalle_Mes!$C$9,Tbl_Registro_Insumo[Fecha_Corte],"&lt;="&amp;BP$12)-SUMIFS(Tbl_Registro_Insumo[cant_dev],Tbl_Registro_Insumo[proveedor],$C$8,Tbl_Registro_Insumo[descripcion_insumo],$C165,Tbl_Registro_Insumo[id_solicitud],$C$9,Tbl_Registro_Insumo[Fecha_Corte],"&lt;="&amp;BP$12))</f>
        <v/>
      </c>
      <c r="BQ165" s="2" t="str">
        <f>IF(OR($C165="",BQ$12=""),"",SUMIFS(Tbl_Registro_Insumo[cant_ent],Tbl_Registro_Insumo[proveedor],$C$8,Tbl_Registro_Insumo[descripcion_insumo],$C165,Tbl_Registro_Insumo[id_solicitud],Detalle_Mes!$C$9,Tbl_Registro_Insumo[Fecha_Corte],"&lt;="&amp;BQ$12)-SUMIFS(Tbl_Registro_Insumo[cant_dev],Tbl_Registro_Insumo[proveedor],$C$8,Tbl_Registro_Insumo[descripcion_insumo],$C165,Tbl_Registro_Insumo[id_solicitud],$C$9,Tbl_Registro_Insumo[Fecha_Corte],"&lt;="&amp;BQ$12))</f>
        <v/>
      </c>
      <c r="BR165" s="2" t="str">
        <f>IF(OR($C165="",BR$12=""),"",SUMIFS(Tbl_Registro_Insumo[cant_ent],Tbl_Registro_Insumo[proveedor],$C$8,Tbl_Registro_Insumo[descripcion_insumo],$C165,Tbl_Registro_Insumo[id_solicitud],Detalle_Mes!$C$9,Tbl_Registro_Insumo[Fecha_Corte],"&lt;="&amp;BR$12)-SUMIFS(Tbl_Registro_Insumo[cant_dev],Tbl_Registro_Insumo[proveedor],$C$8,Tbl_Registro_Insumo[descripcion_insumo],$C165,Tbl_Registro_Insumo[id_solicitud],$C$9,Tbl_Registro_Insumo[Fecha_Corte],"&lt;="&amp;BR$12))</f>
        <v/>
      </c>
      <c r="BS165" s="2" t="str">
        <f>IF(OR($C165="",BS$12=""),"",SUMIFS(Tbl_Registro_Insumo[cant_ent],Tbl_Registro_Insumo[proveedor],$C$8,Tbl_Registro_Insumo[descripcion_insumo],$C165,Tbl_Registro_Insumo[id_solicitud],Detalle_Mes!$C$9,Tbl_Registro_Insumo[Fecha_Corte],"&lt;="&amp;BS$12)-SUMIFS(Tbl_Registro_Insumo[cant_dev],Tbl_Registro_Insumo[proveedor],$C$8,Tbl_Registro_Insumo[descripcion_insumo],$C165,Tbl_Registro_Insumo[id_solicitud],$C$9,Tbl_Registro_Insumo[Fecha_Corte],"&lt;="&amp;BS$12))</f>
        <v/>
      </c>
    </row>
    <row r="166" spans="2:71" s="7" customFormat="1" ht="19.2" customHeight="1" x14ac:dyDescent="0.3">
      <c r="B166" s="2"/>
      <c r="D166" s="20" t="str">
        <f>IF(C166="","",SUMIFS(Tbl_Registro_Insumo[cant_ent],Tbl_Registro_Insumo[proveedor],Detalle_Mes!$C$8,Tbl_Registro_Insumo[id_solicitud],Detalle_Mes!$C$9,Tbl_Registro_Insumo[descripcion_insumo],Detalle_Mes!C166,Tbl_Registro_Insumo[Fecha_Corte],"&lt;"&amp;Detalle_Mes!$F$8))</f>
        <v/>
      </c>
      <c r="E166" s="20" t="str">
        <f>IF(C166="","",SUMIFS(Tbl_Registro_Insumo[cant_dev],Tbl_Registro_Insumo[proveedor],Detalle_Mes!$C$8,Tbl_Registro_Insumo[id_solicitud],Detalle_Mes!$C$9,Tbl_Registro_Insumo[descripcion_insumo],Detalle_Mes!C166,Tbl_Registro_Insumo[Fecha_Corte],"&lt;"&amp;Detalle_Mes!$F$8))</f>
        <v/>
      </c>
      <c r="F166" s="20" t="str">
        <f t="shared" si="45"/>
        <v/>
      </c>
      <c r="H166" s="41" t="str">
        <f t="shared" si="44"/>
        <v/>
      </c>
      <c r="I166" s="2" t="str">
        <f>IF(OR($C166="",I$12=""),"",SUMIFS(Tbl_Registro_Insumo[cant_ent],Tbl_Registro_Insumo[proveedor],$C$8,Tbl_Registro_Insumo[descripcion_insumo],$C166,Tbl_Registro_Insumo[id_solicitud],Detalle_Mes!$C$9,Tbl_Registro_Insumo[Fecha_Corte],"&lt;"&amp;I$12)-SUMIFS(Tbl_Registro_Insumo[cant_dev],Tbl_Registro_Insumo[proveedor],$C$8,Tbl_Registro_Insumo[descripcion_insumo],$C166,Tbl_Registro_Insumo[id_solicitud],$C$9,Tbl_Registro_Insumo[Fecha_Corte],"&lt;="&amp;I$12))</f>
        <v/>
      </c>
      <c r="J166" s="2" t="str">
        <f>IF(OR($C166="",J$12=""),"",SUMIFS(Tbl_Registro_Insumo[cant_ent],Tbl_Registro_Insumo[proveedor],$C$8,Tbl_Registro_Insumo[descripcion_insumo],$C166,Tbl_Registro_Insumo[id_solicitud],Detalle_Mes!$C$9,Tbl_Registro_Insumo[Fecha_Corte],"&lt;="&amp;J$12)-SUMIFS(Tbl_Registro_Insumo[cant_dev],Tbl_Registro_Insumo[proveedor],$C$8,Tbl_Registro_Insumo[descripcion_insumo],$C166,Tbl_Registro_Insumo[id_solicitud],$C$9,Tbl_Registro_Insumo[Fecha_Corte],"&lt;="&amp;J$12))</f>
        <v/>
      </c>
      <c r="K166" s="2" t="str">
        <f>IF(OR($C166="",K$12=""),"",SUMIFS(Tbl_Registro_Insumo[cant_ent],Tbl_Registro_Insumo[proveedor],$C$8,Tbl_Registro_Insumo[descripcion_insumo],$C166,Tbl_Registro_Insumo[id_solicitud],Detalle_Mes!$C$9,Tbl_Registro_Insumo[Fecha_Corte],"&lt;="&amp;K$12)-SUMIFS(Tbl_Registro_Insumo[cant_dev],Tbl_Registro_Insumo[proveedor],$C$8,Tbl_Registro_Insumo[descripcion_insumo],$C166,Tbl_Registro_Insumo[id_solicitud],$C$9,Tbl_Registro_Insumo[Fecha_Corte],"&lt;="&amp;K$12))</f>
        <v/>
      </c>
      <c r="L166" s="2" t="str">
        <f>IF(OR($C166="",L$12=""),"",SUMIFS(Tbl_Registro_Insumo[cant_ent],Tbl_Registro_Insumo[proveedor],$C$8,Tbl_Registro_Insumo[descripcion_insumo],$C166,Tbl_Registro_Insumo[id_solicitud],Detalle_Mes!$C$9,Tbl_Registro_Insumo[Fecha_Corte],"&lt;="&amp;L$12)-SUMIFS(Tbl_Registro_Insumo[cant_dev],Tbl_Registro_Insumo[proveedor],$C$8,Tbl_Registro_Insumo[descripcion_insumo],$C166,Tbl_Registro_Insumo[id_solicitud],$C$9,Tbl_Registro_Insumo[Fecha_Corte],"&lt;="&amp;L$12))</f>
        <v/>
      </c>
      <c r="M166" s="2" t="str">
        <f>IF(OR($C166="",M$12=""),"",SUMIFS(Tbl_Registro_Insumo[cant_ent],Tbl_Registro_Insumo[proveedor],$C$8,Tbl_Registro_Insumo[descripcion_insumo],$C166,Tbl_Registro_Insumo[id_solicitud],Detalle_Mes!$C$9,Tbl_Registro_Insumo[Fecha_Corte],"&lt;="&amp;M$12)-SUMIFS(Tbl_Registro_Insumo[cant_dev],Tbl_Registro_Insumo[proveedor],$C$8,Tbl_Registro_Insumo[descripcion_insumo],$C166,Tbl_Registro_Insumo[id_solicitud],$C$9,Tbl_Registro_Insumo[Fecha_Corte],"&lt;="&amp;M$12))</f>
        <v/>
      </c>
      <c r="N166" s="2" t="str">
        <f>IF(OR($C166="",N$12=""),"",SUMIFS(Tbl_Registro_Insumo[cant_ent],Tbl_Registro_Insumo[proveedor],$C$8,Tbl_Registro_Insumo[descripcion_insumo],$C166,Tbl_Registro_Insumo[id_solicitud],Detalle_Mes!$C$9,Tbl_Registro_Insumo[Fecha_Corte],"&lt;="&amp;N$12)-SUMIFS(Tbl_Registro_Insumo[cant_dev],Tbl_Registro_Insumo[proveedor],$C$8,Tbl_Registro_Insumo[descripcion_insumo],$C166,Tbl_Registro_Insumo[id_solicitud],$C$9,Tbl_Registro_Insumo[Fecha_Corte],"&lt;="&amp;N$12))</f>
        <v/>
      </c>
      <c r="O166" s="2" t="str">
        <f>IF(OR($C166="",O$12=""),"",SUMIFS(Tbl_Registro_Insumo[cant_ent],Tbl_Registro_Insumo[proveedor],$C$8,Tbl_Registro_Insumo[descripcion_insumo],$C166,Tbl_Registro_Insumo[id_solicitud],Detalle_Mes!$C$9,Tbl_Registro_Insumo[Fecha_Corte],"&lt;="&amp;O$12)-SUMIFS(Tbl_Registro_Insumo[cant_dev],Tbl_Registro_Insumo[proveedor],$C$8,Tbl_Registro_Insumo[descripcion_insumo],$C166,Tbl_Registro_Insumo[id_solicitud],$C$9,Tbl_Registro_Insumo[Fecha_Corte],"&lt;="&amp;O$12))</f>
        <v/>
      </c>
      <c r="P166" s="2" t="str">
        <f>IF(OR($C166="",P$12=""),"",SUMIFS(Tbl_Registro_Insumo[cant_ent],Tbl_Registro_Insumo[proveedor],$C$8,Tbl_Registro_Insumo[descripcion_insumo],$C166,Tbl_Registro_Insumo[id_solicitud],Detalle_Mes!$C$9,Tbl_Registro_Insumo[Fecha_Corte],"&lt;="&amp;P$12)-SUMIFS(Tbl_Registro_Insumo[cant_dev],Tbl_Registro_Insumo[proveedor],$C$8,Tbl_Registro_Insumo[descripcion_insumo],$C166,Tbl_Registro_Insumo[id_solicitud],$C$9,Tbl_Registro_Insumo[Fecha_Corte],"&lt;="&amp;P$12))</f>
        <v/>
      </c>
      <c r="Q166" s="2" t="str">
        <f>IF(OR($C166="",Q$12=""),"",SUMIFS(Tbl_Registro_Insumo[cant_ent],Tbl_Registro_Insumo[proveedor],$C$8,Tbl_Registro_Insumo[descripcion_insumo],$C166,Tbl_Registro_Insumo[id_solicitud],Detalle_Mes!$C$9,Tbl_Registro_Insumo[Fecha_Corte],"&lt;="&amp;Q$12)-SUMIFS(Tbl_Registro_Insumo[cant_dev],Tbl_Registro_Insumo[proveedor],$C$8,Tbl_Registro_Insumo[descripcion_insumo],$C166,Tbl_Registro_Insumo[id_solicitud],$C$9,Tbl_Registro_Insumo[Fecha_Corte],"&lt;="&amp;Q$12))</f>
        <v/>
      </c>
      <c r="R166" s="2" t="str">
        <f>IF(OR($C166="",R$12=""),"",SUMIFS(Tbl_Registro_Insumo[cant_ent],Tbl_Registro_Insumo[proveedor],$C$8,Tbl_Registro_Insumo[descripcion_insumo],$C166,Tbl_Registro_Insumo[id_solicitud],Detalle_Mes!$C$9,Tbl_Registro_Insumo[Fecha_Corte],"&lt;="&amp;R$12)-SUMIFS(Tbl_Registro_Insumo[cant_dev],Tbl_Registro_Insumo[proveedor],$C$8,Tbl_Registro_Insumo[descripcion_insumo],$C166,Tbl_Registro_Insumo[id_solicitud],$C$9,Tbl_Registro_Insumo[Fecha_Corte],"&lt;="&amp;R$12))</f>
        <v/>
      </c>
      <c r="S166" s="2" t="str">
        <f>IF(OR($C166="",S$12=""),"",SUMIFS(Tbl_Registro_Insumo[cant_ent],Tbl_Registro_Insumo[proveedor],$C$8,Tbl_Registro_Insumo[descripcion_insumo],$C166,Tbl_Registro_Insumo[id_solicitud],Detalle_Mes!$C$9,Tbl_Registro_Insumo[Fecha_Corte],"&lt;="&amp;S$12)-SUMIFS(Tbl_Registro_Insumo[cant_dev],Tbl_Registro_Insumo[proveedor],$C$8,Tbl_Registro_Insumo[descripcion_insumo],$C166,Tbl_Registro_Insumo[id_solicitud],$C$9,Tbl_Registro_Insumo[Fecha_Corte],"&lt;="&amp;S$12))</f>
        <v/>
      </c>
      <c r="T166" s="2" t="str">
        <f>IF(OR($C166="",T$12=""),"",SUMIFS(Tbl_Registro_Insumo[cant_ent],Tbl_Registro_Insumo[proveedor],$C$8,Tbl_Registro_Insumo[descripcion_insumo],$C166,Tbl_Registro_Insumo[id_solicitud],Detalle_Mes!$C$9,Tbl_Registro_Insumo[Fecha_Corte],"&lt;="&amp;T$12)-SUMIFS(Tbl_Registro_Insumo[cant_dev],Tbl_Registro_Insumo[proveedor],$C$8,Tbl_Registro_Insumo[descripcion_insumo],$C166,Tbl_Registro_Insumo[id_solicitud],$C$9,Tbl_Registro_Insumo[Fecha_Corte],"&lt;="&amp;T$12))</f>
        <v/>
      </c>
      <c r="U166" s="2" t="str">
        <f>IF(OR($C166="",U$12=""),"",SUMIFS(Tbl_Registro_Insumo[cant_ent],Tbl_Registro_Insumo[proveedor],$C$8,Tbl_Registro_Insumo[descripcion_insumo],$C166,Tbl_Registro_Insumo[id_solicitud],Detalle_Mes!$C$9,Tbl_Registro_Insumo[Fecha_Corte],"&lt;="&amp;U$12)-SUMIFS(Tbl_Registro_Insumo[cant_dev],Tbl_Registro_Insumo[proveedor],$C$8,Tbl_Registro_Insumo[descripcion_insumo],$C166,Tbl_Registro_Insumo[id_solicitud],$C$9,Tbl_Registro_Insumo[Fecha_Corte],"&lt;="&amp;U$12))</f>
        <v/>
      </c>
      <c r="V166" s="2" t="str">
        <f>IF(OR($C166="",V$12=""),"",SUMIFS(Tbl_Registro_Insumo[cant_ent],Tbl_Registro_Insumo[proveedor],$C$8,Tbl_Registro_Insumo[descripcion_insumo],$C166,Tbl_Registro_Insumo[id_solicitud],Detalle_Mes!$C$9,Tbl_Registro_Insumo[Fecha_Corte],"&lt;="&amp;V$12)-SUMIFS(Tbl_Registro_Insumo[cant_dev],Tbl_Registro_Insumo[proveedor],$C$8,Tbl_Registro_Insumo[descripcion_insumo],$C166,Tbl_Registro_Insumo[id_solicitud],$C$9,Tbl_Registro_Insumo[Fecha_Corte],"&lt;="&amp;V$12))</f>
        <v/>
      </c>
      <c r="W166" s="2" t="str">
        <f>IF(OR($C166="",W$12=""),"",SUMIFS(Tbl_Registro_Insumo[cant_ent],Tbl_Registro_Insumo[proveedor],$C$8,Tbl_Registro_Insumo[descripcion_insumo],$C166,Tbl_Registro_Insumo[id_solicitud],Detalle_Mes!$C$9,Tbl_Registro_Insumo[Fecha_Corte],"&lt;="&amp;W$12)-SUMIFS(Tbl_Registro_Insumo[cant_dev],Tbl_Registro_Insumo[proveedor],$C$8,Tbl_Registro_Insumo[descripcion_insumo],$C166,Tbl_Registro_Insumo[id_solicitud],$C$9,Tbl_Registro_Insumo[Fecha_Corte],"&lt;="&amp;W$12))</f>
        <v/>
      </c>
      <c r="X166" s="2" t="str">
        <f>IF(OR($C166="",X$12=""),"",SUMIFS(Tbl_Registro_Insumo[cant_ent],Tbl_Registro_Insumo[proveedor],$C$8,Tbl_Registro_Insumo[descripcion_insumo],$C166,Tbl_Registro_Insumo[id_solicitud],Detalle_Mes!$C$9,Tbl_Registro_Insumo[Fecha_Corte],"&lt;="&amp;X$12)-SUMIFS(Tbl_Registro_Insumo[cant_dev],Tbl_Registro_Insumo[proveedor],$C$8,Tbl_Registro_Insumo[descripcion_insumo],$C166,Tbl_Registro_Insumo[id_solicitud],$C$9,Tbl_Registro_Insumo[Fecha_Corte],"&lt;="&amp;X$12))</f>
        <v/>
      </c>
      <c r="Y166" s="2" t="str">
        <f>IF(OR($C166="",Y$12=""),"",SUMIFS(Tbl_Registro_Insumo[cant_ent],Tbl_Registro_Insumo[proveedor],$C$8,Tbl_Registro_Insumo[descripcion_insumo],$C166,Tbl_Registro_Insumo[id_solicitud],Detalle_Mes!$C$9,Tbl_Registro_Insumo[Fecha_Corte],"&lt;="&amp;Y$12)-SUMIFS(Tbl_Registro_Insumo[cant_dev],Tbl_Registro_Insumo[proveedor],$C$8,Tbl_Registro_Insumo[descripcion_insumo],$C166,Tbl_Registro_Insumo[id_solicitud],$C$9,Tbl_Registro_Insumo[Fecha_Corte],"&lt;="&amp;Y$12))</f>
        <v/>
      </c>
      <c r="Z166" s="2" t="str">
        <f>IF(OR($C166="",Z$12=""),"",SUMIFS(Tbl_Registro_Insumo[cant_ent],Tbl_Registro_Insumo[proveedor],$C$8,Tbl_Registro_Insumo[descripcion_insumo],$C166,Tbl_Registro_Insumo[id_solicitud],Detalle_Mes!$C$9,Tbl_Registro_Insumo[Fecha_Corte],"&lt;="&amp;Z$12)-SUMIFS(Tbl_Registro_Insumo[cant_dev],Tbl_Registro_Insumo[proveedor],$C$8,Tbl_Registro_Insumo[descripcion_insumo],$C166,Tbl_Registro_Insumo[id_solicitud],$C$9,Tbl_Registro_Insumo[Fecha_Corte],"&lt;="&amp;Z$12))</f>
        <v/>
      </c>
      <c r="AA166" s="2" t="str">
        <f>IF(OR($C166="",AA$12=""),"",SUMIFS(Tbl_Registro_Insumo[cant_ent],Tbl_Registro_Insumo[proveedor],$C$8,Tbl_Registro_Insumo[descripcion_insumo],$C166,Tbl_Registro_Insumo[id_solicitud],Detalle_Mes!$C$9,Tbl_Registro_Insumo[Fecha_Corte],"&lt;="&amp;AA$12)-SUMIFS(Tbl_Registro_Insumo[cant_dev],Tbl_Registro_Insumo[proveedor],$C$8,Tbl_Registro_Insumo[descripcion_insumo],$C166,Tbl_Registro_Insumo[id_solicitud],$C$9,Tbl_Registro_Insumo[Fecha_Corte],"&lt;="&amp;AA$12))</f>
        <v/>
      </c>
      <c r="AB166" s="2" t="str">
        <f>IF(OR($C166="",AB$12=""),"",SUMIFS(Tbl_Registro_Insumo[cant_ent],Tbl_Registro_Insumo[proveedor],$C$8,Tbl_Registro_Insumo[descripcion_insumo],$C166,Tbl_Registro_Insumo[id_solicitud],Detalle_Mes!$C$9,Tbl_Registro_Insumo[Fecha_Corte],"&lt;="&amp;AB$12)-SUMIFS(Tbl_Registro_Insumo[cant_dev],Tbl_Registro_Insumo[proveedor],$C$8,Tbl_Registro_Insumo[descripcion_insumo],$C166,Tbl_Registro_Insumo[id_solicitud],$C$9,Tbl_Registro_Insumo[Fecha_Corte],"&lt;="&amp;AB$12))</f>
        <v/>
      </c>
      <c r="AC166" s="2" t="str">
        <f>IF(OR($C166="",AC$12=""),"",SUMIFS(Tbl_Registro_Insumo[cant_ent],Tbl_Registro_Insumo[proveedor],$C$8,Tbl_Registro_Insumo[descripcion_insumo],$C166,Tbl_Registro_Insumo[id_solicitud],Detalle_Mes!$C$9,Tbl_Registro_Insumo[Fecha_Corte],"&lt;="&amp;AC$12)-SUMIFS(Tbl_Registro_Insumo[cant_dev],Tbl_Registro_Insumo[proveedor],$C$8,Tbl_Registro_Insumo[descripcion_insumo],$C166,Tbl_Registro_Insumo[id_solicitud],$C$9,Tbl_Registro_Insumo[Fecha_Corte],"&lt;="&amp;AC$12))</f>
        <v/>
      </c>
      <c r="AD166" s="2" t="str">
        <f>IF(OR($C166="",AD$12=""),"",SUMIFS(Tbl_Registro_Insumo[cant_ent],Tbl_Registro_Insumo[proveedor],$C$8,Tbl_Registro_Insumo[descripcion_insumo],$C166,Tbl_Registro_Insumo[id_solicitud],Detalle_Mes!$C$9,Tbl_Registro_Insumo[Fecha_Corte],"&lt;="&amp;AD$12)-SUMIFS(Tbl_Registro_Insumo[cant_dev],Tbl_Registro_Insumo[proveedor],$C$8,Tbl_Registro_Insumo[descripcion_insumo],$C166,Tbl_Registro_Insumo[id_solicitud],$C$9,Tbl_Registro_Insumo[Fecha_Corte],"&lt;="&amp;AD$12))</f>
        <v/>
      </c>
      <c r="AE166" s="2" t="str">
        <f>IF(OR($C166="",AE$12=""),"",SUMIFS(Tbl_Registro_Insumo[cant_ent],Tbl_Registro_Insumo[proveedor],$C$8,Tbl_Registro_Insumo[descripcion_insumo],$C166,Tbl_Registro_Insumo[id_solicitud],Detalle_Mes!$C$9,Tbl_Registro_Insumo[Fecha_Corte],"&lt;="&amp;AE$12)-SUMIFS(Tbl_Registro_Insumo[cant_dev],Tbl_Registro_Insumo[proveedor],$C$8,Tbl_Registro_Insumo[descripcion_insumo],$C166,Tbl_Registro_Insumo[id_solicitud],$C$9,Tbl_Registro_Insumo[Fecha_Corte],"&lt;="&amp;AE$12))</f>
        <v/>
      </c>
      <c r="AF166" s="2" t="str">
        <f>IF(OR($C166="",AF$12=""),"",SUMIFS(Tbl_Registro_Insumo[cant_ent],Tbl_Registro_Insumo[proveedor],$C$8,Tbl_Registro_Insumo[descripcion_insumo],$C166,Tbl_Registro_Insumo[id_solicitud],Detalle_Mes!$C$9,Tbl_Registro_Insumo[Fecha_Corte],"&lt;="&amp;AF$12)-SUMIFS(Tbl_Registro_Insumo[cant_dev],Tbl_Registro_Insumo[proveedor],$C$8,Tbl_Registro_Insumo[descripcion_insumo],$C166,Tbl_Registro_Insumo[id_solicitud],$C$9,Tbl_Registro_Insumo[Fecha_Corte],"&lt;="&amp;AF$12))</f>
        <v/>
      </c>
      <c r="AG166" s="2" t="str">
        <f>IF(OR($C166="",AG$12=""),"",SUMIFS(Tbl_Registro_Insumo[cant_ent],Tbl_Registro_Insumo[proveedor],$C$8,Tbl_Registro_Insumo[descripcion_insumo],$C166,Tbl_Registro_Insumo[id_solicitud],Detalle_Mes!$C$9,Tbl_Registro_Insumo[Fecha_Corte],"&lt;="&amp;AG$12)-SUMIFS(Tbl_Registro_Insumo[cant_dev],Tbl_Registro_Insumo[proveedor],$C$8,Tbl_Registro_Insumo[descripcion_insumo],$C166,Tbl_Registro_Insumo[id_solicitud],$C$9,Tbl_Registro_Insumo[Fecha_Corte],"&lt;="&amp;AG$12))</f>
        <v/>
      </c>
      <c r="AH166" s="2" t="str">
        <f>IF(OR($C166="",AH$12=""),"",SUMIFS(Tbl_Registro_Insumo[cant_ent],Tbl_Registro_Insumo[proveedor],$C$8,Tbl_Registro_Insumo[descripcion_insumo],$C166,Tbl_Registro_Insumo[id_solicitud],Detalle_Mes!$C$9,Tbl_Registro_Insumo[Fecha_Corte],"&lt;="&amp;AH$12)-SUMIFS(Tbl_Registro_Insumo[cant_dev],Tbl_Registro_Insumo[proveedor],$C$8,Tbl_Registro_Insumo[descripcion_insumo],$C166,Tbl_Registro_Insumo[id_solicitud],$C$9,Tbl_Registro_Insumo[Fecha_Corte],"&lt;="&amp;AH$12))</f>
        <v/>
      </c>
      <c r="AI166" s="2" t="str">
        <f>IF(OR($C166="",AI$12=""),"",SUMIFS(Tbl_Registro_Insumo[cant_ent],Tbl_Registro_Insumo[proveedor],$C$8,Tbl_Registro_Insumo[descripcion_insumo],$C166,Tbl_Registro_Insumo[id_solicitud],Detalle_Mes!$C$9,Tbl_Registro_Insumo[Fecha_Corte],"&lt;="&amp;AI$12)-SUMIFS(Tbl_Registro_Insumo[cant_dev],Tbl_Registro_Insumo[proveedor],$C$8,Tbl_Registro_Insumo[descripcion_insumo],$C166,Tbl_Registro_Insumo[id_solicitud],$C$9,Tbl_Registro_Insumo[Fecha_Corte],"&lt;="&amp;AI$12))</f>
        <v/>
      </c>
      <c r="AJ166" s="2" t="str">
        <f>IF(OR($C166="",AJ$12=""),"",SUMIFS(Tbl_Registro_Insumo[cant_ent],Tbl_Registro_Insumo[proveedor],$C$8,Tbl_Registro_Insumo[descripcion_insumo],$C166,Tbl_Registro_Insumo[id_solicitud],Detalle_Mes!$C$9,Tbl_Registro_Insumo[Fecha_Corte],"&lt;="&amp;AJ$12)-SUMIFS(Tbl_Registro_Insumo[cant_dev],Tbl_Registro_Insumo[proveedor],$C$8,Tbl_Registro_Insumo[descripcion_insumo],$C166,Tbl_Registro_Insumo[id_solicitud],$C$9,Tbl_Registro_Insumo[Fecha_Corte],"&lt;="&amp;AJ$12))</f>
        <v/>
      </c>
      <c r="AK166" s="2" t="str">
        <f>IF(OR($C166="",AK$12=""),"",SUMIFS(Tbl_Registro_Insumo[cant_ent],Tbl_Registro_Insumo[proveedor],$C$8,Tbl_Registro_Insumo[descripcion_insumo],$C166,Tbl_Registro_Insumo[id_solicitud],Detalle_Mes!$C$9,Tbl_Registro_Insumo[Fecha_Corte],"&lt;="&amp;AK$12)-SUMIFS(Tbl_Registro_Insumo[cant_dev],Tbl_Registro_Insumo[proveedor],$C$8,Tbl_Registro_Insumo[descripcion_insumo],$C166,Tbl_Registro_Insumo[id_solicitud],$C$9,Tbl_Registro_Insumo[Fecha_Corte],"&lt;="&amp;AK$12))</f>
        <v/>
      </c>
      <c r="AL166" s="2" t="str">
        <f>IF(OR($C166="",AL$12=""),"",SUMIFS(Tbl_Registro_Insumo[cant_ent],Tbl_Registro_Insumo[proveedor],$C$8,Tbl_Registro_Insumo[descripcion_insumo],$C166,Tbl_Registro_Insumo[id_solicitud],Detalle_Mes!$C$9,Tbl_Registro_Insumo[Fecha_Corte],"&lt;="&amp;AL$12)-SUMIFS(Tbl_Registro_Insumo[cant_dev],Tbl_Registro_Insumo[proveedor],$C$8,Tbl_Registro_Insumo[descripcion_insumo],$C166,Tbl_Registro_Insumo[id_solicitud],$C$9,Tbl_Registro_Insumo[Fecha_Corte],"&lt;="&amp;AL$12))</f>
        <v/>
      </c>
      <c r="AM166" s="2" t="str">
        <f>IF(OR($C166="",AM$12=""),"",SUMIFS(Tbl_Registro_Insumo[cant_ent],Tbl_Registro_Insumo[proveedor],$C$8,Tbl_Registro_Insumo[descripcion_insumo],$C166,Tbl_Registro_Insumo[id_solicitud],Detalle_Mes!$C$9,Tbl_Registro_Insumo[Fecha_Corte],"&lt;="&amp;AM$12)-SUMIFS(Tbl_Registro_Insumo[cant_dev],Tbl_Registro_Insumo[proveedor],$C$8,Tbl_Registro_Insumo[descripcion_insumo],$C166,Tbl_Registro_Insumo[id_solicitud],$C$9,Tbl_Registro_Insumo[Fecha_Corte],"&lt;="&amp;AM$12))</f>
        <v/>
      </c>
      <c r="AN166" s="2" t="str">
        <f>IF(OR($C166="",AN$12=""),"",SUMIFS(Tbl_Registro_Insumo[cant_ent],Tbl_Registro_Insumo[proveedor],$C$8,Tbl_Registro_Insumo[descripcion_insumo],$C166,Tbl_Registro_Insumo[id_solicitud],Detalle_Mes!$C$9,Tbl_Registro_Insumo[Fecha_Corte],"&lt;="&amp;AN$12)-SUMIFS(Tbl_Registro_Insumo[cant_dev],Tbl_Registro_Insumo[proveedor],$C$8,Tbl_Registro_Insumo[descripcion_insumo],$C166,Tbl_Registro_Insumo[id_solicitud],$C$9,Tbl_Registro_Insumo[Fecha_Corte],"&lt;="&amp;AN$12))</f>
        <v/>
      </c>
      <c r="AO166" s="2" t="str">
        <f>IF(OR($C166="",AO$12=""),"",SUMIFS(Tbl_Registro_Insumo[cant_ent],Tbl_Registro_Insumo[proveedor],$C$8,Tbl_Registro_Insumo[descripcion_insumo],$C166,Tbl_Registro_Insumo[id_solicitud],Detalle_Mes!$C$9,Tbl_Registro_Insumo[Fecha_Corte],"&lt;="&amp;AO$12)-SUMIFS(Tbl_Registro_Insumo[cant_dev],Tbl_Registro_Insumo[proveedor],$C$8,Tbl_Registro_Insumo[descripcion_insumo],$C166,Tbl_Registro_Insumo[id_solicitud],$C$9,Tbl_Registro_Insumo[Fecha_Corte],"&lt;="&amp;AO$12))</f>
        <v/>
      </c>
      <c r="AP166" s="2" t="str">
        <f>IF(OR($C166="",AP$12=""),"",SUMIFS(Tbl_Registro_Insumo[cant_ent],Tbl_Registro_Insumo[proveedor],$C$8,Tbl_Registro_Insumo[descripcion_insumo],$C166,Tbl_Registro_Insumo[id_solicitud],Detalle_Mes!$C$9,Tbl_Registro_Insumo[Fecha_Corte],"&lt;="&amp;AP$12)-SUMIFS(Tbl_Registro_Insumo[cant_dev],Tbl_Registro_Insumo[proveedor],$C$8,Tbl_Registro_Insumo[descripcion_insumo],$C166,Tbl_Registro_Insumo[id_solicitud],$C$9,Tbl_Registro_Insumo[Fecha_Corte],"&lt;="&amp;AP$12))</f>
        <v/>
      </c>
      <c r="AQ166" s="2" t="str">
        <f>IF(OR($C166="",AQ$12=""),"",SUMIFS(Tbl_Registro_Insumo[cant_ent],Tbl_Registro_Insumo[proveedor],$C$8,Tbl_Registro_Insumo[descripcion_insumo],$C166,Tbl_Registro_Insumo[id_solicitud],Detalle_Mes!$C$9,Tbl_Registro_Insumo[Fecha_Corte],"&lt;="&amp;AQ$12)-SUMIFS(Tbl_Registro_Insumo[cant_dev],Tbl_Registro_Insumo[proveedor],$C$8,Tbl_Registro_Insumo[descripcion_insumo],$C166,Tbl_Registro_Insumo[id_solicitud],$C$9,Tbl_Registro_Insumo[Fecha_Corte],"&lt;="&amp;AQ$12))</f>
        <v/>
      </c>
      <c r="AR166" s="2" t="str">
        <f>IF(OR($C166="",AR$12=""),"",SUMIFS(Tbl_Registro_Insumo[cant_ent],Tbl_Registro_Insumo[proveedor],$C$8,Tbl_Registro_Insumo[descripcion_insumo],$C166,Tbl_Registro_Insumo[id_solicitud],Detalle_Mes!$C$9,Tbl_Registro_Insumo[Fecha_Corte],"&lt;="&amp;AR$12)-SUMIFS(Tbl_Registro_Insumo[cant_dev],Tbl_Registro_Insumo[proveedor],$C$8,Tbl_Registro_Insumo[descripcion_insumo],$C166,Tbl_Registro_Insumo[id_solicitud],$C$9,Tbl_Registro_Insumo[Fecha_Corte],"&lt;="&amp;AR$12))</f>
        <v/>
      </c>
      <c r="AS166" s="2" t="str">
        <f>IF(OR($C166="",AS$12=""),"",SUMIFS(Tbl_Registro_Insumo[cant_ent],Tbl_Registro_Insumo[proveedor],$C$8,Tbl_Registro_Insumo[descripcion_insumo],$C166,Tbl_Registro_Insumo[id_solicitud],Detalle_Mes!$C$9,Tbl_Registro_Insumo[Fecha_Corte],"&lt;="&amp;AS$12)-SUMIFS(Tbl_Registro_Insumo[cant_dev],Tbl_Registro_Insumo[proveedor],$C$8,Tbl_Registro_Insumo[descripcion_insumo],$C166,Tbl_Registro_Insumo[id_solicitud],$C$9,Tbl_Registro_Insumo[Fecha_Corte],"&lt;="&amp;AS$12))</f>
        <v/>
      </c>
      <c r="AT166" s="2" t="str">
        <f>IF(OR($C166="",AT$12=""),"",SUMIFS(Tbl_Registro_Insumo[cant_ent],Tbl_Registro_Insumo[proveedor],$C$8,Tbl_Registro_Insumo[descripcion_insumo],$C166,Tbl_Registro_Insumo[id_solicitud],Detalle_Mes!$C$9,Tbl_Registro_Insumo[Fecha_Corte],"&lt;="&amp;AT$12)-SUMIFS(Tbl_Registro_Insumo[cant_dev],Tbl_Registro_Insumo[proveedor],$C$8,Tbl_Registro_Insumo[descripcion_insumo],$C166,Tbl_Registro_Insumo[id_solicitud],$C$9,Tbl_Registro_Insumo[Fecha_Corte],"&lt;="&amp;AT$12))</f>
        <v/>
      </c>
      <c r="AU166" s="2" t="str">
        <f>IF(OR($C166="",AU$12=""),"",SUMIFS(Tbl_Registro_Insumo[cant_ent],Tbl_Registro_Insumo[proveedor],$C$8,Tbl_Registro_Insumo[descripcion_insumo],$C166,Tbl_Registro_Insumo[id_solicitud],Detalle_Mes!$C$9,Tbl_Registro_Insumo[Fecha_Corte],"&lt;="&amp;AU$12)-SUMIFS(Tbl_Registro_Insumo[cant_dev],Tbl_Registro_Insumo[proveedor],$C$8,Tbl_Registro_Insumo[descripcion_insumo],$C166,Tbl_Registro_Insumo[id_solicitud],$C$9,Tbl_Registro_Insumo[Fecha_Corte],"&lt;="&amp;AU$12))</f>
        <v/>
      </c>
      <c r="AV166" s="2" t="str">
        <f>IF(OR($C166="",AV$12=""),"",SUMIFS(Tbl_Registro_Insumo[cant_ent],Tbl_Registro_Insumo[proveedor],$C$8,Tbl_Registro_Insumo[descripcion_insumo],$C166,Tbl_Registro_Insumo[id_solicitud],Detalle_Mes!$C$9,Tbl_Registro_Insumo[Fecha_Corte],"&lt;="&amp;AV$12)-SUMIFS(Tbl_Registro_Insumo[cant_dev],Tbl_Registro_Insumo[proveedor],$C$8,Tbl_Registro_Insumo[descripcion_insumo],$C166,Tbl_Registro_Insumo[id_solicitud],$C$9,Tbl_Registro_Insumo[Fecha_Corte],"&lt;="&amp;AV$12))</f>
        <v/>
      </c>
      <c r="AW166" s="2" t="str">
        <f>IF(OR($C166="",AW$12=""),"",SUMIFS(Tbl_Registro_Insumo[cant_ent],Tbl_Registro_Insumo[proveedor],$C$8,Tbl_Registro_Insumo[descripcion_insumo],$C166,Tbl_Registro_Insumo[id_solicitud],Detalle_Mes!$C$9,Tbl_Registro_Insumo[Fecha_Corte],"&lt;="&amp;AW$12)-SUMIFS(Tbl_Registro_Insumo[cant_dev],Tbl_Registro_Insumo[proveedor],$C$8,Tbl_Registro_Insumo[descripcion_insumo],$C166,Tbl_Registro_Insumo[id_solicitud],$C$9,Tbl_Registro_Insumo[Fecha_Corte],"&lt;="&amp;AW$12))</f>
        <v/>
      </c>
      <c r="AX166" s="2" t="str">
        <f>IF(OR($C166="",AX$12=""),"",SUMIFS(Tbl_Registro_Insumo[cant_ent],Tbl_Registro_Insumo[proveedor],$C$8,Tbl_Registro_Insumo[descripcion_insumo],$C166,Tbl_Registro_Insumo[id_solicitud],Detalle_Mes!$C$9,Tbl_Registro_Insumo[Fecha_Corte],"&lt;="&amp;AX$12)-SUMIFS(Tbl_Registro_Insumo[cant_dev],Tbl_Registro_Insumo[proveedor],$C$8,Tbl_Registro_Insumo[descripcion_insumo],$C166,Tbl_Registro_Insumo[id_solicitud],$C$9,Tbl_Registro_Insumo[Fecha_Corte],"&lt;="&amp;AX$12))</f>
        <v/>
      </c>
      <c r="AY166" s="2" t="str">
        <f>IF(OR($C166="",AY$12=""),"",SUMIFS(Tbl_Registro_Insumo[cant_ent],Tbl_Registro_Insumo[proveedor],$C$8,Tbl_Registro_Insumo[descripcion_insumo],$C166,Tbl_Registro_Insumo[id_solicitud],Detalle_Mes!$C$9,Tbl_Registro_Insumo[Fecha_Corte],"&lt;="&amp;AY$12)-SUMIFS(Tbl_Registro_Insumo[cant_dev],Tbl_Registro_Insumo[proveedor],$C$8,Tbl_Registro_Insumo[descripcion_insumo],$C166,Tbl_Registro_Insumo[id_solicitud],$C$9,Tbl_Registro_Insumo[Fecha_Corte],"&lt;="&amp;AY$12))</f>
        <v/>
      </c>
      <c r="AZ166" s="2" t="str">
        <f>IF(OR($C166="",AZ$12=""),"",SUMIFS(Tbl_Registro_Insumo[cant_ent],Tbl_Registro_Insumo[proveedor],$C$8,Tbl_Registro_Insumo[descripcion_insumo],$C166,Tbl_Registro_Insumo[id_solicitud],Detalle_Mes!$C$9,Tbl_Registro_Insumo[Fecha_Corte],"&lt;="&amp;AZ$12)-SUMIFS(Tbl_Registro_Insumo[cant_dev],Tbl_Registro_Insumo[proveedor],$C$8,Tbl_Registro_Insumo[descripcion_insumo],$C166,Tbl_Registro_Insumo[id_solicitud],$C$9,Tbl_Registro_Insumo[Fecha_Corte],"&lt;="&amp;AZ$12))</f>
        <v/>
      </c>
      <c r="BA166" s="2" t="str">
        <f>IF(OR($C166="",BA$12=""),"",SUMIFS(Tbl_Registro_Insumo[cant_ent],Tbl_Registro_Insumo[proveedor],$C$8,Tbl_Registro_Insumo[descripcion_insumo],$C166,Tbl_Registro_Insumo[id_solicitud],Detalle_Mes!$C$9,Tbl_Registro_Insumo[Fecha_Corte],"&lt;="&amp;BA$12)-SUMIFS(Tbl_Registro_Insumo[cant_dev],Tbl_Registro_Insumo[proveedor],$C$8,Tbl_Registro_Insumo[descripcion_insumo],$C166,Tbl_Registro_Insumo[id_solicitud],$C$9,Tbl_Registro_Insumo[Fecha_Corte],"&lt;="&amp;BA$12))</f>
        <v/>
      </c>
      <c r="BB166" s="2" t="str">
        <f>IF(OR($C166="",BB$12=""),"",SUMIFS(Tbl_Registro_Insumo[cant_ent],Tbl_Registro_Insumo[proveedor],$C$8,Tbl_Registro_Insumo[descripcion_insumo],$C166,Tbl_Registro_Insumo[id_solicitud],Detalle_Mes!$C$9,Tbl_Registro_Insumo[Fecha_Corte],"&lt;="&amp;BB$12)-SUMIFS(Tbl_Registro_Insumo[cant_dev],Tbl_Registro_Insumo[proveedor],$C$8,Tbl_Registro_Insumo[descripcion_insumo],$C166,Tbl_Registro_Insumo[id_solicitud],$C$9,Tbl_Registro_Insumo[Fecha_Corte],"&lt;="&amp;BB$12))</f>
        <v/>
      </c>
      <c r="BC166" s="2" t="str">
        <f>IF(OR($C166="",BC$12=""),"",SUMIFS(Tbl_Registro_Insumo[cant_ent],Tbl_Registro_Insumo[proveedor],$C$8,Tbl_Registro_Insumo[descripcion_insumo],$C166,Tbl_Registro_Insumo[id_solicitud],Detalle_Mes!$C$9,Tbl_Registro_Insumo[Fecha_Corte],"&lt;="&amp;BC$12)-SUMIFS(Tbl_Registro_Insumo[cant_dev],Tbl_Registro_Insumo[proveedor],$C$8,Tbl_Registro_Insumo[descripcion_insumo],$C166,Tbl_Registro_Insumo[id_solicitud],$C$9,Tbl_Registro_Insumo[Fecha_Corte],"&lt;="&amp;BC$12))</f>
        <v/>
      </c>
      <c r="BD166" s="2" t="str">
        <f>IF(OR($C166="",BD$12=""),"",SUMIFS(Tbl_Registro_Insumo[cant_ent],Tbl_Registro_Insumo[proveedor],$C$8,Tbl_Registro_Insumo[descripcion_insumo],$C166,Tbl_Registro_Insumo[id_solicitud],Detalle_Mes!$C$9,Tbl_Registro_Insumo[Fecha_Corte],"&lt;="&amp;BD$12)-SUMIFS(Tbl_Registro_Insumo[cant_dev],Tbl_Registro_Insumo[proveedor],$C$8,Tbl_Registro_Insumo[descripcion_insumo],$C166,Tbl_Registro_Insumo[id_solicitud],$C$9,Tbl_Registro_Insumo[Fecha_Corte],"&lt;="&amp;BD$12))</f>
        <v/>
      </c>
      <c r="BE166" s="2" t="str">
        <f>IF(OR($C166="",BE$12=""),"",SUMIFS(Tbl_Registro_Insumo[cant_ent],Tbl_Registro_Insumo[proveedor],$C$8,Tbl_Registro_Insumo[descripcion_insumo],$C166,Tbl_Registro_Insumo[id_solicitud],Detalle_Mes!$C$9,Tbl_Registro_Insumo[Fecha_Corte],"&lt;="&amp;BE$12)-SUMIFS(Tbl_Registro_Insumo[cant_dev],Tbl_Registro_Insumo[proveedor],$C$8,Tbl_Registro_Insumo[descripcion_insumo],$C166,Tbl_Registro_Insumo[id_solicitud],$C$9,Tbl_Registro_Insumo[Fecha_Corte],"&lt;="&amp;BE$12))</f>
        <v/>
      </c>
      <c r="BF166" s="2" t="str">
        <f>IF(OR($C166="",BF$12=""),"",SUMIFS(Tbl_Registro_Insumo[cant_ent],Tbl_Registro_Insumo[proveedor],$C$8,Tbl_Registro_Insumo[descripcion_insumo],$C166,Tbl_Registro_Insumo[id_solicitud],Detalle_Mes!$C$9,Tbl_Registro_Insumo[Fecha_Corte],"&lt;="&amp;BF$12)-SUMIFS(Tbl_Registro_Insumo[cant_dev],Tbl_Registro_Insumo[proveedor],$C$8,Tbl_Registro_Insumo[descripcion_insumo],$C166,Tbl_Registro_Insumo[id_solicitud],$C$9,Tbl_Registro_Insumo[Fecha_Corte],"&lt;="&amp;BF$12))</f>
        <v/>
      </c>
      <c r="BG166" s="2" t="str">
        <f>IF(OR($C166="",BG$12=""),"",SUMIFS(Tbl_Registro_Insumo[cant_ent],Tbl_Registro_Insumo[proveedor],$C$8,Tbl_Registro_Insumo[descripcion_insumo],$C166,Tbl_Registro_Insumo[id_solicitud],Detalle_Mes!$C$9,Tbl_Registro_Insumo[Fecha_Corte],"&lt;="&amp;BG$12)-SUMIFS(Tbl_Registro_Insumo[cant_dev],Tbl_Registro_Insumo[proveedor],$C$8,Tbl_Registro_Insumo[descripcion_insumo],$C166,Tbl_Registro_Insumo[id_solicitud],$C$9,Tbl_Registro_Insumo[Fecha_Corte],"&lt;="&amp;BG$12))</f>
        <v/>
      </c>
      <c r="BH166" s="2" t="str">
        <f>IF(OR($C166="",BH$12=""),"",SUMIFS(Tbl_Registro_Insumo[cant_ent],Tbl_Registro_Insumo[proveedor],$C$8,Tbl_Registro_Insumo[descripcion_insumo],$C166,Tbl_Registro_Insumo[id_solicitud],Detalle_Mes!$C$9,Tbl_Registro_Insumo[Fecha_Corte],"&lt;="&amp;BH$12)-SUMIFS(Tbl_Registro_Insumo[cant_dev],Tbl_Registro_Insumo[proveedor],$C$8,Tbl_Registro_Insumo[descripcion_insumo],$C166,Tbl_Registro_Insumo[id_solicitud],$C$9,Tbl_Registro_Insumo[Fecha_Corte],"&lt;="&amp;BH$12))</f>
        <v/>
      </c>
      <c r="BI166" s="2" t="str">
        <f>IF(OR($C166="",BI$12=""),"",SUMIFS(Tbl_Registro_Insumo[cant_ent],Tbl_Registro_Insumo[proveedor],$C$8,Tbl_Registro_Insumo[descripcion_insumo],$C166,Tbl_Registro_Insumo[id_solicitud],Detalle_Mes!$C$9,Tbl_Registro_Insumo[Fecha_Corte],"&lt;="&amp;BI$12)-SUMIFS(Tbl_Registro_Insumo[cant_dev],Tbl_Registro_Insumo[proveedor],$C$8,Tbl_Registro_Insumo[descripcion_insumo],$C166,Tbl_Registro_Insumo[id_solicitud],$C$9,Tbl_Registro_Insumo[Fecha_Corte],"&lt;="&amp;BI$12))</f>
        <v/>
      </c>
      <c r="BJ166" s="2" t="str">
        <f>IF(OR($C166="",BJ$12=""),"",SUMIFS(Tbl_Registro_Insumo[cant_ent],Tbl_Registro_Insumo[proveedor],$C$8,Tbl_Registro_Insumo[descripcion_insumo],$C166,Tbl_Registro_Insumo[id_solicitud],Detalle_Mes!$C$9,Tbl_Registro_Insumo[Fecha_Corte],"&lt;="&amp;BJ$12)-SUMIFS(Tbl_Registro_Insumo[cant_dev],Tbl_Registro_Insumo[proveedor],$C$8,Tbl_Registro_Insumo[descripcion_insumo],$C166,Tbl_Registro_Insumo[id_solicitud],$C$9,Tbl_Registro_Insumo[Fecha_Corte],"&lt;="&amp;BJ$12))</f>
        <v/>
      </c>
      <c r="BK166" s="2" t="str">
        <f>IF(OR($C166="",BK$12=""),"",SUMIFS(Tbl_Registro_Insumo[cant_ent],Tbl_Registro_Insumo[proveedor],$C$8,Tbl_Registro_Insumo[descripcion_insumo],$C166,Tbl_Registro_Insumo[id_solicitud],Detalle_Mes!$C$9,Tbl_Registro_Insumo[Fecha_Corte],"&lt;="&amp;BK$12)-SUMIFS(Tbl_Registro_Insumo[cant_dev],Tbl_Registro_Insumo[proveedor],$C$8,Tbl_Registro_Insumo[descripcion_insumo],$C166,Tbl_Registro_Insumo[id_solicitud],$C$9,Tbl_Registro_Insumo[Fecha_Corte],"&lt;="&amp;BK$12))</f>
        <v/>
      </c>
      <c r="BL166" s="2" t="str">
        <f>IF(OR($C166="",BL$12=""),"",SUMIFS(Tbl_Registro_Insumo[cant_ent],Tbl_Registro_Insumo[proveedor],$C$8,Tbl_Registro_Insumo[descripcion_insumo],$C166,Tbl_Registro_Insumo[id_solicitud],Detalle_Mes!$C$9,Tbl_Registro_Insumo[Fecha_Corte],"&lt;="&amp;BL$12)-SUMIFS(Tbl_Registro_Insumo[cant_dev],Tbl_Registro_Insumo[proveedor],$C$8,Tbl_Registro_Insumo[descripcion_insumo],$C166,Tbl_Registro_Insumo[id_solicitud],$C$9,Tbl_Registro_Insumo[Fecha_Corte],"&lt;="&amp;BL$12))</f>
        <v/>
      </c>
      <c r="BM166" s="2" t="str">
        <f>IF(OR($C166="",BM$12=""),"",SUMIFS(Tbl_Registro_Insumo[cant_ent],Tbl_Registro_Insumo[proveedor],$C$8,Tbl_Registro_Insumo[descripcion_insumo],$C166,Tbl_Registro_Insumo[id_solicitud],Detalle_Mes!$C$9,Tbl_Registro_Insumo[Fecha_Corte],"&lt;="&amp;BM$12)-SUMIFS(Tbl_Registro_Insumo[cant_dev],Tbl_Registro_Insumo[proveedor],$C$8,Tbl_Registro_Insumo[descripcion_insumo],$C166,Tbl_Registro_Insumo[id_solicitud],$C$9,Tbl_Registro_Insumo[Fecha_Corte],"&lt;="&amp;BM$12))</f>
        <v/>
      </c>
      <c r="BN166" s="2" t="str">
        <f>IF(OR($C166="",BN$12=""),"",SUMIFS(Tbl_Registro_Insumo[cant_ent],Tbl_Registro_Insumo[proveedor],$C$8,Tbl_Registro_Insumo[descripcion_insumo],$C166,Tbl_Registro_Insumo[id_solicitud],Detalle_Mes!$C$9,Tbl_Registro_Insumo[Fecha_Corte],"&lt;="&amp;BN$12)-SUMIFS(Tbl_Registro_Insumo[cant_dev],Tbl_Registro_Insumo[proveedor],$C$8,Tbl_Registro_Insumo[descripcion_insumo],$C166,Tbl_Registro_Insumo[id_solicitud],$C$9,Tbl_Registro_Insumo[Fecha_Corte],"&lt;="&amp;BN$12))</f>
        <v/>
      </c>
      <c r="BO166" s="2" t="str">
        <f>IF(OR($C166="",BO$12=""),"",SUMIFS(Tbl_Registro_Insumo[cant_ent],Tbl_Registro_Insumo[proveedor],$C$8,Tbl_Registro_Insumo[descripcion_insumo],$C166,Tbl_Registro_Insumo[id_solicitud],Detalle_Mes!$C$9,Tbl_Registro_Insumo[Fecha_Corte],"&lt;="&amp;BO$12)-SUMIFS(Tbl_Registro_Insumo[cant_dev],Tbl_Registro_Insumo[proveedor],$C$8,Tbl_Registro_Insumo[descripcion_insumo],$C166,Tbl_Registro_Insumo[id_solicitud],$C$9,Tbl_Registro_Insumo[Fecha_Corte],"&lt;="&amp;BO$12))</f>
        <v/>
      </c>
      <c r="BP166" s="2" t="str">
        <f>IF(OR($C166="",BP$12=""),"",SUMIFS(Tbl_Registro_Insumo[cant_ent],Tbl_Registro_Insumo[proveedor],$C$8,Tbl_Registro_Insumo[descripcion_insumo],$C166,Tbl_Registro_Insumo[id_solicitud],Detalle_Mes!$C$9,Tbl_Registro_Insumo[Fecha_Corte],"&lt;="&amp;BP$12)-SUMIFS(Tbl_Registro_Insumo[cant_dev],Tbl_Registro_Insumo[proveedor],$C$8,Tbl_Registro_Insumo[descripcion_insumo],$C166,Tbl_Registro_Insumo[id_solicitud],$C$9,Tbl_Registro_Insumo[Fecha_Corte],"&lt;="&amp;BP$12))</f>
        <v/>
      </c>
      <c r="BQ166" s="2" t="str">
        <f>IF(OR($C166="",BQ$12=""),"",SUMIFS(Tbl_Registro_Insumo[cant_ent],Tbl_Registro_Insumo[proveedor],$C$8,Tbl_Registro_Insumo[descripcion_insumo],$C166,Tbl_Registro_Insumo[id_solicitud],Detalle_Mes!$C$9,Tbl_Registro_Insumo[Fecha_Corte],"&lt;="&amp;BQ$12)-SUMIFS(Tbl_Registro_Insumo[cant_dev],Tbl_Registro_Insumo[proveedor],$C$8,Tbl_Registro_Insumo[descripcion_insumo],$C166,Tbl_Registro_Insumo[id_solicitud],$C$9,Tbl_Registro_Insumo[Fecha_Corte],"&lt;="&amp;BQ$12))</f>
        <v/>
      </c>
      <c r="BR166" s="2" t="str">
        <f>IF(OR($C166="",BR$12=""),"",SUMIFS(Tbl_Registro_Insumo[cant_ent],Tbl_Registro_Insumo[proveedor],$C$8,Tbl_Registro_Insumo[descripcion_insumo],$C166,Tbl_Registro_Insumo[id_solicitud],Detalle_Mes!$C$9,Tbl_Registro_Insumo[Fecha_Corte],"&lt;="&amp;BR$12)-SUMIFS(Tbl_Registro_Insumo[cant_dev],Tbl_Registro_Insumo[proveedor],$C$8,Tbl_Registro_Insumo[descripcion_insumo],$C166,Tbl_Registro_Insumo[id_solicitud],$C$9,Tbl_Registro_Insumo[Fecha_Corte],"&lt;="&amp;BR$12))</f>
        <v/>
      </c>
      <c r="BS166" s="2" t="str">
        <f>IF(OR($C166="",BS$12=""),"",SUMIFS(Tbl_Registro_Insumo[cant_ent],Tbl_Registro_Insumo[proveedor],$C$8,Tbl_Registro_Insumo[descripcion_insumo],$C166,Tbl_Registro_Insumo[id_solicitud],Detalle_Mes!$C$9,Tbl_Registro_Insumo[Fecha_Corte],"&lt;="&amp;BS$12)-SUMIFS(Tbl_Registro_Insumo[cant_dev],Tbl_Registro_Insumo[proveedor],$C$8,Tbl_Registro_Insumo[descripcion_insumo],$C166,Tbl_Registro_Insumo[id_solicitud],$C$9,Tbl_Registro_Insumo[Fecha_Corte],"&lt;="&amp;BS$12))</f>
        <v/>
      </c>
    </row>
    <row r="167" spans="2:71" s="142" customFormat="1" x14ac:dyDescent="0.2">
      <c r="B167" s="135"/>
      <c r="H167" s="140"/>
      <c r="I167" s="140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  <c r="AH167" s="141"/>
      <c r="AI167" s="141"/>
      <c r="AJ167" s="141"/>
      <c r="AK167" s="141"/>
      <c r="AL167" s="141"/>
      <c r="AM167" s="141"/>
      <c r="AN167" s="141"/>
    </row>
  </sheetData>
  <sheetProtection algorithmName="SHA-512" hashValue="Gz8KiHG0B3jxYcZyEMJ3bi+ke2kjXSiYvkU5G63WkkmiUqjJcEqw+kPUWs6QDIeVjr7U+IEUPi+3MmHHNJkLHQ==" saltValue="6sYKWJs2mrn/vF7uCCP+fA==" spinCount="100000" sheet="1" objects="1" scenarios="1" formatCells="0" autoFilter="0"/>
  <autoFilter ref="B12:H166" xr:uid="{028CEF16-AE81-4B0D-81AE-3A8079DBE5CA}"/>
  <conditionalFormatting sqref="H13:H166">
    <cfRule type="expression" dxfId="181" priority="12">
      <formula>H$12=""</formula>
    </cfRule>
  </conditionalFormatting>
  <conditionalFormatting sqref="C8">
    <cfRule type="expression" dxfId="180" priority="8">
      <formula>C8&lt;&gt;""</formula>
    </cfRule>
  </conditionalFormatting>
  <conditionalFormatting sqref="C9">
    <cfRule type="expression" dxfId="179" priority="7">
      <formula>C9&lt;&gt;""</formula>
    </cfRule>
  </conditionalFormatting>
  <conditionalFormatting sqref="J13:BS166">
    <cfRule type="expression" dxfId="178" priority="1">
      <formula>J13&lt;I13</formula>
    </cfRule>
    <cfRule type="expression" dxfId="177" priority="2">
      <formula>J13=""</formula>
    </cfRule>
    <cfRule type="expression" dxfId="176" priority="3">
      <formula>J13&gt;I13</formula>
    </cfRule>
  </conditionalFormatting>
  <dataValidations count="2">
    <dataValidation type="date" allowBlank="1" showInputMessage="1" showErrorMessage="1" sqref="F8:F9" xr:uid="{AF73768B-DF20-478F-9202-CCF9A0CE98F5}">
      <formula1>44927</formula1>
      <formula2>46387</formula2>
    </dataValidation>
    <dataValidation type="date" allowBlank="1" showInputMessage="1" showErrorMessage="1" sqref="J12:BS12" xr:uid="{96FE8ABC-6084-43D2-A0C2-5C2D3AC8B3F2}">
      <formula1>43831</formula1>
      <formula2>46387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6E8B8-A85D-4288-BD20-66E4999A322A}">
  <sheetPr codeName="Hoja11">
    <tabColor rgb="FF002060"/>
  </sheetPr>
  <dimension ref="B1:Q196"/>
  <sheetViews>
    <sheetView showGridLines="0" showRowColHeaders="0" tabSelected="1" zoomScale="85" zoomScaleNormal="85" workbookViewId="0">
      <pane ySplit="2" topLeftCell="A3" activePane="bottomLeft" state="frozen"/>
      <selection activeCell="B1" sqref="B1"/>
      <selection pane="bottomLeft" activeCell="I6" sqref="I6"/>
    </sheetView>
  </sheetViews>
  <sheetFormatPr baseColWidth="10" defaultRowHeight="12.6" x14ac:dyDescent="0.2"/>
  <cols>
    <col min="1" max="1" width="4.44140625" style="33" customWidth="1"/>
    <col min="2" max="2" width="11.88671875" style="33" bestFit="1" customWidth="1"/>
    <col min="3" max="3" width="48.44140625" style="33" bestFit="1" customWidth="1"/>
    <col min="4" max="4" width="10.5546875" style="212" customWidth="1"/>
    <col min="5" max="10" width="10.5546875" style="208" customWidth="1"/>
    <col min="11" max="11" width="10.5546875" style="209" customWidth="1"/>
    <col min="12" max="17" width="10.5546875" style="33" customWidth="1"/>
    <col min="18" max="16384" width="11.5546875" style="33"/>
  </cols>
  <sheetData>
    <row r="1" spans="2:17" s="7" customFormat="1" ht="9.6" customHeight="1" x14ac:dyDescent="0.2">
      <c r="D1" s="198"/>
      <c r="E1" s="199"/>
      <c r="F1" s="199"/>
      <c r="G1" s="199"/>
      <c r="H1" s="199"/>
      <c r="I1" s="200"/>
      <c r="J1" s="201"/>
      <c r="K1" s="202"/>
      <c r="L1" s="16"/>
      <c r="M1" s="35"/>
      <c r="N1" s="35"/>
      <c r="O1" s="16"/>
      <c r="P1" s="16"/>
      <c r="Q1" s="16"/>
    </row>
    <row r="2" spans="2:17" s="7" customFormat="1" ht="36" customHeight="1" collapsed="1" x14ac:dyDescent="0.2">
      <c r="B2" s="13" t="e" vm="1">
        <v>#VALUE!</v>
      </c>
      <c r="C2" s="13"/>
      <c r="D2" s="203"/>
      <c r="E2" s="204"/>
      <c r="F2" s="204"/>
      <c r="G2" s="199"/>
      <c r="H2" s="199"/>
      <c r="I2" s="200"/>
      <c r="J2" s="201"/>
      <c r="K2" s="202"/>
      <c r="L2" s="15"/>
      <c r="M2" s="35"/>
      <c r="N2" s="35"/>
      <c r="O2" s="16"/>
      <c r="P2" s="15"/>
      <c r="Q2" s="15"/>
    </row>
    <row r="3" spans="2:17" s="7" customFormat="1" ht="9.6" customHeight="1" x14ac:dyDescent="0.2">
      <c r="B3" s="13"/>
      <c r="C3" s="13"/>
      <c r="D3" s="203"/>
      <c r="E3" s="204"/>
      <c r="F3" s="204"/>
      <c r="G3" s="199"/>
      <c r="H3" s="199"/>
      <c r="I3" s="200"/>
      <c r="J3" s="201"/>
      <c r="K3" s="202"/>
      <c r="L3" s="15"/>
      <c r="M3" s="35"/>
      <c r="N3" s="35"/>
      <c r="O3" s="16"/>
      <c r="P3" s="15"/>
      <c r="Q3" s="15"/>
    </row>
    <row r="4" spans="2:17" s="168" customFormat="1" x14ac:dyDescent="0.3">
      <c r="B4" s="168" t="s">
        <v>47</v>
      </c>
      <c r="D4" s="205"/>
      <c r="E4" s="205"/>
      <c r="F4" s="206"/>
      <c r="G4" s="206"/>
      <c r="H4" s="206"/>
      <c r="I4" s="206"/>
      <c r="J4" s="206"/>
      <c r="K4" s="206"/>
      <c r="L4" s="175"/>
      <c r="M4" s="175"/>
      <c r="N4" s="175"/>
      <c r="O4" s="175"/>
      <c r="P4" s="175"/>
      <c r="Q4" s="175"/>
    </row>
    <row r="5" spans="2:17" x14ac:dyDescent="0.2">
      <c r="D5" s="207"/>
      <c r="E5" s="200"/>
      <c r="F5" s="200"/>
    </row>
    <row r="6" spans="2:17" ht="196.2" customHeight="1" x14ac:dyDescent="0.2">
      <c r="C6" s="8"/>
      <c r="D6" s="210"/>
      <c r="E6" s="211"/>
      <c r="F6" s="200"/>
    </row>
    <row r="7" spans="2:17" x14ac:dyDescent="0.2">
      <c r="D7" s="210"/>
      <c r="E7" s="211"/>
      <c r="F7" s="200"/>
    </row>
    <row r="8" spans="2:17" ht="14.4" x14ac:dyDescent="0.3">
      <c r="C8" s="262" t="s">
        <v>90</v>
      </c>
      <c r="D8" s="265" t="s">
        <v>89</v>
      </c>
      <c r="E8" s="264"/>
      <c r="F8"/>
      <c r="G8"/>
      <c r="H8"/>
      <c r="I8"/>
      <c r="J8"/>
      <c r="K8"/>
      <c r="L8"/>
      <c r="M8"/>
      <c r="N8" s="8"/>
      <c r="O8" s="8"/>
      <c r="P8" s="8"/>
      <c r="Q8" s="8"/>
    </row>
    <row r="9" spans="2:17" s="145" customFormat="1" ht="25.2" x14ac:dyDescent="0.3">
      <c r="C9" s="262" t="s">
        <v>87</v>
      </c>
      <c r="D9" s="266">
        <v>0</v>
      </c>
      <c r="E9" s="266" t="s">
        <v>88</v>
      </c>
      <c r="F9"/>
      <c r="G9"/>
      <c r="H9"/>
      <c r="I9"/>
      <c r="J9"/>
      <c r="K9"/>
      <c r="L9"/>
      <c r="M9"/>
      <c r="N9" s="146"/>
      <c r="O9" s="146"/>
      <c r="P9" s="146"/>
      <c r="Q9" s="146"/>
    </row>
    <row r="10" spans="2:17" ht="14.4" x14ac:dyDescent="0.3">
      <c r="C10" s="263">
        <v>0</v>
      </c>
      <c r="D10" s="264">
        <v>0</v>
      </c>
      <c r="E10" s="267">
        <v>0</v>
      </c>
      <c r="F10"/>
      <c r="G10"/>
      <c r="H10"/>
      <c r="I10"/>
      <c r="J10"/>
      <c r="K10"/>
      <c r="L10"/>
      <c r="M10"/>
      <c r="N10" s="8"/>
      <c r="O10" s="8"/>
      <c r="P10" s="8"/>
      <c r="Q10" s="8"/>
    </row>
    <row r="11" spans="2:17" ht="14.4" x14ac:dyDescent="0.3">
      <c r="C11"/>
      <c r="D11"/>
      <c r="E11"/>
      <c r="F11"/>
      <c r="G11"/>
      <c r="H11"/>
      <c r="I11"/>
      <c r="J11"/>
      <c r="K11"/>
      <c r="L11"/>
      <c r="M11"/>
      <c r="N11" s="8"/>
      <c r="O11" s="8"/>
      <c r="P11" s="8"/>
      <c r="Q11" s="8"/>
    </row>
    <row r="12" spans="2:17" ht="14.4" x14ac:dyDescent="0.3">
      <c r="C12"/>
      <c r="D12"/>
      <c r="E12"/>
      <c r="F12"/>
      <c r="G12"/>
      <c r="H12"/>
      <c r="I12"/>
      <c r="J12"/>
      <c r="K12"/>
      <c r="L12"/>
      <c r="M12"/>
      <c r="N12" s="8"/>
      <c r="O12" s="8"/>
      <c r="P12" s="8"/>
      <c r="Q12" s="8"/>
    </row>
    <row r="13" spans="2:17" ht="14.4" x14ac:dyDescent="0.3">
      <c r="C13"/>
      <c r="D13"/>
      <c r="E13"/>
      <c r="F13"/>
      <c r="G13"/>
      <c r="H13"/>
      <c r="I13"/>
      <c r="J13"/>
      <c r="K13"/>
      <c r="L13"/>
      <c r="M13"/>
      <c r="N13" s="8"/>
      <c r="O13" s="8"/>
      <c r="P13" s="8"/>
      <c r="Q13" s="8"/>
    </row>
    <row r="14" spans="2:17" ht="14.4" x14ac:dyDescent="0.3">
      <c r="C14"/>
      <c r="D14"/>
      <c r="E14"/>
      <c r="F14"/>
      <c r="G14"/>
      <c r="H14"/>
      <c r="I14"/>
      <c r="J14"/>
      <c r="K14"/>
      <c r="L14"/>
      <c r="M14"/>
      <c r="N14" s="8"/>
      <c r="O14" s="8"/>
      <c r="P14" s="8"/>
      <c r="Q14" s="8"/>
    </row>
    <row r="15" spans="2:17" ht="14.4" x14ac:dyDescent="0.3">
      <c r="C15"/>
      <c r="D15"/>
      <c r="E15"/>
      <c r="F15"/>
      <c r="G15"/>
      <c r="H15"/>
      <c r="I15"/>
      <c r="J15"/>
      <c r="K15"/>
      <c r="L15"/>
      <c r="M15"/>
      <c r="N15" s="8"/>
      <c r="O15" s="8"/>
      <c r="P15" s="8"/>
      <c r="Q15" s="8"/>
    </row>
    <row r="16" spans="2:17" ht="14.4" x14ac:dyDescent="0.3">
      <c r="C16"/>
      <c r="D16"/>
      <c r="E16"/>
      <c r="F16"/>
      <c r="G16"/>
      <c r="H16"/>
      <c r="I16"/>
      <c r="J16"/>
      <c r="K16"/>
      <c r="L16"/>
      <c r="M16"/>
      <c r="N16" s="8"/>
      <c r="O16" s="8"/>
      <c r="P16" s="8"/>
      <c r="Q16" s="8"/>
    </row>
    <row r="17" spans="3:17" ht="14.4" x14ac:dyDescent="0.3">
      <c r="C17"/>
      <c r="D17"/>
      <c r="E17"/>
      <c r="F17"/>
      <c r="G17"/>
      <c r="H17"/>
      <c r="I17"/>
      <c r="J17"/>
      <c r="K17"/>
      <c r="L17"/>
      <c r="M17"/>
      <c r="N17" s="8"/>
      <c r="O17" s="8"/>
      <c r="P17" s="8"/>
      <c r="Q17" s="8"/>
    </row>
    <row r="18" spans="3:17" ht="14.4" x14ac:dyDescent="0.3">
      <c r="C18"/>
      <c r="D18"/>
      <c r="E18"/>
      <c r="F18"/>
      <c r="G18"/>
      <c r="H18"/>
      <c r="I18"/>
      <c r="J18"/>
      <c r="K18"/>
      <c r="L18"/>
      <c r="M18"/>
      <c r="N18" s="8"/>
      <c r="O18" s="8"/>
      <c r="P18" s="8"/>
      <c r="Q18" s="8"/>
    </row>
    <row r="19" spans="3:17" ht="14.4" x14ac:dyDescent="0.3">
      <c r="C19"/>
      <c r="D19"/>
      <c r="E19"/>
      <c r="F19"/>
      <c r="G19"/>
      <c r="H19"/>
      <c r="I19"/>
      <c r="J19"/>
      <c r="K19"/>
      <c r="L19"/>
      <c r="M19"/>
      <c r="N19" s="8"/>
      <c r="O19" s="8"/>
      <c r="P19" s="8"/>
      <c r="Q19" s="8"/>
    </row>
    <row r="20" spans="3:17" ht="14.4" x14ac:dyDescent="0.3">
      <c r="C20"/>
      <c r="D20"/>
      <c r="E20"/>
      <c r="F20"/>
      <c r="G20"/>
      <c r="H20"/>
      <c r="I20"/>
      <c r="J20"/>
      <c r="K20"/>
      <c r="L20"/>
      <c r="M20"/>
      <c r="N20" s="8"/>
      <c r="O20" s="8"/>
      <c r="P20" s="8"/>
      <c r="Q20" s="8"/>
    </row>
    <row r="21" spans="3:17" ht="14.4" x14ac:dyDescent="0.3">
      <c r="C21"/>
      <c r="D21"/>
      <c r="E21"/>
      <c r="F21"/>
      <c r="G21"/>
      <c r="H21"/>
      <c r="I21"/>
      <c r="J21"/>
      <c r="K21"/>
      <c r="L21"/>
      <c r="M21"/>
      <c r="N21" s="8"/>
      <c r="O21" s="8"/>
      <c r="P21" s="8"/>
      <c r="Q21" s="8"/>
    </row>
    <row r="22" spans="3:17" ht="14.4" x14ac:dyDescent="0.3">
      <c r="C22"/>
      <c r="D22"/>
      <c r="E22"/>
      <c r="F22"/>
      <c r="G22"/>
      <c r="H22"/>
      <c r="I22"/>
      <c r="J22"/>
      <c r="K22"/>
      <c r="L22"/>
      <c r="M22"/>
      <c r="N22" s="8"/>
      <c r="O22" s="8"/>
      <c r="P22" s="8"/>
      <c r="Q22" s="8"/>
    </row>
    <row r="23" spans="3:17" ht="14.4" x14ac:dyDescent="0.3">
      <c r="C23"/>
      <c r="D23"/>
      <c r="E23"/>
      <c r="F23"/>
      <c r="G23"/>
      <c r="H23"/>
      <c r="I23"/>
      <c r="J23"/>
      <c r="K23"/>
      <c r="L23"/>
      <c r="M23"/>
      <c r="N23" s="8"/>
      <c r="O23" s="8"/>
      <c r="P23" s="8"/>
      <c r="Q23" s="8"/>
    </row>
    <row r="24" spans="3:17" ht="14.4" x14ac:dyDescent="0.3">
      <c r="C24"/>
      <c r="D24"/>
      <c r="E24"/>
      <c r="F24"/>
      <c r="G24"/>
      <c r="H24"/>
      <c r="I24"/>
      <c r="J24"/>
      <c r="K24"/>
      <c r="L24"/>
      <c r="M24"/>
      <c r="N24" s="8"/>
      <c r="O24" s="8"/>
      <c r="P24" s="8"/>
      <c r="Q24" s="8"/>
    </row>
    <row r="25" spans="3:17" ht="14.4" x14ac:dyDescent="0.3">
      <c r="C25"/>
      <c r="D25"/>
      <c r="E25"/>
      <c r="F25"/>
      <c r="G25"/>
      <c r="H25"/>
      <c r="I25"/>
      <c r="J25"/>
      <c r="K25"/>
      <c r="L25"/>
      <c r="M25"/>
      <c r="N25" s="8"/>
      <c r="O25" s="8"/>
      <c r="P25" s="8"/>
      <c r="Q25" s="8"/>
    </row>
    <row r="26" spans="3:17" ht="14.4" x14ac:dyDescent="0.3">
      <c r="C26"/>
      <c r="D26"/>
      <c r="E26"/>
      <c r="F26"/>
      <c r="G26"/>
      <c r="H26"/>
      <c r="I26"/>
      <c r="J26"/>
      <c r="K26"/>
      <c r="L26"/>
      <c r="M26"/>
      <c r="N26" s="8"/>
      <c r="O26" s="8"/>
      <c r="P26" s="8"/>
      <c r="Q26" s="8"/>
    </row>
    <row r="27" spans="3:17" ht="14.4" x14ac:dyDescent="0.3">
      <c r="C27"/>
      <c r="D27"/>
      <c r="E27"/>
      <c r="F27"/>
      <c r="G27"/>
      <c r="H27"/>
      <c r="I27"/>
      <c r="J27"/>
      <c r="K27"/>
      <c r="L27"/>
      <c r="M27"/>
      <c r="N27" s="8"/>
      <c r="O27" s="8"/>
      <c r="P27" s="8"/>
      <c r="Q27" s="8"/>
    </row>
    <row r="28" spans="3:17" ht="14.4" x14ac:dyDescent="0.3">
      <c r="C28"/>
      <c r="D28"/>
      <c r="E28"/>
      <c r="F28"/>
      <c r="G28"/>
      <c r="H28"/>
      <c r="I28"/>
      <c r="J28"/>
      <c r="K28"/>
      <c r="L28"/>
      <c r="M28"/>
      <c r="N28" s="8"/>
      <c r="O28" s="8"/>
      <c r="P28" s="8"/>
      <c r="Q28" s="8"/>
    </row>
    <row r="29" spans="3:17" ht="14.4" x14ac:dyDescent="0.3">
      <c r="C29"/>
      <c r="D29"/>
      <c r="E29"/>
      <c r="F29"/>
      <c r="G29"/>
      <c r="H29"/>
      <c r="I29"/>
      <c r="J29"/>
      <c r="K29"/>
      <c r="L29"/>
      <c r="M29"/>
      <c r="N29" s="8"/>
      <c r="O29" s="8"/>
      <c r="P29" s="8"/>
      <c r="Q29" s="8"/>
    </row>
    <row r="30" spans="3:17" ht="14.4" x14ac:dyDescent="0.3">
      <c r="C30"/>
      <c r="D30"/>
      <c r="E30"/>
      <c r="F30"/>
      <c r="G30"/>
      <c r="H30"/>
      <c r="I30"/>
      <c r="J30"/>
      <c r="K30"/>
      <c r="L30"/>
      <c r="M30"/>
      <c r="N30" s="8"/>
      <c r="O30" s="8"/>
      <c r="P30" s="8"/>
      <c r="Q30" s="8"/>
    </row>
    <row r="31" spans="3:17" ht="14.4" x14ac:dyDescent="0.3">
      <c r="C31"/>
      <c r="D31"/>
      <c r="E31"/>
      <c r="F31"/>
      <c r="G31"/>
      <c r="H31"/>
      <c r="I31"/>
      <c r="J31"/>
      <c r="K31"/>
      <c r="L31"/>
      <c r="M31"/>
      <c r="N31" s="8"/>
      <c r="O31" s="8"/>
      <c r="P31" s="8"/>
      <c r="Q31" s="8"/>
    </row>
    <row r="32" spans="3:17" ht="14.4" x14ac:dyDescent="0.3">
      <c r="C32"/>
      <c r="D32"/>
      <c r="E32"/>
      <c r="F32"/>
      <c r="G32"/>
      <c r="H32"/>
      <c r="I32"/>
      <c r="J32"/>
      <c r="K32"/>
      <c r="L32"/>
      <c r="M32"/>
      <c r="N32" s="8"/>
      <c r="O32" s="8"/>
      <c r="P32" s="8"/>
      <c r="Q32" s="8"/>
    </row>
    <row r="33" spans="3:17" ht="14.4" x14ac:dyDescent="0.3">
      <c r="C33"/>
      <c r="D33"/>
      <c r="E33"/>
      <c r="F33"/>
      <c r="G33"/>
      <c r="H33"/>
      <c r="I33"/>
      <c r="J33"/>
      <c r="K33"/>
      <c r="L33"/>
      <c r="M33"/>
      <c r="N33" s="8"/>
      <c r="O33" s="8"/>
      <c r="P33" s="8"/>
      <c r="Q33" s="8"/>
    </row>
    <row r="34" spans="3:17" ht="14.4" x14ac:dyDescent="0.3">
      <c r="C34"/>
      <c r="D34"/>
      <c r="E34"/>
      <c r="F34"/>
      <c r="G34"/>
      <c r="H34"/>
      <c r="I34"/>
      <c r="J34"/>
      <c r="K34"/>
      <c r="L34"/>
      <c r="M34"/>
      <c r="N34" s="8"/>
      <c r="O34" s="8"/>
      <c r="P34" s="8"/>
      <c r="Q34" s="8"/>
    </row>
    <row r="35" spans="3:17" ht="14.4" x14ac:dyDescent="0.3">
      <c r="C35"/>
      <c r="D35"/>
      <c r="E35"/>
      <c r="F35"/>
      <c r="G35"/>
      <c r="H35"/>
      <c r="I35"/>
      <c r="J35"/>
      <c r="K35"/>
      <c r="L35"/>
      <c r="M35"/>
      <c r="N35" s="8"/>
      <c r="O35" s="8"/>
      <c r="P35" s="8"/>
      <c r="Q35" s="8"/>
    </row>
    <row r="36" spans="3:17" ht="14.4" x14ac:dyDescent="0.3">
      <c r="C36"/>
      <c r="D36"/>
      <c r="E36"/>
      <c r="F36"/>
      <c r="G36"/>
      <c r="H36"/>
      <c r="I36"/>
      <c r="J36"/>
      <c r="K36"/>
      <c r="L36"/>
      <c r="M36"/>
      <c r="N36" s="8"/>
      <c r="O36" s="8"/>
      <c r="P36" s="8"/>
      <c r="Q36" s="8"/>
    </row>
    <row r="37" spans="3:17" ht="14.4" x14ac:dyDescent="0.3">
      <c r="C37"/>
      <c r="D37"/>
      <c r="E37"/>
      <c r="F37"/>
      <c r="G37"/>
      <c r="H37"/>
      <c r="I37"/>
      <c r="J37"/>
      <c r="K37"/>
      <c r="L37"/>
      <c r="M37"/>
      <c r="N37" s="8"/>
      <c r="O37" s="8"/>
      <c r="P37" s="8"/>
      <c r="Q37" s="8"/>
    </row>
    <row r="38" spans="3:17" ht="14.4" x14ac:dyDescent="0.3">
      <c r="C38"/>
      <c r="D38"/>
      <c r="E38"/>
      <c r="F38"/>
      <c r="G38"/>
      <c r="H38"/>
      <c r="I38"/>
      <c r="J38"/>
      <c r="K38"/>
      <c r="L38"/>
      <c r="M38"/>
      <c r="N38" s="8"/>
      <c r="O38" s="8"/>
      <c r="P38" s="8"/>
      <c r="Q38" s="8"/>
    </row>
    <row r="39" spans="3:17" ht="14.4" x14ac:dyDescent="0.3">
      <c r="C39"/>
      <c r="D39"/>
      <c r="E39"/>
      <c r="F39"/>
      <c r="G39"/>
      <c r="H39"/>
      <c r="I39"/>
      <c r="J39"/>
      <c r="K39"/>
      <c r="L39"/>
      <c r="M39"/>
      <c r="N39" s="8"/>
      <c r="O39" s="8"/>
      <c r="P39" s="8"/>
      <c r="Q39" s="8"/>
    </row>
    <row r="40" spans="3:17" ht="14.4" x14ac:dyDescent="0.3">
      <c r="C40"/>
      <c r="D40"/>
      <c r="E40"/>
      <c r="F40"/>
      <c r="G40"/>
      <c r="H40"/>
      <c r="I40"/>
      <c r="J40"/>
      <c r="K40"/>
      <c r="L40"/>
      <c r="M40"/>
      <c r="N40" s="8"/>
      <c r="O40" s="8"/>
      <c r="P40" s="8"/>
      <c r="Q40" s="8"/>
    </row>
    <row r="41" spans="3:17" ht="14.4" x14ac:dyDescent="0.3">
      <c r="C41"/>
      <c r="D41"/>
      <c r="E41"/>
      <c r="F41"/>
      <c r="G41"/>
      <c r="H41"/>
      <c r="I41"/>
      <c r="J41"/>
      <c r="K41"/>
      <c r="L41"/>
      <c r="M41"/>
      <c r="N41" s="8"/>
      <c r="O41" s="8"/>
      <c r="P41" s="8"/>
      <c r="Q41" s="8"/>
    </row>
    <row r="42" spans="3:17" ht="14.4" x14ac:dyDescent="0.3">
      <c r="C42"/>
      <c r="D42"/>
      <c r="E42"/>
      <c r="F42"/>
      <c r="G42"/>
      <c r="H42"/>
      <c r="I42"/>
      <c r="J42"/>
      <c r="K42"/>
      <c r="L42"/>
      <c r="M42"/>
      <c r="N42" s="8"/>
      <c r="O42" s="8"/>
      <c r="P42" s="8"/>
      <c r="Q42" s="8"/>
    </row>
    <row r="43" spans="3:17" ht="14.4" x14ac:dyDescent="0.3">
      <c r="C43"/>
      <c r="D43"/>
      <c r="E43"/>
      <c r="F43"/>
      <c r="G43"/>
      <c r="H43"/>
      <c r="I43"/>
      <c r="J43"/>
      <c r="K43"/>
      <c r="L43"/>
      <c r="M43"/>
      <c r="N43" s="8"/>
      <c r="O43" s="8"/>
      <c r="P43" s="8"/>
      <c r="Q43" s="8"/>
    </row>
    <row r="44" spans="3:17" ht="14.4" x14ac:dyDescent="0.3">
      <c r="C44"/>
      <c r="D44"/>
      <c r="E44"/>
      <c r="F44"/>
      <c r="G44"/>
      <c r="H44"/>
      <c r="I44"/>
      <c r="J44"/>
      <c r="K44"/>
      <c r="L44"/>
      <c r="M44"/>
      <c r="N44" s="8"/>
      <c r="O44" s="8"/>
      <c r="P44" s="8"/>
      <c r="Q44" s="8"/>
    </row>
    <row r="45" spans="3:17" ht="14.4" x14ac:dyDescent="0.3">
      <c r="C45"/>
      <c r="D45"/>
      <c r="E45"/>
      <c r="F45"/>
      <c r="G45"/>
      <c r="H45"/>
      <c r="I45"/>
      <c r="J45"/>
      <c r="K45"/>
      <c r="L45"/>
      <c r="M45"/>
      <c r="N45" s="8"/>
      <c r="O45" s="8"/>
      <c r="P45" s="8"/>
      <c r="Q45" s="8"/>
    </row>
    <row r="46" spans="3:17" ht="14.4" x14ac:dyDescent="0.3">
      <c r="C46"/>
      <c r="D46"/>
      <c r="E46"/>
      <c r="F46"/>
      <c r="G46"/>
      <c r="H46"/>
      <c r="I46"/>
      <c r="J46"/>
      <c r="K46"/>
      <c r="L46"/>
      <c r="M46"/>
      <c r="N46" s="8"/>
      <c r="O46" s="8"/>
      <c r="P46" s="8"/>
      <c r="Q46" s="8"/>
    </row>
    <row r="47" spans="3:17" ht="14.4" x14ac:dyDescent="0.3">
      <c r="C47"/>
      <c r="D47"/>
      <c r="E47"/>
      <c r="F47"/>
      <c r="G47"/>
      <c r="H47"/>
      <c r="I47"/>
      <c r="J47"/>
      <c r="K47"/>
      <c r="L47"/>
      <c r="M47"/>
      <c r="N47" s="8"/>
      <c r="O47" s="8"/>
      <c r="P47" s="8"/>
      <c r="Q47" s="8"/>
    </row>
    <row r="48" spans="3:17" ht="14.4" x14ac:dyDescent="0.3">
      <c r="C48"/>
      <c r="D48"/>
      <c r="E48"/>
      <c r="F48"/>
      <c r="G48"/>
      <c r="H48"/>
      <c r="I48"/>
      <c r="J48"/>
      <c r="K48"/>
      <c r="L48"/>
      <c r="M48"/>
      <c r="N48" s="8"/>
      <c r="O48" s="8"/>
      <c r="P48" s="8"/>
      <c r="Q48" s="8"/>
    </row>
    <row r="49" spans="3:17" ht="14.4" x14ac:dyDescent="0.3">
      <c r="C49"/>
      <c r="D49"/>
      <c r="E49"/>
      <c r="F49"/>
      <c r="G49"/>
      <c r="H49"/>
      <c r="I49"/>
      <c r="J49"/>
      <c r="K49"/>
      <c r="L49"/>
      <c r="M49"/>
      <c r="N49" s="8"/>
      <c r="O49" s="8"/>
      <c r="P49" s="8"/>
      <c r="Q49" s="8"/>
    </row>
    <row r="50" spans="3:17" ht="14.4" x14ac:dyDescent="0.3">
      <c r="C50"/>
      <c r="D50"/>
      <c r="E50"/>
      <c r="F50"/>
      <c r="G50"/>
      <c r="H50"/>
      <c r="I50"/>
      <c r="J50"/>
      <c r="K50"/>
      <c r="L50"/>
      <c r="M50"/>
      <c r="N50" s="8"/>
      <c r="O50" s="8"/>
      <c r="P50" s="8"/>
      <c r="Q50" s="8"/>
    </row>
    <row r="51" spans="3:17" ht="14.4" x14ac:dyDescent="0.3">
      <c r="C51"/>
      <c r="D51"/>
      <c r="E51"/>
      <c r="F51"/>
      <c r="G51"/>
      <c r="H51"/>
      <c r="I51"/>
      <c r="J51"/>
      <c r="K51"/>
      <c r="L51"/>
      <c r="M51"/>
      <c r="N51" s="8"/>
      <c r="O51" s="8"/>
      <c r="P51" s="8"/>
      <c r="Q51" s="8"/>
    </row>
    <row r="52" spans="3:17" ht="14.4" x14ac:dyDescent="0.3">
      <c r="C52"/>
      <c r="D52"/>
      <c r="E52"/>
      <c r="F52"/>
      <c r="G52"/>
      <c r="H52"/>
      <c r="I52"/>
      <c r="J52"/>
      <c r="K52"/>
      <c r="L52"/>
      <c r="M52"/>
      <c r="N52" s="8"/>
      <c r="O52" s="8"/>
      <c r="P52" s="8"/>
      <c r="Q52" s="8"/>
    </row>
    <row r="53" spans="3:17" ht="14.4" x14ac:dyDescent="0.3">
      <c r="C53"/>
      <c r="D53"/>
      <c r="E53"/>
      <c r="F53"/>
      <c r="G53"/>
      <c r="H53"/>
      <c r="I53"/>
      <c r="J53"/>
      <c r="K53"/>
      <c r="L53"/>
      <c r="M53"/>
      <c r="N53" s="8"/>
      <c r="O53" s="8"/>
      <c r="P53" s="8"/>
      <c r="Q53" s="8"/>
    </row>
    <row r="54" spans="3:17" ht="14.4" x14ac:dyDescent="0.3">
      <c r="C54"/>
      <c r="D54"/>
      <c r="E54"/>
      <c r="F54"/>
      <c r="G54"/>
      <c r="H54"/>
      <c r="I54"/>
      <c r="J54"/>
      <c r="K54"/>
      <c r="L54"/>
      <c r="M54"/>
      <c r="N54" s="8"/>
      <c r="O54" s="8"/>
      <c r="P54" s="8"/>
      <c r="Q54" s="8"/>
    </row>
    <row r="55" spans="3:17" ht="14.4" x14ac:dyDescent="0.3">
      <c r="C55"/>
      <c r="D55"/>
      <c r="E55"/>
      <c r="F55"/>
      <c r="G55"/>
      <c r="H55"/>
      <c r="I55"/>
      <c r="J55"/>
      <c r="K55"/>
      <c r="L55"/>
      <c r="M55"/>
      <c r="N55" s="8"/>
      <c r="O55" s="8"/>
      <c r="P55" s="8"/>
      <c r="Q55" s="8"/>
    </row>
    <row r="56" spans="3:17" s="222" customFormat="1" ht="14.4" x14ac:dyDescent="0.3">
      <c r="C56"/>
      <c r="D56"/>
      <c r="E56"/>
      <c r="F56"/>
      <c r="G56"/>
      <c r="H56"/>
      <c r="I56"/>
      <c r="J56"/>
      <c r="K56"/>
      <c r="L56"/>
      <c r="M56"/>
      <c r="N56" s="223"/>
      <c r="O56" s="223"/>
      <c r="P56" s="223"/>
      <c r="Q56" s="223"/>
    </row>
    <row r="57" spans="3:17" ht="14.4" x14ac:dyDescent="0.3">
      <c r="C57"/>
      <c r="D57"/>
      <c r="E57"/>
      <c r="F57"/>
      <c r="G57"/>
      <c r="H57"/>
      <c r="I57"/>
      <c r="J57"/>
      <c r="K57"/>
      <c r="L57"/>
      <c r="M57"/>
      <c r="N57" s="8"/>
      <c r="O57" s="8"/>
      <c r="P57" s="8"/>
      <c r="Q57" s="8"/>
    </row>
    <row r="58" spans="3:17" ht="14.4" x14ac:dyDescent="0.3">
      <c r="C58"/>
      <c r="D58"/>
      <c r="E58"/>
      <c r="F58"/>
      <c r="G58"/>
      <c r="H58"/>
      <c r="I58"/>
      <c r="J58"/>
      <c r="K58"/>
      <c r="L58"/>
      <c r="M58"/>
      <c r="N58" s="8"/>
      <c r="O58" s="8"/>
      <c r="P58" s="8"/>
      <c r="Q58" s="8"/>
    </row>
    <row r="59" spans="3:17" ht="14.4" x14ac:dyDescent="0.3">
      <c r="C59"/>
      <c r="D59"/>
      <c r="E59"/>
      <c r="F59"/>
      <c r="G59"/>
      <c r="H59"/>
      <c r="I59"/>
      <c r="J59"/>
      <c r="K59"/>
      <c r="L59"/>
      <c r="M59"/>
      <c r="N59" s="8"/>
      <c r="O59" s="8"/>
      <c r="P59" s="8"/>
      <c r="Q59" s="8"/>
    </row>
    <row r="60" spans="3:17" ht="14.4" x14ac:dyDescent="0.3">
      <c r="C60"/>
      <c r="D60"/>
      <c r="E60"/>
      <c r="F60"/>
      <c r="G60"/>
      <c r="H60"/>
      <c r="I60"/>
      <c r="J60"/>
      <c r="K60"/>
      <c r="L60"/>
      <c r="M60"/>
      <c r="N60" s="8"/>
      <c r="O60" s="8"/>
      <c r="P60" s="8"/>
      <c r="Q60" s="8"/>
    </row>
    <row r="61" spans="3:17" ht="14.4" x14ac:dyDescent="0.3">
      <c r="C61"/>
      <c r="D61"/>
      <c r="E61"/>
      <c r="F61"/>
      <c r="G61"/>
      <c r="H61"/>
      <c r="I61"/>
      <c r="J61"/>
      <c r="K61"/>
      <c r="L61"/>
      <c r="M61"/>
      <c r="N61" s="8"/>
      <c r="O61" s="8"/>
      <c r="P61" s="8"/>
      <c r="Q61" s="8"/>
    </row>
    <row r="62" spans="3:17" ht="14.4" x14ac:dyDescent="0.3">
      <c r="C62"/>
      <c r="D62"/>
      <c r="E62"/>
      <c r="F62"/>
      <c r="G62"/>
      <c r="H62"/>
      <c r="I62"/>
      <c r="J62"/>
      <c r="K62"/>
      <c r="L62"/>
      <c r="M62"/>
      <c r="N62" s="8"/>
      <c r="O62" s="8"/>
      <c r="P62" s="8"/>
      <c r="Q62" s="8"/>
    </row>
    <row r="63" spans="3:17" ht="14.4" x14ac:dyDescent="0.3">
      <c r="C63"/>
      <c r="D63"/>
      <c r="E63"/>
      <c r="F63"/>
      <c r="G63"/>
      <c r="H63"/>
      <c r="I63"/>
      <c r="J63"/>
      <c r="K63"/>
      <c r="L63"/>
      <c r="M63"/>
      <c r="N63" s="8"/>
      <c r="O63" s="8"/>
      <c r="P63" s="8"/>
      <c r="Q63" s="8"/>
    </row>
    <row r="64" spans="3:17" ht="14.4" x14ac:dyDescent="0.3">
      <c r="C64"/>
      <c r="D64"/>
      <c r="E64"/>
      <c r="F64"/>
      <c r="G64"/>
      <c r="H64"/>
      <c r="I64"/>
      <c r="J64"/>
      <c r="K64"/>
      <c r="L64"/>
      <c r="M64"/>
      <c r="N64" s="8"/>
      <c r="O64" s="8"/>
      <c r="P64" s="8"/>
      <c r="Q64" s="8"/>
    </row>
    <row r="65" spans="3:17" ht="14.4" x14ac:dyDescent="0.3">
      <c r="C65"/>
      <c r="D65"/>
      <c r="E65"/>
      <c r="F65"/>
      <c r="G65"/>
      <c r="H65"/>
      <c r="I65"/>
      <c r="J65"/>
      <c r="K65"/>
      <c r="L65"/>
      <c r="M65"/>
      <c r="N65" s="8"/>
      <c r="O65" s="8"/>
      <c r="P65" s="8"/>
      <c r="Q65" s="8"/>
    </row>
    <row r="66" spans="3:17" ht="14.4" x14ac:dyDescent="0.3">
      <c r="C66"/>
      <c r="D66"/>
      <c r="E66"/>
      <c r="F66"/>
      <c r="G66"/>
      <c r="H66"/>
      <c r="I66"/>
      <c r="J66"/>
      <c r="K66"/>
      <c r="L66"/>
      <c r="M66"/>
      <c r="N66" s="8"/>
      <c r="O66" s="8"/>
      <c r="P66" s="8"/>
      <c r="Q66" s="8"/>
    </row>
    <row r="67" spans="3:17" ht="14.4" x14ac:dyDescent="0.3">
      <c r="C67"/>
      <c r="D67"/>
      <c r="E67"/>
      <c r="F67"/>
      <c r="G67"/>
      <c r="H67"/>
      <c r="I67"/>
      <c r="J67"/>
      <c r="K67"/>
      <c r="L67"/>
      <c r="M67"/>
      <c r="N67" s="8"/>
      <c r="O67" s="8"/>
      <c r="P67" s="8"/>
      <c r="Q67" s="8"/>
    </row>
    <row r="68" spans="3:17" ht="14.4" x14ac:dyDescent="0.3">
      <c r="C68"/>
      <c r="D68"/>
      <c r="E68"/>
      <c r="F68"/>
      <c r="G68"/>
      <c r="H68"/>
      <c r="I68"/>
      <c r="J68"/>
      <c r="K68"/>
      <c r="L68"/>
      <c r="M68"/>
      <c r="N68" s="8"/>
      <c r="O68" s="8"/>
      <c r="P68" s="8"/>
      <c r="Q68" s="8"/>
    </row>
    <row r="69" spans="3:17" ht="14.4" x14ac:dyDescent="0.3">
      <c r="C69"/>
      <c r="D69"/>
      <c r="E69"/>
      <c r="F69"/>
      <c r="G69"/>
      <c r="H69"/>
      <c r="I69"/>
      <c r="J69"/>
      <c r="K69"/>
      <c r="L69"/>
      <c r="M69"/>
      <c r="N69" s="8"/>
      <c r="O69" s="8"/>
      <c r="P69" s="8"/>
      <c r="Q69" s="8"/>
    </row>
    <row r="70" spans="3:17" ht="14.4" x14ac:dyDescent="0.3">
      <c r="C70"/>
      <c r="D70"/>
      <c r="E70"/>
      <c r="F70"/>
      <c r="G70"/>
      <c r="H70"/>
      <c r="I70"/>
      <c r="J70"/>
      <c r="K70"/>
      <c r="L70"/>
      <c r="M70"/>
      <c r="N70" s="8"/>
      <c r="O70" s="8"/>
      <c r="P70" s="8"/>
      <c r="Q70" s="8"/>
    </row>
    <row r="71" spans="3:17" ht="14.4" x14ac:dyDescent="0.3">
      <c r="C71"/>
      <c r="D71"/>
      <c r="E71"/>
      <c r="F71"/>
      <c r="G71"/>
      <c r="H71"/>
      <c r="I71"/>
      <c r="J71"/>
      <c r="K71"/>
      <c r="L71"/>
      <c r="M71"/>
      <c r="N71" s="8"/>
      <c r="O71" s="8"/>
      <c r="P71" s="8"/>
      <c r="Q71" s="8"/>
    </row>
    <row r="72" spans="3:17" ht="14.4" x14ac:dyDescent="0.3">
      <c r="C72"/>
      <c r="D72"/>
      <c r="E72"/>
      <c r="F72"/>
      <c r="G72"/>
      <c r="H72"/>
      <c r="I72"/>
      <c r="J72"/>
      <c r="K72"/>
      <c r="L72"/>
      <c r="M72"/>
      <c r="N72" s="8"/>
      <c r="O72" s="8"/>
      <c r="P72" s="8"/>
      <c r="Q72" s="8"/>
    </row>
    <row r="73" spans="3:17" ht="14.4" x14ac:dyDescent="0.3">
      <c r="C73"/>
      <c r="D73"/>
      <c r="E73"/>
      <c r="F73"/>
      <c r="G73"/>
      <c r="H73"/>
      <c r="I73"/>
      <c r="J73"/>
      <c r="K73"/>
      <c r="L73"/>
      <c r="M73"/>
      <c r="N73" s="8"/>
      <c r="O73" s="8"/>
      <c r="P73" s="8"/>
      <c r="Q73" s="8"/>
    </row>
    <row r="74" spans="3:17" ht="14.4" x14ac:dyDescent="0.3">
      <c r="C74"/>
      <c r="D74"/>
      <c r="E74"/>
      <c r="F74"/>
      <c r="G74"/>
      <c r="H74"/>
      <c r="I74"/>
      <c r="J74"/>
      <c r="K74"/>
      <c r="L74"/>
      <c r="M74"/>
      <c r="N74" s="8"/>
      <c r="O74" s="8"/>
      <c r="P74" s="8"/>
      <c r="Q74" s="8"/>
    </row>
    <row r="75" spans="3:17" ht="14.4" x14ac:dyDescent="0.3">
      <c r="C75"/>
      <c r="D75"/>
      <c r="E75"/>
      <c r="F75"/>
      <c r="G75"/>
      <c r="H75"/>
      <c r="I75"/>
      <c r="J75"/>
      <c r="K75"/>
      <c r="L75"/>
      <c r="M75"/>
      <c r="N75" s="8"/>
      <c r="O75" s="8"/>
      <c r="P75" s="8"/>
      <c r="Q75" s="8"/>
    </row>
    <row r="76" spans="3:17" ht="14.4" x14ac:dyDescent="0.3">
      <c r="C76"/>
      <c r="D76"/>
      <c r="E76"/>
      <c r="F76"/>
      <c r="G76"/>
      <c r="H76"/>
      <c r="I76"/>
      <c r="J76"/>
      <c r="K76"/>
      <c r="L76"/>
      <c r="M76"/>
      <c r="N76" s="8"/>
      <c r="O76" s="8"/>
      <c r="P76" s="8"/>
      <c r="Q76" s="8"/>
    </row>
    <row r="77" spans="3:17" ht="14.4" x14ac:dyDescent="0.3">
      <c r="C77"/>
      <c r="D77"/>
      <c r="E77"/>
      <c r="F77"/>
      <c r="G77"/>
      <c r="H77"/>
      <c r="I77"/>
      <c r="J77"/>
      <c r="K77"/>
      <c r="L77"/>
      <c r="M77"/>
      <c r="N77" s="8"/>
      <c r="O77" s="8"/>
      <c r="P77" s="8"/>
      <c r="Q77" s="8"/>
    </row>
    <row r="78" spans="3:17" ht="14.4" x14ac:dyDescent="0.3">
      <c r="C78"/>
      <c r="D78"/>
      <c r="E78"/>
      <c r="F78"/>
      <c r="G78"/>
      <c r="H78"/>
      <c r="I78"/>
      <c r="J78"/>
      <c r="K78"/>
      <c r="L78"/>
      <c r="M78"/>
      <c r="N78" s="8"/>
      <c r="O78" s="8"/>
      <c r="P78" s="8"/>
      <c r="Q78" s="8"/>
    </row>
    <row r="79" spans="3:17" ht="14.4" x14ac:dyDescent="0.3">
      <c r="C79"/>
      <c r="D79"/>
      <c r="E79"/>
      <c r="F79"/>
      <c r="G79"/>
      <c r="H79"/>
      <c r="I79"/>
      <c r="J79"/>
      <c r="K79"/>
      <c r="L79"/>
      <c r="M79"/>
      <c r="N79" s="8"/>
      <c r="O79" s="8"/>
      <c r="P79" s="8"/>
      <c r="Q79" s="8"/>
    </row>
    <row r="80" spans="3:17" ht="14.4" x14ac:dyDescent="0.3">
      <c r="C80"/>
      <c r="D80"/>
      <c r="E80"/>
      <c r="F80"/>
      <c r="G80"/>
      <c r="H80"/>
      <c r="I80"/>
      <c r="J80"/>
      <c r="K80"/>
      <c r="L80"/>
      <c r="M80"/>
      <c r="N80" s="8"/>
      <c r="O80" s="8"/>
      <c r="P80" s="8"/>
      <c r="Q80" s="8"/>
    </row>
    <row r="81" spans="3:17" ht="14.4" x14ac:dyDescent="0.3">
      <c r="C81"/>
      <c r="D81"/>
      <c r="E81"/>
      <c r="F81"/>
      <c r="G81"/>
      <c r="H81"/>
      <c r="I81"/>
      <c r="J81"/>
      <c r="K81"/>
      <c r="L81"/>
      <c r="M81"/>
      <c r="N81" s="8"/>
      <c r="O81" s="8"/>
      <c r="P81" s="8"/>
      <c r="Q81" s="8"/>
    </row>
    <row r="82" spans="3:17" ht="14.4" x14ac:dyDescent="0.3">
      <c r="C82"/>
      <c r="D82"/>
      <c r="E82"/>
      <c r="F82"/>
      <c r="G82"/>
      <c r="H82"/>
      <c r="I82"/>
      <c r="J82"/>
      <c r="K82"/>
      <c r="L82"/>
      <c r="M82"/>
      <c r="N82" s="8"/>
      <c r="O82" s="8"/>
      <c r="P82" s="8"/>
      <c r="Q82" s="8"/>
    </row>
    <row r="83" spans="3:17" ht="14.4" x14ac:dyDescent="0.3">
      <c r="C83"/>
      <c r="D83"/>
      <c r="E83"/>
      <c r="F83"/>
      <c r="G83"/>
      <c r="H83"/>
      <c r="I83"/>
      <c r="J83"/>
      <c r="K83"/>
      <c r="L83"/>
      <c r="M83"/>
      <c r="N83" s="8"/>
      <c r="O83" s="8"/>
      <c r="P83" s="8"/>
      <c r="Q83" s="8"/>
    </row>
    <row r="84" spans="3:17" ht="14.4" x14ac:dyDescent="0.3">
      <c r="C84"/>
      <c r="D84"/>
      <c r="E84"/>
      <c r="F84"/>
      <c r="G84"/>
      <c r="H84"/>
      <c r="I84"/>
      <c r="J84"/>
      <c r="K84"/>
      <c r="L84"/>
      <c r="M84"/>
      <c r="N84" s="8"/>
      <c r="O84" s="8"/>
      <c r="P84" s="8"/>
      <c r="Q84" s="8"/>
    </row>
    <row r="85" spans="3:17" ht="14.4" x14ac:dyDescent="0.3">
      <c r="C85"/>
      <c r="D85"/>
      <c r="E85"/>
      <c r="F85"/>
      <c r="G85"/>
      <c r="H85"/>
      <c r="I85"/>
      <c r="J85"/>
      <c r="K85"/>
      <c r="L85"/>
      <c r="M85"/>
      <c r="N85" s="8"/>
      <c r="O85" s="8"/>
      <c r="P85" s="8"/>
      <c r="Q85" s="8"/>
    </row>
    <row r="86" spans="3:17" ht="14.4" x14ac:dyDescent="0.3">
      <c r="C86"/>
      <c r="D86"/>
      <c r="E86"/>
      <c r="F86"/>
      <c r="G86"/>
      <c r="H86"/>
      <c r="I86"/>
      <c r="J86"/>
      <c r="K86"/>
      <c r="L86"/>
      <c r="M86"/>
      <c r="N86" s="8"/>
      <c r="O86" s="8"/>
      <c r="P86" s="8"/>
      <c r="Q86" s="8"/>
    </row>
    <row r="87" spans="3:17" ht="14.4" x14ac:dyDescent="0.3">
      <c r="C87"/>
      <c r="D87"/>
      <c r="E87"/>
      <c r="F87"/>
      <c r="G87"/>
      <c r="H87"/>
      <c r="I87"/>
      <c r="J87"/>
      <c r="K87"/>
      <c r="L87"/>
      <c r="M87"/>
      <c r="N87" s="8"/>
      <c r="O87" s="8"/>
      <c r="P87" s="8"/>
      <c r="Q87" s="8"/>
    </row>
    <row r="88" spans="3:17" ht="14.4" x14ac:dyDescent="0.3">
      <c r="C88"/>
      <c r="D88"/>
      <c r="E88"/>
      <c r="F88"/>
      <c r="G88"/>
      <c r="H88"/>
      <c r="I88"/>
      <c r="J88"/>
      <c r="K88"/>
      <c r="L88"/>
      <c r="M88"/>
      <c r="N88" s="8"/>
      <c r="O88" s="8"/>
      <c r="P88" s="8"/>
      <c r="Q88" s="8"/>
    </row>
    <row r="89" spans="3:17" ht="14.4" x14ac:dyDescent="0.3">
      <c r="C89"/>
      <c r="D89"/>
      <c r="E89"/>
      <c r="F89"/>
      <c r="G89"/>
      <c r="H89"/>
      <c r="I89"/>
      <c r="J89"/>
      <c r="K89"/>
      <c r="L89"/>
      <c r="M89"/>
      <c r="N89" s="8"/>
      <c r="O89" s="8"/>
      <c r="P89" s="8"/>
      <c r="Q89" s="8"/>
    </row>
    <row r="90" spans="3:17" ht="14.4" x14ac:dyDescent="0.3">
      <c r="C90"/>
      <c r="D90"/>
      <c r="E90"/>
      <c r="F90"/>
      <c r="G90"/>
      <c r="H90"/>
      <c r="I90"/>
      <c r="J90"/>
      <c r="K90"/>
      <c r="L90"/>
      <c r="M90"/>
      <c r="N90" s="8"/>
      <c r="O90" s="8"/>
      <c r="P90" s="8"/>
      <c r="Q90" s="8"/>
    </row>
    <row r="91" spans="3:17" ht="14.4" x14ac:dyDescent="0.3">
      <c r="C91"/>
      <c r="D91"/>
      <c r="E91"/>
      <c r="F91"/>
      <c r="G91"/>
      <c r="H91"/>
      <c r="I91"/>
      <c r="J91"/>
      <c r="K91"/>
      <c r="L91"/>
      <c r="M91"/>
      <c r="N91" s="8"/>
      <c r="O91" s="8"/>
      <c r="P91" s="8"/>
      <c r="Q91" s="8"/>
    </row>
    <row r="92" spans="3:17" ht="14.4" x14ac:dyDescent="0.3">
      <c r="C92"/>
      <c r="D92"/>
      <c r="E92"/>
      <c r="F92"/>
      <c r="G92"/>
      <c r="H92"/>
      <c r="I92"/>
      <c r="J92"/>
      <c r="K92"/>
      <c r="L92"/>
      <c r="M92"/>
      <c r="N92" s="8"/>
      <c r="O92" s="8"/>
      <c r="P92" s="8"/>
      <c r="Q92" s="8"/>
    </row>
    <row r="93" spans="3:17" ht="14.4" x14ac:dyDescent="0.3">
      <c r="C93"/>
      <c r="D93"/>
      <c r="E93"/>
      <c r="F93"/>
      <c r="G93"/>
      <c r="H93"/>
      <c r="I93"/>
      <c r="J93"/>
      <c r="K93"/>
      <c r="L93"/>
      <c r="M93"/>
      <c r="N93" s="8"/>
      <c r="O93" s="8"/>
      <c r="P93" s="8"/>
      <c r="Q93" s="8"/>
    </row>
    <row r="94" spans="3:17" ht="14.4" x14ac:dyDescent="0.3">
      <c r="C94"/>
      <c r="D94"/>
      <c r="E94"/>
      <c r="F94"/>
      <c r="G94"/>
      <c r="H94"/>
      <c r="I94"/>
      <c r="J94"/>
      <c r="K94"/>
      <c r="L94"/>
      <c r="M94"/>
      <c r="N94" s="8"/>
      <c r="O94" s="8"/>
      <c r="P94" s="8"/>
      <c r="Q94" s="8"/>
    </row>
    <row r="95" spans="3:17" ht="14.4" x14ac:dyDescent="0.3">
      <c r="C95"/>
      <c r="D95"/>
      <c r="E95"/>
      <c r="F95"/>
      <c r="G95"/>
      <c r="H95"/>
      <c r="I95"/>
      <c r="J95"/>
      <c r="K95"/>
      <c r="L95"/>
      <c r="M95"/>
      <c r="N95" s="8"/>
      <c r="O95" s="8"/>
      <c r="P95" s="8"/>
      <c r="Q95" s="8"/>
    </row>
    <row r="96" spans="3:17" ht="14.4" x14ac:dyDescent="0.3">
      <c r="C96"/>
      <c r="D96"/>
      <c r="E96"/>
      <c r="F96"/>
      <c r="G96"/>
      <c r="H96"/>
      <c r="I96"/>
      <c r="J96"/>
      <c r="K96"/>
      <c r="L96"/>
      <c r="M96"/>
      <c r="N96" s="8"/>
      <c r="O96" s="8"/>
      <c r="P96" s="8"/>
      <c r="Q96" s="8"/>
    </row>
    <row r="97" spans="3:17" ht="14.4" x14ac:dyDescent="0.3">
      <c r="C97"/>
      <c r="D97"/>
      <c r="E97"/>
      <c r="F97"/>
      <c r="G97"/>
      <c r="H97"/>
      <c r="I97"/>
      <c r="J97"/>
      <c r="K97"/>
      <c r="L97"/>
      <c r="M97"/>
      <c r="N97" s="8"/>
      <c r="O97" s="8"/>
      <c r="P97" s="8"/>
      <c r="Q97" s="8"/>
    </row>
    <row r="98" spans="3:17" ht="14.4" x14ac:dyDescent="0.3">
      <c r="C98"/>
      <c r="D98"/>
      <c r="E98"/>
      <c r="F98"/>
      <c r="G98"/>
      <c r="H98"/>
      <c r="I98"/>
      <c r="J98"/>
      <c r="K98"/>
      <c r="L98"/>
      <c r="M98"/>
      <c r="N98" s="8"/>
      <c r="O98" s="8"/>
      <c r="P98" s="8"/>
      <c r="Q98" s="8"/>
    </row>
    <row r="99" spans="3:17" ht="14.4" x14ac:dyDescent="0.3">
      <c r="C99"/>
      <c r="D99"/>
      <c r="E99"/>
      <c r="F99"/>
      <c r="G99"/>
      <c r="H99"/>
      <c r="I99"/>
      <c r="J99"/>
      <c r="K99"/>
      <c r="L99"/>
      <c r="M99"/>
      <c r="N99" s="8"/>
      <c r="O99" s="8"/>
      <c r="P99" s="8"/>
      <c r="Q99" s="8"/>
    </row>
    <row r="100" spans="3:17" ht="14.4" x14ac:dyDescent="0.3">
      <c r="C100"/>
      <c r="D100"/>
      <c r="E100"/>
      <c r="F100"/>
      <c r="G100"/>
      <c r="H100"/>
      <c r="I100"/>
      <c r="J100"/>
      <c r="K100"/>
      <c r="L100"/>
      <c r="M100"/>
      <c r="N100" s="8"/>
      <c r="O100" s="8"/>
      <c r="P100" s="8"/>
      <c r="Q100" s="8"/>
    </row>
    <row r="101" spans="3:17" ht="14.4" x14ac:dyDescent="0.3">
      <c r="C101"/>
      <c r="D101"/>
      <c r="E101"/>
      <c r="F101"/>
      <c r="G101"/>
      <c r="H101"/>
      <c r="I101"/>
      <c r="J101"/>
      <c r="K101"/>
      <c r="L101"/>
      <c r="M101"/>
      <c r="N101" s="8"/>
      <c r="O101" s="8"/>
      <c r="P101" s="8"/>
      <c r="Q101" s="8"/>
    </row>
    <row r="102" spans="3:17" ht="14.4" x14ac:dyDescent="0.3">
      <c r="C102"/>
      <c r="D102"/>
      <c r="E102"/>
      <c r="F102"/>
      <c r="G102"/>
      <c r="H102"/>
      <c r="I102"/>
      <c r="J102"/>
      <c r="K102"/>
      <c r="L102"/>
      <c r="M102"/>
      <c r="N102" s="8"/>
      <c r="O102" s="8"/>
      <c r="P102" s="8"/>
      <c r="Q102" s="8"/>
    </row>
    <row r="103" spans="3:17" ht="14.4" x14ac:dyDescent="0.3">
      <c r="C103"/>
      <c r="D103"/>
      <c r="E103"/>
      <c r="F103"/>
      <c r="G103"/>
      <c r="H103"/>
      <c r="I103"/>
      <c r="J103"/>
      <c r="K103"/>
      <c r="L103"/>
      <c r="M103"/>
      <c r="N103" s="8"/>
      <c r="O103" s="8"/>
      <c r="P103" s="8"/>
      <c r="Q103" s="8"/>
    </row>
    <row r="104" spans="3:17" ht="14.4" x14ac:dyDescent="0.3">
      <c r="C104"/>
      <c r="D104"/>
      <c r="E104"/>
      <c r="F104"/>
      <c r="G104"/>
      <c r="H104"/>
      <c r="I104"/>
      <c r="J104"/>
      <c r="K104"/>
      <c r="L104"/>
      <c r="M104"/>
      <c r="N104" s="8"/>
      <c r="O104" s="8"/>
      <c r="P104" s="8"/>
      <c r="Q104" s="8"/>
    </row>
    <row r="105" spans="3:17" ht="14.4" x14ac:dyDescent="0.3">
      <c r="C105"/>
      <c r="D105"/>
      <c r="E105"/>
      <c r="F105"/>
      <c r="G105"/>
      <c r="H105"/>
      <c r="I105"/>
      <c r="J105"/>
      <c r="K105"/>
      <c r="L105"/>
      <c r="M105"/>
    </row>
    <row r="106" spans="3:17" ht="14.4" x14ac:dyDescent="0.3">
      <c r="C106"/>
      <c r="D106"/>
      <c r="E106"/>
      <c r="F106"/>
      <c r="G106"/>
      <c r="H106"/>
      <c r="I106"/>
      <c r="J106"/>
      <c r="K106"/>
      <c r="L106"/>
      <c r="M106"/>
    </row>
    <row r="107" spans="3:17" ht="14.4" x14ac:dyDescent="0.3">
      <c r="C107"/>
      <c r="D107"/>
      <c r="E107"/>
      <c r="F107"/>
      <c r="G107"/>
      <c r="H107"/>
      <c r="I107"/>
      <c r="J107"/>
      <c r="K107"/>
      <c r="L107"/>
      <c r="M107"/>
    </row>
    <row r="108" spans="3:17" ht="14.4" x14ac:dyDescent="0.3">
      <c r="C108"/>
      <c r="D108"/>
      <c r="E108"/>
      <c r="F108"/>
      <c r="G108"/>
      <c r="H108"/>
      <c r="I108"/>
      <c r="J108"/>
      <c r="K108"/>
      <c r="L108"/>
      <c r="M108"/>
    </row>
    <row r="109" spans="3:17" ht="14.4" x14ac:dyDescent="0.3">
      <c r="C109"/>
      <c r="D109"/>
      <c r="E109"/>
      <c r="F109"/>
      <c r="G109"/>
      <c r="H109"/>
      <c r="I109"/>
      <c r="J109"/>
      <c r="K109"/>
      <c r="L109"/>
      <c r="M109"/>
    </row>
    <row r="110" spans="3:17" ht="14.4" x14ac:dyDescent="0.3">
      <c r="C110"/>
      <c r="D110"/>
      <c r="E110"/>
      <c r="F110"/>
      <c r="G110"/>
      <c r="H110"/>
      <c r="I110"/>
      <c r="J110"/>
      <c r="K110"/>
      <c r="L110"/>
      <c r="M110"/>
    </row>
    <row r="111" spans="3:17" ht="14.4" x14ac:dyDescent="0.3">
      <c r="C111"/>
      <c r="D111"/>
      <c r="E111"/>
      <c r="F111"/>
      <c r="G111"/>
      <c r="H111"/>
      <c r="I111"/>
      <c r="J111"/>
      <c r="K111"/>
      <c r="L111"/>
      <c r="M111"/>
    </row>
    <row r="112" spans="3:17" ht="14.4" x14ac:dyDescent="0.3">
      <c r="C112"/>
      <c r="D112"/>
      <c r="E112"/>
      <c r="F112"/>
      <c r="G112"/>
      <c r="H112"/>
      <c r="I112"/>
      <c r="J112"/>
      <c r="K112"/>
    </row>
    <row r="113" spans="3:11" ht="14.4" x14ac:dyDescent="0.3">
      <c r="C113"/>
      <c r="D113"/>
      <c r="E113"/>
      <c r="F113"/>
      <c r="G113"/>
      <c r="H113"/>
      <c r="I113"/>
      <c r="J113"/>
      <c r="K113"/>
    </row>
    <row r="114" spans="3:11" ht="14.4" x14ac:dyDescent="0.3">
      <c r="C114"/>
      <c r="D114"/>
      <c r="E114"/>
      <c r="F114"/>
      <c r="G114"/>
      <c r="H114"/>
      <c r="I114"/>
      <c r="J114"/>
      <c r="K114"/>
    </row>
    <row r="115" spans="3:11" ht="14.4" x14ac:dyDescent="0.3">
      <c r="C115"/>
      <c r="D115"/>
      <c r="E115"/>
      <c r="F115"/>
      <c r="G115"/>
      <c r="H115"/>
      <c r="I115"/>
      <c r="J115"/>
      <c r="K115"/>
    </row>
    <row r="116" spans="3:11" ht="14.4" x14ac:dyDescent="0.3">
      <c r="C116"/>
      <c r="D116"/>
      <c r="E116"/>
      <c r="F116"/>
      <c r="G116"/>
      <c r="H116"/>
      <c r="I116"/>
      <c r="J116"/>
      <c r="K116"/>
    </row>
    <row r="117" spans="3:11" ht="14.4" x14ac:dyDescent="0.3">
      <c r="C117"/>
      <c r="D117"/>
      <c r="E117"/>
      <c r="F117"/>
      <c r="G117"/>
      <c r="H117"/>
      <c r="I117"/>
      <c r="J117"/>
      <c r="K117"/>
    </row>
    <row r="118" spans="3:11" ht="14.4" x14ac:dyDescent="0.3">
      <c r="C118"/>
      <c r="D118"/>
      <c r="E118"/>
      <c r="F118"/>
      <c r="G118"/>
      <c r="H118"/>
      <c r="I118"/>
      <c r="J118"/>
      <c r="K118"/>
    </row>
    <row r="119" spans="3:11" ht="14.4" x14ac:dyDescent="0.3">
      <c r="C119"/>
      <c r="D119"/>
      <c r="E119"/>
      <c r="F119"/>
      <c r="G119"/>
      <c r="H119"/>
      <c r="I119"/>
      <c r="J119"/>
      <c r="K119"/>
    </row>
    <row r="120" spans="3:11" x14ac:dyDescent="0.2">
      <c r="C120" s="8"/>
      <c r="D120" s="210"/>
      <c r="E120" s="210"/>
      <c r="F120" s="210"/>
      <c r="G120" s="210"/>
      <c r="H120" s="210"/>
      <c r="I120" s="210"/>
      <c r="J120" s="210"/>
      <c r="K120" s="213"/>
    </row>
    <row r="121" spans="3:11" x14ac:dyDescent="0.2">
      <c r="C121" s="8"/>
      <c r="D121" s="210"/>
      <c r="E121" s="210"/>
      <c r="F121" s="210"/>
      <c r="G121" s="210"/>
      <c r="H121" s="210"/>
      <c r="I121" s="210"/>
      <c r="J121" s="210"/>
      <c r="K121" s="213"/>
    </row>
    <row r="122" spans="3:11" x14ac:dyDescent="0.2">
      <c r="C122" s="8"/>
      <c r="D122" s="210"/>
      <c r="E122" s="210"/>
      <c r="F122" s="210"/>
      <c r="G122" s="210"/>
      <c r="H122" s="210"/>
      <c r="I122" s="210"/>
      <c r="J122" s="210"/>
      <c r="K122" s="213"/>
    </row>
    <row r="123" spans="3:11" x14ac:dyDescent="0.2">
      <c r="C123" s="8"/>
      <c r="D123" s="210"/>
      <c r="E123" s="210"/>
      <c r="F123" s="210"/>
      <c r="G123" s="210"/>
      <c r="H123" s="210"/>
      <c r="I123" s="210"/>
      <c r="J123" s="210"/>
      <c r="K123" s="213"/>
    </row>
    <row r="124" spans="3:11" x14ac:dyDescent="0.2">
      <c r="C124" s="8"/>
      <c r="D124" s="210"/>
      <c r="E124" s="210"/>
      <c r="F124" s="210"/>
      <c r="G124" s="210"/>
      <c r="H124" s="210"/>
      <c r="I124" s="210"/>
      <c r="J124" s="210"/>
      <c r="K124" s="213"/>
    </row>
    <row r="125" spans="3:11" x14ac:dyDescent="0.2">
      <c r="C125" s="8"/>
      <c r="D125" s="210"/>
      <c r="E125" s="210"/>
      <c r="F125" s="210"/>
      <c r="G125" s="210"/>
      <c r="H125" s="210"/>
      <c r="I125" s="210"/>
      <c r="J125" s="210"/>
      <c r="K125" s="213"/>
    </row>
    <row r="126" spans="3:11" x14ac:dyDescent="0.2">
      <c r="C126" s="8"/>
      <c r="D126" s="210"/>
      <c r="E126" s="210"/>
      <c r="F126" s="210"/>
      <c r="G126" s="210"/>
      <c r="H126" s="210"/>
      <c r="I126" s="210"/>
      <c r="J126" s="210"/>
      <c r="K126" s="213"/>
    </row>
    <row r="127" spans="3:11" x14ac:dyDescent="0.2">
      <c r="C127" s="8"/>
      <c r="D127" s="210"/>
      <c r="E127" s="210"/>
      <c r="F127" s="210"/>
      <c r="G127" s="210"/>
      <c r="H127" s="210"/>
      <c r="I127" s="210"/>
      <c r="J127" s="210"/>
      <c r="K127" s="213"/>
    </row>
    <row r="128" spans="3:11" x14ac:dyDescent="0.2">
      <c r="C128" s="8"/>
      <c r="D128" s="210"/>
      <c r="E128" s="210"/>
      <c r="F128" s="210"/>
      <c r="G128" s="210"/>
      <c r="H128" s="210"/>
      <c r="I128" s="210"/>
      <c r="J128" s="210"/>
      <c r="K128" s="213"/>
    </row>
    <row r="129" spans="3:11" x14ac:dyDescent="0.2">
      <c r="C129" s="8"/>
      <c r="D129" s="210"/>
      <c r="E129" s="210"/>
      <c r="F129" s="210"/>
      <c r="G129" s="210"/>
      <c r="H129" s="210"/>
      <c r="I129" s="210"/>
      <c r="J129" s="210"/>
      <c r="K129" s="213"/>
    </row>
    <row r="130" spans="3:11" x14ac:dyDescent="0.2">
      <c r="C130" s="8"/>
      <c r="D130" s="210"/>
      <c r="E130" s="210"/>
      <c r="F130" s="210"/>
      <c r="G130" s="210"/>
      <c r="H130" s="210"/>
      <c r="I130" s="210"/>
      <c r="J130" s="210"/>
      <c r="K130" s="213"/>
    </row>
    <row r="131" spans="3:11" x14ac:dyDescent="0.2">
      <c r="C131" s="8"/>
      <c r="D131" s="210"/>
      <c r="E131" s="210"/>
      <c r="F131" s="210"/>
      <c r="G131" s="210"/>
      <c r="H131" s="210"/>
      <c r="I131" s="210"/>
      <c r="J131" s="210"/>
      <c r="K131" s="213"/>
    </row>
    <row r="132" spans="3:11" x14ac:dyDescent="0.2">
      <c r="C132" s="8"/>
      <c r="D132" s="210"/>
      <c r="E132" s="210"/>
      <c r="F132" s="210"/>
      <c r="G132" s="210"/>
      <c r="H132" s="210"/>
      <c r="I132" s="210"/>
      <c r="J132" s="210"/>
      <c r="K132" s="213"/>
    </row>
    <row r="133" spans="3:11" x14ac:dyDescent="0.2">
      <c r="C133" s="8"/>
      <c r="D133" s="210"/>
      <c r="E133" s="210"/>
      <c r="F133" s="210"/>
      <c r="G133" s="210"/>
      <c r="H133" s="210"/>
      <c r="I133" s="210"/>
      <c r="J133" s="210"/>
      <c r="K133" s="213"/>
    </row>
    <row r="134" spans="3:11" x14ac:dyDescent="0.2">
      <c r="C134" s="8"/>
      <c r="D134" s="210"/>
      <c r="E134" s="210"/>
      <c r="F134" s="210"/>
      <c r="G134" s="210"/>
      <c r="H134" s="210"/>
      <c r="I134" s="210"/>
      <c r="J134" s="210"/>
      <c r="K134" s="213"/>
    </row>
    <row r="135" spans="3:11" x14ac:dyDescent="0.2">
      <c r="C135" s="8"/>
      <c r="D135" s="210"/>
      <c r="E135" s="210"/>
      <c r="F135" s="210"/>
      <c r="G135" s="210"/>
      <c r="H135" s="210"/>
      <c r="I135" s="210"/>
      <c r="J135" s="210"/>
      <c r="K135" s="213"/>
    </row>
    <row r="136" spans="3:11" x14ac:dyDescent="0.2">
      <c r="C136" s="8"/>
      <c r="D136" s="210"/>
      <c r="E136" s="210"/>
      <c r="F136" s="210"/>
      <c r="G136" s="210"/>
      <c r="H136" s="210"/>
      <c r="I136" s="210"/>
      <c r="J136" s="210"/>
      <c r="K136" s="213"/>
    </row>
    <row r="137" spans="3:11" x14ac:dyDescent="0.2">
      <c r="C137" s="8"/>
      <c r="D137" s="210"/>
      <c r="E137" s="210"/>
      <c r="F137" s="210"/>
      <c r="G137" s="210"/>
      <c r="H137" s="210"/>
      <c r="I137" s="210"/>
      <c r="J137" s="210"/>
      <c r="K137" s="213"/>
    </row>
    <row r="138" spans="3:11" x14ac:dyDescent="0.2">
      <c r="C138" s="8"/>
      <c r="D138" s="210"/>
      <c r="E138" s="210"/>
      <c r="F138" s="210"/>
      <c r="G138" s="210"/>
      <c r="H138" s="210"/>
      <c r="I138" s="210"/>
      <c r="J138" s="210"/>
      <c r="K138" s="213"/>
    </row>
    <row r="139" spans="3:11" x14ac:dyDescent="0.2">
      <c r="C139" s="8"/>
      <c r="D139" s="210"/>
      <c r="E139" s="210"/>
      <c r="F139" s="210"/>
      <c r="G139" s="210"/>
      <c r="H139" s="210"/>
      <c r="I139" s="210"/>
      <c r="J139" s="210"/>
      <c r="K139" s="213"/>
    </row>
    <row r="140" spans="3:11" x14ac:dyDescent="0.2">
      <c r="C140" s="8"/>
      <c r="D140" s="210"/>
      <c r="E140" s="210"/>
      <c r="F140" s="210"/>
      <c r="G140" s="210"/>
      <c r="H140" s="210"/>
      <c r="I140" s="210"/>
      <c r="J140" s="210"/>
      <c r="K140" s="213"/>
    </row>
    <row r="141" spans="3:11" x14ac:dyDescent="0.2">
      <c r="C141" s="8"/>
      <c r="D141" s="210"/>
      <c r="E141" s="210"/>
      <c r="F141" s="210"/>
      <c r="G141" s="210"/>
      <c r="H141" s="210"/>
      <c r="I141" s="210"/>
      <c r="J141" s="210"/>
      <c r="K141" s="213"/>
    </row>
    <row r="142" spans="3:11" x14ac:dyDescent="0.2">
      <c r="C142" s="8"/>
      <c r="D142" s="210"/>
      <c r="E142" s="210"/>
      <c r="F142" s="210"/>
      <c r="G142" s="210"/>
      <c r="H142" s="210"/>
      <c r="I142" s="210"/>
      <c r="J142" s="210"/>
      <c r="K142" s="213"/>
    </row>
    <row r="143" spans="3:11" x14ac:dyDescent="0.2">
      <c r="C143" s="8"/>
      <c r="D143" s="210"/>
      <c r="E143" s="210"/>
      <c r="F143" s="210"/>
      <c r="G143" s="210"/>
      <c r="H143" s="210"/>
      <c r="I143" s="210"/>
      <c r="J143" s="210"/>
      <c r="K143" s="213"/>
    </row>
    <row r="144" spans="3:11" x14ac:dyDescent="0.2">
      <c r="C144" s="8"/>
      <c r="D144" s="210"/>
      <c r="E144" s="210"/>
      <c r="F144" s="210"/>
      <c r="G144" s="210"/>
      <c r="H144" s="210"/>
      <c r="I144" s="210"/>
      <c r="J144" s="210"/>
      <c r="K144" s="213"/>
    </row>
    <row r="145" spans="3:11" x14ac:dyDescent="0.2">
      <c r="C145" s="8"/>
      <c r="D145" s="210"/>
      <c r="E145" s="210"/>
      <c r="F145" s="210"/>
      <c r="G145" s="210"/>
      <c r="H145" s="210"/>
      <c r="I145" s="210"/>
      <c r="J145" s="210"/>
      <c r="K145" s="213"/>
    </row>
    <row r="146" spans="3:11" x14ac:dyDescent="0.2">
      <c r="C146" s="8"/>
      <c r="D146" s="210"/>
      <c r="E146" s="210"/>
      <c r="F146" s="210"/>
      <c r="G146" s="210"/>
      <c r="H146" s="210"/>
      <c r="I146" s="210"/>
      <c r="J146" s="210"/>
      <c r="K146" s="213"/>
    </row>
    <row r="147" spans="3:11" x14ac:dyDescent="0.2">
      <c r="C147" s="8"/>
      <c r="D147" s="210"/>
      <c r="E147" s="210"/>
      <c r="F147" s="210"/>
      <c r="G147" s="210"/>
      <c r="H147" s="210"/>
      <c r="I147" s="210"/>
      <c r="J147" s="210"/>
      <c r="K147" s="213"/>
    </row>
    <row r="148" spans="3:11" x14ac:dyDescent="0.2">
      <c r="C148" s="8"/>
      <c r="D148" s="210"/>
      <c r="E148" s="210"/>
      <c r="F148" s="210"/>
      <c r="G148" s="210"/>
      <c r="H148" s="210"/>
      <c r="I148" s="210"/>
      <c r="J148" s="210"/>
      <c r="K148" s="213"/>
    </row>
    <row r="149" spans="3:11" x14ac:dyDescent="0.2">
      <c r="C149" s="8"/>
      <c r="D149" s="210"/>
      <c r="E149" s="210"/>
      <c r="F149" s="210"/>
      <c r="G149" s="210"/>
      <c r="H149" s="210"/>
      <c r="I149" s="210"/>
      <c r="J149" s="210"/>
      <c r="K149" s="213"/>
    </row>
    <row r="150" spans="3:11" x14ac:dyDescent="0.2">
      <c r="C150" s="8"/>
      <c r="D150" s="210"/>
      <c r="E150" s="210"/>
      <c r="F150" s="210"/>
      <c r="G150" s="210"/>
      <c r="H150" s="210"/>
      <c r="I150" s="210"/>
      <c r="J150" s="210"/>
      <c r="K150" s="213"/>
    </row>
    <row r="151" spans="3:11" x14ac:dyDescent="0.2">
      <c r="C151" s="8"/>
      <c r="D151" s="210"/>
      <c r="E151" s="210"/>
      <c r="F151" s="210"/>
      <c r="G151" s="210"/>
      <c r="H151" s="210"/>
      <c r="I151" s="210"/>
      <c r="J151" s="210"/>
      <c r="K151" s="213"/>
    </row>
    <row r="152" spans="3:11" x14ac:dyDescent="0.2">
      <c r="C152" s="8"/>
      <c r="D152" s="210"/>
      <c r="E152" s="210"/>
      <c r="F152" s="210"/>
      <c r="G152" s="210"/>
      <c r="H152" s="210"/>
      <c r="I152" s="210"/>
      <c r="J152" s="210"/>
      <c r="K152" s="213"/>
    </row>
    <row r="153" spans="3:11" x14ac:dyDescent="0.2">
      <c r="C153" s="8"/>
      <c r="D153" s="210"/>
      <c r="E153" s="210"/>
      <c r="F153" s="210"/>
      <c r="G153" s="210"/>
      <c r="H153" s="210"/>
      <c r="I153" s="210"/>
      <c r="J153" s="210"/>
      <c r="K153" s="213"/>
    </row>
    <row r="154" spans="3:11" x14ac:dyDescent="0.2">
      <c r="C154" s="8"/>
      <c r="D154" s="210"/>
      <c r="E154" s="210"/>
      <c r="F154" s="210"/>
      <c r="G154" s="210"/>
      <c r="H154" s="210"/>
      <c r="I154" s="210"/>
      <c r="J154" s="210"/>
      <c r="K154" s="213"/>
    </row>
    <row r="155" spans="3:11" x14ac:dyDescent="0.2">
      <c r="C155" s="8"/>
      <c r="D155" s="210"/>
      <c r="E155" s="210"/>
      <c r="F155" s="210"/>
      <c r="G155" s="210"/>
      <c r="H155" s="210"/>
      <c r="I155" s="210"/>
      <c r="J155" s="210"/>
      <c r="K155" s="213"/>
    </row>
    <row r="156" spans="3:11" x14ac:dyDescent="0.2">
      <c r="C156" s="8"/>
      <c r="D156" s="210"/>
      <c r="E156" s="210"/>
      <c r="F156" s="210"/>
      <c r="G156" s="210"/>
      <c r="H156" s="210"/>
      <c r="I156" s="210"/>
      <c r="J156" s="210"/>
      <c r="K156" s="213"/>
    </row>
    <row r="157" spans="3:11" x14ac:dyDescent="0.2">
      <c r="C157" s="8"/>
      <c r="D157" s="210"/>
      <c r="E157" s="210"/>
      <c r="F157" s="210"/>
      <c r="G157" s="210"/>
      <c r="H157" s="210"/>
      <c r="I157" s="210"/>
      <c r="J157" s="210"/>
      <c r="K157" s="213"/>
    </row>
    <row r="158" spans="3:11" x14ac:dyDescent="0.2">
      <c r="C158" s="8"/>
      <c r="D158" s="210"/>
      <c r="E158" s="210"/>
      <c r="F158" s="210"/>
      <c r="G158" s="210"/>
      <c r="H158" s="210"/>
      <c r="I158" s="210"/>
      <c r="J158" s="210"/>
      <c r="K158" s="213"/>
    </row>
    <row r="159" spans="3:11" x14ac:dyDescent="0.2">
      <c r="C159" s="8"/>
      <c r="D159" s="210"/>
      <c r="E159" s="210"/>
      <c r="F159" s="210"/>
      <c r="G159" s="210"/>
      <c r="H159" s="210"/>
      <c r="I159" s="210"/>
      <c r="J159" s="210"/>
      <c r="K159" s="213"/>
    </row>
    <row r="160" spans="3:11" x14ac:dyDescent="0.2">
      <c r="C160" s="8"/>
      <c r="D160" s="210"/>
      <c r="E160" s="210"/>
      <c r="F160" s="210"/>
      <c r="G160" s="210"/>
      <c r="H160" s="210"/>
      <c r="I160" s="210"/>
      <c r="J160" s="210"/>
      <c r="K160" s="213"/>
    </row>
    <row r="161" spans="3:11" x14ac:dyDescent="0.2">
      <c r="C161" s="8"/>
      <c r="D161" s="210"/>
      <c r="E161" s="210"/>
      <c r="F161" s="210"/>
      <c r="G161" s="210"/>
      <c r="H161" s="210"/>
      <c r="I161" s="210"/>
      <c r="J161" s="210"/>
      <c r="K161" s="213"/>
    </row>
    <row r="162" spans="3:11" x14ac:dyDescent="0.2">
      <c r="C162" s="8"/>
      <c r="D162" s="210"/>
      <c r="E162" s="210"/>
      <c r="F162" s="210"/>
      <c r="G162" s="210"/>
      <c r="H162" s="210"/>
      <c r="I162" s="210"/>
      <c r="J162" s="210"/>
      <c r="K162" s="213"/>
    </row>
    <row r="163" spans="3:11" x14ac:dyDescent="0.2">
      <c r="C163" s="8"/>
      <c r="D163" s="210"/>
      <c r="E163" s="210"/>
      <c r="F163" s="210"/>
      <c r="G163" s="210"/>
      <c r="H163" s="210"/>
      <c r="I163" s="210"/>
      <c r="J163" s="210"/>
      <c r="K163" s="213"/>
    </row>
    <row r="164" spans="3:11" x14ac:dyDescent="0.2">
      <c r="C164" s="8"/>
      <c r="D164" s="210"/>
      <c r="E164" s="210"/>
      <c r="F164" s="210"/>
      <c r="G164" s="210"/>
      <c r="H164" s="210"/>
      <c r="I164" s="210"/>
      <c r="J164" s="210"/>
      <c r="K164" s="213"/>
    </row>
    <row r="165" spans="3:11" x14ac:dyDescent="0.2">
      <c r="C165" s="8"/>
      <c r="D165" s="210"/>
      <c r="E165" s="210"/>
      <c r="F165" s="210"/>
      <c r="G165" s="210"/>
      <c r="H165" s="210"/>
      <c r="I165" s="210"/>
      <c r="J165" s="210"/>
      <c r="K165" s="213"/>
    </row>
    <row r="166" spans="3:11" x14ac:dyDescent="0.2">
      <c r="C166" s="8"/>
      <c r="D166" s="210"/>
      <c r="E166" s="210"/>
      <c r="F166" s="210"/>
      <c r="G166" s="210"/>
      <c r="H166" s="210"/>
      <c r="I166" s="210"/>
      <c r="J166" s="210"/>
      <c r="K166" s="213"/>
    </row>
    <row r="167" spans="3:11" x14ac:dyDescent="0.2">
      <c r="C167" s="8"/>
      <c r="D167" s="210"/>
      <c r="E167" s="210"/>
      <c r="F167" s="210"/>
      <c r="G167" s="210"/>
      <c r="H167" s="210"/>
      <c r="I167" s="210"/>
      <c r="J167" s="210"/>
      <c r="K167" s="213"/>
    </row>
    <row r="168" spans="3:11" x14ac:dyDescent="0.2">
      <c r="C168" s="8"/>
      <c r="D168" s="210"/>
      <c r="E168" s="210"/>
      <c r="F168" s="210"/>
      <c r="G168" s="210"/>
      <c r="H168" s="210"/>
      <c r="I168" s="210"/>
      <c r="J168" s="210"/>
      <c r="K168" s="213"/>
    </row>
    <row r="169" spans="3:11" x14ac:dyDescent="0.2">
      <c r="C169" s="8"/>
      <c r="D169" s="210"/>
      <c r="E169" s="210"/>
      <c r="F169" s="210"/>
      <c r="G169" s="210"/>
      <c r="H169" s="210"/>
      <c r="I169" s="210"/>
      <c r="J169" s="210"/>
      <c r="K169" s="213"/>
    </row>
    <row r="170" spans="3:11" x14ac:dyDescent="0.2">
      <c r="C170" s="8"/>
      <c r="D170" s="210"/>
      <c r="E170" s="210"/>
      <c r="F170" s="210"/>
      <c r="G170" s="210"/>
      <c r="H170" s="210"/>
      <c r="I170" s="210"/>
      <c r="J170" s="210"/>
      <c r="K170" s="213"/>
    </row>
    <row r="171" spans="3:11" x14ac:dyDescent="0.2">
      <c r="C171" s="8"/>
      <c r="D171" s="210"/>
      <c r="E171" s="210"/>
      <c r="F171" s="210"/>
      <c r="G171" s="210"/>
      <c r="H171" s="210"/>
      <c r="I171" s="210"/>
      <c r="J171" s="210"/>
      <c r="K171" s="213"/>
    </row>
    <row r="172" spans="3:11" x14ac:dyDescent="0.2">
      <c r="C172" s="8"/>
      <c r="D172" s="210"/>
      <c r="E172" s="210"/>
      <c r="F172" s="210"/>
      <c r="G172" s="210"/>
      <c r="H172" s="210"/>
      <c r="I172" s="210"/>
      <c r="J172" s="210"/>
      <c r="K172" s="213"/>
    </row>
    <row r="173" spans="3:11" x14ac:dyDescent="0.2">
      <c r="C173" s="8"/>
      <c r="D173" s="210"/>
      <c r="E173" s="210"/>
      <c r="F173" s="210"/>
      <c r="G173" s="210"/>
      <c r="H173" s="210"/>
      <c r="I173" s="210"/>
      <c r="J173" s="210"/>
      <c r="K173" s="213"/>
    </row>
    <row r="174" spans="3:11" x14ac:dyDescent="0.2">
      <c r="C174" s="8"/>
      <c r="D174" s="210"/>
      <c r="E174" s="210"/>
      <c r="F174" s="210"/>
      <c r="G174" s="210"/>
      <c r="H174" s="210"/>
      <c r="I174" s="210"/>
      <c r="J174" s="210"/>
      <c r="K174" s="213"/>
    </row>
    <row r="175" spans="3:11" x14ac:dyDescent="0.2">
      <c r="C175" s="8"/>
      <c r="D175" s="210"/>
      <c r="E175" s="210"/>
      <c r="F175" s="210"/>
      <c r="G175" s="210"/>
      <c r="H175" s="210"/>
      <c r="I175" s="210"/>
      <c r="J175" s="210"/>
      <c r="K175" s="213"/>
    </row>
    <row r="176" spans="3:11" x14ac:dyDescent="0.2">
      <c r="C176" s="8"/>
      <c r="D176" s="210"/>
      <c r="E176" s="210"/>
      <c r="F176" s="210"/>
      <c r="G176" s="210"/>
      <c r="H176" s="210"/>
      <c r="I176" s="210"/>
      <c r="J176" s="210"/>
      <c r="K176" s="213"/>
    </row>
    <row r="177" spans="3:11" x14ac:dyDescent="0.2">
      <c r="C177" s="8"/>
      <c r="D177" s="210"/>
      <c r="E177" s="210"/>
      <c r="F177" s="210"/>
      <c r="G177" s="210"/>
      <c r="H177" s="210"/>
      <c r="I177" s="210"/>
      <c r="J177" s="210"/>
      <c r="K177" s="213"/>
    </row>
    <row r="178" spans="3:11" x14ac:dyDescent="0.2">
      <c r="C178" s="8"/>
      <c r="D178" s="210"/>
      <c r="E178" s="210"/>
      <c r="F178" s="210"/>
      <c r="G178" s="210"/>
      <c r="H178" s="210"/>
      <c r="I178" s="210"/>
      <c r="J178" s="210"/>
      <c r="K178" s="213"/>
    </row>
    <row r="179" spans="3:11" x14ac:dyDescent="0.2">
      <c r="C179" s="8"/>
      <c r="D179" s="210"/>
      <c r="E179" s="210"/>
      <c r="F179" s="210"/>
      <c r="G179" s="210"/>
      <c r="H179" s="210"/>
      <c r="I179" s="210"/>
      <c r="J179" s="210"/>
      <c r="K179" s="213"/>
    </row>
    <row r="180" spans="3:11" x14ac:dyDescent="0.2">
      <c r="C180" s="8"/>
      <c r="D180" s="210"/>
      <c r="E180" s="210"/>
      <c r="F180" s="210"/>
      <c r="G180" s="210"/>
      <c r="H180" s="210"/>
      <c r="I180" s="210"/>
      <c r="J180" s="210"/>
      <c r="K180" s="213"/>
    </row>
    <row r="181" spans="3:11" x14ac:dyDescent="0.2">
      <c r="C181" s="8"/>
      <c r="D181" s="210"/>
      <c r="E181" s="210"/>
      <c r="F181" s="210"/>
      <c r="G181" s="210"/>
      <c r="H181" s="210"/>
      <c r="I181" s="210"/>
      <c r="J181" s="210"/>
      <c r="K181" s="213"/>
    </row>
    <row r="182" spans="3:11" x14ac:dyDescent="0.2">
      <c r="C182" s="8"/>
      <c r="D182" s="210"/>
      <c r="E182" s="210"/>
      <c r="F182" s="210"/>
      <c r="G182" s="210"/>
      <c r="H182" s="210"/>
      <c r="I182" s="210"/>
      <c r="J182" s="210"/>
      <c r="K182" s="213"/>
    </row>
    <row r="183" spans="3:11" x14ac:dyDescent="0.2">
      <c r="C183" s="8"/>
      <c r="D183" s="210"/>
      <c r="E183" s="210"/>
      <c r="F183" s="210"/>
      <c r="G183" s="210"/>
      <c r="H183" s="210"/>
      <c r="I183" s="210"/>
      <c r="J183" s="210"/>
      <c r="K183" s="213"/>
    </row>
    <row r="184" spans="3:11" x14ac:dyDescent="0.2">
      <c r="C184" s="8"/>
      <c r="D184" s="210"/>
      <c r="E184" s="210"/>
      <c r="F184" s="210"/>
      <c r="G184" s="210"/>
      <c r="H184" s="210"/>
      <c r="I184" s="210"/>
      <c r="J184" s="210"/>
      <c r="K184" s="213"/>
    </row>
    <row r="185" spans="3:11" x14ac:dyDescent="0.2">
      <c r="C185" s="8"/>
      <c r="D185" s="210"/>
      <c r="E185" s="210"/>
      <c r="F185" s="210"/>
      <c r="G185" s="210"/>
      <c r="H185" s="210"/>
      <c r="I185" s="210"/>
      <c r="J185" s="210"/>
      <c r="K185" s="213"/>
    </row>
    <row r="186" spans="3:11" x14ac:dyDescent="0.2">
      <c r="C186" s="8"/>
      <c r="D186" s="210"/>
      <c r="E186" s="210"/>
      <c r="F186" s="210"/>
      <c r="G186" s="210"/>
      <c r="H186" s="210"/>
      <c r="I186" s="210"/>
      <c r="J186" s="210"/>
      <c r="K186" s="213"/>
    </row>
    <row r="187" spans="3:11" x14ac:dyDescent="0.2">
      <c r="C187" s="8"/>
      <c r="D187" s="210"/>
      <c r="E187" s="210"/>
      <c r="F187" s="210"/>
      <c r="G187" s="210"/>
      <c r="H187" s="210"/>
      <c r="I187" s="210"/>
      <c r="J187" s="210"/>
      <c r="K187" s="213"/>
    </row>
    <row r="188" spans="3:11" x14ac:dyDescent="0.2">
      <c r="C188" s="8"/>
      <c r="D188" s="210"/>
      <c r="E188" s="210"/>
      <c r="F188" s="210"/>
      <c r="G188" s="210"/>
      <c r="H188" s="210"/>
      <c r="I188" s="210"/>
      <c r="J188" s="210"/>
      <c r="K188" s="213"/>
    </row>
    <row r="189" spans="3:11" x14ac:dyDescent="0.2">
      <c r="C189" s="8"/>
      <c r="D189" s="210"/>
      <c r="E189" s="210"/>
      <c r="F189" s="210"/>
      <c r="G189" s="210"/>
      <c r="H189" s="210"/>
      <c r="I189" s="210"/>
      <c r="J189" s="210"/>
      <c r="K189" s="213"/>
    </row>
    <row r="190" spans="3:11" x14ac:dyDescent="0.2">
      <c r="C190" s="8"/>
      <c r="D190" s="210"/>
      <c r="E190" s="210"/>
      <c r="F190" s="210"/>
      <c r="G190" s="210"/>
      <c r="H190" s="210"/>
      <c r="I190" s="210"/>
      <c r="J190" s="210"/>
      <c r="K190" s="213"/>
    </row>
    <row r="191" spans="3:11" x14ac:dyDescent="0.2">
      <c r="C191" s="8"/>
      <c r="D191" s="210"/>
      <c r="E191" s="210"/>
      <c r="F191" s="210"/>
      <c r="G191" s="210"/>
      <c r="H191" s="210"/>
      <c r="I191" s="210"/>
      <c r="J191" s="210"/>
      <c r="K191" s="213"/>
    </row>
    <row r="192" spans="3:11" x14ac:dyDescent="0.2">
      <c r="C192" s="8"/>
      <c r="D192" s="210"/>
      <c r="E192" s="210"/>
      <c r="F192" s="210"/>
      <c r="G192" s="210"/>
      <c r="H192" s="210"/>
      <c r="I192" s="210"/>
      <c r="J192" s="210"/>
      <c r="K192" s="213"/>
    </row>
    <row r="193" spans="3:11" x14ac:dyDescent="0.2">
      <c r="C193" s="8"/>
      <c r="D193" s="210"/>
      <c r="E193" s="210"/>
      <c r="F193" s="210"/>
      <c r="G193" s="210"/>
      <c r="H193" s="210"/>
      <c r="I193" s="210"/>
      <c r="J193" s="210"/>
      <c r="K193" s="213"/>
    </row>
    <row r="194" spans="3:11" x14ac:dyDescent="0.2">
      <c r="C194" s="8"/>
      <c r="D194" s="210"/>
      <c r="E194" s="210"/>
      <c r="F194" s="210"/>
      <c r="G194" s="210"/>
      <c r="H194" s="210"/>
      <c r="I194" s="210"/>
      <c r="J194" s="210"/>
      <c r="K194" s="213"/>
    </row>
    <row r="195" spans="3:11" x14ac:dyDescent="0.2">
      <c r="C195" s="8"/>
      <c r="D195" s="210"/>
      <c r="E195" s="210"/>
      <c r="F195" s="210"/>
      <c r="G195" s="210"/>
      <c r="H195" s="210"/>
      <c r="I195" s="210"/>
      <c r="J195" s="210"/>
      <c r="K195" s="213"/>
    </row>
    <row r="196" spans="3:11" x14ac:dyDescent="0.2">
      <c r="C196" s="8"/>
      <c r="D196" s="210"/>
      <c r="E196" s="210"/>
      <c r="F196" s="210"/>
      <c r="G196" s="210"/>
      <c r="H196" s="210"/>
      <c r="I196" s="210"/>
      <c r="J196" s="210"/>
      <c r="K196" s="213"/>
    </row>
  </sheetData>
  <sheetProtection autoFilter="0" pivotTables="0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31337-0166-4638-8AA7-8096B896765A}">
  <sheetPr codeName="Hoja15">
    <tabColor rgb="FF002060"/>
  </sheetPr>
  <dimension ref="B11:G601"/>
  <sheetViews>
    <sheetView showGridLines="0" workbookViewId="0">
      <selection activeCell="N13" sqref="N12:N13"/>
    </sheetView>
  </sheetViews>
  <sheetFormatPr baseColWidth="10" defaultRowHeight="12.6" x14ac:dyDescent="0.3"/>
  <cols>
    <col min="1" max="1" width="11.5546875" style="110"/>
    <col min="2" max="2" width="15.5546875" style="110" customWidth="1"/>
    <col min="3" max="3" width="15.5546875" style="93" customWidth="1"/>
    <col min="4" max="4" width="11.109375" style="245" customWidth="1"/>
    <col min="5" max="5" width="16.6640625" style="93" customWidth="1"/>
    <col min="6" max="6" width="41" style="110" customWidth="1"/>
    <col min="7" max="7" width="11.33203125" style="91" customWidth="1"/>
    <col min="8" max="13" width="16.109375" style="110" bestFit="1" customWidth="1"/>
    <col min="14" max="16384" width="11.5546875" style="110"/>
  </cols>
  <sheetData>
    <row r="11" spans="2:7" s="91" customFormat="1" ht="25.2" x14ac:dyDescent="0.3">
      <c r="B11" s="269" t="s">
        <v>33</v>
      </c>
      <c r="C11" s="269" t="s">
        <v>108</v>
      </c>
      <c r="D11" s="269" t="s">
        <v>30</v>
      </c>
      <c r="E11" s="269" t="s">
        <v>32</v>
      </c>
      <c r="F11" s="269" t="s">
        <v>28</v>
      </c>
      <c r="G11" s="268" t="s">
        <v>125</v>
      </c>
    </row>
    <row r="12" spans="2:7" ht="14.4" x14ac:dyDescent="0.3">
      <c r="B12"/>
      <c r="C12"/>
      <c r="D12"/>
      <c r="E12"/>
      <c r="F12"/>
      <c r="G12"/>
    </row>
    <row r="13" spans="2:7" ht="14.4" x14ac:dyDescent="0.3">
      <c r="B13"/>
      <c r="C13"/>
      <c r="D13"/>
      <c r="E13"/>
      <c r="F13"/>
      <c r="G13"/>
    </row>
    <row r="14" spans="2:7" ht="14.4" x14ac:dyDescent="0.3">
      <c r="B14"/>
      <c r="C14"/>
      <c r="D14"/>
      <c r="E14"/>
      <c r="F14"/>
      <c r="G14"/>
    </row>
    <row r="15" spans="2:7" ht="14.4" x14ac:dyDescent="0.3">
      <c r="B15"/>
      <c r="C15"/>
      <c r="D15"/>
      <c r="E15"/>
      <c r="F15"/>
      <c r="G15"/>
    </row>
    <row r="16" spans="2:7" ht="14.4" x14ac:dyDescent="0.3">
      <c r="B16"/>
      <c r="C16"/>
      <c r="D16"/>
      <c r="E16"/>
      <c r="F16"/>
      <c r="G16"/>
    </row>
    <row r="17" spans="2:7" ht="14.4" x14ac:dyDescent="0.3">
      <c r="B17"/>
      <c r="C17"/>
      <c r="D17"/>
      <c r="E17"/>
      <c r="F17"/>
      <c r="G17"/>
    </row>
    <row r="18" spans="2:7" ht="14.4" x14ac:dyDescent="0.3">
      <c r="B18"/>
      <c r="C18"/>
      <c r="D18"/>
      <c r="E18"/>
      <c r="F18"/>
      <c r="G18"/>
    </row>
    <row r="19" spans="2:7" ht="14.4" x14ac:dyDescent="0.3">
      <c r="B19"/>
      <c r="C19"/>
      <c r="D19"/>
      <c r="E19"/>
      <c r="F19"/>
      <c r="G19"/>
    </row>
    <row r="20" spans="2:7" ht="14.4" x14ac:dyDescent="0.3">
      <c r="B20"/>
      <c r="C20"/>
      <c r="D20"/>
      <c r="E20"/>
      <c r="F20"/>
      <c r="G20"/>
    </row>
    <row r="21" spans="2:7" ht="14.4" x14ac:dyDescent="0.3">
      <c r="B21"/>
      <c r="C21"/>
      <c r="D21"/>
      <c r="E21"/>
      <c r="F21"/>
      <c r="G21"/>
    </row>
    <row r="22" spans="2:7" ht="14.4" x14ac:dyDescent="0.3">
      <c r="B22"/>
      <c r="C22"/>
      <c r="D22"/>
      <c r="E22"/>
      <c r="F22"/>
      <c r="G22"/>
    </row>
    <row r="23" spans="2:7" ht="14.4" x14ac:dyDescent="0.3">
      <c r="B23"/>
      <c r="C23"/>
      <c r="D23"/>
      <c r="E23"/>
      <c r="F23"/>
      <c r="G23"/>
    </row>
    <row r="24" spans="2:7" ht="14.4" x14ac:dyDescent="0.3">
      <c r="B24"/>
      <c r="C24"/>
      <c r="D24"/>
      <c r="E24"/>
      <c r="F24"/>
      <c r="G24"/>
    </row>
    <row r="25" spans="2:7" ht="14.4" x14ac:dyDescent="0.3">
      <c r="B25"/>
      <c r="C25"/>
      <c r="D25"/>
      <c r="E25"/>
      <c r="F25"/>
      <c r="G25"/>
    </row>
    <row r="26" spans="2:7" ht="14.4" x14ac:dyDescent="0.3">
      <c r="B26"/>
      <c r="C26"/>
      <c r="D26"/>
      <c r="E26"/>
      <c r="F26"/>
      <c r="G26"/>
    </row>
    <row r="27" spans="2:7" ht="14.4" x14ac:dyDescent="0.3">
      <c r="B27"/>
      <c r="C27"/>
      <c r="D27"/>
      <c r="E27"/>
      <c r="F27"/>
      <c r="G27"/>
    </row>
    <row r="28" spans="2:7" ht="14.4" x14ac:dyDescent="0.3">
      <c r="B28"/>
      <c r="C28"/>
      <c r="D28"/>
      <c r="E28"/>
      <c r="F28"/>
      <c r="G28"/>
    </row>
    <row r="29" spans="2:7" ht="14.4" x14ac:dyDescent="0.3">
      <c r="B29"/>
      <c r="C29"/>
      <c r="D29"/>
      <c r="E29"/>
      <c r="F29"/>
      <c r="G29"/>
    </row>
    <row r="30" spans="2:7" ht="14.4" x14ac:dyDescent="0.3">
      <c r="B30"/>
      <c r="C30"/>
      <c r="D30"/>
      <c r="E30"/>
      <c r="F30"/>
      <c r="G30"/>
    </row>
    <row r="31" spans="2:7" ht="14.4" x14ac:dyDescent="0.3">
      <c r="B31"/>
      <c r="C31"/>
      <c r="D31"/>
      <c r="E31"/>
      <c r="F31"/>
      <c r="G31"/>
    </row>
    <row r="32" spans="2:7" ht="14.4" x14ac:dyDescent="0.3">
      <c r="B32"/>
      <c r="C32"/>
      <c r="D32"/>
      <c r="E32"/>
      <c r="F32"/>
      <c r="G32"/>
    </row>
    <row r="33" spans="2:7" ht="14.4" x14ac:dyDescent="0.3">
      <c r="B33"/>
      <c r="C33"/>
      <c r="D33"/>
      <c r="E33"/>
      <c r="F33"/>
      <c r="G33"/>
    </row>
    <row r="34" spans="2:7" ht="14.4" x14ac:dyDescent="0.3">
      <c r="B34"/>
      <c r="C34"/>
      <c r="D34"/>
      <c r="E34"/>
      <c r="F34"/>
      <c r="G34"/>
    </row>
    <row r="35" spans="2:7" ht="14.4" x14ac:dyDescent="0.3">
      <c r="B35"/>
      <c r="C35"/>
      <c r="D35"/>
      <c r="E35"/>
      <c r="F35"/>
      <c r="G35"/>
    </row>
    <row r="36" spans="2:7" ht="14.4" x14ac:dyDescent="0.3">
      <c r="B36"/>
      <c r="C36"/>
      <c r="D36"/>
      <c r="E36"/>
      <c r="F36"/>
      <c r="G36"/>
    </row>
    <row r="37" spans="2:7" ht="14.4" x14ac:dyDescent="0.3">
      <c r="B37"/>
      <c r="C37"/>
      <c r="D37"/>
      <c r="E37"/>
      <c r="F37"/>
      <c r="G37"/>
    </row>
    <row r="38" spans="2:7" ht="14.4" x14ac:dyDescent="0.3">
      <c r="B38"/>
      <c r="C38"/>
      <c r="D38"/>
      <c r="E38"/>
      <c r="F38"/>
      <c r="G38"/>
    </row>
    <row r="39" spans="2:7" ht="14.4" x14ac:dyDescent="0.3">
      <c r="B39"/>
      <c r="C39"/>
      <c r="D39"/>
      <c r="E39"/>
      <c r="F39"/>
      <c r="G39"/>
    </row>
    <row r="40" spans="2:7" ht="14.4" x14ac:dyDescent="0.3">
      <c r="B40"/>
      <c r="C40"/>
      <c r="D40"/>
      <c r="E40"/>
      <c r="F40"/>
      <c r="G40"/>
    </row>
    <row r="41" spans="2:7" ht="14.4" x14ac:dyDescent="0.3">
      <c r="B41"/>
      <c r="C41"/>
      <c r="D41"/>
      <c r="E41"/>
      <c r="F41"/>
      <c r="G41"/>
    </row>
    <row r="42" spans="2:7" ht="14.4" x14ac:dyDescent="0.3">
      <c r="B42"/>
      <c r="C42"/>
      <c r="D42"/>
      <c r="E42"/>
      <c r="F42"/>
      <c r="G42"/>
    </row>
    <row r="43" spans="2:7" ht="14.4" x14ac:dyDescent="0.3">
      <c r="B43"/>
      <c r="C43"/>
      <c r="D43"/>
      <c r="E43"/>
      <c r="F43"/>
      <c r="G43"/>
    </row>
    <row r="44" spans="2:7" ht="14.4" x14ac:dyDescent="0.3">
      <c r="B44"/>
      <c r="C44"/>
      <c r="D44"/>
      <c r="E44"/>
      <c r="F44"/>
      <c r="G44"/>
    </row>
    <row r="45" spans="2:7" ht="14.4" x14ac:dyDescent="0.3">
      <c r="B45"/>
      <c r="C45"/>
      <c r="D45"/>
      <c r="E45"/>
      <c r="F45"/>
      <c r="G45"/>
    </row>
    <row r="46" spans="2:7" ht="14.4" x14ac:dyDescent="0.3">
      <c r="B46"/>
      <c r="C46"/>
      <c r="D46"/>
      <c r="E46"/>
      <c r="F46"/>
      <c r="G46"/>
    </row>
    <row r="47" spans="2:7" ht="14.4" x14ac:dyDescent="0.3">
      <c r="B47"/>
      <c r="C47"/>
      <c r="D47"/>
      <c r="E47"/>
      <c r="F47"/>
      <c r="G47"/>
    </row>
    <row r="48" spans="2:7" ht="14.4" x14ac:dyDescent="0.3">
      <c r="B48"/>
      <c r="C48"/>
      <c r="D48"/>
      <c r="E48"/>
      <c r="F48"/>
      <c r="G48"/>
    </row>
    <row r="49" spans="2:7" ht="14.4" x14ac:dyDescent="0.3">
      <c r="B49"/>
      <c r="C49"/>
      <c r="D49"/>
      <c r="E49"/>
      <c r="F49"/>
      <c r="G49"/>
    </row>
    <row r="50" spans="2:7" ht="14.4" x14ac:dyDescent="0.3">
      <c r="B50"/>
      <c r="C50"/>
      <c r="D50"/>
      <c r="E50"/>
      <c r="F50"/>
      <c r="G50"/>
    </row>
    <row r="51" spans="2:7" ht="14.4" x14ac:dyDescent="0.3">
      <c r="B51"/>
      <c r="C51"/>
      <c r="D51"/>
      <c r="E51"/>
      <c r="F51"/>
      <c r="G51"/>
    </row>
    <row r="52" spans="2:7" ht="14.4" x14ac:dyDescent="0.3">
      <c r="B52"/>
      <c r="C52"/>
      <c r="D52"/>
      <c r="E52"/>
      <c r="F52"/>
      <c r="G52"/>
    </row>
    <row r="53" spans="2:7" ht="14.4" x14ac:dyDescent="0.3">
      <c r="B53"/>
      <c r="C53"/>
      <c r="D53"/>
      <c r="E53"/>
      <c r="F53"/>
      <c r="G53"/>
    </row>
    <row r="54" spans="2:7" ht="14.4" x14ac:dyDescent="0.3">
      <c r="B54"/>
      <c r="C54"/>
      <c r="D54"/>
      <c r="E54"/>
      <c r="F54"/>
      <c r="G54"/>
    </row>
    <row r="55" spans="2:7" ht="14.4" x14ac:dyDescent="0.3">
      <c r="B55"/>
      <c r="C55"/>
      <c r="D55"/>
      <c r="E55"/>
      <c r="F55"/>
      <c r="G55"/>
    </row>
    <row r="56" spans="2:7" ht="14.4" x14ac:dyDescent="0.3">
      <c r="B56"/>
      <c r="C56"/>
      <c r="D56"/>
      <c r="E56"/>
      <c r="F56"/>
      <c r="G56"/>
    </row>
    <row r="57" spans="2:7" ht="14.4" x14ac:dyDescent="0.3">
      <c r="B57"/>
      <c r="C57"/>
      <c r="D57"/>
      <c r="E57"/>
      <c r="F57"/>
      <c r="G57"/>
    </row>
    <row r="58" spans="2:7" ht="14.4" x14ac:dyDescent="0.3">
      <c r="B58"/>
      <c r="C58"/>
      <c r="D58"/>
      <c r="E58"/>
      <c r="F58"/>
      <c r="G58"/>
    </row>
    <row r="59" spans="2:7" ht="14.4" x14ac:dyDescent="0.3">
      <c r="B59"/>
      <c r="C59" s="221"/>
      <c r="D59"/>
      <c r="E59"/>
      <c r="F59"/>
      <c r="G59"/>
    </row>
    <row r="60" spans="2:7" ht="14.4" x14ac:dyDescent="0.3">
      <c r="B60"/>
      <c r="C60" s="221"/>
      <c r="D60"/>
      <c r="E60"/>
      <c r="F60"/>
      <c r="G60"/>
    </row>
    <row r="61" spans="2:7" ht="14.4" x14ac:dyDescent="0.3">
      <c r="B61"/>
      <c r="C61" s="221"/>
      <c r="D61"/>
      <c r="E61"/>
      <c r="F61"/>
      <c r="G61"/>
    </row>
    <row r="62" spans="2:7" ht="14.4" x14ac:dyDescent="0.3">
      <c r="B62"/>
      <c r="C62" s="221"/>
      <c r="D62"/>
      <c r="E62"/>
      <c r="F62"/>
      <c r="G62"/>
    </row>
    <row r="63" spans="2:7" ht="14.4" x14ac:dyDescent="0.3">
      <c r="B63"/>
      <c r="C63" s="221"/>
      <c r="D63"/>
      <c r="E63"/>
      <c r="F63"/>
      <c r="G63"/>
    </row>
    <row r="64" spans="2:7" ht="14.4" x14ac:dyDescent="0.3">
      <c r="B64"/>
      <c r="C64" s="221"/>
      <c r="D64"/>
      <c r="E64"/>
      <c r="F64"/>
      <c r="G64"/>
    </row>
    <row r="65" spans="2:7" ht="14.4" x14ac:dyDescent="0.3">
      <c r="B65"/>
      <c r="C65" s="221"/>
      <c r="D65"/>
      <c r="E65"/>
      <c r="F65"/>
      <c r="G65"/>
    </row>
    <row r="66" spans="2:7" ht="14.4" x14ac:dyDescent="0.3">
      <c r="B66"/>
      <c r="C66" s="221"/>
      <c r="D66"/>
      <c r="E66"/>
      <c r="F66"/>
      <c r="G66"/>
    </row>
    <row r="67" spans="2:7" ht="14.4" x14ac:dyDescent="0.3">
      <c r="B67"/>
      <c r="C67" s="221"/>
      <c r="D67"/>
      <c r="E67"/>
      <c r="F67"/>
      <c r="G67"/>
    </row>
    <row r="68" spans="2:7" ht="14.4" x14ac:dyDescent="0.3">
      <c r="B68"/>
      <c r="C68" s="221"/>
      <c r="D68"/>
      <c r="E68"/>
      <c r="F68"/>
      <c r="G68"/>
    </row>
    <row r="69" spans="2:7" ht="14.4" x14ac:dyDescent="0.3">
      <c r="B69"/>
      <c r="C69" s="221"/>
      <c r="D69"/>
      <c r="E69"/>
      <c r="F69"/>
      <c r="G69"/>
    </row>
    <row r="70" spans="2:7" ht="14.4" x14ac:dyDescent="0.3">
      <c r="B70"/>
      <c r="C70" s="221"/>
      <c r="D70"/>
      <c r="E70"/>
      <c r="F70"/>
      <c r="G70"/>
    </row>
    <row r="71" spans="2:7" ht="14.4" x14ac:dyDescent="0.3">
      <c r="B71"/>
      <c r="C71" s="221"/>
      <c r="D71"/>
      <c r="E71"/>
      <c r="F71"/>
      <c r="G71"/>
    </row>
    <row r="72" spans="2:7" ht="14.4" x14ac:dyDescent="0.3">
      <c r="B72"/>
      <c r="C72" s="221"/>
      <c r="D72"/>
      <c r="E72"/>
      <c r="F72"/>
      <c r="G72"/>
    </row>
    <row r="73" spans="2:7" ht="14.4" x14ac:dyDescent="0.3">
      <c r="B73"/>
      <c r="C73" s="221"/>
      <c r="D73"/>
      <c r="E73"/>
      <c r="F73"/>
      <c r="G73"/>
    </row>
    <row r="74" spans="2:7" ht="14.4" x14ac:dyDescent="0.3">
      <c r="B74"/>
      <c r="C74" s="221"/>
      <c r="D74"/>
      <c r="E74"/>
      <c r="F74"/>
      <c r="G74"/>
    </row>
    <row r="75" spans="2:7" ht="14.4" x14ac:dyDescent="0.3">
      <c r="B75"/>
      <c r="C75" s="221"/>
      <c r="D75"/>
      <c r="E75"/>
      <c r="F75"/>
      <c r="G75"/>
    </row>
    <row r="76" spans="2:7" ht="14.4" x14ac:dyDescent="0.3">
      <c r="B76"/>
      <c r="C76" s="221"/>
      <c r="D76"/>
      <c r="E76"/>
      <c r="F76"/>
      <c r="G76"/>
    </row>
    <row r="77" spans="2:7" ht="14.4" x14ac:dyDescent="0.3">
      <c r="B77"/>
      <c r="C77" s="221"/>
      <c r="D77"/>
      <c r="E77"/>
      <c r="F77"/>
      <c r="G77"/>
    </row>
    <row r="78" spans="2:7" ht="14.4" x14ac:dyDescent="0.3">
      <c r="B78"/>
      <c r="C78" s="221"/>
      <c r="D78"/>
      <c r="E78"/>
      <c r="F78"/>
      <c r="G78"/>
    </row>
    <row r="79" spans="2:7" ht="14.4" x14ac:dyDescent="0.3">
      <c r="B79"/>
      <c r="C79" s="221"/>
      <c r="D79"/>
      <c r="E79"/>
      <c r="F79"/>
      <c r="G79"/>
    </row>
    <row r="80" spans="2:7" ht="14.4" x14ac:dyDescent="0.3">
      <c r="B80"/>
      <c r="C80" s="221"/>
      <c r="D80"/>
      <c r="E80"/>
      <c r="F80"/>
      <c r="G80"/>
    </row>
    <row r="81" spans="2:7" ht="14.4" x14ac:dyDescent="0.3">
      <c r="B81"/>
      <c r="C81" s="221"/>
      <c r="D81"/>
      <c r="E81"/>
      <c r="F81"/>
      <c r="G81"/>
    </row>
    <row r="82" spans="2:7" ht="14.4" x14ac:dyDescent="0.3">
      <c r="B82"/>
      <c r="C82" s="221"/>
      <c r="D82"/>
      <c r="E82"/>
      <c r="F82"/>
      <c r="G82"/>
    </row>
    <row r="83" spans="2:7" ht="14.4" x14ac:dyDescent="0.3">
      <c r="B83"/>
      <c r="C83" s="221"/>
      <c r="D83"/>
      <c r="E83"/>
      <c r="F83"/>
      <c r="G83"/>
    </row>
    <row r="84" spans="2:7" ht="14.4" x14ac:dyDescent="0.3">
      <c r="B84"/>
      <c r="C84" s="221"/>
      <c r="D84"/>
      <c r="E84"/>
      <c r="F84"/>
      <c r="G84"/>
    </row>
    <row r="85" spans="2:7" ht="14.4" x14ac:dyDescent="0.3">
      <c r="B85"/>
      <c r="C85" s="221"/>
      <c r="D85"/>
      <c r="E85"/>
      <c r="F85"/>
      <c r="G85"/>
    </row>
    <row r="86" spans="2:7" ht="14.4" x14ac:dyDescent="0.3">
      <c r="B86"/>
      <c r="C86" s="221"/>
      <c r="D86"/>
      <c r="E86"/>
      <c r="F86"/>
      <c r="G86"/>
    </row>
    <row r="87" spans="2:7" ht="14.4" x14ac:dyDescent="0.3">
      <c r="B87"/>
      <c r="C87" s="221"/>
      <c r="D87"/>
      <c r="E87"/>
      <c r="F87"/>
      <c r="G87"/>
    </row>
    <row r="88" spans="2:7" ht="14.4" x14ac:dyDescent="0.3">
      <c r="B88"/>
      <c r="C88" s="221"/>
      <c r="D88"/>
      <c r="E88"/>
      <c r="F88"/>
      <c r="G88"/>
    </row>
    <row r="89" spans="2:7" ht="14.4" x14ac:dyDescent="0.3">
      <c r="B89"/>
      <c r="C89" s="221"/>
      <c r="D89"/>
      <c r="E89"/>
      <c r="F89"/>
      <c r="G89"/>
    </row>
    <row r="90" spans="2:7" ht="14.4" x14ac:dyDescent="0.3">
      <c r="B90"/>
      <c r="C90" s="221"/>
      <c r="D90"/>
      <c r="E90"/>
      <c r="F90"/>
      <c r="G90"/>
    </row>
    <row r="91" spans="2:7" ht="14.4" x14ac:dyDescent="0.3">
      <c r="B91"/>
      <c r="C91" s="221"/>
      <c r="D91"/>
      <c r="E91"/>
      <c r="F91"/>
      <c r="G91"/>
    </row>
    <row r="92" spans="2:7" ht="14.4" x14ac:dyDescent="0.3">
      <c r="B92"/>
      <c r="C92" s="221"/>
      <c r="D92"/>
      <c r="E92"/>
      <c r="F92"/>
      <c r="G92"/>
    </row>
    <row r="93" spans="2:7" ht="14.4" x14ac:dyDescent="0.3">
      <c r="B93"/>
      <c r="C93" s="221"/>
      <c r="D93"/>
      <c r="E93"/>
      <c r="F93"/>
      <c r="G93"/>
    </row>
    <row r="94" spans="2:7" ht="14.4" x14ac:dyDescent="0.3">
      <c r="B94"/>
      <c r="C94" s="221"/>
      <c r="D94"/>
      <c r="E94"/>
      <c r="F94"/>
      <c r="G94"/>
    </row>
    <row r="95" spans="2:7" ht="14.4" x14ac:dyDescent="0.3">
      <c r="B95"/>
      <c r="C95" s="221"/>
      <c r="D95"/>
      <c r="E95"/>
      <c r="F95"/>
      <c r="G95"/>
    </row>
    <row r="96" spans="2:7" ht="14.4" x14ac:dyDescent="0.3">
      <c r="B96"/>
      <c r="C96" s="221"/>
      <c r="D96"/>
      <c r="E96"/>
      <c r="F96"/>
      <c r="G96"/>
    </row>
    <row r="97" spans="2:7" ht="14.4" x14ac:dyDescent="0.3">
      <c r="B97"/>
      <c r="C97" s="221"/>
      <c r="D97"/>
      <c r="E97"/>
      <c r="F97"/>
      <c r="G97"/>
    </row>
    <row r="98" spans="2:7" ht="14.4" x14ac:dyDescent="0.3">
      <c r="B98"/>
      <c r="C98" s="221"/>
      <c r="D98"/>
      <c r="E98"/>
      <c r="F98"/>
      <c r="G98"/>
    </row>
    <row r="99" spans="2:7" ht="14.4" x14ac:dyDescent="0.3">
      <c r="B99"/>
      <c r="C99" s="221"/>
      <c r="D99"/>
      <c r="E99"/>
      <c r="F99"/>
      <c r="G99"/>
    </row>
    <row r="100" spans="2:7" ht="14.4" x14ac:dyDescent="0.3">
      <c r="B100"/>
      <c r="C100" s="221"/>
      <c r="D100"/>
      <c r="E100"/>
      <c r="F100"/>
      <c r="G100"/>
    </row>
    <row r="101" spans="2:7" ht="14.4" x14ac:dyDescent="0.3">
      <c r="B101"/>
      <c r="C101" s="221"/>
      <c r="D101"/>
      <c r="E101"/>
      <c r="F101"/>
      <c r="G101"/>
    </row>
    <row r="102" spans="2:7" ht="14.4" x14ac:dyDescent="0.3">
      <c r="B102"/>
      <c r="C102" s="221"/>
      <c r="D102"/>
      <c r="E102"/>
      <c r="F102"/>
      <c r="G102"/>
    </row>
    <row r="103" spans="2:7" ht="14.4" x14ac:dyDescent="0.3">
      <c r="B103"/>
      <c r="C103" s="221"/>
      <c r="D103"/>
      <c r="E103"/>
      <c r="F103"/>
      <c r="G103"/>
    </row>
    <row r="104" spans="2:7" ht="14.4" x14ac:dyDescent="0.3">
      <c r="B104"/>
      <c r="C104" s="221"/>
      <c r="D104"/>
      <c r="E104"/>
      <c r="F104"/>
      <c r="G104"/>
    </row>
    <row r="105" spans="2:7" ht="14.4" x14ac:dyDescent="0.3">
      <c r="B105"/>
      <c r="C105" s="221"/>
      <c r="D105"/>
      <c r="E105"/>
      <c r="F105"/>
      <c r="G105"/>
    </row>
    <row r="106" spans="2:7" ht="14.4" x14ac:dyDescent="0.3">
      <c r="B106"/>
      <c r="C106" s="221"/>
      <c r="D106"/>
      <c r="E106"/>
      <c r="F106"/>
      <c r="G106"/>
    </row>
    <row r="107" spans="2:7" ht="14.4" x14ac:dyDescent="0.3">
      <c r="B107"/>
      <c r="C107" s="221"/>
      <c r="D107"/>
      <c r="E107"/>
      <c r="F107"/>
      <c r="G107"/>
    </row>
    <row r="108" spans="2:7" ht="14.4" x14ac:dyDescent="0.3">
      <c r="B108"/>
      <c r="C108" s="221"/>
      <c r="D108"/>
      <c r="E108"/>
      <c r="F108"/>
      <c r="G108"/>
    </row>
    <row r="109" spans="2:7" ht="14.4" x14ac:dyDescent="0.3">
      <c r="B109"/>
      <c r="C109" s="221"/>
      <c r="D109"/>
      <c r="E109"/>
      <c r="F109"/>
      <c r="G109"/>
    </row>
    <row r="110" spans="2:7" ht="14.4" x14ac:dyDescent="0.3">
      <c r="B110"/>
      <c r="C110" s="221"/>
      <c r="D110"/>
      <c r="E110"/>
      <c r="F110"/>
      <c r="G110"/>
    </row>
    <row r="111" spans="2:7" ht="14.4" x14ac:dyDescent="0.3">
      <c r="B111"/>
      <c r="C111" s="221"/>
      <c r="D111"/>
      <c r="E111"/>
      <c r="F111"/>
      <c r="G111"/>
    </row>
    <row r="112" spans="2:7" ht="14.4" x14ac:dyDescent="0.3">
      <c r="B112"/>
      <c r="C112" s="221"/>
      <c r="D112"/>
      <c r="E112"/>
      <c r="F112"/>
      <c r="G112"/>
    </row>
    <row r="113" spans="2:7" ht="14.4" x14ac:dyDescent="0.3">
      <c r="B113"/>
      <c r="C113" s="221"/>
      <c r="D113"/>
      <c r="E113"/>
      <c r="F113"/>
      <c r="G113"/>
    </row>
    <row r="114" spans="2:7" ht="14.4" x14ac:dyDescent="0.3">
      <c r="B114"/>
      <c r="C114" s="221"/>
      <c r="D114"/>
      <c r="E114"/>
      <c r="F114"/>
      <c r="G114"/>
    </row>
    <row r="115" spans="2:7" ht="14.4" x14ac:dyDescent="0.3">
      <c r="B115"/>
      <c r="C115" s="221"/>
      <c r="D115"/>
      <c r="E115"/>
      <c r="F115"/>
      <c r="G115"/>
    </row>
    <row r="116" spans="2:7" ht="14.4" x14ac:dyDescent="0.3">
      <c r="B116"/>
      <c r="C116" s="221"/>
      <c r="D116"/>
      <c r="E116"/>
      <c r="F116"/>
      <c r="G116"/>
    </row>
    <row r="117" spans="2:7" ht="14.4" x14ac:dyDescent="0.3">
      <c r="B117"/>
      <c r="C117" s="221"/>
      <c r="D117"/>
      <c r="E117"/>
      <c r="F117"/>
      <c r="G117"/>
    </row>
    <row r="118" spans="2:7" ht="14.4" x14ac:dyDescent="0.3">
      <c r="B118"/>
      <c r="C118" s="221"/>
      <c r="D118"/>
      <c r="E118"/>
      <c r="F118"/>
      <c r="G118"/>
    </row>
    <row r="119" spans="2:7" ht="14.4" x14ac:dyDescent="0.3">
      <c r="B119"/>
      <c r="C119" s="221"/>
      <c r="D119"/>
      <c r="E119"/>
      <c r="F119"/>
      <c r="G119"/>
    </row>
    <row r="120" spans="2:7" ht="14.4" x14ac:dyDescent="0.3">
      <c r="B120"/>
      <c r="C120" s="221"/>
      <c r="D120"/>
      <c r="E120"/>
      <c r="F120"/>
      <c r="G120"/>
    </row>
    <row r="121" spans="2:7" ht="14.4" x14ac:dyDescent="0.3">
      <c r="B121"/>
      <c r="C121" s="221"/>
      <c r="D121"/>
      <c r="E121"/>
      <c r="F121"/>
      <c r="G121"/>
    </row>
    <row r="122" spans="2:7" ht="14.4" x14ac:dyDescent="0.3">
      <c r="B122"/>
      <c r="C122" s="221"/>
      <c r="D122"/>
      <c r="E122"/>
      <c r="F122"/>
      <c r="G122"/>
    </row>
    <row r="123" spans="2:7" ht="14.4" x14ac:dyDescent="0.3">
      <c r="B123"/>
      <c r="C123" s="221"/>
      <c r="D123"/>
      <c r="E123"/>
      <c r="F123"/>
      <c r="G123"/>
    </row>
    <row r="124" spans="2:7" ht="14.4" x14ac:dyDescent="0.3">
      <c r="B124"/>
      <c r="C124" s="221"/>
      <c r="D124"/>
      <c r="E124"/>
      <c r="F124"/>
      <c r="G124"/>
    </row>
    <row r="125" spans="2:7" ht="14.4" x14ac:dyDescent="0.3">
      <c r="B125"/>
      <c r="C125" s="221"/>
      <c r="D125"/>
      <c r="E125"/>
      <c r="F125"/>
      <c r="G125"/>
    </row>
    <row r="126" spans="2:7" ht="14.4" x14ac:dyDescent="0.3">
      <c r="B126"/>
      <c r="C126" s="221"/>
      <c r="D126"/>
      <c r="E126"/>
      <c r="F126"/>
      <c r="G126"/>
    </row>
    <row r="127" spans="2:7" ht="14.4" x14ac:dyDescent="0.3">
      <c r="B127"/>
      <c r="C127" s="221"/>
      <c r="D127"/>
      <c r="E127"/>
      <c r="F127"/>
      <c r="G127"/>
    </row>
    <row r="128" spans="2:7" ht="14.4" x14ac:dyDescent="0.3">
      <c r="B128"/>
      <c r="C128" s="221"/>
      <c r="D128"/>
      <c r="E128"/>
      <c r="F128"/>
      <c r="G128"/>
    </row>
    <row r="129" spans="2:7" ht="14.4" x14ac:dyDescent="0.3">
      <c r="B129"/>
      <c r="C129" s="221"/>
      <c r="D129"/>
      <c r="E129"/>
      <c r="F129"/>
      <c r="G129"/>
    </row>
    <row r="130" spans="2:7" ht="14.4" x14ac:dyDescent="0.3">
      <c r="B130"/>
      <c r="C130" s="221"/>
      <c r="D130"/>
      <c r="E130"/>
      <c r="F130"/>
      <c r="G130"/>
    </row>
    <row r="131" spans="2:7" ht="14.4" x14ac:dyDescent="0.3">
      <c r="B131"/>
      <c r="C131" s="221"/>
      <c r="D131"/>
      <c r="E131"/>
      <c r="F131"/>
      <c r="G131"/>
    </row>
    <row r="132" spans="2:7" ht="14.4" x14ac:dyDescent="0.3">
      <c r="B132"/>
      <c r="C132" s="221"/>
      <c r="D132"/>
      <c r="E132"/>
      <c r="F132"/>
      <c r="G132"/>
    </row>
    <row r="133" spans="2:7" ht="14.4" x14ac:dyDescent="0.3">
      <c r="B133"/>
      <c r="C133" s="221"/>
      <c r="D133"/>
      <c r="E133"/>
      <c r="F133"/>
      <c r="G133"/>
    </row>
    <row r="134" spans="2:7" ht="14.4" x14ac:dyDescent="0.3">
      <c r="B134"/>
      <c r="C134" s="221"/>
      <c r="D134"/>
      <c r="E134"/>
      <c r="F134"/>
      <c r="G134"/>
    </row>
    <row r="135" spans="2:7" ht="14.4" x14ac:dyDescent="0.3">
      <c r="B135"/>
      <c r="C135" s="221"/>
      <c r="D135"/>
      <c r="E135"/>
      <c r="F135"/>
      <c r="G135"/>
    </row>
    <row r="136" spans="2:7" ht="14.4" x14ac:dyDescent="0.3">
      <c r="B136"/>
      <c r="C136" s="221"/>
      <c r="D136"/>
      <c r="E136"/>
      <c r="F136"/>
      <c r="G136"/>
    </row>
    <row r="137" spans="2:7" ht="14.4" x14ac:dyDescent="0.3">
      <c r="B137"/>
      <c r="C137" s="221"/>
      <c r="D137"/>
      <c r="E137"/>
      <c r="F137"/>
      <c r="G137"/>
    </row>
    <row r="138" spans="2:7" ht="14.4" x14ac:dyDescent="0.3">
      <c r="B138"/>
      <c r="C138" s="221"/>
      <c r="D138"/>
      <c r="E138"/>
      <c r="F138"/>
      <c r="G138"/>
    </row>
    <row r="139" spans="2:7" ht="14.4" x14ac:dyDescent="0.3">
      <c r="B139"/>
      <c r="C139" s="221"/>
      <c r="D139"/>
      <c r="E139"/>
      <c r="F139"/>
      <c r="G139"/>
    </row>
    <row r="140" spans="2:7" ht="14.4" x14ac:dyDescent="0.3">
      <c r="B140"/>
      <c r="C140" s="221"/>
      <c r="D140"/>
      <c r="E140"/>
      <c r="F140"/>
      <c r="G140"/>
    </row>
    <row r="141" spans="2:7" ht="14.4" x14ac:dyDescent="0.3">
      <c r="B141"/>
      <c r="C141" s="221"/>
      <c r="D141"/>
      <c r="E141"/>
      <c r="F141"/>
      <c r="G141"/>
    </row>
    <row r="142" spans="2:7" ht="14.4" x14ac:dyDescent="0.3">
      <c r="B142"/>
      <c r="C142" s="221"/>
      <c r="D142"/>
      <c r="E142"/>
      <c r="F142"/>
      <c r="G142"/>
    </row>
    <row r="143" spans="2:7" ht="14.4" x14ac:dyDescent="0.3">
      <c r="B143"/>
      <c r="C143" s="221"/>
      <c r="D143"/>
      <c r="E143"/>
      <c r="F143"/>
      <c r="G143"/>
    </row>
    <row r="144" spans="2:7" ht="14.4" x14ac:dyDescent="0.3">
      <c r="B144"/>
      <c r="C144" s="221"/>
      <c r="D144"/>
      <c r="E144"/>
      <c r="F144"/>
      <c r="G144"/>
    </row>
    <row r="145" spans="2:7" ht="14.4" x14ac:dyDescent="0.3">
      <c r="B145"/>
      <c r="C145" s="221"/>
      <c r="D145"/>
      <c r="E145"/>
      <c r="F145"/>
      <c r="G145"/>
    </row>
    <row r="146" spans="2:7" ht="14.4" x14ac:dyDescent="0.3">
      <c r="B146"/>
      <c r="C146" s="221"/>
      <c r="D146"/>
      <c r="E146"/>
      <c r="F146"/>
      <c r="G146"/>
    </row>
    <row r="147" spans="2:7" ht="14.4" x14ac:dyDescent="0.3">
      <c r="B147"/>
      <c r="C147" s="221"/>
      <c r="D147"/>
      <c r="E147"/>
      <c r="F147"/>
      <c r="G147"/>
    </row>
    <row r="148" spans="2:7" ht="14.4" x14ac:dyDescent="0.3">
      <c r="B148"/>
      <c r="C148" s="221"/>
      <c r="D148"/>
      <c r="E148"/>
      <c r="F148"/>
      <c r="G148"/>
    </row>
    <row r="149" spans="2:7" ht="14.4" x14ac:dyDescent="0.3">
      <c r="B149"/>
      <c r="C149" s="221"/>
      <c r="D149"/>
      <c r="E149"/>
      <c r="F149"/>
      <c r="G149"/>
    </row>
    <row r="150" spans="2:7" ht="14.4" x14ac:dyDescent="0.3">
      <c r="B150"/>
      <c r="C150" s="221"/>
      <c r="D150"/>
      <c r="E150"/>
      <c r="F150"/>
      <c r="G150"/>
    </row>
    <row r="151" spans="2:7" ht="14.4" x14ac:dyDescent="0.3">
      <c r="B151"/>
      <c r="C151" s="221"/>
      <c r="D151"/>
      <c r="E151"/>
      <c r="F151"/>
      <c r="G151"/>
    </row>
    <row r="152" spans="2:7" ht="14.4" x14ac:dyDescent="0.3">
      <c r="B152"/>
      <c r="C152" s="221"/>
      <c r="D152"/>
      <c r="E152"/>
      <c r="F152"/>
      <c r="G152"/>
    </row>
    <row r="153" spans="2:7" ht="14.4" x14ac:dyDescent="0.3">
      <c r="B153"/>
      <c r="C153" s="221"/>
      <c r="D153"/>
      <c r="E153"/>
      <c r="F153"/>
      <c r="G153"/>
    </row>
    <row r="154" spans="2:7" ht="14.4" x14ac:dyDescent="0.3">
      <c r="B154"/>
      <c r="C154" s="221"/>
      <c r="D154"/>
      <c r="E154"/>
      <c r="F154"/>
      <c r="G154"/>
    </row>
    <row r="155" spans="2:7" ht="14.4" x14ac:dyDescent="0.3">
      <c r="B155"/>
      <c r="C155" s="221"/>
      <c r="D155"/>
      <c r="E155"/>
      <c r="F155"/>
      <c r="G155"/>
    </row>
    <row r="156" spans="2:7" ht="14.4" x14ac:dyDescent="0.3">
      <c r="B156"/>
      <c r="C156" s="221"/>
      <c r="D156"/>
      <c r="E156"/>
      <c r="F156"/>
      <c r="G156"/>
    </row>
    <row r="157" spans="2:7" ht="14.4" x14ac:dyDescent="0.3">
      <c r="B157"/>
      <c r="C157" s="221"/>
      <c r="D157"/>
      <c r="E157"/>
      <c r="F157"/>
      <c r="G157"/>
    </row>
    <row r="158" spans="2:7" ht="14.4" x14ac:dyDescent="0.3">
      <c r="B158"/>
      <c r="C158" s="221"/>
      <c r="D158"/>
      <c r="E158"/>
      <c r="F158"/>
      <c r="G158"/>
    </row>
    <row r="159" spans="2:7" ht="14.4" x14ac:dyDescent="0.3">
      <c r="B159"/>
      <c r="C159" s="221"/>
      <c r="D159"/>
      <c r="E159"/>
      <c r="F159"/>
      <c r="G159"/>
    </row>
    <row r="160" spans="2:7" ht="14.4" x14ac:dyDescent="0.3">
      <c r="B160"/>
      <c r="C160" s="221"/>
      <c r="D160"/>
      <c r="E160"/>
      <c r="F160"/>
      <c r="G160"/>
    </row>
    <row r="161" spans="2:7" ht="14.4" x14ac:dyDescent="0.3">
      <c r="B161"/>
      <c r="C161" s="221"/>
      <c r="D161"/>
      <c r="E161"/>
      <c r="F161"/>
      <c r="G161"/>
    </row>
    <row r="162" spans="2:7" ht="14.4" x14ac:dyDescent="0.3">
      <c r="B162"/>
      <c r="C162" s="221"/>
      <c r="D162"/>
      <c r="E162"/>
      <c r="F162"/>
      <c r="G162"/>
    </row>
    <row r="163" spans="2:7" ht="14.4" x14ac:dyDescent="0.3">
      <c r="B163"/>
      <c r="C163" s="221"/>
      <c r="D163"/>
      <c r="E163"/>
      <c r="F163"/>
      <c r="G163"/>
    </row>
    <row r="164" spans="2:7" ht="14.4" x14ac:dyDescent="0.3">
      <c r="B164"/>
      <c r="C164" s="221"/>
      <c r="D164"/>
      <c r="E164"/>
      <c r="F164"/>
      <c r="G164"/>
    </row>
    <row r="165" spans="2:7" ht="14.4" x14ac:dyDescent="0.3">
      <c r="B165"/>
      <c r="C165" s="221"/>
      <c r="D165"/>
      <c r="E165"/>
      <c r="F165"/>
      <c r="G165"/>
    </row>
    <row r="166" spans="2:7" ht="14.4" x14ac:dyDescent="0.3">
      <c r="B166"/>
      <c r="C166" s="221"/>
      <c r="D166"/>
      <c r="E166"/>
      <c r="F166"/>
      <c r="G166"/>
    </row>
    <row r="167" spans="2:7" ht="14.4" x14ac:dyDescent="0.3">
      <c r="B167"/>
      <c r="C167" s="221"/>
      <c r="D167"/>
      <c r="E167"/>
      <c r="F167"/>
      <c r="G167"/>
    </row>
    <row r="168" spans="2:7" ht="14.4" x14ac:dyDescent="0.3">
      <c r="B168"/>
      <c r="C168" s="221"/>
      <c r="D168"/>
      <c r="E168"/>
      <c r="F168"/>
      <c r="G168"/>
    </row>
    <row r="169" spans="2:7" ht="14.4" x14ac:dyDescent="0.3">
      <c r="B169"/>
      <c r="C169" s="221"/>
      <c r="D169"/>
      <c r="E169"/>
      <c r="F169"/>
      <c r="G169"/>
    </row>
    <row r="170" spans="2:7" ht="14.4" x14ac:dyDescent="0.3">
      <c r="B170"/>
      <c r="C170" s="221"/>
      <c r="D170"/>
      <c r="E170"/>
      <c r="F170"/>
      <c r="G170"/>
    </row>
    <row r="171" spans="2:7" ht="14.4" x14ac:dyDescent="0.3">
      <c r="B171"/>
      <c r="C171" s="221"/>
      <c r="D171"/>
      <c r="E171"/>
      <c r="F171"/>
      <c r="G171"/>
    </row>
    <row r="172" spans="2:7" ht="14.4" x14ac:dyDescent="0.3">
      <c r="B172"/>
      <c r="C172" s="221"/>
      <c r="D172"/>
      <c r="E172"/>
      <c r="F172"/>
      <c r="G172"/>
    </row>
    <row r="173" spans="2:7" ht="14.4" x14ac:dyDescent="0.3">
      <c r="B173"/>
      <c r="C173" s="221"/>
      <c r="D173"/>
      <c r="E173"/>
      <c r="F173"/>
      <c r="G173"/>
    </row>
    <row r="174" spans="2:7" ht="14.4" x14ac:dyDescent="0.3">
      <c r="B174"/>
      <c r="C174" s="221"/>
      <c r="D174"/>
      <c r="E174"/>
      <c r="F174"/>
      <c r="G174"/>
    </row>
    <row r="175" spans="2:7" ht="14.4" x14ac:dyDescent="0.3">
      <c r="B175"/>
      <c r="C175" s="221"/>
      <c r="D175"/>
      <c r="E175"/>
      <c r="F175"/>
      <c r="G175"/>
    </row>
    <row r="176" spans="2:7" ht="14.4" x14ac:dyDescent="0.3">
      <c r="B176"/>
      <c r="C176" s="221"/>
      <c r="D176"/>
      <c r="E176"/>
      <c r="F176"/>
      <c r="G176"/>
    </row>
    <row r="177" spans="2:7" ht="14.4" x14ac:dyDescent="0.3">
      <c r="B177"/>
      <c r="C177" s="221"/>
      <c r="D177"/>
      <c r="E177"/>
      <c r="F177"/>
      <c r="G177"/>
    </row>
    <row r="178" spans="2:7" ht="14.4" x14ac:dyDescent="0.3">
      <c r="B178"/>
      <c r="C178" s="221"/>
      <c r="D178"/>
      <c r="E178"/>
      <c r="F178"/>
      <c r="G178"/>
    </row>
    <row r="179" spans="2:7" ht="14.4" x14ac:dyDescent="0.3">
      <c r="B179"/>
      <c r="C179" s="221"/>
      <c r="D179"/>
      <c r="E179"/>
      <c r="F179"/>
      <c r="G179"/>
    </row>
    <row r="180" spans="2:7" ht="14.4" x14ac:dyDescent="0.3">
      <c r="B180"/>
      <c r="C180" s="221"/>
      <c r="D180"/>
      <c r="E180"/>
      <c r="F180"/>
      <c r="G180"/>
    </row>
    <row r="181" spans="2:7" ht="14.4" x14ac:dyDescent="0.3">
      <c r="B181"/>
      <c r="C181" s="221"/>
      <c r="D181"/>
      <c r="E181"/>
      <c r="F181"/>
      <c r="G181"/>
    </row>
    <row r="182" spans="2:7" ht="14.4" x14ac:dyDescent="0.3">
      <c r="B182"/>
      <c r="C182" s="221"/>
      <c r="D182"/>
      <c r="E182"/>
      <c r="F182"/>
      <c r="G182"/>
    </row>
    <row r="183" spans="2:7" ht="14.4" x14ac:dyDescent="0.3">
      <c r="B183"/>
      <c r="C183" s="221"/>
      <c r="D183"/>
      <c r="E183"/>
      <c r="F183"/>
      <c r="G183"/>
    </row>
    <row r="184" spans="2:7" ht="14.4" x14ac:dyDescent="0.3">
      <c r="B184"/>
      <c r="C184" s="221"/>
      <c r="D184"/>
      <c r="E184"/>
      <c r="F184"/>
      <c r="G184"/>
    </row>
    <row r="185" spans="2:7" ht="14.4" x14ac:dyDescent="0.3">
      <c r="B185"/>
      <c r="C185" s="221"/>
      <c r="D185"/>
      <c r="E185"/>
      <c r="F185"/>
      <c r="G185"/>
    </row>
    <row r="186" spans="2:7" ht="14.4" x14ac:dyDescent="0.3">
      <c r="B186"/>
      <c r="C186" s="221"/>
      <c r="D186"/>
      <c r="E186"/>
      <c r="F186"/>
      <c r="G186"/>
    </row>
    <row r="187" spans="2:7" ht="14.4" x14ac:dyDescent="0.3">
      <c r="B187"/>
      <c r="C187" s="221"/>
      <c r="D187"/>
      <c r="E187"/>
      <c r="F187"/>
      <c r="G187"/>
    </row>
    <row r="188" spans="2:7" ht="14.4" x14ac:dyDescent="0.3">
      <c r="B188"/>
      <c r="C188" s="221"/>
      <c r="D188"/>
      <c r="E188"/>
      <c r="F188"/>
      <c r="G188"/>
    </row>
    <row r="189" spans="2:7" ht="14.4" x14ac:dyDescent="0.3">
      <c r="B189"/>
      <c r="C189" s="221"/>
      <c r="D189"/>
      <c r="E189"/>
      <c r="F189"/>
      <c r="G189"/>
    </row>
    <row r="190" spans="2:7" ht="14.4" x14ac:dyDescent="0.3">
      <c r="B190"/>
      <c r="C190" s="221"/>
      <c r="D190"/>
      <c r="E190"/>
      <c r="F190"/>
      <c r="G190"/>
    </row>
    <row r="191" spans="2:7" ht="14.4" x14ac:dyDescent="0.3">
      <c r="B191"/>
      <c r="C191" s="221"/>
      <c r="D191"/>
      <c r="E191"/>
      <c r="F191"/>
      <c r="G191"/>
    </row>
    <row r="192" spans="2:7" ht="14.4" x14ac:dyDescent="0.3">
      <c r="B192"/>
      <c r="C192" s="221"/>
      <c r="D192"/>
      <c r="E192"/>
      <c r="F192"/>
      <c r="G192"/>
    </row>
    <row r="193" spans="2:7" ht="14.4" x14ac:dyDescent="0.3">
      <c r="B193"/>
      <c r="C193" s="221"/>
      <c r="D193"/>
      <c r="E193"/>
      <c r="F193"/>
      <c r="G193"/>
    </row>
    <row r="194" spans="2:7" ht="14.4" x14ac:dyDescent="0.3">
      <c r="B194"/>
      <c r="C194" s="221"/>
      <c r="D194"/>
      <c r="E194"/>
      <c r="F194"/>
      <c r="G194"/>
    </row>
    <row r="195" spans="2:7" ht="14.4" x14ac:dyDescent="0.3">
      <c r="B195"/>
      <c r="C195" s="221"/>
      <c r="D195"/>
      <c r="E195"/>
      <c r="F195"/>
      <c r="G195"/>
    </row>
    <row r="196" spans="2:7" ht="14.4" x14ac:dyDescent="0.3">
      <c r="B196"/>
      <c r="C196" s="221"/>
      <c r="D196"/>
      <c r="E196"/>
      <c r="F196"/>
      <c r="G196"/>
    </row>
    <row r="197" spans="2:7" ht="14.4" x14ac:dyDescent="0.3">
      <c r="B197"/>
      <c r="C197" s="221"/>
      <c r="D197"/>
      <c r="E197"/>
      <c r="F197"/>
      <c r="G197"/>
    </row>
    <row r="198" spans="2:7" ht="14.4" x14ac:dyDescent="0.3">
      <c r="B198"/>
      <c r="C198" s="221"/>
      <c r="D198"/>
      <c r="E198"/>
      <c r="F198"/>
      <c r="G198"/>
    </row>
    <row r="199" spans="2:7" ht="14.4" x14ac:dyDescent="0.3">
      <c r="B199"/>
      <c r="C199" s="221"/>
      <c r="D199"/>
      <c r="E199"/>
      <c r="F199"/>
      <c r="G199"/>
    </row>
    <row r="200" spans="2:7" ht="14.4" x14ac:dyDescent="0.3">
      <c r="B200"/>
      <c r="C200" s="221"/>
      <c r="D200"/>
      <c r="E200"/>
      <c r="F200"/>
      <c r="G200"/>
    </row>
    <row r="201" spans="2:7" ht="14.4" x14ac:dyDescent="0.3">
      <c r="B201"/>
      <c r="C201" s="221"/>
      <c r="D201"/>
      <c r="E201"/>
      <c r="F201"/>
      <c r="G201"/>
    </row>
    <row r="202" spans="2:7" ht="14.4" x14ac:dyDescent="0.3">
      <c r="B202"/>
      <c r="C202" s="221"/>
      <c r="D202"/>
      <c r="E202"/>
      <c r="F202"/>
      <c r="G202"/>
    </row>
    <row r="203" spans="2:7" ht="14.4" x14ac:dyDescent="0.3">
      <c r="B203"/>
      <c r="C203" s="221"/>
      <c r="D203"/>
      <c r="E203"/>
      <c r="F203"/>
      <c r="G203"/>
    </row>
    <row r="204" spans="2:7" ht="14.4" x14ac:dyDescent="0.3">
      <c r="B204"/>
      <c r="C204" s="221"/>
      <c r="D204"/>
      <c r="E204"/>
      <c r="F204"/>
      <c r="G204"/>
    </row>
    <row r="205" spans="2:7" ht="14.4" x14ac:dyDescent="0.3">
      <c r="B205"/>
      <c r="C205" s="221"/>
      <c r="D205"/>
      <c r="E205"/>
      <c r="F205"/>
      <c r="G205"/>
    </row>
    <row r="206" spans="2:7" ht="14.4" x14ac:dyDescent="0.3">
      <c r="B206"/>
      <c r="C206" s="221"/>
      <c r="D206"/>
      <c r="E206"/>
      <c r="F206"/>
      <c r="G206"/>
    </row>
    <row r="207" spans="2:7" ht="14.4" x14ac:dyDescent="0.3">
      <c r="B207"/>
      <c r="C207" s="221"/>
      <c r="D207"/>
      <c r="E207"/>
      <c r="F207"/>
      <c r="G207"/>
    </row>
    <row r="208" spans="2:7" ht="14.4" x14ac:dyDescent="0.3">
      <c r="B208"/>
      <c r="C208" s="221"/>
      <c r="D208"/>
      <c r="E208"/>
      <c r="F208"/>
      <c r="G208"/>
    </row>
    <row r="209" spans="2:7" ht="14.4" x14ac:dyDescent="0.3">
      <c r="B209"/>
      <c r="C209" s="221"/>
      <c r="D209"/>
      <c r="E209"/>
      <c r="F209"/>
      <c r="G209"/>
    </row>
    <row r="210" spans="2:7" ht="14.4" x14ac:dyDescent="0.3">
      <c r="B210"/>
      <c r="C210" s="221"/>
      <c r="D210"/>
      <c r="E210"/>
      <c r="F210"/>
      <c r="G210"/>
    </row>
    <row r="211" spans="2:7" ht="14.4" x14ac:dyDescent="0.3">
      <c r="B211"/>
      <c r="C211" s="221"/>
      <c r="D211"/>
      <c r="E211"/>
      <c r="F211"/>
      <c r="G211"/>
    </row>
    <row r="212" spans="2:7" ht="14.4" x14ac:dyDescent="0.3">
      <c r="B212"/>
      <c r="C212" s="221"/>
      <c r="D212"/>
      <c r="E212"/>
      <c r="F212"/>
      <c r="G212"/>
    </row>
    <row r="213" spans="2:7" ht="14.4" x14ac:dyDescent="0.3">
      <c r="B213"/>
      <c r="C213" s="221"/>
      <c r="D213"/>
      <c r="E213"/>
      <c r="F213"/>
      <c r="G213"/>
    </row>
    <row r="214" spans="2:7" ht="14.4" x14ac:dyDescent="0.3">
      <c r="B214"/>
      <c r="C214" s="221"/>
      <c r="D214"/>
      <c r="E214"/>
      <c r="F214"/>
      <c r="G214"/>
    </row>
    <row r="215" spans="2:7" ht="14.4" x14ac:dyDescent="0.3">
      <c r="B215"/>
      <c r="C215" s="221"/>
      <c r="D215"/>
      <c r="E215"/>
      <c r="F215"/>
      <c r="G215"/>
    </row>
    <row r="216" spans="2:7" ht="14.4" x14ac:dyDescent="0.3">
      <c r="B216"/>
      <c r="C216" s="221"/>
      <c r="D216"/>
      <c r="E216"/>
      <c r="F216"/>
      <c r="G216"/>
    </row>
    <row r="217" spans="2:7" ht="14.4" x14ac:dyDescent="0.3">
      <c r="B217"/>
      <c r="C217" s="221"/>
      <c r="D217"/>
      <c r="E217"/>
      <c r="F217"/>
      <c r="G217"/>
    </row>
    <row r="218" spans="2:7" ht="14.4" x14ac:dyDescent="0.3">
      <c r="B218"/>
      <c r="C218" s="221"/>
      <c r="D218"/>
      <c r="E218"/>
      <c r="F218"/>
      <c r="G218"/>
    </row>
    <row r="219" spans="2:7" ht="14.4" x14ac:dyDescent="0.3">
      <c r="B219"/>
      <c r="C219" s="221"/>
      <c r="D219"/>
      <c r="E219"/>
      <c r="F219"/>
      <c r="G219"/>
    </row>
    <row r="220" spans="2:7" ht="14.4" x14ac:dyDescent="0.3">
      <c r="B220"/>
      <c r="C220" s="221"/>
      <c r="D220"/>
      <c r="E220"/>
      <c r="F220"/>
      <c r="G220"/>
    </row>
    <row r="221" spans="2:7" ht="14.4" x14ac:dyDescent="0.3">
      <c r="B221"/>
      <c r="C221" s="221"/>
      <c r="D221"/>
      <c r="E221"/>
      <c r="F221"/>
      <c r="G221"/>
    </row>
    <row r="222" spans="2:7" ht="14.4" x14ac:dyDescent="0.3">
      <c r="B222"/>
      <c r="C222" s="221"/>
      <c r="D222"/>
      <c r="E222"/>
      <c r="F222"/>
      <c r="G222"/>
    </row>
    <row r="223" spans="2:7" ht="14.4" x14ac:dyDescent="0.3">
      <c r="B223"/>
      <c r="C223" s="221"/>
      <c r="D223"/>
      <c r="E223"/>
      <c r="F223"/>
      <c r="G223"/>
    </row>
    <row r="224" spans="2:7" ht="14.4" x14ac:dyDescent="0.3">
      <c r="B224"/>
      <c r="C224" s="221"/>
      <c r="D224"/>
      <c r="E224"/>
      <c r="F224"/>
      <c r="G224"/>
    </row>
    <row r="225" spans="2:7" ht="14.4" x14ac:dyDescent="0.3">
      <c r="B225"/>
      <c r="C225" s="221"/>
      <c r="D225"/>
      <c r="E225"/>
      <c r="F225"/>
      <c r="G225"/>
    </row>
    <row r="226" spans="2:7" ht="14.4" x14ac:dyDescent="0.3">
      <c r="B226"/>
      <c r="C226" s="221"/>
      <c r="D226"/>
      <c r="E226"/>
      <c r="F226"/>
      <c r="G226"/>
    </row>
    <row r="227" spans="2:7" ht="14.4" x14ac:dyDescent="0.3">
      <c r="B227"/>
      <c r="C227" s="221"/>
      <c r="D227"/>
      <c r="E227"/>
      <c r="F227"/>
      <c r="G227"/>
    </row>
    <row r="228" spans="2:7" ht="14.4" x14ac:dyDescent="0.3">
      <c r="B228"/>
      <c r="C228" s="221"/>
      <c r="D228"/>
      <c r="E228"/>
      <c r="F228"/>
      <c r="G228"/>
    </row>
    <row r="229" spans="2:7" ht="14.4" x14ac:dyDescent="0.3">
      <c r="B229"/>
      <c r="C229" s="221"/>
      <c r="D229"/>
      <c r="E229"/>
      <c r="F229"/>
      <c r="G229"/>
    </row>
    <row r="230" spans="2:7" ht="14.4" x14ac:dyDescent="0.3">
      <c r="B230"/>
      <c r="C230" s="221"/>
      <c r="D230"/>
      <c r="E230"/>
      <c r="F230"/>
      <c r="G230"/>
    </row>
    <row r="231" spans="2:7" ht="14.4" x14ac:dyDescent="0.3">
      <c r="B231"/>
      <c r="C231" s="221"/>
      <c r="D231"/>
      <c r="E231"/>
      <c r="F231"/>
      <c r="G231"/>
    </row>
    <row r="232" spans="2:7" ht="14.4" x14ac:dyDescent="0.3">
      <c r="B232"/>
      <c r="C232" s="221"/>
      <c r="D232"/>
      <c r="E232"/>
      <c r="F232"/>
      <c r="G232"/>
    </row>
    <row r="233" spans="2:7" ht="14.4" x14ac:dyDescent="0.3">
      <c r="B233"/>
      <c r="C233" s="221"/>
      <c r="D233"/>
      <c r="E233"/>
      <c r="F233"/>
      <c r="G233"/>
    </row>
    <row r="234" spans="2:7" ht="14.4" x14ac:dyDescent="0.3">
      <c r="B234"/>
      <c r="C234" s="221"/>
      <c r="D234"/>
      <c r="E234"/>
      <c r="F234"/>
      <c r="G234"/>
    </row>
    <row r="235" spans="2:7" ht="14.4" x14ac:dyDescent="0.3">
      <c r="B235"/>
      <c r="C235" s="221"/>
      <c r="D235"/>
      <c r="E235"/>
      <c r="F235"/>
      <c r="G235"/>
    </row>
    <row r="236" spans="2:7" ht="14.4" x14ac:dyDescent="0.3">
      <c r="B236"/>
      <c r="C236" s="221"/>
      <c r="D236"/>
      <c r="E236"/>
      <c r="F236"/>
      <c r="G236"/>
    </row>
    <row r="237" spans="2:7" ht="14.4" x14ac:dyDescent="0.3">
      <c r="B237"/>
      <c r="C237" s="221"/>
      <c r="D237"/>
      <c r="E237"/>
      <c r="F237"/>
      <c r="G237"/>
    </row>
    <row r="238" spans="2:7" ht="14.4" x14ac:dyDescent="0.3">
      <c r="B238"/>
      <c r="C238" s="221"/>
      <c r="D238"/>
      <c r="E238"/>
      <c r="F238"/>
      <c r="G238"/>
    </row>
    <row r="239" spans="2:7" ht="14.4" x14ac:dyDescent="0.3">
      <c r="B239"/>
      <c r="C239" s="221"/>
      <c r="D239"/>
      <c r="E239"/>
      <c r="F239"/>
      <c r="G239"/>
    </row>
    <row r="240" spans="2:7" ht="14.4" x14ac:dyDescent="0.3">
      <c r="B240"/>
      <c r="C240" s="221"/>
      <c r="D240"/>
      <c r="E240"/>
      <c r="F240"/>
      <c r="G240"/>
    </row>
    <row r="241" spans="2:7" ht="14.4" x14ac:dyDescent="0.3">
      <c r="B241"/>
      <c r="C241" s="221"/>
      <c r="D241"/>
      <c r="E241"/>
      <c r="F241"/>
      <c r="G241"/>
    </row>
    <row r="242" spans="2:7" ht="14.4" x14ac:dyDescent="0.3">
      <c r="B242"/>
      <c r="C242" s="221"/>
      <c r="D242"/>
      <c r="E242"/>
      <c r="F242"/>
      <c r="G242"/>
    </row>
    <row r="243" spans="2:7" ht="14.4" x14ac:dyDescent="0.3">
      <c r="B243"/>
      <c r="C243" s="221"/>
      <c r="D243"/>
      <c r="E243"/>
      <c r="F243"/>
      <c r="G243"/>
    </row>
    <row r="244" spans="2:7" ht="14.4" x14ac:dyDescent="0.3">
      <c r="B244"/>
      <c r="C244" s="221"/>
      <c r="D244"/>
      <c r="E244"/>
      <c r="F244"/>
      <c r="G244"/>
    </row>
    <row r="245" spans="2:7" ht="14.4" x14ac:dyDescent="0.3">
      <c r="B245"/>
      <c r="C245" s="221"/>
      <c r="D245"/>
      <c r="E245"/>
      <c r="F245"/>
      <c r="G245"/>
    </row>
    <row r="246" spans="2:7" ht="14.4" x14ac:dyDescent="0.3">
      <c r="B246"/>
      <c r="C246" s="221"/>
      <c r="D246"/>
      <c r="E246"/>
      <c r="F246"/>
      <c r="G246"/>
    </row>
    <row r="247" spans="2:7" ht="14.4" x14ac:dyDescent="0.3">
      <c r="B247"/>
      <c r="C247" s="221"/>
      <c r="D247"/>
      <c r="E247"/>
      <c r="F247"/>
      <c r="G247"/>
    </row>
    <row r="248" spans="2:7" ht="14.4" x14ac:dyDescent="0.3">
      <c r="B248"/>
      <c r="C248" s="221"/>
      <c r="D248"/>
      <c r="E248"/>
      <c r="F248"/>
      <c r="G248"/>
    </row>
    <row r="249" spans="2:7" ht="14.4" x14ac:dyDescent="0.3">
      <c r="B249"/>
      <c r="C249" s="221"/>
      <c r="D249"/>
      <c r="E249"/>
      <c r="F249"/>
      <c r="G249"/>
    </row>
    <row r="250" spans="2:7" ht="14.4" x14ac:dyDescent="0.3">
      <c r="B250"/>
      <c r="C250" s="221"/>
      <c r="D250"/>
      <c r="E250"/>
      <c r="F250"/>
      <c r="G250"/>
    </row>
    <row r="251" spans="2:7" ht="14.4" x14ac:dyDescent="0.3">
      <c r="B251"/>
      <c r="C251" s="221"/>
      <c r="D251"/>
      <c r="E251"/>
      <c r="F251"/>
      <c r="G251"/>
    </row>
    <row r="252" spans="2:7" ht="14.4" x14ac:dyDescent="0.3">
      <c r="B252"/>
      <c r="C252" s="221"/>
      <c r="D252"/>
      <c r="E252"/>
      <c r="F252"/>
      <c r="G252"/>
    </row>
    <row r="253" spans="2:7" ht="14.4" x14ac:dyDescent="0.3">
      <c r="B253"/>
      <c r="C253" s="221"/>
      <c r="D253"/>
      <c r="E253"/>
      <c r="F253"/>
      <c r="G253"/>
    </row>
    <row r="254" spans="2:7" ht="14.4" x14ac:dyDescent="0.3">
      <c r="B254"/>
      <c r="C254" s="221"/>
      <c r="D254"/>
      <c r="E254"/>
      <c r="F254"/>
      <c r="G254"/>
    </row>
    <row r="255" spans="2:7" ht="14.4" x14ac:dyDescent="0.3">
      <c r="B255"/>
      <c r="C255" s="221"/>
      <c r="D255"/>
      <c r="E255"/>
      <c r="F255"/>
      <c r="G255"/>
    </row>
    <row r="256" spans="2:7" ht="14.4" x14ac:dyDescent="0.3">
      <c r="B256"/>
      <c r="C256" s="221"/>
      <c r="D256"/>
      <c r="E256"/>
      <c r="F256"/>
      <c r="G256"/>
    </row>
    <row r="257" spans="2:7" ht="14.4" x14ac:dyDescent="0.3">
      <c r="B257"/>
      <c r="C257" s="221"/>
      <c r="D257"/>
      <c r="E257"/>
      <c r="F257"/>
      <c r="G257"/>
    </row>
    <row r="258" spans="2:7" ht="14.4" x14ac:dyDescent="0.3">
      <c r="B258"/>
      <c r="C258" s="221"/>
      <c r="D258"/>
      <c r="E258"/>
      <c r="F258"/>
      <c r="G258"/>
    </row>
    <row r="259" spans="2:7" ht="14.4" x14ac:dyDescent="0.3">
      <c r="B259"/>
      <c r="C259" s="221"/>
      <c r="D259"/>
      <c r="E259"/>
      <c r="F259"/>
      <c r="G259"/>
    </row>
    <row r="260" spans="2:7" ht="14.4" x14ac:dyDescent="0.3">
      <c r="B260"/>
      <c r="C260" s="221"/>
      <c r="D260"/>
      <c r="E260"/>
      <c r="F260"/>
      <c r="G260"/>
    </row>
    <row r="261" spans="2:7" ht="14.4" x14ac:dyDescent="0.3">
      <c r="B261"/>
      <c r="C261" s="221"/>
      <c r="D261"/>
      <c r="E261"/>
      <c r="F261"/>
      <c r="G261"/>
    </row>
    <row r="262" spans="2:7" ht="14.4" x14ac:dyDescent="0.3">
      <c r="B262"/>
      <c r="C262" s="221"/>
      <c r="D262"/>
      <c r="E262"/>
      <c r="F262"/>
      <c r="G262"/>
    </row>
    <row r="263" spans="2:7" ht="14.4" x14ac:dyDescent="0.3">
      <c r="B263"/>
      <c r="C263" s="221"/>
      <c r="D263"/>
      <c r="E263"/>
      <c r="F263"/>
      <c r="G263"/>
    </row>
    <row r="264" spans="2:7" ht="14.4" x14ac:dyDescent="0.3">
      <c r="B264"/>
      <c r="C264" s="221"/>
      <c r="D264"/>
      <c r="E264"/>
      <c r="F264"/>
      <c r="G264"/>
    </row>
    <row r="265" spans="2:7" ht="14.4" x14ac:dyDescent="0.3">
      <c r="B265"/>
      <c r="C265" s="221"/>
      <c r="D265"/>
      <c r="E265"/>
      <c r="F265"/>
      <c r="G265"/>
    </row>
    <row r="266" spans="2:7" ht="14.4" x14ac:dyDescent="0.3">
      <c r="B266"/>
      <c r="C266" s="221"/>
      <c r="D266"/>
      <c r="E266"/>
      <c r="F266"/>
      <c r="G266"/>
    </row>
    <row r="267" spans="2:7" ht="14.4" x14ac:dyDescent="0.3">
      <c r="B267"/>
      <c r="C267" s="221"/>
      <c r="D267"/>
      <c r="E267"/>
      <c r="F267"/>
      <c r="G267"/>
    </row>
    <row r="268" spans="2:7" ht="14.4" x14ac:dyDescent="0.3">
      <c r="B268"/>
      <c r="C268" s="221"/>
      <c r="D268"/>
      <c r="E268"/>
      <c r="F268"/>
      <c r="G268"/>
    </row>
    <row r="269" spans="2:7" ht="14.4" x14ac:dyDescent="0.3">
      <c r="B269"/>
      <c r="C269" s="221"/>
      <c r="D269"/>
      <c r="E269"/>
      <c r="F269"/>
      <c r="G269"/>
    </row>
    <row r="270" spans="2:7" ht="14.4" x14ac:dyDescent="0.3">
      <c r="B270"/>
      <c r="C270" s="221"/>
      <c r="D270"/>
      <c r="E270"/>
      <c r="F270"/>
      <c r="G270"/>
    </row>
    <row r="271" spans="2:7" ht="14.4" x14ac:dyDescent="0.3">
      <c r="B271"/>
      <c r="C271" s="221"/>
      <c r="D271"/>
      <c r="E271"/>
      <c r="F271"/>
      <c r="G271"/>
    </row>
    <row r="272" spans="2:7" ht="14.4" x14ac:dyDescent="0.3">
      <c r="B272"/>
      <c r="C272" s="221"/>
      <c r="D272"/>
      <c r="E272"/>
      <c r="F272"/>
      <c r="G272"/>
    </row>
    <row r="273" spans="2:7" ht="14.4" x14ac:dyDescent="0.3">
      <c r="B273"/>
      <c r="C273" s="221"/>
      <c r="D273"/>
      <c r="E273"/>
      <c r="F273"/>
      <c r="G273"/>
    </row>
    <row r="274" spans="2:7" ht="14.4" x14ac:dyDescent="0.3">
      <c r="B274"/>
      <c r="C274" s="221"/>
      <c r="D274"/>
      <c r="E274"/>
      <c r="F274"/>
      <c r="G274"/>
    </row>
    <row r="275" spans="2:7" ht="14.4" x14ac:dyDescent="0.3">
      <c r="B275"/>
      <c r="C275" s="221"/>
      <c r="D275"/>
      <c r="E275"/>
      <c r="F275"/>
      <c r="G275"/>
    </row>
    <row r="276" spans="2:7" ht="14.4" x14ac:dyDescent="0.3">
      <c r="B276"/>
      <c r="C276" s="221"/>
      <c r="D276"/>
      <c r="E276"/>
      <c r="F276"/>
      <c r="G276"/>
    </row>
    <row r="277" spans="2:7" ht="14.4" x14ac:dyDescent="0.3">
      <c r="B277"/>
      <c r="C277" s="221"/>
      <c r="D277"/>
      <c r="E277"/>
      <c r="F277"/>
      <c r="G277"/>
    </row>
    <row r="278" spans="2:7" ht="14.4" x14ac:dyDescent="0.3">
      <c r="B278"/>
      <c r="C278" s="221"/>
      <c r="D278"/>
      <c r="E278"/>
      <c r="F278"/>
      <c r="G278"/>
    </row>
    <row r="279" spans="2:7" ht="14.4" x14ac:dyDescent="0.3">
      <c r="B279"/>
      <c r="C279" s="221"/>
      <c r="D279"/>
      <c r="E279"/>
      <c r="F279"/>
      <c r="G279"/>
    </row>
    <row r="280" spans="2:7" ht="14.4" x14ac:dyDescent="0.3">
      <c r="B280"/>
      <c r="C280" s="221"/>
      <c r="D280"/>
      <c r="E280"/>
      <c r="F280"/>
      <c r="G280"/>
    </row>
    <row r="281" spans="2:7" ht="14.4" x14ac:dyDescent="0.3">
      <c r="B281"/>
      <c r="C281" s="221"/>
      <c r="D281"/>
      <c r="E281"/>
      <c r="F281"/>
      <c r="G281"/>
    </row>
    <row r="282" spans="2:7" ht="14.4" x14ac:dyDescent="0.3">
      <c r="B282"/>
      <c r="C282" s="221"/>
      <c r="D282"/>
      <c r="E282"/>
      <c r="F282"/>
      <c r="G282"/>
    </row>
    <row r="283" spans="2:7" ht="14.4" x14ac:dyDescent="0.3">
      <c r="B283"/>
      <c r="C283" s="221"/>
      <c r="D283"/>
      <c r="E283"/>
      <c r="F283"/>
      <c r="G283"/>
    </row>
    <row r="284" spans="2:7" ht="14.4" x14ac:dyDescent="0.3">
      <c r="B284"/>
      <c r="C284" s="221"/>
      <c r="D284"/>
      <c r="E284"/>
      <c r="F284"/>
      <c r="G284"/>
    </row>
    <row r="285" spans="2:7" ht="14.4" x14ac:dyDescent="0.3">
      <c r="B285"/>
      <c r="C285" s="221"/>
      <c r="D285"/>
      <c r="E285"/>
      <c r="F285"/>
      <c r="G285"/>
    </row>
    <row r="286" spans="2:7" ht="14.4" x14ac:dyDescent="0.3">
      <c r="B286"/>
      <c r="C286" s="221"/>
      <c r="D286"/>
      <c r="E286"/>
      <c r="F286"/>
      <c r="G286"/>
    </row>
    <row r="287" spans="2:7" ht="14.4" x14ac:dyDescent="0.3">
      <c r="B287"/>
      <c r="C287" s="221"/>
      <c r="D287"/>
      <c r="E287"/>
      <c r="F287"/>
      <c r="G287"/>
    </row>
    <row r="288" spans="2:7" ht="14.4" x14ac:dyDescent="0.3">
      <c r="B288"/>
      <c r="C288" s="221"/>
      <c r="D288"/>
      <c r="E288"/>
      <c r="F288"/>
      <c r="G288"/>
    </row>
    <row r="289" spans="2:7" ht="14.4" x14ac:dyDescent="0.3">
      <c r="B289"/>
      <c r="C289" s="221"/>
      <c r="D289"/>
      <c r="E289"/>
      <c r="F289"/>
      <c r="G289"/>
    </row>
    <row r="290" spans="2:7" ht="14.4" x14ac:dyDescent="0.3">
      <c r="B290"/>
      <c r="C290" s="221"/>
      <c r="D290"/>
      <c r="E290"/>
      <c r="F290"/>
      <c r="G290"/>
    </row>
    <row r="291" spans="2:7" ht="14.4" x14ac:dyDescent="0.3">
      <c r="B291"/>
      <c r="C291" s="221"/>
      <c r="D291"/>
      <c r="E291"/>
      <c r="F291"/>
      <c r="G291"/>
    </row>
    <row r="292" spans="2:7" ht="14.4" x14ac:dyDescent="0.3">
      <c r="B292"/>
      <c r="C292" s="221"/>
      <c r="D292"/>
      <c r="E292"/>
      <c r="F292"/>
      <c r="G292"/>
    </row>
    <row r="293" spans="2:7" ht="14.4" x14ac:dyDescent="0.3">
      <c r="B293"/>
      <c r="C293" s="221"/>
      <c r="D293"/>
      <c r="E293"/>
      <c r="F293"/>
      <c r="G293"/>
    </row>
    <row r="294" spans="2:7" ht="14.4" x14ac:dyDescent="0.3">
      <c r="B294"/>
      <c r="C294" s="221"/>
      <c r="D294"/>
      <c r="E294"/>
      <c r="F294"/>
      <c r="G294"/>
    </row>
    <row r="295" spans="2:7" ht="14.4" x14ac:dyDescent="0.3">
      <c r="B295"/>
      <c r="C295" s="221"/>
      <c r="D295"/>
      <c r="E295"/>
      <c r="F295"/>
      <c r="G295"/>
    </row>
    <row r="296" spans="2:7" ht="14.4" x14ac:dyDescent="0.3">
      <c r="B296"/>
      <c r="C296" s="221"/>
      <c r="D296"/>
      <c r="E296"/>
      <c r="F296"/>
      <c r="G296"/>
    </row>
    <row r="297" spans="2:7" ht="14.4" x14ac:dyDescent="0.3">
      <c r="B297"/>
      <c r="C297" s="221"/>
      <c r="D297"/>
      <c r="E297"/>
      <c r="F297"/>
      <c r="G297"/>
    </row>
    <row r="298" spans="2:7" ht="14.4" x14ac:dyDescent="0.3">
      <c r="B298"/>
      <c r="C298" s="221"/>
      <c r="D298"/>
      <c r="E298"/>
      <c r="F298"/>
      <c r="G298"/>
    </row>
    <row r="299" spans="2:7" ht="14.4" x14ac:dyDescent="0.3">
      <c r="B299"/>
      <c r="C299" s="221"/>
      <c r="D299"/>
      <c r="E299"/>
      <c r="F299"/>
      <c r="G299"/>
    </row>
    <row r="300" spans="2:7" ht="14.4" x14ac:dyDescent="0.3">
      <c r="B300"/>
      <c r="C300" s="221"/>
      <c r="D300"/>
      <c r="E300"/>
      <c r="F300"/>
      <c r="G300"/>
    </row>
    <row r="301" spans="2:7" ht="14.4" x14ac:dyDescent="0.3">
      <c r="B301"/>
      <c r="C301" s="221"/>
      <c r="D301"/>
      <c r="E301"/>
      <c r="F301"/>
      <c r="G301"/>
    </row>
    <row r="302" spans="2:7" ht="14.4" x14ac:dyDescent="0.3">
      <c r="B302"/>
      <c r="C302" s="221"/>
      <c r="D302"/>
      <c r="E302"/>
      <c r="F302"/>
      <c r="G302"/>
    </row>
    <row r="303" spans="2:7" ht="14.4" x14ac:dyDescent="0.3">
      <c r="B303"/>
      <c r="C303" s="221"/>
      <c r="D303"/>
      <c r="E303"/>
      <c r="F303"/>
      <c r="G303"/>
    </row>
    <row r="304" spans="2:7" ht="14.4" x14ac:dyDescent="0.3">
      <c r="B304"/>
      <c r="C304" s="221"/>
      <c r="D304"/>
      <c r="E304"/>
      <c r="F304"/>
      <c r="G304"/>
    </row>
    <row r="305" spans="2:7" ht="14.4" x14ac:dyDescent="0.3">
      <c r="B305"/>
      <c r="C305" s="221"/>
      <c r="D305"/>
      <c r="E305"/>
      <c r="F305"/>
      <c r="G305"/>
    </row>
    <row r="306" spans="2:7" ht="14.4" x14ac:dyDescent="0.3">
      <c r="B306"/>
      <c r="C306" s="221"/>
      <c r="D306"/>
      <c r="E306"/>
      <c r="F306"/>
      <c r="G306"/>
    </row>
    <row r="307" spans="2:7" ht="14.4" x14ac:dyDescent="0.3">
      <c r="B307"/>
      <c r="C307" s="221"/>
      <c r="D307"/>
      <c r="E307"/>
      <c r="F307"/>
      <c r="G307"/>
    </row>
    <row r="308" spans="2:7" ht="14.4" x14ac:dyDescent="0.3">
      <c r="B308"/>
      <c r="C308" s="221"/>
      <c r="D308"/>
      <c r="E308"/>
      <c r="F308"/>
      <c r="G308"/>
    </row>
    <row r="309" spans="2:7" ht="14.4" x14ac:dyDescent="0.3">
      <c r="B309"/>
      <c r="C309" s="221"/>
      <c r="D309"/>
      <c r="E309"/>
      <c r="F309"/>
      <c r="G309"/>
    </row>
    <row r="310" spans="2:7" ht="14.4" x14ac:dyDescent="0.3">
      <c r="B310"/>
      <c r="C310" s="221"/>
      <c r="D310"/>
      <c r="E310"/>
      <c r="F310"/>
      <c r="G310"/>
    </row>
    <row r="311" spans="2:7" ht="14.4" x14ac:dyDescent="0.3">
      <c r="B311"/>
      <c r="C311" s="221"/>
      <c r="D311"/>
      <c r="E311"/>
      <c r="F311"/>
      <c r="G311"/>
    </row>
    <row r="312" spans="2:7" ht="14.4" x14ac:dyDescent="0.3">
      <c r="B312"/>
      <c r="C312" s="221"/>
      <c r="D312"/>
      <c r="E312"/>
      <c r="F312"/>
      <c r="G312"/>
    </row>
    <row r="313" spans="2:7" ht="14.4" x14ac:dyDescent="0.3">
      <c r="B313"/>
      <c r="C313" s="221"/>
      <c r="D313"/>
      <c r="E313"/>
      <c r="F313"/>
      <c r="G313"/>
    </row>
    <row r="314" spans="2:7" ht="14.4" x14ac:dyDescent="0.3">
      <c r="B314"/>
      <c r="C314" s="221"/>
      <c r="D314"/>
      <c r="E314"/>
      <c r="F314"/>
      <c r="G314"/>
    </row>
    <row r="315" spans="2:7" ht="14.4" x14ac:dyDescent="0.3">
      <c r="B315"/>
      <c r="C315" s="221"/>
      <c r="D315"/>
      <c r="E315"/>
      <c r="F315"/>
      <c r="G315"/>
    </row>
    <row r="316" spans="2:7" ht="14.4" x14ac:dyDescent="0.3">
      <c r="B316"/>
      <c r="C316" s="221"/>
      <c r="D316"/>
      <c r="E316"/>
      <c r="F316"/>
      <c r="G316"/>
    </row>
    <row r="317" spans="2:7" ht="14.4" x14ac:dyDescent="0.3">
      <c r="B317"/>
      <c r="C317" s="221"/>
      <c r="D317"/>
      <c r="E317"/>
      <c r="F317"/>
      <c r="G317"/>
    </row>
    <row r="318" spans="2:7" ht="14.4" x14ac:dyDescent="0.3">
      <c r="B318"/>
      <c r="C318" s="221"/>
      <c r="D318"/>
      <c r="E318"/>
      <c r="F318"/>
      <c r="G318"/>
    </row>
    <row r="319" spans="2:7" ht="14.4" x14ac:dyDescent="0.3">
      <c r="B319"/>
      <c r="C319" s="221"/>
      <c r="D319"/>
      <c r="E319"/>
      <c r="F319"/>
      <c r="G319"/>
    </row>
    <row r="320" spans="2:7" ht="14.4" x14ac:dyDescent="0.3">
      <c r="B320"/>
      <c r="C320" s="221"/>
      <c r="D320"/>
      <c r="E320"/>
      <c r="F320"/>
      <c r="G320"/>
    </row>
    <row r="321" spans="2:7" ht="14.4" x14ac:dyDescent="0.3">
      <c r="B321"/>
      <c r="C321" s="221"/>
      <c r="D321"/>
      <c r="E321"/>
      <c r="F321"/>
      <c r="G321"/>
    </row>
    <row r="322" spans="2:7" ht="14.4" x14ac:dyDescent="0.3">
      <c r="B322"/>
      <c r="C322" s="221"/>
      <c r="D322"/>
      <c r="E322"/>
      <c r="F322"/>
      <c r="G322"/>
    </row>
    <row r="323" spans="2:7" ht="14.4" x14ac:dyDescent="0.3">
      <c r="B323"/>
      <c r="C323" s="221"/>
      <c r="D323"/>
      <c r="E323"/>
      <c r="F323"/>
      <c r="G323"/>
    </row>
    <row r="324" spans="2:7" ht="14.4" x14ac:dyDescent="0.3">
      <c r="B324"/>
      <c r="C324" s="221"/>
      <c r="D324"/>
      <c r="E324"/>
      <c r="F324"/>
      <c r="G324"/>
    </row>
    <row r="325" spans="2:7" ht="14.4" x14ac:dyDescent="0.3">
      <c r="B325"/>
      <c r="C325" s="221"/>
      <c r="D325"/>
      <c r="E325"/>
      <c r="F325"/>
      <c r="G325"/>
    </row>
    <row r="326" spans="2:7" ht="14.4" x14ac:dyDescent="0.3">
      <c r="B326"/>
      <c r="C326" s="221"/>
      <c r="D326"/>
      <c r="E326"/>
      <c r="F326"/>
      <c r="G326"/>
    </row>
    <row r="327" spans="2:7" ht="14.4" x14ac:dyDescent="0.3">
      <c r="B327"/>
      <c r="C327" s="221"/>
      <c r="D327"/>
      <c r="E327"/>
      <c r="F327"/>
      <c r="G327"/>
    </row>
    <row r="328" spans="2:7" ht="14.4" x14ac:dyDescent="0.3">
      <c r="B328"/>
      <c r="C328" s="221"/>
      <c r="D328"/>
      <c r="E328"/>
      <c r="F328"/>
      <c r="G328"/>
    </row>
    <row r="329" spans="2:7" ht="14.4" x14ac:dyDescent="0.3">
      <c r="B329"/>
      <c r="C329" s="221"/>
      <c r="D329"/>
      <c r="E329"/>
      <c r="F329"/>
      <c r="G329"/>
    </row>
    <row r="330" spans="2:7" ht="14.4" x14ac:dyDescent="0.3">
      <c r="B330"/>
      <c r="C330" s="221"/>
      <c r="D330"/>
      <c r="E330"/>
      <c r="F330"/>
      <c r="G330"/>
    </row>
    <row r="331" spans="2:7" ht="14.4" x14ac:dyDescent="0.3">
      <c r="B331"/>
      <c r="C331" s="221"/>
      <c r="D331"/>
      <c r="E331"/>
      <c r="F331"/>
      <c r="G331"/>
    </row>
    <row r="332" spans="2:7" ht="14.4" x14ac:dyDescent="0.3">
      <c r="B332"/>
      <c r="C332" s="221"/>
      <c r="D332"/>
      <c r="E332"/>
      <c r="F332"/>
      <c r="G332"/>
    </row>
    <row r="333" spans="2:7" ht="14.4" x14ac:dyDescent="0.3">
      <c r="B333"/>
      <c r="C333" s="221"/>
      <c r="D333"/>
      <c r="E333"/>
      <c r="F333"/>
      <c r="G333"/>
    </row>
    <row r="334" spans="2:7" ht="14.4" x14ac:dyDescent="0.3">
      <c r="B334"/>
      <c r="C334" s="221"/>
      <c r="D334"/>
      <c r="E334"/>
      <c r="F334"/>
      <c r="G334"/>
    </row>
    <row r="335" spans="2:7" ht="14.4" x14ac:dyDescent="0.3">
      <c r="B335"/>
      <c r="C335" s="221"/>
      <c r="D335"/>
      <c r="E335"/>
      <c r="F335"/>
      <c r="G335"/>
    </row>
    <row r="336" spans="2:7" ht="14.4" x14ac:dyDescent="0.3">
      <c r="B336"/>
      <c r="C336" s="221"/>
      <c r="D336"/>
      <c r="E336"/>
      <c r="F336"/>
      <c r="G336"/>
    </row>
    <row r="337" spans="2:7" ht="14.4" x14ac:dyDescent="0.3">
      <c r="B337"/>
      <c r="C337" s="221"/>
      <c r="D337"/>
      <c r="E337"/>
      <c r="F337"/>
      <c r="G337"/>
    </row>
    <row r="338" spans="2:7" ht="14.4" x14ac:dyDescent="0.3">
      <c r="B338"/>
      <c r="C338" s="221"/>
      <c r="D338"/>
      <c r="E338"/>
      <c r="F338"/>
      <c r="G338"/>
    </row>
    <row r="339" spans="2:7" ht="14.4" x14ac:dyDescent="0.3">
      <c r="B339"/>
      <c r="C339" s="221"/>
      <c r="D339"/>
      <c r="E339"/>
      <c r="F339"/>
      <c r="G339"/>
    </row>
    <row r="340" spans="2:7" ht="14.4" x14ac:dyDescent="0.3">
      <c r="B340"/>
      <c r="C340" s="221"/>
      <c r="D340"/>
      <c r="E340"/>
      <c r="F340"/>
      <c r="G340"/>
    </row>
    <row r="341" spans="2:7" ht="14.4" x14ac:dyDescent="0.3">
      <c r="B341"/>
      <c r="C341" s="221"/>
      <c r="D341"/>
      <c r="E341"/>
      <c r="F341"/>
      <c r="G341"/>
    </row>
    <row r="342" spans="2:7" ht="14.4" x14ac:dyDescent="0.3">
      <c r="B342"/>
      <c r="C342" s="221"/>
      <c r="D342"/>
      <c r="E342"/>
      <c r="F342"/>
      <c r="G342"/>
    </row>
    <row r="343" spans="2:7" ht="14.4" x14ac:dyDescent="0.3">
      <c r="B343"/>
      <c r="C343" s="221"/>
      <c r="D343"/>
      <c r="E343"/>
      <c r="F343"/>
      <c r="G343"/>
    </row>
    <row r="344" spans="2:7" ht="14.4" x14ac:dyDescent="0.3">
      <c r="B344"/>
      <c r="C344" s="221"/>
      <c r="D344"/>
      <c r="E344"/>
      <c r="F344"/>
      <c r="G344"/>
    </row>
    <row r="345" spans="2:7" ht="14.4" x14ac:dyDescent="0.3">
      <c r="B345"/>
      <c r="C345" s="221"/>
      <c r="D345"/>
      <c r="E345"/>
      <c r="F345"/>
      <c r="G345"/>
    </row>
    <row r="346" spans="2:7" ht="14.4" x14ac:dyDescent="0.3">
      <c r="B346"/>
      <c r="C346" s="221"/>
      <c r="D346"/>
      <c r="E346"/>
      <c r="F346"/>
      <c r="G346"/>
    </row>
    <row r="347" spans="2:7" ht="14.4" x14ac:dyDescent="0.3">
      <c r="B347"/>
      <c r="C347" s="221"/>
      <c r="D347"/>
      <c r="E347"/>
      <c r="F347"/>
      <c r="G347"/>
    </row>
    <row r="348" spans="2:7" ht="14.4" x14ac:dyDescent="0.3">
      <c r="B348"/>
      <c r="C348" s="221"/>
      <c r="D348"/>
      <c r="E348"/>
      <c r="F348"/>
      <c r="G348"/>
    </row>
    <row r="349" spans="2:7" ht="14.4" x14ac:dyDescent="0.3">
      <c r="B349"/>
      <c r="C349" s="221"/>
      <c r="D349"/>
      <c r="E349"/>
      <c r="F349"/>
      <c r="G349"/>
    </row>
    <row r="350" spans="2:7" ht="14.4" x14ac:dyDescent="0.3">
      <c r="B350"/>
      <c r="C350" s="221"/>
      <c r="D350"/>
      <c r="E350"/>
      <c r="F350"/>
      <c r="G350"/>
    </row>
    <row r="351" spans="2:7" ht="14.4" x14ac:dyDescent="0.3">
      <c r="B351"/>
      <c r="C351" s="221"/>
      <c r="D351"/>
      <c r="E351"/>
      <c r="F351"/>
      <c r="G351"/>
    </row>
    <row r="352" spans="2:7" ht="14.4" x14ac:dyDescent="0.3">
      <c r="B352"/>
      <c r="C352" s="221"/>
      <c r="D352"/>
      <c r="E352"/>
      <c r="F352"/>
      <c r="G352"/>
    </row>
    <row r="353" spans="2:7" ht="14.4" x14ac:dyDescent="0.3">
      <c r="B353"/>
      <c r="C353" s="221"/>
      <c r="D353"/>
      <c r="E353"/>
      <c r="F353"/>
      <c r="G353"/>
    </row>
    <row r="354" spans="2:7" ht="14.4" x14ac:dyDescent="0.3">
      <c r="B354"/>
      <c r="C354" s="221"/>
      <c r="D354"/>
      <c r="E354"/>
      <c r="F354"/>
      <c r="G354"/>
    </row>
    <row r="355" spans="2:7" ht="14.4" x14ac:dyDescent="0.3">
      <c r="B355"/>
      <c r="C355" s="221"/>
      <c r="D355"/>
      <c r="E355"/>
      <c r="F355"/>
      <c r="G355"/>
    </row>
    <row r="356" spans="2:7" ht="14.4" x14ac:dyDescent="0.3">
      <c r="B356"/>
      <c r="C356" s="221"/>
      <c r="D356"/>
      <c r="E356"/>
      <c r="F356"/>
      <c r="G356"/>
    </row>
    <row r="357" spans="2:7" ht="14.4" x14ac:dyDescent="0.3">
      <c r="B357"/>
      <c r="C357" s="221"/>
      <c r="D357"/>
      <c r="E357"/>
      <c r="F357"/>
      <c r="G357"/>
    </row>
    <row r="358" spans="2:7" ht="14.4" x14ac:dyDescent="0.3">
      <c r="B358"/>
      <c r="C358" s="221"/>
      <c r="D358"/>
      <c r="E358"/>
      <c r="F358"/>
      <c r="G358"/>
    </row>
    <row r="359" spans="2:7" ht="14.4" x14ac:dyDescent="0.3">
      <c r="B359"/>
      <c r="C359" s="221"/>
      <c r="D359"/>
      <c r="E359"/>
      <c r="F359"/>
      <c r="G359"/>
    </row>
    <row r="360" spans="2:7" ht="14.4" x14ac:dyDescent="0.3">
      <c r="B360"/>
      <c r="C360" s="221"/>
      <c r="D360"/>
      <c r="E360"/>
      <c r="F360"/>
      <c r="G360"/>
    </row>
    <row r="361" spans="2:7" ht="14.4" x14ac:dyDescent="0.3">
      <c r="B361"/>
      <c r="C361" s="221"/>
      <c r="D361"/>
      <c r="E361"/>
      <c r="F361"/>
      <c r="G361"/>
    </row>
    <row r="362" spans="2:7" ht="14.4" x14ac:dyDescent="0.3">
      <c r="B362"/>
      <c r="C362" s="221"/>
      <c r="D362"/>
      <c r="E362"/>
      <c r="F362"/>
      <c r="G362"/>
    </row>
    <row r="363" spans="2:7" ht="14.4" x14ac:dyDescent="0.3">
      <c r="B363"/>
      <c r="C363" s="221"/>
      <c r="D363"/>
      <c r="E363"/>
      <c r="F363"/>
      <c r="G363"/>
    </row>
    <row r="364" spans="2:7" ht="14.4" x14ac:dyDescent="0.3">
      <c r="B364"/>
      <c r="C364" s="221"/>
      <c r="D364"/>
      <c r="E364"/>
      <c r="F364"/>
      <c r="G364"/>
    </row>
    <row r="365" spans="2:7" ht="14.4" x14ac:dyDescent="0.3">
      <c r="B365"/>
      <c r="C365" s="221"/>
      <c r="D365"/>
      <c r="E365"/>
      <c r="F365"/>
      <c r="G365"/>
    </row>
    <row r="366" spans="2:7" ht="14.4" x14ac:dyDescent="0.3">
      <c r="B366"/>
      <c r="C366" s="221"/>
      <c r="D366"/>
      <c r="E366"/>
      <c r="F366"/>
      <c r="G366"/>
    </row>
    <row r="367" spans="2:7" ht="14.4" x14ac:dyDescent="0.3">
      <c r="B367"/>
      <c r="C367" s="221"/>
      <c r="D367"/>
      <c r="E367"/>
      <c r="F367"/>
      <c r="G367"/>
    </row>
    <row r="368" spans="2:7" ht="14.4" x14ac:dyDescent="0.3">
      <c r="B368"/>
      <c r="C368" s="221"/>
      <c r="D368"/>
      <c r="E368"/>
      <c r="F368"/>
      <c r="G368"/>
    </row>
    <row r="369" spans="2:7" ht="14.4" x14ac:dyDescent="0.3">
      <c r="B369"/>
      <c r="C369" s="221"/>
      <c r="D369"/>
      <c r="E369"/>
      <c r="F369"/>
      <c r="G369"/>
    </row>
    <row r="370" spans="2:7" ht="14.4" x14ac:dyDescent="0.3">
      <c r="B370"/>
      <c r="C370" s="221"/>
      <c r="D370"/>
      <c r="E370"/>
      <c r="F370"/>
      <c r="G370"/>
    </row>
    <row r="371" spans="2:7" ht="14.4" x14ac:dyDescent="0.3">
      <c r="B371"/>
      <c r="C371" s="221"/>
      <c r="D371"/>
      <c r="E371"/>
      <c r="F371"/>
      <c r="G371"/>
    </row>
    <row r="372" spans="2:7" ht="14.4" x14ac:dyDescent="0.3">
      <c r="B372"/>
      <c r="C372" s="221"/>
      <c r="D372"/>
      <c r="E372"/>
      <c r="F372"/>
      <c r="G372"/>
    </row>
    <row r="373" spans="2:7" ht="14.4" x14ac:dyDescent="0.3">
      <c r="B373"/>
      <c r="C373" s="221"/>
      <c r="D373"/>
      <c r="E373"/>
      <c r="F373"/>
      <c r="G373"/>
    </row>
    <row r="374" spans="2:7" ht="14.4" x14ac:dyDescent="0.3">
      <c r="B374"/>
      <c r="C374" s="221"/>
      <c r="D374"/>
      <c r="E374"/>
      <c r="F374"/>
      <c r="G374"/>
    </row>
    <row r="375" spans="2:7" ht="14.4" x14ac:dyDescent="0.3">
      <c r="B375"/>
      <c r="C375" s="221"/>
      <c r="D375"/>
      <c r="E375"/>
      <c r="F375"/>
      <c r="G375"/>
    </row>
    <row r="376" spans="2:7" ht="14.4" x14ac:dyDescent="0.3">
      <c r="B376"/>
      <c r="C376" s="221"/>
      <c r="D376"/>
      <c r="E376"/>
      <c r="F376"/>
      <c r="G376"/>
    </row>
    <row r="377" spans="2:7" ht="14.4" x14ac:dyDescent="0.3">
      <c r="B377"/>
      <c r="C377" s="221"/>
      <c r="D377"/>
      <c r="E377"/>
      <c r="F377"/>
      <c r="G377"/>
    </row>
    <row r="378" spans="2:7" ht="14.4" x14ac:dyDescent="0.3">
      <c r="B378"/>
      <c r="C378" s="221"/>
      <c r="D378"/>
      <c r="E378"/>
      <c r="F378"/>
      <c r="G378"/>
    </row>
    <row r="379" spans="2:7" ht="14.4" x14ac:dyDescent="0.3">
      <c r="B379"/>
      <c r="C379" s="221"/>
      <c r="D379"/>
      <c r="E379"/>
      <c r="F379"/>
      <c r="G379"/>
    </row>
    <row r="380" spans="2:7" ht="14.4" x14ac:dyDescent="0.3">
      <c r="B380"/>
      <c r="C380" s="221"/>
      <c r="D380"/>
      <c r="E380"/>
      <c r="F380"/>
      <c r="G380"/>
    </row>
    <row r="381" spans="2:7" ht="14.4" x14ac:dyDescent="0.3">
      <c r="B381"/>
      <c r="C381" s="221"/>
      <c r="D381"/>
      <c r="E381"/>
      <c r="F381"/>
      <c r="G381"/>
    </row>
    <row r="382" spans="2:7" ht="14.4" x14ac:dyDescent="0.3">
      <c r="B382"/>
      <c r="C382" s="221"/>
      <c r="D382"/>
      <c r="E382"/>
      <c r="F382"/>
      <c r="G382"/>
    </row>
    <row r="383" spans="2:7" ht="14.4" x14ac:dyDescent="0.3">
      <c r="B383"/>
      <c r="C383" s="221"/>
      <c r="D383"/>
      <c r="E383"/>
      <c r="F383"/>
      <c r="G383"/>
    </row>
    <row r="384" spans="2:7" ht="14.4" x14ac:dyDescent="0.3">
      <c r="B384"/>
      <c r="C384" s="221"/>
      <c r="D384"/>
      <c r="E384"/>
      <c r="F384"/>
      <c r="G384"/>
    </row>
    <row r="385" spans="2:7" ht="14.4" x14ac:dyDescent="0.3">
      <c r="B385"/>
      <c r="C385" s="221"/>
      <c r="D385"/>
      <c r="E385"/>
      <c r="F385"/>
      <c r="G385"/>
    </row>
    <row r="386" spans="2:7" ht="14.4" x14ac:dyDescent="0.3">
      <c r="B386"/>
      <c r="C386" s="221"/>
      <c r="D386"/>
      <c r="E386"/>
      <c r="F386"/>
      <c r="G386"/>
    </row>
    <row r="387" spans="2:7" ht="14.4" x14ac:dyDescent="0.3">
      <c r="B387"/>
      <c r="C387" s="221"/>
      <c r="D387"/>
      <c r="E387"/>
      <c r="F387"/>
      <c r="G387"/>
    </row>
    <row r="388" spans="2:7" ht="14.4" x14ac:dyDescent="0.3">
      <c r="B388"/>
      <c r="C388" s="221"/>
      <c r="D388"/>
      <c r="E388"/>
      <c r="F388"/>
      <c r="G388"/>
    </row>
    <row r="389" spans="2:7" ht="14.4" x14ac:dyDescent="0.3">
      <c r="B389"/>
      <c r="C389" s="221"/>
      <c r="D389"/>
      <c r="E389"/>
      <c r="F389"/>
      <c r="G389"/>
    </row>
    <row r="390" spans="2:7" ht="14.4" x14ac:dyDescent="0.3">
      <c r="B390"/>
      <c r="C390" s="221"/>
      <c r="D390"/>
      <c r="E390"/>
      <c r="F390"/>
      <c r="G390"/>
    </row>
    <row r="391" spans="2:7" ht="14.4" x14ac:dyDescent="0.3">
      <c r="B391"/>
      <c r="C391" s="221"/>
      <c r="D391"/>
      <c r="E391"/>
      <c r="F391"/>
      <c r="G391"/>
    </row>
    <row r="392" spans="2:7" ht="14.4" x14ac:dyDescent="0.3">
      <c r="B392"/>
      <c r="C392" s="221"/>
      <c r="D392"/>
      <c r="E392"/>
      <c r="F392"/>
      <c r="G392"/>
    </row>
    <row r="393" spans="2:7" ht="14.4" x14ac:dyDescent="0.3">
      <c r="B393"/>
      <c r="C393" s="221"/>
      <c r="D393"/>
      <c r="E393"/>
      <c r="F393"/>
      <c r="G393"/>
    </row>
    <row r="394" spans="2:7" ht="14.4" x14ac:dyDescent="0.3">
      <c r="B394"/>
      <c r="C394" s="221"/>
      <c r="D394"/>
      <c r="E394"/>
      <c r="F394"/>
      <c r="G394"/>
    </row>
    <row r="395" spans="2:7" ht="14.4" x14ac:dyDescent="0.3">
      <c r="B395"/>
      <c r="C395" s="221"/>
      <c r="D395"/>
      <c r="E395"/>
      <c r="F395"/>
      <c r="G395"/>
    </row>
    <row r="396" spans="2:7" ht="14.4" x14ac:dyDescent="0.3">
      <c r="B396"/>
      <c r="C396" s="221"/>
      <c r="D396"/>
      <c r="E396"/>
      <c r="F396"/>
      <c r="G396"/>
    </row>
    <row r="397" spans="2:7" ht="14.4" x14ac:dyDescent="0.3">
      <c r="B397"/>
      <c r="C397" s="221"/>
      <c r="D397"/>
      <c r="E397"/>
      <c r="F397"/>
      <c r="G397"/>
    </row>
    <row r="398" spans="2:7" ht="14.4" x14ac:dyDescent="0.3">
      <c r="B398"/>
      <c r="C398" s="221"/>
      <c r="D398"/>
      <c r="E398"/>
      <c r="F398"/>
      <c r="G398"/>
    </row>
    <row r="399" spans="2:7" ht="14.4" x14ac:dyDescent="0.3">
      <c r="B399"/>
      <c r="C399" s="221"/>
      <c r="D399"/>
      <c r="E399"/>
      <c r="F399"/>
      <c r="G399"/>
    </row>
    <row r="400" spans="2:7" ht="14.4" x14ac:dyDescent="0.3">
      <c r="B400"/>
      <c r="C400" s="221"/>
      <c r="D400"/>
      <c r="E400"/>
      <c r="F400"/>
      <c r="G400"/>
    </row>
    <row r="401" spans="2:7" ht="14.4" x14ac:dyDescent="0.3">
      <c r="B401"/>
      <c r="C401" s="221"/>
      <c r="D401"/>
      <c r="E401"/>
      <c r="F401"/>
      <c r="G401"/>
    </row>
    <row r="402" spans="2:7" ht="14.4" x14ac:dyDescent="0.3">
      <c r="B402"/>
      <c r="C402" s="221"/>
      <c r="D402"/>
      <c r="E402"/>
      <c r="F402"/>
      <c r="G402"/>
    </row>
    <row r="403" spans="2:7" ht="14.4" x14ac:dyDescent="0.3">
      <c r="B403"/>
      <c r="C403" s="221"/>
      <c r="D403"/>
      <c r="E403"/>
      <c r="F403"/>
      <c r="G403"/>
    </row>
    <row r="404" spans="2:7" ht="14.4" x14ac:dyDescent="0.3">
      <c r="B404"/>
      <c r="C404" s="221"/>
      <c r="D404"/>
      <c r="E404"/>
      <c r="F404"/>
      <c r="G404"/>
    </row>
    <row r="405" spans="2:7" ht="14.4" x14ac:dyDescent="0.3">
      <c r="B405"/>
      <c r="C405" s="221"/>
      <c r="D405"/>
      <c r="E405"/>
      <c r="F405"/>
      <c r="G405"/>
    </row>
    <row r="406" spans="2:7" ht="14.4" x14ac:dyDescent="0.3">
      <c r="B406"/>
      <c r="C406" s="221"/>
      <c r="D406"/>
      <c r="E406"/>
      <c r="F406"/>
      <c r="G406"/>
    </row>
    <row r="407" spans="2:7" ht="14.4" x14ac:dyDescent="0.3">
      <c r="B407"/>
      <c r="C407" s="221"/>
      <c r="D407"/>
      <c r="E407"/>
      <c r="F407"/>
      <c r="G407"/>
    </row>
    <row r="408" spans="2:7" ht="14.4" x14ac:dyDescent="0.3">
      <c r="B408"/>
      <c r="C408" s="221"/>
      <c r="D408"/>
      <c r="E408"/>
      <c r="F408"/>
      <c r="G408"/>
    </row>
    <row r="409" spans="2:7" ht="14.4" x14ac:dyDescent="0.3">
      <c r="B409"/>
      <c r="C409" s="221"/>
      <c r="D409"/>
      <c r="E409"/>
      <c r="F409"/>
      <c r="G409"/>
    </row>
    <row r="410" spans="2:7" ht="14.4" x14ac:dyDescent="0.3">
      <c r="B410"/>
      <c r="C410" s="221"/>
      <c r="D410"/>
      <c r="E410"/>
      <c r="F410"/>
      <c r="G410"/>
    </row>
    <row r="411" spans="2:7" ht="14.4" x14ac:dyDescent="0.3">
      <c r="B411"/>
      <c r="C411" s="221"/>
      <c r="D411"/>
      <c r="E411"/>
      <c r="F411"/>
      <c r="G411"/>
    </row>
    <row r="412" spans="2:7" ht="14.4" x14ac:dyDescent="0.3">
      <c r="B412"/>
      <c r="C412" s="221"/>
      <c r="D412"/>
      <c r="E412"/>
      <c r="F412"/>
      <c r="G412"/>
    </row>
    <row r="413" spans="2:7" ht="14.4" x14ac:dyDescent="0.3">
      <c r="B413"/>
      <c r="C413" s="221"/>
      <c r="D413"/>
      <c r="E413"/>
      <c r="F413"/>
      <c r="G413"/>
    </row>
    <row r="414" spans="2:7" ht="14.4" x14ac:dyDescent="0.3">
      <c r="B414"/>
      <c r="C414" s="221"/>
      <c r="D414"/>
      <c r="E414"/>
      <c r="F414"/>
      <c r="G414"/>
    </row>
    <row r="415" spans="2:7" ht="14.4" x14ac:dyDescent="0.3">
      <c r="B415"/>
      <c r="C415" s="221"/>
      <c r="D415"/>
      <c r="E415"/>
      <c r="F415"/>
      <c r="G415"/>
    </row>
    <row r="416" spans="2:7" ht="14.4" x14ac:dyDescent="0.3">
      <c r="B416"/>
      <c r="C416" s="221"/>
      <c r="D416"/>
      <c r="E416"/>
      <c r="F416"/>
      <c r="G416"/>
    </row>
    <row r="417" spans="2:7" ht="14.4" x14ac:dyDescent="0.3">
      <c r="B417"/>
      <c r="C417" s="221"/>
      <c r="D417"/>
      <c r="E417"/>
      <c r="F417"/>
      <c r="G417"/>
    </row>
    <row r="418" spans="2:7" ht="14.4" x14ac:dyDescent="0.3">
      <c r="B418"/>
      <c r="C418" s="221"/>
      <c r="D418"/>
      <c r="E418"/>
      <c r="F418"/>
      <c r="G418"/>
    </row>
    <row r="419" spans="2:7" ht="14.4" x14ac:dyDescent="0.3">
      <c r="B419"/>
      <c r="C419" s="221"/>
      <c r="D419"/>
      <c r="E419"/>
      <c r="F419"/>
      <c r="G419"/>
    </row>
    <row r="420" spans="2:7" ht="14.4" x14ac:dyDescent="0.3">
      <c r="B420"/>
      <c r="C420" s="221"/>
      <c r="D420"/>
      <c r="E420"/>
      <c r="F420"/>
      <c r="G420"/>
    </row>
    <row r="421" spans="2:7" ht="14.4" x14ac:dyDescent="0.3">
      <c r="B421"/>
      <c r="C421" s="221"/>
      <c r="D421"/>
      <c r="E421"/>
      <c r="F421"/>
      <c r="G421"/>
    </row>
    <row r="422" spans="2:7" ht="14.4" x14ac:dyDescent="0.3">
      <c r="B422"/>
      <c r="C422" s="221"/>
      <c r="D422"/>
      <c r="E422"/>
      <c r="F422"/>
      <c r="G422"/>
    </row>
    <row r="423" spans="2:7" ht="14.4" x14ac:dyDescent="0.3">
      <c r="B423"/>
      <c r="C423" s="221"/>
      <c r="D423"/>
      <c r="E423"/>
      <c r="F423"/>
      <c r="G423"/>
    </row>
    <row r="424" spans="2:7" ht="14.4" x14ac:dyDescent="0.3">
      <c r="B424"/>
      <c r="C424" s="221"/>
      <c r="D424"/>
      <c r="E424"/>
      <c r="F424"/>
      <c r="G424"/>
    </row>
    <row r="425" spans="2:7" ht="14.4" x14ac:dyDescent="0.3">
      <c r="B425"/>
      <c r="C425" s="221"/>
      <c r="D425"/>
      <c r="E425"/>
      <c r="F425"/>
      <c r="G425"/>
    </row>
    <row r="426" spans="2:7" ht="14.4" x14ac:dyDescent="0.3">
      <c r="B426"/>
      <c r="C426" s="221"/>
      <c r="D426"/>
      <c r="E426"/>
      <c r="F426"/>
      <c r="G426"/>
    </row>
    <row r="427" spans="2:7" ht="14.4" x14ac:dyDescent="0.3">
      <c r="B427"/>
      <c r="C427" s="221"/>
      <c r="D427"/>
      <c r="E427"/>
      <c r="F427"/>
      <c r="G427"/>
    </row>
    <row r="428" spans="2:7" ht="14.4" x14ac:dyDescent="0.3">
      <c r="B428"/>
      <c r="C428" s="221"/>
      <c r="D428"/>
      <c r="E428"/>
      <c r="F428"/>
      <c r="G428"/>
    </row>
    <row r="429" spans="2:7" ht="14.4" x14ac:dyDescent="0.3">
      <c r="B429"/>
      <c r="C429" s="221"/>
      <c r="D429"/>
      <c r="E429"/>
      <c r="F429"/>
      <c r="G429"/>
    </row>
    <row r="430" spans="2:7" ht="14.4" x14ac:dyDescent="0.3">
      <c r="B430"/>
      <c r="C430" s="221"/>
      <c r="D430"/>
      <c r="E430"/>
      <c r="F430"/>
      <c r="G430"/>
    </row>
    <row r="431" spans="2:7" ht="14.4" x14ac:dyDescent="0.3">
      <c r="B431"/>
      <c r="C431" s="221"/>
      <c r="D431"/>
      <c r="E431"/>
      <c r="F431"/>
      <c r="G431"/>
    </row>
    <row r="432" spans="2:7" ht="14.4" x14ac:dyDescent="0.3">
      <c r="B432"/>
      <c r="C432" s="221"/>
      <c r="D432"/>
      <c r="E432"/>
      <c r="F432"/>
      <c r="G432"/>
    </row>
    <row r="433" spans="2:7" ht="14.4" x14ac:dyDescent="0.3">
      <c r="B433"/>
      <c r="C433" s="221"/>
      <c r="D433"/>
      <c r="E433"/>
      <c r="F433"/>
      <c r="G433"/>
    </row>
    <row r="434" spans="2:7" ht="14.4" x14ac:dyDescent="0.3">
      <c r="B434"/>
      <c r="C434" s="221"/>
      <c r="D434"/>
      <c r="E434"/>
      <c r="F434"/>
      <c r="G434"/>
    </row>
    <row r="435" spans="2:7" ht="14.4" x14ac:dyDescent="0.3">
      <c r="B435"/>
      <c r="C435" s="221"/>
      <c r="D435"/>
      <c r="E435"/>
      <c r="F435"/>
      <c r="G435"/>
    </row>
    <row r="436" spans="2:7" ht="14.4" x14ac:dyDescent="0.3">
      <c r="B436"/>
      <c r="C436" s="221"/>
      <c r="D436"/>
      <c r="E436"/>
      <c r="F436"/>
      <c r="G436"/>
    </row>
    <row r="437" spans="2:7" ht="14.4" x14ac:dyDescent="0.3">
      <c r="B437"/>
      <c r="C437" s="221"/>
      <c r="D437"/>
      <c r="E437"/>
      <c r="F437"/>
      <c r="G437"/>
    </row>
    <row r="438" spans="2:7" ht="14.4" x14ac:dyDescent="0.3">
      <c r="B438"/>
      <c r="C438" s="221"/>
      <c r="D438"/>
      <c r="E438"/>
      <c r="F438"/>
      <c r="G438"/>
    </row>
    <row r="439" spans="2:7" ht="14.4" x14ac:dyDescent="0.3">
      <c r="B439"/>
      <c r="C439" s="221"/>
      <c r="D439"/>
      <c r="E439"/>
      <c r="F439"/>
      <c r="G439"/>
    </row>
    <row r="440" spans="2:7" ht="14.4" x14ac:dyDescent="0.3">
      <c r="B440"/>
      <c r="C440" s="221"/>
      <c r="D440"/>
      <c r="E440"/>
      <c r="F440"/>
      <c r="G440"/>
    </row>
    <row r="441" spans="2:7" ht="14.4" x14ac:dyDescent="0.3">
      <c r="B441"/>
      <c r="C441" s="221"/>
      <c r="D441"/>
      <c r="E441"/>
      <c r="F441"/>
      <c r="G441"/>
    </row>
    <row r="442" spans="2:7" ht="14.4" x14ac:dyDescent="0.3">
      <c r="B442"/>
      <c r="C442" s="221"/>
      <c r="D442"/>
      <c r="E442"/>
      <c r="F442"/>
      <c r="G442"/>
    </row>
    <row r="443" spans="2:7" ht="14.4" x14ac:dyDescent="0.3">
      <c r="B443"/>
      <c r="C443" s="221"/>
      <c r="D443"/>
      <c r="E443"/>
      <c r="F443"/>
      <c r="G443"/>
    </row>
    <row r="444" spans="2:7" ht="14.4" x14ac:dyDescent="0.3">
      <c r="B444"/>
      <c r="C444" s="221"/>
      <c r="D444"/>
      <c r="E444"/>
      <c r="F444"/>
      <c r="G444"/>
    </row>
    <row r="445" spans="2:7" ht="14.4" x14ac:dyDescent="0.3">
      <c r="B445"/>
      <c r="C445" s="221"/>
      <c r="D445"/>
      <c r="E445"/>
      <c r="F445"/>
      <c r="G445"/>
    </row>
    <row r="446" spans="2:7" ht="14.4" x14ac:dyDescent="0.3">
      <c r="B446"/>
      <c r="C446" s="221"/>
      <c r="D446"/>
      <c r="E446"/>
      <c r="F446"/>
      <c r="G446"/>
    </row>
    <row r="447" spans="2:7" ht="14.4" x14ac:dyDescent="0.3">
      <c r="B447"/>
      <c r="C447" s="221"/>
      <c r="D447"/>
      <c r="E447"/>
      <c r="F447"/>
      <c r="G447"/>
    </row>
    <row r="448" spans="2:7" ht="14.4" x14ac:dyDescent="0.3">
      <c r="B448"/>
      <c r="C448" s="221"/>
      <c r="D448"/>
      <c r="E448"/>
      <c r="F448"/>
      <c r="G448"/>
    </row>
    <row r="449" spans="2:7" ht="14.4" x14ac:dyDescent="0.3">
      <c r="B449"/>
      <c r="C449" s="221"/>
      <c r="D449"/>
      <c r="E449"/>
      <c r="F449"/>
      <c r="G449"/>
    </row>
    <row r="450" spans="2:7" ht="14.4" x14ac:dyDescent="0.3">
      <c r="B450"/>
      <c r="C450" s="221"/>
      <c r="D450"/>
      <c r="E450"/>
      <c r="F450"/>
      <c r="G450"/>
    </row>
    <row r="451" spans="2:7" ht="14.4" x14ac:dyDescent="0.3">
      <c r="B451"/>
      <c r="C451" s="221"/>
      <c r="D451"/>
      <c r="E451"/>
      <c r="F451"/>
      <c r="G451"/>
    </row>
    <row r="452" spans="2:7" ht="14.4" x14ac:dyDescent="0.3">
      <c r="B452"/>
      <c r="C452" s="221"/>
      <c r="D452"/>
      <c r="E452"/>
      <c r="F452"/>
      <c r="G452"/>
    </row>
    <row r="453" spans="2:7" ht="14.4" x14ac:dyDescent="0.3">
      <c r="B453"/>
      <c r="C453" s="221"/>
      <c r="D453"/>
      <c r="E453"/>
      <c r="F453"/>
      <c r="G453"/>
    </row>
    <row r="454" spans="2:7" ht="14.4" x14ac:dyDescent="0.3">
      <c r="B454"/>
      <c r="C454" s="221"/>
      <c r="D454"/>
      <c r="E454"/>
      <c r="F454"/>
      <c r="G454"/>
    </row>
    <row r="455" spans="2:7" ht="14.4" x14ac:dyDescent="0.3">
      <c r="B455"/>
      <c r="C455" s="221"/>
      <c r="D455"/>
      <c r="E455"/>
      <c r="F455"/>
      <c r="G455"/>
    </row>
    <row r="456" spans="2:7" ht="14.4" x14ac:dyDescent="0.3">
      <c r="B456"/>
      <c r="C456" s="221"/>
      <c r="D456"/>
      <c r="E456"/>
      <c r="F456"/>
      <c r="G456"/>
    </row>
    <row r="457" spans="2:7" ht="14.4" x14ac:dyDescent="0.3">
      <c r="B457"/>
      <c r="C457" s="221"/>
      <c r="D457"/>
      <c r="E457"/>
      <c r="F457"/>
      <c r="G457"/>
    </row>
    <row r="458" spans="2:7" ht="14.4" x14ac:dyDescent="0.3">
      <c r="B458"/>
      <c r="C458" s="221"/>
      <c r="D458"/>
      <c r="E458"/>
      <c r="F458"/>
      <c r="G458"/>
    </row>
    <row r="459" spans="2:7" ht="14.4" x14ac:dyDescent="0.3">
      <c r="B459"/>
      <c r="C459" s="221"/>
      <c r="D459"/>
      <c r="E459"/>
      <c r="F459"/>
      <c r="G459"/>
    </row>
    <row r="460" spans="2:7" ht="14.4" x14ac:dyDescent="0.3">
      <c r="B460"/>
      <c r="C460" s="221"/>
      <c r="D460"/>
      <c r="E460"/>
      <c r="F460"/>
      <c r="G460"/>
    </row>
    <row r="461" spans="2:7" ht="14.4" x14ac:dyDescent="0.3">
      <c r="B461"/>
      <c r="C461" s="221"/>
      <c r="D461"/>
      <c r="E461"/>
      <c r="F461"/>
      <c r="G461"/>
    </row>
    <row r="462" spans="2:7" ht="14.4" x14ac:dyDescent="0.3">
      <c r="B462"/>
      <c r="C462" s="221"/>
      <c r="D462"/>
      <c r="E462"/>
      <c r="F462"/>
      <c r="G462"/>
    </row>
    <row r="463" spans="2:7" ht="14.4" x14ac:dyDescent="0.3">
      <c r="B463"/>
      <c r="C463" s="221"/>
      <c r="D463"/>
      <c r="E463"/>
      <c r="F463"/>
      <c r="G463"/>
    </row>
    <row r="464" spans="2:7" ht="14.4" x14ac:dyDescent="0.3">
      <c r="B464"/>
      <c r="C464" s="221"/>
      <c r="D464"/>
      <c r="E464"/>
      <c r="F464"/>
      <c r="G464"/>
    </row>
    <row r="465" spans="2:7" ht="14.4" x14ac:dyDescent="0.3">
      <c r="B465"/>
      <c r="C465" s="221"/>
      <c r="D465"/>
      <c r="E465"/>
      <c r="F465"/>
      <c r="G465"/>
    </row>
    <row r="466" spans="2:7" ht="14.4" x14ac:dyDescent="0.3">
      <c r="B466"/>
      <c r="C466" s="221"/>
      <c r="D466"/>
      <c r="E466"/>
      <c r="F466"/>
      <c r="G466"/>
    </row>
    <row r="467" spans="2:7" ht="14.4" x14ac:dyDescent="0.3">
      <c r="B467"/>
      <c r="C467" s="221"/>
      <c r="D467"/>
      <c r="E467"/>
      <c r="F467"/>
      <c r="G467"/>
    </row>
    <row r="468" spans="2:7" ht="14.4" x14ac:dyDescent="0.3">
      <c r="B468"/>
      <c r="C468" s="221"/>
      <c r="D468"/>
      <c r="E468"/>
      <c r="F468"/>
      <c r="G468"/>
    </row>
    <row r="469" spans="2:7" ht="14.4" x14ac:dyDescent="0.3">
      <c r="B469"/>
      <c r="C469" s="221"/>
      <c r="D469"/>
      <c r="E469"/>
      <c r="F469"/>
      <c r="G469"/>
    </row>
    <row r="470" spans="2:7" ht="14.4" x14ac:dyDescent="0.3">
      <c r="B470"/>
      <c r="C470" s="221"/>
      <c r="D470"/>
      <c r="E470"/>
      <c r="F470"/>
      <c r="G470"/>
    </row>
    <row r="471" spans="2:7" ht="14.4" x14ac:dyDescent="0.3">
      <c r="B471"/>
      <c r="C471" s="221"/>
      <c r="D471"/>
      <c r="E471"/>
      <c r="F471"/>
      <c r="G471"/>
    </row>
    <row r="472" spans="2:7" ht="14.4" x14ac:dyDescent="0.3">
      <c r="B472"/>
      <c r="C472" s="221"/>
      <c r="D472"/>
      <c r="E472"/>
      <c r="F472"/>
      <c r="G472"/>
    </row>
    <row r="473" spans="2:7" ht="14.4" x14ac:dyDescent="0.3">
      <c r="B473"/>
      <c r="C473" s="221"/>
      <c r="D473"/>
      <c r="E473"/>
      <c r="F473"/>
      <c r="G473"/>
    </row>
    <row r="474" spans="2:7" ht="14.4" x14ac:dyDescent="0.3">
      <c r="B474"/>
      <c r="C474" s="221"/>
      <c r="D474"/>
      <c r="E474"/>
      <c r="F474"/>
      <c r="G474"/>
    </row>
    <row r="475" spans="2:7" ht="14.4" x14ac:dyDescent="0.3">
      <c r="B475"/>
      <c r="C475" s="221"/>
      <c r="D475"/>
      <c r="E475"/>
      <c r="F475"/>
      <c r="G475"/>
    </row>
    <row r="476" spans="2:7" ht="14.4" x14ac:dyDescent="0.3">
      <c r="B476"/>
      <c r="C476" s="221"/>
      <c r="D476"/>
      <c r="E476"/>
      <c r="F476"/>
      <c r="G476"/>
    </row>
    <row r="477" spans="2:7" ht="14.4" x14ac:dyDescent="0.3">
      <c r="B477"/>
      <c r="C477" s="221"/>
      <c r="D477"/>
      <c r="E477"/>
      <c r="F477"/>
      <c r="G477"/>
    </row>
    <row r="478" spans="2:7" ht="14.4" x14ac:dyDescent="0.3">
      <c r="B478"/>
      <c r="C478" s="221"/>
      <c r="D478"/>
      <c r="E478"/>
      <c r="F478"/>
      <c r="G478"/>
    </row>
    <row r="479" spans="2:7" ht="14.4" x14ac:dyDescent="0.3">
      <c r="B479"/>
      <c r="C479" s="221"/>
      <c r="D479"/>
      <c r="E479"/>
      <c r="F479"/>
      <c r="G479"/>
    </row>
    <row r="480" spans="2:7" ht="14.4" x14ac:dyDescent="0.3">
      <c r="B480"/>
      <c r="C480" s="221"/>
      <c r="D480"/>
      <c r="E480"/>
      <c r="F480"/>
      <c r="G480"/>
    </row>
    <row r="481" spans="2:7" ht="14.4" x14ac:dyDescent="0.3">
      <c r="B481"/>
      <c r="C481" s="221"/>
      <c r="D481"/>
      <c r="E481"/>
      <c r="F481"/>
      <c r="G481"/>
    </row>
    <row r="482" spans="2:7" ht="14.4" x14ac:dyDescent="0.3">
      <c r="B482"/>
      <c r="C482" s="221"/>
      <c r="D482"/>
      <c r="E482"/>
      <c r="F482"/>
      <c r="G482"/>
    </row>
    <row r="483" spans="2:7" ht="14.4" x14ac:dyDescent="0.3">
      <c r="B483"/>
      <c r="C483" s="221"/>
      <c r="D483"/>
      <c r="E483"/>
      <c r="F483"/>
      <c r="G483"/>
    </row>
    <row r="484" spans="2:7" ht="14.4" x14ac:dyDescent="0.3">
      <c r="B484"/>
      <c r="C484" s="221"/>
      <c r="D484"/>
      <c r="E484"/>
      <c r="F484"/>
      <c r="G484"/>
    </row>
    <row r="485" spans="2:7" ht="14.4" x14ac:dyDescent="0.3">
      <c r="B485"/>
      <c r="C485" s="221"/>
      <c r="D485"/>
      <c r="E485"/>
      <c r="F485"/>
      <c r="G485"/>
    </row>
    <row r="486" spans="2:7" ht="14.4" x14ac:dyDescent="0.3">
      <c r="B486"/>
      <c r="C486" s="221"/>
      <c r="D486"/>
      <c r="E486"/>
      <c r="F486"/>
      <c r="G486"/>
    </row>
    <row r="487" spans="2:7" ht="14.4" x14ac:dyDescent="0.3">
      <c r="B487"/>
      <c r="C487" s="221"/>
      <c r="D487"/>
      <c r="E487"/>
      <c r="F487"/>
      <c r="G487"/>
    </row>
    <row r="488" spans="2:7" ht="14.4" x14ac:dyDescent="0.3">
      <c r="B488"/>
      <c r="C488" s="221"/>
      <c r="D488"/>
      <c r="E488"/>
      <c r="F488"/>
      <c r="G488"/>
    </row>
    <row r="489" spans="2:7" ht="14.4" x14ac:dyDescent="0.3">
      <c r="B489"/>
      <c r="C489" s="221"/>
      <c r="D489"/>
      <c r="E489"/>
      <c r="F489"/>
      <c r="G489"/>
    </row>
    <row r="490" spans="2:7" ht="14.4" x14ac:dyDescent="0.3">
      <c r="B490"/>
      <c r="C490" s="221"/>
      <c r="D490"/>
      <c r="E490"/>
      <c r="F490"/>
      <c r="G490"/>
    </row>
    <row r="491" spans="2:7" ht="14.4" x14ac:dyDescent="0.3">
      <c r="B491"/>
      <c r="C491" s="221"/>
      <c r="D491"/>
      <c r="E491"/>
      <c r="F491"/>
      <c r="G491"/>
    </row>
    <row r="492" spans="2:7" ht="14.4" x14ac:dyDescent="0.3">
      <c r="B492"/>
      <c r="C492" s="221"/>
      <c r="D492"/>
      <c r="E492"/>
      <c r="F492"/>
      <c r="G492"/>
    </row>
    <row r="493" spans="2:7" ht="14.4" x14ac:dyDescent="0.3">
      <c r="B493"/>
      <c r="C493" s="221"/>
      <c r="D493"/>
      <c r="E493"/>
      <c r="F493"/>
      <c r="G493"/>
    </row>
    <row r="494" spans="2:7" ht="14.4" x14ac:dyDescent="0.3">
      <c r="B494"/>
      <c r="C494" s="221"/>
      <c r="D494"/>
      <c r="E494"/>
      <c r="F494"/>
      <c r="G494"/>
    </row>
    <row r="495" spans="2:7" ht="14.4" x14ac:dyDescent="0.3">
      <c r="B495"/>
      <c r="C495" s="221"/>
      <c r="D495"/>
      <c r="E495"/>
      <c r="F495"/>
      <c r="G495"/>
    </row>
    <row r="496" spans="2:7" ht="14.4" x14ac:dyDescent="0.3">
      <c r="B496"/>
      <c r="C496" s="221"/>
      <c r="D496"/>
      <c r="E496"/>
      <c r="F496"/>
      <c r="G496"/>
    </row>
    <row r="497" spans="2:7" ht="14.4" x14ac:dyDescent="0.3">
      <c r="B497"/>
      <c r="C497" s="221"/>
      <c r="D497"/>
      <c r="E497"/>
      <c r="F497"/>
      <c r="G497"/>
    </row>
    <row r="498" spans="2:7" ht="14.4" x14ac:dyDescent="0.3">
      <c r="B498"/>
      <c r="C498" s="221"/>
      <c r="D498"/>
      <c r="E498"/>
      <c r="F498"/>
      <c r="G498"/>
    </row>
    <row r="499" spans="2:7" ht="14.4" x14ac:dyDescent="0.3">
      <c r="B499"/>
      <c r="C499" s="221"/>
      <c r="D499"/>
      <c r="E499"/>
      <c r="F499"/>
      <c r="G499"/>
    </row>
    <row r="500" spans="2:7" ht="14.4" x14ac:dyDescent="0.3">
      <c r="B500"/>
      <c r="C500" s="221"/>
      <c r="D500"/>
      <c r="E500"/>
      <c r="F500"/>
      <c r="G500"/>
    </row>
    <row r="501" spans="2:7" ht="14.4" x14ac:dyDescent="0.3">
      <c r="B501"/>
      <c r="C501" s="221"/>
      <c r="D501"/>
      <c r="E501"/>
      <c r="F501"/>
      <c r="G501"/>
    </row>
    <row r="502" spans="2:7" ht="14.4" x14ac:dyDescent="0.3">
      <c r="B502"/>
      <c r="C502" s="221"/>
      <c r="D502"/>
      <c r="E502"/>
      <c r="F502"/>
      <c r="G502"/>
    </row>
    <row r="503" spans="2:7" ht="14.4" x14ac:dyDescent="0.3">
      <c r="B503"/>
      <c r="C503" s="221"/>
      <c r="D503"/>
      <c r="E503"/>
      <c r="F503"/>
      <c r="G503"/>
    </row>
    <row r="504" spans="2:7" ht="14.4" x14ac:dyDescent="0.3">
      <c r="B504"/>
      <c r="C504" s="221"/>
      <c r="D504"/>
      <c r="E504"/>
      <c r="F504"/>
      <c r="G504"/>
    </row>
    <row r="505" spans="2:7" ht="14.4" x14ac:dyDescent="0.3">
      <c r="B505"/>
      <c r="C505" s="221"/>
      <c r="D505"/>
      <c r="E505"/>
      <c r="F505"/>
      <c r="G505"/>
    </row>
    <row r="506" spans="2:7" ht="14.4" x14ac:dyDescent="0.3">
      <c r="B506"/>
      <c r="C506" s="221"/>
      <c r="D506"/>
      <c r="E506"/>
      <c r="F506"/>
      <c r="G506"/>
    </row>
    <row r="507" spans="2:7" ht="14.4" x14ac:dyDescent="0.3">
      <c r="B507"/>
      <c r="C507" s="221"/>
      <c r="D507"/>
      <c r="E507"/>
      <c r="F507"/>
      <c r="G507"/>
    </row>
    <row r="508" spans="2:7" ht="14.4" x14ac:dyDescent="0.3">
      <c r="B508"/>
      <c r="C508" s="221"/>
      <c r="D508"/>
      <c r="E508"/>
      <c r="F508"/>
      <c r="G508"/>
    </row>
    <row r="509" spans="2:7" ht="14.4" x14ac:dyDescent="0.3">
      <c r="B509"/>
      <c r="C509" s="221"/>
      <c r="D509"/>
      <c r="E509"/>
      <c r="F509"/>
      <c r="G509"/>
    </row>
    <row r="510" spans="2:7" ht="14.4" x14ac:dyDescent="0.3">
      <c r="B510"/>
      <c r="C510" s="221"/>
      <c r="D510"/>
      <c r="E510"/>
      <c r="F510"/>
      <c r="G510"/>
    </row>
    <row r="511" spans="2:7" ht="14.4" x14ac:dyDescent="0.3">
      <c r="B511"/>
      <c r="C511" s="221"/>
      <c r="D511"/>
      <c r="E511"/>
      <c r="F511"/>
      <c r="G511"/>
    </row>
    <row r="512" spans="2:7" ht="14.4" x14ac:dyDescent="0.3">
      <c r="B512"/>
      <c r="C512" s="221"/>
      <c r="D512"/>
      <c r="E512"/>
      <c r="F512"/>
      <c r="G512"/>
    </row>
    <row r="513" spans="2:7" ht="14.4" x14ac:dyDescent="0.3">
      <c r="B513"/>
      <c r="C513" s="221"/>
      <c r="D513"/>
      <c r="E513"/>
      <c r="F513"/>
      <c r="G513"/>
    </row>
    <row r="514" spans="2:7" ht="14.4" x14ac:dyDescent="0.3">
      <c r="B514"/>
      <c r="C514" s="221"/>
      <c r="D514"/>
      <c r="E514"/>
      <c r="F514"/>
      <c r="G514"/>
    </row>
    <row r="515" spans="2:7" ht="14.4" x14ac:dyDescent="0.3">
      <c r="B515"/>
      <c r="C515" s="221"/>
      <c r="D515"/>
      <c r="E515"/>
      <c r="F515"/>
      <c r="G515"/>
    </row>
    <row r="516" spans="2:7" ht="14.4" x14ac:dyDescent="0.3">
      <c r="B516"/>
      <c r="C516" s="221"/>
      <c r="D516"/>
      <c r="E516"/>
      <c r="F516"/>
      <c r="G516"/>
    </row>
    <row r="517" spans="2:7" ht="14.4" x14ac:dyDescent="0.3">
      <c r="B517"/>
      <c r="C517" s="221"/>
      <c r="D517"/>
      <c r="E517"/>
      <c r="F517"/>
      <c r="G517"/>
    </row>
    <row r="518" spans="2:7" ht="14.4" x14ac:dyDescent="0.3">
      <c r="B518"/>
      <c r="C518" s="221"/>
      <c r="D518"/>
      <c r="E518"/>
      <c r="F518"/>
      <c r="G518"/>
    </row>
    <row r="519" spans="2:7" ht="14.4" x14ac:dyDescent="0.3">
      <c r="B519"/>
      <c r="C519" s="221"/>
      <c r="D519"/>
      <c r="E519"/>
      <c r="F519"/>
      <c r="G519"/>
    </row>
    <row r="520" spans="2:7" ht="14.4" x14ac:dyDescent="0.3">
      <c r="B520"/>
      <c r="C520" s="221"/>
      <c r="D520"/>
      <c r="E520"/>
      <c r="F520"/>
      <c r="G520"/>
    </row>
    <row r="521" spans="2:7" ht="14.4" x14ac:dyDescent="0.3">
      <c r="B521"/>
      <c r="C521" s="221"/>
      <c r="D521"/>
      <c r="E521"/>
      <c r="F521"/>
      <c r="G521"/>
    </row>
    <row r="522" spans="2:7" ht="14.4" x14ac:dyDescent="0.3">
      <c r="B522"/>
      <c r="C522" s="221"/>
      <c r="D522"/>
      <c r="E522"/>
      <c r="F522"/>
      <c r="G522"/>
    </row>
    <row r="523" spans="2:7" ht="14.4" x14ac:dyDescent="0.3">
      <c r="B523"/>
      <c r="C523" s="221"/>
      <c r="D523"/>
      <c r="E523"/>
      <c r="F523"/>
      <c r="G523"/>
    </row>
    <row r="524" spans="2:7" ht="14.4" x14ac:dyDescent="0.3">
      <c r="B524"/>
      <c r="C524" s="221"/>
      <c r="D524"/>
      <c r="E524"/>
      <c r="F524"/>
      <c r="G524"/>
    </row>
    <row r="525" spans="2:7" ht="14.4" x14ac:dyDescent="0.3">
      <c r="B525"/>
      <c r="C525" s="221"/>
      <c r="D525"/>
      <c r="E525"/>
      <c r="F525"/>
      <c r="G525"/>
    </row>
    <row r="526" spans="2:7" ht="14.4" x14ac:dyDescent="0.3">
      <c r="B526"/>
      <c r="C526" s="221"/>
      <c r="D526"/>
      <c r="E526"/>
      <c r="F526"/>
      <c r="G526"/>
    </row>
    <row r="527" spans="2:7" ht="14.4" x14ac:dyDescent="0.3">
      <c r="B527"/>
      <c r="C527" s="221"/>
      <c r="D527"/>
      <c r="E527"/>
      <c r="F527"/>
      <c r="G527"/>
    </row>
    <row r="528" spans="2:7" ht="14.4" x14ac:dyDescent="0.3">
      <c r="B528"/>
      <c r="C528" s="221"/>
      <c r="D528"/>
      <c r="E528"/>
      <c r="F528"/>
      <c r="G528"/>
    </row>
    <row r="529" spans="2:7" ht="14.4" x14ac:dyDescent="0.3">
      <c r="B529"/>
      <c r="C529" s="221"/>
      <c r="D529"/>
      <c r="E529"/>
      <c r="F529"/>
      <c r="G529"/>
    </row>
    <row r="530" spans="2:7" ht="14.4" x14ac:dyDescent="0.3">
      <c r="B530"/>
      <c r="C530" s="221"/>
      <c r="D530"/>
      <c r="E530"/>
      <c r="F530"/>
      <c r="G530"/>
    </row>
    <row r="531" spans="2:7" ht="14.4" x14ac:dyDescent="0.3">
      <c r="B531"/>
      <c r="C531" s="221"/>
      <c r="D531"/>
      <c r="E531"/>
      <c r="F531"/>
      <c r="G531"/>
    </row>
    <row r="532" spans="2:7" ht="14.4" x14ac:dyDescent="0.3">
      <c r="B532"/>
      <c r="C532" s="221"/>
      <c r="D532"/>
      <c r="E532"/>
      <c r="F532"/>
      <c r="G532"/>
    </row>
    <row r="533" spans="2:7" ht="14.4" x14ac:dyDescent="0.3">
      <c r="B533"/>
      <c r="C533" s="221"/>
      <c r="D533"/>
      <c r="E533"/>
      <c r="F533"/>
      <c r="G533"/>
    </row>
    <row r="534" spans="2:7" ht="14.4" x14ac:dyDescent="0.3">
      <c r="B534"/>
      <c r="C534" s="221"/>
      <c r="D534"/>
      <c r="E534"/>
      <c r="F534"/>
      <c r="G534"/>
    </row>
    <row r="535" spans="2:7" ht="14.4" x14ac:dyDescent="0.3">
      <c r="B535"/>
      <c r="C535" s="221"/>
      <c r="D535"/>
      <c r="E535"/>
      <c r="F535"/>
      <c r="G535"/>
    </row>
    <row r="536" spans="2:7" ht="14.4" x14ac:dyDescent="0.3">
      <c r="B536"/>
      <c r="C536" s="221"/>
      <c r="D536"/>
      <c r="E536"/>
      <c r="F536"/>
      <c r="G536"/>
    </row>
    <row r="537" spans="2:7" ht="14.4" x14ac:dyDescent="0.3">
      <c r="B537"/>
      <c r="C537" s="221"/>
      <c r="D537"/>
      <c r="E537"/>
      <c r="F537"/>
      <c r="G537"/>
    </row>
    <row r="538" spans="2:7" ht="14.4" x14ac:dyDescent="0.3">
      <c r="B538"/>
      <c r="C538" s="221"/>
      <c r="D538"/>
      <c r="E538"/>
      <c r="F538"/>
      <c r="G538"/>
    </row>
    <row r="539" spans="2:7" ht="14.4" x14ac:dyDescent="0.3">
      <c r="B539"/>
      <c r="C539" s="221"/>
      <c r="D539"/>
      <c r="E539"/>
      <c r="F539"/>
      <c r="G539"/>
    </row>
    <row r="540" spans="2:7" ht="14.4" x14ac:dyDescent="0.3">
      <c r="B540"/>
      <c r="C540" s="221"/>
      <c r="D540"/>
      <c r="E540"/>
      <c r="F540"/>
      <c r="G540"/>
    </row>
    <row r="541" spans="2:7" ht="14.4" x14ac:dyDescent="0.3">
      <c r="B541"/>
      <c r="C541" s="221"/>
      <c r="D541"/>
      <c r="E541"/>
      <c r="F541"/>
      <c r="G541"/>
    </row>
    <row r="542" spans="2:7" ht="14.4" x14ac:dyDescent="0.3">
      <c r="B542"/>
      <c r="C542" s="221"/>
      <c r="D542"/>
      <c r="E542"/>
      <c r="F542"/>
      <c r="G542"/>
    </row>
    <row r="543" spans="2:7" ht="14.4" x14ac:dyDescent="0.3">
      <c r="B543"/>
      <c r="C543" s="221"/>
      <c r="D543"/>
      <c r="E543"/>
      <c r="F543"/>
      <c r="G543"/>
    </row>
    <row r="544" spans="2:7" ht="14.4" x14ac:dyDescent="0.3">
      <c r="B544"/>
      <c r="C544" s="221"/>
      <c r="D544"/>
      <c r="E544"/>
      <c r="F544"/>
      <c r="G544"/>
    </row>
    <row r="545" spans="2:7" ht="14.4" x14ac:dyDescent="0.3">
      <c r="B545"/>
      <c r="C545" s="221"/>
      <c r="D545"/>
      <c r="E545"/>
      <c r="F545"/>
      <c r="G545"/>
    </row>
    <row r="546" spans="2:7" ht="14.4" x14ac:dyDescent="0.3">
      <c r="B546"/>
      <c r="C546" s="221"/>
      <c r="D546"/>
      <c r="E546"/>
      <c r="F546"/>
      <c r="G546"/>
    </row>
    <row r="547" spans="2:7" ht="14.4" x14ac:dyDescent="0.3">
      <c r="B547"/>
      <c r="C547" s="221"/>
      <c r="D547"/>
      <c r="E547"/>
      <c r="F547"/>
      <c r="G547"/>
    </row>
    <row r="548" spans="2:7" ht="14.4" x14ac:dyDescent="0.3">
      <c r="B548"/>
      <c r="C548" s="221"/>
      <c r="D548"/>
      <c r="E548"/>
      <c r="F548"/>
      <c r="G548"/>
    </row>
    <row r="549" spans="2:7" ht="14.4" x14ac:dyDescent="0.3">
      <c r="B549"/>
      <c r="C549" s="221"/>
      <c r="D549"/>
      <c r="E549"/>
      <c r="F549"/>
      <c r="G549"/>
    </row>
    <row r="550" spans="2:7" ht="14.4" x14ac:dyDescent="0.3">
      <c r="B550"/>
      <c r="C550" s="221"/>
      <c r="D550"/>
      <c r="E550"/>
      <c r="F550"/>
      <c r="G550"/>
    </row>
    <row r="551" spans="2:7" ht="14.4" x14ac:dyDescent="0.3">
      <c r="B551"/>
      <c r="C551" s="221"/>
      <c r="D551"/>
      <c r="E551"/>
      <c r="F551"/>
      <c r="G551"/>
    </row>
    <row r="552" spans="2:7" ht="14.4" x14ac:dyDescent="0.3">
      <c r="B552"/>
      <c r="C552" s="221"/>
      <c r="D552"/>
      <c r="E552"/>
      <c r="F552"/>
      <c r="G552"/>
    </row>
    <row r="553" spans="2:7" ht="14.4" x14ac:dyDescent="0.3">
      <c r="B553"/>
      <c r="C553" s="221"/>
      <c r="D553"/>
      <c r="E553"/>
      <c r="F553"/>
      <c r="G553"/>
    </row>
    <row r="554" spans="2:7" ht="14.4" x14ac:dyDescent="0.3">
      <c r="B554"/>
      <c r="C554" s="221"/>
      <c r="D554"/>
      <c r="E554"/>
      <c r="F554"/>
      <c r="G554"/>
    </row>
    <row r="555" spans="2:7" ht="14.4" x14ac:dyDescent="0.3">
      <c r="B555"/>
      <c r="C555" s="221"/>
      <c r="D555"/>
      <c r="E555"/>
      <c r="F555"/>
      <c r="G555"/>
    </row>
    <row r="556" spans="2:7" ht="14.4" x14ac:dyDescent="0.3">
      <c r="B556"/>
      <c r="C556" s="221"/>
      <c r="D556"/>
      <c r="E556"/>
      <c r="F556"/>
      <c r="G556"/>
    </row>
    <row r="557" spans="2:7" ht="14.4" x14ac:dyDescent="0.3">
      <c r="B557"/>
      <c r="C557" s="221"/>
      <c r="D557"/>
      <c r="E557"/>
      <c r="F557"/>
      <c r="G557"/>
    </row>
    <row r="558" spans="2:7" ht="14.4" x14ac:dyDescent="0.3">
      <c r="B558"/>
      <c r="C558" s="221"/>
      <c r="D558"/>
      <c r="E558"/>
      <c r="F558"/>
      <c r="G558"/>
    </row>
    <row r="559" spans="2:7" ht="14.4" x14ac:dyDescent="0.3">
      <c r="B559"/>
      <c r="C559" s="221"/>
      <c r="D559"/>
      <c r="E559"/>
      <c r="F559"/>
      <c r="G559"/>
    </row>
    <row r="560" spans="2:7" ht="14.4" x14ac:dyDescent="0.3">
      <c r="B560"/>
      <c r="C560" s="221"/>
      <c r="D560"/>
      <c r="E560"/>
      <c r="F560"/>
      <c r="G560"/>
    </row>
    <row r="561" spans="2:7" ht="14.4" x14ac:dyDescent="0.3">
      <c r="B561"/>
      <c r="C561" s="221"/>
      <c r="D561"/>
      <c r="E561"/>
      <c r="F561"/>
      <c r="G561"/>
    </row>
    <row r="562" spans="2:7" ht="14.4" x14ac:dyDescent="0.3">
      <c r="B562"/>
      <c r="C562" s="221"/>
      <c r="D562"/>
      <c r="E562"/>
      <c r="F562"/>
      <c r="G562"/>
    </row>
    <row r="563" spans="2:7" ht="14.4" x14ac:dyDescent="0.3">
      <c r="B563"/>
      <c r="C563" s="221"/>
      <c r="D563"/>
      <c r="E563"/>
      <c r="F563"/>
      <c r="G563"/>
    </row>
    <row r="564" spans="2:7" ht="14.4" x14ac:dyDescent="0.3">
      <c r="B564"/>
      <c r="C564" s="221"/>
      <c r="D564"/>
      <c r="E564"/>
      <c r="F564"/>
      <c r="G564"/>
    </row>
    <row r="565" spans="2:7" ht="14.4" x14ac:dyDescent="0.3">
      <c r="B565"/>
      <c r="C565" s="221"/>
      <c r="D565"/>
      <c r="E565"/>
      <c r="F565"/>
      <c r="G565"/>
    </row>
    <row r="566" spans="2:7" ht="14.4" x14ac:dyDescent="0.3">
      <c r="B566"/>
      <c r="C566" s="221"/>
      <c r="D566"/>
      <c r="E566"/>
      <c r="F566"/>
      <c r="G566"/>
    </row>
    <row r="567" spans="2:7" ht="14.4" x14ac:dyDescent="0.3">
      <c r="B567"/>
      <c r="C567" s="221"/>
      <c r="D567"/>
      <c r="E567"/>
      <c r="F567"/>
      <c r="G567"/>
    </row>
    <row r="568" spans="2:7" ht="14.4" x14ac:dyDescent="0.3">
      <c r="B568"/>
      <c r="C568" s="221"/>
      <c r="D568"/>
      <c r="E568"/>
      <c r="F568"/>
      <c r="G568"/>
    </row>
    <row r="569" spans="2:7" ht="14.4" x14ac:dyDescent="0.3">
      <c r="B569"/>
      <c r="C569" s="221"/>
      <c r="D569"/>
      <c r="E569"/>
      <c r="F569"/>
      <c r="G569"/>
    </row>
    <row r="570" spans="2:7" ht="14.4" x14ac:dyDescent="0.3">
      <c r="B570"/>
      <c r="C570" s="221"/>
      <c r="D570"/>
      <c r="E570"/>
      <c r="F570"/>
      <c r="G570"/>
    </row>
    <row r="571" spans="2:7" ht="14.4" x14ac:dyDescent="0.3">
      <c r="B571"/>
      <c r="C571" s="221"/>
      <c r="D571"/>
      <c r="E571"/>
      <c r="F571"/>
      <c r="G571"/>
    </row>
    <row r="572" spans="2:7" ht="14.4" x14ac:dyDescent="0.3">
      <c r="B572"/>
      <c r="C572" s="221"/>
      <c r="D572"/>
      <c r="E572"/>
      <c r="F572"/>
      <c r="G572"/>
    </row>
    <row r="573" spans="2:7" ht="14.4" x14ac:dyDescent="0.3">
      <c r="B573"/>
      <c r="C573" s="221"/>
      <c r="D573"/>
      <c r="E573"/>
      <c r="F573"/>
      <c r="G573"/>
    </row>
    <row r="574" spans="2:7" ht="14.4" x14ac:dyDescent="0.3">
      <c r="B574"/>
      <c r="C574" s="221"/>
      <c r="D574"/>
      <c r="E574"/>
      <c r="F574"/>
      <c r="G574"/>
    </row>
    <row r="575" spans="2:7" ht="14.4" x14ac:dyDescent="0.3">
      <c r="B575"/>
      <c r="C575" s="221"/>
      <c r="D575"/>
      <c r="E575"/>
      <c r="F575"/>
      <c r="G575"/>
    </row>
    <row r="576" spans="2:7" ht="14.4" x14ac:dyDescent="0.3">
      <c r="B576"/>
      <c r="C576" s="221"/>
      <c r="D576"/>
      <c r="E576"/>
      <c r="F576"/>
      <c r="G576"/>
    </row>
    <row r="577" spans="2:7" ht="14.4" x14ac:dyDescent="0.3">
      <c r="B577"/>
      <c r="C577" s="221"/>
      <c r="D577"/>
      <c r="E577"/>
      <c r="F577"/>
      <c r="G577"/>
    </row>
    <row r="578" spans="2:7" ht="14.4" x14ac:dyDescent="0.3">
      <c r="B578"/>
      <c r="C578" s="221"/>
      <c r="D578"/>
      <c r="E578"/>
      <c r="F578"/>
      <c r="G578"/>
    </row>
    <row r="579" spans="2:7" ht="14.4" x14ac:dyDescent="0.3">
      <c r="B579"/>
      <c r="C579" s="221"/>
      <c r="D579"/>
      <c r="E579"/>
      <c r="F579"/>
      <c r="G579"/>
    </row>
    <row r="580" spans="2:7" ht="14.4" x14ac:dyDescent="0.3">
      <c r="B580"/>
      <c r="C580" s="221"/>
      <c r="D580"/>
      <c r="E580"/>
      <c r="F580"/>
      <c r="G580"/>
    </row>
    <row r="581" spans="2:7" ht="14.4" x14ac:dyDescent="0.3">
      <c r="B581"/>
      <c r="C581" s="221"/>
      <c r="D581"/>
      <c r="E581"/>
      <c r="F581"/>
      <c r="G581"/>
    </row>
    <row r="582" spans="2:7" ht="14.4" x14ac:dyDescent="0.3">
      <c r="B582"/>
      <c r="C582" s="221"/>
      <c r="D582"/>
      <c r="E582"/>
      <c r="F582"/>
      <c r="G582"/>
    </row>
    <row r="583" spans="2:7" ht="14.4" x14ac:dyDescent="0.3">
      <c r="B583"/>
      <c r="C583" s="221"/>
      <c r="D583"/>
      <c r="E583"/>
      <c r="F583"/>
      <c r="G583"/>
    </row>
    <row r="584" spans="2:7" ht="14.4" x14ac:dyDescent="0.3">
      <c r="B584"/>
      <c r="C584" s="221"/>
      <c r="D584"/>
      <c r="E584"/>
      <c r="F584"/>
      <c r="G584"/>
    </row>
    <row r="585" spans="2:7" ht="14.4" x14ac:dyDescent="0.3">
      <c r="B585"/>
      <c r="C585" s="221"/>
      <c r="D585"/>
      <c r="E585"/>
      <c r="F585"/>
      <c r="G585"/>
    </row>
    <row r="586" spans="2:7" ht="14.4" x14ac:dyDescent="0.3">
      <c r="B586"/>
      <c r="C586" s="221"/>
      <c r="D586"/>
      <c r="E586"/>
      <c r="F586"/>
      <c r="G586"/>
    </row>
    <row r="587" spans="2:7" ht="14.4" x14ac:dyDescent="0.3">
      <c r="B587"/>
      <c r="C587" s="221"/>
      <c r="D587"/>
      <c r="E587"/>
      <c r="F587"/>
      <c r="G587"/>
    </row>
    <row r="588" spans="2:7" ht="14.4" x14ac:dyDescent="0.3">
      <c r="B588"/>
      <c r="C588" s="221"/>
      <c r="D588"/>
      <c r="E588"/>
      <c r="F588"/>
      <c r="G588"/>
    </row>
    <row r="589" spans="2:7" ht="14.4" x14ac:dyDescent="0.3">
      <c r="B589"/>
      <c r="C589" s="221"/>
      <c r="D589"/>
      <c r="E589"/>
      <c r="F589"/>
      <c r="G589"/>
    </row>
    <row r="590" spans="2:7" ht="14.4" x14ac:dyDescent="0.3">
      <c r="B590"/>
      <c r="C590" s="221"/>
      <c r="D590"/>
      <c r="E590"/>
      <c r="F590"/>
      <c r="G590"/>
    </row>
    <row r="591" spans="2:7" ht="14.4" x14ac:dyDescent="0.3">
      <c r="B591"/>
      <c r="C591" s="221"/>
      <c r="D591"/>
      <c r="E591"/>
      <c r="F591"/>
      <c r="G591"/>
    </row>
    <row r="592" spans="2:7" ht="14.4" x14ac:dyDescent="0.3">
      <c r="B592"/>
      <c r="C592" s="221"/>
      <c r="D592"/>
      <c r="E592"/>
      <c r="F592"/>
      <c r="G592"/>
    </row>
    <row r="593" spans="2:7" ht="14.4" x14ac:dyDescent="0.3">
      <c r="B593"/>
      <c r="C593" s="221"/>
      <c r="D593"/>
      <c r="E593"/>
      <c r="F593"/>
      <c r="G593"/>
    </row>
    <row r="594" spans="2:7" ht="14.4" x14ac:dyDescent="0.3">
      <c r="B594"/>
      <c r="C594" s="221"/>
      <c r="D594"/>
      <c r="E594"/>
      <c r="F594"/>
      <c r="G594"/>
    </row>
    <row r="595" spans="2:7" ht="14.4" x14ac:dyDescent="0.3">
      <c r="B595"/>
      <c r="C595" s="221"/>
      <c r="D595"/>
      <c r="E595"/>
      <c r="F595"/>
      <c r="G595"/>
    </row>
    <row r="596" spans="2:7" ht="14.4" x14ac:dyDescent="0.3">
      <c r="B596"/>
      <c r="C596" s="221"/>
      <c r="D596"/>
      <c r="E596"/>
      <c r="F596"/>
      <c r="G596"/>
    </row>
    <row r="597" spans="2:7" ht="14.4" x14ac:dyDescent="0.3">
      <c r="B597"/>
      <c r="C597" s="221"/>
      <c r="D597"/>
      <c r="E597"/>
      <c r="F597"/>
      <c r="G597"/>
    </row>
    <row r="598" spans="2:7" ht="14.4" x14ac:dyDescent="0.3">
      <c r="B598"/>
      <c r="C598" s="221"/>
      <c r="D598"/>
      <c r="E598"/>
      <c r="F598"/>
      <c r="G598"/>
    </row>
    <row r="599" spans="2:7" ht="14.4" x14ac:dyDescent="0.3">
      <c r="B599"/>
      <c r="C599" s="221"/>
      <c r="D599"/>
      <c r="E599"/>
      <c r="F599"/>
      <c r="G599"/>
    </row>
    <row r="600" spans="2:7" ht="14.4" x14ac:dyDescent="0.3">
      <c r="B600"/>
      <c r="C600" s="221"/>
      <c r="D600"/>
      <c r="E600"/>
      <c r="F600"/>
      <c r="G600"/>
    </row>
    <row r="601" spans="2:7" ht="14.4" x14ac:dyDescent="0.3">
      <c r="B601"/>
      <c r="C601" s="221"/>
      <c r="D601"/>
      <c r="E601"/>
      <c r="F601"/>
      <c r="G601"/>
    </row>
  </sheetData>
  <sheetProtection autoFilter="0" pivotTables="0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1C144541-758F-4332-A9F2-39A677AA4A11}">
  <ds:schemaRefs/>
</ds:datastoreItem>
</file>

<file path=customXml/itemProps2.xml><?xml version="1.0" encoding="utf-8"?>
<ds:datastoreItem xmlns:ds="http://schemas.openxmlformats.org/officeDocument/2006/customXml" ds:itemID="{33A1D223-F521-4DA3-864C-C75BA9A61034}">
  <ds:schemaRefs/>
</ds:datastoreItem>
</file>

<file path=customXml/itemProps3.xml><?xml version="1.0" encoding="utf-8"?>
<ds:datastoreItem xmlns:ds="http://schemas.openxmlformats.org/officeDocument/2006/customXml" ds:itemID="{3E783A0F-B96B-4223-9002-069A405128FE}">
  <ds:schemaRefs/>
</ds:datastoreItem>
</file>

<file path=customXml/itemProps4.xml><?xml version="1.0" encoding="utf-8"?>
<ds:datastoreItem xmlns:ds="http://schemas.openxmlformats.org/officeDocument/2006/customXml" ds:itemID="{695F50A3-8904-40E3-941C-8A3926172102}">
  <ds:schemaRefs/>
</ds:datastoreItem>
</file>

<file path=customXml/itemProps5.xml><?xml version="1.0" encoding="utf-8"?>
<ds:datastoreItem xmlns:ds="http://schemas.openxmlformats.org/officeDocument/2006/customXml" ds:itemID="{0964E2C8-11C4-484A-829A-710027B8F39D}">
  <ds:schemaRefs/>
</ds:datastoreItem>
</file>

<file path=customXml/itemProps6.xml><?xml version="1.0" encoding="utf-8"?>
<ds:datastoreItem xmlns:ds="http://schemas.openxmlformats.org/officeDocument/2006/customXml" ds:itemID="{9D94D42B-9166-4702-8D06-3AC334490EC6}">
  <ds:schemaRefs/>
</ds:datastoreItem>
</file>

<file path=customXml/itemProps7.xml><?xml version="1.0" encoding="utf-8"?>
<ds:datastoreItem xmlns:ds="http://schemas.openxmlformats.org/officeDocument/2006/customXml" ds:itemID="{954EC2E2-7FDA-4DDD-BE2F-F5E93876990C}">
  <ds:schemaRefs/>
</ds:datastoreItem>
</file>

<file path=customXml/itemProps8.xml><?xml version="1.0" encoding="utf-8"?>
<ds:datastoreItem xmlns:ds="http://schemas.openxmlformats.org/officeDocument/2006/customXml" ds:itemID="{0A498F1D-EE31-435B-9C31-874F027E8B7C}">
  <ds:schemaRefs/>
</ds:datastoreItem>
</file>

<file path=customXml/itemProps9.xml><?xml version="1.0" encoding="utf-8"?>
<ds:datastoreItem xmlns:ds="http://schemas.openxmlformats.org/officeDocument/2006/customXml" ds:itemID="{7638C569-9F7F-4627-8241-7CC8DBD083C4}">
  <ds:schemaRefs/>
</ds:datastoreItem>
</file>

<file path=customXml/itemProps10.xml><?xml version="1.0" encoding="utf-8"?>
<ds:datastoreItem xmlns:ds="http://schemas.openxmlformats.org/officeDocument/2006/customXml" ds:itemID="{D9F75DF9-FF99-484D-9966-AFD2838EB793}">
  <ds:schemaRefs/>
</ds:datastoreItem>
</file>

<file path=customXml/itemProps11.xml><?xml version="1.0" encoding="utf-8"?>
<ds:datastoreItem xmlns:ds="http://schemas.openxmlformats.org/officeDocument/2006/customXml" ds:itemID="{FA657996-3FD7-4351-A675-0035832BCFDC}">
  <ds:schemaRefs/>
</ds:datastoreItem>
</file>

<file path=customXml/itemProps12.xml><?xml version="1.0" encoding="utf-8"?>
<ds:datastoreItem xmlns:ds="http://schemas.openxmlformats.org/officeDocument/2006/customXml" ds:itemID="{ABF05F04-74B5-49B2-90AC-D6365DE9405C}">
  <ds:schemaRefs/>
</ds:datastoreItem>
</file>

<file path=customXml/itemProps13.xml><?xml version="1.0" encoding="utf-8"?>
<ds:datastoreItem xmlns:ds="http://schemas.openxmlformats.org/officeDocument/2006/customXml" ds:itemID="{66F450E0-DE12-42C6-9E8F-4C9E5C3D1321}">
  <ds:schemaRefs/>
</ds:datastoreItem>
</file>

<file path=customXml/itemProps14.xml><?xml version="1.0" encoding="utf-8"?>
<ds:datastoreItem xmlns:ds="http://schemas.openxmlformats.org/officeDocument/2006/customXml" ds:itemID="{4A9A558D-4502-47C7-8413-5C36F6E298A8}">
  <ds:schemaRefs/>
</ds:datastoreItem>
</file>

<file path=customXml/itemProps15.xml><?xml version="1.0" encoding="utf-8"?>
<ds:datastoreItem xmlns:ds="http://schemas.openxmlformats.org/officeDocument/2006/customXml" ds:itemID="{EA5556D2-191D-4386-8817-75DE725C6ECC}">
  <ds:schemaRefs/>
</ds:datastoreItem>
</file>

<file path=customXml/itemProps16.xml><?xml version="1.0" encoding="utf-8"?>
<ds:datastoreItem xmlns:ds="http://schemas.openxmlformats.org/officeDocument/2006/customXml" ds:itemID="{4C2616A8-8FDF-4473-B67D-9D494C48AAD6}">
  <ds:schemaRefs>
    <ds:schemaRef ds:uri="http://schemas.microsoft.com/DataMashup"/>
  </ds:schemaRefs>
</ds:datastoreItem>
</file>

<file path=customXml/itemProps17.xml><?xml version="1.0" encoding="utf-8"?>
<ds:datastoreItem xmlns:ds="http://schemas.openxmlformats.org/officeDocument/2006/customXml" ds:itemID="{41EBC3A8-89D7-42B3-A51D-E800ED7888D2}">
  <ds:schemaRefs/>
</ds:datastoreItem>
</file>

<file path=customXml/itemProps18.xml><?xml version="1.0" encoding="utf-8"?>
<ds:datastoreItem xmlns:ds="http://schemas.openxmlformats.org/officeDocument/2006/customXml" ds:itemID="{1A633DED-E79C-44B1-B94A-93337CC88D97}">
  <ds:schemaRefs/>
</ds:datastoreItem>
</file>

<file path=customXml/itemProps19.xml><?xml version="1.0" encoding="utf-8"?>
<ds:datastoreItem xmlns:ds="http://schemas.openxmlformats.org/officeDocument/2006/customXml" ds:itemID="{C71AC26B-761F-43A0-B9D5-624258ACD3B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18</vt:i4>
      </vt:variant>
    </vt:vector>
  </HeadingPairs>
  <TitlesOfParts>
    <vt:vector size="29" baseType="lpstr">
      <vt:lpstr>Insumos</vt:lpstr>
      <vt:lpstr>Registrar_Contrato</vt:lpstr>
      <vt:lpstr>AdicionarInsumo_Contrato</vt:lpstr>
      <vt:lpstr>Editar_Insu_Contrato</vt:lpstr>
      <vt:lpstr>Registro_X_Adicion</vt:lpstr>
      <vt:lpstr>Devolucion_Registro</vt:lpstr>
      <vt:lpstr>Editar_Registro</vt:lpstr>
      <vt:lpstr>Corte_Periodo</vt:lpstr>
      <vt:lpstr>Detalle_Mes</vt:lpstr>
      <vt:lpstr>Kardex</vt:lpstr>
      <vt:lpstr>Resumen_Mov</vt:lpstr>
      <vt:lpstr>AdicionarInsumo_Contrato!Conceptoregistro</vt:lpstr>
      <vt:lpstr>Devolucion_Registro!Conceptoregistro</vt:lpstr>
      <vt:lpstr>Editar_Registro!Conceptoregistro</vt:lpstr>
      <vt:lpstr>Insumos!Conceptoregistro</vt:lpstr>
      <vt:lpstr>Registrar_Contrato!Conceptoregistro</vt:lpstr>
      <vt:lpstr>Conceptoregistro</vt:lpstr>
      <vt:lpstr>AdicionarInsumo_Contrato!Ins_Alq</vt:lpstr>
      <vt:lpstr>Editar_Registro!Ins_Alq</vt:lpstr>
      <vt:lpstr>Insumos!Ins_Alq</vt:lpstr>
      <vt:lpstr>Registrar_Contrato!Ins_Alq</vt:lpstr>
      <vt:lpstr>Ins_Alq</vt:lpstr>
      <vt:lpstr>Ins_cont</vt:lpstr>
      <vt:lpstr>AdicionarInsumo_Contrato!Proveedor</vt:lpstr>
      <vt:lpstr>Devolucion_Registro!Proveedor</vt:lpstr>
      <vt:lpstr>Editar_Registro!Proveedor</vt:lpstr>
      <vt:lpstr>Insumos!Proveedor</vt:lpstr>
      <vt:lpstr>Registrar_Contrato!Proveedor</vt:lpstr>
      <vt:lpstr>Proveedor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Residente Cedro Azul</dc:creator>
  <cp:lastModifiedBy>JAIME ALBERTO PELAEZ VALENCIA</cp:lastModifiedBy>
  <dcterms:created xsi:type="dcterms:W3CDTF">2015-06-05T18:19:34Z</dcterms:created>
  <dcterms:modified xsi:type="dcterms:W3CDTF">2025-08-27T02:58:12Z</dcterms:modified>
</cp:coreProperties>
</file>