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YECTOS_EXCEL\"/>
    </mc:Choice>
  </mc:AlternateContent>
  <xr:revisionPtr revIDLastSave="0" documentId="13_ncr:1_{451B6CBF-BE04-4B17-808E-B9F5B156D69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alesOrders" sheetId="1" r:id="rId1"/>
    <sheet name="SalesOrders_My_answers" sheetId="7" r:id="rId2"/>
    <sheet name="SalesOrders_visualizations" sheetId="3" r:id="rId3"/>
    <sheet name="Exercise" sheetId="4" r:id="rId4"/>
    <sheet name="SalesOrders_StringFunctions" sheetId="5" r:id="rId5"/>
    <sheet name="StringFunctions_excercise" sheetId="6" r:id="rId6"/>
  </sheets>
  <definedNames>
    <definedName name="_xlnm._FilterDatabase" localSheetId="3" hidden="1">Exercise!$A$1:$G$44</definedName>
    <definedName name="_xlnm._FilterDatabase" localSheetId="0" hidden="1">SalesOrders!$A$1:$G$44</definedName>
    <definedName name="_xlnm._FilterDatabase" localSheetId="1" hidden="1">SalesOrders_My_answers!$A$1:$G$44</definedName>
    <definedName name="_xlnm._FilterDatabase" localSheetId="4" hidden="1">SalesOrders_StringFunctions!$A$1:$G$44</definedName>
    <definedName name="_xlnm._FilterDatabase" localSheetId="2" hidden="1">SalesOrders_visualizations!$A$1:$G$44</definedName>
    <definedName name="_xlnm._FilterDatabase" localSheetId="5" hidden="1">StringFunctions_excercise!$A$1:$G$44</definedName>
    <definedName name="_xlchart.v1.0" hidden="1">SalesOrders_My_answers!$P$48:$P$52</definedName>
    <definedName name="_xlchart.v1.1" hidden="1">SalesOrders_My_answers!$Q$47</definedName>
    <definedName name="_xlchart.v1.2" hidden="1">SalesOrders_My_answers!$Q$48:$Q$52</definedName>
    <definedName name="_xlchart.v1.3" hidden="1">SalesOrders_My_answers!$P$48:$P$52</definedName>
    <definedName name="_xlchart.v1.4" hidden="1">SalesOrders_My_answers!$Q$47</definedName>
    <definedName name="_xlchart.v1.5" hidden="1">SalesOrders_My_answers!$Q$48:$Q$52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2" i="7" l="1"/>
  <c r="Q51" i="7"/>
  <c r="Q50" i="7"/>
  <c r="Q49" i="7"/>
  <c r="Q48" i="7"/>
  <c r="Q2" i="7" a="1"/>
  <c r="Q2" i="7" s="1"/>
  <c r="E52" i="4"/>
  <c r="E51" i="4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2" i="7"/>
  <c r="E63" i="7"/>
  <c r="F57" i="7"/>
  <c r="E57" i="7"/>
  <c r="F56" i="7"/>
  <c r="E56" i="7"/>
  <c r="F55" i="7"/>
  <c r="E55" i="7"/>
  <c r="F54" i="7"/>
  <c r="E54" i="7"/>
  <c r="F53" i="7"/>
  <c r="E53" i="7"/>
  <c r="F50" i="7"/>
  <c r="E50" i="7"/>
  <c r="F49" i="7"/>
  <c r="E49" i="7"/>
  <c r="F48" i="7"/>
  <c r="E48" i="7"/>
  <c r="F47" i="7"/>
  <c r="E47" i="7"/>
  <c r="F46" i="7"/>
  <c r="E46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31" i="1"/>
  <c r="G55" i="1"/>
  <c r="F53" i="1"/>
  <c r="G53" i="1"/>
  <c r="F54" i="1"/>
  <c r="G54" i="1"/>
  <c r="F55" i="1"/>
  <c r="F56" i="1"/>
  <c r="G56" i="1"/>
  <c r="F57" i="1"/>
  <c r="G57" i="1"/>
  <c r="E57" i="1"/>
  <c r="E56" i="1"/>
  <c r="E55" i="1"/>
  <c r="E54" i="1"/>
  <c r="E53" i="1"/>
  <c r="E46" i="1"/>
  <c r="F49" i="1"/>
  <c r="G49" i="1"/>
  <c r="F50" i="1"/>
  <c r="G50" i="1"/>
  <c r="E50" i="1"/>
  <c r="E49" i="1"/>
  <c r="E63" i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26" i="6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" i="5"/>
  <c r="M2" i="6"/>
  <c r="I44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L40" i="6"/>
  <c r="L41" i="6"/>
  <c r="L42" i="6"/>
  <c r="L43" i="6"/>
  <c r="L44" i="6"/>
  <c r="L39" i="6"/>
  <c r="L27" i="6"/>
  <c r="L28" i="6"/>
  <c r="L29" i="6"/>
  <c r="L30" i="6"/>
  <c r="L31" i="6"/>
  <c r="L32" i="6"/>
  <c r="L33" i="6"/>
  <c r="L34" i="6"/>
  <c r="L35" i="6"/>
  <c r="L36" i="6"/>
  <c r="L37" i="6"/>
  <c r="L38" i="6"/>
  <c r="L26" i="6"/>
  <c r="F48" i="6"/>
  <c r="E48" i="6"/>
  <c r="F47" i="6"/>
  <c r="E47" i="6"/>
  <c r="F46" i="6"/>
  <c r="E46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L25" i="6"/>
  <c r="J25" i="6"/>
  <c r="I25" i="6"/>
  <c r="G25" i="6"/>
  <c r="L24" i="6"/>
  <c r="J24" i="6"/>
  <c r="I24" i="6"/>
  <c r="G24" i="6"/>
  <c r="L23" i="6"/>
  <c r="J23" i="6"/>
  <c r="I23" i="6"/>
  <c r="G23" i="6"/>
  <c r="L22" i="6"/>
  <c r="J22" i="6"/>
  <c r="I22" i="6"/>
  <c r="G22" i="6"/>
  <c r="L21" i="6"/>
  <c r="J21" i="6"/>
  <c r="I21" i="6"/>
  <c r="G21" i="6"/>
  <c r="L20" i="6"/>
  <c r="J20" i="6"/>
  <c r="I20" i="6"/>
  <c r="G20" i="6"/>
  <c r="L19" i="6"/>
  <c r="J19" i="6"/>
  <c r="I19" i="6"/>
  <c r="G19" i="6"/>
  <c r="L18" i="6"/>
  <c r="J18" i="6"/>
  <c r="I18" i="6"/>
  <c r="G18" i="6"/>
  <c r="L17" i="6"/>
  <c r="J17" i="6"/>
  <c r="I17" i="6"/>
  <c r="G17" i="6"/>
  <c r="L16" i="6"/>
  <c r="J16" i="6"/>
  <c r="I16" i="6"/>
  <c r="G16" i="6"/>
  <c r="L15" i="6"/>
  <c r="J15" i="6"/>
  <c r="I15" i="6"/>
  <c r="G15" i="6"/>
  <c r="L14" i="6"/>
  <c r="J14" i="6"/>
  <c r="I14" i="6"/>
  <c r="G14" i="6"/>
  <c r="L13" i="6"/>
  <c r="J13" i="6"/>
  <c r="I13" i="6"/>
  <c r="G13" i="6"/>
  <c r="L12" i="6"/>
  <c r="J12" i="6"/>
  <c r="I12" i="6"/>
  <c r="G12" i="6"/>
  <c r="L11" i="6"/>
  <c r="J11" i="6"/>
  <c r="I11" i="6"/>
  <c r="G11" i="6"/>
  <c r="L10" i="6"/>
  <c r="J10" i="6"/>
  <c r="I10" i="6"/>
  <c r="G10" i="6"/>
  <c r="L9" i="6"/>
  <c r="J9" i="6"/>
  <c r="I9" i="6"/>
  <c r="G9" i="6"/>
  <c r="L8" i="6"/>
  <c r="J8" i="6"/>
  <c r="I8" i="6"/>
  <c r="G8" i="6"/>
  <c r="L7" i="6"/>
  <c r="J7" i="6"/>
  <c r="I7" i="6"/>
  <c r="G7" i="6"/>
  <c r="L6" i="6"/>
  <c r="J6" i="6"/>
  <c r="I6" i="6"/>
  <c r="G6" i="6"/>
  <c r="L5" i="6"/>
  <c r="J5" i="6"/>
  <c r="I5" i="6"/>
  <c r="G5" i="6"/>
  <c r="L4" i="6"/>
  <c r="J4" i="6"/>
  <c r="I4" i="6"/>
  <c r="G4" i="6"/>
  <c r="L3" i="6"/>
  <c r="J3" i="6"/>
  <c r="I3" i="6"/>
  <c r="G3" i="6"/>
  <c r="L2" i="6"/>
  <c r="J2" i="6"/>
  <c r="I2" i="6"/>
  <c r="G2" i="6"/>
  <c r="G48" i="6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F48" i="5"/>
  <c r="E48" i="5"/>
  <c r="F47" i="5"/>
  <c r="E47" i="5"/>
  <c r="F46" i="5"/>
  <c r="E46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5"/>
  <c r="G2" i="5"/>
  <c r="G48" i="5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F46" i="1"/>
  <c r="E47" i="1"/>
  <c r="F47" i="1"/>
  <c r="E48" i="1"/>
  <c r="F48" i="1"/>
  <c r="G2" i="3"/>
  <c r="L2" i="3"/>
  <c r="L2" i="3" a="1"/>
  <c r="G3" i="3"/>
  <c r="L3" i="3"/>
  <c r="G4" i="3"/>
  <c r="L4" i="3"/>
  <c r="G5" i="3"/>
  <c r="L5" i="3"/>
  <c r="G6" i="3"/>
  <c r="L6" i="3"/>
  <c r="G7" i="3"/>
  <c r="L7" i="3"/>
  <c r="G8" i="3"/>
  <c r="L8" i="3"/>
  <c r="G9" i="3"/>
  <c r="L9" i="3"/>
  <c r="G10" i="3"/>
  <c r="L10" i="3"/>
  <c r="G11" i="3"/>
  <c r="L11" i="3"/>
  <c r="G12" i="3"/>
  <c r="L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E46" i="3"/>
  <c r="F46" i="3"/>
  <c r="G46" i="3"/>
  <c r="E47" i="3"/>
  <c r="F47" i="3"/>
  <c r="G47" i="3"/>
  <c r="E48" i="3"/>
  <c r="F48" i="3"/>
  <c r="G48" i="3"/>
  <c r="E51" i="3"/>
  <c r="E52" i="3"/>
  <c r="E53" i="3"/>
  <c r="G2" i="4"/>
  <c r="G3" i="4"/>
  <c r="G4" i="4"/>
  <c r="K4" i="4"/>
  <c r="G5" i="4"/>
  <c r="K5" i="4"/>
  <c r="G6" i="4"/>
  <c r="K6" i="4"/>
  <c r="G7" i="4"/>
  <c r="K7" i="4"/>
  <c r="G8" i="4"/>
  <c r="K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E46" i="4"/>
  <c r="F46" i="4"/>
  <c r="G46" i="4"/>
  <c r="E47" i="4"/>
  <c r="F47" i="4"/>
  <c r="G47" i="4"/>
  <c r="E48" i="4"/>
  <c r="F48" i="4"/>
  <c r="G48" i="4"/>
  <c r="E53" i="4"/>
  <c r="E54" i="4"/>
  <c r="E55" i="4"/>
  <c r="G47" i="5"/>
  <c r="J56" i="7" l="1"/>
  <c r="J57" i="7"/>
  <c r="J53" i="7"/>
  <c r="J55" i="7"/>
  <c r="J54" i="7"/>
  <c r="G47" i="7"/>
  <c r="G48" i="7"/>
  <c r="G57" i="7"/>
  <c r="G50" i="7"/>
  <c r="G55" i="7"/>
  <c r="G53" i="7"/>
  <c r="G46" i="7"/>
  <c r="G56" i="7"/>
  <c r="G49" i="7"/>
  <c r="G54" i="7"/>
  <c r="G48" i="1"/>
  <c r="G47" i="1"/>
  <c r="G46" i="1"/>
  <c r="G47" i="6"/>
  <c r="G4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<sst xmlns="http://schemas.openxmlformats.org/spreadsheetml/2006/main" count="924" uniqueCount="65">
  <si>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</si>
  <si>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</si>
  <si>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</si>
  <si>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</si>
  <si>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</si>
  <si>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</si>
  <si>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</si>
  <si>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</si>
  <si>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</si>
  <si>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</si>
  <si>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</si>
  <si>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</si>
  <si>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</si>
  <si>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</si>
  <si>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</si>
  <si>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</si>
  <si>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</si>
  <si>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</si>
  <si>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</si>
  <si>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</si>
  <si>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</si>
  <si>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</si>
  <si>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</si>
  <si>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</si>
  <si>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</si>
  <si>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</si>
  <si>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Mean</t>
  </si>
  <si>
    <t>Median</t>
  </si>
  <si>
    <t>Mode</t>
  </si>
  <si>
    <t>e</t>
  </si>
  <si>
    <t xml:space="preserve">Central </t>
  </si>
  <si>
    <t xml:space="preserve">Total Sales </t>
  </si>
  <si>
    <t>Bins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</si>
  <si>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</si>
  <si>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</si>
  <si>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</si>
  <si>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</si>
  <si>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</si>
  <si>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</si>
  <si>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</si>
  <si>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</si>
  <si>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</si>
  <si>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</si>
  <si>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</si>
  <si>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</si>
  <si>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Frequency</t>
  </si>
  <si>
    <t>Average Total</t>
  </si>
  <si>
    <t xml:space="preserve">Item </t>
  </si>
  <si>
    <t>Concat Function</t>
  </si>
  <si>
    <t>Left Function</t>
  </si>
  <si>
    <t>Right Function</t>
  </si>
  <si>
    <t>Substitute Function</t>
  </si>
  <si>
    <t xml:space="preserve">Concat Exercise </t>
  </si>
  <si>
    <t>Mean East</t>
  </si>
  <si>
    <t>Standard Deviation</t>
  </si>
  <si>
    <t>Variance</t>
  </si>
  <si>
    <t>Median East</t>
  </si>
  <si>
    <t>Mode East</t>
  </si>
  <si>
    <t>Standard Deviation East</t>
  </si>
  <si>
    <t>Variance East</t>
  </si>
  <si>
    <t>CONCAT</t>
  </si>
  <si>
    <t>LEFT</t>
  </si>
  <si>
    <t>RIGHT</t>
  </si>
  <si>
    <t>SUBSTITUTION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</si>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</sst>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0.0"/>
  </numFmts>
  <fonts count="13" x14ac:knownFonts="1">
    <font>
      <sz val="12"/>
      <name val="Arial Narrow"/>
    </font>
    <font>
      <sz val="12"/>
      <name val="Arial Narrow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b/>
      <sz val="10"/>
      <name val="Arial"/>
      <family val="2"/>
    </font>
    <font>
      <b/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 Narrow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horizontal="left" indent="1"/>
    </xf>
    <xf numFmtId="0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</xf>
    <xf numFmtId="165" fontId="3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11" applyFont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1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166" fontId="3" fillId="0" borderId="1" xfId="0" applyNumberFormat="1" applyFont="1" applyFill="1" applyBorder="1" applyAlignment="1" applyProtection="1">
      <alignment horizontal="center" vertical="center"/>
      <protection locked="0"/>
    </xf>
    <xf numFmtId="166" fontId="3" fillId="0" borderId="1" xfId="1" applyNumberFormat="1" applyFont="1" applyFill="1" applyBorder="1" applyAlignment="1" applyProtection="1">
      <alignment horizontal="center" vertical="center"/>
    </xf>
    <xf numFmtId="166" fontId="3" fillId="0" borderId="1" xfId="1" applyNumberFormat="1" applyFont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1" fontId="10" fillId="2" borderId="1" xfId="0" applyNumberFormat="1" applyFont="1" applyFill="1" applyBorder="1" applyAlignment="1" applyProtection="1">
      <alignment horizontal="center" vertical="center"/>
    </xf>
    <xf numFmtId="0" fontId="10" fillId="2" borderId="1" xfId="11" applyFont="1" applyFill="1" applyBorder="1" applyAlignment="1" applyProtection="1">
      <alignment horizontal="center" vertical="center"/>
    </xf>
    <xf numFmtId="0" fontId="10" fillId="2" borderId="1" xfId="4" applyFont="1" applyFill="1" applyBorder="1" applyAlignment="1" applyProtection="1">
      <alignment horizontal="center" vertical="center"/>
      <protection locked="0"/>
    </xf>
    <xf numFmtId="0" fontId="10" fillId="2" borderId="1" xfId="4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center" vertical="center" wrapText="1"/>
    </xf>
    <xf numFmtId="0" fontId="10" fillId="2" borderId="2" xfId="4" applyFont="1" applyFill="1" applyBorder="1" applyAlignment="1" applyProtection="1">
      <alignment horizontal="center" vertical="center"/>
    </xf>
    <xf numFmtId="0" fontId="10" fillId="2" borderId="3" xfId="4" applyFont="1" applyFill="1" applyBorder="1" applyAlignment="1" applyProtection="1">
      <alignment horizontal="center" vertical="center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2" fontId="3" fillId="0" borderId="1" xfId="0" applyNumberFormat="1" applyFont="1" applyFill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2" fillId="3" borderId="1" xfId="4" applyFont="1" applyFill="1" applyBorder="1" applyAlignment="1" applyProtection="1">
      <alignment horizontal="center" vertical="center"/>
    </xf>
  </cellXfs>
  <cellStyles count="12"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Millares" xfId="1" builtinId="3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SalesOrders_My_answers!$J$52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SalesOrders_My_answers!$I$53:$I$57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SalesOrders_My_answers!$J$53:$J$57</c:f>
              <c:numCache>
                <c:formatCode>0.00</c:formatCode>
                <c:ptCount val="5"/>
                <c:pt idx="0">
                  <c:v>638.51</c:v>
                </c:pt>
                <c:pt idx="1">
                  <c:v>566.66666666666663</c:v>
                </c:pt>
                <c:pt idx="2">
                  <c:v>409.04399999999998</c:v>
                </c:pt>
                <c:pt idx="3">
                  <c:v>595.69571428571442</c:v>
                </c:pt>
                <c:pt idx="4">
                  <c:v>164.24153846153848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A-4E06-9BB7-EFFE19D04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6315312"/>
        <c:axId val="2086323632"/>
      </c:barChart>
      <c:catAx>
        <c:axId val="208631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6323632"/>
        <c:crosses val="autoZero"/>
        <c:auto val="1"/>
        <c:lblAlgn val="ctr"/>
        <c:lblOffset val="100"/>
        <c:noMultiLvlLbl val="0"/>
      </c:catAx>
      <c:valAx>
        <c:axId val="20863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631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SalesOrders_My_answers!$Q$1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SalesOrders_My_answers!$P$2:$P$12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SalesOrders_My_answers!$Q$2:$Q$12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2-4557-BCD6-B1D01909E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464816"/>
        <c:axId val="2090465232"/>
      </c:barChart>
      <c:catAx>
        <c:axId val="209046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Intervalos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0465232"/>
        <c:crosses val="autoZero"/>
        <c:auto val="1"/>
        <c:lblAlgn val="ctr"/>
        <c:lblOffset val="100"/>
        <c:noMultiLvlLbl val="0"/>
      </c:catAx>
      <c:valAx>
        <c:axId val="20904652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046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SalesOrders_My_answers!$Q$1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SalesOrders_My_answers!$P$2:$P$12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SalesOrders_My_answers!$Q$2:$Q$12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4-4AD9-A190-126EF2FFC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464816"/>
        <c:axId val="2090465232"/>
      </c:barChart>
      <c:catAx>
        <c:axId val="2090464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Intervalos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0465232"/>
        <c:crosses val="autoZero"/>
        <c:auto val="1"/>
        <c:lblAlgn val="ctr"/>
        <c:lblOffset val="100"/>
        <c:noMultiLvlLbl val="0"/>
      </c:catAx>
      <c:valAx>
        <c:axId val="209046523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046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SalesOrders_My_answers!$Q$47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SalesOrders_My_answers!$P$48:$P$52</c:f>
              <c:strCache>
                <c:ptCount val="5"/>
                <c:pt idx="0">
                  <c:v>Binder</c:v>
                </c:pt>
                <c:pt idx="1">
                  <c:v>Pencil</c:v>
                </c:pt>
                <c:pt idx="2">
                  <c:v>Pen Set</c:v>
                </c:pt>
                <c:pt idx="3">
                  <c:v>Pen</c:v>
                </c:pt>
                <c:pt idx="4">
                  <c:v>Desk</c:v>
                </c:pt>
              </c:strCache>
            </c:strRef>
          </c:cat>
          <c:val>
            <c:numRef>
              <c:f>SalesOrders_My_answers!$Q$48:$Q$52</c:f>
              <c:numCache>
                <c:formatCode>General</c:formatCode>
                <c:ptCount val="5"/>
                <c:pt idx="0">
                  <c:v>15</c:v>
                </c:pt>
                <c:pt idx="1">
                  <c:v>13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4-47D3-AAB6-F0525FD20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667360"/>
        <c:axId val="136673184"/>
      </c:barChart>
      <c:catAx>
        <c:axId val="13666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673184"/>
        <c:crosses val="autoZero"/>
        <c:auto val="1"/>
        <c:lblAlgn val="ctr"/>
        <c:lblOffset val="100"/>
        <c:noMultiLvlLbl val="0"/>
      </c:catAx>
      <c:valAx>
        <c:axId val="1366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66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for Each Region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SalesOrders_visualizations!$D$51:$D$53</c:f>
              <c:strCache>
                <c:ptCount val="3"/>
                <c:pt idx="0">
                  <c:v>Central 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SalesOrders_visualizations!$E$51:$E$53</c:f>
              <c:numCache>
                <c:formatCode>0.0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9-384E-B82A-81D364159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478160"/>
        <c:axId val="1"/>
      </c:barChart>
      <c:catAx>
        <c:axId val="117447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 in the Country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  <a:endParaRPr lang="en-US" baseline="0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44781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SalesOrders_visualizations!$L$1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SalesOrders_visualizations!$K$2:$K$12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SalesOrders_visualizations!$L$2:$L$12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1-E84C-9C0C-266E4D507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559984"/>
        <c:axId val="1"/>
      </c:barChart>
      <c:catAx>
        <c:axId val="118255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Frequencies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2559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Exercise!$E$50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Exercise!$D$51:$D$55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Exercise!$E$51:$E$55</c:f>
              <c:numCache>
                <c:formatCode>0.0</c:formatCode>
                <c:ptCount val="5"/>
                <c:pt idx="0">
                  <c:v>476.73358974358968</c:v>
                </c:pt>
                <c:pt idx="1">
                  <c:v>472.79368421052624</c:v>
                </c:pt>
                <c:pt idx="2">
                  <c:v>491.33947368421059</c:v>
                </c:pt>
                <c:pt idx="3">
                  <c:v>511.4436</c:v>
                </c:pt>
                <c:pt idx="4">
                  <c:v>447.74897435897435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1-5C44-AF31-DC84F4809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3295248"/>
        <c:axId val="1"/>
      </c:barChart>
      <c:catAx>
        <c:axId val="101329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Total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32952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Items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Exercise!$K$3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Exercise!$J$4:$J$8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Exercise!$K$4:$K$8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A-6643-A621-4FF6A2AB9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750576"/>
        <c:axId val="1"/>
      </c:barChart>
      <c:catAx>
        <c:axId val="118275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27505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47</xdr:row>
      <xdr:rowOff>33337</xdr:rowOff>
    </xdr:from>
    <xdr:to>
      <xdr:col>13</xdr:col>
      <xdr:colOff>257175</xdr:colOff>
      <xdr:row>60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BC86AF-47A1-40FF-9FB2-E4B7A088E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1200150</xdr:colOff>
      <xdr:row>12</xdr:row>
      <xdr:rowOff>104775</xdr:rowOff>
    </xdr:from>
    <xdr:to>
      <xdr:col>20</xdr:col>
      <xdr:colOff>214312</xdr:colOff>
      <xdr:row>26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3E82A0A-377D-4E18-9208-016D44F0B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1257300</xdr:colOff>
      <xdr:row>26</xdr:row>
      <xdr:rowOff>190500</xdr:rowOff>
    </xdr:from>
    <xdr:to>
      <xdr:col>20</xdr:col>
      <xdr:colOff>271462</xdr:colOff>
      <xdr:row>40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D0CC1B8-651A-4284-9573-3DBFBCC55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614362</xdr:colOff>
      <xdr:row>52</xdr:row>
      <xdr:rowOff>66675</xdr:rowOff>
    </xdr:from>
    <xdr:to>
      <xdr:col>22</xdr:col>
      <xdr:colOff>214312</xdr:colOff>
      <xdr:row>65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3697406-FFE8-48DD-87C3-299E3BAC2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0.29688</cdr:y>
    </cdr:from>
    <cdr:to>
      <cdr:x>0.0625</cdr:x>
      <cdr:y>0.68229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F2D1978B-1C8D-4EEE-9499-39852FE27863}"/>
            </a:ext>
          </a:extLst>
        </cdr:cNvPr>
        <cdr:cNvSpPr txBox="1"/>
      </cdr:nvSpPr>
      <cdr:spPr>
        <a:xfrm xmlns:a="http://schemas.openxmlformats.org/drawingml/2006/main">
          <a:off x="0" y="814388"/>
          <a:ext cx="285750" cy="1057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0.29688</cdr:y>
    </cdr:from>
    <cdr:to>
      <cdr:x>0.0625</cdr:x>
      <cdr:y>0.68229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F2D1978B-1C8D-4EEE-9499-39852FE27863}"/>
            </a:ext>
          </a:extLst>
        </cdr:cNvPr>
        <cdr:cNvSpPr txBox="1"/>
      </cdr:nvSpPr>
      <cdr:spPr>
        <a:xfrm xmlns:a="http://schemas.openxmlformats.org/drawingml/2006/main">
          <a:off x="0" y="814388"/>
          <a:ext cx="285750" cy="1057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38</xdr:row>
      <xdr:rowOff>177800</xdr:rowOff>
    </xdr:from>
    <xdr:to>
      <xdr:col>15</xdr:col>
      <xdr:colOff>203200</xdr:colOff>
      <xdr:row>53</xdr:row>
      <xdr:rowOff>101600</xdr:rowOff>
    </xdr:to>
    <xdr:graphicFrame macro="">
      <xdr:nvGraphicFramePr>
        <xdr:cNvPr id="3101" name="Chart 2">
          <a:extLst>
            <a:ext uri="{FF2B5EF4-FFF2-40B4-BE49-F238E27FC236}">
              <a16:creationId xmlns:a16="http://schemas.microsoft.com/office/drawing/2014/main" id="{3942F04E-816E-914B-8AC4-595441533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15</xdr:row>
      <xdr:rowOff>25400</xdr:rowOff>
    </xdr:from>
    <xdr:to>
      <xdr:col>17</xdr:col>
      <xdr:colOff>127000</xdr:colOff>
      <xdr:row>31</xdr:row>
      <xdr:rowOff>114300</xdr:rowOff>
    </xdr:to>
    <xdr:graphicFrame macro="">
      <xdr:nvGraphicFramePr>
        <xdr:cNvPr id="3102" name="Chart 4">
          <a:extLst>
            <a:ext uri="{FF2B5EF4-FFF2-40B4-BE49-F238E27FC236}">
              <a16:creationId xmlns:a16="http://schemas.microsoft.com/office/drawing/2014/main" id="{9106434C-2CFC-074D-BC76-87DEA4D70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41</xdr:row>
      <xdr:rowOff>139700</xdr:rowOff>
    </xdr:from>
    <xdr:to>
      <xdr:col>13</xdr:col>
      <xdr:colOff>228600</xdr:colOff>
      <xdr:row>57</xdr:row>
      <xdr:rowOff>38100</xdr:rowOff>
    </xdr:to>
    <xdr:graphicFrame macro="">
      <xdr:nvGraphicFramePr>
        <xdr:cNvPr id="13330" name="Chart 1">
          <a:extLst>
            <a:ext uri="{FF2B5EF4-FFF2-40B4-BE49-F238E27FC236}">
              <a16:creationId xmlns:a16="http://schemas.microsoft.com/office/drawing/2014/main" id="{965C9E38-088C-D346-8092-C2B6969DB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292100</xdr:colOff>
      <xdr:row>9</xdr:row>
      <xdr:rowOff>88900</xdr:rowOff>
    </xdr:from>
    <xdr:to>
      <xdr:col>15</xdr:col>
      <xdr:colOff>190500</xdr:colOff>
      <xdr:row>22</xdr:row>
      <xdr:rowOff>190500</xdr:rowOff>
    </xdr:to>
    <xdr:graphicFrame macro="">
      <xdr:nvGraphicFramePr>
        <xdr:cNvPr id="13331" name="Chart 2">
          <a:extLst>
            <a:ext uri="{FF2B5EF4-FFF2-40B4-BE49-F238E27FC236}">
              <a16:creationId xmlns:a16="http://schemas.microsoft.com/office/drawing/2014/main" id="{1515C098-FB27-224E-9FCF-5A3094864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3"/>
  <sheetViews>
    <sheetView topLeftCell="A37" zoomScaleNormal="100" workbookViewId="0">
      <selection activeCell="G32" sqref="G32"/>
    </sheetView>
  </sheetViews>
  <sheetFormatPr baseColWidth="10" defaultColWidth="9.140625" defaultRowHeight="15.75" x14ac:dyDescent="0.25"/>
  <cols>
    <col min="1" max="3" width="17" style="2" customWidth="1"/>
    <col min="4" max="4" width="18.5703125" style="2" bestFit="1" customWidth="1"/>
    <col min="5" max="5" width="17" style="3" customWidth="1"/>
    <col min="6" max="6" width="17" style="4" customWidth="1"/>
    <col min="7" max="7" width="17" style="2" customWidth="1"/>
    <col min="8" max="16384" width="9.140625" style="1"/>
  </cols>
  <sheetData>
    <row r="1" spans="1:7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</row>
    <row r="2" spans="1:7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</row>
    <row r="3" spans="1:7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</row>
    <row r="4" spans="1:7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</row>
    <row r="5" spans="1:7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</row>
    <row r="6" spans="1:7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</row>
    <row r="7" spans="1:7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</row>
    <row r="8" spans="1:7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</row>
    <row r="9" spans="1:7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</row>
    <row r="10" spans="1:7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</row>
    <row r="11" spans="1:7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</row>
    <row r="12" spans="1:7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</row>
    <row r="13" spans="1:7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</row>
    <row r="14" spans="1:7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</row>
    <row r="15" spans="1:7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</row>
    <row r="16" spans="1:7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</row>
    <row r="17" spans="1:12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</row>
    <row r="18" spans="1:12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</row>
    <row r="19" spans="1:12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</row>
    <row r="20" spans="1:12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</row>
    <row r="21" spans="1:12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</row>
    <row r="22" spans="1:12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</row>
    <row r="23" spans="1:12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</row>
    <row r="24" spans="1:12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</row>
    <row r="25" spans="1:12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</row>
    <row r="26" spans="1:12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</row>
    <row r="27" spans="1:12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L27" s="19"/>
    </row>
    <row r="28" spans="1:12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</row>
    <row r="29" spans="1:12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</row>
    <row r="30" spans="1:12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</row>
    <row r="31" spans="1:12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>F31*E31</f>
        <v>299.40000000000003</v>
      </c>
    </row>
    <row r="32" spans="1:12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</row>
    <row r="33" spans="1: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</row>
    <row r="34" spans="1: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</row>
    <row r="35" spans="1: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</row>
    <row r="36" spans="1: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</row>
    <row r="37" spans="1: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</row>
    <row r="38" spans="1: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</row>
    <row r="39" spans="1: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</row>
    <row r="40" spans="1: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</row>
    <row r="41" spans="1: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</row>
    <row r="42" spans="1: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</row>
    <row r="43" spans="1: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</row>
    <row r="44" spans="1: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</row>
    <row r="46" spans="1: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7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  <row r="49" spans="4:7" x14ac:dyDescent="0.25">
      <c r="D49" s="10" t="s">
        <v>54</v>
      </c>
      <c r="E49" s="11">
        <f>_xlfn.STDEV.P(E2:E44)</f>
        <v>29.726443423582779</v>
      </c>
      <c r="F49" s="11">
        <f t="shared" ref="F49:G49" si="1">_xlfn.STDEV.P(F2:F44)</f>
        <v>46.791354577200266</v>
      </c>
      <c r="G49" s="11">
        <f t="shared" si="1"/>
        <v>441.79359527628935</v>
      </c>
    </row>
    <row r="50" spans="4:7" x14ac:dyDescent="0.25">
      <c r="D50" s="10" t="s">
        <v>55</v>
      </c>
      <c r="E50" s="11">
        <f>_xlfn.VAR.P(E2:E44)</f>
        <v>883.66143861546777</v>
      </c>
      <c r="F50" s="11">
        <f t="shared" ref="F50:G50" si="2">_xlfn.VAR.P(F2:F44)</f>
        <v>2189.4308631692802</v>
      </c>
      <c r="G50" s="11">
        <f t="shared" si="2"/>
        <v>195181.58082714974</v>
      </c>
    </row>
    <row r="53" spans="4:7" x14ac:dyDescent="0.25">
      <c r="D53" s="10" t="s">
        <v>53</v>
      </c>
      <c r="E53" s="11">
        <f>AVERAGE(E26:E38)</f>
        <v>53.153846153846153</v>
      </c>
      <c r="F53" s="11">
        <f t="shared" ref="F53:G53" si="3">AVERAGE(F26:F38)</f>
        <v>9.1438461538461517</v>
      </c>
      <c r="G53" s="11">
        <f t="shared" si="3"/>
        <v>461.69923076923078</v>
      </c>
    </row>
    <row r="54" spans="4:7" x14ac:dyDescent="0.25">
      <c r="D54" s="10" t="s">
        <v>56</v>
      </c>
      <c r="E54" s="11">
        <f>MEDIAN(E26:E38)</f>
        <v>60</v>
      </c>
      <c r="F54" s="11">
        <f t="shared" ref="F54:G54" si="4">MEDIAN(F26:F38)</f>
        <v>4.99</v>
      </c>
      <c r="G54" s="11">
        <f t="shared" si="4"/>
        <v>299.84999999999997</v>
      </c>
    </row>
    <row r="55" spans="4:7" x14ac:dyDescent="0.25">
      <c r="D55" s="10" t="s">
        <v>57</v>
      </c>
      <c r="E55" s="11">
        <f>_xlfn.MODE.SNGL(E26:E38)</f>
        <v>60</v>
      </c>
      <c r="F55" s="11">
        <f t="shared" ref="F55" si="5">_xlfn.MODE.SNGL(F26:F38)</f>
        <v>4.99</v>
      </c>
      <c r="G55" s="11" t="e">
        <f>_xlfn.MODE.SNGL(G26:G38)</f>
        <v>#N/A</v>
      </c>
    </row>
    <row r="56" spans="4:7" ht="27" customHeight="1" x14ac:dyDescent="0.25">
      <c r="D56" s="28" t="s">
        <v>58</v>
      </c>
      <c r="E56" s="11">
        <f>_xlfn.STDEV.P(E26:E38)</f>
        <v>29.419632779819128</v>
      </c>
      <c r="F56" s="11">
        <f t="shared" ref="F56:G56" si="6">_xlfn.STDEV.P(F26:F38)</f>
        <v>6.3105059390749805</v>
      </c>
      <c r="G56" s="11">
        <f t="shared" si="6"/>
        <v>439.65745425731564</v>
      </c>
    </row>
    <row r="57" spans="4:7" x14ac:dyDescent="0.25">
      <c r="D57" s="10" t="s">
        <v>59</v>
      </c>
      <c r="E57" s="11">
        <f>_xlfn.VAR.P(E26:E38)</f>
        <v>865.51479289940823</v>
      </c>
      <c r="F57" s="11">
        <f t="shared" ref="F57:G57" si="7">_xlfn.VAR.P(F26:F38)</f>
        <v>39.822485207100605</v>
      </c>
      <c r="G57" s="11">
        <f t="shared" si="7"/>
        <v>193298.6770840236</v>
      </c>
    </row>
    <row r="63" spans="4:7" x14ac:dyDescent="0.25">
      <c r="D63" s="26" t="s">
        <v>53</v>
      </c>
      <c r="E63" s="27">
        <f>AVERAGEIF(B2:B44,"=East",E2:E44)</f>
        <v>53.153846153846153</v>
      </c>
    </row>
  </sheetData>
  <autoFilter ref="A1:G44" xr:uid="{00000000-0009-0000-0000-000000000000}"/>
  <phoneticPr fontId="0" type="noConversion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E301-A926-4EB0-8468-E91C0885E011}">
  <dimension ref="A1:Q63"/>
  <sheetViews>
    <sheetView tabSelected="1" topLeftCell="H1" zoomScaleNormal="100" workbookViewId="0">
      <selection activeCell="U50" sqref="U50"/>
    </sheetView>
  </sheetViews>
  <sheetFormatPr baseColWidth="10" defaultColWidth="9.140625" defaultRowHeight="15.75" x14ac:dyDescent="0.25"/>
  <cols>
    <col min="1" max="3" width="17" style="2" customWidth="1"/>
    <col min="4" max="4" width="18.5703125" style="2" bestFit="1" customWidth="1"/>
    <col min="5" max="5" width="17" style="3" customWidth="1"/>
    <col min="6" max="6" width="17" style="4" customWidth="1"/>
    <col min="7" max="7" width="17" style="2" customWidth="1"/>
    <col min="8" max="8" width="9.140625" style="1"/>
    <col min="9" max="9" width="21.5703125" style="1" bestFit="1" customWidth="1"/>
    <col min="10" max="11" width="18.5703125" style="1" customWidth="1"/>
    <col min="12" max="12" width="24.85546875" style="1" customWidth="1"/>
    <col min="13" max="13" width="22" style="1" bestFit="1" customWidth="1"/>
    <col min="14" max="14" width="9.140625" style="1"/>
    <col min="15" max="15" width="7.28515625" style="1" bestFit="1" customWidth="1"/>
    <col min="16" max="16" width="12.7109375" style="1" bestFit="1" customWidth="1"/>
    <col min="17" max="17" width="16.140625" style="1" bestFit="1" customWidth="1"/>
    <col min="18" max="16384" width="9.140625" style="1"/>
  </cols>
  <sheetData>
    <row r="1" spans="1:17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  <c r="I1" s="18" t="s">
        <v>60</v>
      </c>
      <c r="J1" s="18" t="s">
        <v>61</v>
      </c>
      <c r="K1" s="29" t="s">
        <v>62</v>
      </c>
      <c r="L1" s="30"/>
      <c r="M1" s="18" t="s">
        <v>63</v>
      </c>
      <c r="O1" s="35" t="s">
        <v>32</v>
      </c>
      <c r="P1" s="35" t="s">
        <v>33</v>
      </c>
      <c r="Q1" s="35" t="s">
        <v>64</v>
      </c>
    </row>
    <row r="2" spans="1:17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  <c r="I2" s="1" t="str">
        <f>_xlfn.CONCAT(B2,"-",C2,"-",D2)</f>
        <v>Central-Smith-Desk</v>
      </c>
      <c r="J2" s="1" t="str">
        <f>LEFT(B2,2)</f>
        <v>Ce</v>
      </c>
      <c r="K2" s="1" t="str">
        <f>RIGHT(B2,2)</f>
        <v>al</v>
      </c>
      <c r="L2" s="1" t="str">
        <f>RIGHT(C2,2)</f>
        <v>th</v>
      </c>
      <c r="M2" s="1" t="str">
        <f>IF(
B2="Central",
SUBSTITUTE(B2,"C","c"),
IF(
B2="East",
SUBSTITUTE(B2,"E","e"),
SUBSTITUTE(B2,"W","w")
)
)</f>
        <v>central</v>
      </c>
      <c r="O2" s="1">
        <v>9</v>
      </c>
      <c r="P2" s="1" t="s">
        <v>34</v>
      </c>
      <c r="Q2" s="19" cm="1">
        <f t="array" ref="Q2:Q12">FREQUENCY(E2:E44,O2:O12)</f>
        <v>6</v>
      </c>
    </row>
    <row r="3" spans="1:17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I3" s="1" t="str">
        <f t="shared" ref="I3:I44" si="1">_xlfn.CONCAT(B3,"-",C3,"-",D3)</f>
        <v>Central-Kivell-Desk</v>
      </c>
      <c r="J3" s="1" t="str">
        <f t="shared" ref="J3:J44" si="2">LEFT(B3,2)</f>
        <v>Ce</v>
      </c>
      <c r="K3" s="1" t="str">
        <f t="shared" ref="K3:K44" si="3">RIGHT(B3,2)</f>
        <v>al</v>
      </c>
      <c r="L3" s="1" t="str">
        <f t="shared" ref="L3:L44" si="4">RIGHT(C3,2)</f>
        <v>ll</v>
      </c>
      <c r="M3" s="1" t="str">
        <f t="shared" ref="M3:M44" si="5">IF(
B3="Central",
SUBSTITUTE(B3,"C","c"),
IF(
B3="East",
SUBSTITUTE(B3,"E","e"),
SUBSTITUTE(B3,"W","w")
)
)</f>
        <v>central</v>
      </c>
      <c r="O3" s="1">
        <v>19</v>
      </c>
      <c r="P3" s="1" t="s">
        <v>35</v>
      </c>
      <c r="Q3" s="1">
        <v>4</v>
      </c>
    </row>
    <row r="4" spans="1:17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I4" s="1" t="str">
        <f t="shared" si="1"/>
        <v>Central-Gill-Pencil</v>
      </c>
      <c r="J4" s="1" t="str">
        <f t="shared" si="2"/>
        <v>Ce</v>
      </c>
      <c r="K4" s="1" t="str">
        <f t="shared" si="3"/>
        <v>al</v>
      </c>
      <c r="L4" s="1" t="str">
        <f t="shared" si="4"/>
        <v>ll</v>
      </c>
      <c r="M4" s="1" t="str">
        <f t="shared" si="5"/>
        <v>central</v>
      </c>
      <c r="O4" s="1">
        <v>29</v>
      </c>
      <c r="P4" s="1" t="s">
        <v>36</v>
      </c>
      <c r="Q4" s="1">
        <v>4</v>
      </c>
    </row>
    <row r="5" spans="1:17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I5" s="1" t="str">
        <f t="shared" si="1"/>
        <v>Central-Jardine-Binder</v>
      </c>
      <c r="J5" s="1" t="str">
        <f t="shared" si="2"/>
        <v>Ce</v>
      </c>
      <c r="K5" s="1" t="str">
        <f t="shared" si="3"/>
        <v>al</v>
      </c>
      <c r="L5" s="1" t="str">
        <f t="shared" si="4"/>
        <v>ne</v>
      </c>
      <c r="M5" s="1" t="str">
        <f t="shared" si="5"/>
        <v>central</v>
      </c>
      <c r="O5" s="1">
        <v>39</v>
      </c>
      <c r="P5" s="1" t="s">
        <v>37</v>
      </c>
      <c r="Q5" s="1">
        <v>3</v>
      </c>
    </row>
    <row r="6" spans="1:17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I6" s="1" t="str">
        <f t="shared" si="1"/>
        <v>Central-Andrews-Pencil</v>
      </c>
      <c r="J6" s="1" t="str">
        <f t="shared" si="2"/>
        <v>Ce</v>
      </c>
      <c r="K6" s="1" t="str">
        <f t="shared" si="3"/>
        <v>al</v>
      </c>
      <c r="L6" s="1" t="str">
        <f t="shared" si="4"/>
        <v>ws</v>
      </c>
      <c r="M6" s="1" t="str">
        <f t="shared" si="5"/>
        <v>central</v>
      </c>
      <c r="O6" s="1">
        <v>49</v>
      </c>
      <c r="P6" s="1" t="s">
        <v>38</v>
      </c>
      <c r="Q6" s="1">
        <v>2</v>
      </c>
    </row>
    <row r="7" spans="1:17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I7" s="1" t="str">
        <f t="shared" si="1"/>
        <v>Central-Gill-Pen</v>
      </c>
      <c r="J7" s="1" t="str">
        <f t="shared" si="2"/>
        <v>Ce</v>
      </c>
      <c r="K7" s="1" t="str">
        <f t="shared" si="3"/>
        <v>al</v>
      </c>
      <c r="L7" s="1" t="str">
        <f t="shared" si="4"/>
        <v>ll</v>
      </c>
      <c r="M7" s="1" t="str">
        <f t="shared" si="5"/>
        <v>central</v>
      </c>
      <c r="O7" s="1">
        <v>59</v>
      </c>
      <c r="P7" s="1" t="s">
        <v>39</v>
      </c>
      <c r="Q7" s="1">
        <v>6</v>
      </c>
    </row>
    <row r="8" spans="1:17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I8" s="1" t="str">
        <f t="shared" si="1"/>
        <v>Central-Morgan-Binder</v>
      </c>
      <c r="J8" s="1" t="str">
        <f t="shared" si="2"/>
        <v>Ce</v>
      </c>
      <c r="K8" s="1" t="str">
        <f t="shared" si="3"/>
        <v>al</v>
      </c>
      <c r="L8" s="1" t="str">
        <f t="shared" si="4"/>
        <v>an</v>
      </c>
      <c r="M8" s="1" t="str">
        <f t="shared" si="5"/>
        <v>central</v>
      </c>
      <c r="O8" s="1">
        <v>69</v>
      </c>
      <c r="P8" s="1" t="s">
        <v>40</v>
      </c>
      <c r="Q8" s="1">
        <v>6</v>
      </c>
    </row>
    <row r="9" spans="1:17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  <c r="I9" s="1" t="str">
        <f t="shared" si="1"/>
        <v>Central-Andrews-Binder</v>
      </c>
      <c r="J9" s="1" t="str">
        <f t="shared" si="2"/>
        <v>Ce</v>
      </c>
      <c r="K9" s="1" t="str">
        <f t="shared" si="3"/>
        <v>al</v>
      </c>
      <c r="L9" s="1" t="str">
        <f t="shared" si="4"/>
        <v>ws</v>
      </c>
      <c r="M9" s="1" t="str">
        <f t="shared" si="5"/>
        <v>central</v>
      </c>
      <c r="O9" s="1">
        <v>79</v>
      </c>
      <c r="P9" s="1" t="s">
        <v>41</v>
      </c>
      <c r="Q9" s="1">
        <v>3</v>
      </c>
    </row>
    <row r="10" spans="1:17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  <c r="I10" s="1" t="str">
        <f t="shared" si="1"/>
        <v>Central-Jardine-Pencil</v>
      </c>
      <c r="J10" s="1" t="str">
        <f t="shared" si="2"/>
        <v>Ce</v>
      </c>
      <c r="K10" s="1" t="str">
        <f t="shared" si="3"/>
        <v>al</v>
      </c>
      <c r="L10" s="1" t="str">
        <f t="shared" si="4"/>
        <v>ne</v>
      </c>
      <c r="M10" s="1" t="str">
        <f t="shared" si="5"/>
        <v>central</v>
      </c>
      <c r="O10" s="1">
        <v>89</v>
      </c>
      <c r="P10" s="1" t="s">
        <v>42</v>
      </c>
      <c r="Q10" s="1">
        <v>3</v>
      </c>
    </row>
    <row r="11" spans="1:17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  <c r="I11" s="1" t="str">
        <f t="shared" si="1"/>
        <v>Central-Kivell-Pen Set</v>
      </c>
      <c r="J11" s="1" t="str">
        <f t="shared" si="2"/>
        <v>Ce</v>
      </c>
      <c r="K11" s="1" t="str">
        <f t="shared" si="3"/>
        <v>al</v>
      </c>
      <c r="L11" s="1" t="str">
        <f t="shared" si="4"/>
        <v>ll</v>
      </c>
      <c r="M11" s="1" t="str">
        <f t="shared" si="5"/>
        <v>central</v>
      </c>
      <c r="O11" s="1">
        <v>99</v>
      </c>
      <c r="P11" s="1" t="s">
        <v>43</v>
      </c>
      <c r="Q11" s="1">
        <v>6</v>
      </c>
    </row>
    <row r="12" spans="1:17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  <c r="I12" s="1" t="str">
        <f t="shared" si="1"/>
        <v>Central-Gill-Binder</v>
      </c>
      <c r="J12" s="1" t="str">
        <f t="shared" si="2"/>
        <v>Ce</v>
      </c>
      <c r="K12" s="1" t="str">
        <f t="shared" si="3"/>
        <v>al</v>
      </c>
      <c r="L12" s="1" t="str">
        <f t="shared" si="4"/>
        <v>ll</v>
      </c>
      <c r="M12" s="1" t="str">
        <f t="shared" si="5"/>
        <v>central</v>
      </c>
      <c r="P12" s="1" t="s">
        <v>44</v>
      </c>
      <c r="Q12" s="1">
        <v>0</v>
      </c>
    </row>
    <row r="13" spans="1:17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  <c r="I13" s="1" t="str">
        <f t="shared" si="1"/>
        <v>Central-Kivell-Binder</v>
      </c>
      <c r="J13" s="1" t="str">
        <f t="shared" si="2"/>
        <v>Ce</v>
      </c>
      <c r="K13" s="1" t="str">
        <f t="shared" si="3"/>
        <v>al</v>
      </c>
      <c r="L13" s="1" t="str">
        <f t="shared" si="4"/>
        <v>ll</v>
      </c>
      <c r="M13" s="1" t="str">
        <f t="shared" si="5"/>
        <v>central</v>
      </c>
    </row>
    <row r="14" spans="1:17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  <c r="I14" s="1" t="str">
        <f t="shared" si="1"/>
        <v>Central-Jardine-Pen Set</v>
      </c>
      <c r="J14" s="1" t="str">
        <f t="shared" si="2"/>
        <v>Ce</v>
      </c>
      <c r="K14" s="1" t="str">
        <f t="shared" si="3"/>
        <v>al</v>
      </c>
      <c r="L14" s="1" t="str">
        <f t="shared" si="4"/>
        <v>ne</v>
      </c>
      <c r="M14" s="1" t="str">
        <f t="shared" si="5"/>
        <v>central</v>
      </c>
    </row>
    <row r="15" spans="1:17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  <c r="I15" s="1" t="str">
        <f t="shared" si="1"/>
        <v>Central-Gill-Pencil</v>
      </c>
      <c r="J15" s="1" t="str">
        <f t="shared" si="2"/>
        <v>Ce</v>
      </c>
      <c r="K15" s="1" t="str">
        <f t="shared" si="3"/>
        <v>al</v>
      </c>
      <c r="L15" s="1" t="str">
        <f t="shared" si="4"/>
        <v>ll</v>
      </c>
      <c r="M15" s="1" t="str">
        <f t="shared" si="5"/>
        <v>central</v>
      </c>
    </row>
    <row r="16" spans="1:17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  <c r="I16" s="1" t="str">
        <f t="shared" si="1"/>
        <v>Central-Morgan-Pen Set</v>
      </c>
      <c r="J16" s="1" t="str">
        <f t="shared" si="2"/>
        <v>Ce</v>
      </c>
      <c r="K16" s="1" t="str">
        <f t="shared" si="3"/>
        <v>al</v>
      </c>
      <c r="L16" s="1" t="str">
        <f t="shared" si="4"/>
        <v>an</v>
      </c>
      <c r="M16" s="1" t="str">
        <f t="shared" si="5"/>
        <v>central</v>
      </c>
    </row>
    <row r="17" spans="1:13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  <c r="I17" s="1" t="str">
        <f t="shared" si="1"/>
        <v>Central-Andrews-Pencil</v>
      </c>
      <c r="J17" s="1" t="str">
        <f t="shared" si="2"/>
        <v>Ce</v>
      </c>
      <c r="K17" s="1" t="str">
        <f t="shared" si="3"/>
        <v>al</v>
      </c>
      <c r="L17" s="1" t="str">
        <f t="shared" si="4"/>
        <v>ws</v>
      </c>
      <c r="M17" s="1" t="str">
        <f t="shared" si="5"/>
        <v>central</v>
      </c>
    </row>
    <row r="18" spans="1:13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  <c r="I18" s="1" t="str">
        <f t="shared" si="1"/>
        <v>Central-Smith-Pencil</v>
      </c>
      <c r="J18" s="1" t="str">
        <f t="shared" si="2"/>
        <v>Ce</v>
      </c>
      <c r="K18" s="1" t="str">
        <f t="shared" si="3"/>
        <v>al</v>
      </c>
      <c r="L18" s="1" t="str">
        <f t="shared" si="4"/>
        <v>th</v>
      </c>
      <c r="M18" s="1" t="str">
        <f t="shared" si="5"/>
        <v>central</v>
      </c>
    </row>
    <row r="19" spans="1:13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  <c r="I19" s="1" t="str">
        <f t="shared" si="1"/>
        <v>Central-Andrews-Pencil</v>
      </c>
      <c r="J19" s="1" t="str">
        <f t="shared" si="2"/>
        <v>Ce</v>
      </c>
      <c r="K19" s="1" t="str">
        <f t="shared" si="3"/>
        <v>al</v>
      </c>
      <c r="L19" s="1" t="str">
        <f t="shared" si="4"/>
        <v>ws</v>
      </c>
      <c r="M19" s="1" t="str">
        <f t="shared" si="5"/>
        <v>central</v>
      </c>
    </row>
    <row r="20" spans="1:13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  <c r="I20" s="1" t="str">
        <f t="shared" si="1"/>
        <v>Central-Gill-Binder</v>
      </c>
      <c r="J20" s="1" t="str">
        <f t="shared" si="2"/>
        <v>Ce</v>
      </c>
      <c r="K20" s="1" t="str">
        <f t="shared" si="3"/>
        <v>al</v>
      </c>
      <c r="L20" s="1" t="str">
        <f t="shared" si="4"/>
        <v>ll</v>
      </c>
      <c r="M20" s="1" t="str">
        <f t="shared" si="5"/>
        <v>central</v>
      </c>
    </row>
    <row r="21" spans="1:13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  <c r="I21" s="1" t="str">
        <f t="shared" si="1"/>
        <v>Central-Smith-Binder</v>
      </c>
      <c r="J21" s="1" t="str">
        <f t="shared" si="2"/>
        <v>Ce</v>
      </c>
      <c r="K21" s="1" t="str">
        <f t="shared" si="3"/>
        <v>al</v>
      </c>
      <c r="L21" s="1" t="str">
        <f t="shared" si="4"/>
        <v>th</v>
      </c>
      <c r="M21" s="1" t="str">
        <f t="shared" si="5"/>
        <v>central</v>
      </c>
    </row>
    <row r="22" spans="1:13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  <c r="I22" s="1" t="str">
        <f t="shared" si="1"/>
        <v>Central-Jardine-Pencil</v>
      </c>
      <c r="J22" s="1" t="str">
        <f t="shared" si="2"/>
        <v>Ce</v>
      </c>
      <c r="K22" s="1" t="str">
        <f t="shared" si="3"/>
        <v>al</v>
      </c>
      <c r="L22" s="1" t="str">
        <f t="shared" si="4"/>
        <v>ne</v>
      </c>
      <c r="M22" s="1" t="str">
        <f t="shared" si="5"/>
        <v>central</v>
      </c>
    </row>
    <row r="23" spans="1:13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  <c r="I23" s="1" t="str">
        <f t="shared" si="1"/>
        <v>Central-Morgan-Pencil</v>
      </c>
      <c r="J23" s="1" t="str">
        <f t="shared" si="2"/>
        <v>Ce</v>
      </c>
      <c r="K23" s="1" t="str">
        <f t="shared" si="3"/>
        <v>al</v>
      </c>
      <c r="L23" s="1" t="str">
        <f t="shared" si="4"/>
        <v>an</v>
      </c>
      <c r="M23" s="1" t="str">
        <f t="shared" si="5"/>
        <v>central</v>
      </c>
    </row>
    <row r="24" spans="1:13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  <c r="I24" s="1" t="str">
        <f t="shared" si="1"/>
        <v>Central-Jardine-Binder</v>
      </c>
      <c r="J24" s="1" t="str">
        <f t="shared" si="2"/>
        <v>Ce</v>
      </c>
      <c r="K24" s="1" t="str">
        <f t="shared" si="3"/>
        <v>al</v>
      </c>
      <c r="L24" s="1" t="str">
        <f t="shared" si="4"/>
        <v>ne</v>
      </c>
      <c r="M24" s="1" t="str">
        <f t="shared" si="5"/>
        <v>central</v>
      </c>
    </row>
    <row r="25" spans="1:13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  <c r="I25" s="1" t="str">
        <f t="shared" si="1"/>
        <v>Central-Kivell-Pen Set</v>
      </c>
      <c r="J25" s="1" t="str">
        <f t="shared" si="2"/>
        <v>Ce</v>
      </c>
      <c r="K25" s="1" t="str">
        <f t="shared" si="3"/>
        <v>al</v>
      </c>
      <c r="L25" s="1" t="str">
        <f t="shared" si="4"/>
        <v>ll</v>
      </c>
      <c r="M25" s="1" t="str">
        <f t="shared" si="5"/>
        <v>central</v>
      </c>
    </row>
    <row r="26" spans="1:13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  <c r="I26" s="1" t="str">
        <f t="shared" si="1"/>
        <v>East-Jones-Binder</v>
      </c>
      <c r="J26" s="1" t="str">
        <f t="shared" si="2"/>
        <v>Ea</v>
      </c>
      <c r="K26" s="1" t="str">
        <f t="shared" si="3"/>
        <v>st</v>
      </c>
      <c r="L26" s="1" t="str">
        <f t="shared" si="4"/>
        <v>es</v>
      </c>
      <c r="M26" s="1" t="str">
        <f t="shared" si="5"/>
        <v>east</v>
      </c>
    </row>
    <row r="27" spans="1:13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I27" s="1" t="str">
        <f t="shared" si="1"/>
        <v>East-Parent-Pen</v>
      </c>
      <c r="J27" s="1" t="str">
        <f t="shared" si="2"/>
        <v>Ea</v>
      </c>
      <c r="K27" s="1" t="str">
        <f t="shared" si="3"/>
        <v>st</v>
      </c>
      <c r="L27" s="1" t="str">
        <f t="shared" si="4"/>
        <v>nt</v>
      </c>
      <c r="M27" s="1" t="str">
        <f t="shared" si="5"/>
        <v>east</v>
      </c>
    </row>
    <row r="28" spans="1:13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  <c r="I28" s="1" t="str">
        <f t="shared" si="1"/>
        <v>East-Jones-Pen Set</v>
      </c>
      <c r="J28" s="1" t="str">
        <f t="shared" si="2"/>
        <v>Ea</v>
      </c>
      <c r="K28" s="1" t="str">
        <f t="shared" si="3"/>
        <v>st</v>
      </c>
      <c r="L28" s="1" t="str">
        <f t="shared" si="4"/>
        <v>es</v>
      </c>
      <c r="M28" s="1" t="str">
        <f t="shared" si="5"/>
        <v>east</v>
      </c>
    </row>
    <row r="29" spans="1:13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  <c r="I29" s="1" t="str">
        <f t="shared" si="1"/>
        <v>East-Howard-Binder</v>
      </c>
      <c r="J29" s="1" t="str">
        <f t="shared" si="2"/>
        <v>Ea</v>
      </c>
      <c r="K29" s="1" t="str">
        <f t="shared" si="3"/>
        <v>st</v>
      </c>
      <c r="L29" s="1" t="str">
        <f t="shared" si="4"/>
        <v>rd</v>
      </c>
      <c r="M29" s="1" t="str">
        <f t="shared" si="5"/>
        <v>east</v>
      </c>
    </row>
    <row r="30" spans="1:13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  <c r="I30" s="1" t="str">
        <f t="shared" si="1"/>
        <v>East-Jones-Pencil</v>
      </c>
      <c r="J30" s="1" t="str">
        <f t="shared" si="2"/>
        <v>Ea</v>
      </c>
      <c r="K30" s="1" t="str">
        <f t="shared" si="3"/>
        <v>st</v>
      </c>
      <c r="L30" s="1" t="str">
        <f t="shared" si="4"/>
        <v>es</v>
      </c>
      <c r="M30" s="1" t="str">
        <f t="shared" si="5"/>
        <v>east</v>
      </c>
    </row>
    <row r="31" spans="1:13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>F31*E31</f>
        <v>299.40000000000003</v>
      </c>
      <c r="I31" s="1" t="str">
        <f t="shared" si="1"/>
        <v>East-Jones-Binder</v>
      </c>
      <c r="J31" s="1" t="str">
        <f t="shared" si="2"/>
        <v>Ea</v>
      </c>
      <c r="K31" s="1" t="str">
        <f t="shared" si="3"/>
        <v>st</v>
      </c>
      <c r="L31" s="1" t="str">
        <f t="shared" si="4"/>
        <v>es</v>
      </c>
      <c r="M31" s="1" t="str">
        <f t="shared" si="5"/>
        <v>east</v>
      </c>
    </row>
    <row r="32" spans="1:13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  <c r="I32" s="1" t="str">
        <f t="shared" si="1"/>
        <v>East-Jones-Binder</v>
      </c>
      <c r="J32" s="1" t="str">
        <f t="shared" si="2"/>
        <v>Ea</v>
      </c>
      <c r="K32" s="1" t="str">
        <f t="shared" si="3"/>
        <v>st</v>
      </c>
      <c r="L32" s="1" t="str">
        <f t="shared" si="4"/>
        <v>es</v>
      </c>
      <c r="M32" s="1" t="str">
        <f t="shared" si="5"/>
        <v>east</v>
      </c>
    </row>
    <row r="33" spans="1:1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  <c r="I33" s="1" t="str">
        <f t="shared" si="1"/>
        <v>East-Jones-Pen Set</v>
      </c>
      <c r="J33" s="1" t="str">
        <f t="shared" si="2"/>
        <v>Ea</v>
      </c>
      <c r="K33" s="1" t="str">
        <f t="shared" si="3"/>
        <v>st</v>
      </c>
      <c r="L33" s="1" t="str">
        <f t="shared" si="4"/>
        <v>es</v>
      </c>
      <c r="M33" s="1" t="str">
        <f t="shared" si="5"/>
        <v>east</v>
      </c>
    </row>
    <row r="34" spans="1:1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  <c r="I34" s="1" t="str">
        <f t="shared" si="1"/>
        <v>East-Jones-Pen</v>
      </c>
      <c r="J34" s="1" t="str">
        <f t="shared" si="2"/>
        <v>Ea</v>
      </c>
      <c r="K34" s="1" t="str">
        <f t="shared" si="3"/>
        <v>st</v>
      </c>
      <c r="L34" s="1" t="str">
        <f t="shared" si="4"/>
        <v>es</v>
      </c>
      <c r="M34" s="1" t="str">
        <f t="shared" si="5"/>
        <v>east</v>
      </c>
    </row>
    <row r="35" spans="1:1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  <c r="I35" s="1" t="str">
        <f t="shared" si="1"/>
        <v>East-Parent-Pen Set</v>
      </c>
      <c r="J35" s="1" t="str">
        <f t="shared" si="2"/>
        <v>Ea</v>
      </c>
      <c r="K35" s="1" t="str">
        <f t="shared" si="3"/>
        <v>st</v>
      </c>
      <c r="L35" s="1" t="str">
        <f t="shared" si="4"/>
        <v>nt</v>
      </c>
      <c r="M35" s="1" t="str">
        <f t="shared" si="5"/>
        <v>east</v>
      </c>
    </row>
    <row r="36" spans="1:1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  <c r="I36" s="1" t="str">
        <f t="shared" si="1"/>
        <v>East-Parent-Binder</v>
      </c>
      <c r="J36" s="1" t="str">
        <f t="shared" si="2"/>
        <v>Ea</v>
      </c>
      <c r="K36" s="1" t="str">
        <f t="shared" si="3"/>
        <v>st</v>
      </c>
      <c r="L36" s="1" t="str">
        <f t="shared" si="4"/>
        <v>nt</v>
      </c>
      <c r="M36" s="1" t="str">
        <f t="shared" si="5"/>
        <v>east</v>
      </c>
    </row>
    <row r="37" spans="1:1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  <c r="I37" s="1" t="str">
        <f t="shared" si="1"/>
        <v>East-Jones-Pencil</v>
      </c>
      <c r="J37" s="1" t="str">
        <f t="shared" si="2"/>
        <v>Ea</v>
      </c>
      <c r="K37" s="1" t="str">
        <f t="shared" si="3"/>
        <v>st</v>
      </c>
      <c r="L37" s="1" t="str">
        <f t="shared" si="4"/>
        <v>es</v>
      </c>
      <c r="M37" s="1" t="str">
        <f t="shared" si="5"/>
        <v>east</v>
      </c>
    </row>
    <row r="38" spans="1:1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  <c r="I38" s="1" t="str">
        <f t="shared" si="1"/>
        <v>East-Howard-Pen</v>
      </c>
      <c r="J38" s="1" t="str">
        <f t="shared" si="2"/>
        <v>Ea</v>
      </c>
      <c r="K38" s="1" t="str">
        <f t="shared" si="3"/>
        <v>st</v>
      </c>
      <c r="L38" s="1" t="str">
        <f t="shared" si="4"/>
        <v>rd</v>
      </c>
      <c r="M38" s="1" t="str">
        <f t="shared" si="5"/>
        <v>east</v>
      </c>
    </row>
    <row r="39" spans="1:1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  <c r="I39" s="1" t="str">
        <f t="shared" si="1"/>
        <v>West-Sorvino-Desk</v>
      </c>
      <c r="J39" s="1" t="str">
        <f t="shared" si="2"/>
        <v>We</v>
      </c>
      <c r="K39" s="1" t="str">
        <f t="shared" si="3"/>
        <v>st</v>
      </c>
      <c r="L39" s="1" t="str">
        <f t="shared" si="4"/>
        <v>no</v>
      </c>
      <c r="M39" s="1" t="str">
        <f t="shared" si="5"/>
        <v>west</v>
      </c>
    </row>
    <row r="40" spans="1:1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  <c r="I40" s="1" t="str">
        <f t="shared" si="1"/>
        <v>West-Sorvino-Binder</v>
      </c>
      <c r="J40" s="1" t="str">
        <f t="shared" si="2"/>
        <v>We</v>
      </c>
      <c r="K40" s="1" t="str">
        <f t="shared" si="3"/>
        <v>st</v>
      </c>
      <c r="L40" s="1" t="str">
        <f t="shared" si="4"/>
        <v>no</v>
      </c>
      <c r="M40" s="1" t="str">
        <f t="shared" si="5"/>
        <v>west</v>
      </c>
    </row>
    <row r="41" spans="1:1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  <c r="I41" s="1" t="str">
        <f t="shared" si="1"/>
        <v>West-Thompson-Pencil</v>
      </c>
      <c r="J41" s="1" t="str">
        <f t="shared" si="2"/>
        <v>We</v>
      </c>
      <c r="K41" s="1" t="str">
        <f t="shared" si="3"/>
        <v>st</v>
      </c>
      <c r="L41" s="1" t="str">
        <f t="shared" si="4"/>
        <v>on</v>
      </c>
      <c r="M41" s="1" t="str">
        <f t="shared" si="5"/>
        <v>west</v>
      </c>
    </row>
    <row r="42" spans="1:1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  <c r="I42" s="1" t="str">
        <f t="shared" si="1"/>
        <v>West-Sorvino-Pencil</v>
      </c>
      <c r="J42" s="1" t="str">
        <f t="shared" si="2"/>
        <v>We</v>
      </c>
      <c r="K42" s="1" t="str">
        <f t="shared" si="3"/>
        <v>st</v>
      </c>
      <c r="L42" s="1" t="str">
        <f t="shared" si="4"/>
        <v>no</v>
      </c>
      <c r="M42" s="1" t="str">
        <f t="shared" si="5"/>
        <v>west</v>
      </c>
    </row>
    <row r="43" spans="1:1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  <c r="I43" s="1" t="str">
        <f t="shared" si="1"/>
        <v>West-Thompson-Binder</v>
      </c>
      <c r="J43" s="1" t="str">
        <f t="shared" si="2"/>
        <v>We</v>
      </c>
      <c r="K43" s="1" t="str">
        <f t="shared" si="3"/>
        <v>st</v>
      </c>
      <c r="L43" s="1" t="str">
        <f t="shared" si="4"/>
        <v>on</v>
      </c>
      <c r="M43" s="1" t="str">
        <f t="shared" si="5"/>
        <v>west</v>
      </c>
    </row>
    <row r="44" spans="1:1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  <c r="I44" s="1" t="str">
        <f t="shared" si="1"/>
        <v>West-Sorvino-Pen</v>
      </c>
      <c r="J44" s="1" t="str">
        <f t="shared" si="2"/>
        <v>We</v>
      </c>
      <c r="K44" s="1" t="str">
        <f t="shared" si="3"/>
        <v>st</v>
      </c>
      <c r="L44" s="1" t="str">
        <f t="shared" si="4"/>
        <v>no</v>
      </c>
      <c r="M44" s="1" t="str">
        <f t="shared" si="5"/>
        <v>west</v>
      </c>
    </row>
    <row r="46" spans="1:1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17" ht="18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  <c r="P47" s="31" t="s">
        <v>2</v>
      </c>
      <c r="Q47" s="31" t="s">
        <v>64</v>
      </c>
    </row>
    <row r="48" spans="1:1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  <c r="P48" s="34" t="s">
        <v>16</v>
      </c>
      <c r="Q48" s="34">
        <f>COUNTIF(D2:D44,P48)</f>
        <v>15</v>
      </c>
    </row>
    <row r="49" spans="4:17" x14ac:dyDescent="0.25">
      <c r="D49" s="10" t="s">
        <v>54</v>
      </c>
      <c r="E49" s="11">
        <f>_xlfn.STDEV.P(E2:E44)</f>
        <v>29.726443423582779</v>
      </c>
      <c r="F49" s="11">
        <f t="shared" ref="F49:G49" si="6">_xlfn.STDEV.P(F2:F44)</f>
        <v>46.791354577200266</v>
      </c>
      <c r="G49" s="11">
        <f t="shared" si="6"/>
        <v>441.79359527628935</v>
      </c>
      <c r="P49" s="32" t="s">
        <v>15</v>
      </c>
      <c r="Q49" s="32">
        <f>COUNTIF(D3:D45,P49)</f>
        <v>13</v>
      </c>
    </row>
    <row r="50" spans="4:17" x14ac:dyDescent="0.25">
      <c r="D50" s="10" t="s">
        <v>55</v>
      </c>
      <c r="E50" s="11">
        <f>_xlfn.VAR.P(E2:E44)</f>
        <v>883.66143861546777</v>
      </c>
      <c r="F50" s="11">
        <f t="shared" ref="F50:G50" si="7">_xlfn.VAR.P(F2:F44)</f>
        <v>2189.4308631692802</v>
      </c>
      <c r="G50" s="11">
        <f t="shared" si="7"/>
        <v>195181.58082714974</v>
      </c>
      <c r="P50" s="34" t="s">
        <v>21</v>
      </c>
      <c r="Q50" s="34">
        <f>COUNTIF(D4:D46,P50)</f>
        <v>7</v>
      </c>
    </row>
    <row r="51" spans="4:17" x14ac:dyDescent="0.25">
      <c r="P51" s="34" t="s">
        <v>17</v>
      </c>
      <c r="Q51" s="34">
        <f>COUNTIF(D5:D47,P51)</f>
        <v>5</v>
      </c>
    </row>
    <row r="52" spans="4:17" ht="18" x14ac:dyDescent="0.25">
      <c r="I52" s="31" t="s">
        <v>2</v>
      </c>
      <c r="J52" s="31" t="s">
        <v>46</v>
      </c>
      <c r="P52" s="34" t="s">
        <v>20</v>
      </c>
      <c r="Q52" s="34">
        <f>COUNTIF(D6:D48,P52)</f>
        <v>1</v>
      </c>
    </row>
    <row r="53" spans="4:17" x14ac:dyDescent="0.25">
      <c r="D53" s="10" t="s">
        <v>53</v>
      </c>
      <c r="E53" s="11">
        <f>AVERAGE(E26:E38)</f>
        <v>53.153846153846153</v>
      </c>
      <c r="F53" s="11">
        <f t="shared" ref="F53:G53" si="8">AVERAGE(F26:F38)</f>
        <v>9.1438461538461517</v>
      </c>
      <c r="G53" s="11">
        <f t="shared" si="8"/>
        <v>461.69923076923078</v>
      </c>
      <c r="I53" s="34" t="s">
        <v>16</v>
      </c>
      <c r="J53" s="33">
        <f>AVERAGEIF(D$2:D$44,"=Binder",G$2:G$44)</f>
        <v>638.51</v>
      </c>
    </row>
    <row r="54" spans="4:17" x14ac:dyDescent="0.25">
      <c r="D54" s="10" t="s">
        <v>56</v>
      </c>
      <c r="E54" s="11">
        <f>MEDIAN(E26:E38)</f>
        <v>60</v>
      </c>
      <c r="F54" s="11">
        <f t="shared" ref="F54:G54" si="9">MEDIAN(F26:F38)</f>
        <v>4.99</v>
      </c>
      <c r="G54" s="11">
        <f t="shared" si="9"/>
        <v>299.84999999999997</v>
      </c>
      <c r="I54" s="34" t="s">
        <v>20</v>
      </c>
      <c r="J54" s="33">
        <f>AVERAGEIF(D$2:D$44,"=Desk",G$2:G$44)</f>
        <v>566.66666666666663</v>
      </c>
    </row>
    <row r="55" spans="4:17" x14ac:dyDescent="0.25">
      <c r="D55" s="10" t="s">
        <v>57</v>
      </c>
      <c r="E55" s="11">
        <f>_xlfn.MODE.SNGL(E26:E38)</f>
        <v>60</v>
      </c>
      <c r="F55" s="11">
        <f t="shared" ref="F55" si="10">_xlfn.MODE.SNGL(F26:F38)</f>
        <v>4.99</v>
      </c>
      <c r="G55" s="11" t="e">
        <f>_xlfn.MODE.SNGL(G26:G38)</f>
        <v>#N/A</v>
      </c>
      <c r="I55" s="34" t="s">
        <v>17</v>
      </c>
      <c r="J55" s="33">
        <f>AVERAGEIF(D$2:D$44,"=Pen",G$2:G$44)</f>
        <v>409.04399999999998</v>
      </c>
    </row>
    <row r="56" spans="4:17" ht="27" customHeight="1" x14ac:dyDescent="0.25">
      <c r="D56" s="28" t="s">
        <v>58</v>
      </c>
      <c r="E56" s="11">
        <f>_xlfn.STDEV.P(E26:E38)</f>
        <v>29.419632779819128</v>
      </c>
      <c r="F56" s="11">
        <f t="shared" ref="F56:G56" si="11">_xlfn.STDEV.P(F26:F38)</f>
        <v>6.3105059390749805</v>
      </c>
      <c r="G56" s="11">
        <f t="shared" si="11"/>
        <v>439.65745425731564</v>
      </c>
      <c r="I56" s="34" t="s">
        <v>21</v>
      </c>
      <c r="J56" s="33">
        <f>AVERAGEIF(D$2:D$44,"=Pen Set",G$2:G$44)</f>
        <v>595.69571428571442</v>
      </c>
    </row>
    <row r="57" spans="4:17" x14ac:dyDescent="0.25">
      <c r="D57" s="10" t="s">
        <v>59</v>
      </c>
      <c r="E57" s="11">
        <f>_xlfn.VAR.P(E26:E38)</f>
        <v>865.51479289940823</v>
      </c>
      <c r="F57" s="11">
        <f t="shared" ref="F57:G57" si="12">_xlfn.VAR.P(F26:F38)</f>
        <v>39.822485207100605</v>
      </c>
      <c r="G57" s="11">
        <f t="shared" si="12"/>
        <v>193298.6770840236</v>
      </c>
      <c r="I57" s="32" t="s">
        <v>15</v>
      </c>
      <c r="J57" s="33">
        <f>AVERAGEIF(D$2:D$44,"=Pencil",G$2:G$44)</f>
        <v>164.24153846153848</v>
      </c>
    </row>
    <row r="63" spans="4:17" x14ac:dyDescent="0.25">
      <c r="D63" s="26" t="s">
        <v>53</v>
      </c>
      <c r="E63" s="27">
        <f>AVERAGEIF(B2:B44,"=East",E2:E44)</f>
        <v>53.153846153846153</v>
      </c>
    </row>
  </sheetData>
  <autoFilter ref="A1:G44" xr:uid="{00000000-0009-0000-0000-000000000000}"/>
  <sortState xmlns:xlrd2="http://schemas.microsoft.com/office/spreadsheetml/2017/richdata2" ref="P48:Q52">
    <sortCondition descending="1" ref="Q52"/>
  </sortState>
  <mergeCells count="1">
    <mergeCell ref="K1:L1"/>
  </mergeCells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ignoredErrors>
    <ignoredError sqref="P3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opLeftCell="A4" workbookViewId="0">
      <selection activeCell="L2" sqref="L2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9" width="9.140625" style="1"/>
    <col min="10" max="10" width="8.85546875" style="1" customWidth="1"/>
    <col min="11" max="11" width="12.140625" style="1" customWidth="1"/>
    <col min="12" max="16384" width="9.140625" style="1"/>
  </cols>
  <sheetData>
    <row r="1" spans="1:12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  <c r="J1" s="1" t="s">
        <v>32</v>
      </c>
      <c r="K1" s="1" t="s">
        <v>33</v>
      </c>
      <c r="L1" s="19" t="s">
        <v>45</v>
      </c>
    </row>
    <row r="2" spans="1:12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  <c r="J2" s="1">
        <v>9</v>
      </c>
      <c r="K2" s="23" t="s">
        <v>34</v>
      </c>
      <c r="L2" s="1">
        <f t="array" ref="L2:L12">FREQUENCY(E2:E44, J2:J11)</f>
        <v>6</v>
      </c>
    </row>
    <row r="3" spans="1:12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J3" s="1">
        <v>19</v>
      </c>
      <c r="K3" s="24" t="s">
        <v>35</v>
      </c>
      <c r="L3" s="1">
        <v>4</v>
      </c>
    </row>
    <row r="4" spans="1:12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J4" s="1">
        <v>29</v>
      </c>
      <c r="K4" s="24" t="s">
        <v>36</v>
      </c>
      <c r="L4" s="1">
        <v>4</v>
      </c>
    </row>
    <row r="5" spans="1:12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J5" s="1">
        <v>39</v>
      </c>
      <c r="K5" s="24" t="s">
        <v>37</v>
      </c>
      <c r="L5" s="1">
        <v>3</v>
      </c>
    </row>
    <row r="6" spans="1:12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J6" s="1">
        <v>49</v>
      </c>
      <c r="K6" s="24" t="s">
        <v>38</v>
      </c>
      <c r="L6" s="1">
        <v>2</v>
      </c>
    </row>
    <row r="7" spans="1:12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J7" s="1">
        <v>59</v>
      </c>
      <c r="K7" s="24" t="s">
        <v>39</v>
      </c>
      <c r="L7" s="1">
        <v>6</v>
      </c>
    </row>
    <row r="8" spans="1:12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J8" s="1">
        <v>69</v>
      </c>
      <c r="K8" s="24" t="s">
        <v>40</v>
      </c>
      <c r="L8" s="1">
        <v>6</v>
      </c>
    </row>
    <row r="9" spans="1:12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  <c r="I9" s="1" t="s">
        <v>29</v>
      </c>
      <c r="J9" s="1">
        <v>79</v>
      </c>
      <c r="K9" s="24" t="s">
        <v>41</v>
      </c>
      <c r="L9" s="1">
        <v>3</v>
      </c>
    </row>
    <row r="10" spans="1:12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  <c r="J10" s="1">
        <v>89</v>
      </c>
      <c r="K10" s="24" t="s">
        <v>42</v>
      </c>
      <c r="L10" s="1">
        <v>3</v>
      </c>
    </row>
    <row r="11" spans="1:12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  <c r="J11" s="1">
        <v>99</v>
      </c>
      <c r="K11" s="24" t="s">
        <v>43</v>
      </c>
      <c r="L11" s="1">
        <v>6</v>
      </c>
    </row>
    <row r="12" spans="1:12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  <c r="K12" s="24" t="s">
        <v>44</v>
      </c>
      <c r="L12" s="1">
        <v>0</v>
      </c>
    </row>
    <row r="13" spans="1:12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</row>
    <row r="14" spans="1:12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</row>
    <row r="15" spans="1:12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</row>
    <row r="16" spans="1:12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</row>
    <row r="17" spans="1:12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</row>
    <row r="18" spans="1:12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</row>
    <row r="19" spans="1:12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</row>
    <row r="20" spans="1:12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</row>
    <row r="21" spans="1:12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</row>
    <row r="22" spans="1:12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</row>
    <row r="23" spans="1:12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</row>
    <row r="24" spans="1:12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</row>
    <row r="25" spans="1:12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</row>
    <row r="26" spans="1:12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</row>
    <row r="27" spans="1:12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L27" s="19"/>
    </row>
    <row r="28" spans="1:12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</row>
    <row r="29" spans="1:12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</row>
    <row r="30" spans="1:12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</row>
    <row r="31" spans="1:12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</row>
    <row r="32" spans="1:12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</row>
    <row r="33" spans="1: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</row>
    <row r="34" spans="1: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</row>
    <row r="35" spans="1: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</row>
    <row r="36" spans="1: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</row>
    <row r="37" spans="1: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</row>
    <row r="38" spans="1: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</row>
    <row r="39" spans="1: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</row>
    <row r="40" spans="1: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</row>
    <row r="41" spans="1: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</row>
    <row r="42" spans="1: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</row>
    <row r="43" spans="1: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</row>
    <row r="44" spans="1: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</row>
    <row r="46" spans="1: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7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  <row r="50" spans="4:5" x14ac:dyDescent="0.25">
      <c r="D50" s="20"/>
      <c r="E50" s="21" t="s">
        <v>31</v>
      </c>
    </row>
    <row r="51" spans="4:5" x14ac:dyDescent="0.25">
      <c r="D51" s="21" t="s">
        <v>30</v>
      </c>
      <c r="E51" s="22">
        <f>SUM(G2:G25)</f>
        <v>11139.07</v>
      </c>
    </row>
    <row r="52" spans="4:5" x14ac:dyDescent="0.25">
      <c r="D52" s="21" t="s">
        <v>25</v>
      </c>
      <c r="E52" s="22">
        <f>SUM(G26:G38)</f>
        <v>6002.09</v>
      </c>
    </row>
    <row r="53" spans="4:5" x14ac:dyDescent="0.25">
      <c r="D53" s="21" t="s">
        <v>24</v>
      </c>
      <c r="E53" s="22">
        <f>SUM(G39:G44)</f>
        <v>2486.7199999999993</v>
      </c>
    </row>
  </sheetData>
  <autoFilter ref="A1:G44" xr:uid="{00000000-0009-0000-0000-000001000000}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workbookViewId="0">
      <selection activeCell="K4" sqref="K4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16384" width="9.140625" style="1"/>
  </cols>
  <sheetData>
    <row r="1" spans="1:11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</row>
    <row r="2" spans="1:11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</row>
    <row r="3" spans="1:11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J3" s="19" t="s">
        <v>47</v>
      </c>
      <c r="K3" s="19" t="s">
        <v>45</v>
      </c>
    </row>
    <row r="4" spans="1:11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J4" s="19" t="s">
        <v>15</v>
      </c>
      <c r="K4" s="19">
        <f>COUNTIF($D$2:$D$44, J4)</f>
        <v>13</v>
      </c>
    </row>
    <row r="5" spans="1:11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J5" s="19" t="s">
        <v>16</v>
      </c>
      <c r="K5" s="19">
        <f>COUNTIF($D$2:$D$44, J5)</f>
        <v>15</v>
      </c>
    </row>
    <row r="6" spans="1:11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J6" s="19" t="s">
        <v>17</v>
      </c>
      <c r="K6" s="19">
        <f>COUNTIF($D$2:$D$44, J6)</f>
        <v>5</v>
      </c>
    </row>
    <row r="7" spans="1:11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J7" s="19" t="s">
        <v>21</v>
      </c>
      <c r="K7" s="19">
        <f>COUNTIF($D$2:$D$44, J7)</f>
        <v>7</v>
      </c>
    </row>
    <row r="8" spans="1:11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J8" s="19" t="s">
        <v>20</v>
      </c>
      <c r="K8" s="19">
        <f>COUNTIF($D$2:$D$44, J8)</f>
        <v>3</v>
      </c>
    </row>
    <row r="9" spans="1:11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</row>
    <row r="10" spans="1:11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</row>
    <row r="11" spans="1:11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</row>
    <row r="12" spans="1:11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</row>
    <row r="13" spans="1:11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</row>
    <row r="14" spans="1:11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</row>
    <row r="15" spans="1:11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</row>
    <row r="16" spans="1:11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</row>
    <row r="17" spans="1:12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</row>
    <row r="18" spans="1:12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</row>
    <row r="19" spans="1:12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</row>
    <row r="20" spans="1:12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</row>
    <row r="21" spans="1:12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</row>
    <row r="22" spans="1:12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</row>
    <row r="23" spans="1:12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</row>
    <row r="24" spans="1:12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</row>
    <row r="25" spans="1:12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</row>
    <row r="26" spans="1:12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</row>
    <row r="27" spans="1:12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L27" s="19"/>
    </row>
    <row r="28" spans="1:12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</row>
    <row r="29" spans="1:12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</row>
    <row r="30" spans="1:12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</row>
    <row r="31" spans="1:12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</row>
    <row r="32" spans="1:12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</row>
    <row r="33" spans="1: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</row>
    <row r="34" spans="1: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</row>
    <row r="35" spans="1: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</row>
    <row r="36" spans="1: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</row>
    <row r="37" spans="1: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</row>
    <row r="38" spans="1: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</row>
    <row r="39" spans="1: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</row>
    <row r="40" spans="1: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</row>
    <row r="41" spans="1: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</row>
    <row r="42" spans="1: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</row>
    <row r="43" spans="1: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</row>
    <row r="44" spans="1: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</row>
    <row r="46" spans="1: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7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  <row r="50" spans="4:5" x14ac:dyDescent="0.25">
      <c r="D50" s="25" t="s">
        <v>2</v>
      </c>
      <c r="E50" s="25" t="s">
        <v>46</v>
      </c>
    </row>
    <row r="51" spans="4:5" x14ac:dyDescent="0.25">
      <c r="D51" s="21" t="s">
        <v>16</v>
      </c>
      <c r="E51" s="22">
        <f>AVERAGE(G5:G43)</f>
        <v>476.73358974358968</v>
      </c>
    </row>
    <row r="52" spans="4:5" x14ac:dyDescent="0.25">
      <c r="D52" s="21" t="s">
        <v>20</v>
      </c>
      <c r="E52" s="22">
        <f>AVERAGE(G2:G39)</f>
        <v>472.79368421052624</v>
      </c>
    </row>
    <row r="53" spans="4:5" x14ac:dyDescent="0.25">
      <c r="D53" s="21" t="s">
        <v>17</v>
      </c>
      <c r="E53" s="22">
        <f>AVERAGE(G7:G44)</f>
        <v>491.33947368421059</v>
      </c>
    </row>
    <row r="54" spans="4:5" x14ac:dyDescent="0.25">
      <c r="D54" s="21" t="s">
        <v>21</v>
      </c>
      <c r="E54" s="22">
        <f>AVERAGE(G11:G35)</f>
        <v>511.4436</v>
      </c>
    </row>
    <row r="55" spans="4:5" x14ac:dyDescent="0.25">
      <c r="D55" s="21" t="s">
        <v>15</v>
      </c>
      <c r="E55" s="22">
        <f>AVERAGE(G4:G42)</f>
        <v>447.74897435897435</v>
      </c>
    </row>
  </sheetData>
  <autoFilter ref="A1:G44" xr:uid="{00000000-0009-0000-0000-000002000000}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8"/>
  <sheetViews>
    <sheetView topLeftCell="A52" workbookViewId="0">
      <selection activeCell="L2" sqref="L2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8" width="9.140625" style="1"/>
    <col min="9" max="9" width="18" style="1" customWidth="1"/>
    <col min="10" max="10" width="13.42578125" style="1" customWidth="1"/>
    <col min="11" max="11" width="17.140625" style="1" customWidth="1"/>
    <col min="12" max="12" width="22" style="1" customWidth="1"/>
    <col min="13" max="16384" width="9.140625" style="1"/>
  </cols>
  <sheetData>
    <row r="1" spans="1:12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  <c r="I1" s="19" t="s">
        <v>48</v>
      </c>
      <c r="J1" s="19" t="s">
        <v>49</v>
      </c>
      <c r="K1" s="19" t="s">
        <v>50</v>
      </c>
      <c r="L1" s="19" t="s">
        <v>51</v>
      </c>
    </row>
    <row r="2" spans="1:12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  <c r="I2" s="1" t="str">
        <f>_xlfn.CONCAT(C2, " ",B2)</f>
        <v>Smith Central</v>
      </c>
      <c r="J2" s="1" t="str">
        <f>LEFT(B2,3)</f>
        <v>Cen</v>
      </c>
      <c r="K2" s="1" t="str">
        <f>RIGHT(B2,4)</f>
        <v>tral</v>
      </c>
      <c r="L2" s="1" t="str">
        <f t="shared" ref="L2:L25" si="1">SUBSTITUTE(B2,"C","c")</f>
        <v>central</v>
      </c>
    </row>
    <row r="3" spans="1:12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I3" s="1" t="str">
        <f t="shared" ref="I3:I25" si="2">_xlfn.CONCAT(C3, " ",B3)</f>
        <v>Kivell Central</v>
      </c>
      <c r="J3" s="1" t="str">
        <f t="shared" ref="J3:J25" si="3">LEFT(B3,3)</f>
        <v>Cen</v>
      </c>
      <c r="K3" s="1" t="str">
        <f t="shared" ref="K3:K25" si="4">RIGHT(B3,4)</f>
        <v>tral</v>
      </c>
      <c r="L3" s="1" t="str">
        <f t="shared" si="1"/>
        <v>central</v>
      </c>
    </row>
    <row r="4" spans="1:12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I4" s="1" t="str">
        <f t="shared" si="2"/>
        <v>Gill Central</v>
      </c>
      <c r="J4" s="1" t="str">
        <f t="shared" si="3"/>
        <v>Cen</v>
      </c>
      <c r="K4" s="1" t="str">
        <f t="shared" si="4"/>
        <v>tral</v>
      </c>
      <c r="L4" s="1" t="str">
        <f t="shared" si="1"/>
        <v>central</v>
      </c>
    </row>
    <row r="5" spans="1:12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I5" s="1" t="str">
        <f t="shared" si="2"/>
        <v>Jardine Central</v>
      </c>
      <c r="J5" s="1" t="str">
        <f t="shared" si="3"/>
        <v>Cen</v>
      </c>
      <c r="K5" s="1" t="str">
        <f t="shared" si="4"/>
        <v>tral</v>
      </c>
      <c r="L5" s="1" t="str">
        <f t="shared" si="1"/>
        <v>central</v>
      </c>
    </row>
    <row r="6" spans="1:12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I6" s="1" t="str">
        <f t="shared" si="2"/>
        <v>Andrews Central</v>
      </c>
      <c r="J6" s="1" t="str">
        <f t="shared" si="3"/>
        <v>Cen</v>
      </c>
      <c r="K6" s="1" t="str">
        <f t="shared" si="4"/>
        <v>tral</v>
      </c>
      <c r="L6" s="1" t="str">
        <f t="shared" si="1"/>
        <v>central</v>
      </c>
    </row>
    <row r="7" spans="1:12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I7" s="1" t="str">
        <f t="shared" si="2"/>
        <v>Gill Central</v>
      </c>
      <c r="J7" s="1" t="str">
        <f t="shared" si="3"/>
        <v>Cen</v>
      </c>
      <c r="K7" s="1" t="str">
        <f t="shared" si="4"/>
        <v>tral</v>
      </c>
      <c r="L7" s="1" t="str">
        <f t="shared" si="1"/>
        <v>central</v>
      </c>
    </row>
    <row r="8" spans="1:12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I8" s="1" t="str">
        <f t="shared" si="2"/>
        <v>Morgan Central</v>
      </c>
      <c r="J8" s="1" t="str">
        <f t="shared" si="3"/>
        <v>Cen</v>
      </c>
      <c r="K8" s="1" t="str">
        <f t="shared" si="4"/>
        <v>tral</v>
      </c>
      <c r="L8" s="1" t="str">
        <f t="shared" si="1"/>
        <v>central</v>
      </c>
    </row>
    <row r="9" spans="1:12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  <c r="I9" s="1" t="str">
        <f t="shared" si="2"/>
        <v>Andrews Central</v>
      </c>
      <c r="J9" s="1" t="str">
        <f t="shared" si="3"/>
        <v>Cen</v>
      </c>
      <c r="K9" s="1" t="str">
        <f t="shared" si="4"/>
        <v>tral</v>
      </c>
      <c r="L9" s="1" t="str">
        <f t="shared" si="1"/>
        <v>central</v>
      </c>
    </row>
    <row r="10" spans="1:12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  <c r="I10" s="1" t="str">
        <f t="shared" si="2"/>
        <v>Jardine Central</v>
      </c>
      <c r="J10" s="1" t="str">
        <f t="shared" si="3"/>
        <v>Cen</v>
      </c>
      <c r="K10" s="1" t="str">
        <f t="shared" si="4"/>
        <v>tral</v>
      </c>
      <c r="L10" s="1" t="str">
        <f t="shared" si="1"/>
        <v>central</v>
      </c>
    </row>
    <row r="11" spans="1:12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  <c r="I11" s="1" t="str">
        <f t="shared" si="2"/>
        <v>Kivell Central</v>
      </c>
      <c r="J11" s="1" t="str">
        <f t="shared" si="3"/>
        <v>Cen</v>
      </c>
      <c r="K11" s="1" t="str">
        <f t="shared" si="4"/>
        <v>tral</v>
      </c>
      <c r="L11" s="1" t="str">
        <f t="shared" si="1"/>
        <v>central</v>
      </c>
    </row>
    <row r="12" spans="1:12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  <c r="I12" s="1" t="str">
        <f t="shared" si="2"/>
        <v>Gill Central</v>
      </c>
      <c r="J12" s="1" t="str">
        <f t="shared" si="3"/>
        <v>Cen</v>
      </c>
      <c r="K12" s="1" t="str">
        <f t="shared" si="4"/>
        <v>tral</v>
      </c>
      <c r="L12" s="1" t="str">
        <f t="shared" si="1"/>
        <v>central</v>
      </c>
    </row>
    <row r="13" spans="1:12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  <c r="I13" s="1" t="str">
        <f t="shared" si="2"/>
        <v>Kivell Central</v>
      </c>
      <c r="J13" s="1" t="str">
        <f t="shared" si="3"/>
        <v>Cen</v>
      </c>
      <c r="K13" s="1" t="str">
        <f t="shared" si="4"/>
        <v>tral</v>
      </c>
      <c r="L13" s="1" t="str">
        <f t="shared" si="1"/>
        <v>central</v>
      </c>
    </row>
    <row r="14" spans="1:12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  <c r="I14" s="1" t="str">
        <f t="shared" si="2"/>
        <v>Jardine Central</v>
      </c>
      <c r="J14" s="1" t="str">
        <f t="shared" si="3"/>
        <v>Cen</v>
      </c>
      <c r="K14" s="1" t="str">
        <f t="shared" si="4"/>
        <v>tral</v>
      </c>
      <c r="L14" s="1" t="str">
        <f t="shared" si="1"/>
        <v>central</v>
      </c>
    </row>
    <row r="15" spans="1:12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  <c r="I15" s="1" t="str">
        <f t="shared" si="2"/>
        <v>Gill Central</v>
      </c>
      <c r="J15" s="1" t="str">
        <f t="shared" si="3"/>
        <v>Cen</v>
      </c>
      <c r="K15" s="1" t="str">
        <f t="shared" si="4"/>
        <v>tral</v>
      </c>
      <c r="L15" s="1" t="str">
        <f t="shared" si="1"/>
        <v>central</v>
      </c>
    </row>
    <row r="16" spans="1:12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  <c r="I16" s="1" t="str">
        <f t="shared" si="2"/>
        <v>Morgan Central</v>
      </c>
      <c r="J16" s="1" t="str">
        <f t="shared" si="3"/>
        <v>Cen</v>
      </c>
      <c r="K16" s="1" t="str">
        <f t="shared" si="4"/>
        <v>tral</v>
      </c>
      <c r="L16" s="1" t="str">
        <f t="shared" si="1"/>
        <v>central</v>
      </c>
    </row>
    <row r="17" spans="1:12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  <c r="I17" s="1" t="str">
        <f t="shared" si="2"/>
        <v>Andrews Central</v>
      </c>
      <c r="J17" s="1" t="str">
        <f t="shared" si="3"/>
        <v>Cen</v>
      </c>
      <c r="K17" s="1" t="str">
        <f t="shared" si="4"/>
        <v>tral</v>
      </c>
      <c r="L17" s="1" t="str">
        <f t="shared" si="1"/>
        <v>central</v>
      </c>
    </row>
    <row r="18" spans="1:12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  <c r="I18" s="1" t="str">
        <f t="shared" si="2"/>
        <v>Smith Central</v>
      </c>
      <c r="J18" s="1" t="str">
        <f t="shared" si="3"/>
        <v>Cen</v>
      </c>
      <c r="K18" s="1" t="str">
        <f t="shared" si="4"/>
        <v>tral</v>
      </c>
      <c r="L18" s="1" t="str">
        <f t="shared" si="1"/>
        <v>central</v>
      </c>
    </row>
    <row r="19" spans="1:12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  <c r="I19" s="1" t="str">
        <f t="shared" si="2"/>
        <v>Andrews Central</v>
      </c>
      <c r="J19" s="1" t="str">
        <f t="shared" si="3"/>
        <v>Cen</v>
      </c>
      <c r="K19" s="1" t="str">
        <f t="shared" si="4"/>
        <v>tral</v>
      </c>
      <c r="L19" s="1" t="str">
        <f t="shared" si="1"/>
        <v>central</v>
      </c>
    </row>
    <row r="20" spans="1:12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  <c r="I20" s="1" t="str">
        <f t="shared" si="2"/>
        <v>Gill Central</v>
      </c>
      <c r="J20" s="1" t="str">
        <f t="shared" si="3"/>
        <v>Cen</v>
      </c>
      <c r="K20" s="1" t="str">
        <f t="shared" si="4"/>
        <v>tral</v>
      </c>
      <c r="L20" s="1" t="str">
        <f t="shared" si="1"/>
        <v>central</v>
      </c>
    </row>
    <row r="21" spans="1:12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  <c r="I21" s="1" t="str">
        <f t="shared" si="2"/>
        <v>Smith Central</v>
      </c>
      <c r="J21" s="1" t="str">
        <f t="shared" si="3"/>
        <v>Cen</v>
      </c>
      <c r="K21" s="1" t="str">
        <f t="shared" si="4"/>
        <v>tral</v>
      </c>
      <c r="L21" s="1" t="str">
        <f t="shared" si="1"/>
        <v>central</v>
      </c>
    </row>
    <row r="22" spans="1:12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  <c r="I22" s="1" t="str">
        <f t="shared" si="2"/>
        <v>Jardine Central</v>
      </c>
      <c r="J22" s="1" t="str">
        <f t="shared" si="3"/>
        <v>Cen</v>
      </c>
      <c r="K22" s="1" t="str">
        <f t="shared" si="4"/>
        <v>tral</v>
      </c>
      <c r="L22" s="1" t="str">
        <f t="shared" si="1"/>
        <v>central</v>
      </c>
    </row>
    <row r="23" spans="1:12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  <c r="I23" s="1" t="str">
        <f t="shared" si="2"/>
        <v>Morgan Central</v>
      </c>
      <c r="J23" s="1" t="str">
        <f t="shared" si="3"/>
        <v>Cen</v>
      </c>
      <c r="K23" s="1" t="str">
        <f t="shared" si="4"/>
        <v>tral</v>
      </c>
      <c r="L23" s="1" t="str">
        <f t="shared" si="1"/>
        <v>central</v>
      </c>
    </row>
    <row r="24" spans="1:12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  <c r="I24" s="1" t="str">
        <f t="shared" si="2"/>
        <v>Jardine Central</v>
      </c>
      <c r="J24" s="1" t="str">
        <f t="shared" si="3"/>
        <v>Cen</v>
      </c>
      <c r="K24" s="1" t="str">
        <f t="shared" si="4"/>
        <v>tral</v>
      </c>
      <c r="L24" s="1" t="str">
        <f t="shared" si="1"/>
        <v>central</v>
      </c>
    </row>
    <row r="25" spans="1:12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  <c r="I25" s="1" t="str">
        <f t="shared" si="2"/>
        <v>Kivell Central</v>
      </c>
      <c r="J25" s="1" t="str">
        <f t="shared" si="3"/>
        <v>Cen</v>
      </c>
      <c r="K25" s="1" t="str">
        <f t="shared" si="4"/>
        <v>tral</v>
      </c>
      <c r="L25" s="1" t="str">
        <f t="shared" si="1"/>
        <v>central</v>
      </c>
    </row>
    <row r="26" spans="1:12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</row>
    <row r="27" spans="1:12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L27" s="19"/>
    </row>
    <row r="28" spans="1:12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</row>
    <row r="29" spans="1:12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</row>
    <row r="30" spans="1:12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</row>
    <row r="31" spans="1:12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</row>
    <row r="32" spans="1:12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</row>
    <row r="33" spans="1: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</row>
    <row r="34" spans="1: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</row>
    <row r="35" spans="1: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</row>
    <row r="36" spans="1: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</row>
    <row r="37" spans="1: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</row>
    <row r="38" spans="1: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</row>
    <row r="39" spans="1: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</row>
    <row r="40" spans="1: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</row>
    <row r="41" spans="1: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</row>
    <row r="42" spans="1: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</row>
    <row r="43" spans="1: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</row>
    <row r="44" spans="1: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</row>
    <row r="46" spans="1: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7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</sheetData>
  <autoFilter ref="A1:G44" xr:uid="{00000000-0009-0000-0000-000003000000}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8"/>
  <sheetViews>
    <sheetView topLeftCell="B1" workbookViewId="0">
      <selection activeCell="M1" sqref="M1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8" width="9.140625" style="1"/>
    <col min="9" max="9" width="18" style="1" customWidth="1"/>
    <col min="10" max="10" width="13.42578125" style="1" customWidth="1"/>
    <col min="11" max="11" width="17.140625" style="1" customWidth="1"/>
    <col min="12" max="12" width="22" style="1" customWidth="1"/>
    <col min="13" max="16384" width="9.140625" style="1"/>
  </cols>
  <sheetData>
    <row r="1" spans="1:13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  <c r="I1" s="19" t="s">
        <v>48</v>
      </c>
      <c r="J1" s="19" t="s">
        <v>49</v>
      </c>
      <c r="K1" s="19" t="s">
        <v>50</v>
      </c>
      <c r="L1" s="19" t="s">
        <v>51</v>
      </c>
      <c r="M1" s="19" t="s">
        <v>52</v>
      </c>
    </row>
    <row r="2" spans="1:13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  <c r="I2" s="1" t="str">
        <f>_xlfn.CONCAT(C2, " ",B2)</f>
        <v>Smith Central</v>
      </c>
      <c r="J2" s="1" t="str">
        <f>LEFT(B2,3)</f>
        <v>Cen</v>
      </c>
      <c r="K2" s="1" t="str">
        <f>RIGHT(B2,4)</f>
        <v>tral</v>
      </c>
      <c r="L2" s="1" t="str">
        <f>SUBSTITUTE(B2,"C","c")</f>
        <v>central</v>
      </c>
      <c r="M2" s="1" t="str">
        <f>_xlfn.CONCAT(J2,K2)</f>
        <v>Central</v>
      </c>
    </row>
    <row r="3" spans="1:13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I3" s="1" t="str">
        <f t="shared" ref="I3:I25" si="1">_xlfn.CONCAT(C3, " ",B3)</f>
        <v>Kivell Central</v>
      </c>
      <c r="J3" s="1" t="str">
        <f t="shared" ref="J3:J25" si="2">LEFT(B3,3)</f>
        <v>Cen</v>
      </c>
      <c r="K3" s="1" t="str">
        <f t="shared" ref="K3:K25" si="3">RIGHT(B3,4)</f>
        <v>tral</v>
      </c>
      <c r="L3" s="1" t="str">
        <f t="shared" ref="L3:L25" si="4">SUBSTITUTE(B3,"C","c")</f>
        <v>central</v>
      </c>
      <c r="M3" s="1" t="str">
        <f t="shared" ref="M3:M44" si="5">_xlfn.CONCAT(J3,K3)</f>
        <v>Central</v>
      </c>
    </row>
    <row r="4" spans="1:13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I4" s="1" t="str">
        <f t="shared" si="1"/>
        <v>Gill Central</v>
      </c>
      <c r="J4" s="1" t="str">
        <f t="shared" si="2"/>
        <v>Cen</v>
      </c>
      <c r="K4" s="1" t="str">
        <f t="shared" si="3"/>
        <v>tral</v>
      </c>
      <c r="L4" s="1" t="str">
        <f t="shared" si="4"/>
        <v>central</v>
      </c>
      <c r="M4" s="1" t="str">
        <f t="shared" si="5"/>
        <v>Central</v>
      </c>
    </row>
    <row r="5" spans="1:13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I5" s="1" t="str">
        <f t="shared" si="1"/>
        <v>Jardine Central</v>
      </c>
      <c r="J5" s="1" t="str">
        <f t="shared" si="2"/>
        <v>Cen</v>
      </c>
      <c r="K5" s="1" t="str">
        <f t="shared" si="3"/>
        <v>tral</v>
      </c>
      <c r="L5" s="1" t="str">
        <f t="shared" si="4"/>
        <v>central</v>
      </c>
      <c r="M5" s="1" t="str">
        <f t="shared" si="5"/>
        <v>Central</v>
      </c>
    </row>
    <row r="6" spans="1:13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I6" s="1" t="str">
        <f t="shared" si="1"/>
        <v>Andrews Central</v>
      </c>
      <c r="J6" s="1" t="str">
        <f t="shared" si="2"/>
        <v>Cen</v>
      </c>
      <c r="K6" s="1" t="str">
        <f t="shared" si="3"/>
        <v>tral</v>
      </c>
      <c r="L6" s="1" t="str">
        <f t="shared" si="4"/>
        <v>central</v>
      </c>
      <c r="M6" s="1" t="str">
        <f t="shared" si="5"/>
        <v>Central</v>
      </c>
    </row>
    <row r="7" spans="1:13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I7" s="1" t="str">
        <f t="shared" si="1"/>
        <v>Gill Central</v>
      </c>
      <c r="J7" s="1" t="str">
        <f t="shared" si="2"/>
        <v>Cen</v>
      </c>
      <c r="K7" s="1" t="str">
        <f t="shared" si="3"/>
        <v>tral</v>
      </c>
      <c r="L7" s="1" t="str">
        <f t="shared" si="4"/>
        <v>central</v>
      </c>
      <c r="M7" s="1" t="str">
        <f t="shared" si="5"/>
        <v>Central</v>
      </c>
    </row>
    <row r="8" spans="1:13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I8" s="1" t="str">
        <f t="shared" si="1"/>
        <v>Morgan Central</v>
      </c>
      <c r="J8" s="1" t="str">
        <f t="shared" si="2"/>
        <v>Cen</v>
      </c>
      <c r="K8" s="1" t="str">
        <f t="shared" si="3"/>
        <v>tral</v>
      </c>
      <c r="L8" s="1" t="str">
        <f t="shared" si="4"/>
        <v>central</v>
      </c>
      <c r="M8" s="1" t="str">
        <f t="shared" si="5"/>
        <v>Central</v>
      </c>
    </row>
    <row r="9" spans="1:13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  <c r="I9" s="1" t="str">
        <f t="shared" si="1"/>
        <v>Andrews Central</v>
      </c>
      <c r="J9" s="1" t="str">
        <f t="shared" si="2"/>
        <v>Cen</v>
      </c>
      <c r="K9" s="1" t="str">
        <f t="shared" si="3"/>
        <v>tral</v>
      </c>
      <c r="L9" s="1" t="str">
        <f t="shared" si="4"/>
        <v>central</v>
      </c>
      <c r="M9" s="1" t="str">
        <f t="shared" si="5"/>
        <v>Central</v>
      </c>
    </row>
    <row r="10" spans="1:13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  <c r="I10" s="1" t="str">
        <f t="shared" si="1"/>
        <v>Jardine Central</v>
      </c>
      <c r="J10" s="1" t="str">
        <f t="shared" si="2"/>
        <v>Cen</v>
      </c>
      <c r="K10" s="1" t="str">
        <f t="shared" si="3"/>
        <v>tral</v>
      </c>
      <c r="L10" s="1" t="str">
        <f t="shared" si="4"/>
        <v>central</v>
      </c>
      <c r="M10" s="1" t="str">
        <f t="shared" si="5"/>
        <v>Central</v>
      </c>
    </row>
    <row r="11" spans="1:13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  <c r="I11" s="1" t="str">
        <f t="shared" si="1"/>
        <v>Kivell Central</v>
      </c>
      <c r="J11" s="1" t="str">
        <f t="shared" si="2"/>
        <v>Cen</v>
      </c>
      <c r="K11" s="1" t="str">
        <f t="shared" si="3"/>
        <v>tral</v>
      </c>
      <c r="L11" s="1" t="str">
        <f t="shared" si="4"/>
        <v>central</v>
      </c>
      <c r="M11" s="1" t="str">
        <f t="shared" si="5"/>
        <v>Central</v>
      </c>
    </row>
    <row r="12" spans="1:13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  <c r="I12" s="1" t="str">
        <f t="shared" si="1"/>
        <v>Gill Central</v>
      </c>
      <c r="J12" s="1" t="str">
        <f t="shared" si="2"/>
        <v>Cen</v>
      </c>
      <c r="K12" s="1" t="str">
        <f t="shared" si="3"/>
        <v>tral</v>
      </c>
      <c r="L12" s="1" t="str">
        <f t="shared" si="4"/>
        <v>central</v>
      </c>
      <c r="M12" s="1" t="str">
        <f t="shared" si="5"/>
        <v>Central</v>
      </c>
    </row>
    <row r="13" spans="1:13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  <c r="I13" s="1" t="str">
        <f t="shared" si="1"/>
        <v>Kivell Central</v>
      </c>
      <c r="J13" s="1" t="str">
        <f t="shared" si="2"/>
        <v>Cen</v>
      </c>
      <c r="K13" s="1" t="str">
        <f t="shared" si="3"/>
        <v>tral</v>
      </c>
      <c r="L13" s="1" t="str">
        <f t="shared" si="4"/>
        <v>central</v>
      </c>
      <c r="M13" s="1" t="str">
        <f t="shared" si="5"/>
        <v>Central</v>
      </c>
    </row>
    <row r="14" spans="1:13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  <c r="I14" s="1" t="str">
        <f t="shared" si="1"/>
        <v>Jardine Central</v>
      </c>
      <c r="J14" s="1" t="str">
        <f t="shared" si="2"/>
        <v>Cen</v>
      </c>
      <c r="K14" s="1" t="str">
        <f t="shared" si="3"/>
        <v>tral</v>
      </c>
      <c r="L14" s="1" t="str">
        <f t="shared" si="4"/>
        <v>central</v>
      </c>
      <c r="M14" s="1" t="str">
        <f t="shared" si="5"/>
        <v>Central</v>
      </c>
    </row>
    <row r="15" spans="1:13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  <c r="I15" s="1" t="str">
        <f t="shared" si="1"/>
        <v>Gill Central</v>
      </c>
      <c r="J15" s="1" t="str">
        <f t="shared" si="2"/>
        <v>Cen</v>
      </c>
      <c r="K15" s="1" t="str">
        <f t="shared" si="3"/>
        <v>tral</v>
      </c>
      <c r="L15" s="1" t="str">
        <f t="shared" si="4"/>
        <v>central</v>
      </c>
      <c r="M15" s="1" t="str">
        <f t="shared" si="5"/>
        <v>Central</v>
      </c>
    </row>
    <row r="16" spans="1:13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  <c r="I16" s="1" t="str">
        <f t="shared" si="1"/>
        <v>Morgan Central</v>
      </c>
      <c r="J16" s="1" t="str">
        <f t="shared" si="2"/>
        <v>Cen</v>
      </c>
      <c r="K16" s="1" t="str">
        <f t="shared" si="3"/>
        <v>tral</v>
      </c>
      <c r="L16" s="1" t="str">
        <f t="shared" si="4"/>
        <v>central</v>
      </c>
      <c r="M16" s="1" t="str">
        <f t="shared" si="5"/>
        <v>Central</v>
      </c>
    </row>
    <row r="17" spans="1:13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  <c r="I17" s="1" t="str">
        <f t="shared" si="1"/>
        <v>Andrews Central</v>
      </c>
      <c r="J17" s="1" t="str">
        <f t="shared" si="2"/>
        <v>Cen</v>
      </c>
      <c r="K17" s="1" t="str">
        <f t="shared" si="3"/>
        <v>tral</v>
      </c>
      <c r="L17" s="1" t="str">
        <f t="shared" si="4"/>
        <v>central</v>
      </c>
      <c r="M17" s="1" t="str">
        <f t="shared" si="5"/>
        <v>Central</v>
      </c>
    </row>
    <row r="18" spans="1:13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  <c r="I18" s="1" t="str">
        <f t="shared" si="1"/>
        <v>Smith Central</v>
      </c>
      <c r="J18" s="1" t="str">
        <f t="shared" si="2"/>
        <v>Cen</v>
      </c>
      <c r="K18" s="1" t="str">
        <f t="shared" si="3"/>
        <v>tral</v>
      </c>
      <c r="L18" s="1" t="str">
        <f t="shared" si="4"/>
        <v>central</v>
      </c>
      <c r="M18" s="1" t="str">
        <f t="shared" si="5"/>
        <v>Central</v>
      </c>
    </row>
    <row r="19" spans="1:13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  <c r="I19" s="1" t="str">
        <f t="shared" si="1"/>
        <v>Andrews Central</v>
      </c>
      <c r="J19" s="1" t="str">
        <f t="shared" si="2"/>
        <v>Cen</v>
      </c>
      <c r="K19" s="1" t="str">
        <f t="shared" si="3"/>
        <v>tral</v>
      </c>
      <c r="L19" s="1" t="str">
        <f t="shared" si="4"/>
        <v>central</v>
      </c>
      <c r="M19" s="1" t="str">
        <f t="shared" si="5"/>
        <v>Central</v>
      </c>
    </row>
    <row r="20" spans="1:13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  <c r="I20" s="1" t="str">
        <f t="shared" si="1"/>
        <v>Gill Central</v>
      </c>
      <c r="J20" s="1" t="str">
        <f t="shared" si="2"/>
        <v>Cen</v>
      </c>
      <c r="K20" s="1" t="str">
        <f t="shared" si="3"/>
        <v>tral</v>
      </c>
      <c r="L20" s="1" t="str">
        <f t="shared" si="4"/>
        <v>central</v>
      </c>
      <c r="M20" s="1" t="str">
        <f t="shared" si="5"/>
        <v>Central</v>
      </c>
    </row>
    <row r="21" spans="1:13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  <c r="I21" s="1" t="str">
        <f t="shared" si="1"/>
        <v>Smith Central</v>
      </c>
      <c r="J21" s="1" t="str">
        <f t="shared" si="2"/>
        <v>Cen</v>
      </c>
      <c r="K21" s="1" t="str">
        <f t="shared" si="3"/>
        <v>tral</v>
      </c>
      <c r="L21" s="1" t="str">
        <f t="shared" si="4"/>
        <v>central</v>
      </c>
      <c r="M21" s="1" t="str">
        <f t="shared" si="5"/>
        <v>Central</v>
      </c>
    </row>
    <row r="22" spans="1:13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  <c r="I22" s="1" t="str">
        <f t="shared" si="1"/>
        <v>Jardine Central</v>
      </c>
      <c r="J22" s="1" t="str">
        <f t="shared" si="2"/>
        <v>Cen</v>
      </c>
      <c r="K22" s="1" t="str">
        <f t="shared" si="3"/>
        <v>tral</v>
      </c>
      <c r="L22" s="1" t="str">
        <f t="shared" si="4"/>
        <v>central</v>
      </c>
      <c r="M22" s="1" t="str">
        <f t="shared" si="5"/>
        <v>Central</v>
      </c>
    </row>
    <row r="23" spans="1:13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  <c r="I23" s="1" t="str">
        <f t="shared" si="1"/>
        <v>Morgan Central</v>
      </c>
      <c r="J23" s="1" t="str">
        <f t="shared" si="2"/>
        <v>Cen</v>
      </c>
      <c r="K23" s="1" t="str">
        <f t="shared" si="3"/>
        <v>tral</v>
      </c>
      <c r="L23" s="1" t="str">
        <f t="shared" si="4"/>
        <v>central</v>
      </c>
      <c r="M23" s="1" t="str">
        <f t="shared" si="5"/>
        <v>Central</v>
      </c>
    </row>
    <row r="24" spans="1:13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  <c r="I24" s="1" t="str">
        <f t="shared" si="1"/>
        <v>Jardine Central</v>
      </c>
      <c r="J24" s="1" t="str">
        <f t="shared" si="2"/>
        <v>Cen</v>
      </c>
      <c r="K24" s="1" t="str">
        <f t="shared" si="3"/>
        <v>tral</v>
      </c>
      <c r="L24" s="1" t="str">
        <f t="shared" si="4"/>
        <v>central</v>
      </c>
      <c r="M24" s="1" t="str">
        <f t="shared" si="5"/>
        <v>Central</v>
      </c>
    </row>
    <row r="25" spans="1:13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  <c r="I25" s="1" t="str">
        <f t="shared" si="1"/>
        <v>Kivell Central</v>
      </c>
      <c r="J25" s="1" t="str">
        <f t="shared" si="2"/>
        <v>Cen</v>
      </c>
      <c r="K25" s="1" t="str">
        <f t="shared" si="3"/>
        <v>tral</v>
      </c>
      <c r="L25" s="1" t="str">
        <f t="shared" si="4"/>
        <v>central</v>
      </c>
      <c r="M25" s="1" t="str">
        <f t="shared" si="5"/>
        <v>Central</v>
      </c>
    </row>
    <row r="26" spans="1:13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  <c r="I26" s="1" t="str">
        <f t="shared" ref="I26:I43" si="6">_xlfn.CONCAT(C26, " ",B26)</f>
        <v>Jones East</v>
      </c>
      <c r="J26" s="1" t="str">
        <f>LEFT(B26,2)</f>
        <v>Ea</v>
      </c>
      <c r="K26" s="1" t="str">
        <f>RIGHT(B26,2)</f>
        <v>st</v>
      </c>
      <c r="L26" s="1" t="str">
        <f>SUBSTITUTE(B26,"E","e")</f>
        <v>east</v>
      </c>
      <c r="M26" s="1" t="str">
        <f t="shared" si="5"/>
        <v>East</v>
      </c>
    </row>
    <row r="27" spans="1:13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I27" s="1" t="str">
        <f t="shared" si="6"/>
        <v>Parent East</v>
      </c>
      <c r="J27" s="1" t="str">
        <f t="shared" ref="J27:J44" si="7">LEFT(B27,2)</f>
        <v>Ea</v>
      </c>
      <c r="K27" s="1" t="str">
        <f t="shared" ref="K27:K44" si="8">RIGHT(B27,2)</f>
        <v>st</v>
      </c>
      <c r="L27" s="1" t="str">
        <f t="shared" ref="L27:L38" si="9">SUBSTITUTE(B27,"E","e")</f>
        <v>east</v>
      </c>
      <c r="M27" s="1" t="str">
        <f t="shared" si="5"/>
        <v>East</v>
      </c>
    </row>
    <row r="28" spans="1:13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  <c r="I28" s="1" t="str">
        <f t="shared" si="6"/>
        <v>Jones East</v>
      </c>
      <c r="J28" s="1" t="str">
        <f t="shared" si="7"/>
        <v>Ea</v>
      </c>
      <c r="K28" s="1" t="str">
        <f t="shared" si="8"/>
        <v>st</v>
      </c>
      <c r="L28" s="1" t="str">
        <f t="shared" si="9"/>
        <v>east</v>
      </c>
      <c r="M28" s="1" t="str">
        <f t="shared" si="5"/>
        <v>East</v>
      </c>
    </row>
    <row r="29" spans="1:13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  <c r="I29" s="1" t="str">
        <f t="shared" si="6"/>
        <v>Howard East</v>
      </c>
      <c r="J29" s="1" t="str">
        <f t="shared" si="7"/>
        <v>Ea</v>
      </c>
      <c r="K29" s="1" t="str">
        <f t="shared" si="8"/>
        <v>st</v>
      </c>
      <c r="L29" s="1" t="str">
        <f t="shared" si="9"/>
        <v>east</v>
      </c>
      <c r="M29" s="1" t="str">
        <f t="shared" si="5"/>
        <v>East</v>
      </c>
    </row>
    <row r="30" spans="1:13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  <c r="I30" s="1" t="str">
        <f t="shared" si="6"/>
        <v>Jones East</v>
      </c>
      <c r="J30" s="1" t="str">
        <f t="shared" si="7"/>
        <v>Ea</v>
      </c>
      <c r="K30" s="1" t="str">
        <f t="shared" si="8"/>
        <v>st</v>
      </c>
      <c r="L30" s="1" t="str">
        <f t="shared" si="9"/>
        <v>east</v>
      </c>
      <c r="M30" s="1" t="str">
        <f t="shared" si="5"/>
        <v>East</v>
      </c>
    </row>
    <row r="31" spans="1:13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  <c r="I31" s="1" t="str">
        <f t="shared" si="6"/>
        <v>Jones East</v>
      </c>
      <c r="J31" s="1" t="str">
        <f t="shared" si="7"/>
        <v>Ea</v>
      </c>
      <c r="K31" s="1" t="str">
        <f t="shared" si="8"/>
        <v>st</v>
      </c>
      <c r="L31" s="1" t="str">
        <f t="shared" si="9"/>
        <v>east</v>
      </c>
      <c r="M31" s="1" t="str">
        <f t="shared" si="5"/>
        <v>East</v>
      </c>
    </row>
    <row r="32" spans="1:13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  <c r="I32" s="1" t="str">
        <f t="shared" si="6"/>
        <v>Jones East</v>
      </c>
      <c r="J32" s="1" t="str">
        <f t="shared" si="7"/>
        <v>Ea</v>
      </c>
      <c r="K32" s="1" t="str">
        <f t="shared" si="8"/>
        <v>st</v>
      </c>
      <c r="L32" s="1" t="str">
        <f t="shared" si="9"/>
        <v>east</v>
      </c>
      <c r="M32" s="1" t="str">
        <f t="shared" si="5"/>
        <v>East</v>
      </c>
    </row>
    <row r="33" spans="1:13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  <c r="I33" s="1" t="str">
        <f t="shared" si="6"/>
        <v>Jones East</v>
      </c>
      <c r="J33" s="1" t="str">
        <f t="shared" si="7"/>
        <v>Ea</v>
      </c>
      <c r="K33" s="1" t="str">
        <f t="shared" si="8"/>
        <v>st</v>
      </c>
      <c r="L33" s="1" t="str">
        <f t="shared" si="9"/>
        <v>east</v>
      </c>
      <c r="M33" s="1" t="str">
        <f t="shared" si="5"/>
        <v>East</v>
      </c>
    </row>
    <row r="34" spans="1:13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  <c r="I34" s="1" t="str">
        <f t="shared" si="6"/>
        <v>Jones East</v>
      </c>
      <c r="J34" s="1" t="str">
        <f t="shared" si="7"/>
        <v>Ea</v>
      </c>
      <c r="K34" s="1" t="str">
        <f t="shared" si="8"/>
        <v>st</v>
      </c>
      <c r="L34" s="1" t="str">
        <f t="shared" si="9"/>
        <v>east</v>
      </c>
      <c r="M34" s="1" t="str">
        <f t="shared" si="5"/>
        <v>East</v>
      </c>
    </row>
    <row r="35" spans="1:13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  <c r="I35" s="1" t="str">
        <f t="shared" si="6"/>
        <v>Parent East</v>
      </c>
      <c r="J35" s="1" t="str">
        <f t="shared" si="7"/>
        <v>Ea</v>
      </c>
      <c r="K35" s="1" t="str">
        <f t="shared" si="8"/>
        <v>st</v>
      </c>
      <c r="L35" s="1" t="str">
        <f t="shared" si="9"/>
        <v>east</v>
      </c>
      <c r="M35" s="1" t="str">
        <f t="shared" si="5"/>
        <v>East</v>
      </c>
    </row>
    <row r="36" spans="1:13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  <c r="I36" s="1" t="str">
        <f t="shared" si="6"/>
        <v>Parent East</v>
      </c>
      <c r="J36" s="1" t="str">
        <f t="shared" si="7"/>
        <v>Ea</v>
      </c>
      <c r="K36" s="1" t="str">
        <f t="shared" si="8"/>
        <v>st</v>
      </c>
      <c r="L36" s="1" t="str">
        <f t="shared" si="9"/>
        <v>east</v>
      </c>
      <c r="M36" s="1" t="str">
        <f t="shared" si="5"/>
        <v>East</v>
      </c>
    </row>
    <row r="37" spans="1:13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  <c r="I37" s="1" t="str">
        <f t="shared" si="6"/>
        <v>Jones East</v>
      </c>
      <c r="J37" s="1" t="str">
        <f t="shared" si="7"/>
        <v>Ea</v>
      </c>
      <c r="K37" s="1" t="str">
        <f t="shared" si="8"/>
        <v>st</v>
      </c>
      <c r="L37" s="1" t="str">
        <f t="shared" si="9"/>
        <v>east</v>
      </c>
      <c r="M37" s="1" t="str">
        <f t="shared" si="5"/>
        <v>East</v>
      </c>
    </row>
    <row r="38" spans="1:13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  <c r="I38" s="1" t="str">
        <f t="shared" si="6"/>
        <v>Howard East</v>
      </c>
      <c r="J38" s="1" t="str">
        <f t="shared" si="7"/>
        <v>Ea</v>
      </c>
      <c r="K38" s="1" t="str">
        <f t="shared" si="8"/>
        <v>st</v>
      </c>
      <c r="L38" s="1" t="str">
        <f t="shared" si="9"/>
        <v>east</v>
      </c>
      <c r="M38" s="1" t="str">
        <f t="shared" si="5"/>
        <v>East</v>
      </c>
    </row>
    <row r="39" spans="1:13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  <c r="I39" s="1" t="str">
        <f t="shared" si="6"/>
        <v>Sorvino West</v>
      </c>
      <c r="J39" s="1" t="str">
        <f t="shared" si="7"/>
        <v>We</v>
      </c>
      <c r="K39" s="1" t="str">
        <f t="shared" si="8"/>
        <v>st</v>
      </c>
      <c r="L39" s="1" t="str">
        <f>SUBSTITUTE(B39,"W","w")</f>
        <v>west</v>
      </c>
      <c r="M39" s="1" t="str">
        <f t="shared" si="5"/>
        <v>West</v>
      </c>
    </row>
    <row r="40" spans="1:13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  <c r="I40" s="1" t="str">
        <f t="shared" si="6"/>
        <v>Sorvino West</v>
      </c>
      <c r="J40" s="1" t="str">
        <f t="shared" si="7"/>
        <v>We</v>
      </c>
      <c r="K40" s="1" t="str">
        <f t="shared" si="8"/>
        <v>st</v>
      </c>
      <c r="L40" s="1" t="str">
        <f t="shared" ref="L40:L44" si="10">SUBSTITUTE(B40,"W","w")</f>
        <v>west</v>
      </c>
      <c r="M40" s="1" t="str">
        <f t="shared" si="5"/>
        <v>West</v>
      </c>
    </row>
    <row r="41" spans="1:13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  <c r="I41" s="1" t="str">
        <f t="shared" si="6"/>
        <v>Thompson West</v>
      </c>
      <c r="J41" s="1" t="str">
        <f t="shared" si="7"/>
        <v>We</v>
      </c>
      <c r="K41" s="1" t="str">
        <f t="shared" si="8"/>
        <v>st</v>
      </c>
      <c r="L41" s="1" t="str">
        <f t="shared" si="10"/>
        <v>west</v>
      </c>
      <c r="M41" s="1" t="str">
        <f t="shared" si="5"/>
        <v>West</v>
      </c>
    </row>
    <row r="42" spans="1:13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  <c r="I42" s="1" t="str">
        <f t="shared" si="6"/>
        <v>Sorvino West</v>
      </c>
      <c r="J42" s="1" t="str">
        <f t="shared" si="7"/>
        <v>We</v>
      </c>
      <c r="K42" s="1" t="str">
        <f t="shared" si="8"/>
        <v>st</v>
      </c>
      <c r="L42" s="1" t="str">
        <f t="shared" si="10"/>
        <v>west</v>
      </c>
      <c r="M42" s="1" t="str">
        <f t="shared" si="5"/>
        <v>West</v>
      </c>
    </row>
    <row r="43" spans="1:13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  <c r="I43" s="1" t="str">
        <f t="shared" si="6"/>
        <v>Thompson West</v>
      </c>
      <c r="J43" s="1" t="str">
        <f t="shared" si="7"/>
        <v>We</v>
      </c>
      <c r="K43" s="1" t="str">
        <f t="shared" si="8"/>
        <v>st</v>
      </c>
      <c r="L43" s="1" t="str">
        <f t="shared" si="10"/>
        <v>west</v>
      </c>
      <c r="M43" s="1" t="str">
        <f t="shared" si="5"/>
        <v>West</v>
      </c>
    </row>
    <row r="44" spans="1:13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  <c r="I44" s="1" t="str">
        <f t="shared" ref="I44" si="11">_xlfn.CONCAT(C44, " ",B44)</f>
        <v>Sorvino West</v>
      </c>
      <c r="J44" s="1" t="str">
        <f t="shared" si="7"/>
        <v>We</v>
      </c>
      <c r="K44" s="1" t="str">
        <f t="shared" si="8"/>
        <v>st</v>
      </c>
      <c r="L44" s="1" t="str">
        <f t="shared" si="10"/>
        <v>west</v>
      </c>
      <c r="M44" s="1" t="str">
        <f t="shared" si="5"/>
        <v>West</v>
      </c>
    </row>
    <row r="46" spans="1:13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13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13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</sheetData>
  <autoFilter ref="A1:G44" xr:uid="{00000000-0009-0000-0000-000004000000}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SalesOrders</vt:lpstr>
      <vt:lpstr>SalesOrders_My_answers</vt:lpstr>
      <vt:lpstr>SalesOrders_visualizations</vt:lpstr>
      <vt:lpstr>Exercise</vt:lpstr>
      <vt:lpstr>SalesOrders_StringFunctions</vt:lpstr>
      <vt:lpstr>StringFunctions_excercise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Jaime diaz andreu</cp:lastModifiedBy>
  <dcterms:created xsi:type="dcterms:W3CDTF">2004-05-01T18:16:56Z</dcterms:created>
  <dcterms:modified xsi:type="dcterms:W3CDTF">2021-02-16T12:41:37Z</dcterms:modified>
  <cp:category>Excel</cp:category>
</cp:coreProperties>
</file>