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YECTOS_EXCEL\"/>
    </mc:Choice>
  </mc:AlternateContent>
  <xr:revisionPtr revIDLastSave="0" documentId="13_ncr:1_{6D89886B-E2AA-4C66-B5AE-8176058C1BA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alesOrders" sheetId="1" r:id="rId1"/>
    <sheet name="SalesOrders_visualizations" sheetId="3" r:id="rId2"/>
    <sheet name="Exercise" sheetId="4" r:id="rId3"/>
    <sheet name="SalesOrders_StringFunctions" sheetId="5" r:id="rId4"/>
    <sheet name="StringFunctions_excercise" sheetId="6" r:id="rId5"/>
  </sheets>
  <definedNames>
    <definedName name="_xlnm._FilterDatabase" localSheetId="2" hidden="1">Exercise!$A$1:$G$44</definedName>
    <definedName name="_xlnm._FilterDatabase" localSheetId="0" hidden="1">SalesOrders!$A$1:$G$44</definedName>
    <definedName name="_xlnm._FilterDatabase" localSheetId="3" hidden="1">SalesOrders_StringFunctions!$A$1:$G$44</definedName>
    <definedName name="_xlnm._FilterDatabase" localSheetId="1" hidden="1">SalesOrders_visualizations!$A$1:$G$44</definedName>
    <definedName name="_xlnm._FilterDatabase" localSheetId="4" hidden="1">StringFunctions_excercise!$A$1:$G$44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26" i="6"/>
  <c r="L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" i="5"/>
  <c r="M2" i="6"/>
  <c r="I44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L40" i="6"/>
  <c r="L41" i="6"/>
  <c r="L42" i="6"/>
  <c r="L43" i="6"/>
  <c r="L44" i="6"/>
  <c r="L39" i="6"/>
  <c r="L27" i="6"/>
  <c r="L28" i="6"/>
  <c r="L29" i="6"/>
  <c r="L30" i="6"/>
  <c r="L31" i="6"/>
  <c r="L32" i="6"/>
  <c r="L33" i="6"/>
  <c r="L34" i="6"/>
  <c r="L35" i="6"/>
  <c r="L36" i="6"/>
  <c r="L37" i="6"/>
  <c r="L38" i="6"/>
  <c r="L26" i="6"/>
  <c r="F48" i="6"/>
  <c r="E48" i="6"/>
  <c r="F47" i="6"/>
  <c r="E47" i="6"/>
  <c r="F46" i="6"/>
  <c r="E46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L25" i="6"/>
  <c r="J25" i="6"/>
  <c r="I25" i="6"/>
  <c r="G25" i="6"/>
  <c r="L24" i="6"/>
  <c r="J24" i="6"/>
  <c r="I24" i="6"/>
  <c r="G24" i="6"/>
  <c r="L23" i="6"/>
  <c r="J23" i="6"/>
  <c r="I23" i="6"/>
  <c r="G23" i="6"/>
  <c r="L22" i="6"/>
  <c r="J22" i="6"/>
  <c r="I22" i="6"/>
  <c r="G22" i="6"/>
  <c r="L21" i="6"/>
  <c r="J21" i="6"/>
  <c r="I21" i="6"/>
  <c r="G21" i="6"/>
  <c r="L20" i="6"/>
  <c r="J20" i="6"/>
  <c r="I20" i="6"/>
  <c r="G20" i="6"/>
  <c r="L19" i="6"/>
  <c r="J19" i="6"/>
  <c r="I19" i="6"/>
  <c r="G19" i="6"/>
  <c r="L18" i="6"/>
  <c r="J18" i="6"/>
  <c r="I18" i="6"/>
  <c r="G18" i="6"/>
  <c r="L17" i="6"/>
  <c r="J17" i="6"/>
  <c r="I17" i="6"/>
  <c r="G17" i="6"/>
  <c r="L16" i="6"/>
  <c r="J16" i="6"/>
  <c r="I16" i="6"/>
  <c r="G16" i="6"/>
  <c r="L15" i="6"/>
  <c r="J15" i="6"/>
  <c r="I15" i="6"/>
  <c r="G15" i="6"/>
  <c r="L14" i="6"/>
  <c r="J14" i="6"/>
  <c r="I14" i="6"/>
  <c r="G14" i="6"/>
  <c r="L13" i="6"/>
  <c r="J13" i="6"/>
  <c r="I13" i="6"/>
  <c r="G13" i="6"/>
  <c r="L12" i="6"/>
  <c r="J12" i="6"/>
  <c r="I12" i="6"/>
  <c r="G12" i="6"/>
  <c r="L11" i="6"/>
  <c r="J11" i="6"/>
  <c r="I11" i="6"/>
  <c r="G11" i="6"/>
  <c r="L10" i="6"/>
  <c r="J10" i="6"/>
  <c r="I10" i="6"/>
  <c r="G10" i="6"/>
  <c r="L9" i="6"/>
  <c r="J9" i="6"/>
  <c r="I9" i="6"/>
  <c r="G9" i="6"/>
  <c r="L8" i="6"/>
  <c r="J8" i="6"/>
  <c r="I8" i="6"/>
  <c r="G8" i="6"/>
  <c r="L7" i="6"/>
  <c r="J7" i="6"/>
  <c r="I7" i="6"/>
  <c r="G7" i="6"/>
  <c r="L6" i="6"/>
  <c r="J6" i="6"/>
  <c r="I6" i="6"/>
  <c r="G6" i="6"/>
  <c r="L5" i="6"/>
  <c r="J5" i="6"/>
  <c r="I5" i="6"/>
  <c r="G5" i="6"/>
  <c r="L4" i="6"/>
  <c r="J4" i="6"/>
  <c r="I4" i="6"/>
  <c r="G4" i="6"/>
  <c r="L3" i="6"/>
  <c r="J3" i="6"/>
  <c r="I3" i="6"/>
  <c r="G3" i="6"/>
  <c r="L2" i="6"/>
  <c r="J2" i="6"/>
  <c r="I2" i="6"/>
  <c r="G2" i="6"/>
  <c r="G48" i="6" s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F48" i="5"/>
  <c r="E48" i="5"/>
  <c r="F47" i="5"/>
  <c r="E47" i="5"/>
  <c r="F46" i="5"/>
  <c r="E46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46" i="5"/>
  <c r="G2" i="5"/>
  <c r="G48" i="5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E46" i="1"/>
  <c r="F46" i="1"/>
  <c r="G46" i="1"/>
  <c r="E47" i="1"/>
  <c r="F47" i="1"/>
  <c r="G47" i="1"/>
  <c r="E48" i="1"/>
  <c r="F48" i="1"/>
  <c r="G48" i="1"/>
  <c r="G2" i="3"/>
  <c r="L2" i="3"/>
  <c r="L2" i="3" a="1"/>
  <c r="G3" i="3"/>
  <c r="L3" i="3"/>
  <c r="G4" i="3"/>
  <c r="L4" i="3"/>
  <c r="G5" i="3"/>
  <c r="L5" i="3"/>
  <c r="G6" i="3"/>
  <c r="L6" i="3"/>
  <c r="G7" i="3"/>
  <c r="L7" i="3"/>
  <c r="G8" i="3"/>
  <c r="L8" i="3"/>
  <c r="G9" i="3"/>
  <c r="L9" i="3"/>
  <c r="G10" i="3"/>
  <c r="L10" i="3"/>
  <c r="G11" i="3"/>
  <c r="L11" i="3"/>
  <c r="G12" i="3"/>
  <c r="L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E46" i="3"/>
  <c r="F46" i="3"/>
  <c r="G46" i="3"/>
  <c r="E47" i="3"/>
  <c r="F47" i="3"/>
  <c r="G47" i="3"/>
  <c r="E48" i="3"/>
  <c r="F48" i="3"/>
  <c r="G48" i="3"/>
  <c r="E51" i="3"/>
  <c r="E52" i="3"/>
  <c r="E53" i="3"/>
  <c r="G2" i="4"/>
  <c r="G3" i="4"/>
  <c r="G4" i="4"/>
  <c r="K4" i="4"/>
  <c r="G5" i="4"/>
  <c r="K5" i="4"/>
  <c r="G6" i="4"/>
  <c r="K6" i="4"/>
  <c r="G7" i="4"/>
  <c r="K7" i="4"/>
  <c r="G8" i="4"/>
  <c r="K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E46" i="4"/>
  <c r="F46" i="4"/>
  <c r="G46" i="4"/>
  <c r="E47" i="4"/>
  <c r="F47" i="4"/>
  <c r="G47" i="4"/>
  <c r="E48" i="4"/>
  <c r="F48" i="4"/>
  <c r="G48" i="4"/>
  <c r="E51" i="4"/>
  <c r="E52" i="4"/>
  <c r="E53" i="4"/>
  <c r="E54" i="4"/>
  <c r="E55" i="4"/>
  <c r="G47" i="5"/>
  <c r="G47" i="6" l="1"/>
  <c r="G46" i="6"/>
</calcChain>
</file>

<file path=xl/sharedStrings.xml><?xml version="1.0" encoding="utf-8"?>
<sst xmlns="http://schemas.openxmlformats.org/spreadsheetml/2006/main" count="737" uniqueCount="53">
  <si>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</si>
  <si>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</si>
  <si>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</si>
  <si>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</si>
  <si>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</si>
  <si>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</si>
  <si>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</si>
  <si>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</si>
  <si>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</si>
  <si>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</si>
  <si>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</si>
  <si>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</si>
  <si>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</si>
  <si>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</si>
  <si>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</si>
  <si>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</si>
  <si>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</si>
  <si>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</si>
  <si>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</si>
  <si>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</si>
  <si>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</si>
  <si>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</si>
  <si>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</si>
  <si>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</si>
  <si>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</si>
  <si>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</si>
  <si>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Mean</t>
  </si>
  <si>
    <t>Median</t>
  </si>
  <si>
    <t>Mode</t>
  </si>
  <si>
    <t>e</t>
  </si>
  <si>
    <t xml:space="preserve">Central </t>
  </si>
  <si>
    <t xml:space="preserve">Total Sales </t>
  </si>
  <si>
    <t>Bins</t>
  </si>
  <si>
    <t>Intervals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</si>
  <si>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</si>
  <si>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</si>
  <si>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</si>
  <si>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</si>
  <si>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</si>
  <si>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</si>
  <si>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</si>
  <si>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</si>
  <si>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</si>
  <si>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</si>
  <si>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</si>
  <si>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Frequency</t>
  </si>
  <si>
    <t>Average Total</t>
  </si>
  <si>
    <t xml:space="preserve">Item </t>
  </si>
  <si>
    <t>Concat Function</t>
  </si>
  <si>
    <t>Left Function</t>
  </si>
  <si>
    <t>Right Function</t>
  </si>
  <si>
    <t>Substitute Function</t>
  </si>
  <si>
    <t xml:space="preserve">Concat Exercise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</si>
</sst>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/d/yy;@"/>
    <numFmt numFmtId="166" formatCode="0.0"/>
  </numFmts>
  <fonts count="11" x14ac:knownFonts="1">
    <font>
      <sz val="12"/>
      <name val="Arial Narrow"/>
    </font>
    <font>
      <sz val="12"/>
      <name val="Arial Narrow"/>
    </font>
    <font>
      <sz val="1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b/>
      <sz val="10"/>
      <name val="Arial"/>
      <family val="2"/>
    </font>
    <font>
      <b/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9" fillId="0" borderId="0" applyNumberFormat="0" applyFill="0" applyBorder="0" applyAlignment="0" applyProtection="0">
      <alignment horizontal="left" indent="1"/>
    </xf>
    <xf numFmtId="0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/>
    </xf>
    <xf numFmtId="165" fontId="3" fillId="0" borderId="1" xfId="0" applyNumberFormat="1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11" applyFont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1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166" fontId="3" fillId="0" borderId="1" xfId="0" applyNumberFormat="1" applyFont="1" applyFill="1" applyBorder="1" applyAlignment="1" applyProtection="1">
      <alignment horizontal="center" vertical="center"/>
      <protection locked="0"/>
    </xf>
    <xf numFmtId="166" fontId="3" fillId="0" borderId="1" xfId="1" applyNumberFormat="1" applyFont="1" applyFill="1" applyBorder="1" applyAlignment="1" applyProtection="1">
      <alignment horizontal="center" vertical="center"/>
    </xf>
    <xf numFmtId="166" fontId="3" fillId="0" borderId="1" xfId="1" applyNumberFormat="1" applyFont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center" vertical="center"/>
    </xf>
    <xf numFmtId="1" fontId="10" fillId="2" borderId="1" xfId="0" applyNumberFormat="1" applyFont="1" applyFill="1" applyBorder="1" applyAlignment="1" applyProtection="1">
      <alignment horizontal="center" vertical="center"/>
    </xf>
    <xf numFmtId="0" fontId="10" fillId="2" borderId="1" xfId="11" applyFont="1" applyFill="1" applyBorder="1" applyAlignment="1" applyProtection="1">
      <alignment horizontal="center" vertical="center"/>
    </xf>
    <xf numFmtId="0" fontId="10" fillId="2" borderId="1" xfId="4" applyFont="1" applyFill="1" applyBorder="1" applyAlignment="1" applyProtection="1">
      <alignment horizontal="center" vertical="center"/>
      <protection locked="0"/>
    </xf>
    <xf numFmtId="0" fontId="10" fillId="2" borderId="1" xfId="4" applyFont="1" applyFill="1" applyBorder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  <xf numFmtId="0" fontId="8" fillId="0" borderId="1" xfId="0" applyFont="1" applyBorder="1" applyAlignment="1">
      <alignment horizontal="center" vertical="center"/>
    </xf>
  </cellXfs>
  <cellStyles count="12">
    <cellStyle name="Comma 2" xfId="2" xr:uid="{00000000-0005-0000-0000-000001000000}"/>
    <cellStyle name="Ctx_Hyperlink" xfId="3" xr:uid="{00000000-0005-0000-0000-000002000000}"/>
    <cellStyle name="Currency_TapePivot" xfId="4" xr:uid="{00000000-0005-0000-0000-000003000000}"/>
    <cellStyle name="Hyperlink 2" xfId="5" xr:uid="{00000000-0005-0000-0000-000004000000}"/>
    <cellStyle name="Millares" xfId="1" builtinId="3"/>
    <cellStyle name="Normal" xfId="0" builtinId="0"/>
    <cellStyle name="Normal 2" xfId="6" xr:uid="{00000000-0005-0000-0000-000006000000}"/>
    <cellStyle name="Normal 2 2" xfId="7" xr:uid="{00000000-0005-0000-0000-000007000000}"/>
    <cellStyle name="Normal 2 3 2" xfId="8" xr:uid="{00000000-0005-0000-0000-000008000000}"/>
    <cellStyle name="Normal 3" xfId="9" xr:uid="{00000000-0005-0000-0000-000009000000}"/>
    <cellStyle name="Normal_Sheet1" xfId="10" xr:uid="{00000000-0005-0000-0000-00000A000000}"/>
    <cellStyle name="Normal_TapePivot" xfId="11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for Each Region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SalesOrders_visualizations!$D$51:$D$53</c:f>
              <c:strCache>
                <c:ptCount val="3"/>
                <c:pt idx="0">
                  <c:v>Central 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SalesOrders_visualizations!$E$51:$E$53</c:f>
              <c:numCache>
                <c:formatCode>0.0</c:formatCode>
                <c:ptCount val="3"/>
                <c:pt idx="0">
                  <c:v>11139.07</c:v>
                </c:pt>
                <c:pt idx="1">
                  <c:v>6002.09</c:v>
                </c:pt>
                <c:pt idx="2">
                  <c:v>2486.7199999999993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9-384E-B82A-81D364159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478160"/>
        <c:axId val="1"/>
      </c:barChart>
      <c:catAx>
        <c:axId val="117447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 in the Country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Sales</a:t>
                </a:r>
                <a:endParaRPr lang="en-US" baseline="0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44781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Distribution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SalesOrders_visualizations!$L$1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SalesOrders_visualizations!$K$2:$K$12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SalesOrders_visualizations!$L$2:$L$12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1-E84C-9C0C-266E4D507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2559984"/>
        <c:axId val="1"/>
      </c:barChart>
      <c:catAx>
        <c:axId val="118255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 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Frequencies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25599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Exercise!$E$50</c:f>
              <c:strCache>
                <c:ptCount val="1"/>
                <c:pt idx="0">
                  <c:v>Average Total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Exercise!$D$51:$D$55</c:f>
              <c:strCache>
                <c:ptCount val="5"/>
                <c:pt idx="0">
                  <c:v>Binder</c:v>
                </c:pt>
                <c:pt idx="1">
                  <c:v>Desk</c:v>
                </c:pt>
                <c:pt idx="2">
                  <c:v>Pen</c:v>
                </c:pt>
                <c:pt idx="3">
                  <c:v>Pen Set</c:v>
                </c:pt>
                <c:pt idx="4">
                  <c:v>Pencil</c:v>
                </c:pt>
              </c:strCache>
            </c:strRef>
          </c:cat>
          <c:val>
            <c:numRef>
              <c:f>Exercise!$E$51:$E$55</c:f>
              <c:numCache>
                <c:formatCode>0.0</c:formatCode>
                <c:ptCount val="5"/>
                <c:pt idx="0">
                  <c:v>476.73358974358968</c:v>
                </c:pt>
                <c:pt idx="1">
                  <c:v>472.79368421052624</c:v>
                </c:pt>
                <c:pt idx="2">
                  <c:v>491.33947368421059</c:v>
                </c:pt>
                <c:pt idx="3">
                  <c:v>511.4436</c:v>
                </c:pt>
                <c:pt idx="4">
                  <c:v>447.74897435897435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1-5C44-AF31-DC84F4809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3295248"/>
        <c:axId val="1"/>
      </c:barChart>
      <c:catAx>
        <c:axId val="101329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Total</a:t>
                </a:r>
                <a:endParaRPr lang="en-US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132952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Items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Exercise!$K$3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Exercise!$J$4:$J$8</c:f>
              <c:strCache>
                <c:ptCount val="5"/>
                <c:pt idx="0">
                  <c:v>Pencil</c:v>
                </c:pt>
                <c:pt idx="1">
                  <c:v>Binder</c:v>
                </c:pt>
                <c:pt idx="2">
                  <c:v>Pen</c:v>
                </c:pt>
                <c:pt idx="3">
                  <c:v>Pen Set</c:v>
                </c:pt>
                <c:pt idx="4">
                  <c:v>Desk</c:v>
                </c:pt>
              </c:strCache>
            </c:strRef>
          </c:cat>
          <c:val>
            <c:numRef>
              <c:f>Exercise!$K$4:$K$8</c:f>
              <c:numCache>
                <c:formatCode>General</c:formatCode>
                <c:ptCount val="5"/>
                <c:pt idx="0">
                  <c:v>13</c:v>
                </c:pt>
                <c:pt idx="1">
                  <c:v>15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A-6643-A621-4FF6A2AB9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2750576"/>
        <c:axId val="1"/>
      </c:barChart>
      <c:catAx>
        <c:axId val="1182750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27505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469900</xdr:colOff>
      <xdr:row>38</xdr:row>
      <xdr:rowOff>177800</xdr:rowOff>
    </xdr:from>
    <xdr:to>
      <xdr:col>15</xdr:col>
      <xdr:colOff>203200</xdr:colOff>
      <xdr:row>53</xdr:row>
      <xdr:rowOff>101600</xdr:rowOff>
    </xdr:to>
    <xdr:graphicFrame macro="">
      <xdr:nvGraphicFramePr>
        <xdr:cNvPr id="3101" name="Chart 2">
          <a:extLst>
            <a:ext uri="{FF2B5EF4-FFF2-40B4-BE49-F238E27FC236}">
              <a16:creationId xmlns:a16="http://schemas.microsoft.com/office/drawing/2014/main" id="{3942F04E-816E-914B-8AC4-595441533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15</xdr:row>
      <xdr:rowOff>25400</xdr:rowOff>
    </xdr:from>
    <xdr:to>
      <xdr:col>17</xdr:col>
      <xdr:colOff>127000</xdr:colOff>
      <xdr:row>31</xdr:row>
      <xdr:rowOff>114300</xdr:rowOff>
    </xdr:to>
    <xdr:graphicFrame macro="">
      <xdr:nvGraphicFramePr>
        <xdr:cNvPr id="3102" name="Chart 4">
          <a:extLst>
            <a:ext uri="{FF2B5EF4-FFF2-40B4-BE49-F238E27FC236}">
              <a16:creationId xmlns:a16="http://schemas.microsoft.com/office/drawing/2014/main" id="{9106434C-2CFC-074D-BC76-87DEA4D70E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41</xdr:row>
      <xdr:rowOff>139700</xdr:rowOff>
    </xdr:from>
    <xdr:to>
      <xdr:col>13</xdr:col>
      <xdr:colOff>228600</xdr:colOff>
      <xdr:row>57</xdr:row>
      <xdr:rowOff>38100</xdr:rowOff>
    </xdr:to>
    <xdr:graphicFrame macro="">
      <xdr:nvGraphicFramePr>
        <xdr:cNvPr id="13330" name="Chart 1">
          <a:extLst>
            <a:ext uri="{FF2B5EF4-FFF2-40B4-BE49-F238E27FC236}">
              <a16:creationId xmlns:a16="http://schemas.microsoft.com/office/drawing/2014/main" id="{965C9E38-088C-D346-8092-C2B6969DB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292100</xdr:colOff>
      <xdr:row>9</xdr:row>
      <xdr:rowOff>88900</xdr:rowOff>
    </xdr:from>
    <xdr:to>
      <xdr:col>15</xdr:col>
      <xdr:colOff>190500</xdr:colOff>
      <xdr:row>22</xdr:row>
      <xdr:rowOff>190500</xdr:rowOff>
    </xdr:to>
    <xdr:graphicFrame macro="">
      <xdr:nvGraphicFramePr>
        <xdr:cNvPr id="13331" name="Chart 2">
          <a:extLst>
            <a:ext uri="{FF2B5EF4-FFF2-40B4-BE49-F238E27FC236}">
              <a16:creationId xmlns:a16="http://schemas.microsoft.com/office/drawing/2014/main" id="{1515C098-FB27-224E-9FCF-5A30948645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8"/>
  <sheetViews>
    <sheetView topLeftCell="A18" workbookViewId="0">
      <selection activeCell="J45" sqref="J45"/>
    </sheetView>
  </sheetViews>
  <sheetFormatPr baseColWidth="10" defaultColWidth="9.140625" defaultRowHeight="15.75" x14ac:dyDescent="0.25"/>
  <cols>
    <col min="1" max="4" width="17" style="2" customWidth="1"/>
    <col min="5" max="5" width="17" style="3" customWidth="1"/>
    <col min="6" max="6" width="17" style="4" customWidth="1"/>
    <col min="7" max="7" width="17" style="2" customWidth="1"/>
    <col min="8" max="16384" width="9.140625" style="1"/>
  </cols>
  <sheetData>
    <row r="1" spans="1:7" ht="18" x14ac:dyDescent="0.25">
      <c r="A1" s="14" t="s">
        <v>22</v>
      </c>
      <c r="B1" s="15" t="s">
        <v>0</v>
      </c>
      <c r="C1" s="15" t="s">
        <v>1</v>
      </c>
      <c r="D1" s="16" t="s">
        <v>2</v>
      </c>
      <c r="E1" s="17" t="s">
        <v>3</v>
      </c>
      <c r="F1" s="18" t="s">
        <v>14</v>
      </c>
      <c r="G1" s="18" t="s">
        <v>4</v>
      </c>
    </row>
    <row r="2" spans="1:7" x14ac:dyDescent="0.25">
      <c r="A2" s="5">
        <v>41883</v>
      </c>
      <c r="B2" s="6" t="s">
        <v>23</v>
      </c>
      <c r="C2" s="6" t="s">
        <v>10</v>
      </c>
      <c r="D2" s="7" t="s">
        <v>20</v>
      </c>
      <c r="E2" s="8">
        <v>2</v>
      </c>
      <c r="F2" s="12">
        <v>125</v>
      </c>
      <c r="G2" s="13">
        <f t="shared" ref="G2:G44" si="0">F2*E2</f>
        <v>250</v>
      </c>
    </row>
    <row r="3" spans="1:7" x14ac:dyDescent="0.25">
      <c r="A3" s="5">
        <v>42172</v>
      </c>
      <c r="B3" s="9" t="s">
        <v>23</v>
      </c>
      <c r="C3" s="9" t="s">
        <v>8</v>
      </c>
      <c r="D3" s="7" t="s">
        <v>20</v>
      </c>
      <c r="E3" s="8">
        <v>5</v>
      </c>
      <c r="F3" s="12">
        <v>125</v>
      </c>
      <c r="G3" s="13">
        <f t="shared" si="0"/>
        <v>625</v>
      </c>
    </row>
    <row r="4" spans="1:7" x14ac:dyDescent="0.25">
      <c r="A4" s="5">
        <v>42257</v>
      </c>
      <c r="B4" s="6" t="s">
        <v>23</v>
      </c>
      <c r="C4" s="6" t="s">
        <v>5</v>
      </c>
      <c r="D4" s="7" t="s">
        <v>15</v>
      </c>
      <c r="E4" s="8">
        <v>7</v>
      </c>
      <c r="F4" s="12">
        <v>1.29</v>
      </c>
      <c r="G4" s="13">
        <f t="shared" si="0"/>
        <v>9.0300000000000011</v>
      </c>
    </row>
    <row r="5" spans="1:7" x14ac:dyDescent="0.25">
      <c r="A5" s="5">
        <v>42325</v>
      </c>
      <c r="B5" s="9" t="s">
        <v>23</v>
      </c>
      <c r="C5" s="6" t="s">
        <v>6</v>
      </c>
      <c r="D5" s="7" t="s">
        <v>16</v>
      </c>
      <c r="E5" s="8">
        <v>11</v>
      </c>
      <c r="F5" s="12">
        <v>4.99</v>
      </c>
      <c r="G5" s="13">
        <f t="shared" si="0"/>
        <v>54.89</v>
      </c>
    </row>
    <row r="6" spans="1:7" x14ac:dyDescent="0.25">
      <c r="A6" s="5">
        <v>42308</v>
      </c>
      <c r="B6" s="6" t="s">
        <v>23</v>
      </c>
      <c r="C6" s="6" t="s">
        <v>18</v>
      </c>
      <c r="D6" s="7" t="s">
        <v>15</v>
      </c>
      <c r="E6" s="8">
        <v>14</v>
      </c>
      <c r="F6" s="12">
        <v>1.29</v>
      </c>
      <c r="G6" s="13">
        <f t="shared" si="0"/>
        <v>18.060000000000002</v>
      </c>
    </row>
    <row r="7" spans="1:7" x14ac:dyDescent="0.25">
      <c r="A7" s="5">
        <v>41696</v>
      </c>
      <c r="B7" s="6" t="s">
        <v>23</v>
      </c>
      <c r="C7" s="6" t="s">
        <v>5</v>
      </c>
      <c r="D7" s="7" t="s">
        <v>17</v>
      </c>
      <c r="E7" s="8">
        <v>27</v>
      </c>
      <c r="F7" s="12">
        <v>19.989999999999998</v>
      </c>
      <c r="G7" s="13">
        <f t="shared" si="0"/>
        <v>539.7299999999999</v>
      </c>
    </row>
    <row r="8" spans="1:7" x14ac:dyDescent="0.25">
      <c r="A8" s="5">
        <v>41917</v>
      </c>
      <c r="B8" s="9" t="s">
        <v>23</v>
      </c>
      <c r="C8" s="9" t="s">
        <v>12</v>
      </c>
      <c r="D8" s="7" t="s">
        <v>16</v>
      </c>
      <c r="E8" s="8">
        <v>28</v>
      </c>
      <c r="F8" s="12">
        <v>8.99</v>
      </c>
      <c r="G8" s="13">
        <f t="shared" si="0"/>
        <v>251.72</v>
      </c>
    </row>
    <row r="9" spans="1:7" x14ac:dyDescent="0.25">
      <c r="A9" s="5">
        <v>42359</v>
      </c>
      <c r="B9" s="6" t="s">
        <v>23</v>
      </c>
      <c r="C9" s="6" t="s">
        <v>18</v>
      </c>
      <c r="D9" s="7" t="s">
        <v>16</v>
      </c>
      <c r="E9" s="8">
        <v>28</v>
      </c>
      <c r="F9" s="12">
        <v>4.99</v>
      </c>
      <c r="G9" s="13">
        <f t="shared" si="0"/>
        <v>139.72</v>
      </c>
    </row>
    <row r="10" spans="1:7" x14ac:dyDescent="0.25">
      <c r="A10" s="5">
        <v>41679</v>
      </c>
      <c r="B10" s="9" t="s">
        <v>23</v>
      </c>
      <c r="C10" s="6" t="s">
        <v>6</v>
      </c>
      <c r="D10" s="7" t="s">
        <v>15</v>
      </c>
      <c r="E10" s="8">
        <v>36</v>
      </c>
      <c r="F10" s="12">
        <v>4.99</v>
      </c>
      <c r="G10" s="13">
        <f t="shared" si="0"/>
        <v>179.64000000000001</v>
      </c>
    </row>
    <row r="11" spans="1:7" x14ac:dyDescent="0.25">
      <c r="A11" s="5">
        <v>42223</v>
      </c>
      <c r="B11" s="9" t="s">
        <v>23</v>
      </c>
      <c r="C11" s="6" t="s">
        <v>8</v>
      </c>
      <c r="D11" s="7" t="s">
        <v>21</v>
      </c>
      <c r="E11" s="8">
        <v>42</v>
      </c>
      <c r="F11" s="12">
        <v>23.95</v>
      </c>
      <c r="G11" s="13">
        <f t="shared" si="0"/>
        <v>1005.9</v>
      </c>
    </row>
    <row r="12" spans="1:7" x14ac:dyDescent="0.25">
      <c r="A12" s="5">
        <v>42019</v>
      </c>
      <c r="B12" s="6" t="s">
        <v>23</v>
      </c>
      <c r="C12" s="6" t="s">
        <v>5</v>
      </c>
      <c r="D12" s="7" t="s">
        <v>16</v>
      </c>
      <c r="E12" s="8">
        <v>46</v>
      </c>
      <c r="F12" s="12">
        <v>8.99</v>
      </c>
      <c r="G12" s="13">
        <f t="shared" si="0"/>
        <v>413.54</v>
      </c>
    </row>
    <row r="13" spans="1:7" x14ac:dyDescent="0.25">
      <c r="A13" s="5">
        <v>41662</v>
      </c>
      <c r="B13" s="9" t="s">
        <v>23</v>
      </c>
      <c r="C13" s="9" t="s">
        <v>8</v>
      </c>
      <c r="D13" s="7" t="s">
        <v>16</v>
      </c>
      <c r="E13" s="8">
        <v>50</v>
      </c>
      <c r="F13" s="12">
        <v>19.989999999999998</v>
      </c>
      <c r="G13" s="13">
        <f t="shared" si="0"/>
        <v>999.49999999999989</v>
      </c>
    </row>
    <row r="14" spans="1:7" x14ac:dyDescent="0.25">
      <c r="A14" s="5">
        <v>42087</v>
      </c>
      <c r="B14" s="9" t="s">
        <v>23</v>
      </c>
      <c r="C14" s="6" t="s">
        <v>6</v>
      </c>
      <c r="D14" s="7" t="s">
        <v>21</v>
      </c>
      <c r="E14" s="8">
        <v>50</v>
      </c>
      <c r="F14" s="12">
        <v>4.99</v>
      </c>
      <c r="G14" s="13">
        <f t="shared" si="0"/>
        <v>249.5</v>
      </c>
    </row>
    <row r="15" spans="1:7" x14ac:dyDescent="0.25">
      <c r="A15" s="5">
        <v>42138</v>
      </c>
      <c r="B15" s="6" t="s">
        <v>23</v>
      </c>
      <c r="C15" s="6" t="s">
        <v>5</v>
      </c>
      <c r="D15" s="7" t="s">
        <v>15</v>
      </c>
      <c r="E15" s="8">
        <v>53</v>
      </c>
      <c r="F15" s="12">
        <v>1.29</v>
      </c>
      <c r="G15" s="13">
        <f t="shared" si="0"/>
        <v>68.37</v>
      </c>
    </row>
    <row r="16" spans="1:7" x14ac:dyDescent="0.25">
      <c r="A16" s="5">
        <v>42206</v>
      </c>
      <c r="B16" s="9" t="s">
        <v>23</v>
      </c>
      <c r="C16" s="9" t="s">
        <v>12</v>
      </c>
      <c r="D16" s="7" t="s">
        <v>21</v>
      </c>
      <c r="E16" s="8">
        <v>55</v>
      </c>
      <c r="F16" s="12">
        <v>12.49</v>
      </c>
      <c r="G16" s="13">
        <f t="shared" si="0"/>
        <v>686.95</v>
      </c>
    </row>
    <row r="17" spans="1:12" x14ac:dyDescent="0.25">
      <c r="A17" s="5">
        <v>42104</v>
      </c>
      <c r="B17" s="6" t="s">
        <v>23</v>
      </c>
      <c r="C17" s="6" t="s">
        <v>18</v>
      </c>
      <c r="D17" s="7" t="s">
        <v>15</v>
      </c>
      <c r="E17" s="8">
        <v>66</v>
      </c>
      <c r="F17" s="12">
        <v>1.99</v>
      </c>
      <c r="G17" s="13">
        <f t="shared" si="0"/>
        <v>131.34</v>
      </c>
    </row>
    <row r="18" spans="1:12" x14ac:dyDescent="0.25">
      <c r="A18" s="5">
        <v>41985</v>
      </c>
      <c r="B18" s="6" t="s">
        <v>23</v>
      </c>
      <c r="C18" s="6" t="s">
        <v>10</v>
      </c>
      <c r="D18" s="7" t="s">
        <v>15</v>
      </c>
      <c r="E18" s="8">
        <v>67</v>
      </c>
      <c r="F18" s="12">
        <v>1.29</v>
      </c>
      <c r="G18" s="13">
        <f t="shared" si="0"/>
        <v>86.43</v>
      </c>
    </row>
    <row r="19" spans="1:12" x14ac:dyDescent="0.25">
      <c r="A19" s="5">
        <v>41747</v>
      </c>
      <c r="B19" s="6" t="s">
        <v>23</v>
      </c>
      <c r="C19" s="6" t="s">
        <v>18</v>
      </c>
      <c r="D19" s="7" t="s">
        <v>15</v>
      </c>
      <c r="E19" s="8">
        <v>75</v>
      </c>
      <c r="F19" s="12">
        <v>1.99</v>
      </c>
      <c r="G19" s="13">
        <f t="shared" si="0"/>
        <v>149.25</v>
      </c>
    </row>
    <row r="20" spans="1:12" x14ac:dyDescent="0.25">
      <c r="A20" s="5">
        <v>42155</v>
      </c>
      <c r="B20" s="6" t="s">
        <v>23</v>
      </c>
      <c r="C20" s="6" t="s">
        <v>5</v>
      </c>
      <c r="D20" s="7" t="s">
        <v>16</v>
      </c>
      <c r="E20" s="8">
        <v>80</v>
      </c>
      <c r="F20" s="12">
        <v>8.99</v>
      </c>
      <c r="G20" s="13">
        <f t="shared" si="0"/>
        <v>719.2</v>
      </c>
    </row>
    <row r="21" spans="1:12" x14ac:dyDescent="0.25">
      <c r="A21" s="5">
        <v>42036</v>
      </c>
      <c r="B21" s="6" t="s">
        <v>23</v>
      </c>
      <c r="C21" s="6" t="s">
        <v>10</v>
      </c>
      <c r="D21" s="7" t="s">
        <v>16</v>
      </c>
      <c r="E21" s="8">
        <v>87</v>
      </c>
      <c r="F21" s="12">
        <v>15</v>
      </c>
      <c r="G21" s="13">
        <f t="shared" si="0"/>
        <v>1305</v>
      </c>
    </row>
    <row r="22" spans="1:12" x14ac:dyDescent="0.25">
      <c r="A22" s="5">
        <v>41764</v>
      </c>
      <c r="B22" s="9" t="s">
        <v>23</v>
      </c>
      <c r="C22" s="6" t="s">
        <v>6</v>
      </c>
      <c r="D22" s="7" t="s">
        <v>15</v>
      </c>
      <c r="E22" s="8">
        <v>90</v>
      </c>
      <c r="F22" s="12">
        <v>4.99</v>
      </c>
      <c r="G22" s="13">
        <f t="shared" si="0"/>
        <v>449.1</v>
      </c>
    </row>
    <row r="23" spans="1:12" x14ac:dyDescent="0.25">
      <c r="A23" s="5">
        <v>41815</v>
      </c>
      <c r="B23" s="9" t="s">
        <v>23</v>
      </c>
      <c r="C23" s="9" t="s">
        <v>12</v>
      </c>
      <c r="D23" s="7" t="s">
        <v>15</v>
      </c>
      <c r="E23" s="8">
        <v>90</v>
      </c>
      <c r="F23" s="12">
        <v>4.99</v>
      </c>
      <c r="G23" s="13">
        <f t="shared" si="0"/>
        <v>449.1</v>
      </c>
    </row>
    <row r="24" spans="1:12" x14ac:dyDescent="0.25">
      <c r="A24" s="5">
        <v>42342</v>
      </c>
      <c r="B24" s="9" t="s">
        <v>23</v>
      </c>
      <c r="C24" s="6" t="s">
        <v>6</v>
      </c>
      <c r="D24" s="7" t="s">
        <v>16</v>
      </c>
      <c r="E24" s="8">
        <v>94</v>
      </c>
      <c r="F24" s="12">
        <v>19.989999999999998</v>
      </c>
      <c r="G24" s="13">
        <f t="shared" si="0"/>
        <v>1879.06</v>
      </c>
    </row>
    <row r="25" spans="1:12" x14ac:dyDescent="0.25">
      <c r="A25" s="5">
        <v>41968</v>
      </c>
      <c r="B25" s="9" t="s">
        <v>23</v>
      </c>
      <c r="C25" s="6" t="s">
        <v>8</v>
      </c>
      <c r="D25" s="7" t="s">
        <v>21</v>
      </c>
      <c r="E25" s="8">
        <v>96</v>
      </c>
      <c r="F25" s="12">
        <v>4.99</v>
      </c>
      <c r="G25" s="13">
        <f t="shared" si="0"/>
        <v>479.04</v>
      </c>
    </row>
    <row r="26" spans="1:12" x14ac:dyDescent="0.25">
      <c r="A26" s="5">
        <v>42053</v>
      </c>
      <c r="B26" s="9" t="s">
        <v>25</v>
      </c>
      <c r="C26" s="9" t="s">
        <v>7</v>
      </c>
      <c r="D26" s="7" t="s">
        <v>16</v>
      </c>
      <c r="E26" s="8">
        <v>4</v>
      </c>
      <c r="F26" s="12">
        <v>4.99</v>
      </c>
      <c r="G26" s="13">
        <f t="shared" si="0"/>
        <v>19.96</v>
      </c>
    </row>
    <row r="27" spans="1:12" x14ac:dyDescent="0.25">
      <c r="A27" s="5">
        <v>41951</v>
      </c>
      <c r="B27" s="6" t="s">
        <v>25</v>
      </c>
      <c r="C27" s="6" t="s">
        <v>19</v>
      </c>
      <c r="D27" s="7" t="s">
        <v>17</v>
      </c>
      <c r="E27" s="8">
        <v>15</v>
      </c>
      <c r="F27" s="12">
        <v>19.989999999999998</v>
      </c>
      <c r="G27" s="13">
        <f t="shared" si="0"/>
        <v>299.84999999999997</v>
      </c>
      <c r="L27" s="19"/>
    </row>
    <row r="28" spans="1:12" x14ac:dyDescent="0.25">
      <c r="A28" s="5">
        <v>41900</v>
      </c>
      <c r="B28" s="9" t="s">
        <v>25</v>
      </c>
      <c r="C28" s="9" t="s">
        <v>7</v>
      </c>
      <c r="D28" s="7" t="s">
        <v>21</v>
      </c>
      <c r="E28" s="8">
        <v>16</v>
      </c>
      <c r="F28" s="12">
        <v>15.99</v>
      </c>
      <c r="G28" s="13">
        <f t="shared" si="0"/>
        <v>255.84</v>
      </c>
    </row>
    <row r="29" spans="1:12" x14ac:dyDescent="0.25">
      <c r="A29" s="5">
        <v>41832</v>
      </c>
      <c r="B29" s="9" t="s">
        <v>25</v>
      </c>
      <c r="C29" s="9" t="s">
        <v>11</v>
      </c>
      <c r="D29" s="7" t="s">
        <v>16</v>
      </c>
      <c r="E29" s="8">
        <v>29</v>
      </c>
      <c r="F29" s="12">
        <v>1.99</v>
      </c>
      <c r="G29" s="13">
        <f t="shared" si="0"/>
        <v>57.71</v>
      </c>
    </row>
    <row r="30" spans="1:12" x14ac:dyDescent="0.25">
      <c r="A30" s="5">
        <v>41866</v>
      </c>
      <c r="B30" s="9" t="s">
        <v>25</v>
      </c>
      <c r="C30" s="6" t="s">
        <v>7</v>
      </c>
      <c r="D30" s="7" t="s">
        <v>15</v>
      </c>
      <c r="E30" s="8">
        <v>35</v>
      </c>
      <c r="F30" s="12">
        <v>4.99</v>
      </c>
      <c r="G30" s="13">
        <f t="shared" si="0"/>
        <v>174.65</v>
      </c>
    </row>
    <row r="31" spans="1:12" x14ac:dyDescent="0.25">
      <c r="A31" s="5">
        <v>41730</v>
      </c>
      <c r="B31" s="9" t="s">
        <v>25</v>
      </c>
      <c r="C31" s="9" t="s">
        <v>7</v>
      </c>
      <c r="D31" s="7" t="s">
        <v>16</v>
      </c>
      <c r="E31" s="8">
        <v>60</v>
      </c>
      <c r="F31" s="12">
        <v>4.99</v>
      </c>
      <c r="G31" s="13">
        <f t="shared" si="0"/>
        <v>299.40000000000003</v>
      </c>
    </row>
    <row r="32" spans="1:12" x14ac:dyDescent="0.25">
      <c r="A32" s="5">
        <v>41798</v>
      </c>
      <c r="B32" s="9" t="s">
        <v>25</v>
      </c>
      <c r="C32" s="9" t="s">
        <v>7</v>
      </c>
      <c r="D32" s="7" t="s">
        <v>16</v>
      </c>
      <c r="E32" s="8">
        <v>60</v>
      </c>
      <c r="F32" s="12">
        <v>8.99</v>
      </c>
      <c r="G32" s="13">
        <f t="shared" si="0"/>
        <v>539.4</v>
      </c>
    </row>
    <row r="33" spans="1:7" x14ac:dyDescent="0.25">
      <c r="A33" s="5">
        <v>42189</v>
      </c>
      <c r="B33" s="9" t="s">
        <v>25</v>
      </c>
      <c r="C33" s="6" t="s">
        <v>7</v>
      </c>
      <c r="D33" s="7" t="s">
        <v>21</v>
      </c>
      <c r="E33" s="8">
        <v>62</v>
      </c>
      <c r="F33" s="12">
        <v>4.99</v>
      </c>
      <c r="G33" s="13">
        <f t="shared" si="0"/>
        <v>309.38</v>
      </c>
    </row>
    <row r="34" spans="1:7" x14ac:dyDescent="0.25">
      <c r="A34" s="5">
        <v>41934</v>
      </c>
      <c r="B34" s="9" t="s">
        <v>25</v>
      </c>
      <c r="C34" s="9" t="s">
        <v>7</v>
      </c>
      <c r="D34" s="7" t="s">
        <v>17</v>
      </c>
      <c r="E34" s="8">
        <v>64</v>
      </c>
      <c r="F34" s="12">
        <v>8.99</v>
      </c>
      <c r="G34" s="13">
        <f t="shared" si="0"/>
        <v>575.36</v>
      </c>
    </row>
    <row r="35" spans="1:7" x14ac:dyDescent="0.25">
      <c r="A35" s="5">
        <v>42002</v>
      </c>
      <c r="B35" s="6" t="s">
        <v>25</v>
      </c>
      <c r="C35" s="6" t="s">
        <v>19</v>
      </c>
      <c r="D35" s="7" t="s">
        <v>21</v>
      </c>
      <c r="E35" s="8">
        <v>74</v>
      </c>
      <c r="F35" s="12">
        <v>15.99</v>
      </c>
      <c r="G35" s="13">
        <f t="shared" si="0"/>
        <v>1183.26</v>
      </c>
    </row>
    <row r="36" spans="1:7" x14ac:dyDescent="0.25">
      <c r="A36" s="5">
        <v>41849</v>
      </c>
      <c r="B36" s="6" t="s">
        <v>25</v>
      </c>
      <c r="C36" s="6" t="s">
        <v>19</v>
      </c>
      <c r="D36" s="7" t="s">
        <v>16</v>
      </c>
      <c r="E36" s="8">
        <v>81</v>
      </c>
      <c r="F36" s="12">
        <v>19.989999999999998</v>
      </c>
      <c r="G36" s="13">
        <f t="shared" si="0"/>
        <v>1619.1899999999998</v>
      </c>
    </row>
    <row r="37" spans="1:7" x14ac:dyDescent="0.25">
      <c r="A37" s="5">
        <v>41645</v>
      </c>
      <c r="B37" s="9" t="s">
        <v>25</v>
      </c>
      <c r="C37" s="6" t="s">
        <v>7</v>
      </c>
      <c r="D37" s="7" t="s">
        <v>15</v>
      </c>
      <c r="E37" s="8">
        <v>95</v>
      </c>
      <c r="F37" s="12">
        <v>1.99</v>
      </c>
      <c r="G37" s="13">
        <f t="shared" si="0"/>
        <v>189.05</v>
      </c>
    </row>
    <row r="38" spans="1:7" x14ac:dyDescent="0.25">
      <c r="A38" s="5">
        <v>42121</v>
      </c>
      <c r="B38" s="9" t="s">
        <v>25</v>
      </c>
      <c r="C38" s="9" t="s">
        <v>11</v>
      </c>
      <c r="D38" s="7" t="s">
        <v>17</v>
      </c>
      <c r="E38" s="8">
        <v>96</v>
      </c>
      <c r="F38" s="12">
        <v>4.99</v>
      </c>
      <c r="G38" s="13">
        <f t="shared" si="0"/>
        <v>479.04</v>
      </c>
    </row>
    <row r="39" spans="1:7" x14ac:dyDescent="0.25">
      <c r="A39" s="5">
        <v>42240</v>
      </c>
      <c r="B39" s="9" t="s">
        <v>24</v>
      </c>
      <c r="C39" s="9" t="s">
        <v>13</v>
      </c>
      <c r="D39" s="7" t="s">
        <v>20</v>
      </c>
      <c r="E39" s="8">
        <v>3</v>
      </c>
      <c r="F39" s="12">
        <v>275</v>
      </c>
      <c r="G39" s="13">
        <f t="shared" si="0"/>
        <v>825</v>
      </c>
    </row>
    <row r="40" spans="1:7" x14ac:dyDescent="0.25">
      <c r="A40" s="5">
        <v>42070</v>
      </c>
      <c r="B40" s="9" t="s">
        <v>24</v>
      </c>
      <c r="C40" s="6" t="s">
        <v>13</v>
      </c>
      <c r="D40" s="7" t="s">
        <v>16</v>
      </c>
      <c r="E40" s="8">
        <v>7</v>
      </c>
      <c r="F40" s="12">
        <v>19.989999999999998</v>
      </c>
      <c r="G40" s="13">
        <f t="shared" si="0"/>
        <v>139.92999999999998</v>
      </c>
    </row>
    <row r="41" spans="1:7" x14ac:dyDescent="0.25">
      <c r="A41" s="5">
        <v>41781</v>
      </c>
      <c r="B41" s="9" t="s">
        <v>24</v>
      </c>
      <c r="C41" s="9" t="s">
        <v>9</v>
      </c>
      <c r="D41" s="7" t="s">
        <v>15</v>
      </c>
      <c r="E41" s="8">
        <v>32</v>
      </c>
      <c r="F41" s="12">
        <v>1.99</v>
      </c>
      <c r="G41" s="13">
        <f t="shared" si="0"/>
        <v>63.68</v>
      </c>
    </row>
    <row r="42" spans="1:7" x14ac:dyDescent="0.25">
      <c r="A42" s="5">
        <v>41713</v>
      </c>
      <c r="B42" s="9" t="s">
        <v>24</v>
      </c>
      <c r="C42" s="6" t="s">
        <v>13</v>
      </c>
      <c r="D42" s="7" t="s">
        <v>15</v>
      </c>
      <c r="E42" s="8">
        <v>56</v>
      </c>
      <c r="F42" s="12">
        <v>2.99</v>
      </c>
      <c r="G42" s="13">
        <f t="shared" si="0"/>
        <v>167.44</v>
      </c>
    </row>
    <row r="43" spans="1:7" x14ac:dyDescent="0.25">
      <c r="A43" s="5">
        <v>42291</v>
      </c>
      <c r="B43" s="9" t="s">
        <v>24</v>
      </c>
      <c r="C43" s="6" t="s">
        <v>9</v>
      </c>
      <c r="D43" s="7" t="s">
        <v>16</v>
      </c>
      <c r="E43" s="8">
        <v>57</v>
      </c>
      <c r="F43" s="12">
        <v>19.989999999999998</v>
      </c>
      <c r="G43" s="13">
        <f t="shared" si="0"/>
        <v>1139.4299999999998</v>
      </c>
    </row>
    <row r="44" spans="1:7" x14ac:dyDescent="0.25">
      <c r="A44" s="5">
        <v>42274</v>
      </c>
      <c r="B44" s="9" t="s">
        <v>24</v>
      </c>
      <c r="C44" s="9" t="s">
        <v>13</v>
      </c>
      <c r="D44" s="7" t="s">
        <v>17</v>
      </c>
      <c r="E44" s="8">
        <v>76</v>
      </c>
      <c r="F44" s="12">
        <v>1.99</v>
      </c>
      <c r="G44" s="13">
        <f t="shared" si="0"/>
        <v>151.24</v>
      </c>
    </row>
    <row r="46" spans="1:7" x14ac:dyDescent="0.25">
      <c r="D46" s="10" t="s">
        <v>26</v>
      </c>
      <c r="E46" s="11">
        <f>AVERAGE(E2:E44)</f>
        <v>49.325581395348834</v>
      </c>
      <c r="F46" s="11">
        <f>AVERAGE(F2:F44)</f>
        <v>20.308604651162799</v>
      </c>
      <c r="G46" s="11">
        <f>AVERAGE(G2:G44)</f>
        <v>456.46232558139531</v>
      </c>
    </row>
    <row r="47" spans="1:7" x14ac:dyDescent="0.25">
      <c r="D47" s="10" t="s">
        <v>27</v>
      </c>
      <c r="E47" s="11">
        <f>MEDIAN(E2:E44)</f>
        <v>53</v>
      </c>
      <c r="F47" s="11">
        <f>MEDIAN(F2:F44)</f>
        <v>4.99</v>
      </c>
      <c r="G47" s="11">
        <f>MEDIAN(G2:G44)</f>
        <v>299.40000000000003</v>
      </c>
    </row>
    <row r="48" spans="1:7" x14ac:dyDescent="0.25">
      <c r="D48" s="10" t="s">
        <v>28</v>
      </c>
      <c r="E48" s="11">
        <f>_xlfn.MODE.SNGL(E2:E44)</f>
        <v>7</v>
      </c>
      <c r="F48" s="11">
        <f>_xlfn.MODE.SNGL(F2:F44)</f>
        <v>4.99</v>
      </c>
      <c r="G48" s="11">
        <f>_xlfn.MODE.SNGL(G2:G44)</f>
        <v>449.1</v>
      </c>
    </row>
  </sheetData>
  <autoFilter ref="A1:G44" xr:uid="{00000000-0009-0000-0000-000000000000}"/>
  <phoneticPr fontId="0" type="noConversion"/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tabSelected="1" workbookViewId="0">
      <selection activeCell="C5" sqref="C5"/>
    </sheetView>
  </sheetViews>
  <sheetFormatPr baseColWidth="10" defaultColWidth="9.140625" defaultRowHeight="15.75" x14ac:dyDescent="0.25"/>
  <cols>
    <col min="1" max="4" width="17" style="2" customWidth="1"/>
    <col min="5" max="5" width="17" style="3" customWidth="1"/>
    <col min="6" max="6" width="17" style="4" customWidth="1"/>
    <col min="7" max="7" width="17" style="2" customWidth="1"/>
    <col min="8" max="9" width="9.140625" style="1"/>
    <col min="10" max="10" width="8.85546875" style="1" customWidth="1"/>
    <col min="11" max="11" width="12.140625" style="1" customWidth="1"/>
    <col min="12" max="16384" width="9.140625" style="1"/>
  </cols>
  <sheetData>
    <row r="1" spans="1:12" ht="18" x14ac:dyDescent="0.25">
      <c r="A1" s="14" t="s">
        <v>22</v>
      </c>
      <c r="B1" s="15" t="s">
        <v>0</v>
      </c>
      <c r="C1" s="15" t="s">
        <v>1</v>
      </c>
      <c r="D1" s="16" t="s">
        <v>2</v>
      </c>
      <c r="E1" s="17" t="s">
        <v>3</v>
      </c>
      <c r="F1" s="18" t="s">
        <v>14</v>
      </c>
      <c r="G1" s="18" t="s">
        <v>4</v>
      </c>
      <c r="J1" s="1" t="s">
        <v>32</v>
      </c>
      <c r="K1" s="1" t="s">
        <v>33</v>
      </c>
      <c r="L1" s="19" t="s">
        <v>45</v>
      </c>
    </row>
    <row r="2" spans="1:12" x14ac:dyDescent="0.25">
      <c r="A2" s="5">
        <v>41883</v>
      </c>
      <c r="B2" s="6" t="s">
        <v>23</v>
      </c>
      <c r="C2" s="6" t="s">
        <v>10</v>
      </c>
      <c r="D2" s="7" t="s">
        <v>20</v>
      </c>
      <c r="E2" s="8">
        <v>2</v>
      </c>
      <c r="F2" s="12">
        <v>125</v>
      </c>
      <c r="G2" s="13">
        <f t="shared" ref="G2:G44" si="0">F2*E2</f>
        <v>250</v>
      </c>
      <c r="J2" s="1">
        <v>9</v>
      </c>
      <c r="K2" s="23" t="s">
        <v>34</v>
      </c>
      <c r="L2" s="1">
        <f t="array" ref="L2:L12">FREQUENCY(E2:E44, J2:J11)</f>
        <v>6</v>
      </c>
    </row>
    <row r="3" spans="1:12" x14ac:dyDescent="0.25">
      <c r="A3" s="5">
        <v>42172</v>
      </c>
      <c r="B3" s="9" t="s">
        <v>23</v>
      </c>
      <c r="C3" s="9" t="s">
        <v>8</v>
      </c>
      <c r="D3" s="7" t="s">
        <v>20</v>
      </c>
      <c r="E3" s="8">
        <v>5</v>
      </c>
      <c r="F3" s="12">
        <v>125</v>
      </c>
      <c r="G3" s="13">
        <f t="shared" si="0"/>
        <v>625</v>
      </c>
      <c r="J3" s="1">
        <v>19</v>
      </c>
      <c r="K3" s="24" t="s">
        <v>35</v>
      </c>
      <c r="L3" s="1">
        <v>4</v>
      </c>
    </row>
    <row r="4" spans="1:12" x14ac:dyDescent="0.25">
      <c r="A4" s="5">
        <v>42257</v>
      </c>
      <c r="B4" s="6" t="s">
        <v>23</v>
      </c>
      <c r="C4" s="6" t="s">
        <v>5</v>
      </c>
      <c r="D4" s="7" t="s">
        <v>15</v>
      </c>
      <c r="E4" s="8">
        <v>7</v>
      </c>
      <c r="F4" s="12">
        <v>1.29</v>
      </c>
      <c r="G4" s="13">
        <f t="shared" si="0"/>
        <v>9.0300000000000011</v>
      </c>
      <c r="J4" s="1">
        <v>29</v>
      </c>
      <c r="K4" s="24" t="s">
        <v>36</v>
      </c>
      <c r="L4" s="1">
        <v>4</v>
      </c>
    </row>
    <row r="5" spans="1:12" x14ac:dyDescent="0.25">
      <c r="A5" s="5">
        <v>42325</v>
      </c>
      <c r="B5" s="9" t="s">
        <v>23</v>
      </c>
      <c r="C5" s="6" t="s">
        <v>6</v>
      </c>
      <c r="D5" s="7" t="s">
        <v>16</v>
      </c>
      <c r="E5" s="8">
        <v>11</v>
      </c>
      <c r="F5" s="12">
        <v>4.99</v>
      </c>
      <c r="G5" s="13">
        <f t="shared" si="0"/>
        <v>54.89</v>
      </c>
      <c r="J5" s="1">
        <v>39</v>
      </c>
      <c r="K5" s="24" t="s">
        <v>37</v>
      </c>
      <c r="L5" s="1">
        <v>3</v>
      </c>
    </row>
    <row r="6" spans="1:12" x14ac:dyDescent="0.25">
      <c r="A6" s="5">
        <v>42308</v>
      </c>
      <c r="B6" s="6" t="s">
        <v>23</v>
      </c>
      <c r="C6" s="6" t="s">
        <v>18</v>
      </c>
      <c r="D6" s="7" t="s">
        <v>15</v>
      </c>
      <c r="E6" s="8">
        <v>14</v>
      </c>
      <c r="F6" s="12">
        <v>1.29</v>
      </c>
      <c r="G6" s="13">
        <f t="shared" si="0"/>
        <v>18.060000000000002</v>
      </c>
      <c r="J6" s="1">
        <v>49</v>
      </c>
      <c r="K6" s="24" t="s">
        <v>38</v>
      </c>
      <c r="L6" s="1">
        <v>2</v>
      </c>
    </row>
    <row r="7" spans="1:12" x14ac:dyDescent="0.25">
      <c r="A7" s="5">
        <v>41696</v>
      </c>
      <c r="B7" s="6" t="s">
        <v>23</v>
      </c>
      <c r="C7" s="6" t="s">
        <v>5</v>
      </c>
      <c r="D7" s="7" t="s">
        <v>17</v>
      </c>
      <c r="E7" s="8">
        <v>27</v>
      </c>
      <c r="F7" s="12">
        <v>19.989999999999998</v>
      </c>
      <c r="G7" s="13">
        <f t="shared" si="0"/>
        <v>539.7299999999999</v>
      </c>
      <c r="J7" s="1">
        <v>59</v>
      </c>
      <c r="K7" s="24" t="s">
        <v>39</v>
      </c>
      <c r="L7" s="1">
        <v>6</v>
      </c>
    </row>
    <row r="8" spans="1:12" x14ac:dyDescent="0.25">
      <c r="A8" s="5">
        <v>41917</v>
      </c>
      <c r="B8" s="9" t="s">
        <v>23</v>
      </c>
      <c r="C8" s="9" t="s">
        <v>12</v>
      </c>
      <c r="D8" s="7" t="s">
        <v>16</v>
      </c>
      <c r="E8" s="8">
        <v>28</v>
      </c>
      <c r="F8" s="12">
        <v>8.99</v>
      </c>
      <c r="G8" s="13">
        <f t="shared" si="0"/>
        <v>251.72</v>
      </c>
      <c r="J8" s="1">
        <v>69</v>
      </c>
      <c r="K8" s="24" t="s">
        <v>40</v>
      </c>
      <c r="L8" s="1">
        <v>6</v>
      </c>
    </row>
    <row r="9" spans="1:12" x14ac:dyDescent="0.25">
      <c r="A9" s="5">
        <v>42359</v>
      </c>
      <c r="B9" s="6" t="s">
        <v>23</v>
      </c>
      <c r="C9" s="6" t="s">
        <v>18</v>
      </c>
      <c r="D9" s="7" t="s">
        <v>16</v>
      </c>
      <c r="E9" s="8">
        <v>28</v>
      </c>
      <c r="F9" s="12">
        <v>4.99</v>
      </c>
      <c r="G9" s="13">
        <f t="shared" si="0"/>
        <v>139.72</v>
      </c>
      <c r="I9" s="1" t="s">
        <v>29</v>
      </c>
      <c r="J9" s="1">
        <v>79</v>
      </c>
      <c r="K9" s="24" t="s">
        <v>41</v>
      </c>
      <c r="L9" s="1">
        <v>3</v>
      </c>
    </row>
    <row r="10" spans="1:12" x14ac:dyDescent="0.25">
      <c r="A10" s="5">
        <v>41679</v>
      </c>
      <c r="B10" s="9" t="s">
        <v>23</v>
      </c>
      <c r="C10" s="6" t="s">
        <v>6</v>
      </c>
      <c r="D10" s="7" t="s">
        <v>15</v>
      </c>
      <c r="E10" s="8">
        <v>36</v>
      </c>
      <c r="F10" s="12">
        <v>4.99</v>
      </c>
      <c r="G10" s="13">
        <f t="shared" si="0"/>
        <v>179.64000000000001</v>
      </c>
      <c r="J10" s="1">
        <v>89</v>
      </c>
      <c r="K10" s="24" t="s">
        <v>42</v>
      </c>
      <c r="L10" s="1">
        <v>3</v>
      </c>
    </row>
    <row r="11" spans="1:12" x14ac:dyDescent="0.25">
      <c r="A11" s="5">
        <v>42223</v>
      </c>
      <c r="B11" s="9" t="s">
        <v>23</v>
      </c>
      <c r="C11" s="6" t="s">
        <v>8</v>
      </c>
      <c r="D11" s="7" t="s">
        <v>21</v>
      </c>
      <c r="E11" s="8">
        <v>42</v>
      </c>
      <c r="F11" s="12">
        <v>23.95</v>
      </c>
      <c r="G11" s="13">
        <f t="shared" si="0"/>
        <v>1005.9</v>
      </c>
      <c r="J11" s="1">
        <v>99</v>
      </c>
      <c r="K11" s="24" t="s">
        <v>43</v>
      </c>
      <c r="L11" s="1">
        <v>6</v>
      </c>
    </row>
    <row r="12" spans="1:12" x14ac:dyDescent="0.25">
      <c r="A12" s="5">
        <v>42019</v>
      </c>
      <c r="B12" s="6" t="s">
        <v>23</v>
      </c>
      <c r="C12" s="6" t="s">
        <v>5</v>
      </c>
      <c r="D12" s="7" t="s">
        <v>16</v>
      </c>
      <c r="E12" s="8">
        <v>46</v>
      </c>
      <c r="F12" s="12">
        <v>8.99</v>
      </c>
      <c r="G12" s="13">
        <f t="shared" si="0"/>
        <v>413.54</v>
      </c>
      <c r="K12" s="24" t="s">
        <v>44</v>
      </c>
      <c r="L12" s="1">
        <v>0</v>
      </c>
    </row>
    <row r="13" spans="1:12" x14ac:dyDescent="0.25">
      <c r="A13" s="5">
        <v>41662</v>
      </c>
      <c r="B13" s="9" t="s">
        <v>23</v>
      </c>
      <c r="C13" s="9" t="s">
        <v>8</v>
      </c>
      <c r="D13" s="7" t="s">
        <v>16</v>
      </c>
      <c r="E13" s="8">
        <v>50</v>
      </c>
      <c r="F13" s="12">
        <v>19.989999999999998</v>
      </c>
      <c r="G13" s="13">
        <f t="shared" si="0"/>
        <v>999.49999999999989</v>
      </c>
    </row>
    <row r="14" spans="1:12" x14ac:dyDescent="0.25">
      <c r="A14" s="5">
        <v>42087</v>
      </c>
      <c r="B14" s="9" t="s">
        <v>23</v>
      </c>
      <c r="C14" s="6" t="s">
        <v>6</v>
      </c>
      <c r="D14" s="7" t="s">
        <v>21</v>
      </c>
      <c r="E14" s="8">
        <v>50</v>
      </c>
      <c r="F14" s="12">
        <v>4.99</v>
      </c>
      <c r="G14" s="13">
        <f t="shared" si="0"/>
        <v>249.5</v>
      </c>
    </row>
    <row r="15" spans="1:12" x14ac:dyDescent="0.25">
      <c r="A15" s="5">
        <v>42138</v>
      </c>
      <c r="B15" s="6" t="s">
        <v>23</v>
      </c>
      <c r="C15" s="6" t="s">
        <v>5</v>
      </c>
      <c r="D15" s="7" t="s">
        <v>15</v>
      </c>
      <c r="E15" s="8">
        <v>53</v>
      </c>
      <c r="F15" s="12">
        <v>1.29</v>
      </c>
      <c r="G15" s="13">
        <f t="shared" si="0"/>
        <v>68.37</v>
      </c>
    </row>
    <row r="16" spans="1:12" x14ac:dyDescent="0.25">
      <c r="A16" s="5">
        <v>42206</v>
      </c>
      <c r="B16" s="9" t="s">
        <v>23</v>
      </c>
      <c r="C16" s="9" t="s">
        <v>12</v>
      </c>
      <c r="D16" s="7" t="s">
        <v>21</v>
      </c>
      <c r="E16" s="8">
        <v>55</v>
      </c>
      <c r="F16" s="12">
        <v>12.49</v>
      </c>
      <c r="G16" s="13">
        <f t="shared" si="0"/>
        <v>686.95</v>
      </c>
    </row>
    <row r="17" spans="1:12" x14ac:dyDescent="0.25">
      <c r="A17" s="5">
        <v>42104</v>
      </c>
      <c r="B17" s="6" t="s">
        <v>23</v>
      </c>
      <c r="C17" s="6" t="s">
        <v>18</v>
      </c>
      <c r="D17" s="7" t="s">
        <v>15</v>
      </c>
      <c r="E17" s="8">
        <v>66</v>
      </c>
      <c r="F17" s="12">
        <v>1.99</v>
      </c>
      <c r="G17" s="13">
        <f t="shared" si="0"/>
        <v>131.34</v>
      </c>
    </row>
    <row r="18" spans="1:12" x14ac:dyDescent="0.25">
      <c r="A18" s="5">
        <v>41985</v>
      </c>
      <c r="B18" s="6" t="s">
        <v>23</v>
      </c>
      <c r="C18" s="6" t="s">
        <v>10</v>
      </c>
      <c r="D18" s="7" t="s">
        <v>15</v>
      </c>
      <c r="E18" s="8">
        <v>67</v>
      </c>
      <c r="F18" s="12">
        <v>1.29</v>
      </c>
      <c r="G18" s="13">
        <f t="shared" si="0"/>
        <v>86.43</v>
      </c>
    </row>
    <row r="19" spans="1:12" x14ac:dyDescent="0.25">
      <c r="A19" s="5">
        <v>41747</v>
      </c>
      <c r="B19" s="6" t="s">
        <v>23</v>
      </c>
      <c r="C19" s="6" t="s">
        <v>18</v>
      </c>
      <c r="D19" s="7" t="s">
        <v>15</v>
      </c>
      <c r="E19" s="8">
        <v>75</v>
      </c>
      <c r="F19" s="12">
        <v>1.99</v>
      </c>
      <c r="G19" s="13">
        <f t="shared" si="0"/>
        <v>149.25</v>
      </c>
    </row>
    <row r="20" spans="1:12" x14ac:dyDescent="0.25">
      <c r="A20" s="5">
        <v>42155</v>
      </c>
      <c r="B20" s="6" t="s">
        <v>23</v>
      </c>
      <c r="C20" s="6" t="s">
        <v>5</v>
      </c>
      <c r="D20" s="7" t="s">
        <v>16</v>
      </c>
      <c r="E20" s="8">
        <v>80</v>
      </c>
      <c r="F20" s="12">
        <v>8.99</v>
      </c>
      <c r="G20" s="13">
        <f t="shared" si="0"/>
        <v>719.2</v>
      </c>
    </row>
    <row r="21" spans="1:12" x14ac:dyDescent="0.25">
      <c r="A21" s="5">
        <v>42036</v>
      </c>
      <c r="B21" s="6" t="s">
        <v>23</v>
      </c>
      <c r="C21" s="6" t="s">
        <v>10</v>
      </c>
      <c r="D21" s="7" t="s">
        <v>16</v>
      </c>
      <c r="E21" s="8">
        <v>87</v>
      </c>
      <c r="F21" s="12">
        <v>15</v>
      </c>
      <c r="G21" s="13">
        <f t="shared" si="0"/>
        <v>1305</v>
      </c>
    </row>
    <row r="22" spans="1:12" x14ac:dyDescent="0.25">
      <c r="A22" s="5">
        <v>41764</v>
      </c>
      <c r="B22" s="9" t="s">
        <v>23</v>
      </c>
      <c r="C22" s="6" t="s">
        <v>6</v>
      </c>
      <c r="D22" s="7" t="s">
        <v>15</v>
      </c>
      <c r="E22" s="8">
        <v>90</v>
      </c>
      <c r="F22" s="12">
        <v>4.99</v>
      </c>
      <c r="G22" s="13">
        <f t="shared" si="0"/>
        <v>449.1</v>
      </c>
    </row>
    <row r="23" spans="1:12" x14ac:dyDescent="0.25">
      <c r="A23" s="5">
        <v>41815</v>
      </c>
      <c r="B23" s="9" t="s">
        <v>23</v>
      </c>
      <c r="C23" s="9" t="s">
        <v>12</v>
      </c>
      <c r="D23" s="7" t="s">
        <v>15</v>
      </c>
      <c r="E23" s="8">
        <v>90</v>
      </c>
      <c r="F23" s="12">
        <v>4.99</v>
      </c>
      <c r="G23" s="13">
        <f t="shared" si="0"/>
        <v>449.1</v>
      </c>
    </row>
    <row r="24" spans="1:12" x14ac:dyDescent="0.25">
      <c r="A24" s="5">
        <v>42342</v>
      </c>
      <c r="B24" s="9" t="s">
        <v>23</v>
      </c>
      <c r="C24" s="6" t="s">
        <v>6</v>
      </c>
      <c r="D24" s="7" t="s">
        <v>16</v>
      </c>
      <c r="E24" s="8">
        <v>94</v>
      </c>
      <c r="F24" s="12">
        <v>19.989999999999998</v>
      </c>
      <c r="G24" s="13">
        <f t="shared" si="0"/>
        <v>1879.06</v>
      </c>
    </row>
    <row r="25" spans="1:12" x14ac:dyDescent="0.25">
      <c r="A25" s="5">
        <v>41968</v>
      </c>
      <c r="B25" s="9" t="s">
        <v>23</v>
      </c>
      <c r="C25" s="6" t="s">
        <v>8</v>
      </c>
      <c r="D25" s="7" t="s">
        <v>21</v>
      </c>
      <c r="E25" s="8">
        <v>96</v>
      </c>
      <c r="F25" s="12">
        <v>4.99</v>
      </c>
      <c r="G25" s="13">
        <f t="shared" si="0"/>
        <v>479.04</v>
      </c>
    </row>
    <row r="26" spans="1:12" x14ac:dyDescent="0.25">
      <c r="A26" s="5">
        <v>42053</v>
      </c>
      <c r="B26" s="9" t="s">
        <v>25</v>
      </c>
      <c r="C26" s="9" t="s">
        <v>7</v>
      </c>
      <c r="D26" s="7" t="s">
        <v>16</v>
      </c>
      <c r="E26" s="8">
        <v>4</v>
      </c>
      <c r="F26" s="12">
        <v>4.99</v>
      </c>
      <c r="G26" s="13">
        <f t="shared" si="0"/>
        <v>19.96</v>
      </c>
    </row>
    <row r="27" spans="1:12" x14ac:dyDescent="0.25">
      <c r="A27" s="5">
        <v>41951</v>
      </c>
      <c r="B27" s="6" t="s">
        <v>25</v>
      </c>
      <c r="C27" s="6" t="s">
        <v>19</v>
      </c>
      <c r="D27" s="7" t="s">
        <v>17</v>
      </c>
      <c r="E27" s="8">
        <v>15</v>
      </c>
      <c r="F27" s="12">
        <v>19.989999999999998</v>
      </c>
      <c r="G27" s="13">
        <f t="shared" si="0"/>
        <v>299.84999999999997</v>
      </c>
      <c r="L27" s="19"/>
    </row>
    <row r="28" spans="1:12" x14ac:dyDescent="0.25">
      <c r="A28" s="5">
        <v>41900</v>
      </c>
      <c r="B28" s="9" t="s">
        <v>25</v>
      </c>
      <c r="C28" s="9" t="s">
        <v>7</v>
      </c>
      <c r="D28" s="7" t="s">
        <v>21</v>
      </c>
      <c r="E28" s="8">
        <v>16</v>
      </c>
      <c r="F28" s="12">
        <v>15.99</v>
      </c>
      <c r="G28" s="13">
        <f t="shared" si="0"/>
        <v>255.84</v>
      </c>
    </row>
    <row r="29" spans="1:12" x14ac:dyDescent="0.25">
      <c r="A29" s="5">
        <v>41832</v>
      </c>
      <c r="B29" s="9" t="s">
        <v>25</v>
      </c>
      <c r="C29" s="9" t="s">
        <v>11</v>
      </c>
      <c r="D29" s="7" t="s">
        <v>16</v>
      </c>
      <c r="E29" s="8">
        <v>29</v>
      </c>
      <c r="F29" s="12">
        <v>1.99</v>
      </c>
      <c r="G29" s="13">
        <f t="shared" si="0"/>
        <v>57.71</v>
      </c>
    </row>
    <row r="30" spans="1:12" x14ac:dyDescent="0.25">
      <c r="A30" s="5">
        <v>41866</v>
      </c>
      <c r="B30" s="9" t="s">
        <v>25</v>
      </c>
      <c r="C30" s="6" t="s">
        <v>7</v>
      </c>
      <c r="D30" s="7" t="s">
        <v>15</v>
      </c>
      <c r="E30" s="8">
        <v>35</v>
      </c>
      <c r="F30" s="12">
        <v>4.99</v>
      </c>
      <c r="G30" s="13">
        <f t="shared" si="0"/>
        <v>174.65</v>
      </c>
    </row>
    <row r="31" spans="1:12" x14ac:dyDescent="0.25">
      <c r="A31" s="5">
        <v>41730</v>
      </c>
      <c r="B31" s="9" t="s">
        <v>25</v>
      </c>
      <c r="C31" s="9" t="s">
        <v>7</v>
      </c>
      <c r="D31" s="7" t="s">
        <v>16</v>
      </c>
      <c r="E31" s="8">
        <v>60</v>
      </c>
      <c r="F31" s="12">
        <v>4.99</v>
      </c>
      <c r="G31" s="13">
        <f t="shared" si="0"/>
        <v>299.40000000000003</v>
      </c>
    </row>
    <row r="32" spans="1:12" x14ac:dyDescent="0.25">
      <c r="A32" s="5">
        <v>41798</v>
      </c>
      <c r="B32" s="9" t="s">
        <v>25</v>
      </c>
      <c r="C32" s="9" t="s">
        <v>7</v>
      </c>
      <c r="D32" s="7" t="s">
        <v>16</v>
      </c>
      <c r="E32" s="8">
        <v>60</v>
      </c>
      <c r="F32" s="12">
        <v>8.99</v>
      </c>
      <c r="G32" s="13">
        <f t="shared" si="0"/>
        <v>539.4</v>
      </c>
    </row>
    <row r="33" spans="1:7" x14ac:dyDescent="0.25">
      <c r="A33" s="5">
        <v>42189</v>
      </c>
      <c r="B33" s="9" t="s">
        <v>25</v>
      </c>
      <c r="C33" s="6" t="s">
        <v>7</v>
      </c>
      <c r="D33" s="7" t="s">
        <v>21</v>
      </c>
      <c r="E33" s="8">
        <v>62</v>
      </c>
      <c r="F33" s="12">
        <v>4.99</v>
      </c>
      <c r="G33" s="13">
        <f t="shared" si="0"/>
        <v>309.38</v>
      </c>
    </row>
    <row r="34" spans="1:7" x14ac:dyDescent="0.25">
      <c r="A34" s="5">
        <v>41934</v>
      </c>
      <c r="B34" s="9" t="s">
        <v>25</v>
      </c>
      <c r="C34" s="9" t="s">
        <v>7</v>
      </c>
      <c r="D34" s="7" t="s">
        <v>17</v>
      </c>
      <c r="E34" s="8">
        <v>64</v>
      </c>
      <c r="F34" s="12">
        <v>8.99</v>
      </c>
      <c r="G34" s="13">
        <f t="shared" si="0"/>
        <v>575.36</v>
      </c>
    </row>
    <row r="35" spans="1:7" x14ac:dyDescent="0.25">
      <c r="A35" s="5">
        <v>42002</v>
      </c>
      <c r="B35" s="6" t="s">
        <v>25</v>
      </c>
      <c r="C35" s="6" t="s">
        <v>19</v>
      </c>
      <c r="D35" s="7" t="s">
        <v>21</v>
      </c>
      <c r="E35" s="8">
        <v>74</v>
      </c>
      <c r="F35" s="12">
        <v>15.99</v>
      </c>
      <c r="G35" s="13">
        <f t="shared" si="0"/>
        <v>1183.26</v>
      </c>
    </row>
    <row r="36" spans="1:7" x14ac:dyDescent="0.25">
      <c r="A36" s="5">
        <v>41849</v>
      </c>
      <c r="B36" s="6" t="s">
        <v>25</v>
      </c>
      <c r="C36" s="6" t="s">
        <v>19</v>
      </c>
      <c r="D36" s="7" t="s">
        <v>16</v>
      </c>
      <c r="E36" s="8">
        <v>81</v>
      </c>
      <c r="F36" s="12">
        <v>19.989999999999998</v>
      </c>
      <c r="G36" s="13">
        <f t="shared" si="0"/>
        <v>1619.1899999999998</v>
      </c>
    </row>
    <row r="37" spans="1:7" x14ac:dyDescent="0.25">
      <c r="A37" s="5">
        <v>41645</v>
      </c>
      <c r="B37" s="9" t="s">
        <v>25</v>
      </c>
      <c r="C37" s="6" t="s">
        <v>7</v>
      </c>
      <c r="D37" s="7" t="s">
        <v>15</v>
      </c>
      <c r="E37" s="8">
        <v>95</v>
      </c>
      <c r="F37" s="12">
        <v>1.99</v>
      </c>
      <c r="G37" s="13">
        <f t="shared" si="0"/>
        <v>189.05</v>
      </c>
    </row>
    <row r="38" spans="1:7" x14ac:dyDescent="0.25">
      <c r="A38" s="5">
        <v>42121</v>
      </c>
      <c r="B38" s="9" t="s">
        <v>25</v>
      </c>
      <c r="C38" s="9" t="s">
        <v>11</v>
      </c>
      <c r="D38" s="7" t="s">
        <v>17</v>
      </c>
      <c r="E38" s="8">
        <v>96</v>
      </c>
      <c r="F38" s="12">
        <v>4.99</v>
      </c>
      <c r="G38" s="13">
        <f t="shared" si="0"/>
        <v>479.04</v>
      </c>
    </row>
    <row r="39" spans="1:7" x14ac:dyDescent="0.25">
      <c r="A39" s="5">
        <v>42240</v>
      </c>
      <c r="B39" s="9" t="s">
        <v>24</v>
      </c>
      <c r="C39" s="9" t="s">
        <v>13</v>
      </c>
      <c r="D39" s="7" t="s">
        <v>20</v>
      </c>
      <c r="E39" s="8">
        <v>3</v>
      </c>
      <c r="F39" s="12">
        <v>275</v>
      </c>
      <c r="G39" s="13">
        <f t="shared" si="0"/>
        <v>825</v>
      </c>
    </row>
    <row r="40" spans="1:7" x14ac:dyDescent="0.25">
      <c r="A40" s="5">
        <v>42070</v>
      </c>
      <c r="B40" s="9" t="s">
        <v>24</v>
      </c>
      <c r="C40" s="6" t="s">
        <v>13</v>
      </c>
      <c r="D40" s="7" t="s">
        <v>16</v>
      </c>
      <c r="E40" s="8">
        <v>7</v>
      </c>
      <c r="F40" s="12">
        <v>19.989999999999998</v>
      </c>
      <c r="G40" s="13">
        <f t="shared" si="0"/>
        <v>139.92999999999998</v>
      </c>
    </row>
    <row r="41" spans="1:7" x14ac:dyDescent="0.25">
      <c r="A41" s="5">
        <v>41781</v>
      </c>
      <c r="B41" s="9" t="s">
        <v>24</v>
      </c>
      <c r="C41" s="9" t="s">
        <v>9</v>
      </c>
      <c r="D41" s="7" t="s">
        <v>15</v>
      </c>
      <c r="E41" s="8">
        <v>32</v>
      </c>
      <c r="F41" s="12">
        <v>1.99</v>
      </c>
      <c r="G41" s="13">
        <f t="shared" si="0"/>
        <v>63.68</v>
      </c>
    </row>
    <row r="42" spans="1:7" x14ac:dyDescent="0.25">
      <c r="A42" s="5">
        <v>41713</v>
      </c>
      <c r="B42" s="9" t="s">
        <v>24</v>
      </c>
      <c r="C42" s="6" t="s">
        <v>13</v>
      </c>
      <c r="D42" s="7" t="s">
        <v>15</v>
      </c>
      <c r="E42" s="8">
        <v>56</v>
      </c>
      <c r="F42" s="12">
        <v>2.99</v>
      </c>
      <c r="G42" s="13">
        <f t="shared" si="0"/>
        <v>167.44</v>
      </c>
    </row>
    <row r="43" spans="1:7" x14ac:dyDescent="0.25">
      <c r="A43" s="5">
        <v>42291</v>
      </c>
      <c r="B43" s="9" t="s">
        <v>24</v>
      </c>
      <c r="C43" s="6" t="s">
        <v>9</v>
      </c>
      <c r="D43" s="7" t="s">
        <v>16</v>
      </c>
      <c r="E43" s="8">
        <v>57</v>
      </c>
      <c r="F43" s="12">
        <v>19.989999999999998</v>
      </c>
      <c r="G43" s="13">
        <f t="shared" si="0"/>
        <v>1139.4299999999998</v>
      </c>
    </row>
    <row r="44" spans="1:7" x14ac:dyDescent="0.25">
      <c r="A44" s="5">
        <v>42274</v>
      </c>
      <c r="B44" s="9" t="s">
        <v>24</v>
      </c>
      <c r="C44" s="9" t="s">
        <v>13</v>
      </c>
      <c r="D44" s="7" t="s">
        <v>17</v>
      </c>
      <c r="E44" s="8">
        <v>76</v>
      </c>
      <c r="F44" s="12">
        <v>1.99</v>
      </c>
      <c r="G44" s="13">
        <f t="shared" si="0"/>
        <v>151.24</v>
      </c>
    </row>
    <row r="46" spans="1:7" x14ac:dyDescent="0.25">
      <c r="D46" s="10" t="s">
        <v>26</v>
      </c>
      <c r="E46" s="11">
        <f>AVERAGE(E2:E44)</f>
        <v>49.325581395348834</v>
      </c>
      <c r="F46" s="11">
        <f>AVERAGE(F2:F44)</f>
        <v>20.308604651162799</v>
      </c>
      <c r="G46" s="11">
        <f>AVERAGE(G2:G44)</f>
        <v>456.46232558139531</v>
      </c>
    </row>
    <row r="47" spans="1:7" x14ac:dyDescent="0.25">
      <c r="D47" s="10" t="s">
        <v>27</v>
      </c>
      <c r="E47" s="11">
        <f>MEDIAN(E2:E44)</f>
        <v>53</v>
      </c>
      <c r="F47" s="11">
        <f>MEDIAN(F2:F44)</f>
        <v>4.99</v>
      </c>
      <c r="G47" s="11">
        <f>MEDIAN(G2:G44)</f>
        <v>299.40000000000003</v>
      </c>
    </row>
    <row r="48" spans="1:7" x14ac:dyDescent="0.25">
      <c r="D48" s="10" t="s">
        <v>28</v>
      </c>
      <c r="E48" s="11">
        <f>_xlfn.MODE.SNGL(E2:E44)</f>
        <v>7</v>
      </c>
      <c r="F48" s="11">
        <f>_xlfn.MODE.SNGL(F2:F44)</f>
        <v>4.99</v>
      </c>
      <c r="G48" s="11">
        <f>_xlfn.MODE.SNGL(G2:G44)</f>
        <v>449.1</v>
      </c>
    </row>
    <row r="50" spans="4:5" x14ac:dyDescent="0.25">
      <c r="D50" s="20"/>
      <c r="E50" s="21" t="s">
        <v>31</v>
      </c>
    </row>
    <row r="51" spans="4:5" x14ac:dyDescent="0.25">
      <c r="D51" s="21" t="s">
        <v>30</v>
      </c>
      <c r="E51" s="22">
        <f>SUM(G2:G25)</f>
        <v>11139.07</v>
      </c>
    </row>
    <row r="52" spans="4:5" x14ac:dyDescent="0.25">
      <c r="D52" s="21" t="s">
        <v>25</v>
      </c>
      <c r="E52" s="22">
        <f>SUM(G26:G38)</f>
        <v>6002.09</v>
      </c>
    </row>
    <row r="53" spans="4:5" x14ac:dyDescent="0.25">
      <c r="D53" s="21" t="s">
        <v>24</v>
      </c>
      <c r="E53" s="22">
        <f>SUM(G39:G44)</f>
        <v>2486.7199999999993</v>
      </c>
    </row>
  </sheetData>
  <autoFilter ref="A1:G44" xr:uid="{00000000-0009-0000-0000-000001000000}"/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"/>
  <sheetViews>
    <sheetView workbookViewId="0">
      <selection activeCell="D92" sqref="D92"/>
    </sheetView>
  </sheetViews>
  <sheetFormatPr baseColWidth="10" defaultColWidth="9.140625" defaultRowHeight="15.75" x14ac:dyDescent="0.25"/>
  <cols>
    <col min="1" max="4" width="17" style="2" customWidth="1"/>
    <col min="5" max="5" width="17" style="3" customWidth="1"/>
    <col min="6" max="6" width="17" style="4" customWidth="1"/>
    <col min="7" max="7" width="17" style="2" customWidth="1"/>
    <col min="8" max="16384" width="9.140625" style="1"/>
  </cols>
  <sheetData>
    <row r="1" spans="1:11" ht="18" x14ac:dyDescent="0.25">
      <c r="A1" s="14" t="s">
        <v>22</v>
      </c>
      <c r="B1" s="15" t="s">
        <v>0</v>
      </c>
      <c r="C1" s="15" t="s">
        <v>1</v>
      </c>
      <c r="D1" s="16" t="s">
        <v>2</v>
      </c>
      <c r="E1" s="17" t="s">
        <v>3</v>
      </c>
      <c r="F1" s="18" t="s">
        <v>14</v>
      </c>
      <c r="G1" s="18" t="s">
        <v>4</v>
      </c>
    </row>
    <row r="2" spans="1:11" x14ac:dyDescent="0.25">
      <c r="A2" s="5">
        <v>41883</v>
      </c>
      <c r="B2" s="6" t="s">
        <v>23</v>
      </c>
      <c r="C2" s="6" t="s">
        <v>10</v>
      </c>
      <c r="D2" s="7" t="s">
        <v>20</v>
      </c>
      <c r="E2" s="8">
        <v>2</v>
      </c>
      <c r="F2" s="12">
        <v>125</v>
      </c>
      <c r="G2" s="13">
        <f t="shared" ref="G2:G44" si="0">F2*E2</f>
        <v>250</v>
      </c>
    </row>
    <row r="3" spans="1:11" x14ac:dyDescent="0.25">
      <c r="A3" s="5">
        <v>42172</v>
      </c>
      <c r="B3" s="9" t="s">
        <v>23</v>
      </c>
      <c r="C3" s="9" t="s">
        <v>8</v>
      </c>
      <c r="D3" s="7" t="s">
        <v>20</v>
      </c>
      <c r="E3" s="8">
        <v>5</v>
      </c>
      <c r="F3" s="12">
        <v>125</v>
      </c>
      <c r="G3" s="13">
        <f t="shared" si="0"/>
        <v>625</v>
      </c>
      <c r="J3" s="19" t="s">
        <v>47</v>
      </c>
      <c r="K3" s="19" t="s">
        <v>45</v>
      </c>
    </row>
    <row r="4" spans="1:11" x14ac:dyDescent="0.25">
      <c r="A4" s="5">
        <v>42257</v>
      </c>
      <c r="B4" s="6" t="s">
        <v>23</v>
      </c>
      <c r="C4" s="6" t="s">
        <v>5</v>
      </c>
      <c r="D4" s="7" t="s">
        <v>15</v>
      </c>
      <c r="E4" s="8">
        <v>7</v>
      </c>
      <c r="F4" s="12">
        <v>1.29</v>
      </c>
      <c r="G4" s="13">
        <f t="shared" si="0"/>
        <v>9.0300000000000011</v>
      </c>
      <c r="J4" s="19" t="s">
        <v>15</v>
      </c>
      <c r="K4" s="19">
        <f>COUNTIF($D$2:$D$44, J4)</f>
        <v>13</v>
      </c>
    </row>
    <row r="5" spans="1:11" x14ac:dyDescent="0.25">
      <c r="A5" s="5">
        <v>42325</v>
      </c>
      <c r="B5" s="9" t="s">
        <v>23</v>
      </c>
      <c r="C5" s="6" t="s">
        <v>6</v>
      </c>
      <c r="D5" s="7" t="s">
        <v>16</v>
      </c>
      <c r="E5" s="8">
        <v>11</v>
      </c>
      <c r="F5" s="12">
        <v>4.99</v>
      </c>
      <c r="G5" s="13">
        <f t="shared" si="0"/>
        <v>54.89</v>
      </c>
      <c r="J5" s="19" t="s">
        <v>16</v>
      </c>
      <c r="K5" s="19">
        <f>COUNTIF($D$2:$D$44, J5)</f>
        <v>15</v>
      </c>
    </row>
    <row r="6" spans="1:11" x14ac:dyDescent="0.25">
      <c r="A6" s="5">
        <v>42308</v>
      </c>
      <c r="B6" s="6" t="s">
        <v>23</v>
      </c>
      <c r="C6" s="6" t="s">
        <v>18</v>
      </c>
      <c r="D6" s="7" t="s">
        <v>15</v>
      </c>
      <c r="E6" s="8">
        <v>14</v>
      </c>
      <c r="F6" s="12">
        <v>1.29</v>
      </c>
      <c r="G6" s="13">
        <f t="shared" si="0"/>
        <v>18.060000000000002</v>
      </c>
      <c r="J6" s="19" t="s">
        <v>17</v>
      </c>
      <c r="K6" s="19">
        <f>COUNTIF($D$2:$D$44, J6)</f>
        <v>5</v>
      </c>
    </row>
    <row r="7" spans="1:11" x14ac:dyDescent="0.25">
      <c r="A7" s="5">
        <v>41696</v>
      </c>
      <c r="B7" s="6" t="s">
        <v>23</v>
      </c>
      <c r="C7" s="6" t="s">
        <v>5</v>
      </c>
      <c r="D7" s="7" t="s">
        <v>17</v>
      </c>
      <c r="E7" s="8">
        <v>27</v>
      </c>
      <c r="F7" s="12">
        <v>19.989999999999998</v>
      </c>
      <c r="G7" s="13">
        <f t="shared" si="0"/>
        <v>539.7299999999999</v>
      </c>
      <c r="J7" s="19" t="s">
        <v>21</v>
      </c>
      <c r="K7" s="19">
        <f>COUNTIF($D$2:$D$44, J7)</f>
        <v>7</v>
      </c>
    </row>
    <row r="8" spans="1:11" x14ac:dyDescent="0.25">
      <c r="A8" s="5">
        <v>41917</v>
      </c>
      <c r="B8" s="9" t="s">
        <v>23</v>
      </c>
      <c r="C8" s="9" t="s">
        <v>12</v>
      </c>
      <c r="D8" s="7" t="s">
        <v>16</v>
      </c>
      <c r="E8" s="8">
        <v>28</v>
      </c>
      <c r="F8" s="12">
        <v>8.99</v>
      </c>
      <c r="G8" s="13">
        <f t="shared" si="0"/>
        <v>251.72</v>
      </c>
      <c r="J8" s="19" t="s">
        <v>20</v>
      </c>
      <c r="K8" s="19">
        <f>COUNTIF($D$2:$D$44, J8)</f>
        <v>3</v>
      </c>
    </row>
    <row r="9" spans="1:11" x14ac:dyDescent="0.25">
      <c r="A9" s="5">
        <v>42359</v>
      </c>
      <c r="B9" s="6" t="s">
        <v>23</v>
      </c>
      <c r="C9" s="6" t="s">
        <v>18</v>
      </c>
      <c r="D9" s="7" t="s">
        <v>16</v>
      </c>
      <c r="E9" s="8">
        <v>28</v>
      </c>
      <c r="F9" s="12">
        <v>4.99</v>
      </c>
      <c r="G9" s="13">
        <f t="shared" si="0"/>
        <v>139.72</v>
      </c>
    </row>
    <row r="10" spans="1:11" x14ac:dyDescent="0.25">
      <c r="A10" s="5">
        <v>41679</v>
      </c>
      <c r="B10" s="9" t="s">
        <v>23</v>
      </c>
      <c r="C10" s="6" t="s">
        <v>6</v>
      </c>
      <c r="D10" s="7" t="s">
        <v>15</v>
      </c>
      <c r="E10" s="8">
        <v>36</v>
      </c>
      <c r="F10" s="12">
        <v>4.99</v>
      </c>
      <c r="G10" s="13">
        <f t="shared" si="0"/>
        <v>179.64000000000001</v>
      </c>
    </row>
    <row r="11" spans="1:11" x14ac:dyDescent="0.25">
      <c r="A11" s="5">
        <v>42223</v>
      </c>
      <c r="B11" s="9" t="s">
        <v>23</v>
      </c>
      <c r="C11" s="6" t="s">
        <v>8</v>
      </c>
      <c r="D11" s="7" t="s">
        <v>21</v>
      </c>
      <c r="E11" s="8">
        <v>42</v>
      </c>
      <c r="F11" s="12">
        <v>23.95</v>
      </c>
      <c r="G11" s="13">
        <f t="shared" si="0"/>
        <v>1005.9</v>
      </c>
    </row>
    <row r="12" spans="1:11" x14ac:dyDescent="0.25">
      <c r="A12" s="5">
        <v>42019</v>
      </c>
      <c r="B12" s="6" t="s">
        <v>23</v>
      </c>
      <c r="C12" s="6" t="s">
        <v>5</v>
      </c>
      <c r="D12" s="7" t="s">
        <v>16</v>
      </c>
      <c r="E12" s="8">
        <v>46</v>
      </c>
      <c r="F12" s="12">
        <v>8.99</v>
      </c>
      <c r="G12" s="13">
        <f t="shared" si="0"/>
        <v>413.54</v>
      </c>
    </row>
    <row r="13" spans="1:11" x14ac:dyDescent="0.25">
      <c r="A13" s="5">
        <v>41662</v>
      </c>
      <c r="B13" s="9" t="s">
        <v>23</v>
      </c>
      <c r="C13" s="9" t="s">
        <v>8</v>
      </c>
      <c r="D13" s="7" t="s">
        <v>16</v>
      </c>
      <c r="E13" s="8">
        <v>50</v>
      </c>
      <c r="F13" s="12">
        <v>19.989999999999998</v>
      </c>
      <c r="G13" s="13">
        <f t="shared" si="0"/>
        <v>999.49999999999989</v>
      </c>
    </row>
    <row r="14" spans="1:11" x14ac:dyDescent="0.25">
      <c r="A14" s="5">
        <v>42087</v>
      </c>
      <c r="B14" s="9" t="s">
        <v>23</v>
      </c>
      <c r="C14" s="6" t="s">
        <v>6</v>
      </c>
      <c r="D14" s="7" t="s">
        <v>21</v>
      </c>
      <c r="E14" s="8">
        <v>50</v>
      </c>
      <c r="F14" s="12">
        <v>4.99</v>
      </c>
      <c r="G14" s="13">
        <f t="shared" si="0"/>
        <v>249.5</v>
      </c>
    </row>
    <row r="15" spans="1:11" x14ac:dyDescent="0.25">
      <c r="A15" s="5">
        <v>42138</v>
      </c>
      <c r="B15" s="6" t="s">
        <v>23</v>
      </c>
      <c r="C15" s="6" t="s">
        <v>5</v>
      </c>
      <c r="D15" s="7" t="s">
        <v>15</v>
      </c>
      <c r="E15" s="8">
        <v>53</v>
      </c>
      <c r="F15" s="12">
        <v>1.29</v>
      </c>
      <c r="G15" s="13">
        <f t="shared" si="0"/>
        <v>68.37</v>
      </c>
    </row>
    <row r="16" spans="1:11" x14ac:dyDescent="0.25">
      <c r="A16" s="5">
        <v>42206</v>
      </c>
      <c r="B16" s="9" t="s">
        <v>23</v>
      </c>
      <c r="C16" s="9" t="s">
        <v>12</v>
      </c>
      <c r="D16" s="7" t="s">
        <v>21</v>
      </c>
      <c r="E16" s="8">
        <v>55</v>
      </c>
      <c r="F16" s="12">
        <v>12.49</v>
      </c>
      <c r="G16" s="13">
        <f t="shared" si="0"/>
        <v>686.95</v>
      </c>
    </row>
    <row r="17" spans="1:12" x14ac:dyDescent="0.25">
      <c r="A17" s="5">
        <v>42104</v>
      </c>
      <c r="B17" s="6" t="s">
        <v>23</v>
      </c>
      <c r="C17" s="6" t="s">
        <v>18</v>
      </c>
      <c r="D17" s="7" t="s">
        <v>15</v>
      </c>
      <c r="E17" s="8">
        <v>66</v>
      </c>
      <c r="F17" s="12">
        <v>1.99</v>
      </c>
      <c r="G17" s="13">
        <f t="shared" si="0"/>
        <v>131.34</v>
      </c>
    </row>
    <row r="18" spans="1:12" x14ac:dyDescent="0.25">
      <c r="A18" s="5">
        <v>41985</v>
      </c>
      <c r="B18" s="6" t="s">
        <v>23</v>
      </c>
      <c r="C18" s="6" t="s">
        <v>10</v>
      </c>
      <c r="D18" s="7" t="s">
        <v>15</v>
      </c>
      <c r="E18" s="8">
        <v>67</v>
      </c>
      <c r="F18" s="12">
        <v>1.29</v>
      </c>
      <c r="G18" s="13">
        <f t="shared" si="0"/>
        <v>86.43</v>
      </c>
    </row>
    <row r="19" spans="1:12" x14ac:dyDescent="0.25">
      <c r="A19" s="5">
        <v>41747</v>
      </c>
      <c r="B19" s="6" t="s">
        <v>23</v>
      </c>
      <c r="C19" s="6" t="s">
        <v>18</v>
      </c>
      <c r="D19" s="7" t="s">
        <v>15</v>
      </c>
      <c r="E19" s="8">
        <v>75</v>
      </c>
      <c r="F19" s="12">
        <v>1.99</v>
      </c>
      <c r="G19" s="13">
        <f t="shared" si="0"/>
        <v>149.25</v>
      </c>
    </row>
    <row r="20" spans="1:12" x14ac:dyDescent="0.25">
      <c r="A20" s="5">
        <v>42155</v>
      </c>
      <c r="B20" s="6" t="s">
        <v>23</v>
      </c>
      <c r="C20" s="6" t="s">
        <v>5</v>
      </c>
      <c r="D20" s="7" t="s">
        <v>16</v>
      </c>
      <c r="E20" s="8">
        <v>80</v>
      </c>
      <c r="F20" s="12">
        <v>8.99</v>
      </c>
      <c r="G20" s="13">
        <f t="shared" si="0"/>
        <v>719.2</v>
      </c>
    </row>
    <row r="21" spans="1:12" x14ac:dyDescent="0.25">
      <c r="A21" s="5">
        <v>42036</v>
      </c>
      <c r="B21" s="6" t="s">
        <v>23</v>
      </c>
      <c r="C21" s="6" t="s">
        <v>10</v>
      </c>
      <c r="D21" s="7" t="s">
        <v>16</v>
      </c>
      <c r="E21" s="8">
        <v>87</v>
      </c>
      <c r="F21" s="12">
        <v>15</v>
      </c>
      <c r="G21" s="13">
        <f t="shared" si="0"/>
        <v>1305</v>
      </c>
    </row>
    <row r="22" spans="1:12" x14ac:dyDescent="0.25">
      <c r="A22" s="5">
        <v>41764</v>
      </c>
      <c r="B22" s="9" t="s">
        <v>23</v>
      </c>
      <c r="C22" s="6" t="s">
        <v>6</v>
      </c>
      <c r="D22" s="7" t="s">
        <v>15</v>
      </c>
      <c r="E22" s="8">
        <v>90</v>
      </c>
      <c r="F22" s="12">
        <v>4.99</v>
      </c>
      <c r="G22" s="13">
        <f t="shared" si="0"/>
        <v>449.1</v>
      </c>
    </row>
    <row r="23" spans="1:12" x14ac:dyDescent="0.25">
      <c r="A23" s="5">
        <v>41815</v>
      </c>
      <c r="B23" s="9" t="s">
        <v>23</v>
      </c>
      <c r="C23" s="9" t="s">
        <v>12</v>
      </c>
      <c r="D23" s="7" t="s">
        <v>15</v>
      </c>
      <c r="E23" s="8">
        <v>90</v>
      </c>
      <c r="F23" s="12">
        <v>4.99</v>
      </c>
      <c r="G23" s="13">
        <f t="shared" si="0"/>
        <v>449.1</v>
      </c>
    </row>
    <row r="24" spans="1:12" x14ac:dyDescent="0.25">
      <c r="A24" s="5">
        <v>42342</v>
      </c>
      <c r="B24" s="9" t="s">
        <v>23</v>
      </c>
      <c r="C24" s="6" t="s">
        <v>6</v>
      </c>
      <c r="D24" s="7" t="s">
        <v>16</v>
      </c>
      <c r="E24" s="8">
        <v>94</v>
      </c>
      <c r="F24" s="12">
        <v>19.989999999999998</v>
      </c>
      <c r="G24" s="13">
        <f t="shared" si="0"/>
        <v>1879.06</v>
      </c>
    </row>
    <row r="25" spans="1:12" x14ac:dyDescent="0.25">
      <c r="A25" s="5">
        <v>41968</v>
      </c>
      <c r="B25" s="9" t="s">
        <v>23</v>
      </c>
      <c r="C25" s="6" t="s">
        <v>8</v>
      </c>
      <c r="D25" s="7" t="s">
        <v>21</v>
      </c>
      <c r="E25" s="8">
        <v>96</v>
      </c>
      <c r="F25" s="12">
        <v>4.99</v>
      </c>
      <c r="G25" s="13">
        <f t="shared" si="0"/>
        <v>479.04</v>
      </c>
    </row>
    <row r="26" spans="1:12" x14ac:dyDescent="0.25">
      <c r="A26" s="5">
        <v>42053</v>
      </c>
      <c r="B26" s="9" t="s">
        <v>25</v>
      </c>
      <c r="C26" s="9" t="s">
        <v>7</v>
      </c>
      <c r="D26" s="7" t="s">
        <v>16</v>
      </c>
      <c r="E26" s="8">
        <v>4</v>
      </c>
      <c r="F26" s="12">
        <v>4.99</v>
      </c>
      <c r="G26" s="13">
        <f t="shared" si="0"/>
        <v>19.96</v>
      </c>
    </row>
    <row r="27" spans="1:12" x14ac:dyDescent="0.25">
      <c r="A27" s="5">
        <v>41951</v>
      </c>
      <c r="B27" s="6" t="s">
        <v>25</v>
      </c>
      <c r="C27" s="6" t="s">
        <v>19</v>
      </c>
      <c r="D27" s="7" t="s">
        <v>17</v>
      </c>
      <c r="E27" s="8">
        <v>15</v>
      </c>
      <c r="F27" s="12">
        <v>19.989999999999998</v>
      </c>
      <c r="G27" s="13">
        <f t="shared" si="0"/>
        <v>299.84999999999997</v>
      </c>
      <c r="L27" s="19"/>
    </row>
    <row r="28" spans="1:12" x14ac:dyDescent="0.25">
      <c r="A28" s="5">
        <v>41900</v>
      </c>
      <c r="B28" s="9" t="s">
        <v>25</v>
      </c>
      <c r="C28" s="9" t="s">
        <v>7</v>
      </c>
      <c r="D28" s="7" t="s">
        <v>21</v>
      </c>
      <c r="E28" s="8">
        <v>16</v>
      </c>
      <c r="F28" s="12">
        <v>15.99</v>
      </c>
      <c r="G28" s="13">
        <f t="shared" si="0"/>
        <v>255.84</v>
      </c>
    </row>
    <row r="29" spans="1:12" x14ac:dyDescent="0.25">
      <c r="A29" s="5">
        <v>41832</v>
      </c>
      <c r="B29" s="9" t="s">
        <v>25</v>
      </c>
      <c r="C29" s="9" t="s">
        <v>11</v>
      </c>
      <c r="D29" s="7" t="s">
        <v>16</v>
      </c>
      <c r="E29" s="8">
        <v>29</v>
      </c>
      <c r="F29" s="12">
        <v>1.99</v>
      </c>
      <c r="G29" s="13">
        <f t="shared" si="0"/>
        <v>57.71</v>
      </c>
    </row>
    <row r="30" spans="1:12" x14ac:dyDescent="0.25">
      <c r="A30" s="5">
        <v>41866</v>
      </c>
      <c r="B30" s="9" t="s">
        <v>25</v>
      </c>
      <c r="C30" s="6" t="s">
        <v>7</v>
      </c>
      <c r="D30" s="7" t="s">
        <v>15</v>
      </c>
      <c r="E30" s="8">
        <v>35</v>
      </c>
      <c r="F30" s="12">
        <v>4.99</v>
      </c>
      <c r="G30" s="13">
        <f t="shared" si="0"/>
        <v>174.65</v>
      </c>
    </row>
    <row r="31" spans="1:12" x14ac:dyDescent="0.25">
      <c r="A31" s="5">
        <v>41730</v>
      </c>
      <c r="B31" s="9" t="s">
        <v>25</v>
      </c>
      <c r="C31" s="9" t="s">
        <v>7</v>
      </c>
      <c r="D31" s="7" t="s">
        <v>16</v>
      </c>
      <c r="E31" s="8">
        <v>60</v>
      </c>
      <c r="F31" s="12">
        <v>4.99</v>
      </c>
      <c r="G31" s="13">
        <f t="shared" si="0"/>
        <v>299.40000000000003</v>
      </c>
    </row>
    <row r="32" spans="1:12" x14ac:dyDescent="0.25">
      <c r="A32" s="5">
        <v>41798</v>
      </c>
      <c r="B32" s="9" t="s">
        <v>25</v>
      </c>
      <c r="C32" s="9" t="s">
        <v>7</v>
      </c>
      <c r="D32" s="7" t="s">
        <v>16</v>
      </c>
      <c r="E32" s="8">
        <v>60</v>
      </c>
      <c r="F32" s="12">
        <v>8.99</v>
      </c>
      <c r="G32" s="13">
        <f t="shared" si="0"/>
        <v>539.4</v>
      </c>
    </row>
    <row r="33" spans="1:7" x14ac:dyDescent="0.25">
      <c r="A33" s="5">
        <v>42189</v>
      </c>
      <c r="B33" s="9" t="s">
        <v>25</v>
      </c>
      <c r="C33" s="6" t="s">
        <v>7</v>
      </c>
      <c r="D33" s="7" t="s">
        <v>21</v>
      </c>
      <c r="E33" s="8">
        <v>62</v>
      </c>
      <c r="F33" s="12">
        <v>4.99</v>
      </c>
      <c r="G33" s="13">
        <f t="shared" si="0"/>
        <v>309.38</v>
      </c>
    </row>
    <row r="34" spans="1:7" x14ac:dyDescent="0.25">
      <c r="A34" s="5">
        <v>41934</v>
      </c>
      <c r="B34" s="9" t="s">
        <v>25</v>
      </c>
      <c r="C34" s="9" t="s">
        <v>7</v>
      </c>
      <c r="D34" s="7" t="s">
        <v>17</v>
      </c>
      <c r="E34" s="8">
        <v>64</v>
      </c>
      <c r="F34" s="12">
        <v>8.99</v>
      </c>
      <c r="G34" s="13">
        <f t="shared" si="0"/>
        <v>575.36</v>
      </c>
    </row>
    <row r="35" spans="1:7" x14ac:dyDescent="0.25">
      <c r="A35" s="5">
        <v>42002</v>
      </c>
      <c r="B35" s="6" t="s">
        <v>25</v>
      </c>
      <c r="C35" s="6" t="s">
        <v>19</v>
      </c>
      <c r="D35" s="7" t="s">
        <v>21</v>
      </c>
      <c r="E35" s="8">
        <v>74</v>
      </c>
      <c r="F35" s="12">
        <v>15.99</v>
      </c>
      <c r="G35" s="13">
        <f t="shared" si="0"/>
        <v>1183.26</v>
      </c>
    </row>
    <row r="36" spans="1:7" x14ac:dyDescent="0.25">
      <c r="A36" s="5">
        <v>41849</v>
      </c>
      <c r="B36" s="6" t="s">
        <v>25</v>
      </c>
      <c r="C36" s="6" t="s">
        <v>19</v>
      </c>
      <c r="D36" s="7" t="s">
        <v>16</v>
      </c>
      <c r="E36" s="8">
        <v>81</v>
      </c>
      <c r="F36" s="12">
        <v>19.989999999999998</v>
      </c>
      <c r="G36" s="13">
        <f t="shared" si="0"/>
        <v>1619.1899999999998</v>
      </c>
    </row>
    <row r="37" spans="1:7" x14ac:dyDescent="0.25">
      <c r="A37" s="5">
        <v>41645</v>
      </c>
      <c r="B37" s="9" t="s">
        <v>25</v>
      </c>
      <c r="C37" s="6" t="s">
        <v>7</v>
      </c>
      <c r="D37" s="7" t="s">
        <v>15</v>
      </c>
      <c r="E37" s="8">
        <v>95</v>
      </c>
      <c r="F37" s="12">
        <v>1.99</v>
      </c>
      <c r="G37" s="13">
        <f t="shared" si="0"/>
        <v>189.05</v>
      </c>
    </row>
    <row r="38" spans="1:7" x14ac:dyDescent="0.25">
      <c r="A38" s="5">
        <v>42121</v>
      </c>
      <c r="B38" s="9" t="s">
        <v>25</v>
      </c>
      <c r="C38" s="9" t="s">
        <v>11</v>
      </c>
      <c r="D38" s="7" t="s">
        <v>17</v>
      </c>
      <c r="E38" s="8">
        <v>96</v>
      </c>
      <c r="F38" s="12">
        <v>4.99</v>
      </c>
      <c r="G38" s="13">
        <f t="shared" si="0"/>
        <v>479.04</v>
      </c>
    </row>
    <row r="39" spans="1:7" x14ac:dyDescent="0.25">
      <c r="A39" s="5">
        <v>42240</v>
      </c>
      <c r="B39" s="9" t="s">
        <v>24</v>
      </c>
      <c r="C39" s="9" t="s">
        <v>13</v>
      </c>
      <c r="D39" s="7" t="s">
        <v>20</v>
      </c>
      <c r="E39" s="8">
        <v>3</v>
      </c>
      <c r="F39" s="12">
        <v>275</v>
      </c>
      <c r="G39" s="13">
        <f t="shared" si="0"/>
        <v>825</v>
      </c>
    </row>
    <row r="40" spans="1:7" x14ac:dyDescent="0.25">
      <c r="A40" s="5">
        <v>42070</v>
      </c>
      <c r="B40" s="9" t="s">
        <v>24</v>
      </c>
      <c r="C40" s="6" t="s">
        <v>13</v>
      </c>
      <c r="D40" s="7" t="s">
        <v>16</v>
      </c>
      <c r="E40" s="8">
        <v>7</v>
      </c>
      <c r="F40" s="12">
        <v>19.989999999999998</v>
      </c>
      <c r="G40" s="13">
        <f t="shared" si="0"/>
        <v>139.92999999999998</v>
      </c>
    </row>
    <row r="41" spans="1:7" x14ac:dyDescent="0.25">
      <c r="A41" s="5">
        <v>41781</v>
      </c>
      <c r="B41" s="9" t="s">
        <v>24</v>
      </c>
      <c r="C41" s="9" t="s">
        <v>9</v>
      </c>
      <c r="D41" s="7" t="s">
        <v>15</v>
      </c>
      <c r="E41" s="8">
        <v>32</v>
      </c>
      <c r="F41" s="12">
        <v>1.99</v>
      </c>
      <c r="G41" s="13">
        <f t="shared" si="0"/>
        <v>63.68</v>
      </c>
    </row>
    <row r="42" spans="1:7" x14ac:dyDescent="0.25">
      <c r="A42" s="5">
        <v>41713</v>
      </c>
      <c r="B42" s="9" t="s">
        <v>24</v>
      </c>
      <c r="C42" s="6" t="s">
        <v>13</v>
      </c>
      <c r="D42" s="7" t="s">
        <v>15</v>
      </c>
      <c r="E42" s="8">
        <v>56</v>
      </c>
      <c r="F42" s="12">
        <v>2.99</v>
      </c>
      <c r="G42" s="13">
        <f t="shared" si="0"/>
        <v>167.44</v>
      </c>
    </row>
    <row r="43" spans="1:7" x14ac:dyDescent="0.25">
      <c r="A43" s="5">
        <v>42291</v>
      </c>
      <c r="B43" s="9" t="s">
        <v>24</v>
      </c>
      <c r="C43" s="6" t="s">
        <v>9</v>
      </c>
      <c r="D43" s="7" t="s">
        <v>16</v>
      </c>
      <c r="E43" s="8">
        <v>57</v>
      </c>
      <c r="F43" s="12">
        <v>19.989999999999998</v>
      </c>
      <c r="G43" s="13">
        <f t="shared" si="0"/>
        <v>1139.4299999999998</v>
      </c>
    </row>
    <row r="44" spans="1:7" x14ac:dyDescent="0.25">
      <c r="A44" s="5">
        <v>42274</v>
      </c>
      <c r="B44" s="9" t="s">
        <v>24</v>
      </c>
      <c r="C44" s="9" t="s">
        <v>13</v>
      </c>
      <c r="D44" s="7" t="s">
        <v>17</v>
      </c>
      <c r="E44" s="8">
        <v>76</v>
      </c>
      <c r="F44" s="12">
        <v>1.99</v>
      </c>
      <c r="G44" s="13">
        <f t="shared" si="0"/>
        <v>151.24</v>
      </c>
    </row>
    <row r="46" spans="1:7" x14ac:dyDescent="0.25">
      <c r="D46" s="10" t="s">
        <v>26</v>
      </c>
      <c r="E46" s="11">
        <f>AVERAGE(E2:E44)</f>
        <v>49.325581395348834</v>
      </c>
      <c r="F46" s="11">
        <f>AVERAGE(F2:F44)</f>
        <v>20.308604651162799</v>
      </c>
      <c r="G46" s="11">
        <f>AVERAGE(G2:G44)</f>
        <v>456.46232558139531</v>
      </c>
    </row>
    <row r="47" spans="1:7" x14ac:dyDescent="0.25">
      <c r="D47" s="10" t="s">
        <v>27</v>
      </c>
      <c r="E47" s="11">
        <f>MEDIAN(E2:E44)</f>
        <v>53</v>
      </c>
      <c r="F47" s="11">
        <f>MEDIAN(F2:F44)</f>
        <v>4.99</v>
      </c>
      <c r="G47" s="11">
        <f>MEDIAN(G2:G44)</f>
        <v>299.40000000000003</v>
      </c>
    </row>
    <row r="48" spans="1:7" x14ac:dyDescent="0.25">
      <c r="D48" s="10" t="s">
        <v>28</v>
      </c>
      <c r="E48" s="11">
        <f>_xlfn.MODE.SNGL(E2:E44)</f>
        <v>7</v>
      </c>
      <c r="F48" s="11">
        <f>_xlfn.MODE.SNGL(F2:F44)</f>
        <v>4.99</v>
      </c>
      <c r="G48" s="11">
        <f>_xlfn.MODE.SNGL(G2:G44)</f>
        <v>449.1</v>
      </c>
    </row>
    <row r="50" spans="4:5" x14ac:dyDescent="0.25">
      <c r="D50" s="25" t="s">
        <v>2</v>
      </c>
      <c r="E50" s="25" t="s">
        <v>46</v>
      </c>
    </row>
    <row r="51" spans="4:5" x14ac:dyDescent="0.25">
      <c r="D51" s="21" t="s">
        <v>16</v>
      </c>
      <c r="E51" s="22">
        <f>AVERAGE(G5:G43)</f>
        <v>476.73358974358968</v>
      </c>
    </row>
    <row r="52" spans="4:5" x14ac:dyDescent="0.25">
      <c r="D52" s="21" t="s">
        <v>20</v>
      </c>
      <c r="E52" s="22">
        <f>AVERAGE(G2:G39)</f>
        <v>472.79368421052624</v>
      </c>
    </row>
    <row r="53" spans="4:5" x14ac:dyDescent="0.25">
      <c r="D53" s="21" t="s">
        <v>17</v>
      </c>
      <c r="E53" s="22">
        <f>AVERAGE(G7:G44)</f>
        <v>491.33947368421059</v>
      </c>
    </row>
    <row r="54" spans="4:5" x14ac:dyDescent="0.25">
      <c r="D54" s="21" t="s">
        <v>21</v>
      </c>
      <c r="E54" s="22">
        <f>AVERAGE(G11:G35)</f>
        <v>511.4436</v>
      </c>
    </row>
    <row r="55" spans="4:5" x14ac:dyDescent="0.25">
      <c r="D55" s="21" t="s">
        <v>15</v>
      </c>
      <c r="E55" s="22">
        <f>AVERAGE(G4:G42)</f>
        <v>447.74897435897435</v>
      </c>
    </row>
  </sheetData>
  <autoFilter ref="A1:G44" xr:uid="{00000000-0009-0000-0000-000002000000}"/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8"/>
  <sheetViews>
    <sheetView topLeftCell="A10" workbookViewId="0">
      <selection activeCell="J26" sqref="J26"/>
    </sheetView>
  </sheetViews>
  <sheetFormatPr baseColWidth="10" defaultColWidth="9.140625" defaultRowHeight="15.75" x14ac:dyDescent="0.25"/>
  <cols>
    <col min="1" max="4" width="17" style="2" customWidth="1"/>
    <col min="5" max="5" width="17" style="3" customWidth="1"/>
    <col min="6" max="6" width="17" style="4" customWidth="1"/>
    <col min="7" max="7" width="17" style="2" customWidth="1"/>
    <col min="8" max="8" width="9.140625" style="1"/>
    <col min="9" max="9" width="18" style="1" customWidth="1"/>
    <col min="10" max="10" width="13.42578125" style="1" customWidth="1"/>
    <col min="11" max="11" width="17.140625" style="1" customWidth="1"/>
    <col min="12" max="12" width="22" style="1" customWidth="1"/>
    <col min="13" max="16384" width="9.140625" style="1"/>
  </cols>
  <sheetData>
    <row r="1" spans="1:12" ht="18" x14ac:dyDescent="0.25">
      <c r="A1" s="14" t="s">
        <v>22</v>
      </c>
      <c r="B1" s="15" t="s">
        <v>0</v>
      </c>
      <c r="C1" s="15" t="s">
        <v>1</v>
      </c>
      <c r="D1" s="16" t="s">
        <v>2</v>
      </c>
      <c r="E1" s="17" t="s">
        <v>3</v>
      </c>
      <c r="F1" s="18" t="s">
        <v>14</v>
      </c>
      <c r="G1" s="18" t="s">
        <v>4</v>
      </c>
      <c r="I1" s="19" t="s">
        <v>48</v>
      </c>
      <c r="J1" s="19" t="s">
        <v>49</v>
      </c>
      <c r="K1" s="19" t="s">
        <v>50</v>
      </c>
      <c r="L1" s="19" t="s">
        <v>51</v>
      </c>
    </row>
    <row r="2" spans="1:12" x14ac:dyDescent="0.25">
      <c r="A2" s="5">
        <v>41883</v>
      </c>
      <c r="B2" s="6" t="s">
        <v>23</v>
      </c>
      <c r="C2" s="6" t="s">
        <v>10</v>
      </c>
      <c r="D2" s="7" t="s">
        <v>20</v>
      </c>
      <c r="E2" s="8">
        <v>2</v>
      </c>
      <c r="F2" s="12">
        <v>125</v>
      </c>
      <c r="G2" s="13">
        <f t="shared" ref="G2:G44" si="0">F2*E2</f>
        <v>250</v>
      </c>
      <c r="I2" s="1" t="str">
        <f>_xlfn.CONCAT(C2, " ",B2)</f>
        <v>Smith Central</v>
      </c>
      <c r="J2" s="1" t="str">
        <f>LEFT(B2,3)</f>
        <v>Cen</v>
      </c>
      <c r="K2" s="1" t="str">
        <f>RIGHT(B2,4)</f>
        <v>tral</v>
      </c>
      <c r="L2" s="1" t="str">
        <f t="shared" ref="L2:L25" si="1">SUBSTITUTE(B2,"C","c")</f>
        <v>central</v>
      </c>
    </row>
    <row r="3" spans="1:12" x14ac:dyDescent="0.25">
      <c r="A3" s="5">
        <v>42172</v>
      </c>
      <c r="B3" s="9" t="s">
        <v>23</v>
      </c>
      <c r="C3" s="9" t="s">
        <v>8</v>
      </c>
      <c r="D3" s="7" t="s">
        <v>20</v>
      </c>
      <c r="E3" s="8">
        <v>5</v>
      </c>
      <c r="F3" s="12">
        <v>125</v>
      </c>
      <c r="G3" s="13">
        <f t="shared" si="0"/>
        <v>625</v>
      </c>
      <c r="I3" s="1" t="str">
        <f t="shared" ref="I3:I25" si="2">_xlfn.CONCAT(C3, " ",B3)</f>
        <v>Kivell Central</v>
      </c>
      <c r="J3" s="1" t="str">
        <f t="shared" ref="J3:J25" si="3">LEFT(B3,3)</f>
        <v>Cen</v>
      </c>
      <c r="K3" s="1" t="str">
        <f t="shared" ref="K3:K25" si="4">RIGHT(B3,4)</f>
        <v>tral</v>
      </c>
      <c r="L3" s="1" t="str">
        <f t="shared" si="1"/>
        <v>central</v>
      </c>
    </row>
    <row r="4" spans="1:12" x14ac:dyDescent="0.25">
      <c r="A4" s="5">
        <v>42257</v>
      </c>
      <c r="B4" s="6" t="s">
        <v>23</v>
      </c>
      <c r="C4" s="6" t="s">
        <v>5</v>
      </c>
      <c r="D4" s="7" t="s">
        <v>15</v>
      </c>
      <c r="E4" s="8">
        <v>7</v>
      </c>
      <c r="F4" s="12">
        <v>1.29</v>
      </c>
      <c r="G4" s="13">
        <f t="shared" si="0"/>
        <v>9.0300000000000011</v>
      </c>
      <c r="I4" s="1" t="str">
        <f t="shared" si="2"/>
        <v>Gill Central</v>
      </c>
      <c r="J4" s="1" t="str">
        <f t="shared" si="3"/>
        <v>Cen</v>
      </c>
      <c r="K4" s="1" t="str">
        <f t="shared" si="4"/>
        <v>tral</v>
      </c>
      <c r="L4" s="1" t="str">
        <f t="shared" si="1"/>
        <v>central</v>
      </c>
    </row>
    <row r="5" spans="1:12" x14ac:dyDescent="0.25">
      <c r="A5" s="5">
        <v>42325</v>
      </c>
      <c r="B5" s="9" t="s">
        <v>23</v>
      </c>
      <c r="C5" s="6" t="s">
        <v>6</v>
      </c>
      <c r="D5" s="7" t="s">
        <v>16</v>
      </c>
      <c r="E5" s="8">
        <v>11</v>
      </c>
      <c r="F5" s="12">
        <v>4.99</v>
      </c>
      <c r="G5" s="13">
        <f t="shared" si="0"/>
        <v>54.89</v>
      </c>
      <c r="I5" s="1" t="str">
        <f t="shared" si="2"/>
        <v>Jardine Central</v>
      </c>
      <c r="J5" s="1" t="str">
        <f t="shared" si="3"/>
        <v>Cen</v>
      </c>
      <c r="K5" s="1" t="str">
        <f t="shared" si="4"/>
        <v>tral</v>
      </c>
      <c r="L5" s="1" t="str">
        <f t="shared" si="1"/>
        <v>central</v>
      </c>
    </row>
    <row r="6" spans="1:12" x14ac:dyDescent="0.25">
      <c r="A6" s="5">
        <v>42308</v>
      </c>
      <c r="B6" s="6" t="s">
        <v>23</v>
      </c>
      <c r="C6" s="6" t="s">
        <v>18</v>
      </c>
      <c r="D6" s="7" t="s">
        <v>15</v>
      </c>
      <c r="E6" s="8">
        <v>14</v>
      </c>
      <c r="F6" s="12">
        <v>1.29</v>
      </c>
      <c r="G6" s="13">
        <f t="shared" si="0"/>
        <v>18.060000000000002</v>
      </c>
      <c r="I6" s="1" t="str">
        <f t="shared" si="2"/>
        <v>Andrews Central</v>
      </c>
      <c r="J6" s="1" t="str">
        <f t="shared" si="3"/>
        <v>Cen</v>
      </c>
      <c r="K6" s="1" t="str">
        <f t="shared" si="4"/>
        <v>tral</v>
      </c>
      <c r="L6" s="1" t="str">
        <f t="shared" si="1"/>
        <v>central</v>
      </c>
    </row>
    <row r="7" spans="1:12" x14ac:dyDescent="0.25">
      <c r="A7" s="5">
        <v>41696</v>
      </c>
      <c r="B7" s="6" t="s">
        <v>23</v>
      </c>
      <c r="C7" s="6" t="s">
        <v>5</v>
      </c>
      <c r="D7" s="7" t="s">
        <v>17</v>
      </c>
      <c r="E7" s="8">
        <v>27</v>
      </c>
      <c r="F7" s="12">
        <v>19.989999999999998</v>
      </c>
      <c r="G7" s="13">
        <f t="shared" si="0"/>
        <v>539.7299999999999</v>
      </c>
      <c r="I7" s="1" t="str">
        <f t="shared" si="2"/>
        <v>Gill Central</v>
      </c>
      <c r="J7" s="1" t="str">
        <f t="shared" si="3"/>
        <v>Cen</v>
      </c>
      <c r="K7" s="1" t="str">
        <f t="shared" si="4"/>
        <v>tral</v>
      </c>
      <c r="L7" s="1" t="str">
        <f t="shared" si="1"/>
        <v>central</v>
      </c>
    </row>
    <row r="8" spans="1:12" x14ac:dyDescent="0.25">
      <c r="A8" s="5">
        <v>41917</v>
      </c>
      <c r="B8" s="9" t="s">
        <v>23</v>
      </c>
      <c r="C8" s="9" t="s">
        <v>12</v>
      </c>
      <c r="D8" s="7" t="s">
        <v>16</v>
      </c>
      <c r="E8" s="8">
        <v>28</v>
      </c>
      <c r="F8" s="12">
        <v>8.99</v>
      </c>
      <c r="G8" s="13">
        <f t="shared" si="0"/>
        <v>251.72</v>
      </c>
      <c r="I8" s="1" t="str">
        <f t="shared" si="2"/>
        <v>Morgan Central</v>
      </c>
      <c r="J8" s="1" t="str">
        <f t="shared" si="3"/>
        <v>Cen</v>
      </c>
      <c r="K8" s="1" t="str">
        <f t="shared" si="4"/>
        <v>tral</v>
      </c>
      <c r="L8" s="1" t="str">
        <f t="shared" si="1"/>
        <v>central</v>
      </c>
    </row>
    <row r="9" spans="1:12" x14ac:dyDescent="0.25">
      <c r="A9" s="5">
        <v>42359</v>
      </c>
      <c r="B9" s="6" t="s">
        <v>23</v>
      </c>
      <c r="C9" s="6" t="s">
        <v>18</v>
      </c>
      <c r="D9" s="7" t="s">
        <v>16</v>
      </c>
      <c r="E9" s="8">
        <v>28</v>
      </c>
      <c r="F9" s="12">
        <v>4.99</v>
      </c>
      <c r="G9" s="13">
        <f t="shared" si="0"/>
        <v>139.72</v>
      </c>
      <c r="I9" s="1" t="str">
        <f t="shared" si="2"/>
        <v>Andrews Central</v>
      </c>
      <c r="J9" s="1" t="str">
        <f t="shared" si="3"/>
        <v>Cen</v>
      </c>
      <c r="K9" s="1" t="str">
        <f t="shared" si="4"/>
        <v>tral</v>
      </c>
      <c r="L9" s="1" t="str">
        <f t="shared" si="1"/>
        <v>central</v>
      </c>
    </row>
    <row r="10" spans="1:12" x14ac:dyDescent="0.25">
      <c r="A10" s="5">
        <v>41679</v>
      </c>
      <c r="B10" s="9" t="s">
        <v>23</v>
      </c>
      <c r="C10" s="6" t="s">
        <v>6</v>
      </c>
      <c r="D10" s="7" t="s">
        <v>15</v>
      </c>
      <c r="E10" s="8">
        <v>36</v>
      </c>
      <c r="F10" s="12">
        <v>4.99</v>
      </c>
      <c r="G10" s="13">
        <f t="shared" si="0"/>
        <v>179.64000000000001</v>
      </c>
      <c r="I10" s="1" t="str">
        <f t="shared" si="2"/>
        <v>Jardine Central</v>
      </c>
      <c r="J10" s="1" t="str">
        <f t="shared" si="3"/>
        <v>Cen</v>
      </c>
      <c r="K10" s="1" t="str">
        <f t="shared" si="4"/>
        <v>tral</v>
      </c>
      <c r="L10" s="1" t="str">
        <f t="shared" si="1"/>
        <v>central</v>
      </c>
    </row>
    <row r="11" spans="1:12" x14ac:dyDescent="0.25">
      <c r="A11" s="5">
        <v>42223</v>
      </c>
      <c r="B11" s="9" t="s">
        <v>23</v>
      </c>
      <c r="C11" s="6" t="s">
        <v>8</v>
      </c>
      <c r="D11" s="7" t="s">
        <v>21</v>
      </c>
      <c r="E11" s="8">
        <v>42</v>
      </c>
      <c r="F11" s="12">
        <v>23.95</v>
      </c>
      <c r="G11" s="13">
        <f t="shared" si="0"/>
        <v>1005.9</v>
      </c>
      <c r="I11" s="1" t="str">
        <f t="shared" si="2"/>
        <v>Kivell Central</v>
      </c>
      <c r="J11" s="1" t="str">
        <f t="shared" si="3"/>
        <v>Cen</v>
      </c>
      <c r="K11" s="1" t="str">
        <f t="shared" si="4"/>
        <v>tral</v>
      </c>
      <c r="L11" s="1" t="str">
        <f t="shared" si="1"/>
        <v>central</v>
      </c>
    </row>
    <row r="12" spans="1:12" x14ac:dyDescent="0.25">
      <c r="A12" s="5">
        <v>42019</v>
      </c>
      <c r="B12" s="6" t="s">
        <v>23</v>
      </c>
      <c r="C12" s="6" t="s">
        <v>5</v>
      </c>
      <c r="D12" s="7" t="s">
        <v>16</v>
      </c>
      <c r="E12" s="8">
        <v>46</v>
      </c>
      <c r="F12" s="12">
        <v>8.99</v>
      </c>
      <c r="G12" s="13">
        <f t="shared" si="0"/>
        <v>413.54</v>
      </c>
      <c r="I12" s="1" t="str">
        <f t="shared" si="2"/>
        <v>Gill Central</v>
      </c>
      <c r="J12" s="1" t="str">
        <f t="shared" si="3"/>
        <v>Cen</v>
      </c>
      <c r="K12" s="1" t="str">
        <f t="shared" si="4"/>
        <v>tral</v>
      </c>
      <c r="L12" s="1" t="str">
        <f t="shared" si="1"/>
        <v>central</v>
      </c>
    </row>
    <row r="13" spans="1:12" x14ac:dyDescent="0.25">
      <c r="A13" s="5">
        <v>41662</v>
      </c>
      <c r="B13" s="9" t="s">
        <v>23</v>
      </c>
      <c r="C13" s="9" t="s">
        <v>8</v>
      </c>
      <c r="D13" s="7" t="s">
        <v>16</v>
      </c>
      <c r="E13" s="8">
        <v>50</v>
      </c>
      <c r="F13" s="12">
        <v>19.989999999999998</v>
      </c>
      <c r="G13" s="13">
        <f t="shared" si="0"/>
        <v>999.49999999999989</v>
      </c>
      <c r="I13" s="1" t="str">
        <f t="shared" si="2"/>
        <v>Kivell Central</v>
      </c>
      <c r="J13" s="1" t="str">
        <f t="shared" si="3"/>
        <v>Cen</v>
      </c>
      <c r="K13" s="1" t="str">
        <f t="shared" si="4"/>
        <v>tral</v>
      </c>
      <c r="L13" s="1" t="str">
        <f t="shared" si="1"/>
        <v>central</v>
      </c>
    </row>
    <row r="14" spans="1:12" x14ac:dyDescent="0.25">
      <c r="A14" s="5">
        <v>42087</v>
      </c>
      <c r="B14" s="9" t="s">
        <v>23</v>
      </c>
      <c r="C14" s="6" t="s">
        <v>6</v>
      </c>
      <c r="D14" s="7" t="s">
        <v>21</v>
      </c>
      <c r="E14" s="8">
        <v>50</v>
      </c>
      <c r="F14" s="12">
        <v>4.99</v>
      </c>
      <c r="G14" s="13">
        <f t="shared" si="0"/>
        <v>249.5</v>
      </c>
      <c r="I14" s="1" t="str">
        <f t="shared" si="2"/>
        <v>Jardine Central</v>
      </c>
      <c r="J14" s="1" t="str">
        <f t="shared" si="3"/>
        <v>Cen</v>
      </c>
      <c r="K14" s="1" t="str">
        <f t="shared" si="4"/>
        <v>tral</v>
      </c>
      <c r="L14" s="1" t="str">
        <f t="shared" si="1"/>
        <v>central</v>
      </c>
    </row>
    <row r="15" spans="1:12" x14ac:dyDescent="0.25">
      <c r="A15" s="5">
        <v>42138</v>
      </c>
      <c r="B15" s="6" t="s">
        <v>23</v>
      </c>
      <c r="C15" s="6" t="s">
        <v>5</v>
      </c>
      <c r="D15" s="7" t="s">
        <v>15</v>
      </c>
      <c r="E15" s="8">
        <v>53</v>
      </c>
      <c r="F15" s="12">
        <v>1.29</v>
      </c>
      <c r="G15" s="13">
        <f t="shared" si="0"/>
        <v>68.37</v>
      </c>
      <c r="I15" s="1" t="str">
        <f t="shared" si="2"/>
        <v>Gill Central</v>
      </c>
      <c r="J15" s="1" t="str">
        <f t="shared" si="3"/>
        <v>Cen</v>
      </c>
      <c r="K15" s="1" t="str">
        <f t="shared" si="4"/>
        <v>tral</v>
      </c>
      <c r="L15" s="1" t="str">
        <f t="shared" si="1"/>
        <v>central</v>
      </c>
    </row>
    <row r="16" spans="1:12" x14ac:dyDescent="0.25">
      <c r="A16" s="5">
        <v>42206</v>
      </c>
      <c r="B16" s="9" t="s">
        <v>23</v>
      </c>
      <c r="C16" s="9" t="s">
        <v>12</v>
      </c>
      <c r="D16" s="7" t="s">
        <v>21</v>
      </c>
      <c r="E16" s="8">
        <v>55</v>
      </c>
      <c r="F16" s="12">
        <v>12.49</v>
      </c>
      <c r="G16" s="13">
        <f t="shared" si="0"/>
        <v>686.95</v>
      </c>
      <c r="I16" s="1" t="str">
        <f t="shared" si="2"/>
        <v>Morgan Central</v>
      </c>
      <c r="J16" s="1" t="str">
        <f t="shared" si="3"/>
        <v>Cen</v>
      </c>
      <c r="K16" s="1" t="str">
        <f t="shared" si="4"/>
        <v>tral</v>
      </c>
      <c r="L16" s="1" t="str">
        <f t="shared" si="1"/>
        <v>central</v>
      </c>
    </row>
    <row r="17" spans="1:12" x14ac:dyDescent="0.25">
      <c r="A17" s="5">
        <v>42104</v>
      </c>
      <c r="B17" s="6" t="s">
        <v>23</v>
      </c>
      <c r="C17" s="6" t="s">
        <v>18</v>
      </c>
      <c r="D17" s="7" t="s">
        <v>15</v>
      </c>
      <c r="E17" s="8">
        <v>66</v>
      </c>
      <c r="F17" s="12">
        <v>1.99</v>
      </c>
      <c r="G17" s="13">
        <f t="shared" si="0"/>
        <v>131.34</v>
      </c>
      <c r="I17" s="1" t="str">
        <f t="shared" si="2"/>
        <v>Andrews Central</v>
      </c>
      <c r="J17" s="1" t="str">
        <f t="shared" si="3"/>
        <v>Cen</v>
      </c>
      <c r="K17" s="1" t="str">
        <f t="shared" si="4"/>
        <v>tral</v>
      </c>
      <c r="L17" s="1" t="str">
        <f t="shared" si="1"/>
        <v>central</v>
      </c>
    </row>
    <row r="18" spans="1:12" x14ac:dyDescent="0.25">
      <c r="A18" s="5">
        <v>41985</v>
      </c>
      <c r="B18" s="6" t="s">
        <v>23</v>
      </c>
      <c r="C18" s="6" t="s">
        <v>10</v>
      </c>
      <c r="D18" s="7" t="s">
        <v>15</v>
      </c>
      <c r="E18" s="8">
        <v>67</v>
      </c>
      <c r="F18" s="12">
        <v>1.29</v>
      </c>
      <c r="G18" s="13">
        <f t="shared" si="0"/>
        <v>86.43</v>
      </c>
      <c r="I18" s="1" t="str">
        <f t="shared" si="2"/>
        <v>Smith Central</v>
      </c>
      <c r="J18" s="1" t="str">
        <f t="shared" si="3"/>
        <v>Cen</v>
      </c>
      <c r="K18" s="1" t="str">
        <f t="shared" si="4"/>
        <v>tral</v>
      </c>
      <c r="L18" s="1" t="str">
        <f t="shared" si="1"/>
        <v>central</v>
      </c>
    </row>
    <row r="19" spans="1:12" x14ac:dyDescent="0.25">
      <c r="A19" s="5">
        <v>41747</v>
      </c>
      <c r="B19" s="6" t="s">
        <v>23</v>
      </c>
      <c r="C19" s="6" t="s">
        <v>18</v>
      </c>
      <c r="D19" s="7" t="s">
        <v>15</v>
      </c>
      <c r="E19" s="8">
        <v>75</v>
      </c>
      <c r="F19" s="12">
        <v>1.99</v>
      </c>
      <c r="G19" s="13">
        <f t="shared" si="0"/>
        <v>149.25</v>
      </c>
      <c r="I19" s="1" t="str">
        <f t="shared" si="2"/>
        <v>Andrews Central</v>
      </c>
      <c r="J19" s="1" t="str">
        <f t="shared" si="3"/>
        <v>Cen</v>
      </c>
      <c r="K19" s="1" t="str">
        <f t="shared" si="4"/>
        <v>tral</v>
      </c>
      <c r="L19" s="1" t="str">
        <f t="shared" si="1"/>
        <v>central</v>
      </c>
    </row>
    <row r="20" spans="1:12" x14ac:dyDescent="0.25">
      <c r="A20" s="5">
        <v>42155</v>
      </c>
      <c r="B20" s="6" t="s">
        <v>23</v>
      </c>
      <c r="C20" s="6" t="s">
        <v>5</v>
      </c>
      <c r="D20" s="7" t="s">
        <v>16</v>
      </c>
      <c r="E20" s="8">
        <v>80</v>
      </c>
      <c r="F20" s="12">
        <v>8.99</v>
      </c>
      <c r="G20" s="13">
        <f t="shared" si="0"/>
        <v>719.2</v>
      </c>
      <c r="I20" s="1" t="str">
        <f t="shared" si="2"/>
        <v>Gill Central</v>
      </c>
      <c r="J20" s="1" t="str">
        <f t="shared" si="3"/>
        <v>Cen</v>
      </c>
      <c r="K20" s="1" t="str">
        <f t="shared" si="4"/>
        <v>tral</v>
      </c>
      <c r="L20" s="1" t="str">
        <f t="shared" si="1"/>
        <v>central</v>
      </c>
    </row>
    <row r="21" spans="1:12" x14ac:dyDescent="0.25">
      <c r="A21" s="5">
        <v>42036</v>
      </c>
      <c r="B21" s="6" t="s">
        <v>23</v>
      </c>
      <c r="C21" s="6" t="s">
        <v>10</v>
      </c>
      <c r="D21" s="7" t="s">
        <v>16</v>
      </c>
      <c r="E21" s="8">
        <v>87</v>
      </c>
      <c r="F21" s="12">
        <v>15</v>
      </c>
      <c r="G21" s="13">
        <f t="shared" si="0"/>
        <v>1305</v>
      </c>
      <c r="I21" s="1" t="str">
        <f t="shared" si="2"/>
        <v>Smith Central</v>
      </c>
      <c r="J21" s="1" t="str">
        <f t="shared" si="3"/>
        <v>Cen</v>
      </c>
      <c r="K21" s="1" t="str">
        <f t="shared" si="4"/>
        <v>tral</v>
      </c>
      <c r="L21" s="1" t="str">
        <f t="shared" si="1"/>
        <v>central</v>
      </c>
    </row>
    <row r="22" spans="1:12" x14ac:dyDescent="0.25">
      <c r="A22" s="5">
        <v>41764</v>
      </c>
      <c r="B22" s="9" t="s">
        <v>23</v>
      </c>
      <c r="C22" s="6" t="s">
        <v>6</v>
      </c>
      <c r="D22" s="7" t="s">
        <v>15</v>
      </c>
      <c r="E22" s="8">
        <v>90</v>
      </c>
      <c r="F22" s="12">
        <v>4.99</v>
      </c>
      <c r="G22" s="13">
        <f t="shared" si="0"/>
        <v>449.1</v>
      </c>
      <c r="I22" s="1" t="str">
        <f t="shared" si="2"/>
        <v>Jardine Central</v>
      </c>
      <c r="J22" s="1" t="str">
        <f t="shared" si="3"/>
        <v>Cen</v>
      </c>
      <c r="K22" s="1" t="str">
        <f t="shared" si="4"/>
        <v>tral</v>
      </c>
      <c r="L22" s="1" t="str">
        <f t="shared" si="1"/>
        <v>central</v>
      </c>
    </row>
    <row r="23" spans="1:12" x14ac:dyDescent="0.25">
      <c r="A23" s="5">
        <v>41815</v>
      </c>
      <c r="B23" s="9" t="s">
        <v>23</v>
      </c>
      <c r="C23" s="9" t="s">
        <v>12</v>
      </c>
      <c r="D23" s="7" t="s">
        <v>15</v>
      </c>
      <c r="E23" s="8">
        <v>90</v>
      </c>
      <c r="F23" s="12">
        <v>4.99</v>
      </c>
      <c r="G23" s="13">
        <f t="shared" si="0"/>
        <v>449.1</v>
      </c>
      <c r="I23" s="1" t="str">
        <f t="shared" si="2"/>
        <v>Morgan Central</v>
      </c>
      <c r="J23" s="1" t="str">
        <f t="shared" si="3"/>
        <v>Cen</v>
      </c>
      <c r="K23" s="1" t="str">
        <f t="shared" si="4"/>
        <v>tral</v>
      </c>
      <c r="L23" s="1" t="str">
        <f t="shared" si="1"/>
        <v>central</v>
      </c>
    </row>
    <row r="24" spans="1:12" x14ac:dyDescent="0.25">
      <c r="A24" s="5">
        <v>42342</v>
      </c>
      <c r="B24" s="9" t="s">
        <v>23</v>
      </c>
      <c r="C24" s="6" t="s">
        <v>6</v>
      </c>
      <c r="D24" s="7" t="s">
        <v>16</v>
      </c>
      <c r="E24" s="8">
        <v>94</v>
      </c>
      <c r="F24" s="12">
        <v>19.989999999999998</v>
      </c>
      <c r="G24" s="13">
        <f t="shared" si="0"/>
        <v>1879.06</v>
      </c>
      <c r="I24" s="1" t="str">
        <f t="shared" si="2"/>
        <v>Jardine Central</v>
      </c>
      <c r="J24" s="1" t="str">
        <f t="shared" si="3"/>
        <v>Cen</v>
      </c>
      <c r="K24" s="1" t="str">
        <f t="shared" si="4"/>
        <v>tral</v>
      </c>
      <c r="L24" s="1" t="str">
        <f t="shared" si="1"/>
        <v>central</v>
      </c>
    </row>
    <row r="25" spans="1:12" x14ac:dyDescent="0.25">
      <c r="A25" s="5">
        <v>41968</v>
      </c>
      <c r="B25" s="9" t="s">
        <v>23</v>
      </c>
      <c r="C25" s="6" t="s">
        <v>8</v>
      </c>
      <c r="D25" s="7" t="s">
        <v>21</v>
      </c>
      <c r="E25" s="8">
        <v>96</v>
      </c>
      <c r="F25" s="12">
        <v>4.99</v>
      </c>
      <c r="G25" s="13">
        <f t="shared" si="0"/>
        <v>479.04</v>
      </c>
      <c r="I25" s="1" t="str">
        <f t="shared" si="2"/>
        <v>Kivell Central</v>
      </c>
      <c r="J25" s="1" t="str">
        <f t="shared" si="3"/>
        <v>Cen</v>
      </c>
      <c r="K25" s="1" t="str">
        <f t="shared" si="4"/>
        <v>tral</v>
      </c>
      <c r="L25" s="1" t="str">
        <f t="shared" si="1"/>
        <v>central</v>
      </c>
    </row>
    <row r="26" spans="1:12" x14ac:dyDescent="0.25">
      <c r="A26" s="5">
        <v>42053</v>
      </c>
      <c r="B26" s="9" t="s">
        <v>25</v>
      </c>
      <c r="C26" s="9" t="s">
        <v>7</v>
      </c>
      <c r="D26" s="7" t="s">
        <v>16</v>
      </c>
      <c r="E26" s="8">
        <v>4</v>
      </c>
      <c r="F26" s="12">
        <v>4.99</v>
      </c>
      <c r="G26" s="13">
        <f t="shared" si="0"/>
        <v>19.96</v>
      </c>
    </row>
    <row r="27" spans="1:12" x14ac:dyDescent="0.25">
      <c r="A27" s="5">
        <v>41951</v>
      </c>
      <c r="B27" s="6" t="s">
        <v>25</v>
      </c>
      <c r="C27" s="6" t="s">
        <v>19</v>
      </c>
      <c r="D27" s="7" t="s">
        <v>17</v>
      </c>
      <c r="E27" s="8">
        <v>15</v>
      </c>
      <c r="F27" s="12">
        <v>19.989999999999998</v>
      </c>
      <c r="G27" s="13">
        <f t="shared" si="0"/>
        <v>299.84999999999997</v>
      </c>
      <c r="L27" s="19"/>
    </row>
    <row r="28" spans="1:12" x14ac:dyDescent="0.25">
      <c r="A28" s="5">
        <v>41900</v>
      </c>
      <c r="B28" s="9" t="s">
        <v>25</v>
      </c>
      <c r="C28" s="9" t="s">
        <v>7</v>
      </c>
      <c r="D28" s="7" t="s">
        <v>21</v>
      </c>
      <c r="E28" s="8">
        <v>16</v>
      </c>
      <c r="F28" s="12">
        <v>15.99</v>
      </c>
      <c r="G28" s="13">
        <f t="shared" si="0"/>
        <v>255.84</v>
      </c>
    </row>
    <row r="29" spans="1:12" x14ac:dyDescent="0.25">
      <c r="A29" s="5">
        <v>41832</v>
      </c>
      <c r="B29" s="9" t="s">
        <v>25</v>
      </c>
      <c r="C29" s="9" t="s">
        <v>11</v>
      </c>
      <c r="D29" s="7" t="s">
        <v>16</v>
      </c>
      <c r="E29" s="8">
        <v>29</v>
      </c>
      <c r="F29" s="12">
        <v>1.99</v>
      </c>
      <c r="G29" s="13">
        <f t="shared" si="0"/>
        <v>57.71</v>
      </c>
    </row>
    <row r="30" spans="1:12" x14ac:dyDescent="0.25">
      <c r="A30" s="5">
        <v>41866</v>
      </c>
      <c r="B30" s="9" t="s">
        <v>25</v>
      </c>
      <c r="C30" s="6" t="s">
        <v>7</v>
      </c>
      <c r="D30" s="7" t="s">
        <v>15</v>
      </c>
      <c r="E30" s="8">
        <v>35</v>
      </c>
      <c r="F30" s="12">
        <v>4.99</v>
      </c>
      <c r="G30" s="13">
        <f t="shared" si="0"/>
        <v>174.65</v>
      </c>
    </row>
    <row r="31" spans="1:12" x14ac:dyDescent="0.25">
      <c r="A31" s="5">
        <v>41730</v>
      </c>
      <c r="B31" s="9" t="s">
        <v>25</v>
      </c>
      <c r="C31" s="9" t="s">
        <v>7</v>
      </c>
      <c r="D31" s="7" t="s">
        <v>16</v>
      </c>
      <c r="E31" s="8">
        <v>60</v>
      </c>
      <c r="F31" s="12">
        <v>4.99</v>
      </c>
      <c r="G31" s="13">
        <f t="shared" si="0"/>
        <v>299.40000000000003</v>
      </c>
    </row>
    <row r="32" spans="1:12" x14ac:dyDescent="0.25">
      <c r="A32" s="5">
        <v>41798</v>
      </c>
      <c r="B32" s="9" t="s">
        <v>25</v>
      </c>
      <c r="C32" s="9" t="s">
        <v>7</v>
      </c>
      <c r="D32" s="7" t="s">
        <v>16</v>
      </c>
      <c r="E32" s="8">
        <v>60</v>
      </c>
      <c r="F32" s="12">
        <v>8.99</v>
      </c>
      <c r="G32" s="13">
        <f t="shared" si="0"/>
        <v>539.4</v>
      </c>
    </row>
    <row r="33" spans="1:7" x14ac:dyDescent="0.25">
      <c r="A33" s="5">
        <v>42189</v>
      </c>
      <c r="B33" s="9" t="s">
        <v>25</v>
      </c>
      <c r="C33" s="6" t="s">
        <v>7</v>
      </c>
      <c r="D33" s="7" t="s">
        <v>21</v>
      </c>
      <c r="E33" s="8">
        <v>62</v>
      </c>
      <c r="F33" s="12">
        <v>4.99</v>
      </c>
      <c r="G33" s="13">
        <f t="shared" si="0"/>
        <v>309.38</v>
      </c>
    </row>
    <row r="34" spans="1:7" x14ac:dyDescent="0.25">
      <c r="A34" s="5">
        <v>41934</v>
      </c>
      <c r="B34" s="9" t="s">
        <v>25</v>
      </c>
      <c r="C34" s="9" t="s">
        <v>7</v>
      </c>
      <c r="D34" s="7" t="s">
        <v>17</v>
      </c>
      <c r="E34" s="8">
        <v>64</v>
      </c>
      <c r="F34" s="12">
        <v>8.99</v>
      </c>
      <c r="G34" s="13">
        <f t="shared" si="0"/>
        <v>575.36</v>
      </c>
    </row>
    <row r="35" spans="1:7" x14ac:dyDescent="0.25">
      <c r="A35" s="5">
        <v>42002</v>
      </c>
      <c r="B35" s="6" t="s">
        <v>25</v>
      </c>
      <c r="C35" s="6" t="s">
        <v>19</v>
      </c>
      <c r="D35" s="7" t="s">
        <v>21</v>
      </c>
      <c r="E35" s="8">
        <v>74</v>
      </c>
      <c r="F35" s="12">
        <v>15.99</v>
      </c>
      <c r="G35" s="13">
        <f t="shared" si="0"/>
        <v>1183.26</v>
      </c>
    </row>
    <row r="36" spans="1:7" x14ac:dyDescent="0.25">
      <c r="A36" s="5">
        <v>41849</v>
      </c>
      <c r="B36" s="6" t="s">
        <v>25</v>
      </c>
      <c r="C36" s="6" t="s">
        <v>19</v>
      </c>
      <c r="D36" s="7" t="s">
        <v>16</v>
      </c>
      <c r="E36" s="8">
        <v>81</v>
      </c>
      <c r="F36" s="12">
        <v>19.989999999999998</v>
      </c>
      <c r="G36" s="13">
        <f t="shared" si="0"/>
        <v>1619.1899999999998</v>
      </c>
    </row>
    <row r="37" spans="1:7" x14ac:dyDescent="0.25">
      <c r="A37" s="5">
        <v>41645</v>
      </c>
      <c r="B37" s="9" t="s">
        <v>25</v>
      </c>
      <c r="C37" s="6" t="s">
        <v>7</v>
      </c>
      <c r="D37" s="7" t="s">
        <v>15</v>
      </c>
      <c r="E37" s="8">
        <v>95</v>
      </c>
      <c r="F37" s="12">
        <v>1.99</v>
      </c>
      <c r="G37" s="13">
        <f t="shared" si="0"/>
        <v>189.05</v>
      </c>
    </row>
    <row r="38" spans="1:7" x14ac:dyDescent="0.25">
      <c r="A38" s="5">
        <v>42121</v>
      </c>
      <c r="B38" s="9" t="s">
        <v>25</v>
      </c>
      <c r="C38" s="9" t="s">
        <v>11</v>
      </c>
      <c r="D38" s="7" t="s">
        <v>17</v>
      </c>
      <c r="E38" s="8">
        <v>96</v>
      </c>
      <c r="F38" s="12">
        <v>4.99</v>
      </c>
      <c r="G38" s="13">
        <f t="shared" si="0"/>
        <v>479.04</v>
      </c>
    </row>
    <row r="39" spans="1:7" x14ac:dyDescent="0.25">
      <c r="A39" s="5">
        <v>42240</v>
      </c>
      <c r="B39" s="9" t="s">
        <v>24</v>
      </c>
      <c r="C39" s="9" t="s">
        <v>13</v>
      </c>
      <c r="D39" s="7" t="s">
        <v>20</v>
      </c>
      <c r="E39" s="8">
        <v>3</v>
      </c>
      <c r="F39" s="12">
        <v>275</v>
      </c>
      <c r="G39" s="13">
        <f t="shared" si="0"/>
        <v>825</v>
      </c>
    </row>
    <row r="40" spans="1:7" x14ac:dyDescent="0.25">
      <c r="A40" s="5">
        <v>42070</v>
      </c>
      <c r="B40" s="9" t="s">
        <v>24</v>
      </c>
      <c r="C40" s="6" t="s">
        <v>13</v>
      </c>
      <c r="D40" s="7" t="s">
        <v>16</v>
      </c>
      <c r="E40" s="8">
        <v>7</v>
      </c>
      <c r="F40" s="12">
        <v>19.989999999999998</v>
      </c>
      <c r="G40" s="13">
        <f t="shared" si="0"/>
        <v>139.92999999999998</v>
      </c>
    </row>
    <row r="41" spans="1:7" x14ac:dyDescent="0.25">
      <c r="A41" s="5">
        <v>41781</v>
      </c>
      <c r="B41" s="9" t="s">
        <v>24</v>
      </c>
      <c r="C41" s="9" t="s">
        <v>9</v>
      </c>
      <c r="D41" s="7" t="s">
        <v>15</v>
      </c>
      <c r="E41" s="8">
        <v>32</v>
      </c>
      <c r="F41" s="12">
        <v>1.99</v>
      </c>
      <c r="G41" s="13">
        <f t="shared" si="0"/>
        <v>63.68</v>
      </c>
    </row>
    <row r="42" spans="1:7" x14ac:dyDescent="0.25">
      <c r="A42" s="5">
        <v>41713</v>
      </c>
      <c r="B42" s="9" t="s">
        <v>24</v>
      </c>
      <c r="C42" s="6" t="s">
        <v>13</v>
      </c>
      <c r="D42" s="7" t="s">
        <v>15</v>
      </c>
      <c r="E42" s="8">
        <v>56</v>
      </c>
      <c r="F42" s="12">
        <v>2.99</v>
      </c>
      <c r="G42" s="13">
        <f t="shared" si="0"/>
        <v>167.44</v>
      </c>
    </row>
    <row r="43" spans="1:7" x14ac:dyDescent="0.25">
      <c r="A43" s="5">
        <v>42291</v>
      </c>
      <c r="B43" s="9" t="s">
        <v>24</v>
      </c>
      <c r="C43" s="6" t="s">
        <v>9</v>
      </c>
      <c r="D43" s="7" t="s">
        <v>16</v>
      </c>
      <c r="E43" s="8">
        <v>57</v>
      </c>
      <c r="F43" s="12">
        <v>19.989999999999998</v>
      </c>
      <c r="G43" s="13">
        <f t="shared" si="0"/>
        <v>1139.4299999999998</v>
      </c>
    </row>
    <row r="44" spans="1:7" x14ac:dyDescent="0.25">
      <c r="A44" s="5">
        <v>42274</v>
      </c>
      <c r="B44" s="9" t="s">
        <v>24</v>
      </c>
      <c r="C44" s="9" t="s">
        <v>13</v>
      </c>
      <c r="D44" s="7" t="s">
        <v>17</v>
      </c>
      <c r="E44" s="8">
        <v>76</v>
      </c>
      <c r="F44" s="12">
        <v>1.99</v>
      </c>
      <c r="G44" s="13">
        <f t="shared" si="0"/>
        <v>151.24</v>
      </c>
    </row>
    <row r="46" spans="1:7" x14ac:dyDescent="0.25">
      <c r="D46" s="10" t="s">
        <v>26</v>
      </c>
      <c r="E46" s="11">
        <f>AVERAGE(E2:E44)</f>
        <v>49.325581395348834</v>
      </c>
      <c r="F46" s="11">
        <f>AVERAGE(F2:F44)</f>
        <v>20.308604651162799</v>
      </c>
      <c r="G46" s="11">
        <f>AVERAGE(G2:G44)</f>
        <v>456.46232558139531</v>
      </c>
    </row>
    <row r="47" spans="1:7" x14ac:dyDescent="0.25">
      <c r="D47" s="10" t="s">
        <v>27</v>
      </c>
      <c r="E47" s="11">
        <f>MEDIAN(E2:E44)</f>
        <v>53</v>
      </c>
      <c r="F47" s="11">
        <f>MEDIAN(F2:F44)</f>
        <v>4.99</v>
      </c>
      <c r="G47" s="11">
        <f>MEDIAN(G2:G44)</f>
        <v>299.40000000000003</v>
      </c>
    </row>
    <row r="48" spans="1:7" x14ac:dyDescent="0.25">
      <c r="D48" s="10" t="s">
        <v>28</v>
      </c>
      <c r="E48" s="11">
        <f>_xlfn.MODE.SNGL(E2:E44)</f>
        <v>7</v>
      </c>
      <c r="F48" s="11">
        <f>_xlfn.MODE.SNGL(F2:F44)</f>
        <v>4.99</v>
      </c>
      <c r="G48" s="11">
        <f>_xlfn.MODE.SNGL(G2:G44)</f>
        <v>449.1</v>
      </c>
    </row>
  </sheetData>
  <autoFilter ref="A1:G44" xr:uid="{00000000-0009-0000-0000-000003000000}"/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8"/>
  <sheetViews>
    <sheetView topLeftCell="B13" workbookViewId="0">
      <selection activeCell="O28" sqref="O28"/>
    </sheetView>
  </sheetViews>
  <sheetFormatPr baseColWidth="10" defaultColWidth="9.140625" defaultRowHeight="15.75" x14ac:dyDescent="0.25"/>
  <cols>
    <col min="1" max="4" width="17" style="2" customWidth="1"/>
    <col min="5" max="5" width="17" style="3" customWidth="1"/>
    <col min="6" max="6" width="17" style="4" customWidth="1"/>
    <col min="7" max="7" width="17" style="2" customWidth="1"/>
    <col min="8" max="8" width="9.140625" style="1"/>
    <col min="9" max="9" width="18" style="1" customWidth="1"/>
    <col min="10" max="10" width="13.42578125" style="1" customWidth="1"/>
    <col min="11" max="11" width="17.140625" style="1" customWidth="1"/>
    <col min="12" max="12" width="22" style="1" customWidth="1"/>
    <col min="13" max="16384" width="9.140625" style="1"/>
  </cols>
  <sheetData>
    <row r="1" spans="1:13" ht="18" x14ac:dyDescent="0.25">
      <c r="A1" s="14" t="s">
        <v>22</v>
      </c>
      <c r="B1" s="15" t="s">
        <v>0</v>
      </c>
      <c r="C1" s="15" t="s">
        <v>1</v>
      </c>
      <c r="D1" s="16" t="s">
        <v>2</v>
      </c>
      <c r="E1" s="17" t="s">
        <v>3</v>
      </c>
      <c r="F1" s="18" t="s">
        <v>14</v>
      </c>
      <c r="G1" s="18" t="s">
        <v>4</v>
      </c>
      <c r="I1" s="19" t="s">
        <v>48</v>
      </c>
      <c r="J1" s="19" t="s">
        <v>49</v>
      </c>
      <c r="K1" s="19" t="s">
        <v>50</v>
      </c>
      <c r="L1" s="19" t="s">
        <v>51</v>
      </c>
      <c r="M1" s="19" t="s">
        <v>52</v>
      </c>
    </row>
    <row r="2" spans="1:13" x14ac:dyDescent="0.25">
      <c r="A2" s="5">
        <v>41883</v>
      </c>
      <c r="B2" s="6" t="s">
        <v>23</v>
      </c>
      <c r="C2" s="6" t="s">
        <v>10</v>
      </c>
      <c r="D2" s="7" t="s">
        <v>20</v>
      </c>
      <c r="E2" s="8">
        <v>2</v>
      </c>
      <c r="F2" s="12">
        <v>125</v>
      </c>
      <c r="G2" s="13">
        <f t="shared" ref="G2:G44" si="0">F2*E2</f>
        <v>250</v>
      </c>
      <c r="I2" s="1" t="str">
        <f>_xlfn.CONCAT(C2, " ",B2)</f>
        <v>Smith Central</v>
      </c>
      <c r="J2" s="1" t="str">
        <f>LEFT(B2,3)</f>
        <v>Cen</v>
      </c>
      <c r="K2" s="1" t="str">
        <f>RIGHT(B2,4)</f>
        <v>tral</v>
      </c>
      <c r="L2" s="1" t="str">
        <f>SUBSTITUTE(B2,"C","c")</f>
        <v>central</v>
      </c>
      <c r="M2" s="1" t="str">
        <f>_xlfn.CONCAT(J2,K2)</f>
        <v>Central</v>
      </c>
    </row>
    <row r="3" spans="1:13" x14ac:dyDescent="0.25">
      <c r="A3" s="5">
        <v>42172</v>
      </c>
      <c r="B3" s="9" t="s">
        <v>23</v>
      </c>
      <c r="C3" s="9" t="s">
        <v>8</v>
      </c>
      <c r="D3" s="7" t="s">
        <v>20</v>
      </c>
      <c r="E3" s="8">
        <v>5</v>
      </c>
      <c r="F3" s="12">
        <v>125</v>
      </c>
      <c r="G3" s="13">
        <f t="shared" si="0"/>
        <v>625</v>
      </c>
      <c r="I3" s="1" t="str">
        <f t="shared" ref="I3:I25" si="1">_xlfn.CONCAT(C3, " ",B3)</f>
        <v>Kivell Central</v>
      </c>
      <c r="J3" s="1" t="str">
        <f t="shared" ref="J3:J25" si="2">LEFT(B3,3)</f>
        <v>Cen</v>
      </c>
      <c r="K3" s="1" t="str">
        <f t="shared" ref="K3:K25" si="3">RIGHT(B3,4)</f>
        <v>tral</v>
      </c>
      <c r="L3" s="1" t="str">
        <f t="shared" ref="L3:L25" si="4">SUBSTITUTE(B3,"C","c")</f>
        <v>central</v>
      </c>
      <c r="M3" s="1" t="str">
        <f t="shared" ref="M3:M44" si="5">_xlfn.CONCAT(J3,K3)</f>
        <v>Central</v>
      </c>
    </row>
    <row r="4" spans="1:13" x14ac:dyDescent="0.25">
      <c r="A4" s="5">
        <v>42257</v>
      </c>
      <c r="B4" s="6" t="s">
        <v>23</v>
      </c>
      <c r="C4" s="6" t="s">
        <v>5</v>
      </c>
      <c r="D4" s="7" t="s">
        <v>15</v>
      </c>
      <c r="E4" s="8">
        <v>7</v>
      </c>
      <c r="F4" s="12">
        <v>1.29</v>
      </c>
      <c r="G4" s="13">
        <f t="shared" si="0"/>
        <v>9.0300000000000011</v>
      </c>
      <c r="I4" s="1" t="str">
        <f t="shared" si="1"/>
        <v>Gill Central</v>
      </c>
      <c r="J4" s="1" t="str">
        <f t="shared" si="2"/>
        <v>Cen</v>
      </c>
      <c r="K4" s="1" t="str">
        <f t="shared" si="3"/>
        <v>tral</v>
      </c>
      <c r="L4" s="1" t="str">
        <f t="shared" si="4"/>
        <v>central</v>
      </c>
      <c r="M4" s="1" t="str">
        <f t="shared" si="5"/>
        <v>Central</v>
      </c>
    </row>
    <row r="5" spans="1:13" x14ac:dyDescent="0.25">
      <c r="A5" s="5">
        <v>42325</v>
      </c>
      <c r="B5" s="9" t="s">
        <v>23</v>
      </c>
      <c r="C5" s="6" t="s">
        <v>6</v>
      </c>
      <c r="D5" s="7" t="s">
        <v>16</v>
      </c>
      <c r="E5" s="8">
        <v>11</v>
      </c>
      <c r="F5" s="12">
        <v>4.99</v>
      </c>
      <c r="G5" s="13">
        <f t="shared" si="0"/>
        <v>54.89</v>
      </c>
      <c r="I5" s="1" t="str">
        <f t="shared" si="1"/>
        <v>Jardine Central</v>
      </c>
      <c r="J5" s="1" t="str">
        <f t="shared" si="2"/>
        <v>Cen</v>
      </c>
      <c r="K5" s="1" t="str">
        <f t="shared" si="3"/>
        <v>tral</v>
      </c>
      <c r="L5" s="1" t="str">
        <f t="shared" si="4"/>
        <v>central</v>
      </c>
      <c r="M5" s="1" t="str">
        <f t="shared" si="5"/>
        <v>Central</v>
      </c>
    </row>
    <row r="6" spans="1:13" x14ac:dyDescent="0.25">
      <c r="A6" s="5">
        <v>42308</v>
      </c>
      <c r="B6" s="6" t="s">
        <v>23</v>
      </c>
      <c r="C6" s="6" t="s">
        <v>18</v>
      </c>
      <c r="D6" s="7" t="s">
        <v>15</v>
      </c>
      <c r="E6" s="8">
        <v>14</v>
      </c>
      <c r="F6" s="12">
        <v>1.29</v>
      </c>
      <c r="G6" s="13">
        <f t="shared" si="0"/>
        <v>18.060000000000002</v>
      </c>
      <c r="I6" s="1" t="str">
        <f t="shared" si="1"/>
        <v>Andrews Central</v>
      </c>
      <c r="J6" s="1" t="str">
        <f t="shared" si="2"/>
        <v>Cen</v>
      </c>
      <c r="K6" s="1" t="str">
        <f t="shared" si="3"/>
        <v>tral</v>
      </c>
      <c r="L6" s="1" t="str">
        <f t="shared" si="4"/>
        <v>central</v>
      </c>
      <c r="M6" s="1" t="str">
        <f t="shared" si="5"/>
        <v>Central</v>
      </c>
    </row>
    <row r="7" spans="1:13" x14ac:dyDescent="0.25">
      <c r="A7" s="5">
        <v>41696</v>
      </c>
      <c r="B7" s="6" t="s">
        <v>23</v>
      </c>
      <c r="C7" s="6" t="s">
        <v>5</v>
      </c>
      <c r="D7" s="7" t="s">
        <v>17</v>
      </c>
      <c r="E7" s="8">
        <v>27</v>
      </c>
      <c r="F7" s="12">
        <v>19.989999999999998</v>
      </c>
      <c r="G7" s="13">
        <f t="shared" si="0"/>
        <v>539.7299999999999</v>
      </c>
      <c r="I7" s="1" t="str">
        <f t="shared" si="1"/>
        <v>Gill Central</v>
      </c>
      <c r="J7" s="1" t="str">
        <f t="shared" si="2"/>
        <v>Cen</v>
      </c>
      <c r="K7" s="1" t="str">
        <f t="shared" si="3"/>
        <v>tral</v>
      </c>
      <c r="L7" s="1" t="str">
        <f t="shared" si="4"/>
        <v>central</v>
      </c>
      <c r="M7" s="1" t="str">
        <f t="shared" si="5"/>
        <v>Central</v>
      </c>
    </row>
    <row r="8" spans="1:13" x14ac:dyDescent="0.25">
      <c r="A8" s="5">
        <v>41917</v>
      </c>
      <c r="B8" s="9" t="s">
        <v>23</v>
      </c>
      <c r="C8" s="9" t="s">
        <v>12</v>
      </c>
      <c r="D8" s="7" t="s">
        <v>16</v>
      </c>
      <c r="E8" s="8">
        <v>28</v>
      </c>
      <c r="F8" s="12">
        <v>8.99</v>
      </c>
      <c r="G8" s="13">
        <f t="shared" si="0"/>
        <v>251.72</v>
      </c>
      <c r="I8" s="1" t="str">
        <f t="shared" si="1"/>
        <v>Morgan Central</v>
      </c>
      <c r="J8" s="1" t="str">
        <f t="shared" si="2"/>
        <v>Cen</v>
      </c>
      <c r="K8" s="1" t="str">
        <f t="shared" si="3"/>
        <v>tral</v>
      </c>
      <c r="L8" s="1" t="str">
        <f t="shared" si="4"/>
        <v>central</v>
      </c>
      <c r="M8" s="1" t="str">
        <f t="shared" si="5"/>
        <v>Central</v>
      </c>
    </row>
    <row r="9" spans="1:13" x14ac:dyDescent="0.25">
      <c r="A9" s="5">
        <v>42359</v>
      </c>
      <c r="B9" s="6" t="s">
        <v>23</v>
      </c>
      <c r="C9" s="6" t="s">
        <v>18</v>
      </c>
      <c r="D9" s="7" t="s">
        <v>16</v>
      </c>
      <c r="E9" s="8">
        <v>28</v>
      </c>
      <c r="F9" s="12">
        <v>4.99</v>
      </c>
      <c r="G9" s="13">
        <f t="shared" si="0"/>
        <v>139.72</v>
      </c>
      <c r="I9" s="1" t="str">
        <f t="shared" si="1"/>
        <v>Andrews Central</v>
      </c>
      <c r="J9" s="1" t="str">
        <f t="shared" si="2"/>
        <v>Cen</v>
      </c>
      <c r="K9" s="1" t="str">
        <f t="shared" si="3"/>
        <v>tral</v>
      </c>
      <c r="L9" s="1" t="str">
        <f t="shared" si="4"/>
        <v>central</v>
      </c>
      <c r="M9" s="1" t="str">
        <f t="shared" si="5"/>
        <v>Central</v>
      </c>
    </row>
    <row r="10" spans="1:13" x14ac:dyDescent="0.25">
      <c r="A10" s="5">
        <v>41679</v>
      </c>
      <c r="B10" s="9" t="s">
        <v>23</v>
      </c>
      <c r="C10" s="6" t="s">
        <v>6</v>
      </c>
      <c r="D10" s="7" t="s">
        <v>15</v>
      </c>
      <c r="E10" s="8">
        <v>36</v>
      </c>
      <c r="F10" s="12">
        <v>4.99</v>
      </c>
      <c r="G10" s="13">
        <f t="shared" si="0"/>
        <v>179.64000000000001</v>
      </c>
      <c r="I10" s="1" t="str">
        <f t="shared" si="1"/>
        <v>Jardine Central</v>
      </c>
      <c r="J10" s="1" t="str">
        <f t="shared" si="2"/>
        <v>Cen</v>
      </c>
      <c r="K10" s="1" t="str">
        <f t="shared" si="3"/>
        <v>tral</v>
      </c>
      <c r="L10" s="1" t="str">
        <f t="shared" si="4"/>
        <v>central</v>
      </c>
      <c r="M10" s="1" t="str">
        <f t="shared" si="5"/>
        <v>Central</v>
      </c>
    </row>
    <row r="11" spans="1:13" x14ac:dyDescent="0.25">
      <c r="A11" s="5">
        <v>42223</v>
      </c>
      <c r="B11" s="9" t="s">
        <v>23</v>
      </c>
      <c r="C11" s="6" t="s">
        <v>8</v>
      </c>
      <c r="D11" s="7" t="s">
        <v>21</v>
      </c>
      <c r="E11" s="8">
        <v>42</v>
      </c>
      <c r="F11" s="12">
        <v>23.95</v>
      </c>
      <c r="G11" s="13">
        <f t="shared" si="0"/>
        <v>1005.9</v>
      </c>
      <c r="I11" s="1" t="str">
        <f t="shared" si="1"/>
        <v>Kivell Central</v>
      </c>
      <c r="J11" s="1" t="str">
        <f t="shared" si="2"/>
        <v>Cen</v>
      </c>
      <c r="K11" s="1" t="str">
        <f t="shared" si="3"/>
        <v>tral</v>
      </c>
      <c r="L11" s="1" t="str">
        <f t="shared" si="4"/>
        <v>central</v>
      </c>
      <c r="M11" s="1" t="str">
        <f t="shared" si="5"/>
        <v>Central</v>
      </c>
    </row>
    <row r="12" spans="1:13" x14ac:dyDescent="0.25">
      <c r="A12" s="5">
        <v>42019</v>
      </c>
      <c r="B12" s="6" t="s">
        <v>23</v>
      </c>
      <c r="C12" s="6" t="s">
        <v>5</v>
      </c>
      <c r="D12" s="7" t="s">
        <v>16</v>
      </c>
      <c r="E12" s="8">
        <v>46</v>
      </c>
      <c r="F12" s="12">
        <v>8.99</v>
      </c>
      <c r="G12" s="13">
        <f t="shared" si="0"/>
        <v>413.54</v>
      </c>
      <c r="I12" s="1" t="str">
        <f t="shared" si="1"/>
        <v>Gill Central</v>
      </c>
      <c r="J12" s="1" t="str">
        <f t="shared" si="2"/>
        <v>Cen</v>
      </c>
      <c r="K12" s="1" t="str">
        <f t="shared" si="3"/>
        <v>tral</v>
      </c>
      <c r="L12" s="1" t="str">
        <f t="shared" si="4"/>
        <v>central</v>
      </c>
      <c r="M12" s="1" t="str">
        <f t="shared" si="5"/>
        <v>Central</v>
      </c>
    </row>
    <row r="13" spans="1:13" x14ac:dyDescent="0.25">
      <c r="A13" s="5">
        <v>41662</v>
      </c>
      <c r="B13" s="9" t="s">
        <v>23</v>
      </c>
      <c r="C13" s="9" t="s">
        <v>8</v>
      </c>
      <c r="D13" s="7" t="s">
        <v>16</v>
      </c>
      <c r="E13" s="8">
        <v>50</v>
      </c>
      <c r="F13" s="12">
        <v>19.989999999999998</v>
      </c>
      <c r="G13" s="13">
        <f t="shared" si="0"/>
        <v>999.49999999999989</v>
      </c>
      <c r="I13" s="1" t="str">
        <f t="shared" si="1"/>
        <v>Kivell Central</v>
      </c>
      <c r="J13" s="1" t="str">
        <f t="shared" si="2"/>
        <v>Cen</v>
      </c>
      <c r="K13" s="1" t="str">
        <f t="shared" si="3"/>
        <v>tral</v>
      </c>
      <c r="L13" s="1" t="str">
        <f t="shared" si="4"/>
        <v>central</v>
      </c>
      <c r="M13" s="1" t="str">
        <f t="shared" si="5"/>
        <v>Central</v>
      </c>
    </row>
    <row r="14" spans="1:13" x14ac:dyDescent="0.25">
      <c r="A14" s="5">
        <v>42087</v>
      </c>
      <c r="B14" s="9" t="s">
        <v>23</v>
      </c>
      <c r="C14" s="6" t="s">
        <v>6</v>
      </c>
      <c r="D14" s="7" t="s">
        <v>21</v>
      </c>
      <c r="E14" s="8">
        <v>50</v>
      </c>
      <c r="F14" s="12">
        <v>4.99</v>
      </c>
      <c r="G14" s="13">
        <f t="shared" si="0"/>
        <v>249.5</v>
      </c>
      <c r="I14" s="1" t="str">
        <f t="shared" si="1"/>
        <v>Jardine Central</v>
      </c>
      <c r="J14" s="1" t="str">
        <f t="shared" si="2"/>
        <v>Cen</v>
      </c>
      <c r="K14" s="1" t="str">
        <f t="shared" si="3"/>
        <v>tral</v>
      </c>
      <c r="L14" s="1" t="str">
        <f t="shared" si="4"/>
        <v>central</v>
      </c>
      <c r="M14" s="1" t="str">
        <f t="shared" si="5"/>
        <v>Central</v>
      </c>
    </row>
    <row r="15" spans="1:13" x14ac:dyDescent="0.25">
      <c r="A15" s="5">
        <v>42138</v>
      </c>
      <c r="B15" s="6" t="s">
        <v>23</v>
      </c>
      <c r="C15" s="6" t="s">
        <v>5</v>
      </c>
      <c r="D15" s="7" t="s">
        <v>15</v>
      </c>
      <c r="E15" s="8">
        <v>53</v>
      </c>
      <c r="F15" s="12">
        <v>1.29</v>
      </c>
      <c r="G15" s="13">
        <f t="shared" si="0"/>
        <v>68.37</v>
      </c>
      <c r="I15" s="1" t="str">
        <f t="shared" si="1"/>
        <v>Gill Central</v>
      </c>
      <c r="J15" s="1" t="str">
        <f t="shared" si="2"/>
        <v>Cen</v>
      </c>
      <c r="K15" s="1" t="str">
        <f t="shared" si="3"/>
        <v>tral</v>
      </c>
      <c r="L15" s="1" t="str">
        <f t="shared" si="4"/>
        <v>central</v>
      </c>
      <c r="M15" s="1" t="str">
        <f t="shared" si="5"/>
        <v>Central</v>
      </c>
    </row>
    <row r="16" spans="1:13" x14ac:dyDescent="0.25">
      <c r="A16" s="5">
        <v>42206</v>
      </c>
      <c r="B16" s="9" t="s">
        <v>23</v>
      </c>
      <c r="C16" s="9" t="s">
        <v>12</v>
      </c>
      <c r="D16" s="7" t="s">
        <v>21</v>
      </c>
      <c r="E16" s="8">
        <v>55</v>
      </c>
      <c r="F16" s="12">
        <v>12.49</v>
      </c>
      <c r="G16" s="13">
        <f t="shared" si="0"/>
        <v>686.95</v>
      </c>
      <c r="I16" s="1" t="str">
        <f t="shared" si="1"/>
        <v>Morgan Central</v>
      </c>
      <c r="J16" s="1" t="str">
        <f t="shared" si="2"/>
        <v>Cen</v>
      </c>
      <c r="K16" s="1" t="str">
        <f t="shared" si="3"/>
        <v>tral</v>
      </c>
      <c r="L16" s="1" t="str">
        <f t="shared" si="4"/>
        <v>central</v>
      </c>
      <c r="M16" s="1" t="str">
        <f t="shared" si="5"/>
        <v>Central</v>
      </c>
    </row>
    <row r="17" spans="1:13" x14ac:dyDescent="0.25">
      <c r="A17" s="5">
        <v>42104</v>
      </c>
      <c r="B17" s="6" t="s">
        <v>23</v>
      </c>
      <c r="C17" s="6" t="s">
        <v>18</v>
      </c>
      <c r="D17" s="7" t="s">
        <v>15</v>
      </c>
      <c r="E17" s="8">
        <v>66</v>
      </c>
      <c r="F17" s="12">
        <v>1.99</v>
      </c>
      <c r="G17" s="13">
        <f t="shared" si="0"/>
        <v>131.34</v>
      </c>
      <c r="I17" s="1" t="str">
        <f t="shared" si="1"/>
        <v>Andrews Central</v>
      </c>
      <c r="J17" s="1" t="str">
        <f t="shared" si="2"/>
        <v>Cen</v>
      </c>
      <c r="K17" s="1" t="str">
        <f t="shared" si="3"/>
        <v>tral</v>
      </c>
      <c r="L17" s="1" t="str">
        <f t="shared" si="4"/>
        <v>central</v>
      </c>
      <c r="M17" s="1" t="str">
        <f t="shared" si="5"/>
        <v>Central</v>
      </c>
    </row>
    <row r="18" spans="1:13" x14ac:dyDescent="0.25">
      <c r="A18" s="5">
        <v>41985</v>
      </c>
      <c r="B18" s="6" t="s">
        <v>23</v>
      </c>
      <c r="C18" s="6" t="s">
        <v>10</v>
      </c>
      <c r="D18" s="7" t="s">
        <v>15</v>
      </c>
      <c r="E18" s="8">
        <v>67</v>
      </c>
      <c r="F18" s="12">
        <v>1.29</v>
      </c>
      <c r="G18" s="13">
        <f t="shared" si="0"/>
        <v>86.43</v>
      </c>
      <c r="I18" s="1" t="str">
        <f t="shared" si="1"/>
        <v>Smith Central</v>
      </c>
      <c r="J18" s="1" t="str">
        <f t="shared" si="2"/>
        <v>Cen</v>
      </c>
      <c r="K18" s="1" t="str">
        <f t="shared" si="3"/>
        <v>tral</v>
      </c>
      <c r="L18" s="1" t="str">
        <f t="shared" si="4"/>
        <v>central</v>
      </c>
      <c r="M18" s="1" t="str">
        <f t="shared" si="5"/>
        <v>Central</v>
      </c>
    </row>
    <row r="19" spans="1:13" x14ac:dyDescent="0.25">
      <c r="A19" s="5">
        <v>41747</v>
      </c>
      <c r="B19" s="6" t="s">
        <v>23</v>
      </c>
      <c r="C19" s="6" t="s">
        <v>18</v>
      </c>
      <c r="D19" s="7" t="s">
        <v>15</v>
      </c>
      <c r="E19" s="8">
        <v>75</v>
      </c>
      <c r="F19" s="12">
        <v>1.99</v>
      </c>
      <c r="G19" s="13">
        <f t="shared" si="0"/>
        <v>149.25</v>
      </c>
      <c r="I19" s="1" t="str">
        <f t="shared" si="1"/>
        <v>Andrews Central</v>
      </c>
      <c r="J19" s="1" t="str">
        <f t="shared" si="2"/>
        <v>Cen</v>
      </c>
      <c r="K19" s="1" t="str">
        <f t="shared" si="3"/>
        <v>tral</v>
      </c>
      <c r="L19" s="1" t="str">
        <f t="shared" si="4"/>
        <v>central</v>
      </c>
      <c r="M19" s="1" t="str">
        <f t="shared" si="5"/>
        <v>Central</v>
      </c>
    </row>
    <row r="20" spans="1:13" x14ac:dyDescent="0.25">
      <c r="A20" s="5">
        <v>42155</v>
      </c>
      <c r="B20" s="6" t="s">
        <v>23</v>
      </c>
      <c r="C20" s="6" t="s">
        <v>5</v>
      </c>
      <c r="D20" s="7" t="s">
        <v>16</v>
      </c>
      <c r="E20" s="8">
        <v>80</v>
      </c>
      <c r="F20" s="12">
        <v>8.99</v>
      </c>
      <c r="G20" s="13">
        <f t="shared" si="0"/>
        <v>719.2</v>
      </c>
      <c r="I20" s="1" t="str">
        <f t="shared" si="1"/>
        <v>Gill Central</v>
      </c>
      <c r="J20" s="1" t="str">
        <f t="shared" si="2"/>
        <v>Cen</v>
      </c>
      <c r="K20" s="1" t="str">
        <f t="shared" si="3"/>
        <v>tral</v>
      </c>
      <c r="L20" s="1" t="str">
        <f t="shared" si="4"/>
        <v>central</v>
      </c>
      <c r="M20" s="1" t="str">
        <f t="shared" si="5"/>
        <v>Central</v>
      </c>
    </row>
    <row r="21" spans="1:13" x14ac:dyDescent="0.25">
      <c r="A21" s="5">
        <v>42036</v>
      </c>
      <c r="B21" s="6" t="s">
        <v>23</v>
      </c>
      <c r="C21" s="6" t="s">
        <v>10</v>
      </c>
      <c r="D21" s="7" t="s">
        <v>16</v>
      </c>
      <c r="E21" s="8">
        <v>87</v>
      </c>
      <c r="F21" s="12">
        <v>15</v>
      </c>
      <c r="G21" s="13">
        <f t="shared" si="0"/>
        <v>1305</v>
      </c>
      <c r="I21" s="1" t="str">
        <f t="shared" si="1"/>
        <v>Smith Central</v>
      </c>
      <c r="J21" s="1" t="str">
        <f t="shared" si="2"/>
        <v>Cen</v>
      </c>
      <c r="K21" s="1" t="str">
        <f t="shared" si="3"/>
        <v>tral</v>
      </c>
      <c r="L21" s="1" t="str">
        <f t="shared" si="4"/>
        <v>central</v>
      </c>
      <c r="M21" s="1" t="str">
        <f t="shared" si="5"/>
        <v>Central</v>
      </c>
    </row>
    <row r="22" spans="1:13" x14ac:dyDescent="0.25">
      <c r="A22" s="5">
        <v>41764</v>
      </c>
      <c r="B22" s="9" t="s">
        <v>23</v>
      </c>
      <c r="C22" s="6" t="s">
        <v>6</v>
      </c>
      <c r="D22" s="7" t="s">
        <v>15</v>
      </c>
      <c r="E22" s="8">
        <v>90</v>
      </c>
      <c r="F22" s="12">
        <v>4.99</v>
      </c>
      <c r="G22" s="13">
        <f t="shared" si="0"/>
        <v>449.1</v>
      </c>
      <c r="I22" s="1" t="str">
        <f t="shared" si="1"/>
        <v>Jardine Central</v>
      </c>
      <c r="J22" s="1" t="str">
        <f t="shared" si="2"/>
        <v>Cen</v>
      </c>
      <c r="K22" s="1" t="str">
        <f t="shared" si="3"/>
        <v>tral</v>
      </c>
      <c r="L22" s="1" t="str">
        <f t="shared" si="4"/>
        <v>central</v>
      </c>
      <c r="M22" s="1" t="str">
        <f t="shared" si="5"/>
        <v>Central</v>
      </c>
    </row>
    <row r="23" spans="1:13" x14ac:dyDescent="0.25">
      <c r="A23" s="5">
        <v>41815</v>
      </c>
      <c r="B23" s="9" t="s">
        <v>23</v>
      </c>
      <c r="C23" s="9" t="s">
        <v>12</v>
      </c>
      <c r="D23" s="7" t="s">
        <v>15</v>
      </c>
      <c r="E23" s="8">
        <v>90</v>
      </c>
      <c r="F23" s="12">
        <v>4.99</v>
      </c>
      <c r="G23" s="13">
        <f t="shared" si="0"/>
        <v>449.1</v>
      </c>
      <c r="I23" s="1" t="str">
        <f t="shared" si="1"/>
        <v>Morgan Central</v>
      </c>
      <c r="J23" s="1" t="str">
        <f t="shared" si="2"/>
        <v>Cen</v>
      </c>
      <c r="K23" s="1" t="str">
        <f t="shared" si="3"/>
        <v>tral</v>
      </c>
      <c r="L23" s="1" t="str">
        <f t="shared" si="4"/>
        <v>central</v>
      </c>
      <c r="M23" s="1" t="str">
        <f t="shared" si="5"/>
        <v>Central</v>
      </c>
    </row>
    <row r="24" spans="1:13" x14ac:dyDescent="0.25">
      <c r="A24" s="5">
        <v>42342</v>
      </c>
      <c r="B24" s="9" t="s">
        <v>23</v>
      </c>
      <c r="C24" s="6" t="s">
        <v>6</v>
      </c>
      <c r="D24" s="7" t="s">
        <v>16</v>
      </c>
      <c r="E24" s="8">
        <v>94</v>
      </c>
      <c r="F24" s="12">
        <v>19.989999999999998</v>
      </c>
      <c r="G24" s="13">
        <f t="shared" si="0"/>
        <v>1879.06</v>
      </c>
      <c r="I24" s="1" t="str">
        <f t="shared" si="1"/>
        <v>Jardine Central</v>
      </c>
      <c r="J24" s="1" t="str">
        <f t="shared" si="2"/>
        <v>Cen</v>
      </c>
      <c r="K24" s="1" t="str">
        <f t="shared" si="3"/>
        <v>tral</v>
      </c>
      <c r="L24" s="1" t="str">
        <f t="shared" si="4"/>
        <v>central</v>
      </c>
      <c r="M24" s="1" t="str">
        <f t="shared" si="5"/>
        <v>Central</v>
      </c>
    </row>
    <row r="25" spans="1:13" x14ac:dyDescent="0.25">
      <c r="A25" s="5">
        <v>41968</v>
      </c>
      <c r="B25" s="9" t="s">
        <v>23</v>
      </c>
      <c r="C25" s="6" t="s">
        <v>8</v>
      </c>
      <c r="D25" s="7" t="s">
        <v>21</v>
      </c>
      <c r="E25" s="8">
        <v>96</v>
      </c>
      <c r="F25" s="12">
        <v>4.99</v>
      </c>
      <c r="G25" s="13">
        <f t="shared" si="0"/>
        <v>479.04</v>
      </c>
      <c r="I25" s="1" t="str">
        <f t="shared" si="1"/>
        <v>Kivell Central</v>
      </c>
      <c r="J25" s="1" t="str">
        <f t="shared" si="2"/>
        <v>Cen</v>
      </c>
      <c r="K25" s="1" t="str">
        <f t="shared" si="3"/>
        <v>tral</v>
      </c>
      <c r="L25" s="1" t="str">
        <f t="shared" si="4"/>
        <v>central</v>
      </c>
      <c r="M25" s="1" t="str">
        <f t="shared" si="5"/>
        <v>Central</v>
      </c>
    </row>
    <row r="26" spans="1:13" x14ac:dyDescent="0.25">
      <c r="A26" s="5">
        <v>42053</v>
      </c>
      <c r="B26" s="9" t="s">
        <v>25</v>
      </c>
      <c r="C26" s="9" t="s">
        <v>7</v>
      </c>
      <c r="D26" s="7" t="s">
        <v>16</v>
      </c>
      <c r="E26" s="8">
        <v>4</v>
      </c>
      <c r="F26" s="12">
        <v>4.99</v>
      </c>
      <c r="G26" s="13">
        <f t="shared" si="0"/>
        <v>19.96</v>
      </c>
      <c r="I26" s="1" t="str">
        <f t="shared" ref="I26:I43" si="6">_xlfn.CONCAT(C26, " ",B26)</f>
        <v>Jones East</v>
      </c>
      <c r="J26" s="1" t="str">
        <f>LEFT(B26,2)</f>
        <v>Ea</v>
      </c>
      <c r="K26" s="1" t="str">
        <f>RIGHT(B26,2)</f>
        <v>st</v>
      </c>
      <c r="L26" s="1" t="str">
        <f>SUBSTITUTE(B26,"E","e")</f>
        <v>east</v>
      </c>
      <c r="M26" s="1" t="str">
        <f t="shared" si="5"/>
        <v>East</v>
      </c>
    </row>
    <row r="27" spans="1:13" x14ac:dyDescent="0.25">
      <c r="A27" s="5">
        <v>41951</v>
      </c>
      <c r="B27" s="6" t="s">
        <v>25</v>
      </c>
      <c r="C27" s="6" t="s">
        <v>19</v>
      </c>
      <c r="D27" s="7" t="s">
        <v>17</v>
      </c>
      <c r="E27" s="8">
        <v>15</v>
      </c>
      <c r="F27" s="12">
        <v>19.989999999999998</v>
      </c>
      <c r="G27" s="13">
        <f t="shared" si="0"/>
        <v>299.84999999999997</v>
      </c>
      <c r="I27" s="1" t="str">
        <f t="shared" si="6"/>
        <v>Parent East</v>
      </c>
      <c r="J27" s="1" t="str">
        <f t="shared" ref="J27:J44" si="7">LEFT(B27,2)</f>
        <v>Ea</v>
      </c>
      <c r="K27" s="1" t="str">
        <f t="shared" ref="K27:K44" si="8">RIGHT(B27,2)</f>
        <v>st</v>
      </c>
      <c r="L27" s="1" t="str">
        <f t="shared" ref="L27:L38" si="9">SUBSTITUTE(B27,"E","e")</f>
        <v>east</v>
      </c>
      <c r="M27" s="1" t="str">
        <f t="shared" si="5"/>
        <v>East</v>
      </c>
    </row>
    <row r="28" spans="1:13" x14ac:dyDescent="0.25">
      <c r="A28" s="5">
        <v>41900</v>
      </c>
      <c r="B28" s="9" t="s">
        <v>25</v>
      </c>
      <c r="C28" s="9" t="s">
        <v>7</v>
      </c>
      <c r="D28" s="7" t="s">
        <v>21</v>
      </c>
      <c r="E28" s="8">
        <v>16</v>
      </c>
      <c r="F28" s="12">
        <v>15.99</v>
      </c>
      <c r="G28" s="13">
        <f t="shared" si="0"/>
        <v>255.84</v>
      </c>
      <c r="I28" s="1" t="str">
        <f t="shared" si="6"/>
        <v>Jones East</v>
      </c>
      <c r="J28" s="1" t="str">
        <f t="shared" si="7"/>
        <v>Ea</v>
      </c>
      <c r="K28" s="1" t="str">
        <f t="shared" si="8"/>
        <v>st</v>
      </c>
      <c r="L28" s="1" t="str">
        <f t="shared" si="9"/>
        <v>east</v>
      </c>
      <c r="M28" s="1" t="str">
        <f t="shared" si="5"/>
        <v>East</v>
      </c>
    </row>
    <row r="29" spans="1:13" x14ac:dyDescent="0.25">
      <c r="A29" s="5">
        <v>41832</v>
      </c>
      <c r="B29" s="9" t="s">
        <v>25</v>
      </c>
      <c r="C29" s="9" t="s">
        <v>11</v>
      </c>
      <c r="D29" s="7" t="s">
        <v>16</v>
      </c>
      <c r="E29" s="8">
        <v>29</v>
      </c>
      <c r="F29" s="12">
        <v>1.99</v>
      </c>
      <c r="G29" s="13">
        <f t="shared" si="0"/>
        <v>57.71</v>
      </c>
      <c r="I29" s="1" t="str">
        <f t="shared" si="6"/>
        <v>Howard East</v>
      </c>
      <c r="J29" s="1" t="str">
        <f t="shared" si="7"/>
        <v>Ea</v>
      </c>
      <c r="K29" s="1" t="str">
        <f t="shared" si="8"/>
        <v>st</v>
      </c>
      <c r="L29" s="1" t="str">
        <f t="shared" si="9"/>
        <v>east</v>
      </c>
      <c r="M29" s="1" t="str">
        <f t="shared" si="5"/>
        <v>East</v>
      </c>
    </row>
    <row r="30" spans="1:13" x14ac:dyDescent="0.25">
      <c r="A30" s="5">
        <v>41866</v>
      </c>
      <c r="B30" s="9" t="s">
        <v>25</v>
      </c>
      <c r="C30" s="6" t="s">
        <v>7</v>
      </c>
      <c r="D30" s="7" t="s">
        <v>15</v>
      </c>
      <c r="E30" s="8">
        <v>35</v>
      </c>
      <c r="F30" s="12">
        <v>4.99</v>
      </c>
      <c r="G30" s="13">
        <f t="shared" si="0"/>
        <v>174.65</v>
      </c>
      <c r="I30" s="1" t="str">
        <f t="shared" si="6"/>
        <v>Jones East</v>
      </c>
      <c r="J30" s="1" t="str">
        <f t="shared" si="7"/>
        <v>Ea</v>
      </c>
      <c r="K30" s="1" t="str">
        <f t="shared" si="8"/>
        <v>st</v>
      </c>
      <c r="L30" s="1" t="str">
        <f t="shared" si="9"/>
        <v>east</v>
      </c>
      <c r="M30" s="1" t="str">
        <f t="shared" si="5"/>
        <v>East</v>
      </c>
    </row>
    <row r="31" spans="1:13" x14ac:dyDescent="0.25">
      <c r="A31" s="5">
        <v>41730</v>
      </c>
      <c r="B31" s="9" t="s">
        <v>25</v>
      </c>
      <c r="C31" s="9" t="s">
        <v>7</v>
      </c>
      <c r="D31" s="7" t="s">
        <v>16</v>
      </c>
      <c r="E31" s="8">
        <v>60</v>
      </c>
      <c r="F31" s="12">
        <v>4.99</v>
      </c>
      <c r="G31" s="13">
        <f t="shared" si="0"/>
        <v>299.40000000000003</v>
      </c>
      <c r="I31" s="1" t="str">
        <f t="shared" si="6"/>
        <v>Jones East</v>
      </c>
      <c r="J31" s="1" t="str">
        <f t="shared" si="7"/>
        <v>Ea</v>
      </c>
      <c r="K31" s="1" t="str">
        <f t="shared" si="8"/>
        <v>st</v>
      </c>
      <c r="L31" s="1" t="str">
        <f t="shared" si="9"/>
        <v>east</v>
      </c>
      <c r="M31" s="1" t="str">
        <f t="shared" si="5"/>
        <v>East</v>
      </c>
    </row>
    <row r="32" spans="1:13" x14ac:dyDescent="0.25">
      <c r="A32" s="5">
        <v>41798</v>
      </c>
      <c r="B32" s="9" t="s">
        <v>25</v>
      </c>
      <c r="C32" s="9" t="s">
        <v>7</v>
      </c>
      <c r="D32" s="7" t="s">
        <v>16</v>
      </c>
      <c r="E32" s="8">
        <v>60</v>
      </c>
      <c r="F32" s="12">
        <v>8.99</v>
      </c>
      <c r="G32" s="13">
        <f t="shared" si="0"/>
        <v>539.4</v>
      </c>
      <c r="I32" s="1" t="str">
        <f t="shared" si="6"/>
        <v>Jones East</v>
      </c>
      <c r="J32" s="1" t="str">
        <f t="shared" si="7"/>
        <v>Ea</v>
      </c>
      <c r="K32" s="1" t="str">
        <f t="shared" si="8"/>
        <v>st</v>
      </c>
      <c r="L32" s="1" t="str">
        <f t="shared" si="9"/>
        <v>east</v>
      </c>
      <c r="M32" s="1" t="str">
        <f t="shared" si="5"/>
        <v>East</v>
      </c>
    </row>
    <row r="33" spans="1:13" x14ac:dyDescent="0.25">
      <c r="A33" s="5">
        <v>42189</v>
      </c>
      <c r="B33" s="9" t="s">
        <v>25</v>
      </c>
      <c r="C33" s="6" t="s">
        <v>7</v>
      </c>
      <c r="D33" s="7" t="s">
        <v>21</v>
      </c>
      <c r="E33" s="8">
        <v>62</v>
      </c>
      <c r="F33" s="12">
        <v>4.99</v>
      </c>
      <c r="G33" s="13">
        <f t="shared" si="0"/>
        <v>309.38</v>
      </c>
      <c r="I33" s="1" t="str">
        <f t="shared" si="6"/>
        <v>Jones East</v>
      </c>
      <c r="J33" s="1" t="str">
        <f t="shared" si="7"/>
        <v>Ea</v>
      </c>
      <c r="K33" s="1" t="str">
        <f t="shared" si="8"/>
        <v>st</v>
      </c>
      <c r="L33" s="1" t="str">
        <f t="shared" si="9"/>
        <v>east</v>
      </c>
      <c r="M33" s="1" t="str">
        <f t="shared" si="5"/>
        <v>East</v>
      </c>
    </row>
    <row r="34" spans="1:13" x14ac:dyDescent="0.25">
      <c r="A34" s="5">
        <v>41934</v>
      </c>
      <c r="B34" s="9" t="s">
        <v>25</v>
      </c>
      <c r="C34" s="9" t="s">
        <v>7</v>
      </c>
      <c r="D34" s="7" t="s">
        <v>17</v>
      </c>
      <c r="E34" s="8">
        <v>64</v>
      </c>
      <c r="F34" s="12">
        <v>8.99</v>
      </c>
      <c r="G34" s="13">
        <f t="shared" si="0"/>
        <v>575.36</v>
      </c>
      <c r="I34" s="1" t="str">
        <f t="shared" si="6"/>
        <v>Jones East</v>
      </c>
      <c r="J34" s="1" t="str">
        <f t="shared" si="7"/>
        <v>Ea</v>
      </c>
      <c r="K34" s="1" t="str">
        <f t="shared" si="8"/>
        <v>st</v>
      </c>
      <c r="L34" s="1" t="str">
        <f t="shared" si="9"/>
        <v>east</v>
      </c>
      <c r="M34" s="1" t="str">
        <f t="shared" si="5"/>
        <v>East</v>
      </c>
    </row>
    <row r="35" spans="1:13" x14ac:dyDescent="0.25">
      <c r="A35" s="5">
        <v>42002</v>
      </c>
      <c r="B35" s="6" t="s">
        <v>25</v>
      </c>
      <c r="C35" s="6" t="s">
        <v>19</v>
      </c>
      <c r="D35" s="7" t="s">
        <v>21</v>
      </c>
      <c r="E35" s="8">
        <v>74</v>
      </c>
      <c r="F35" s="12">
        <v>15.99</v>
      </c>
      <c r="G35" s="13">
        <f t="shared" si="0"/>
        <v>1183.26</v>
      </c>
      <c r="I35" s="1" t="str">
        <f t="shared" si="6"/>
        <v>Parent East</v>
      </c>
      <c r="J35" s="1" t="str">
        <f t="shared" si="7"/>
        <v>Ea</v>
      </c>
      <c r="K35" s="1" t="str">
        <f t="shared" si="8"/>
        <v>st</v>
      </c>
      <c r="L35" s="1" t="str">
        <f t="shared" si="9"/>
        <v>east</v>
      </c>
      <c r="M35" s="1" t="str">
        <f t="shared" si="5"/>
        <v>East</v>
      </c>
    </row>
    <row r="36" spans="1:13" x14ac:dyDescent="0.25">
      <c r="A36" s="5">
        <v>41849</v>
      </c>
      <c r="B36" s="6" t="s">
        <v>25</v>
      </c>
      <c r="C36" s="6" t="s">
        <v>19</v>
      </c>
      <c r="D36" s="7" t="s">
        <v>16</v>
      </c>
      <c r="E36" s="8">
        <v>81</v>
      </c>
      <c r="F36" s="12">
        <v>19.989999999999998</v>
      </c>
      <c r="G36" s="13">
        <f t="shared" si="0"/>
        <v>1619.1899999999998</v>
      </c>
      <c r="I36" s="1" t="str">
        <f t="shared" si="6"/>
        <v>Parent East</v>
      </c>
      <c r="J36" s="1" t="str">
        <f t="shared" si="7"/>
        <v>Ea</v>
      </c>
      <c r="K36" s="1" t="str">
        <f t="shared" si="8"/>
        <v>st</v>
      </c>
      <c r="L36" s="1" t="str">
        <f t="shared" si="9"/>
        <v>east</v>
      </c>
      <c r="M36" s="1" t="str">
        <f t="shared" si="5"/>
        <v>East</v>
      </c>
    </row>
    <row r="37" spans="1:13" x14ac:dyDescent="0.25">
      <c r="A37" s="5">
        <v>41645</v>
      </c>
      <c r="B37" s="9" t="s">
        <v>25</v>
      </c>
      <c r="C37" s="6" t="s">
        <v>7</v>
      </c>
      <c r="D37" s="7" t="s">
        <v>15</v>
      </c>
      <c r="E37" s="8">
        <v>95</v>
      </c>
      <c r="F37" s="12">
        <v>1.99</v>
      </c>
      <c r="G37" s="13">
        <f t="shared" si="0"/>
        <v>189.05</v>
      </c>
      <c r="I37" s="1" t="str">
        <f t="shared" si="6"/>
        <v>Jones East</v>
      </c>
      <c r="J37" s="1" t="str">
        <f t="shared" si="7"/>
        <v>Ea</v>
      </c>
      <c r="K37" s="1" t="str">
        <f t="shared" si="8"/>
        <v>st</v>
      </c>
      <c r="L37" s="1" t="str">
        <f t="shared" si="9"/>
        <v>east</v>
      </c>
      <c r="M37" s="1" t="str">
        <f t="shared" si="5"/>
        <v>East</v>
      </c>
    </row>
    <row r="38" spans="1:13" x14ac:dyDescent="0.25">
      <c r="A38" s="5">
        <v>42121</v>
      </c>
      <c r="B38" s="9" t="s">
        <v>25</v>
      </c>
      <c r="C38" s="9" t="s">
        <v>11</v>
      </c>
      <c r="D38" s="7" t="s">
        <v>17</v>
      </c>
      <c r="E38" s="8">
        <v>96</v>
      </c>
      <c r="F38" s="12">
        <v>4.99</v>
      </c>
      <c r="G38" s="13">
        <f t="shared" si="0"/>
        <v>479.04</v>
      </c>
      <c r="I38" s="1" t="str">
        <f t="shared" si="6"/>
        <v>Howard East</v>
      </c>
      <c r="J38" s="1" t="str">
        <f t="shared" si="7"/>
        <v>Ea</v>
      </c>
      <c r="K38" s="1" t="str">
        <f t="shared" si="8"/>
        <v>st</v>
      </c>
      <c r="L38" s="1" t="str">
        <f t="shared" si="9"/>
        <v>east</v>
      </c>
      <c r="M38" s="1" t="str">
        <f t="shared" si="5"/>
        <v>East</v>
      </c>
    </row>
    <row r="39" spans="1:13" x14ac:dyDescent="0.25">
      <c r="A39" s="5">
        <v>42240</v>
      </c>
      <c r="B39" s="9" t="s">
        <v>24</v>
      </c>
      <c r="C39" s="9" t="s">
        <v>13</v>
      </c>
      <c r="D39" s="7" t="s">
        <v>20</v>
      </c>
      <c r="E39" s="8">
        <v>3</v>
      </c>
      <c r="F39" s="12">
        <v>275</v>
      </c>
      <c r="G39" s="13">
        <f t="shared" si="0"/>
        <v>825</v>
      </c>
      <c r="I39" s="1" t="str">
        <f t="shared" si="6"/>
        <v>Sorvino West</v>
      </c>
      <c r="J39" s="1" t="str">
        <f t="shared" si="7"/>
        <v>We</v>
      </c>
      <c r="K39" s="1" t="str">
        <f t="shared" si="8"/>
        <v>st</v>
      </c>
      <c r="L39" s="1" t="str">
        <f>SUBSTITUTE(B39,"W","w")</f>
        <v>west</v>
      </c>
      <c r="M39" s="1" t="str">
        <f t="shared" si="5"/>
        <v>West</v>
      </c>
    </row>
    <row r="40" spans="1:13" x14ac:dyDescent="0.25">
      <c r="A40" s="5">
        <v>42070</v>
      </c>
      <c r="B40" s="9" t="s">
        <v>24</v>
      </c>
      <c r="C40" s="6" t="s">
        <v>13</v>
      </c>
      <c r="D40" s="7" t="s">
        <v>16</v>
      </c>
      <c r="E40" s="8">
        <v>7</v>
      </c>
      <c r="F40" s="12">
        <v>19.989999999999998</v>
      </c>
      <c r="G40" s="13">
        <f t="shared" si="0"/>
        <v>139.92999999999998</v>
      </c>
      <c r="I40" s="1" t="str">
        <f t="shared" si="6"/>
        <v>Sorvino West</v>
      </c>
      <c r="J40" s="1" t="str">
        <f t="shared" si="7"/>
        <v>We</v>
      </c>
      <c r="K40" s="1" t="str">
        <f t="shared" si="8"/>
        <v>st</v>
      </c>
      <c r="L40" s="1" t="str">
        <f t="shared" ref="L40:L44" si="10">SUBSTITUTE(B40,"W","w")</f>
        <v>west</v>
      </c>
      <c r="M40" s="1" t="str">
        <f t="shared" si="5"/>
        <v>West</v>
      </c>
    </row>
    <row r="41" spans="1:13" x14ac:dyDescent="0.25">
      <c r="A41" s="5">
        <v>41781</v>
      </c>
      <c r="B41" s="9" t="s">
        <v>24</v>
      </c>
      <c r="C41" s="9" t="s">
        <v>9</v>
      </c>
      <c r="D41" s="7" t="s">
        <v>15</v>
      </c>
      <c r="E41" s="8">
        <v>32</v>
      </c>
      <c r="F41" s="12">
        <v>1.99</v>
      </c>
      <c r="G41" s="13">
        <f t="shared" si="0"/>
        <v>63.68</v>
      </c>
      <c r="I41" s="1" t="str">
        <f t="shared" si="6"/>
        <v>Thompson West</v>
      </c>
      <c r="J41" s="1" t="str">
        <f t="shared" si="7"/>
        <v>We</v>
      </c>
      <c r="K41" s="1" t="str">
        <f t="shared" si="8"/>
        <v>st</v>
      </c>
      <c r="L41" s="1" t="str">
        <f t="shared" si="10"/>
        <v>west</v>
      </c>
      <c r="M41" s="1" t="str">
        <f t="shared" si="5"/>
        <v>West</v>
      </c>
    </row>
    <row r="42" spans="1:13" x14ac:dyDescent="0.25">
      <c r="A42" s="5">
        <v>41713</v>
      </c>
      <c r="B42" s="9" t="s">
        <v>24</v>
      </c>
      <c r="C42" s="6" t="s">
        <v>13</v>
      </c>
      <c r="D42" s="7" t="s">
        <v>15</v>
      </c>
      <c r="E42" s="8">
        <v>56</v>
      </c>
      <c r="F42" s="12">
        <v>2.99</v>
      </c>
      <c r="G42" s="13">
        <f t="shared" si="0"/>
        <v>167.44</v>
      </c>
      <c r="I42" s="1" t="str">
        <f t="shared" si="6"/>
        <v>Sorvino West</v>
      </c>
      <c r="J42" s="1" t="str">
        <f t="shared" si="7"/>
        <v>We</v>
      </c>
      <c r="K42" s="1" t="str">
        <f t="shared" si="8"/>
        <v>st</v>
      </c>
      <c r="L42" s="1" t="str">
        <f t="shared" si="10"/>
        <v>west</v>
      </c>
      <c r="M42" s="1" t="str">
        <f t="shared" si="5"/>
        <v>West</v>
      </c>
    </row>
    <row r="43" spans="1:13" x14ac:dyDescent="0.25">
      <c r="A43" s="5">
        <v>42291</v>
      </c>
      <c r="B43" s="9" t="s">
        <v>24</v>
      </c>
      <c r="C43" s="6" t="s">
        <v>9</v>
      </c>
      <c r="D43" s="7" t="s">
        <v>16</v>
      </c>
      <c r="E43" s="8">
        <v>57</v>
      </c>
      <c r="F43" s="12">
        <v>19.989999999999998</v>
      </c>
      <c r="G43" s="13">
        <f t="shared" si="0"/>
        <v>1139.4299999999998</v>
      </c>
      <c r="I43" s="1" t="str">
        <f t="shared" si="6"/>
        <v>Thompson West</v>
      </c>
      <c r="J43" s="1" t="str">
        <f t="shared" si="7"/>
        <v>We</v>
      </c>
      <c r="K43" s="1" t="str">
        <f t="shared" si="8"/>
        <v>st</v>
      </c>
      <c r="L43" s="1" t="str">
        <f t="shared" si="10"/>
        <v>west</v>
      </c>
      <c r="M43" s="1" t="str">
        <f t="shared" si="5"/>
        <v>West</v>
      </c>
    </row>
    <row r="44" spans="1:13" x14ac:dyDescent="0.25">
      <c r="A44" s="5">
        <v>42274</v>
      </c>
      <c r="B44" s="9" t="s">
        <v>24</v>
      </c>
      <c r="C44" s="9" t="s">
        <v>13</v>
      </c>
      <c r="D44" s="7" t="s">
        <v>17</v>
      </c>
      <c r="E44" s="8">
        <v>76</v>
      </c>
      <c r="F44" s="12">
        <v>1.99</v>
      </c>
      <c r="G44" s="13">
        <f t="shared" si="0"/>
        <v>151.24</v>
      </c>
      <c r="I44" s="1" t="str">
        <f t="shared" ref="I44" si="11">_xlfn.CONCAT(C44, " ",B44)</f>
        <v>Sorvino West</v>
      </c>
      <c r="J44" s="1" t="str">
        <f t="shared" si="7"/>
        <v>We</v>
      </c>
      <c r="K44" s="1" t="str">
        <f t="shared" si="8"/>
        <v>st</v>
      </c>
      <c r="L44" s="1" t="str">
        <f t="shared" si="10"/>
        <v>west</v>
      </c>
      <c r="M44" s="1" t="str">
        <f t="shared" si="5"/>
        <v>West</v>
      </c>
    </row>
    <row r="46" spans="1:13" x14ac:dyDescent="0.25">
      <c r="D46" s="10" t="s">
        <v>26</v>
      </c>
      <c r="E46" s="11">
        <f>AVERAGE(E2:E44)</f>
        <v>49.325581395348834</v>
      </c>
      <c r="F46" s="11">
        <f>AVERAGE(F2:F44)</f>
        <v>20.308604651162799</v>
      </c>
      <c r="G46" s="11">
        <f>AVERAGE(G2:G44)</f>
        <v>456.46232558139531</v>
      </c>
    </row>
    <row r="47" spans="1:13" x14ac:dyDescent="0.25">
      <c r="D47" s="10" t="s">
        <v>27</v>
      </c>
      <c r="E47" s="11">
        <f>MEDIAN(E2:E44)</f>
        <v>53</v>
      </c>
      <c r="F47" s="11">
        <f>MEDIAN(F2:F44)</f>
        <v>4.99</v>
      </c>
      <c r="G47" s="11">
        <f>MEDIAN(G2:G44)</f>
        <v>299.40000000000003</v>
      </c>
    </row>
    <row r="48" spans="1:13" x14ac:dyDescent="0.25">
      <c r="D48" s="10" t="s">
        <v>28</v>
      </c>
      <c r="E48" s="11">
        <f>_xlfn.MODE.SNGL(E2:E44)</f>
        <v>7</v>
      </c>
      <c r="F48" s="11">
        <f>_xlfn.MODE.SNGL(F2:F44)</f>
        <v>4.99</v>
      </c>
      <c r="G48" s="11">
        <f>_xlfn.MODE.SNGL(G2:G44)</f>
        <v>449.1</v>
      </c>
    </row>
  </sheetData>
  <autoFilter ref="A1:G44" xr:uid="{00000000-0009-0000-0000-000004000000}"/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SalesOrders</vt:lpstr>
      <vt:lpstr>SalesOrders_visualizations</vt:lpstr>
      <vt:lpstr>Exercise</vt:lpstr>
      <vt:lpstr>SalesOrders_StringFunctions</vt:lpstr>
      <vt:lpstr>StringFunctions_excercise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Jaime diaz andreu</cp:lastModifiedBy>
  <dcterms:created xsi:type="dcterms:W3CDTF">2004-05-01T18:16:56Z</dcterms:created>
  <dcterms:modified xsi:type="dcterms:W3CDTF">2021-02-16T11:02:44Z</dcterms:modified>
  <cp:category>Excel</cp:category>
</cp:coreProperties>
</file>