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7480" windowHeight="15740" tabRatio="500"/>
  </bookViews>
  <sheets>
    <sheet name="FINAL-2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3" l="1"/>
  <c r="J21" i="3"/>
  <c r="J20" i="3"/>
  <c r="J19" i="3"/>
  <c r="J18" i="3"/>
  <c r="I22" i="3"/>
  <c r="I21" i="3"/>
  <c r="I20" i="3"/>
  <c r="I19" i="3"/>
  <c r="I18" i="3"/>
  <c r="H22" i="3"/>
  <c r="H21" i="3"/>
  <c r="H20" i="3"/>
  <c r="H19" i="3"/>
  <c r="H18" i="3"/>
  <c r="G22" i="3"/>
  <c r="G21" i="3"/>
  <c r="G20" i="3"/>
  <c r="G19" i="3"/>
  <c r="G18" i="3"/>
  <c r="F22" i="3"/>
  <c r="F21" i="3"/>
  <c r="F20" i="3"/>
  <c r="F19" i="3"/>
  <c r="F18" i="3"/>
</calcChain>
</file>

<file path=xl/sharedStrings.xml><?xml version="1.0" encoding="utf-8"?>
<sst xmlns="http://schemas.openxmlformats.org/spreadsheetml/2006/main" count="163" uniqueCount="51">
  <si>
    <t>Section-Name</t>
  </si>
  <si>
    <t>Mentions</t>
  </si>
  <si>
    <t>Month</t>
  </si>
  <si>
    <t>Sports</t>
  </si>
  <si>
    <t>U.S.</t>
  </si>
  <si>
    <t>World</t>
  </si>
  <si>
    <t>Paid Death Notices</t>
  </si>
  <si>
    <t>July</t>
  </si>
  <si>
    <t>August</t>
  </si>
  <si>
    <t>September</t>
  </si>
  <si>
    <t>October</t>
  </si>
  <si>
    <t>November</t>
  </si>
  <si>
    <t>Business Day</t>
  </si>
  <si>
    <t>Arts</t>
  </si>
  <si>
    <t>Automobiles</t>
  </si>
  <si>
    <t>Technology</t>
  </si>
  <si>
    <t>Blogs</t>
  </si>
  <si>
    <t>Books</t>
  </si>
  <si>
    <t>Briefing</t>
  </si>
  <si>
    <t>Fashion &amp; Style</t>
  </si>
  <si>
    <t>Food</t>
  </si>
  <si>
    <t>Health</t>
  </si>
  <si>
    <t>Job Market</t>
  </si>
  <si>
    <t>Magazine</t>
  </si>
  <si>
    <t>Movies</t>
  </si>
  <si>
    <t>Multimedia/Photos</t>
  </si>
  <si>
    <t>NYT Now</t>
  </si>
  <si>
    <t>Obituaries</t>
  </si>
  <si>
    <t>Opinion</t>
  </si>
  <si>
    <t>Podcasts</t>
  </si>
  <si>
    <t>Public Editor</t>
  </si>
  <si>
    <t>Science</t>
  </si>
  <si>
    <t>Style</t>
  </si>
  <si>
    <t>Sunday Review</t>
  </si>
  <si>
    <t>T Magazine</t>
  </si>
  <si>
    <t>The Learning Network</t>
  </si>
  <si>
    <t>The Upshot</t>
  </si>
  <si>
    <t>Theater</t>
  </si>
  <si>
    <t>Times Insider</t>
  </si>
  <si>
    <t>Travel</t>
  </si>
  <si>
    <t>Universal</t>
  </si>
  <si>
    <t>Watching</t>
  </si>
  <si>
    <t>Well</t>
  </si>
  <si>
    <t>Your Money</t>
  </si>
  <si>
    <t>Crosswords &amp; Games</t>
  </si>
  <si>
    <t>N.Y. / Region</t>
  </si>
  <si>
    <t>Real Estate</t>
  </si>
  <si>
    <t>Total</t>
  </si>
  <si>
    <t>Other sections</t>
  </si>
  <si>
    <t>CALCULATION for Other Sections:</t>
  </si>
  <si>
    <t>CALCULATION of Percentage wrt Total mentions (1500)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</si>
</sst>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Analysis of News coverage from</a:t>
            </a:r>
            <a:r>
              <a:rPr lang="en-US" baseline="0"/>
              <a:t> July - November 2016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'FINAL-2'!$E$18</c:f>
              <c:strCache>
                <c:ptCount val="1"/>
                <c:pt idx="0">
                  <c:v>Sports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'FINAL-2'!$F$17:$J$17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'FINAL-2'!$F$18:$J$18</c:f>
              <c:numCache>
                <c:formatCode>0.000</c:formatCode>
                <c:ptCount val="5"/>
                <c:pt idx="0">
                  <c:v>30.33333333333333</c:v>
                </c:pt>
                <c:pt idx="1">
                  <c:v>34.86666666666667</c:v>
                </c:pt>
                <c:pt idx="2">
                  <c:v>27.8</c:v>
                </c:pt>
                <c:pt idx="3">
                  <c:v>21.4</c:v>
                </c:pt>
                <c:pt idx="4">
                  <c:v>21.66666666666667</c:v>
                </c:pt>
              </c:numCache>
            </c:numRef>
          </c:val>
        </c:ser>
        <c:ser>
          <c:idx val="1"/>
          <c:order val="1"/>
          <c:tx>
            <c:strRef>
              <c:f>'FINAL-2'!$E$19</c:f>
              <c:strCache>
                <c:ptCount val="1"/>
                <c:pt idx="0">
                  <c:v>U.S.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'FINAL-2'!$F$17:$J$17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'FINAL-2'!$F$19:$J$19</c:f>
              <c:numCache>
                <c:formatCode>0.000</c:formatCode>
                <c:ptCount val="5"/>
                <c:pt idx="0">
                  <c:v>24.13333333333333</c:v>
                </c:pt>
                <c:pt idx="1">
                  <c:v>30.66666666666667</c:v>
                </c:pt>
                <c:pt idx="2">
                  <c:v>34.2</c:v>
                </c:pt>
                <c:pt idx="3">
                  <c:v>33.86666666666667</c:v>
                </c:pt>
                <c:pt idx="4">
                  <c:v>30.26666666666667</c:v>
                </c:pt>
              </c:numCache>
            </c:numRef>
          </c:val>
        </c:ser>
        <c:ser>
          <c:idx val="2"/>
          <c:order val="2"/>
          <c:tx>
            <c:strRef>
              <c:f>'FINAL-2'!$E$20</c:f>
              <c:strCache>
                <c:ptCount val="1"/>
                <c:pt idx="0">
                  <c:v>World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'FINAL-2'!$F$17:$J$17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'FINAL-2'!$F$20:$J$20</c:f>
              <c:numCache>
                <c:formatCode>0.000</c:formatCode>
                <c:ptCount val="5"/>
                <c:pt idx="0">
                  <c:v>15.4</c:v>
                </c:pt>
                <c:pt idx="1">
                  <c:v>11.53333333333333</c:v>
                </c:pt>
                <c:pt idx="2">
                  <c:v>15.8</c:v>
                </c:pt>
                <c:pt idx="3">
                  <c:v>18.6</c:v>
                </c:pt>
                <c:pt idx="4">
                  <c:v>13.0</c:v>
                </c:pt>
              </c:numCache>
            </c:numRef>
          </c:val>
        </c:ser>
        <c:ser>
          <c:idx val="3"/>
          <c:order val="3"/>
          <c:tx>
            <c:strRef>
              <c:f>'FINAL-2'!$E$21</c:f>
              <c:strCache>
                <c:ptCount val="1"/>
                <c:pt idx="0">
                  <c:v>Business Day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'FINAL-2'!$F$17:$J$17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'FINAL-2'!$F$21:$J$21</c:f>
              <c:numCache>
                <c:formatCode>0.000</c:formatCode>
                <c:ptCount val="5"/>
                <c:pt idx="0">
                  <c:v>7.8</c:v>
                </c:pt>
                <c:pt idx="1">
                  <c:v>9.466666666666666</c:v>
                </c:pt>
                <c:pt idx="2">
                  <c:v>10.0</c:v>
                </c:pt>
                <c:pt idx="3">
                  <c:v>12.2</c:v>
                </c:pt>
                <c:pt idx="4">
                  <c:v>11.2</c:v>
                </c:pt>
              </c:numCache>
            </c:numRef>
          </c:val>
        </c:ser>
        <c:ser>
          <c:idx val="4"/>
          <c:order val="4"/>
          <c:tx>
            <c:strRef>
              <c:f>'FINAL-2'!$E$22</c:f>
              <c:strCache>
                <c:ptCount val="1"/>
                <c:pt idx="0">
                  <c:v>Other sections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'FINAL-2'!$F$17:$J$17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'FINAL-2'!$F$22:$J$22</c:f>
              <c:numCache>
                <c:formatCode>0.000</c:formatCode>
                <c:ptCount val="5"/>
                <c:pt idx="0">
                  <c:v>22.33333333333333</c:v>
                </c:pt>
                <c:pt idx="1">
                  <c:v>13.46666666666667</c:v>
                </c:pt>
                <c:pt idx="2">
                  <c:v>12.2</c:v>
                </c:pt>
                <c:pt idx="3">
                  <c:v>13.93333333333333</c:v>
                </c:pt>
                <c:pt idx="4">
                  <c:v>23.86666666666667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4736904"/>
        <c:axId val="-2124731480"/>
      </c:barChart>
      <c:catAx>
        <c:axId val="-212473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4731480"/>
        <c:crosses val="autoZero"/>
        <c:auto val="1"/>
        <c:lblAlgn val="ctr"/>
        <c:lblOffset val="100"/>
        <c:noMultiLvlLbl val="0"/>
      </c:catAx>
      <c:valAx>
        <c:axId val="-2124731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</a:t>
                </a:r>
                <a:r>
                  <a:rPr lang="en-US" baseline="0"/>
                  <a:t> top 4 mentions each month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2473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0</xdr:row>
      <xdr:rowOff>133350</xdr:rowOff>
    </xdr:from>
    <xdr:to>
      <xdr:col>21</xdr:col>
      <xdr:colOff>266700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workbookViewId="0">
      <selection activeCell="J125" sqref="J125"/>
    </sheetView>
  </sheetViews>
  <sheetFormatPr baseColWidth="10" defaultRowHeight="15" x14ac:dyDescent="0"/>
  <cols>
    <col min="1" max="1" width="19.1640625" style="1" bestFit="1" customWidth="1"/>
    <col min="2" max="3" width="10.83203125" style="1"/>
    <col min="5" max="5" width="13.1640625" bestFit="1" customWidth="1"/>
    <col min="6" max="10" width="10.83203125" customWidth="1"/>
  </cols>
  <sheetData>
    <row r="1" spans="1:10">
      <c r="A1" s="4" t="s">
        <v>0</v>
      </c>
      <c r="B1" s="4" t="s">
        <v>1</v>
      </c>
      <c r="C1" s="4" t="s">
        <v>2</v>
      </c>
    </row>
    <row r="2" spans="1:10">
      <c r="A2" s="1" t="s">
        <v>3</v>
      </c>
      <c r="B2" s="1">
        <v>455</v>
      </c>
      <c r="C2" s="1">
        <v>7</v>
      </c>
    </row>
    <row r="3" spans="1:10">
      <c r="A3" s="1" t="s">
        <v>4</v>
      </c>
      <c r="B3" s="1">
        <v>362</v>
      </c>
      <c r="C3" s="1">
        <v>7</v>
      </c>
    </row>
    <row r="4" spans="1:10">
      <c r="A4" s="1" t="s">
        <v>5</v>
      </c>
      <c r="B4" s="1">
        <v>231</v>
      </c>
      <c r="C4" s="1">
        <v>7</v>
      </c>
    </row>
    <row r="5" spans="1:10">
      <c r="A5" s="1" t="s">
        <v>6</v>
      </c>
      <c r="B5" s="1">
        <v>172</v>
      </c>
      <c r="C5" s="1">
        <v>7</v>
      </c>
    </row>
    <row r="6" spans="1:10">
      <c r="A6" s="1" t="s">
        <v>12</v>
      </c>
      <c r="B6" s="1">
        <v>117</v>
      </c>
      <c r="C6" s="1">
        <v>7</v>
      </c>
      <c r="E6" s="2"/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</row>
    <row r="7" spans="1:10">
      <c r="A7" s="1" t="s">
        <v>13</v>
      </c>
      <c r="B7" s="1">
        <v>40</v>
      </c>
      <c r="C7" s="1">
        <v>7</v>
      </c>
      <c r="E7" s="2" t="s">
        <v>3</v>
      </c>
      <c r="F7" s="2">
        <v>455</v>
      </c>
      <c r="G7" s="2">
        <v>523</v>
      </c>
      <c r="H7" s="2">
        <v>417</v>
      </c>
      <c r="I7" s="2">
        <v>321</v>
      </c>
      <c r="J7" s="2">
        <v>325</v>
      </c>
    </row>
    <row r="8" spans="1:10">
      <c r="A8" s="1" t="s">
        <v>15</v>
      </c>
      <c r="B8" s="1">
        <v>24</v>
      </c>
      <c r="C8" s="1">
        <v>7</v>
      </c>
      <c r="E8" s="2" t="s">
        <v>4</v>
      </c>
      <c r="F8" s="2">
        <v>362</v>
      </c>
      <c r="G8" s="2">
        <v>460</v>
      </c>
      <c r="H8" s="2">
        <v>513</v>
      </c>
      <c r="I8" s="2">
        <v>508</v>
      </c>
      <c r="J8" s="2">
        <v>454</v>
      </c>
    </row>
    <row r="9" spans="1:10">
      <c r="A9" s="1" t="s">
        <v>44</v>
      </c>
      <c r="B9" s="1">
        <v>21</v>
      </c>
      <c r="C9" s="1">
        <v>7</v>
      </c>
      <c r="E9" s="2" t="s">
        <v>5</v>
      </c>
      <c r="F9" s="2">
        <v>231</v>
      </c>
      <c r="G9" s="2">
        <v>173</v>
      </c>
      <c r="H9" s="2">
        <v>237</v>
      </c>
      <c r="I9" s="2">
        <v>279</v>
      </c>
      <c r="J9" s="2">
        <v>195</v>
      </c>
    </row>
    <row r="10" spans="1:10">
      <c r="A10" s="1" t="s">
        <v>45</v>
      </c>
      <c r="B10" s="1">
        <v>21</v>
      </c>
      <c r="C10" s="1">
        <v>7</v>
      </c>
      <c r="E10" s="2" t="s">
        <v>12</v>
      </c>
      <c r="F10" s="2">
        <v>117</v>
      </c>
      <c r="G10" s="2">
        <v>142</v>
      </c>
      <c r="H10" s="2">
        <v>150</v>
      </c>
      <c r="I10" s="2">
        <v>183</v>
      </c>
      <c r="J10" s="2">
        <v>168</v>
      </c>
    </row>
    <row r="11" spans="1:10">
      <c r="A11" s="1" t="s">
        <v>28</v>
      </c>
      <c r="B11" s="1">
        <v>11</v>
      </c>
      <c r="C11" s="1">
        <v>7</v>
      </c>
      <c r="E11" s="2" t="s">
        <v>48</v>
      </c>
      <c r="F11" s="2">
        <v>335</v>
      </c>
      <c r="G11" s="2">
        <v>202</v>
      </c>
      <c r="H11" s="2">
        <v>183</v>
      </c>
      <c r="I11" s="2">
        <v>209</v>
      </c>
      <c r="J11" s="2">
        <v>358</v>
      </c>
    </row>
    <row r="12" spans="1:10">
      <c r="A12" s="1" t="s">
        <v>37</v>
      </c>
      <c r="B12" s="1">
        <v>10</v>
      </c>
      <c r="C12" s="1">
        <v>7</v>
      </c>
    </row>
    <row r="13" spans="1:10">
      <c r="A13" s="1" t="s">
        <v>19</v>
      </c>
      <c r="B13" s="1">
        <v>10</v>
      </c>
      <c r="C13" s="1">
        <v>7</v>
      </c>
    </row>
    <row r="14" spans="1:10">
      <c r="A14" s="1" t="s">
        <v>17</v>
      </c>
      <c r="B14" s="1">
        <v>5</v>
      </c>
      <c r="C14" s="1">
        <v>7</v>
      </c>
    </row>
    <row r="15" spans="1:10">
      <c r="A15" s="1" t="s">
        <v>24</v>
      </c>
      <c r="B15" s="1">
        <v>5</v>
      </c>
      <c r="C15" s="1">
        <v>7</v>
      </c>
      <c r="E15" s="8" t="s">
        <v>50</v>
      </c>
      <c r="F15" s="8"/>
      <c r="G15" s="8"/>
      <c r="H15" s="8"/>
      <c r="I15" s="8"/>
    </row>
    <row r="16" spans="1:10">
      <c r="A16" s="1" t="s">
        <v>31</v>
      </c>
      <c r="B16" s="1">
        <v>4</v>
      </c>
      <c r="C16" s="1">
        <v>7</v>
      </c>
    </row>
    <row r="17" spans="1:10">
      <c r="A17" s="1" t="s">
        <v>20</v>
      </c>
      <c r="B17" s="1">
        <v>3</v>
      </c>
      <c r="C17" s="1">
        <v>7</v>
      </c>
      <c r="E17" s="2"/>
      <c r="F17" s="3" t="s">
        <v>7</v>
      </c>
      <c r="G17" s="3" t="s">
        <v>8</v>
      </c>
      <c r="H17" s="3" t="s">
        <v>9</v>
      </c>
      <c r="I17" s="3" t="s">
        <v>10</v>
      </c>
      <c r="J17" s="3" t="s">
        <v>11</v>
      </c>
    </row>
    <row r="18" spans="1:10">
      <c r="A18" s="1" t="s">
        <v>34</v>
      </c>
      <c r="B18" s="1">
        <v>3</v>
      </c>
      <c r="C18" s="1">
        <v>7</v>
      </c>
      <c r="E18" s="2" t="s">
        <v>3</v>
      </c>
      <c r="F18" s="5">
        <f>455*100/1500</f>
        <v>30.333333333333332</v>
      </c>
      <c r="G18" s="5">
        <f>523*100/1500</f>
        <v>34.866666666666667</v>
      </c>
      <c r="H18" s="5">
        <f>100*417/1500</f>
        <v>27.8</v>
      </c>
      <c r="I18" s="5">
        <f>321*100/1500</f>
        <v>21.4</v>
      </c>
      <c r="J18" s="5">
        <f>325/15</f>
        <v>21.666666666666668</v>
      </c>
    </row>
    <row r="19" spans="1:10">
      <c r="A19" s="1" t="s">
        <v>46</v>
      </c>
      <c r="B19" s="1">
        <v>1</v>
      </c>
      <c r="C19" s="1">
        <v>7</v>
      </c>
      <c r="E19" s="2" t="s">
        <v>4</v>
      </c>
      <c r="F19" s="5">
        <f>362*100/1500</f>
        <v>24.133333333333333</v>
      </c>
      <c r="G19" s="5">
        <f>460*100/1500</f>
        <v>30.666666666666668</v>
      </c>
      <c r="H19" s="5">
        <f>513*100/1500</f>
        <v>34.200000000000003</v>
      </c>
      <c r="I19" s="5">
        <f>508*100/1500</f>
        <v>33.866666666666667</v>
      </c>
      <c r="J19" s="5">
        <f>454/15</f>
        <v>30.266666666666666</v>
      </c>
    </row>
    <row r="20" spans="1:10">
      <c r="A20" s="1" t="s">
        <v>27</v>
      </c>
      <c r="B20" s="1">
        <v>1</v>
      </c>
      <c r="C20" s="1">
        <v>7</v>
      </c>
      <c r="E20" s="2" t="s">
        <v>5</v>
      </c>
      <c r="F20" s="5">
        <f>231*100/1500</f>
        <v>15.4</v>
      </c>
      <c r="G20" s="5">
        <f>173*100/1500</f>
        <v>11.533333333333333</v>
      </c>
      <c r="H20" s="5">
        <f>237*100/1500</f>
        <v>15.8</v>
      </c>
      <c r="I20" s="5">
        <f>279*100/1500</f>
        <v>18.600000000000001</v>
      </c>
      <c r="J20" s="5">
        <f>195/15</f>
        <v>13</v>
      </c>
    </row>
    <row r="21" spans="1:10">
      <c r="A21" s="1" t="s">
        <v>40</v>
      </c>
      <c r="B21" s="1">
        <v>1</v>
      </c>
      <c r="C21" s="1">
        <v>7</v>
      </c>
      <c r="E21" s="2" t="s">
        <v>12</v>
      </c>
      <c r="F21" s="5">
        <f>117*100/1500</f>
        <v>7.8</v>
      </c>
      <c r="G21" s="5">
        <f>142*100/1500</f>
        <v>9.4666666666666668</v>
      </c>
      <c r="H21" s="5">
        <f>150*100/1500</f>
        <v>10</v>
      </c>
      <c r="I21" s="5">
        <f>183*100/1500</f>
        <v>12.2</v>
      </c>
      <c r="J21" s="5">
        <f>168/15</f>
        <v>11.2</v>
      </c>
    </row>
    <row r="22" spans="1:10">
      <c r="A22" s="1" t="s">
        <v>26</v>
      </c>
      <c r="B22" s="1">
        <v>1</v>
      </c>
      <c r="C22" s="1">
        <v>7</v>
      </c>
      <c r="E22" s="2" t="s">
        <v>48</v>
      </c>
      <c r="F22" s="5">
        <f>335*100/1500</f>
        <v>22.333333333333332</v>
      </c>
      <c r="G22" s="5">
        <f>202*100/1500</f>
        <v>13.466666666666667</v>
      </c>
      <c r="H22" s="5">
        <f>183*100/1500</f>
        <v>12.2</v>
      </c>
      <c r="I22" s="5">
        <f>209/15</f>
        <v>13.933333333333334</v>
      </c>
      <c r="J22" s="5">
        <f>358/15</f>
        <v>23.866666666666667</v>
      </c>
    </row>
    <row r="23" spans="1:10">
      <c r="A23" s="1" t="s">
        <v>38</v>
      </c>
      <c r="B23" s="1">
        <v>1</v>
      </c>
      <c r="C23" s="1">
        <v>7</v>
      </c>
    </row>
    <row r="24" spans="1:10" ht="16" thickBot="1">
      <c r="A24" s="7" t="s">
        <v>39</v>
      </c>
      <c r="B24" s="7">
        <v>1</v>
      </c>
      <c r="C24" s="7">
        <v>7</v>
      </c>
    </row>
    <row r="25" spans="1:10">
      <c r="A25" s="1" t="s">
        <v>3</v>
      </c>
      <c r="B25" s="1">
        <v>523</v>
      </c>
      <c r="C25" s="1">
        <v>8</v>
      </c>
    </row>
    <row r="26" spans="1:10">
      <c r="A26" s="1" t="s">
        <v>4</v>
      </c>
      <c r="B26" s="1">
        <v>460</v>
      </c>
      <c r="C26" s="1">
        <v>8</v>
      </c>
      <c r="F26" s="8" t="s">
        <v>49</v>
      </c>
      <c r="G26" s="8"/>
      <c r="H26" s="8"/>
    </row>
    <row r="27" spans="1:10">
      <c r="A27" s="1" t="s">
        <v>5</v>
      </c>
      <c r="B27" s="1">
        <v>173</v>
      </c>
      <c r="C27" s="1">
        <v>8</v>
      </c>
    </row>
    <row r="28" spans="1:10">
      <c r="A28" s="1" t="s">
        <v>12</v>
      </c>
      <c r="B28" s="1">
        <v>142</v>
      </c>
      <c r="C28" s="1">
        <v>8</v>
      </c>
      <c r="F28" s="3" t="s">
        <v>7</v>
      </c>
      <c r="G28" s="3" t="s">
        <v>8</v>
      </c>
      <c r="H28" s="3" t="s">
        <v>9</v>
      </c>
      <c r="I28" s="3" t="s">
        <v>10</v>
      </c>
      <c r="J28" s="3" t="s">
        <v>11</v>
      </c>
    </row>
    <row r="29" spans="1:10">
      <c r="A29" s="1" t="s">
        <v>13</v>
      </c>
      <c r="B29" s="1">
        <v>48</v>
      </c>
      <c r="C29" s="1">
        <v>8</v>
      </c>
      <c r="F29" s="2">
        <v>172</v>
      </c>
      <c r="G29" s="2">
        <v>48</v>
      </c>
      <c r="H29" s="2">
        <v>51</v>
      </c>
      <c r="I29" s="2">
        <v>63</v>
      </c>
      <c r="J29" s="2">
        <v>91</v>
      </c>
    </row>
    <row r="30" spans="1:10">
      <c r="A30" s="1" t="s">
        <v>24</v>
      </c>
      <c r="B30" s="1">
        <v>28</v>
      </c>
      <c r="C30" s="1">
        <v>8</v>
      </c>
      <c r="F30" s="2">
        <v>40</v>
      </c>
      <c r="G30" s="2">
        <v>28</v>
      </c>
      <c r="H30" s="2">
        <v>29</v>
      </c>
      <c r="I30" s="2">
        <v>26</v>
      </c>
      <c r="J30" s="2">
        <v>32</v>
      </c>
    </row>
    <row r="31" spans="1:10">
      <c r="A31" s="1" t="s">
        <v>26</v>
      </c>
      <c r="B31" s="1">
        <v>25</v>
      </c>
      <c r="C31" s="1">
        <v>8</v>
      </c>
      <c r="F31" s="2">
        <v>24</v>
      </c>
      <c r="G31" s="2">
        <v>25</v>
      </c>
      <c r="H31" s="2">
        <v>21</v>
      </c>
      <c r="I31" s="2">
        <v>17</v>
      </c>
      <c r="J31" s="2">
        <v>24</v>
      </c>
    </row>
    <row r="32" spans="1:10">
      <c r="A32" s="1" t="s">
        <v>28</v>
      </c>
      <c r="B32" s="1">
        <v>18</v>
      </c>
      <c r="C32" s="1">
        <v>8</v>
      </c>
      <c r="F32" s="2">
        <v>21</v>
      </c>
      <c r="G32" s="2">
        <v>18</v>
      </c>
      <c r="H32" s="2">
        <v>17</v>
      </c>
      <c r="I32" s="2">
        <v>15</v>
      </c>
      <c r="J32" s="2">
        <v>23</v>
      </c>
    </row>
    <row r="33" spans="1:10">
      <c r="A33" s="1" t="s">
        <v>19</v>
      </c>
      <c r="B33" s="1">
        <v>12</v>
      </c>
      <c r="C33" s="1">
        <v>8</v>
      </c>
      <c r="F33" s="2">
        <v>21</v>
      </c>
      <c r="G33" s="2">
        <v>12</v>
      </c>
      <c r="H33" s="2">
        <v>13</v>
      </c>
      <c r="I33" s="2">
        <v>13</v>
      </c>
      <c r="J33" s="2">
        <v>21</v>
      </c>
    </row>
    <row r="34" spans="1:10">
      <c r="A34" s="1" t="s">
        <v>45</v>
      </c>
      <c r="B34" s="1">
        <v>10</v>
      </c>
      <c r="C34" s="1">
        <v>8</v>
      </c>
      <c r="F34" s="2">
        <v>11</v>
      </c>
      <c r="G34" s="2">
        <v>10</v>
      </c>
      <c r="H34" s="2">
        <v>11</v>
      </c>
      <c r="I34" s="2">
        <v>12</v>
      </c>
      <c r="J34" s="2">
        <v>19</v>
      </c>
    </row>
    <row r="35" spans="1:10">
      <c r="A35" s="1" t="s">
        <v>34</v>
      </c>
      <c r="B35" s="1">
        <v>10</v>
      </c>
      <c r="C35" s="1">
        <v>8</v>
      </c>
      <c r="F35" s="2">
        <v>10</v>
      </c>
      <c r="G35" s="2">
        <v>10</v>
      </c>
      <c r="H35" s="2">
        <v>11</v>
      </c>
      <c r="I35" s="2">
        <v>10</v>
      </c>
      <c r="J35" s="2">
        <v>18</v>
      </c>
    </row>
    <row r="36" spans="1:10">
      <c r="A36" s="1" t="s">
        <v>21</v>
      </c>
      <c r="B36" s="1">
        <v>7</v>
      </c>
      <c r="C36" s="1">
        <v>8</v>
      </c>
      <c r="F36" s="2">
        <v>10</v>
      </c>
      <c r="G36" s="2">
        <v>7</v>
      </c>
      <c r="H36" s="2">
        <v>7</v>
      </c>
      <c r="I36" s="2">
        <v>10</v>
      </c>
      <c r="J36" s="2">
        <v>17</v>
      </c>
    </row>
    <row r="37" spans="1:10">
      <c r="A37" s="1" t="s">
        <v>15</v>
      </c>
      <c r="B37" s="1">
        <v>7</v>
      </c>
      <c r="C37" s="1">
        <v>8</v>
      </c>
      <c r="F37" s="2">
        <v>5</v>
      </c>
      <c r="G37" s="2">
        <v>7</v>
      </c>
      <c r="H37" s="2">
        <v>4</v>
      </c>
      <c r="I37" s="2">
        <v>10</v>
      </c>
      <c r="J37" s="2">
        <v>14</v>
      </c>
    </row>
    <row r="38" spans="1:10">
      <c r="A38" s="1" t="s">
        <v>39</v>
      </c>
      <c r="B38" s="1">
        <v>6</v>
      </c>
      <c r="C38" s="1">
        <v>8</v>
      </c>
      <c r="F38" s="2">
        <v>5</v>
      </c>
      <c r="G38" s="2">
        <v>6</v>
      </c>
      <c r="H38" s="2">
        <v>4</v>
      </c>
      <c r="I38" s="2">
        <v>5</v>
      </c>
      <c r="J38" s="2">
        <v>14</v>
      </c>
    </row>
    <row r="39" spans="1:10">
      <c r="A39" s="1" t="s">
        <v>23</v>
      </c>
      <c r="B39" s="1">
        <v>4</v>
      </c>
      <c r="C39" s="1">
        <v>8</v>
      </c>
      <c r="F39" s="2">
        <v>4</v>
      </c>
      <c r="G39" s="2">
        <v>4</v>
      </c>
      <c r="H39" s="2">
        <v>3</v>
      </c>
      <c r="I39" s="2">
        <v>5</v>
      </c>
      <c r="J39" s="2">
        <v>12</v>
      </c>
    </row>
    <row r="40" spans="1:10">
      <c r="A40" s="1" t="s">
        <v>44</v>
      </c>
      <c r="B40" s="1">
        <v>4</v>
      </c>
      <c r="C40" s="1">
        <v>8</v>
      </c>
      <c r="F40" s="2">
        <v>3</v>
      </c>
      <c r="G40" s="2">
        <v>4</v>
      </c>
      <c r="H40" s="2">
        <v>2</v>
      </c>
      <c r="I40" s="2">
        <v>4</v>
      </c>
      <c r="J40" s="2">
        <v>11</v>
      </c>
    </row>
    <row r="41" spans="1:10">
      <c r="A41" s="1" t="s">
        <v>6</v>
      </c>
      <c r="B41" s="1">
        <v>3</v>
      </c>
      <c r="C41" s="1">
        <v>8</v>
      </c>
      <c r="F41" s="2">
        <v>3</v>
      </c>
      <c r="G41" s="2">
        <v>3</v>
      </c>
      <c r="H41" s="2">
        <v>2</v>
      </c>
      <c r="I41" s="2">
        <v>4</v>
      </c>
      <c r="J41" s="2">
        <v>9</v>
      </c>
    </row>
    <row r="42" spans="1:10">
      <c r="A42" s="1" t="s">
        <v>46</v>
      </c>
      <c r="B42" s="1">
        <v>3</v>
      </c>
      <c r="C42" s="1">
        <v>8</v>
      </c>
      <c r="F42" s="2">
        <v>1</v>
      </c>
      <c r="G42" s="2">
        <v>3</v>
      </c>
      <c r="H42" s="2">
        <v>2</v>
      </c>
      <c r="I42" s="2">
        <v>3</v>
      </c>
      <c r="J42" s="2">
        <v>8</v>
      </c>
    </row>
    <row r="43" spans="1:10">
      <c r="A43" s="1" t="s">
        <v>38</v>
      </c>
      <c r="B43" s="1">
        <v>3</v>
      </c>
      <c r="C43" s="1">
        <v>8</v>
      </c>
      <c r="F43" s="2">
        <v>1</v>
      </c>
      <c r="G43" s="2">
        <v>3</v>
      </c>
      <c r="H43" s="2">
        <v>2</v>
      </c>
      <c r="I43" s="2">
        <v>3</v>
      </c>
      <c r="J43" s="2">
        <v>8</v>
      </c>
    </row>
    <row r="44" spans="1:10">
      <c r="A44" s="1" t="s">
        <v>31</v>
      </c>
      <c r="B44" s="1">
        <v>3</v>
      </c>
      <c r="C44" s="1">
        <v>8</v>
      </c>
      <c r="F44" s="2">
        <v>1</v>
      </c>
      <c r="G44" s="2">
        <v>3</v>
      </c>
      <c r="H44" s="2">
        <v>1</v>
      </c>
      <c r="I44" s="2">
        <v>2</v>
      </c>
      <c r="J44" s="2">
        <v>5</v>
      </c>
    </row>
    <row r="45" spans="1:10">
      <c r="A45" s="1" t="s">
        <v>37</v>
      </c>
      <c r="B45" s="1">
        <v>2</v>
      </c>
      <c r="C45" s="1">
        <v>8</v>
      </c>
      <c r="F45" s="2">
        <v>1</v>
      </c>
      <c r="G45" s="2">
        <v>2</v>
      </c>
      <c r="H45" s="2">
        <v>1</v>
      </c>
      <c r="I45" s="2">
        <v>2</v>
      </c>
      <c r="J45" s="2">
        <v>5</v>
      </c>
    </row>
    <row r="46" spans="1:10">
      <c r="A46" s="1" t="s">
        <v>27</v>
      </c>
      <c r="B46" s="1">
        <v>2</v>
      </c>
      <c r="C46" s="1">
        <v>8</v>
      </c>
      <c r="F46" s="2">
        <v>1</v>
      </c>
      <c r="G46" s="2">
        <v>2</v>
      </c>
      <c r="H46" s="2">
        <v>1</v>
      </c>
      <c r="I46" s="2">
        <v>1</v>
      </c>
      <c r="J46" s="2">
        <v>4</v>
      </c>
    </row>
    <row r="47" spans="1:10">
      <c r="A47" s="1" t="s">
        <v>40</v>
      </c>
      <c r="B47" s="1">
        <v>2</v>
      </c>
      <c r="C47" s="1">
        <v>8</v>
      </c>
      <c r="F47" s="2">
        <v>1</v>
      </c>
      <c r="G47" s="2">
        <v>2</v>
      </c>
      <c r="H47" s="2">
        <v>1</v>
      </c>
      <c r="I47" s="2">
        <v>1</v>
      </c>
      <c r="J47" s="2">
        <v>4</v>
      </c>
    </row>
    <row r="48" spans="1:10">
      <c r="A48" s="1" t="s">
        <v>18</v>
      </c>
      <c r="B48" s="1">
        <v>2</v>
      </c>
      <c r="C48" s="1">
        <v>8</v>
      </c>
      <c r="F48" s="2"/>
      <c r="G48" s="2">
        <v>2</v>
      </c>
      <c r="H48" s="2"/>
      <c r="I48" s="2">
        <v>1</v>
      </c>
      <c r="J48" s="2">
        <v>3</v>
      </c>
    </row>
    <row r="49" spans="1:10">
      <c r="A49" s="1" t="s">
        <v>20</v>
      </c>
      <c r="B49" s="1">
        <v>1</v>
      </c>
      <c r="C49" s="1">
        <v>8</v>
      </c>
      <c r="F49" s="2"/>
      <c r="G49" s="2">
        <v>1</v>
      </c>
      <c r="H49" s="2"/>
      <c r="I49" s="2">
        <v>1</v>
      </c>
      <c r="J49" s="2">
        <v>3</v>
      </c>
    </row>
    <row r="50" spans="1:10">
      <c r="A50" s="1" t="s">
        <v>17</v>
      </c>
      <c r="B50" s="1">
        <v>1</v>
      </c>
      <c r="C50" s="1">
        <v>8</v>
      </c>
      <c r="F50" s="2"/>
      <c r="G50" s="2">
        <v>1</v>
      </c>
      <c r="H50" s="2"/>
      <c r="I50" s="2">
        <v>1</v>
      </c>
      <c r="J50" s="2">
        <v>3</v>
      </c>
    </row>
    <row r="51" spans="1:10" ht="16" thickBot="1">
      <c r="A51" s="7" t="s">
        <v>43</v>
      </c>
      <c r="B51" s="7">
        <v>1</v>
      </c>
      <c r="C51" s="7">
        <v>8</v>
      </c>
      <c r="F51" s="2"/>
      <c r="G51" s="2">
        <v>1</v>
      </c>
      <c r="H51" s="2"/>
      <c r="I51" s="2"/>
      <c r="J51" s="2">
        <v>3</v>
      </c>
    </row>
    <row r="52" spans="1:10">
      <c r="A52" s="1" t="s">
        <v>4</v>
      </c>
      <c r="B52" s="1">
        <v>513</v>
      </c>
      <c r="C52" s="1">
        <v>9</v>
      </c>
      <c r="F52" s="2"/>
      <c r="G52" s="2"/>
      <c r="H52" s="2"/>
      <c r="I52" s="2"/>
      <c r="J52" s="2">
        <v>2</v>
      </c>
    </row>
    <row r="53" spans="1:10">
      <c r="A53" s="1" t="s">
        <v>3</v>
      </c>
      <c r="B53" s="1">
        <v>417</v>
      </c>
      <c r="C53" s="1">
        <v>9</v>
      </c>
      <c r="F53" s="2"/>
      <c r="G53" s="2"/>
      <c r="H53" s="2"/>
      <c r="I53" s="2"/>
      <c r="J53" s="2">
        <v>1</v>
      </c>
    </row>
    <row r="54" spans="1:10">
      <c r="A54" s="1" t="s">
        <v>5</v>
      </c>
      <c r="B54" s="1">
        <v>237</v>
      </c>
      <c r="C54" s="1">
        <v>9</v>
      </c>
      <c r="F54" s="2"/>
      <c r="G54" s="2"/>
      <c r="H54" s="2"/>
      <c r="I54" s="2"/>
      <c r="J54" s="2">
        <v>1</v>
      </c>
    </row>
    <row r="55" spans="1:10">
      <c r="A55" s="1" t="s">
        <v>12</v>
      </c>
      <c r="B55" s="1">
        <v>150</v>
      </c>
      <c r="C55" s="1">
        <v>9</v>
      </c>
      <c r="F55" s="2"/>
      <c r="G55" s="2"/>
      <c r="H55" s="2"/>
      <c r="I55" s="2"/>
      <c r="J55" s="2">
        <v>1</v>
      </c>
    </row>
    <row r="56" spans="1:10">
      <c r="A56" s="1" t="s">
        <v>13</v>
      </c>
      <c r="B56" s="1">
        <v>51</v>
      </c>
      <c r="C56" s="1">
        <v>9</v>
      </c>
      <c r="F56" s="2"/>
      <c r="G56" s="2"/>
      <c r="H56" s="2"/>
      <c r="I56" s="2"/>
      <c r="J56" s="2">
        <v>1</v>
      </c>
    </row>
    <row r="57" spans="1:10">
      <c r="A57" s="1" t="s">
        <v>19</v>
      </c>
      <c r="B57" s="1">
        <v>29</v>
      </c>
      <c r="C57" s="1">
        <v>9</v>
      </c>
      <c r="F57" s="2"/>
      <c r="G57" s="2"/>
      <c r="H57" s="2"/>
      <c r="I57" s="2"/>
      <c r="J57" s="2">
        <v>1</v>
      </c>
    </row>
    <row r="58" spans="1:10">
      <c r="A58" s="1" t="s">
        <v>15</v>
      </c>
      <c r="B58" s="1">
        <v>21</v>
      </c>
      <c r="C58" s="1">
        <v>9</v>
      </c>
      <c r="F58" s="2"/>
      <c r="G58" s="2"/>
      <c r="H58" s="2"/>
      <c r="I58" s="2"/>
      <c r="J58" s="2"/>
    </row>
    <row r="59" spans="1:10">
      <c r="A59" s="1" t="s">
        <v>24</v>
      </c>
      <c r="B59" s="1">
        <v>17</v>
      </c>
      <c r="C59" s="1">
        <v>9</v>
      </c>
      <c r="E59" t="s">
        <v>47</v>
      </c>
      <c r="F59" s="3">
        <v>335</v>
      </c>
      <c r="G59" s="3">
        <v>202</v>
      </c>
      <c r="H59" s="3">
        <v>183</v>
      </c>
      <c r="I59" s="3">
        <v>209</v>
      </c>
      <c r="J59" s="6">
        <v>358</v>
      </c>
    </row>
    <row r="60" spans="1:10">
      <c r="A60" s="1" t="s">
        <v>18</v>
      </c>
      <c r="B60" s="1">
        <v>13</v>
      </c>
      <c r="C60" s="1">
        <v>9</v>
      </c>
    </row>
    <row r="61" spans="1:10">
      <c r="A61" s="1" t="s">
        <v>28</v>
      </c>
      <c r="B61" s="1">
        <v>11</v>
      </c>
      <c r="C61" s="1">
        <v>9</v>
      </c>
    </row>
    <row r="62" spans="1:10">
      <c r="A62" s="1" t="s">
        <v>34</v>
      </c>
      <c r="B62" s="1">
        <v>11</v>
      </c>
      <c r="C62" s="1">
        <v>9</v>
      </c>
    </row>
    <row r="63" spans="1:10">
      <c r="A63" s="1" t="s">
        <v>45</v>
      </c>
      <c r="B63" s="1">
        <v>7</v>
      </c>
      <c r="C63" s="1">
        <v>9</v>
      </c>
    </row>
    <row r="64" spans="1:10">
      <c r="A64" s="1" t="s">
        <v>26</v>
      </c>
      <c r="B64" s="1">
        <v>4</v>
      </c>
      <c r="C64" s="1">
        <v>9</v>
      </c>
    </row>
    <row r="65" spans="1:3">
      <c r="A65" s="1" t="s">
        <v>37</v>
      </c>
      <c r="B65" s="1">
        <v>4</v>
      </c>
      <c r="C65" s="1">
        <v>9</v>
      </c>
    </row>
    <row r="66" spans="1:3">
      <c r="A66" s="1" t="s">
        <v>31</v>
      </c>
      <c r="B66" s="1">
        <v>3</v>
      </c>
      <c r="C66" s="1">
        <v>9</v>
      </c>
    </row>
    <row r="67" spans="1:3">
      <c r="A67" s="1" t="s">
        <v>21</v>
      </c>
      <c r="B67" s="1">
        <v>2</v>
      </c>
      <c r="C67" s="1">
        <v>9</v>
      </c>
    </row>
    <row r="68" spans="1:3">
      <c r="A68" s="1" t="s">
        <v>38</v>
      </c>
      <c r="B68" s="1">
        <v>2</v>
      </c>
      <c r="C68" s="1">
        <v>9</v>
      </c>
    </row>
    <row r="69" spans="1:3">
      <c r="A69" s="1" t="s">
        <v>35</v>
      </c>
      <c r="B69" s="1">
        <v>2</v>
      </c>
      <c r="C69" s="1">
        <v>9</v>
      </c>
    </row>
    <row r="70" spans="1:3">
      <c r="A70" s="1" t="s">
        <v>36</v>
      </c>
      <c r="B70" s="1">
        <v>2</v>
      </c>
      <c r="C70" s="1">
        <v>9</v>
      </c>
    </row>
    <row r="71" spans="1:3">
      <c r="A71" s="1" t="s">
        <v>29</v>
      </c>
      <c r="B71" s="1">
        <v>1</v>
      </c>
      <c r="C71" s="1">
        <v>9</v>
      </c>
    </row>
    <row r="72" spans="1:3">
      <c r="A72" s="1" t="s">
        <v>23</v>
      </c>
      <c r="B72" s="1">
        <v>1</v>
      </c>
      <c r="C72" s="1">
        <v>9</v>
      </c>
    </row>
    <row r="73" spans="1:3">
      <c r="A73" s="1" t="s">
        <v>32</v>
      </c>
      <c r="B73" s="1">
        <v>1</v>
      </c>
      <c r="C73" s="1">
        <v>9</v>
      </c>
    </row>
    <row r="74" spans="1:3" ht="16" thickBot="1">
      <c r="A74" s="7" t="s">
        <v>14</v>
      </c>
      <c r="B74" s="7">
        <v>1</v>
      </c>
      <c r="C74" s="7">
        <v>9</v>
      </c>
    </row>
    <row r="75" spans="1:3">
      <c r="A75" s="1" t="s">
        <v>4</v>
      </c>
      <c r="B75" s="1">
        <v>508</v>
      </c>
      <c r="C75" s="1">
        <v>10</v>
      </c>
    </row>
    <row r="76" spans="1:3">
      <c r="A76" s="1" t="s">
        <v>3</v>
      </c>
      <c r="B76" s="1">
        <v>321</v>
      </c>
      <c r="C76" s="1">
        <v>10</v>
      </c>
    </row>
    <row r="77" spans="1:3">
      <c r="A77" s="1" t="s">
        <v>5</v>
      </c>
      <c r="B77" s="1">
        <v>279</v>
      </c>
      <c r="C77" s="1">
        <v>10</v>
      </c>
    </row>
    <row r="78" spans="1:3">
      <c r="A78" s="1" t="s">
        <v>12</v>
      </c>
      <c r="B78" s="1">
        <v>183</v>
      </c>
      <c r="C78" s="1">
        <v>10</v>
      </c>
    </row>
    <row r="79" spans="1:3">
      <c r="A79" s="1" t="s">
        <v>13</v>
      </c>
      <c r="B79" s="1">
        <v>63</v>
      </c>
      <c r="C79" s="1">
        <v>10</v>
      </c>
    </row>
    <row r="80" spans="1:3">
      <c r="A80" s="1" t="s">
        <v>28</v>
      </c>
      <c r="B80" s="1">
        <v>26</v>
      </c>
      <c r="C80" s="1">
        <v>10</v>
      </c>
    </row>
    <row r="81" spans="1:3">
      <c r="A81" s="1" t="s">
        <v>15</v>
      </c>
      <c r="B81" s="1">
        <v>17</v>
      </c>
      <c r="C81" s="1">
        <v>10</v>
      </c>
    </row>
    <row r="82" spans="1:3">
      <c r="A82" s="1" t="s">
        <v>18</v>
      </c>
      <c r="B82" s="1">
        <v>15</v>
      </c>
      <c r="C82" s="1">
        <v>10</v>
      </c>
    </row>
    <row r="83" spans="1:3">
      <c r="A83" s="1" t="s">
        <v>24</v>
      </c>
      <c r="B83" s="1">
        <v>13</v>
      </c>
      <c r="C83" s="1">
        <v>10</v>
      </c>
    </row>
    <row r="84" spans="1:3">
      <c r="A84" s="1" t="s">
        <v>17</v>
      </c>
      <c r="B84" s="1">
        <v>12</v>
      </c>
      <c r="C84" s="1">
        <v>10</v>
      </c>
    </row>
    <row r="85" spans="1:3">
      <c r="A85" s="1" t="s">
        <v>19</v>
      </c>
      <c r="B85" s="1">
        <v>10</v>
      </c>
      <c r="C85" s="1">
        <v>10</v>
      </c>
    </row>
    <row r="86" spans="1:3">
      <c r="A86" s="1" t="s">
        <v>37</v>
      </c>
      <c r="B86" s="1">
        <v>10</v>
      </c>
      <c r="C86" s="1">
        <v>10</v>
      </c>
    </row>
    <row r="87" spans="1:3">
      <c r="A87" s="1" t="s">
        <v>45</v>
      </c>
      <c r="B87" s="1">
        <v>10</v>
      </c>
      <c r="C87" s="1">
        <v>10</v>
      </c>
    </row>
    <row r="88" spans="1:3">
      <c r="A88" s="1" t="s">
        <v>34</v>
      </c>
      <c r="B88" s="1">
        <v>5</v>
      </c>
      <c r="C88" s="1">
        <v>10</v>
      </c>
    </row>
    <row r="89" spans="1:3">
      <c r="A89" s="1" t="s">
        <v>44</v>
      </c>
      <c r="B89" s="1">
        <v>5</v>
      </c>
      <c r="C89" s="1">
        <v>10</v>
      </c>
    </row>
    <row r="90" spans="1:3">
      <c r="A90" s="1" t="s">
        <v>31</v>
      </c>
      <c r="B90" s="1">
        <v>4</v>
      </c>
      <c r="C90" s="1">
        <v>10</v>
      </c>
    </row>
    <row r="91" spans="1:3">
      <c r="A91" s="1" t="s">
        <v>16</v>
      </c>
      <c r="B91" s="1">
        <v>4</v>
      </c>
      <c r="C91" s="1">
        <v>10</v>
      </c>
    </row>
    <row r="92" spans="1:3">
      <c r="A92" s="1" t="s">
        <v>21</v>
      </c>
      <c r="B92" s="1">
        <v>3</v>
      </c>
      <c r="C92" s="1">
        <v>10</v>
      </c>
    </row>
    <row r="93" spans="1:3">
      <c r="A93" s="1" t="s">
        <v>20</v>
      </c>
      <c r="B93" s="1">
        <v>3</v>
      </c>
      <c r="C93" s="1">
        <v>10</v>
      </c>
    </row>
    <row r="94" spans="1:3">
      <c r="A94" s="1" t="s">
        <v>23</v>
      </c>
      <c r="B94" s="1">
        <v>2</v>
      </c>
      <c r="C94" s="1">
        <v>10</v>
      </c>
    </row>
    <row r="95" spans="1:3">
      <c r="A95" s="1" t="s">
        <v>39</v>
      </c>
      <c r="B95" s="1">
        <v>2</v>
      </c>
      <c r="C95" s="1">
        <v>10</v>
      </c>
    </row>
    <row r="96" spans="1:3">
      <c r="A96" s="1" t="s">
        <v>38</v>
      </c>
      <c r="B96" s="1">
        <v>1</v>
      </c>
      <c r="C96" s="1">
        <v>10</v>
      </c>
    </row>
    <row r="97" spans="1:3">
      <c r="A97" s="1" t="s">
        <v>25</v>
      </c>
      <c r="B97" s="1">
        <v>1</v>
      </c>
      <c r="C97" s="1">
        <v>10</v>
      </c>
    </row>
    <row r="98" spans="1:3">
      <c r="A98" s="1" t="s">
        <v>42</v>
      </c>
      <c r="B98" s="1">
        <v>1</v>
      </c>
      <c r="C98" s="1">
        <v>10</v>
      </c>
    </row>
    <row r="99" spans="1:3">
      <c r="A99" s="1" t="s">
        <v>22</v>
      </c>
      <c r="B99" s="1">
        <v>1</v>
      </c>
      <c r="C99" s="1">
        <v>10</v>
      </c>
    </row>
    <row r="100" spans="1:3" ht="16" thickBot="1">
      <c r="A100" s="7" t="s">
        <v>36</v>
      </c>
      <c r="B100" s="7">
        <v>1</v>
      </c>
      <c r="C100" s="7">
        <v>10</v>
      </c>
    </row>
    <row r="101" spans="1:3">
      <c r="A101" s="1" t="s">
        <v>4</v>
      </c>
      <c r="B101" s="1">
        <v>454</v>
      </c>
      <c r="C101" s="1">
        <v>11</v>
      </c>
    </row>
    <row r="102" spans="1:3">
      <c r="A102" s="1" t="s">
        <v>3</v>
      </c>
      <c r="B102" s="1">
        <v>325</v>
      </c>
      <c r="C102" s="1">
        <v>11</v>
      </c>
    </row>
    <row r="103" spans="1:3">
      <c r="A103" s="1" t="s">
        <v>5</v>
      </c>
      <c r="B103" s="1">
        <v>195</v>
      </c>
      <c r="C103" s="1">
        <v>11</v>
      </c>
    </row>
    <row r="104" spans="1:3">
      <c r="A104" s="1" t="s">
        <v>12</v>
      </c>
      <c r="B104" s="1">
        <v>168</v>
      </c>
      <c r="C104" s="1">
        <v>11</v>
      </c>
    </row>
    <row r="105" spans="1:3">
      <c r="A105" s="1" t="s">
        <v>13</v>
      </c>
      <c r="B105" s="1">
        <v>91</v>
      </c>
      <c r="C105" s="1">
        <v>11</v>
      </c>
    </row>
    <row r="106" spans="1:3">
      <c r="A106" s="1" t="s">
        <v>24</v>
      </c>
      <c r="B106" s="1">
        <v>32</v>
      </c>
      <c r="C106" s="1">
        <v>11</v>
      </c>
    </row>
    <row r="107" spans="1:3">
      <c r="A107" s="1" t="s">
        <v>19</v>
      </c>
      <c r="B107" s="1">
        <v>24</v>
      </c>
      <c r="C107" s="1">
        <v>11</v>
      </c>
    </row>
    <row r="108" spans="1:3">
      <c r="A108" s="1" t="s">
        <v>28</v>
      </c>
      <c r="B108" s="1">
        <v>23</v>
      </c>
      <c r="C108" s="1">
        <v>11</v>
      </c>
    </row>
    <row r="109" spans="1:3">
      <c r="A109" s="1" t="s">
        <v>45</v>
      </c>
      <c r="B109" s="1">
        <v>21</v>
      </c>
      <c r="C109" s="1">
        <v>11</v>
      </c>
    </row>
    <row r="110" spans="1:3">
      <c r="A110" s="1" t="s">
        <v>15</v>
      </c>
      <c r="B110" s="1">
        <v>19</v>
      </c>
      <c r="C110" s="1">
        <v>11</v>
      </c>
    </row>
    <row r="111" spans="1:3">
      <c r="A111" s="1" t="s">
        <v>37</v>
      </c>
      <c r="B111" s="1">
        <v>18</v>
      </c>
      <c r="C111" s="1">
        <v>11</v>
      </c>
    </row>
    <row r="112" spans="1:3">
      <c r="A112" s="1" t="s">
        <v>18</v>
      </c>
      <c r="B112" s="1">
        <v>17</v>
      </c>
      <c r="C112" s="1">
        <v>11</v>
      </c>
    </row>
    <row r="113" spans="1:3">
      <c r="A113" s="1" t="s">
        <v>17</v>
      </c>
      <c r="B113" s="1">
        <v>14</v>
      </c>
      <c r="C113" s="1">
        <v>11</v>
      </c>
    </row>
    <row r="114" spans="1:3">
      <c r="A114" s="1" t="s">
        <v>20</v>
      </c>
      <c r="B114" s="1">
        <v>14</v>
      </c>
      <c r="C114" s="1">
        <v>11</v>
      </c>
    </row>
    <row r="115" spans="1:3">
      <c r="A115" s="1" t="s">
        <v>34</v>
      </c>
      <c r="B115" s="1">
        <v>12</v>
      </c>
      <c r="C115" s="1">
        <v>11</v>
      </c>
    </row>
    <row r="116" spans="1:3">
      <c r="A116" s="1" t="s">
        <v>25</v>
      </c>
      <c r="B116" s="1">
        <v>11</v>
      </c>
      <c r="C116" s="1">
        <v>11</v>
      </c>
    </row>
    <row r="117" spans="1:3">
      <c r="A117" s="1" t="s">
        <v>23</v>
      </c>
      <c r="B117" s="1">
        <v>9</v>
      </c>
      <c r="C117" s="1">
        <v>11</v>
      </c>
    </row>
    <row r="118" spans="1:3">
      <c r="A118" s="1" t="s">
        <v>44</v>
      </c>
      <c r="B118" s="1">
        <v>8</v>
      </c>
      <c r="C118" s="1">
        <v>11</v>
      </c>
    </row>
    <row r="119" spans="1:3">
      <c r="A119" s="1" t="s">
        <v>31</v>
      </c>
      <c r="B119" s="1">
        <v>8</v>
      </c>
      <c r="C119" s="1">
        <v>11</v>
      </c>
    </row>
    <row r="120" spans="1:3">
      <c r="A120" s="1" t="s">
        <v>43</v>
      </c>
      <c r="B120" s="1">
        <v>5</v>
      </c>
      <c r="C120" s="1">
        <v>11</v>
      </c>
    </row>
    <row r="121" spans="1:3">
      <c r="A121" s="1" t="s">
        <v>16</v>
      </c>
      <c r="B121" s="1">
        <v>5</v>
      </c>
      <c r="C121" s="1">
        <v>11</v>
      </c>
    </row>
    <row r="122" spans="1:3">
      <c r="A122" s="1" t="s">
        <v>38</v>
      </c>
      <c r="B122" s="1">
        <v>4</v>
      </c>
      <c r="C122" s="1">
        <v>11</v>
      </c>
    </row>
    <row r="123" spans="1:3">
      <c r="A123" s="1" t="s">
        <v>36</v>
      </c>
      <c r="B123" s="1">
        <v>4</v>
      </c>
      <c r="C123" s="1">
        <v>11</v>
      </c>
    </row>
    <row r="124" spans="1:3">
      <c r="A124" s="1" t="s">
        <v>42</v>
      </c>
      <c r="B124" s="1">
        <v>3</v>
      </c>
      <c r="C124" s="1">
        <v>11</v>
      </c>
    </row>
    <row r="125" spans="1:3">
      <c r="A125" s="1" t="s">
        <v>35</v>
      </c>
      <c r="B125" s="1">
        <v>3</v>
      </c>
      <c r="C125" s="1">
        <v>11</v>
      </c>
    </row>
    <row r="126" spans="1:3">
      <c r="A126" s="1" t="s">
        <v>33</v>
      </c>
      <c r="B126" s="1">
        <v>3</v>
      </c>
      <c r="C126" s="1">
        <v>11</v>
      </c>
    </row>
    <row r="127" spans="1:3">
      <c r="A127" s="1" t="s">
        <v>46</v>
      </c>
      <c r="B127" s="1">
        <v>3</v>
      </c>
      <c r="C127" s="1">
        <v>11</v>
      </c>
    </row>
    <row r="128" spans="1:3">
      <c r="A128" s="1" t="s">
        <v>14</v>
      </c>
      <c r="B128" s="1">
        <v>2</v>
      </c>
      <c r="C128" s="1">
        <v>11</v>
      </c>
    </row>
    <row r="129" spans="1:3">
      <c r="A129" s="1" t="s">
        <v>41</v>
      </c>
      <c r="B129" s="1">
        <v>1</v>
      </c>
      <c r="C129" s="1">
        <v>11</v>
      </c>
    </row>
    <row r="130" spans="1:3">
      <c r="A130" s="1" t="s">
        <v>32</v>
      </c>
      <c r="B130" s="1">
        <v>1</v>
      </c>
      <c r="C130" s="1">
        <v>11</v>
      </c>
    </row>
    <row r="131" spans="1:3">
      <c r="A131" s="1" t="s">
        <v>39</v>
      </c>
      <c r="B131" s="1">
        <v>1</v>
      </c>
      <c r="C131" s="1">
        <v>11</v>
      </c>
    </row>
    <row r="132" spans="1:3">
      <c r="A132" s="1" t="s">
        <v>30</v>
      </c>
      <c r="B132" s="1">
        <v>1</v>
      </c>
      <c r="C132" s="1">
        <v>11</v>
      </c>
    </row>
    <row r="133" spans="1:3" ht="16" thickBot="1">
      <c r="A133" s="7" t="s">
        <v>21</v>
      </c>
      <c r="B133" s="7">
        <v>1</v>
      </c>
      <c r="C133" s="7">
        <v>11</v>
      </c>
    </row>
  </sheetData>
  <mergeCells count="2">
    <mergeCell ref="F26:H26"/>
    <mergeCell ref="E15:I1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FINAL-2</vt:lpstr>
    </vt:vector>
  </TitlesOfParts>
  <Company>North Carolina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Mitesh Ochaney</dc:creator>
  <cp:lastModifiedBy>vega</cp:lastModifiedBy>
  <dcterms:created xsi:type="dcterms:W3CDTF">2017-03-06T22:34:30Z</dcterms:created>
  <dcterms:modified xsi:type="dcterms:W3CDTF">2017-03-06T23:23:17Z</dcterms:modified>
</cp:coreProperties>
</file>