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30"/>
  <workbookPr defaultThemeVersion="166925"/>
  <xr:revisionPtr revIDLastSave="0" documentId="8_{F1E0FD84-5BBD-4104-B741-BA0DB9EC4EC8}" xr6:coauthVersionLast="47" xr6:coauthVersionMax="47" xr10:uidLastSave="{00000000-0000-0000-0000-000000000000}"/>
  <bookViews>
    <workbookView xWindow="240" yWindow="105" windowWidth="14805" windowHeight="8010" firstSheet="1" xr2:uid="{00000000-000D-0000-FFFF-FFFF00000000}"/>
  </bookViews>
  <sheets>
    <sheet name="budget" sheetId="2" r:id="rId1"/>
    <sheet name="Schedule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M9" i="2"/>
  <c r="M7" i="2"/>
  <c r="M11" i="2"/>
  <c r="M25" i="2"/>
  <c r="M24" i="2"/>
  <c r="G29" i="2"/>
  <c r="G28" i="2"/>
  <c r="G27" i="2"/>
  <c r="G26" i="2"/>
  <c r="G25" i="2"/>
  <c r="B1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Q5" i="1" l="1"/>
  <c r="P5" i="1"/>
  <c r="G5" i="1"/>
  <c r="F5" i="1"/>
</calcChain>
</file>

<file path=xl/sharedStrings.xml><?xml version="1.0" encoding="utf-8"?>
<sst xmlns="http://schemas.openxmlformats.org/spreadsheetml/2006/main" count="93" uniqueCount="45">
  <si>
    <t>Current Balance</t>
  </si>
  <si>
    <t>Total hours</t>
  </si>
  <si>
    <t>Projected Income</t>
  </si>
  <si>
    <t>expences</t>
  </si>
  <si>
    <t>Amount in bank</t>
  </si>
  <si>
    <t>Credit bill panding</t>
  </si>
  <si>
    <t>Expenses</t>
  </si>
  <si>
    <t>Overall Expenses</t>
  </si>
  <si>
    <t>Income</t>
  </si>
  <si>
    <t>Monthly overall</t>
  </si>
  <si>
    <t>Where</t>
  </si>
  <si>
    <t>Amount</t>
  </si>
  <si>
    <t>Type</t>
  </si>
  <si>
    <t>Tim</t>
  </si>
  <si>
    <t>food</t>
  </si>
  <si>
    <t>TTC</t>
  </si>
  <si>
    <t>Expense</t>
  </si>
  <si>
    <t>Bluffer</t>
  </si>
  <si>
    <t>entertainment</t>
  </si>
  <si>
    <t>household</t>
  </si>
  <si>
    <t>Fat bastard burritos</t>
  </si>
  <si>
    <t>LCBO</t>
  </si>
  <si>
    <t>health</t>
  </si>
  <si>
    <t>Gym membership</t>
  </si>
  <si>
    <t>bills</t>
  </si>
  <si>
    <t>Rent</t>
  </si>
  <si>
    <t>Credit bill</t>
  </si>
  <si>
    <t>Car rent</t>
  </si>
  <si>
    <t>Movie</t>
  </si>
  <si>
    <t>Total Income</t>
  </si>
  <si>
    <t>Fat Bastard Burritos</t>
  </si>
  <si>
    <t>Wage</t>
  </si>
  <si>
    <t>total inc</t>
  </si>
  <si>
    <t>Day</t>
  </si>
  <si>
    <t>Date</t>
  </si>
  <si>
    <t>Starting</t>
  </si>
  <si>
    <t>Ending</t>
  </si>
  <si>
    <t>Hours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</si>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</sst>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24"/>
      <color rgb="FFED7D31"/>
      <name val="Dotum"/>
    </font>
    <font>
      <sz val="12"/>
      <color rgb="FFED7D31"/>
      <name val="Dotum"/>
    </font>
    <font>
      <sz val="11"/>
      <color theme="1"/>
      <name val="Dotum"/>
    </font>
    <font>
      <b/>
      <sz val="11"/>
      <color theme="1"/>
      <name val="Dotum"/>
    </font>
    <font>
      <sz val="11"/>
      <color theme="4"/>
      <name val="Dotum"/>
    </font>
    <font>
      <b/>
      <sz val="24"/>
      <color theme="1"/>
      <name val="Dotum"/>
    </font>
    <font>
      <sz val="11"/>
      <color theme="9"/>
      <name val="Dotum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sz val="20"/>
      <color theme="5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 style="dashed">
        <color rgb="FF000000"/>
      </right>
      <top/>
      <bottom/>
      <diagonal/>
    </border>
    <border>
      <left/>
      <right/>
      <top/>
      <bottom style="dashed">
        <color rgb="FF000000"/>
      </bottom>
      <diagonal/>
    </border>
    <border>
      <left/>
      <right style="dashed">
        <color rgb="FF000000"/>
      </right>
      <top/>
      <bottom style="dashed">
        <color rgb="FF000000"/>
      </bottom>
      <diagonal/>
    </border>
    <border>
      <left style="dashed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/>
    <xf numFmtId="14" fontId="3" fillId="0" borderId="0" xfId="0" applyNumberFormat="1" applyFont="1"/>
    <xf numFmtId="22" fontId="3" fillId="0" borderId="0" xfId="0" applyNumberFormat="1" applyFont="1"/>
    <xf numFmtId="18" fontId="3" fillId="0" borderId="0" xfId="0" applyNumberFormat="1" applyFont="1"/>
    <xf numFmtId="0" fontId="2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3" fillId="2" borderId="0" xfId="0" applyFont="1" applyFill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0" borderId="7" xfId="0" applyFont="1" applyBorder="1"/>
    <xf numFmtId="0" fontId="4" fillId="2" borderId="8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7" fillId="0" borderId="0" xfId="0" applyFont="1"/>
    <xf numFmtId="0" fontId="0" fillId="2" borderId="0" xfId="0" applyFill="1"/>
    <xf numFmtId="0" fontId="8" fillId="3" borderId="0" xfId="0" applyFont="1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2" borderId="0" xfId="0" applyFont="1" applyFill="1" applyAlignment="1">
      <alignment horizontal="left" wrapText="1"/>
    </xf>
    <xf numFmtId="0" fontId="1" fillId="0" borderId="1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0" xfId="0" applyFont="1" applyBorder="1" applyAlignment="1">
      <alignment horizontal="left"/>
    </xf>
    <xf numFmtId="0" fontId="0" fillId="5" borderId="13" xfId="0" applyFill="1" applyBorder="1" applyAlignment="1">
      <alignment horizontal="center"/>
    </xf>
    <xf numFmtId="0" fontId="0" fillId="6" borderId="0" xfId="0" applyFill="1"/>
    <xf numFmtId="0" fontId="11" fillId="6" borderId="0" xfId="0" applyFont="1" applyFill="1"/>
    <xf numFmtId="0" fontId="12" fillId="6" borderId="0" xfId="0" applyFont="1" applyFill="1"/>
    <xf numFmtId="0" fontId="12" fillId="6" borderId="0" xfId="0" applyFont="1" applyFill="1" applyAlignment="1">
      <alignment horizontal="center"/>
    </xf>
    <xf numFmtId="0" fontId="0" fillId="6" borderId="14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Spending money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budget!$F$25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rgbClr val="FCE4D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budget!$G$25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35-4CB4-95C5-521FAFA38366}"/>
            </c:ext>
          </c:extLst>
        </c:ser>
        <c:ser>
          <c:idx val="1"/>
          <c:order val="1"/>
          <c:tx>
            <c:strRef>
              <c:f>budget!$F$26</c:f>
              <c:strCache>
                <c:ptCount val="1"/>
                <c:pt idx="0">
                  <c:v>household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budget!$G$26</c:f>
              <c:numCache>
                <c:formatCode>General</c:formatCode>
                <c:ptCount val="1"/>
                <c:pt idx="0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35-4CB4-95C5-521FAFA38366}"/>
            </c:ext>
          </c:extLst>
        </c:ser>
        <c:ser>
          <c:idx val="2"/>
          <c:order val="2"/>
          <c:tx>
            <c:strRef>
              <c:f>budget!$F$27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budget!$G$27</c:f>
              <c:numCache>
                <c:formatCode>General</c:formatCode>
                <c:ptCount val="1"/>
                <c:pt idx="0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35-4CB4-95C5-521FAFA38366}"/>
            </c:ext>
          </c:extLst>
        </c:ser>
        <c:ser>
          <c:idx val="3"/>
          <c:order val="3"/>
          <c:tx>
            <c:strRef>
              <c:f>budget!$F$28</c:f>
              <c:strCache>
                <c:ptCount val="1"/>
                <c:pt idx="0">
                  <c:v>health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budget!$G$28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35-4CB4-95C5-521FAFA38366}"/>
            </c:ext>
          </c:extLst>
        </c:ser>
        <c:ser>
          <c:idx val="4"/>
          <c:order val="4"/>
          <c:tx>
            <c:strRef>
              <c:f>budget!$F$29</c:f>
              <c:strCache>
                <c:ptCount val="1"/>
                <c:pt idx="0">
                  <c:v>bills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budget!$G$29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35-4CB4-95C5-521FAFA38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1"/>
        <c:overlap val="-27"/>
        <c:axId val="401847479"/>
        <c:axId val="401820199"/>
      </c:barChart>
      <c:catAx>
        <c:axId val="401847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20199"/>
        <c:crosses val="autoZero"/>
        <c:auto val="1"/>
        <c:lblAlgn val="ctr"/>
        <c:lblOffset val="100"/>
        <c:noMultiLvlLbl val="0"/>
      </c:catAx>
      <c:valAx>
        <c:axId val="401820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47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budget!$L$24:$L$25</c:f>
              <c:strCache>
                <c:ptCount val="2"/>
                <c:pt idx="0">
                  <c:v>Income</c:v>
                </c:pt>
                <c:pt idx="1">
                  <c:v>Expense</c:v>
                </c:pt>
              </c:strCache>
            </c:strRef>
          </c:cat>
          <c:val>
            <c:numRef>
              <c:f>budget!$M$24:$M$25</c:f>
              <c:numCache>
                <c:formatCode>General</c:formatCode>
                <c:ptCount val="2"/>
                <c:pt idx="0">
                  <c:v>1130</c:v>
                </c:pt>
                <c:pt idx="1">
                  <c:v>1370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CD-4375-84A9-06BD5CD7E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8653288"/>
        <c:axId val="1178664696"/>
      </c:barChart>
      <c:catAx>
        <c:axId val="1178653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4696"/>
        <c:crosses val="autoZero"/>
        <c:auto val="1"/>
        <c:lblAlgn val="ctr"/>
        <c:lblOffset val="100"/>
        <c:noMultiLvlLbl val="0"/>
      </c:catAx>
      <c:valAx>
        <c:axId val="117866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5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161925</xdr:rowOff>
    </xdr:from>
    <xdr:to>
      <xdr:col>5</xdr:col>
      <xdr:colOff>219075</xdr:colOff>
      <xdr:row>18</xdr:row>
      <xdr:rowOff>47625</xdr:rowOff>
    </xdr:to>
    <xdr:graphicFrame macro="">
      <xdr:nvGraphicFramePr>
        <xdr:cNvPr id="2" name="Chart 1" title="Kharcha">
          <a:extLst>
            <a:ext uri="{FF2B5EF4-FFF2-40B4-BE49-F238E27FC236}">
              <a16:creationId xmlns:a16="http://schemas.microsoft.com/office/drawing/2014/main" id="{DC20281D-774A-3B80-0BDF-F026F1DA2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676275</xdr:colOff>
      <xdr:row>3</xdr:row>
      <xdr:rowOff>152400</xdr:rowOff>
    </xdr:from>
    <xdr:to>
      <xdr:col>10</xdr:col>
      <xdr:colOff>371475</xdr:colOff>
      <xdr:row>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CE5D24-102A-600C-12F5-091C0016536E}"/>
            </a:ext>
            <a:ext uri="{147F2762-F138-4A5C-976F-8EAC2B608ADB}">
              <a16:predDERef xmlns:a16="http://schemas.microsoft.com/office/drawing/2014/main" pred="{DC20281D-774A-3B80-0BDF-F026F1DA2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B9D65-B1A2-41B9-9002-A66FEA622F75}">
  <dimension ref="A1:O50"/>
  <sheetViews>
    <sheetView tabSelected="1" workbookViewId="0">
      <selection activeCell="N5" sqref="N5"/>
    </sheetView>
  </sheetViews>
  <sheetFormatPr defaultRowHeight="15"/>
  <cols>
    <col min="1" max="1" width="4.42578125" customWidth="1"/>
    <col min="2" max="2" width="22.5703125" customWidth="1"/>
    <col min="4" max="4" width="12.42578125" customWidth="1"/>
    <col min="5" max="5" width="9.85546875" customWidth="1"/>
    <col min="6" max="6" width="13.28515625" customWidth="1"/>
    <col min="8" max="8" width="12.28515625" customWidth="1"/>
    <col min="9" max="9" width="18.140625" customWidth="1"/>
    <col min="13" max="13" width="14.7109375" customWidth="1"/>
    <col min="15" max="15" width="3.7109375" customWidth="1"/>
  </cols>
  <sheetData>
    <row r="1" spans="1:1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 t="s">
        <v>0</v>
      </c>
      <c r="N4" s="21">
        <f>M15-((M24-M25)-M17)</f>
        <v>7440</v>
      </c>
      <c r="O4" s="19"/>
    </row>
    <row r="5" spans="1:1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1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22"/>
      <c r="M6" s="23" t="s">
        <v>1</v>
      </c>
      <c r="N6" s="22"/>
      <c r="O6" s="19"/>
    </row>
    <row r="7" spans="1:1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22"/>
      <c r="M7" s="32">
        <f>Schedule!Q5</f>
        <v>122</v>
      </c>
      <c r="N7" s="22"/>
      <c r="O7" s="19"/>
    </row>
    <row r="8" spans="1:1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22"/>
      <c r="M8" s="23" t="s">
        <v>2</v>
      </c>
      <c r="N8" s="22"/>
      <c r="O8" s="19"/>
    </row>
    <row r="9" spans="1:1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22"/>
      <c r="M9" s="32">
        <f>Schedule!B1</f>
        <v>3396.4799999999996</v>
      </c>
      <c r="N9" s="22"/>
      <c r="O9" s="19"/>
    </row>
    <row r="10" spans="1:1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22"/>
      <c r="M10" s="23" t="s">
        <v>3</v>
      </c>
      <c r="N10" s="22"/>
      <c r="O10" s="19"/>
    </row>
    <row r="11" spans="1:1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22"/>
      <c r="M11" s="23">
        <f>VALUE(M24)</f>
        <v>1130</v>
      </c>
      <c r="N11" s="22"/>
      <c r="O11" s="19"/>
    </row>
    <row r="12" spans="1:1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1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33"/>
      <c r="M13" s="33"/>
      <c r="N13" s="33"/>
      <c r="O13" s="19"/>
    </row>
    <row r="14" spans="1:1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34"/>
      <c r="M14" s="35" t="s">
        <v>4</v>
      </c>
      <c r="N14" s="34"/>
      <c r="O14" s="19"/>
    </row>
    <row r="15" spans="1: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34"/>
      <c r="M15" s="37">
        <v>7200</v>
      </c>
      <c r="N15" s="34"/>
      <c r="O15" s="19"/>
    </row>
    <row r="16" spans="1:1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34"/>
      <c r="M16" s="36" t="s">
        <v>5</v>
      </c>
      <c r="N16" s="34"/>
      <c r="O16" s="19"/>
    </row>
    <row r="17" spans="1:1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34"/>
      <c r="M17" s="38">
        <v>0</v>
      </c>
      <c r="N17" s="34"/>
      <c r="O17" s="19"/>
    </row>
    <row r="18" spans="1:1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34"/>
      <c r="M18" s="34"/>
      <c r="N18" s="34"/>
      <c r="O18" s="19"/>
    </row>
    <row r="19" spans="1:1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1:1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1:1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1:15" ht="27.75" customHeight="1">
      <c r="A22" s="24"/>
      <c r="B22" s="25" t="s">
        <v>6</v>
      </c>
      <c r="C22" s="19"/>
      <c r="D22" s="19"/>
      <c r="E22" s="19"/>
      <c r="F22" s="25" t="s">
        <v>7</v>
      </c>
      <c r="G22" s="19"/>
      <c r="H22" s="19"/>
      <c r="I22" s="25" t="s">
        <v>8</v>
      </c>
      <c r="J22" s="19"/>
      <c r="K22" s="19"/>
      <c r="L22" s="25" t="s">
        <v>9</v>
      </c>
      <c r="M22" s="19"/>
      <c r="N22" s="19"/>
      <c r="O22" s="19"/>
    </row>
    <row r="23" spans="1:1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1:15" ht="13.5" customHeight="1">
      <c r="A24" s="19"/>
      <c r="B24" s="19" t="s">
        <v>10</v>
      </c>
      <c r="C24" s="19" t="s">
        <v>11</v>
      </c>
      <c r="D24" s="19" t="s">
        <v>12</v>
      </c>
      <c r="E24" s="19"/>
      <c r="F24" s="19" t="s">
        <v>12</v>
      </c>
      <c r="G24" s="19" t="s">
        <v>6</v>
      </c>
      <c r="H24" s="19"/>
      <c r="I24" s="19" t="s">
        <v>10</v>
      </c>
      <c r="J24" s="19" t="s">
        <v>11</v>
      </c>
      <c r="K24" s="19"/>
      <c r="L24" s="19" t="s">
        <v>8</v>
      </c>
      <c r="M24" s="19">
        <f>SUM(C25:C100)</f>
        <v>1130</v>
      </c>
      <c r="N24" s="19"/>
      <c r="O24" s="19"/>
    </row>
    <row r="25" spans="1:15">
      <c r="A25" s="19"/>
      <c r="B25" s="19" t="s">
        <v>13</v>
      </c>
      <c r="C25" s="19">
        <v>10</v>
      </c>
      <c r="D25" s="19" t="s">
        <v>14</v>
      </c>
      <c r="E25" s="19"/>
      <c r="F25" s="19" t="s">
        <v>14</v>
      </c>
      <c r="G25" s="19">
        <f>SUMIF(D25:D1000, "food", C25:C1000)</f>
        <v>30</v>
      </c>
      <c r="H25" s="19"/>
      <c r="I25" s="19" t="s">
        <v>15</v>
      </c>
      <c r="J25" s="19">
        <v>250</v>
      </c>
      <c r="K25" s="19"/>
      <c r="L25" s="19" t="s">
        <v>16</v>
      </c>
      <c r="M25" s="19">
        <f>SUM(J25:J1000)</f>
        <v>1370</v>
      </c>
      <c r="N25" s="19"/>
      <c r="O25" s="19"/>
    </row>
    <row r="26" spans="1:15">
      <c r="A26" s="19"/>
      <c r="B26" s="19" t="s">
        <v>17</v>
      </c>
      <c r="C26" s="19">
        <v>40</v>
      </c>
      <c r="D26" s="19" t="s">
        <v>18</v>
      </c>
      <c r="E26" s="19"/>
      <c r="F26" s="19" t="s">
        <v>19</v>
      </c>
      <c r="G26" s="19">
        <f>SUMIF(D26:D1001, "household", C26:C1001)</f>
        <v>450</v>
      </c>
      <c r="H26" s="19"/>
      <c r="I26" s="19" t="s">
        <v>20</v>
      </c>
      <c r="J26" s="19">
        <v>800</v>
      </c>
      <c r="K26" s="19"/>
      <c r="L26" s="19"/>
      <c r="M26" s="19"/>
      <c r="N26" s="19"/>
      <c r="O26" s="19"/>
    </row>
    <row r="27" spans="1:15">
      <c r="A27" s="19"/>
      <c r="B27" s="19" t="s">
        <v>13</v>
      </c>
      <c r="C27" s="19">
        <v>20</v>
      </c>
      <c r="D27" s="19" t="s">
        <v>14</v>
      </c>
      <c r="E27" s="19"/>
      <c r="F27" s="19" t="s">
        <v>18</v>
      </c>
      <c r="G27" s="19">
        <f>SUMIF(D27:D1002, "entertainment", C27:C1002)</f>
        <v>280</v>
      </c>
      <c r="H27" s="19"/>
      <c r="I27" s="19" t="s">
        <v>15</v>
      </c>
      <c r="J27" s="19">
        <v>220</v>
      </c>
      <c r="K27" s="19"/>
      <c r="L27" s="19"/>
      <c r="M27" s="19"/>
      <c r="N27" s="19"/>
      <c r="O27" s="19"/>
    </row>
    <row r="28" spans="1:15">
      <c r="A28" s="19"/>
      <c r="B28" s="19" t="s">
        <v>21</v>
      </c>
      <c r="C28" s="19">
        <v>50</v>
      </c>
      <c r="D28" s="19" t="s">
        <v>18</v>
      </c>
      <c r="E28" s="19"/>
      <c r="F28" s="19" t="s">
        <v>22</v>
      </c>
      <c r="G28" s="19">
        <f>SUMIF(D28:D1003, "health", C28:C1003)</f>
        <v>30</v>
      </c>
      <c r="H28" s="19"/>
      <c r="I28" s="19" t="s">
        <v>15</v>
      </c>
      <c r="J28" s="19">
        <v>100</v>
      </c>
      <c r="K28" s="19"/>
      <c r="L28" s="19"/>
      <c r="M28" s="19"/>
      <c r="N28" s="19"/>
      <c r="O28" s="19"/>
    </row>
    <row r="29" spans="1:15">
      <c r="A29" s="19"/>
      <c r="B29" s="19" t="s">
        <v>23</v>
      </c>
      <c r="C29" s="19">
        <v>30</v>
      </c>
      <c r="D29" s="19" t="s">
        <v>22</v>
      </c>
      <c r="E29" s="19"/>
      <c r="F29" s="19" t="s">
        <v>24</v>
      </c>
      <c r="G29" s="19">
        <f>SUMIF(D29:D1004, "bills", C29:C1004)</f>
        <v>300</v>
      </c>
      <c r="H29" s="19"/>
      <c r="I29" s="19"/>
      <c r="J29" s="19"/>
      <c r="K29" s="19"/>
      <c r="L29" s="19"/>
      <c r="M29" s="19"/>
      <c r="N29" s="19"/>
      <c r="O29" s="19"/>
    </row>
    <row r="30" spans="1:15">
      <c r="A30" s="19"/>
      <c r="B30" s="19" t="s">
        <v>25</v>
      </c>
      <c r="C30" s="19">
        <v>450</v>
      </c>
      <c r="D30" s="19" t="s">
        <v>19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spans="1:15">
      <c r="A31" s="19"/>
      <c r="B31" s="19" t="s">
        <v>26</v>
      </c>
      <c r="C31" s="19">
        <v>300</v>
      </c>
      <c r="D31" s="19" t="s">
        <v>24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15">
      <c r="A32" s="19"/>
      <c r="B32" s="19" t="s">
        <v>27</v>
      </c>
      <c r="C32" s="19">
        <v>200</v>
      </c>
      <c r="D32" s="19" t="s">
        <v>18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5">
      <c r="A33" s="19"/>
      <c r="B33" s="19" t="s">
        <v>28</v>
      </c>
      <c r="C33" s="19">
        <v>30</v>
      </c>
      <c r="D33" s="19" t="s">
        <v>18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1:1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</row>
    <row r="36" spans="1:1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</row>
    <row r="37" spans="1:1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1:1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spans="1:1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pans="1:1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spans="1:1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3" spans="1:1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1:1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</row>
    <row r="46" spans="1:1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</row>
    <row r="47" spans="1:1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</row>
    <row r="48" spans="1:1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spans="1:1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1:1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7"/>
  <sheetViews>
    <sheetView topLeftCell="I1" workbookViewId="0">
      <selection activeCell="Q5" sqref="Q5:R5"/>
    </sheetView>
  </sheetViews>
  <sheetFormatPr defaultRowHeight="13.5"/>
  <cols>
    <col min="1" max="1" width="13.85546875" style="1" customWidth="1"/>
    <col min="2" max="2" width="12.28515625" style="1" customWidth="1"/>
    <col min="3" max="3" width="24.42578125" style="1" customWidth="1"/>
    <col min="4" max="4" width="25.42578125" style="1" customWidth="1"/>
    <col min="5" max="5" width="11.140625" style="1" customWidth="1"/>
    <col min="6" max="11" width="9.140625" style="1"/>
    <col min="12" max="12" width="13.140625" style="1" bestFit="1" customWidth="1"/>
    <col min="13" max="13" width="18.5703125" style="1" bestFit="1" customWidth="1"/>
    <col min="14" max="14" width="19.85546875" style="1" bestFit="1" customWidth="1"/>
    <col min="15" max="16384" width="9.140625" style="1"/>
  </cols>
  <sheetData>
    <row r="1" spans="1:18">
      <c r="A1" s="18" t="s">
        <v>29</v>
      </c>
      <c r="B1" s="18">
        <f>P5+F5</f>
        <v>3396.4799999999996</v>
      </c>
    </row>
    <row r="3" spans="1:18">
      <c r="A3" s="16"/>
      <c r="B3" s="16"/>
      <c r="C3" s="16"/>
      <c r="D3" s="16"/>
      <c r="E3" s="16"/>
      <c r="F3" s="17"/>
    </row>
    <row r="4" spans="1:18" ht="15" customHeight="1">
      <c r="A4" s="28" t="s">
        <v>30</v>
      </c>
      <c r="B4" s="28"/>
      <c r="C4" s="28"/>
      <c r="D4" s="28"/>
      <c r="E4" s="5" t="s">
        <v>31</v>
      </c>
      <c r="F4" s="6">
        <v>15.5</v>
      </c>
      <c r="G4" s="26" t="s">
        <v>1</v>
      </c>
      <c r="H4" s="27"/>
      <c r="I4" s="11"/>
      <c r="K4" s="29" t="s">
        <v>15</v>
      </c>
      <c r="L4" s="30"/>
      <c r="M4" s="30"/>
      <c r="N4" s="30"/>
      <c r="O4" s="5" t="s">
        <v>31</v>
      </c>
      <c r="P4" s="6">
        <v>16.5</v>
      </c>
      <c r="Q4" s="26" t="s">
        <v>1</v>
      </c>
      <c r="R4" s="27"/>
    </row>
    <row r="5" spans="1:18" ht="15" customHeight="1">
      <c r="A5" s="28"/>
      <c r="B5" s="28"/>
      <c r="C5" s="28"/>
      <c r="D5" s="28"/>
      <c r="E5" s="5" t="s">
        <v>32</v>
      </c>
      <c r="F5" s="6">
        <f>(SUM(E8:E21)*(F4 - (F4*13)/100))</f>
        <v>1645.1699999999998</v>
      </c>
      <c r="G5" s="26">
        <f>SUM(E8:E21)</f>
        <v>122</v>
      </c>
      <c r="H5" s="27"/>
      <c r="I5" s="12"/>
      <c r="K5" s="31"/>
      <c r="L5" s="30"/>
      <c r="M5" s="30"/>
      <c r="N5" s="30"/>
      <c r="O5" s="5" t="s">
        <v>32</v>
      </c>
      <c r="P5" s="6">
        <f>(SUM(O8:O21)*(P4 - (P4*13)/100))</f>
        <v>1751.31</v>
      </c>
      <c r="Q5" s="26">
        <f>SUM(O8:O21)</f>
        <v>122</v>
      </c>
      <c r="R5" s="27"/>
    </row>
    <row r="6" spans="1:18">
      <c r="A6" s="7"/>
      <c r="B6" s="7"/>
      <c r="C6" s="7"/>
      <c r="D6" s="7"/>
      <c r="E6" s="7"/>
      <c r="F6" s="8"/>
      <c r="I6" s="12"/>
      <c r="K6" s="15"/>
      <c r="L6" s="7"/>
      <c r="M6" s="7"/>
      <c r="N6" s="7"/>
      <c r="O6" s="7"/>
      <c r="P6" s="8"/>
    </row>
    <row r="7" spans="1:18">
      <c r="A7" s="9" t="s">
        <v>33</v>
      </c>
      <c r="B7" s="9" t="s">
        <v>34</v>
      </c>
      <c r="C7" s="9" t="s">
        <v>35</v>
      </c>
      <c r="D7" s="9" t="s">
        <v>36</v>
      </c>
      <c r="E7" s="9" t="s">
        <v>37</v>
      </c>
      <c r="F7" s="10"/>
      <c r="I7" s="12"/>
      <c r="K7" s="14" t="s">
        <v>33</v>
      </c>
      <c r="L7" s="9" t="s">
        <v>34</v>
      </c>
      <c r="M7" s="9" t="s">
        <v>35</v>
      </c>
      <c r="N7" s="9" t="s">
        <v>36</v>
      </c>
      <c r="O7" s="9" t="s">
        <v>37</v>
      </c>
      <c r="P7" s="10"/>
    </row>
    <row r="8" spans="1:18">
      <c r="A8" s="1" t="s">
        <v>38</v>
      </c>
      <c r="B8" s="2">
        <v>45201</v>
      </c>
      <c r="C8" s="3">
        <v>45201.375</v>
      </c>
      <c r="D8" s="3">
        <v>45201.75</v>
      </c>
      <c r="E8" s="1">
        <f>VALUE(TEXT(D8-C8, "hh"))</f>
        <v>9</v>
      </c>
      <c r="I8" s="12"/>
      <c r="K8" s="1" t="s">
        <v>38</v>
      </c>
      <c r="L8" s="2">
        <v>45201</v>
      </c>
      <c r="M8" s="3">
        <v>45201.375</v>
      </c>
      <c r="N8" s="3">
        <v>45201.75</v>
      </c>
      <c r="O8" s="1">
        <f>VALUE(TEXT(N8-M8, "hh"))</f>
        <v>9</v>
      </c>
    </row>
    <row r="9" spans="1:18">
      <c r="A9" s="1" t="s">
        <v>39</v>
      </c>
      <c r="B9" s="2">
        <v>45202</v>
      </c>
      <c r="C9" s="3">
        <v>45202.375</v>
      </c>
      <c r="D9" s="3">
        <v>45202.75</v>
      </c>
      <c r="E9" s="1">
        <f>VALUE(TEXT(D9-C9, "hh"))</f>
        <v>9</v>
      </c>
      <c r="I9" s="12"/>
      <c r="K9" s="1" t="s">
        <v>39</v>
      </c>
      <c r="L9" s="2">
        <v>45202</v>
      </c>
      <c r="M9" s="3">
        <v>45202.375</v>
      </c>
      <c r="N9" s="3">
        <v>45202.75</v>
      </c>
      <c r="O9" s="1">
        <f>VALUE(TEXT(N9-M9, "hh"))</f>
        <v>9</v>
      </c>
    </row>
    <row r="10" spans="1:18">
      <c r="A10" s="1" t="s">
        <v>40</v>
      </c>
      <c r="B10" s="2">
        <v>45203</v>
      </c>
      <c r="C10" s="3">
        <v>45203.375</v>
      </c>
      <c r="D10" s="3">
        <v>45203.75</v>
      </c>
      <c r="E10" s="1">
        <f>VALUE(TEXT(D10-C10, "hh"))</f>
        <v>9</v>
      </c>
      <c r="I10" s="12"/>
      <c r="K10" s="1" t="s">
        <v>40</v>
      </c>
      <c r="L10" s="2">
        <v>45203</v>
      </c>
      <c r="M10" s="3">
        <v>45203.375</v>
      </c>
      <c r="N10" s="3">
        <v>45203.75</v>
      </c>
      <c r="O10" s="1">
        <f>VALUE(TEXT(N10-M10, "hh"))</f>
        <v>9</v>
      </c>
    </row>
    <row r="11" spans="1:18">
      <c r="A11" s="1" t="s">
        <v>41</v>
      </c>
      <c r="B11" s="2">
        <v>45204</v>
      </c>
      <c r="C11" s="3">
        <v>45204.375</v>
      </c>
      <c r="D11" s="3">
        <v>45204.75</v>
      </c>
      <c r="E11" s="1">
        <f>VALUE(TEXT(D11-C11, "hh"))</f>
        <v>9</v>
      </c>
      <c r="I11" s="12"/>
      <c r="K11" s="1" t="s">
        <v>41</v>
      </c>
      <c r="L11" s="2">
        <v>45204</v>
      </c>
      <c r="M11" s="3">
        <v>45204.375</v>
      </c>
      <c r="N11" s="3">
        <v>45204.75</v>
      </c>
      <c r="O11" s="1">
        <f>VALUE(TEXT(N11-M11, "hh"))</f>
        <v>9</v>
      </c>
    </row>
    <row r="12" spans="1:18">
      <c r="A12" s="1" t="s">
        <v>42</v>
      </c>
      <c r="B12" s="2">
        <v>45205</v>
      </c>
      <c r="C12" s="3">
        <v>45205.375</v>
      </c>
      <c r="D12" s="3">
        <v>45205.75</v>
      </c>
      <c r="E12" s="1">
        <f>VALUE(TEXT(D12-C12, "hh"))</f>
        <v>9</v>
      </c>
      <c r="I12" s="12"/>
      <c r="K12" s="1" t="s">
        <v>42</v>
      </c>
      <c r="L12" s="2">
        <v>45205</v>
      </c>
      <c r="M12" s="3">
        <v>45205.375</v>
      </c>
      <c r="N12" s="3">
        <v>45205.75</v>
      </c>
      <c r="O12" s="1">
        <f>VALUE(TEXT(N12-M12, "hh"))</f>
        <v>9</v>
      </c>
    </row>
    <row r="13" spans="1:18">
      <c r="A13" s="1" t="s">
        <v>43</v>
      </c>
      <c r="B13" s="2">
        <v>45206</v>
      </c>
      <c r="C13" s="3">
        <v>45206.375</v>
      </c>
      <c r="D13" s="3">
        <v>45206.75</v>
      </c>
      <c r="E13" s="1">
        <f>VALUE(TEXT(D13-C13, "hh"))</f>
        <v>9</v>
      </c>
      <c r="I13" s="12"/>
      <c r="K13" s="1" t="s">
        <v>43</v>
      </c>
      <c r="L13" s="2">
        <v>45206</v>
      </c>
      <c r="M13" s="3">
        <v>45206.375</v>
      </c>
      <c r="N13" s="3">
        <v>45206.75</v>
      </c>
      <c r="O13" s="1">
        <f>VALUE(TEXT(N13-M13, "hh"))</f>
        <v>9</v>
      </c>
    </row>
    <row r="14" spans="1:18">
      <c r="A14" s="1" t="s">
        <v>44</v>
      </c>
      <c r="B14" s="2">
        <v>45207</v>
      </c>
      <c r="C14" s="3">
        <v>45207.375</v>
      </c>
      <c r="D14" s="3">
        <v>45207.75</v>
      </c>
      <c r="E14" s="1">
        <f>VALUE(TEXT(D14-C14, "hh"))</f>
        <v>9</v>
      </c>
      <c r="I14" s="12"/>
      <c r="K14" s="1" t="s">
        <v>44</v>
      </c>
      <c r="L14" s="2">
        <v>45207</v>
      </c>
      <c r="M14" s="3">
        <v>45207.375</v>
      </c>
      <c r="N14" s="3">
        <v>45207.75</v>
      </c>
      <c r="O14" s="1">
        <f>VALUE(TEXT(N14-M14, "hh"))</f>
        <v>9</v>
      </c>
    </row>
    <row r="15" spans="1:18">
      <c r="A15" s="1" t="s">
        <v>38</v>
      </c>
      <c r="B15" s="2">
        <v>45208</v>
      </c>
      <c r="C15" s="3">
        <v>45208.375</v>
      </c>
      <c r="D15" s="3">
        <v>45208.75</v>
      </c>
      <c r="E15" s="1">
        <f>VALUE(TEXT(D15-C15, "hh"))</f>
        <v>9</v>
      </c>
      <c r="I15" s="12"/>
      <c r="K15" s="1" t="s">
        <v>38</v>
      </c>
      <c r="L15" s="2">
        <v>45208</v>
      </c>
      <c r="M15" s="3">
        <v>45208.375</v>
      </c>
      <c r="N15" s="3">
        <v>45208.75</v>
      </c>
      <c r="O15" s="1">
        <f>VALUE(TEXT(N15-M15, "hh"))</f>
        <v>9</v>
      </c>
    </row>
    <row r="16" spans="1:18">
      <c r="A16" s="1" t="s">
        <v>39</v>
      </c>
      <c r="B16" s="2">
        <v>45209</v>
      </c>
      <c r="C16" s="3">
        <v>45209.375</v>
      </c>
      <c r="D16" s="3">
        <v>45209.625</v>
      </c>
      <c r="E16" s="1">
        <f>VALUE(TEXT(D16-C16, "hh"))</f>
        <v>6</v>
      </c>
      <c r="I16" s="12"/>
      <c r="K16" s="1" t="s">
        <v>39</v>
      </c>
      <c r="L16" s="2">
        <v>45209</v>
      </c>
      <c r="M16" s="3">
        <v>45209.375</v>
      </c>
      <c r="N16" s="3">
        <v>45209.625</v>
      </c>
      <c r="O16" s="1">
        <f>VALUE(TEXT(N16-M16, "hh"))</f>
        <v>6</v>
      </c>
    </row>
    <row r="17" spans="1:15">
      <c r="A17" s="1" t="s">
        <v>40</v>
      </c>
      <c r="B17" s="2">
        <v>45210</v>
      </c>
      <c r="C17" s="3">
        <v>45210.375</v>
      </c>
      <c r="D17" s="3">
        <v>45210.75</v>
      </c>
      <c r="E17" s="1">
        <f>VALUE(TEXT(D17-C17, "hh"))</f>
        <v>9</v>
      </c>
      <c r="I17" s="12"/>
      <c r="K17" s="1" t="s">
        <v>40</v>
      </c>
      <c r="L17" s="2">
        <v>45210</v>
      </c>
      <c r="M17" s="3">
        <v>45210.375</v>
      </c>
      <c r="N17" s="3">
        <v>45210.75</v>
      </c>
      <c r="O17" s="1">
        <f>VALUE(TEXT(N17-M17, "hh"))</f>
        <v>9</v>
      </c>
    </row>
    <row r="18" spans="1:15">
      <c r="A18" s="1" t="s">
        <v>41</v>
      </c>
      <c r="B18" s="2">
        <v>45211</v>
      </c>
      <c r="C18" s="3">
        <v>45211.375</v>
      </c>
      <c r="D18" s="3">
        <v>45211.75</v>
      </c>
      <c r="E18" s="1">
        <f>VALUE(TEXT(D18-C18, "hh"))</f>
        <v>9</v>
      </c>
      <c r="I18" s="12"/>
      <c r="K18" s="1" t="s">
        <v>41</v>
      </c>
      <c r="L18" s="2">
        <v>45211</v>
      </c>
      <c r="M18" s="3">
        <v>45211.375</v>
      </c>
      <c r="N18" s="3">
        <v>45211.75</v>
      </c>
      <c r="O18" s="1">
        <f>VALUE(TEXT(N18-M18, "hh"))</f>
        <v>9</v>
      </c>
    </row>
    <row r="19" spans="1:15">
      <c r="A19" s="1" t="s">
        <v>42</v>
      </c>
      <c r="B19" s="2">
        <v>45212</v>
      </c>
      <c r="C19" s="3">
        <v>45212.375</v>
      </c>
      <c r="D19" s="3">
        <v>45212.75</v>
      </c>
      <c r="E19" s="1">
        <f>VALUE(TEXT(D19-C19, "hh"))</f>
        <v>9</v>
      </c>
      <c r="I19" s="12"/>
      <c r="K19" s="1" t="s">
        <v>42</v>
      </c>
      <c r="L19" s="2">
        <v>45212</v>
      </c>
      <c r="M19" s="3">
        <v>45212.375</v>
      </c>
      <c r="N19" s="3">
        <v>45212.75</v>
      </c>
      <c r="O19" s="1">
        <f>VALUE(TEXT(N19-M19, "hh"))</f>
        <v>9</v>
      </c>
    </row>
    <row r="20" spans="1:15">
      <c r="A20" s="1" t="s">
        <v>43</v>
      </c>
      <c r="B20" s="2">
        <v>45213</v>
      </c>
      <c r="C20" s="3">
        <v>45213.375</v>
      </c>
      <c r="D20" s="3">
        <v>45213.75</v>
      </c>
      <c r="E20" s="1">
        <f>VALUE(TEXT(D20-C20, "hh"))</f>
        <v>9</v>
      </c>
      <c r="I20" s="12"/>
      <c r="K20" s="1" t="s">
        <v>43</v>
      </c>
      <c r="L20" s="2">
        <v>45213</v>
      </c>
      <c r="M20" s="3">
        <v>45213.375</v>
      </c>
      <c r="N20" s="3">
        <v>45213.75</v>
      </c>
      <c r="O20" s="1">
        <f>VALUE(TEXT(N20-M20, "hh"))</f>
        <v>9</v>
      </c>
    </row>
    <row r="21" spans="1:15">
      <c r="A21" s="1" t="s">
        <v>44</v>
      </c>
      <c r="B21" s="2">
        <v>45214</v>
      </c>
      <c r="C21" s="3">
        <v>45214.375</v>
      </c>
      <c r="D21" s="3">
        <v>45214.708333333336</v>
      </c>
      <c r="E21" s="1">
        <f>VALUE(TEXT(D21-C21, "hh"))</f>
        <v>8</v>
      </c>
      <c r="I21" s="12"/>
      <c r="K21" s="1" t="s">
        <v>44</v>
      </c>
      <c r="L21" s="2">
        <v>45214</v>
      </c>
      <c r="M21" s="3">
        <v>45214.375</v>
      </c>
      <c r="N21" s="3">
        <v>45214.708333333336</v>
      </c>
      <c r="O21" s="1">
        <f>VALUE(TEXT(N21-M21, "hh"))</f>
        <v>8</v>
      </c>
    </row>
    <row r="22" spans="1:15">
      <c r="C22" s="4"/>
      <c r="E22" s="4"/>
      <c r="I22" s="12"/>
    </row>
    <row r="23" spans="1:15">
      <c r="C23" s="4"/>
      <c r="E23" s="4"/>
      <c r="I23" s="12"/>
    </row>
    <row r="24" spans="1:15">
      <c r="I24" s="12"/>
    </row>
    <row r="25" spans="1:15">
      <c r="I25" s="12"/>
    </row>
    <row r="26" spans="1:15">
      <c r="I26" s="12"/>
    </row>
    <row r="27" spans="1:15">
      <c r="I27" s="12"/>
    </row>
    <row r="28" spans="1:15">
      <c r="I28" s="12"/>
    </row>
    <row r="29" spans="1:15">
      <c r="I29" s="12"/>
    </row>
    <row r="30" spans="1:15">
      <c r="I30" s="12"/>
    </row>
    <row r="31" spans="1:15">
      <c r="I31" s="12"/>
    </row>
    <row r="32" spans="1:15">
      <c r="I32" s="12"/>
    </row>
    <row r="33" spans="9:9">
      <c r="I33" s="12"/>
    </row>
    <row r="34" spans="9:9">
      <c r="I34" s="12"/>
    </row>
    <row r="35" spans="9:9">
      <c r="I35" s="12"/>
    </row>
    <row r="36" spans="9:9">
      <c r="I36" s="12"/>
    </row>
    <row r="37" spans="9:9">
      <c r="I37" s="12"/>
    </row>
    <row r="38" spans="9:9">
      <c r="I38" s="12"/>
    </row>
    <row r="39" spans="9:9">
      <c r="I39" s="12"/>
    </row>
    <row r="40" spans="9:9">
      <c r="I40" s="12"/>
    </row>
    <row r="41" spans="9:9">
      <c r="I41" s="12"/>
    </row>
    <row r="42" spans="9:9">
      <c r="I42" s="12"/>
    </row>
    <row r="43" spans="9:9">
      <c r="I43" s="12"/>
    </row>
    <row r="44" spans="9:9">
      <c r="I44" s="12"/>
    </row>
    <row r="45" spans="9:9">
      <c r="I45" s="12"/>
    </row>
    <row r="46" spans="9:9">
      <c r="I46" s="12"/>
    </row>
    <row r="47" spans="9:9">
      <c r="I47" s="12"/>
    </row>
    <row r="48" spans="9:9">
      <c r="I48" s="12"/>
    </row>
    <row r="49" spans="9:9">
      <c r="I49" s="12"/>
    </row>
    <row r="50" spans="9:9">
      <c r="I50" s="12"/>
    </row>
    <row r="51" spans="9:9">
      <c r="I51" s="12"/>
    </row>
    <row r="52" spans="9:9">
      <c r="I52" s="12"/>
    </row>
    <row r="53" spans="9:9">
      <c r="I53" s="12"/>
    </row>
    <row r="54" spans="9:9">
      <c r="I54" s="12"/>
    </row>
    <row r="55" spans="9:9">
      <c r="I55" s="12"/>
    </row>
    <row r="56" spans="9:9">
      <c r="I56" s="12"/>
    </row>
    <row r="57" spans="9:9">
      <c r="I57" s="12"/>
    </row>
    <row r="58" spans="9:9">
      <c r="I58" s="12"/>
    </row>
    <row r="59" spans="9:9">
      <c r="I59" s="12"/>
    </row>
    <row r="60" spans="9:9">
      <c r="I60" s="12"/>
    </row>
    <row r="61" spans="9:9">
      <c r="I61" s="12"/>
    </row>
    <row r="62" spans="9:9">
      <c r="I62" s="12"/>
    </row>
    <row r="63" spans="9:9">
      <c r="I63" s="12"/>
    </row>
    <row r="64" spans="9:9">
      <c r="I64" s="12"/>
    </row>
    <row r="65" spans="9:9">
      <c r="I65" s="12"/>
    </row>
    <row r="66" spans="9:9">
      <c r="I66" s="12"/>
    </row>
    <row r="67" spans="9:9">
      <c r="I67" s="12"/>
    </row>
    <row r="68" spans="9:9">
      <c r="I68" s="12"/>
    </row>
    <row r="69" spans="9:9">
      <c r="I69" s="12"/>
    </row>
    <row r="70" spans="9:9">
      <c r="I70" s="12"/>
    </row>
    <row r="71" spans="9:9">
      <c r="I71" s="12"/>
    </row>
    <row r="72" spans="9:9">
      <c r="I72" s="12"/>
    </row>
    <row r="73" spans="9:9">
      <c r="I73" s="12"/>
    </row>
    <row r="74" spans="9:9">
      <c r="I74" s="12"/>
    </row>
    <row r="75" spans="9:9">
      <c r="I75" s="12"/>
    </row>
    <row r="76" spans="9:9">
      <c r="I76" s="12"/>
    </row>
    <row r="77" spans="9:9">
      <c r="I77" s="12"/>
    </row>
    <row r="78" spans="9:9">
      <c r="I78" s="12"/>
    </row>
    <row r="79" spans="9:9">
      <c r="I79" s="12"/>
    </row>
    <row r="80" spans="9:9">
      <c r="I80" s="12"/>
    </row>
    <row r="81" spans="9:9">
      <c r="I81" s="12"/>
    </row>
    <row r="82" spans="9:9">
      <c r="I82" s="12"/>
    </row>
    <row r="83" spans="9:9">
      <c r="I83" s="12"/>
    </row>
    <row r="84" spans="9:9">
      <c r="I84" s="12"/>
    </row>
    <row r="85" spans="9:9">
      <c r="I85" s="12"/>
    </row>
    <row r="86" spans="9:9">
      <c r="I86" s="12"/>
    </row>
    <row r="87" spans="9:9">
      <c r="I87" s="12"/>
    </row>
    <row r="88" spans="9:9">
      <c r="I88" s="12"/>
    </row>
    <row r="89" spans="9:9">
      <c r="I89" s="12"/>
    </row>
    <row r="90" spans="9:9">
      <c r="I90" s="12"/>
    </row>
    <row r="91" spans="9:9">
      <c r="I91" s="12"/>
    </row>
    <row r="92" spans="9:9">
      <c r="I92" s="12"/>
    </row>
    <row r="93" spans="9:9">
      <c r="I93" s="12"/>
    </row>
    <row r="94" spans="9:9">
      <c r="I94" s="12"/>
    </row>
    <row r="95" spans="9:9">
      <c r="I95" s="12"/>
    </row>
    <row r="96" spans="9:9">
      <c r="I96" s="12"/>
    </row>
    <row r="97" spans="9:9">
      <c r="I97" s="12"/>
    </row>
    <row r="98" spans="9:9">
      <c r="I98" s="12"/>
    </row>
    <row r="99" spans="9:9">
      <c r="I99" s="12"/>
    </row>
    <row r="100" spans="9:9">
      <c r="I100" s="12"/>
    </row>
    <row r="101" spans="9:9">
      <c r="I101" s="12"/>
    </row>
    <row r="102" spans="9:9">
      <c r="I102" s="12"/>
    </row>
    <row r="103" spans="9:9">
      <c r="I103" s="12"/>
    </row>
    <row r="104" spans="9:9">
      <c r="I104" s="12"/>
    </row>
    <row r="105" spans="9:9">
      <c r="I105" s="12"/>
    </row>
    <row r="106" spans="9:9">
      <c r="I106" s="12"/>
    </row>
    <row r="107" spans="9:9">
      <c r="I107" s="12"/>
    </row>
    <row r="108" spans="9:9">
      <c r="I108" s="12"/>
    </row>
    <row r="109" spans="9:9">
      <c r="I109" s="12"/>
    </row>
    <row r="110" spans="9:9">
      <c r="I110" s="12"/>
    </row>
    <row r="111" spans="9:9">
      <c r="I111" s="12"/>
    </row>
    <row r="112" spans="9:9">
      <c r="I112" s="12"/>
    </row>
    <row r="113" spans="9:9">
      <c r="I113" s="12"/>
    </row>
    <row r="114" spans="9:9">
      <c r="I114" s="12"/>
    </row>
    <row r="115" spans="9:9">
      <c r="I115" s="12"/>
    </row>
    <row r="116" spans="9:9">
      <c r="I116" s="12"/>
    </row>
    <row r="117" spans="9:9">
      <c r="I117" s="12"/>
    </row>
    <row r="118" spans="9:9">
      <c r="I118" s="12"/>
    </row>
    <row r="119" spans="9:9">
      <c r="I119" s="12"/>
    </row>
    <row r="120" spans="9:9">
      <c r="I120" s="12"/>
    </row>
    <row r="121" spans="9:9">
      <c r="I121" s="12"/>
    </row>
    <row r="122" spans="9:9">
      <c r="I122" s="12"/>
    </row>
    <row r="123" spans="9:9">
      <c r="I123" s="12"/>
    </row>
    <row r="124" spans="9:9">
      <c r="I124" s="12"/>
    </row>
    <row r="125" spans="9:9">
      <c r="I125" s="12"/>
    </row>
    <row r="126" spans="9:9">
      <c r="I126" s="12"/>
    </row>
    <row r="127" spans="9:9">
      <c r="I127" s="12"/>
    </row>
    <row r="128" spans="9:9">
      <c r="I128" s="12"/>
    </row>
    <row r="129" spans="9:9">
      <c r="I129" s="12"/>
    </row>
    <row r="130" spans="9:9">
      <c r="I130" s="12"/>
    </row>
    <row r="131" spans="9:9">
      <c r="I131" s="12"/>
    </row>
    <row r="132" spans="9:9">
      <c r="I132" s="12"/>
    </row>
    <row r="133" spans="9:9">
      <c r="I133" s="12"/>
    </row>
    <row r="134" spans="9:9">
      <c r="I134" s="12"/>
    </row>
    <row r="135" spans="9:9">
      <c r="I135" s="12"/>
    </row>
    <row r="136" spans="9:9">
      <c r="I136" s="12"/>
    </row>
    <row r="137" spans="9:9">
      <c r="I137" s="12"/>
    </row>
    <row r="138" spans="9:9">
      <c r="I138" s="12"/>
    </row>
    <row r="139" spans="9:9">
      <c r="I139" s="12"/>
    </row>
    <row r="140" spans="9:9">
      <c r="I140" s="12"/>
    </row>
    <row r="141" spans="9:9">
      <c r="I141" s="12"/>
    </row>
    <row r="142" spans="9:9">
      <c r="I142" s="12"/>
    </row>
    <row r="143" spans="9:9">
      <c r="I143" s="12"/>
    </row>
    <row r="144" spans="9:9">
      <c r="I144" s="12"/>
    </row>
    <row r="145" spans="9:9">
      <c r="I145" s="12"/>
    </row>
    <row r="146" spans="9:9">
      <c r="I146" s="12"/>
    </row>
    <row r="147" spans="9:9">
      <c r="I147" s="12"/>
    </row>
    <row r="148" spans="9:9">
      <c r="I148" s="12"/>
    </row>
    <row r="149" spans="9:9">
      <c r="I149" s="12"/>
    </row>
    <row r="150" spans="9:9">
      <c r="I150" s="12"/>
    </row>
    <row r="151" spans="9:9">
      <c r="I151" s="12"/>
    </row>
    <row r="152" spans="9:9">
      <c r="I152" s="12"/>
    </row>
    <row r="153" spans="9:9">
      <c r="I153" s="12"/>
    </row>
    <row r="154" spans="9:9">
      <c r="I154" s="12"/>
    </row>
    <row r="155" spans="9:9">
      <c r="I155" s="12"/>
    </row>
    <row r="156" spans="9:9">
      <c r="I156" s="12"/>
    </row>
    <row r="157" spans="9:9">
      <c r="I157" s="13"/>
    </row>
  </sheetData>
  <mergeCells count="6">
    <mergeCell ref="G4:H4"/>
    <mergeCell ref="G5:H5"/>
    <mergeCell ref="A4:D5"/>
    <mergeCell ref="K4:N5"/>
    <mergeCell ref="Q4:R4"/>
    <mergeCell ref="Q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2023-10-02T16:15:15Z</dcterms:created>
  <dcterms:modified xsi:type="dcterms:W3CDTF">2023-10-03T14:27:08Z</dcterms:modified>
  <cp:category/>
  <cp:contentStatus/>
</cp:coreProperties>
</file>